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1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6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5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5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5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5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5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5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5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5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5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2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3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4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5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10" documentId="8_{9BA27096-9955-454E-8438-012EABDB7643}" xr6:coauthVersionLast="47" xr6:coauthVersionMax="47" xr10:uidLastSave="{2A4003E2-DB11-4C86-BE52-361B4AF7E6A6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4" r:id="rId3"/>
    <sheet name="Måned" sheetId="35" r:id="rId4"/>
    <sheet name="M" sheetId="58" r:id="rId5"/>
    <sheet name="Uke" sheetId="1" r:id="rId6"/>
    <sheet name="U" sheetId="61" r:id="rId7"/>
    <sheet name="Regioner" sheetId="6" r:id="rId8"/>
    <sheet name="R" sheetId="59" r:id="rId9"/>
    <sheet name="Organisasjon" sheetId="16" r:id="rId10"/>
    <sheet name="O" sheetId="55" r:id="rId11"/>
    <sheet name="Regorg" sheetId="44" r:id="rId12"/>
    <sheet name="RO" sheetId="62" r:id="rId13"/>
    <sheet name="Bedrifter" sheetId="45" r:id="rId14"/>
    <sheet name="B" sheetId="60" r:id="rId15"/>
    <sheet name="Slakteri" sheetId="46" r:id="rId16"/>
    <sheet name="S" sheetId="57" r:id="rId17"/>
    <sheet name="Slakteri per MÅNED" sheetId="68" r:id="rId18"/>
    <sheet name="SM" sheetId="69" r:id="rId19"/>
    <sheet name="Klasse" sheetId="48" r:id="rId20"/>
    <sheet name="K" sheetId="63" r:id="rId21"/>
    <sheet name="Kjøtt%" sheetId="49" r:id="rId22"/>
    <sheet name="KPRO" sheetId="66" r:id="rId23"/>
    <sheet name="Vektgrupper" sheetId="50" r:id="rId24"/>
    <sheet name="V" sheetId="53" r:id="rId25"/>
    <sheet name="Variant" sheetId="47" r:id="rId26"/>
    <sheet name="VA" sheetId="67" r:id="rId27"/>
    <sheet name="Fylker" sheetId="51" r:id="rId28"/>
    <sheet name="F" sheetId="56" r:id="rId29"/>
    <sheet name="Ark2" sheetId="65" state="hidden" r:id="rId30"/>
    <sheet name="RNR" sheetId="70" state="hidden" r:id="rId31"/>
  </sheets>
  <externalReferences>
    <externalReference r:id="rId32"/>
  </externalReferences>
  <definedNames>
    <definedName name="__123Graph_ADIAGRAM1" localSheetId="13" hidden="1">Uke!#REF!</definedName>
    <definedName name="__123Graph_ADIAGRAM1" localSheetId="28" hidden="1">Uke!#REF!</definedName>
    <definedName name="__123Graph_ADIAGRAM1" localSheetId="27" hidden="1">Uke!#REF!</definedName>
    <definedName name="__123Graph_ADIAGRAM1" localSheetId="21" hidden="1">Uke!#REF!</definedName>
    <definedName name="__123Graph_ADIAGRAM1" localSheetId="19" hidden="1">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17" hidden="1">[1]Uke!#REF!</definedName>
    <definedName name="__123Graph_ADIAGRAM1" localSheetId="24" hidden="1">Uke!#REF!</definedName>
    <definedName name="__123Graph_ADIAGRAM1" localSheetId="25" hidden="1">Uke!#REF!</definedName>
    <definedName name="__123Graph_ADIAGRAM1" localSheetId="23" hidden="1">Uke!#REF!</definedName>
    <definedName name="__123Graph_ADIAGRAM1" localSheetId="2" hidden="1">Uke!#REF!</definedName>
    <definedName name="__123Graph_ADIAGRAM1" hidden="1">Uke!#REF!</definedName>
    <definedName name="__123Graph_ADIAGRAM2" localSheetId="13" hidden="1">Uke!#REF!</definedName>
    <definedName name="__123Graph_ADIAGRAM2" localSheetId="28" hidden="1">Uke!#REF!</definedName>
    <definedName name="__123Graph_ADIAGRAM2" localSheetId="27" hidden="1">Uke!#REF!</definedName>
    <definedName name="__123Graph_ADIAGRAM2" localSheetId="21" hidden="1">Uke!#REF!</definedName>
    <definedName name="__123Graph_ADIAGRAM2" localSheetId="19" hidden="1">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17" hidden="1">[1]Uke!#REF!</definedName>
    <definedName name="__123Graph_ADIAGRAM2" localSheetId="24" hidden="1">Uke!#REF!</definedName>
    <definedName name="__123Graph_ADIAGRAM2" localSheetId="25" hidden="1">Uke!#REF!</definedName>
    <definedName name="__123Graph_ADIAGRAM2" localSheetId="23" hidden="1">Uke!#REF!</definedName>
    <definedName name="__123Graph_ADIAGRAM2" localSheetId="2" hidden="1">Uke!#REF!</definedName>
    <definedName name="__123Graph_ADIAGRAM2" hidden="1">Uke!#REF!</definedName>
    <definedName name="__123Graph_ADIAGRAM3" localSheetId="28" hidden="1">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6" hidden="1">Uke!#REF!</definedName>
    <definedName name="__123Graph_ADIAGRAM3" localSheetId="17" hidden="1">[1]Uke!#REF!</definedName>
    <definedName name="__123Graph_ADIAGRAM3" localSheetId="24" hidden="1">Uke!#REF!</definedName>
    <definedName name="__123Graph_ADIAGRAM3" localSheetId="2" hidden="1">Uke!#REF!</definedName>
    <definedName name="__123Graph_ADIAGRAM3" hidden="1">Uke!#REF!</definedName>
    <definedName name="__123Graph_ADIAGRAM4" localSheetId="13" hidden="1">Uke!#REF!</definedName>
    <definedName name="__123Graph_ADIAGRAM4" localSheetId="28" hidden="1">Uke!#REF!</definedName>
    <definedName name="__123Graph_ADIAGRAM4" localSheetId="27" hidden="1">Uke!#REF!</definedName>
    <definedName name="__123Graph_ADIAGRAM4" localSheetId="21" hidden="1">Uke!#REF!</definedName>
    <definedName name="__123Graph_ADIAGRAM4" localSheetId="19" hidden="1">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17" hidden="1">[1]Uke!#REF!</definedName>
    <definedName name="__123Graph_ADIAGRAM4" localSheetId="24" hidden="1">Uke!#REF!</definedName>
    <definedName name="__123Graph_ADIAGRAM4" localSheetId="25" hidden="1">Uke!#REF!</definedName>
    <definedName name="__123Graph_ADIAGRAM4" localSheetId="23" hidden="1">Uke!#REF!</definedName>
    <definedName name="__123Graph_ADIAGRAM4" localSheetId="2" hidden="1">Uke!#REF!</definedName>
    <definedName name="__123Graph_ADIAGRAM4" hidden="1">Uke!#REF!</definedName>
    <definedName name="__123Graph_ADIAGRAM5" localSheetId="13" hidden="1">Uke!#REF!</definedName>
    <definedName name="__123Graph_ADIAGRAM5" localSheetId="28" hidden="1">Uke!#REF!</definedName>
    <definedName name="__123Graph_ADIAGRAM5" localSheetId="27" hidden="1">Uke!#REF!</definedName>
    <definedName name="__123Graph_ADIAGRAM5" localSheetId="21" hidden="1">Uke!#REF!</definedName>
    <definedName name="__123Graph_ADIAGRAM5" localSheetId="19" hidden="1">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17" hidden="1">[1]Uke!#REF!</definedName>
    <definedName name="__123Graph_ADIAGRAM5" localSheetId="24" hidden="1">Uke!#REF!</definedName>
    <definedName name="__123Graph_ADIAGRAM5" localSheetId="25" hidden="1">Uke!#REF!</definedName>
    <definedName name="__123Graph_ADIAGRAM5" localSheetId="23" hidden="1">Uke!#REF!</definedName>
    <definedName name="__123Graph_ADIAGRAM5" localSheetId="2" hidden="1">Uke!#REF!</definedName>
    <definedName name="__123Graph_ADIAGRAM5" hidden="1">Uke!#REF!</definedName>
    <definedName name="__123Graph_BDIAGRAM1" localSheetId="13" hidden="1">Uke!#REF!</definedName>
    <definedName name="__123Graph_BDIAGRAM1" localSheetId="28" hidden="1">Uke!#REF!</definedName>
    <definedName name="__123Graph_BDIAGRAM1" localSheetId="27" hidden="1">Uke!#REF!</definedName>
    <definedName name="__123Graph_BDIAGRAM1" localSheetId="21" hidden="1">Uke!#REF!</definedName>
    <definedName name="__123Graph_BDIAGRAM1" localSheetId="19" hidden="1">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17" hidden="1">[1]Uke!#REF!</definedName>
    <definedName name="__123Graph_BDIAGRAM1" localSheetId="24" hidden="1">Uke!#REF!</definedName>
    <definedName name="__123Graph_BDIAGRAM1" localSheetId="25" hidden="1">Uke!#REF!</definedName>
    <definedName name="__123Graph_BDIAGRAM1" localSheetId="23" hidden="1">Uke!#REF!</definedName>
    <definedName name="__123Graph_BDIAGRAM1" localSheetId="2" hidden="1">Uke!#REF!</definedName>
    <definedName name="__123Graph_BDIAGRAM1" hidden="1">Uke!#REF!</definedName>
    <definedName name="__123Graph_BDIAGRAM2" localSheetId="13" hidden="1">Uke!#REF!</definedName>
    <definedName name="__123Graph_BDIAGRAM2" localSheetId="28" hidden="1">Uke!#REF!</definedName>
    <definedName name="__123Graph_BDIAGRAM2" localSheetId="27" hidden="1">Uke!#REF!</definedName>
    <definedName name="__123Graph_BDIAGRAM2" localSheetId="21" hidden="1">Uke!#REF!</definedName>
    <definedName name="__123Graph_BDIAGRAM2" localSheetId="19" hidden="1">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17" hidden="1">[1]Uke!#REF!</definedName>
    <definedName name="__123Graph_BDIAGRAM2" localSheetId="24" hidden="1">Uke!#REF!</definedName>
    <definedName name="__123Graph_BDIAGRAM2" localSheetId="25" hidden="1">Uke!#REF!</definedName>
    <definedName name="__123Graph_BDIAGRAM2" localSheetId="23" hidden="1">Uke!#REF!</definedName>
    <definedName name="__123Graph_BDIAGRAM2" localSheetId="2" hidden="1">Uke!#REF!</definedName>
    <definedName name="__123Graph_BDIAGRAM2" hidden="1">Uke!#REF!</definedName>
    <definedName name="__123Graph_BDIAGRAM3" localSheetId="28" hidden="1">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6" hidden="1">Uke!#REF!</definedName>
    <definedName name="__123Graph_BDIAGRAM3" localSheetId="17" hidden="1">[1]Uke!#REF!</definedName>
    <definedName name="__123Graph_BDIAGRAM3" localSheetId="24" hidden="1">Uke!#REF!</definedName>
    <definedName name="__123Graph_BDIAGRAM3" localSheetId="2" hidden="1">Uke!#REF!</definedName>
    <definedName name="__123Graph_BDIAGRAM3" hidden="1">Uke!#REF!</definedName>
    <definedName name="__123Graph_BDIAGRAM4" localSheetId="13" hidden="1">Uke!#REF!</definedName>
    <definedName name="__123Graph_BDIAGRAM4" localSheetId="28" hidden="1">Uke!#REF!</definedName>
    <definedName name="__123Graph_BDIAGRAM4" localSheetId="27" hidden="1">Uke!#REF!</definedName>
    <definedName name="__123Graph_BDIAGRAM4" localSheetId="21" hidden="1">Uke!#REF!</definedName>
    <definedName name="__123Graph_BDIAGRAM4" localSheetId="19" hidden="1">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17" hidden="1">[1]Uke!#REF!</definedName>
    <definedName name="__123Graph_BDIAGRAM4" localSheetId="24" hidden="1">Uke!#REF!</definedName>
    <definedName name="__123Graph_BDIAGRAM4" localSheetId="25" hidden="1">Uke!#REF!</definedName>
    <definedName name="__123Graph_BDIAGRAM4" localSheetId="23" hidden="1">Uke!#REF!</definedName>
    <definedName name="__123Graph_BDIAGRAM4" localSheetId="2" hidden="1">Uke!#REF!</definedName>
    <definedName name="__123Graph_BDIAGRAM4" hidden="1">Uke!#REF!</definedName>
    <definedName name="__123Graph_CDIAGRAM5" localSheetId="13" hidden="1">Uke!#REF!</definedName>
    <definedName name="__123Graph_CDIAGRAM5" localSheetId="28" hidden="1">Uke!#REF!</definedName>
    <definedName name="__123Graph_CDIAGRAM5" localSheetId="27" hidden="1">Uke!#REF!</definedName>
    <definedName name="__123Graph_CDIAGRAM5" localSheetId="21" hidden="1">Uke!#REF!</definedName>
    <definedName name="__123Graph_CDIAGRAM5" localSheetId="19" hidden="1">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17" hidden="1">[1]Uke!#REF!</definedName>
    <definedName name="__123Graph_CDIAGRAM5" localSheetId="24" hidden="1">Uke!#REF!</definedName>
    <definedName name="__123Graph_CDIAGRAM5" localSheetId="25" hidden="1">Uke!#REF!</definedName>
    <definedName name="__123Graph_CDIAGRAM5" localSheetId="23" hidden="1">Uke!#REF!</definedName>
    <definedName name="__123Graph_CDIAGRAM5" localSheetId="2" hidden="1">Uke!#REF!</definedName>
    <definedName name="__123Graph_CDIAGRAM5" hidden="1">Uke!#REF!</definedName>
    <definedName name="__123Graph_XDIAGRAM1" localSheetId="28" hidden="1">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6" hidden="1">Uke!#REF!</definedName>
    <definedName name="__123Graph_XDIAGRAM1" localSheetId="17" hidden="1">[1]Uke!#REF!</definedName>
    <definedName name="__123Graph_XDIAGRAM1" localSheetId="24" hidden="1">Uke!#REF!</definedName>
    <definedName name="__123Graph_XDIAGRAM1" localSheetId="2" hidden="1">Uke!#REF!</definedName>
    <definedName name="__123Graph_XDIAGRAM1" hidden="1">Uke!#REF!</definedName>
    <definedName name="__123Graph_XDIAGRAM2" localSheetId="28" hidden="1">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6" hidden="1">Uke!#REF!</definedName>
    <definedName name="__123Graph_XDIAGRAM2" localSheetId="17" hidden="1">[1]Uke!#REF!</definedName>
    <definedName name="__123Graph_XDIAGRAM2" localSheetId="24" hidden="1">Uke!#REF!</definedName>
    <definedName name="__123Graph_XDIAGRAM2" localSheetId="2" hidden="1">Uke!#REF!</definedName>
    <definedName name="__123Graph_XDIAGRAM2" hidden="1">Uke!#REF!</definedName>
    <definedName name="__123Graph_XDIAGRAM3" localSheetId="28" hidden="1">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6" hidden="1">Uke!#REF!</definedName>
    <definedName name="__123Graph_XDIAGRAM3" localSheetId="17" hidden="1">[1]Uke!#REF!</definedName>
    <definedName name="__123Graph_XDIAGRAM3" localSheetId="24" hidden="1">Uke!#REF!</definedName>
    <definedName name="__123Graph_XDIAGRAM3" localSheetId="2" hidden="1">Uke!#REF!</definedName>
    <definedName name="__123Graph_XDIAGRAM3" hidden="1">Uke!#REF!</definedName>
    <definedName name="__123Graph_XDIAGRAM4" localSheetId="28" hidden="1">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6" hidden="1">Uke!#REF!</definedName>
    <definedName name="__123Graph_XDIAGRAM4" localSheetId="17" hidden="1">[1]Uke!#REF!</definedName>
    <definedName name="__123Graph_XDIAGRAM4" localSheetId="24" hidden="1">Uke!#REF!</definedName>
    <definedName name="__123Graph_XDIAGRAM4" localSheetId="2" hidden="1">Uke!#REF!</definedName>
    <definedName name="__123Graph_XDIAGRAM4" hidden="1">Uke!#REF!</definedName>
    <definedName name="__123Graph_XDIAGRAM5" localSheetId="28" hidden="1">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6" hidden="1">Uke!#REF!</definedName>
    <definedName name="__123Graph_XDIAGRAM5" localSheetId="17" hidden="1">[1]Uke!#REF!</definedName>
    <definedName name="__123Graph_XDIAGRAM5" localSheetId="24" hidden="1">Uke!#REF!</definedName>
    <definedName name="__123Graph_XDIAGRAM5" localSheetId="2" hidden="1">Uke!#REF!</definedName>
    <definedName name="__123Graph_XDIAGRAM5" hidden="1">Uke!#REF!</definedName>
    <definedName name="a" localSheetId="28" hidden="1">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6" hidden="1">Uke!#REF!</definedName>
    <definedName name="a" localSheetId="17" hidden="1">[1]Uke!#REF!</definedName>
    <definedName name="a" localSheetId="24" hidden="1">Uke!#REF!</definedName>
    <definedName name="a" localSheetId="2" hidden="1">Uke!#REF!</definedName>
    <definedName name="a" hidden="1">Uke!#REF!</definedName>
    <definedName name="Ark1">'Ark1'!$A$1:$AC$4234</definedName>
    <definedName name="BBB" localSheetId="28" hidden="1">Uke!#REF!</definedName>
    <definedName name="BBB" localSheetId="27" hidden="1">Uke!#REF!</definedName>
    <definedName name="BBB" localSheetId="21" hidden="1">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6" hidden="1">Uke!#REF!</definedName>
    <definedName name="BBB" localSheetId="17" hidden="1">[1]Uke!#REF!</definedName>
    <definedName name="BBB" localSheetId="24" hidden="1">Uke!#REF!</definedName>
    <definedName name="BBB" localSheetId="23" hidden="1">Uke!#REF!</definedName>
    <definedName name="BBB" localSheetId="2" hidden="1">Uke!#REF!</definedName>
    <definedName name="BBB" hidden="1">Uke!#REF!</definedName>
    <definedName name="BNM" localSheetId="28" hidden="1">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6" hidden="1">Uke!#REF!</definedName>
    <definedName name="BNM" localSheetId="17" hidden="1">[1]Uke!#REF!</definedName>
    <definedName name="BNM" localSheetId="24" hidden="1">Uke!#REF!</definedName>
    <definedName name="BNM" localSheetId="2" hidden="1">Uke!#REF!</definedName>
    <definedName name="BNM" hidden="1">Uke!#REF!</definedName>
    <definedName name="cc" localSheetId="28" hidden="1">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6" hidden="1">Uke!#REF!</definedName>
    <definedName name="cc" localSheetId="17" hidden="1">[1]Uke!#REF!</definedName>
    <definedName name="cc" localSheetId="24" hidden="1">Uke!#REF!</definedName>
    <definedName name="cc" localSheetId="2" hidden="1">Uke!#REF!</definedName>
    <definedName name="cc" hidden="1">Uke!#REF!</definedName>
    <definedName name="CFE" localSheetId="28" hidden="1">Uke!#REF!</definedName>
    <definedName name="CFE" localSheetId="27" hidden="1">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6" hidden="1">Uke!#REF!</definedName>
    <definedName name="CFE" localSheetId="17" hidden="1">[1]Uke!#REF!</definedName>
    <definedName name="CFE" localSheetId="24" hidden="1">Uke!#REF!</definedName>
    <definedName name="CFE" localSheetId="23" hidden="1">Uke!#REF!</definedName>
    <definedName name="CFE" localSheetId="2" hidden="1">Uke!#REF!</definedName>
    <definedName name="CFE" hidden="1">Uke!#REF!</definedName>
    <definedName name="d" localSheetId="28" hidden="1">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6" hidden="1">Uke!#REF!</definedName>
    <definedName name="d" localSheetId="17" hidden="1">[1]Uke!#REF!</definedName>
    <definedName name="d" localSheetId="24" hidden="1">Uke!#REF!</definedName>
    <definedName name="d" localSheetId="2" hidden="1">Uke!#REF!</definedName>
    <definedName name="d" hidden="1">Uke!#REF!</definedName>
    <definedName name="DDD" localSheetId="28" hidden="1">Uke!#REF!</definedName>
    <definedName name="DDD" localSheetId="27" hidden="1">Uke!#REF!</definedName>
    <definedName name="DDD" localSheetId="21" hidden="1">Uke!#REF!</definedName>
    <definedName name="DDD" localSheetId="19" hidden="1">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6" hidden="1">Uke!#REF!</definedName>
    <definedName name="DDD" localSheetId="15" hidden="1">Uke!#REF!</definedName>
    <definedName name="DDD" localSheetId="17" hidden="1">[1]Uke!#REF!</definedName>
    <definedName name="DDD" localSheetId="24" hidden="1">Uke!#REF!</definedName>
    <definedName name="DDD" localSheetId="25" hidden="1">Uke!#REF!</definedName>
    <definedName name="DDD" localSheetId="23" hidden="1">Uke!#REF!</definedName>
    <definedName name="DDD" localSheetId="2" hidden="1">Uke!#REF!</definedName>
    <definedName name="DDD" hidden="1">Uke!#REF!</definedName>
    <definedName name="EEE" localSheetId="28" hidden="1">Uke!#REF!</definedName>
    <definedName name="EEE" localSheetId="27" hidden="1">Uke!#REF!</definedName>
    <definedName name="EEE" localSheetId="21" hidden="1">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6" hidden="1">Uke!#REF!</definedName>
    <definedName name="EEE" localSheetId="17" hidden="1">[1]Uke!#REF!</definedName>
    <definedName name="EEE" localSheetId="24" hidden="1">Uke!#REF!</definedName>
    <definedName name="EEE" localSheetId="23" hidden="1">Uke!#REF!</definedName>
    <definedName name="EEE" localSheetId="2" hidden="1">Uke!#REF!</definedName>
    <definedName name="EEE" hidden="1">Uke!#REF!</definedName>
    <definedName name="f" localSheetId="28" hidden="1">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6" hidden="1">Uke!#REF!</definedName>
    <definedName name="f" localSheetId="17" hidden="1">[1]Uke!#REF!</definedName>
    <definedName name="f" localSheetId="24" hidden="1">Uke!#REF!</definedName>
    <definedName name="f" localSheetId="2" hidden="1">Uke!#REF!</definedName>
    <definedName name="f" hidden="1">Uke!#REF!</definedName>
    <definedName name="FF" localSheetId="28" hidden="1">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6" hidden="1">Uke!#REF!</definedName>
    <definedName name="FF" localSheetId="17" hidden="1">[1]Uke!#REF!</definedName>
    <definedName name="FF" localSheetId="24" hidden="1">Uke!#REF!</definedName>
    <definedName name="FF" localSheetId="2" hidden="1">Uke!#REF!</definedName>
    <definedName name="FF" hidden="1">Uke!#REF!</definedName>
    <definedName name="GGG" localSheetId="28" hidden="1">Uke!#REF!</definedName>
    <definedName name="GGG" localSheetId="27" hidden="1">Uke!#REF!</definedName>
    <definedName name="GGG" localSheetId="21" hidden="1">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6" hidden="1">Uke!#REF!</definedName>
    <definedName name="GGG" localSheetId="17" hidden="1">[1]Uke!#REF!</definedName>
    <definedName name="GGG" localSheetId="24" hidden="1">Uke!#REF!</definedName>
    <definedName name="GGG" localSheetId="23" hidden="1">Uke!#REF!</definedName>
    <definedName name="GGG" localSheetId="2" hidden="1">Uke!#REF!</definedName>
    <definedName name="GGG" hidden="1">Uke!#REF!</definedName>
    <definedName name="GH" localSheetId="28" hidden="1">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6" hidden="1">Uke!#REF!</definedName>
    <definedName name="GH" localSheetId="17" hidden="1">[1]Uke!#REF!</definedName>
    <definedName name="GH" localSheetId="24" hidden="1">Uke!#REF!</definedName>
    <definedName name="GH" localSheetId="2" hidden="1">Uke!#REF!</definedName>
    <definedName name="GH" hidden="1">Uke!#REF!</definedName>
    <definedName name="GI" localSheetId="28" hidden="1">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6" hidden="1">Uke!#REF!</definedName>
    <definedName name="GI" localSheetId="17" hidden="1">[1]Uke!#REF!</definedName>
    <definedName name="GI" localSheetId="24" hidden="1">Uke!#REF!</definedName>
    <definedName name="GI" localSheetId="2" hidden="1">Uke!#REF!</definedName>
    <definedName name="GI" hidden="1">Uke!#REF!</definedName>
    <definedName name="HG" localSheetId="28" hidden="1">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6" hidden="1">Uke!#REF!</definedName>
    <definedName name="HG" localSheetId="17" hidden="1">[1]Uke!#REF!</definedName>
    <definedName name="HG" localSheetId="24" hidden="1">Uke!#REF!</definedName>
    <definedName name="HG" localSheetId="2" hidden="1">Uke!#REF!</definedName>
    <definedName name="HG" hidden="1">Uke!#REF!</definedName>
    <definedName name="HT" localSheetId="28" hidden="1">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6" hidden="1">Uke!#REF!</definedName>
    <definedName name="HT" localSheetId="17" hidden="1">[1]Uke!#REF!</definedName>
    <definedName name="HT" localSheetId="24" hidden="1">Uke!#REF!</definedName>
    <definedName name="HT" localSheetId="2" hidden="1">Uke!#REF!</definedName>
    <definedName name="HT" hidden="1">Uke!#REF!</definedName>
    <definedName name="JHK" localSheetId="28" hidden="1">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6" hidden="1">Uke!#REF!</definedName>
    <definedName name="JHK" localSheetId="17" hidden="1">[1]Uke!#REF!</definedName>
    <definedName name="JHK" localSheetId="24" hidden="1">Uke!#REF!</definedName>
    <definedName name="JHK" localSheetId="2" hidden="1">Uke!#REF!</definedName>
    <definedName name="JHK" hidden="1">Uke!#REF!</definedName>
    <definedName name="JLK" localSheetId="28" hidden="1">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6" hidden="1">Uke!#REF!</definedName>
    <definedName name="JLK" localSheetId="17" hidden="1">[1]Uke!#REF!</definedName>
    <definedName name="JLK" localSheetId="24" hidden="1">Uke!#REF!</definedName>
    <definedName name="JLK" localSheetId="2" hidden="1">Uke!#REF!</definedName>
    <definedName name="JLK" hidden="1">Uke!#REF!</definedName>
    <definedName name="JLKJ" localSheetId="28" hidden="1">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6" hidden="1">Uke!#REF!</definedName>
    <definedName name="JLKJ" localSheetId="17" hidden="1">[1]Uke!#REF!</definedName>
    <definedName name="JLKJ" localSheetId="24" hidden="1">Uke!#REF!</definedName>
    <definedName name="JLKJ" localSheetId="2" hidden="1">Uke!#REF!</definedName>
    <definedName name="JLKJ" hidden="1">Uke!#REF!</definedName>
    <definedName name="JLKJLK" localSheetId="28" hidden="1">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6" hidden="1">Uke!#REF!</definedName>
    <definedName name="JLKJLK" localSheetId="17" hidden="1">[1]Uke!#REF!</definedName>
    <definedName name="JLKJLK" localSheetId="24" hidden="1">Uke!#REF!</definedName>
    <definedName name="JLKJLK" localSheetId="2" hidden="1">Uke!#REF!</definedName>
    <definedName name="JLKJLK" hidden="1">Uke!#REF!</definedName>
    <definedName name="KJH" localSheetId="28" hidden="1">Uke!#REF!</definedName>
    <definedName name="KJH" localSheetId="27" hidden="1">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6" hidden="1">Uke!#REF!</definedName>
    <definedName name="KJH" localSheetId="17" hidden="1">[1]Uke!#REF!</definedName>
    <definedName name="KJH" localSheetId="24" hidden="1">Uke!#REF!</definedName>
    <definedName name="KJH" localSheetId="23" hidden="1">Uke!#REF!</definedName>
    <definedName name="KJH" localSheetId="2" hidden="1">Uke!#REF!</definedName>
    <definedName name="KJH" hidden="1">Uke!#REF!</definedName>
    <definedName name="KJHK" localSheetId="28" hidden="1">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6" hidden="1">Uke!#REF!</definedName>
    <definedName name="KJHK" localSheetId="17" hidden="1">[1]Uke!#REF!</definedName>
    <definedName name="KJHK" localSheetId="24" hidden="1">Uke!#REF!</definedName>
    <definedName name="KJHK" localSheetId="2" hidden="1">Uke!#REF!</definedName>
    <definedName name="KJHK" hidden="1">Uke!#REF!</definedName>
    <definedName name="kkk" localSheetId="28" hidden="1">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6" hidden="1">Uke!#REF!</definedName>
    <definedName name="kkk" localSheetId="17" hidden="1">[1]Uke!#REF!</definedName>
    <definedName name="kkk" localSheetId="24" hidden="1">Uke!#REF!</definedName>
    <definedName name="kkk" localSheetId="2" hidden="1">Uke!#REF!</definedName>
    <definedName name="kkk" hidden="1">Uke!#REF!</definedName>
    <definedName name="LKH" localSheetId="28" hidden="1">Uke!#REF!</definedName>
    <definedName name="LKH" localSheetId="27" hidden="1">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6" hidden="1">Uke!#REF!</definedName>
    <definedName name="LKH" localSheetId="17" hidden="1">[1]Uke!#REF!</definedName>
    <definedName name="LKH" localSheetId="24" hidden="1">Uke!#REF!</definedName>
    <definedName name="LKH" localSheetId="23" hidden="1">Uke!#REF!</definedName>
    <definedName name="LKH" localSheetId="2" hidden="1">Uke!#REF!</definedName>
    <definedName name="LKH" hidden="1">Uke!#REF!</definedName>
    <definedName name="lll" localSheetId="28" hidden="1">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6" hidden="1">Uke!#REF!</definedName>
    <definedName name="lll" localSheetId="17" hidden="1">[1]Uke!#REF!</definedName>
    <definedName name="lll" localSheetId="24" hidden="1">Uke!#REF!</definedName>
    <definedName name="lll" localSheetId="2" hidden="1">Uke!#REF!</definedName>
    <definedName name="lll" hidden="1">Uke!#REF!</definedName>
    <definedName name="MM" localSheetId="28" hidden="1">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6" hidden="1">Uke!#REF!</definedName>
    <definedName name="MM" localSheetId="17" hidden="1">[1]Uke!#REF!</definedName>
    <definedName name="MM" localSheetId="24" hidden="1">Uke!#REF!</definedName>
    <definedName name="MM" localSheetId="2" hidden="1">Uke!#REF!</definedName>
    <definedName name="MM" hidden="1">Uke!#REF!</definedName>
    <definedName name="mmm" localSheetId="28" hidden="1">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6" hidden="1">Uke!#REF!</definedName>
    <definedName name="mmm" localSheetId="17" hidden="1">[1]Uke!#REF!</definedName>
    <definedName name="mmm" localSheetId="24" hidden="1">Uke!#REF!</definedName>
    <definedName name="mmm" localSheetId="2" hidden="1">Uke!#REF!</definedName>
    <definedName name="mmm" hidden="1">Uke!#REF!</definedName>
    <definedName name="nn" localSheetId="28" hidden="1">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6" hidden="1">Uke!#REF!</definedName>
    <definedName name="nn" localSheetId="17" hidden="1">[1]Uke!#REF!</definedName>
    <definedName name="nn" localSheetId="24" hidden="1">Uke!#REF!</definedName>
    <definedName name="nn" localSheetId="2" hidden="1">Uke!#REF!</definedName>
    <definedName name="nn" hidden="1">Uke!#REF!</definedName>
    <definedName name="NVN" localSheetId="28" hidden="1">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6" hidden="1">Uke!#REF!</definedName>
    <definedName name="NVN" localSheetId="17" hidden="1">[1]Uke!#REF!</definedName>
    <definedName name="NVN" localSheetId="24" hidden="1">Uke!#REF!</definedName>
    <definedName name="NVN" localSheetId="2" hidden="1">Uke!#REF!</definedName>
    <definedName name="NVN" hidden="1">Uke!#REF!</definedName>
    <definedName name="q" localSheetId="28" hidden="1">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6" hidden="1">Uke!#REF!</definedName>
    <definedName name="q" localSheetId="17" hidden="1">[1]Uke!#REF!</definedName>
    <definedName name="q" localSheetId="24" hidden="1">Uke!#REF!</definedName>
    <definedName name="q" localSheetId="2" hidden="1">Uke!#REF!</definedName>
    <definedName name="q" hidden="1">Uke!#REF!</definedName>
    <definedName name="rr" localSheetId="28" hidden="1">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6" hidden="1">Uke!#REF!</definedName>
    <definedName name="rr" localSheetId="17" hidden="1">[1]Uke!#REF!</definedName>
    <definedName name="rr" localSheetId="24" hidden="1">Uke!#REF!</definedName>
    <definedName name="rr" localSheetId="2" hidden="1">Uke!#REF!</definedName>
    <definedName name="rr" hidden="1">Uke!#REF!</definedName>
    <definedName name="SSS" localSheetId="28" hidden="1">Uke!#REF!</definedName>
    <definedName name="SSS" localSheetId="27" hidden="1">Uke!#REF!</definedName>
    <definedName name="SSS" localSheetId="21" hidden="1">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6" hidden="1">Uke!#REF!</definedName>
    <definedName name="SSS" localSheetId="17" hidden="1">[1]Uke!#REF!</definedName>
    <definedName name="SSS" localSheetId="24" hidden="1">Uke!#REF!</definedName>
    <definedName name="SSS" localSheetId="23" hidden="1">Uke!#REF!</definedName>
    <definedName name="SSS" localSheetId="2" hidden="1">Uke!#REF!</definedName>
    <definedName name="SSS" hidden="1">Uke!#REF!</definedName>
    <definedName name="SSSS" localSheetId="28" hidden="1">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6" hidden="1">Uke!#REF!</definedName>
    <definedName name="SSSS" localSheetId="17" hidden="1">[1]Uke!#REF!</definedName>
    <definedName name="SSSS" localSheetId="24" hidden="1">Uke!#REF!</definedName>
    <definedName name="SSSS" localSheetId="2" hidden="1">Uke!#REF!</definedName>
    <definedName name="SSSS" hidden="1">Uke!#REF!</definedName>
    <definedName name="T" localSheetId="28" hidden="1">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6" hidden="1">Uke!#REF!</definedName>
    <definedName name="T" localSheetId="17" hidden="1">[1]Uke!#REF!</definedName>
    <definedName name="T" localSheetId="24" hidden="1">Uke!#REF!</definedName>
    <definedName name="T" localSheetId="2" hidden="1">Uke!#REF!</definedName>
    <definedName name="T" hidden="1">Uke!#REF!</definedName>
    <definedName name="TT" localSheetId="28" hidden="1">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6" hidden="1">Uke!#REF!</definedName>
    <definedName name="TT" localSheetId="17" hidden="1">[1]Uke!#REF!</definedName>
    <definedName name="TT" localSheetId="24" hidden="1">Uke!#REF!</definedName>
    <definedName name="TT" localSheetId="2" hidden="1">Uke!#REF!</definedName>
    <definedName name="TT" hidden="1">Uke!#REF!</definedName>
    <definedName name="TTT" localSheetId="28" hidden="1">Uke!#REF!</definedName>
    <definedName name="TTT" localSheetId="27" hidden="1">Uke!#REF!</definedName>
    <definedName name="TTT" localSheetId="21" hidden="1">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6" hidden="1">Uke!#REF!</definedName>
    <definedName name="TTT" localSheetId="17" hidden="1">[1]Uke!#REF!</definedName>
    <definedName name="TTT" localSheetId="24" hidden="1">Uke!#REF!</definedName>
    <definedName name="TTT" localSheetId="23" hidden="1">Uke!#REF!</definedName>
    <definedName name="TTT" localSheetId="2" hidden="1">Uke!#REF!</definedName>
    <definedName name="TTT" hidden="1">Uke!#REF!</definedName>
    <definedName name="u" localSheetId="28" hidden="1">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6" hidden="1">Uke!#REF!</definedName>
    <definedName name="u" localSheetId="17" hidden="1">[1]Uke!#REF!</definedName>
    <definedName name="u" localSheetId="24" hidden="1">Uke!#REF!</definedName>
    <definedName name="u" localSheetId="2" hidden="1">Uke!#REF!</definedName>
    <definedName name="u" hidden="1">Uke!#REF!</definedName>
    <definedName name="_xlnm.Print_Area" localSheetId="2">Å!#REF!</definedName>
    <definedName name="_xlnm.Print_Area" localSheetId="1">År!$A$3:$U$36</definedName>
    <definedName name="v" localSheetId="28" hidden="1">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6" hidden="1">Uke!#REF!</definedName>
    <definedName name="v" localSheetId="17" hidden="1">[1]Uke!#REF!</definedName>
    <definedName name="v" localSheetId="24" hidden="1">Uke!#REF!</definedName>
    <definedName name="v" localSheetId="2" hidden="1">Uke!#REF!</definedName>
    <definedName name="v" hidden="1">Uke!#REF!</definedName>
    <definedName name="vv" localSheetId="28" hidden="1">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6" hidden="1">Uke!#REF!</definedName>
    <definedName name="vv" localSheetId="17" hidden="1">[1]Uke!#REF!</definedName>
    <definedName name="vv" localSheetId="24" hidden="1">Uke!#REF!</definedName>
    <definedName name="vv" localSheetId="2" hidden="1">Uke!#REF!</definedName>
    <definedName name="vv" hidden="1">Uke!#REF!</definedName>
    <definedName name="VVV" localSheetId="28" hidden="1">Uke!#REF!</definedName>
    <definedName name="VVV" localSheetId="27" hidden="1">Uke!#REF!</definedName>
    <definedName name="VVV" localSheetId="21" hidden="1">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6" hidden="1">Uke!#REF!</definedName>
    <definedName name="VVV" localSheetId="17" hidden="1">[1]Uke!#REF!</definedName>
    <definedName name="VVV" localSheetId="24" hidden="1">Uke!#REF!</definedName>
    <definedName name="VVV" localSheetId="23" hidden="1">Uke!#REF!</definedName>
    <definedName name="VVV" localSheetId="2" hidden="1">Uke!#REF!</definedName>
    <definedName name="VVV" hidden="1">Uke!#REF!</definedName>
    <definedName name="w" localSheetId="28" hidden="1">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6" hidden="1">Uke!#REF!</definedName>
    <definedName name="w" localSheetId="17" hidden="1">[1]Uke!#REF!</definedName>
    <definedName name="w" localSheetId="24" hidden="1">Uke!#REF!</definedName>
    <definedName name="w" localSheetId="2" hidden="1">Uke!#REF!</definedName>
    <definedName name="w" hidden="1">Uke!#REF!</definedName>
    <definedName name="XCV" localSheetId="28" hidden="1">Uke!#REF!</definedName>
    <definedName name="XCV" localSheetId="27" hidden="1">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6" hidden="1">Uke!#REF!</definedName>
    <definedName name="XCV" localSheetId="17" hidden="1">[1]Uke!#REF!</definedName>
    <definedName name="XCV" localSheetId="24" hidden="1">Uke!#REF!</definedName>
    <definedName name="XCV" localSheetId="23" hidden="1">Uke!#REF!</definedName>
    <definedName name="XCV" localSheetId="2" hidden="1">Uke!#REF!</definedName>
    <definedName name="XCV" hidden="1">Uke!#REF!</definedName>
    <definedName name="XGXGF" localSheetId="28" hidden="1">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6" hidden="1">Uke!#REF!</definedName>
    <definedName name="XGXGF" localSheetId="17" hidden="1">[1]Uke!#REF!</definedName>
    <definedName name="XGXGF" localSheetId="24" hidden="1">Uke!#REF!</definedName>
    <definedName name="XGXGF" localSheetId="2" hidden="1">Uke!#REF!</definedName>
    <definedName name="XGXGF" hidden="1">Uke!#REF!</definedName>
    <definedName name="XXX" localSheetId="28" hidden="1">Uke!#REF!</definedName>
    <definedName name="XXX" localSheetId="27" hidden="1">Uke!#REF!</definedName>
    <definedName name="XXX" localSheetId="21" hidden="1">Uke!#REF!</definedName>
    <definedName name="XXX" localSheetId="19" hidden="1">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6" hidden="1">Uke!#REF!</definedName>
    <definedName name="XXX" localSheetId="15" hidden="1">Uke!#REF!</definedName>
    <definedName name="XXX" localSheetId="17" hidden="1">[1]Uke!#REF!</definedName>
    <definedName name="XXX" localSheetId="24" hidden="1">Uke!#REF!</definedName>
    <definedName name="XXX" localSheetId="25" hidden="1">Uke!#REF!</definedName>
    <definedName name="XXX" localSheetId="23" hidden="1">Uke!#REF!</definedName>
    <definedName name="XXX" localSheetId="2" hidden="1">Uke!#REF!</definedName>
    <definedName name="XXX" hidden="1">Uke!#REF!</definedName>
    <definedName name="YUT" localSheetId="28" hidden="1">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6" hidden="1">Uke!#REF!</definedName>
    <definedName name="YUT" localSheetId="17" hidden="1">[1]Uke!#REF!</definedName>
    <definedName name="YUT" localSheetId="24" hidden="1">Uke!#REF!</definedName>
    <definedName name="YUT" localSheetId="2" hidden="1">Uke!#REF!</definedName>
    <definedName name="YUT" hidden="1">Uke!#REF!</definedName>
    <definedName name="YY" localSheetId="28" hidden="1">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6" hidden="1">Uke!#REF!</definedName>
    <definedName name="YY" localSheetId="17" hidden="1">[1]Uke!#REF!</definedName>
    <definedName name="YY" localSheetId="24" hidden="1">Uke!#REF!</definedName>
    <definedName name="YY" localSheetId="2" hidden="1">Uke!#REF!</definedName>
    <definedName name="YY" hidden="1">Uke!#REF!</definedName>
    <definedName name="YYY" localSheetId="28" hidden="1">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6" hidden="1">Uke!#REF!</definedName>
    <definedName name="YYY" localSheetId="17" hidden="1">[1]Uke!#REF!</definedName>
    <definedName name="YYY" localSheetId="24" hidden="1">Uke!#REF!</definedName>
    <definedName name="YYY" localSheetId="2" hidden="1">Uke!#REF!</definedName>
    <definedName name="YYY" hidden="1">Uke!#REF!</definedName>
    <definedName name="YYYY" localSheetId="28" hidden="1">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6" hidden="1">Uke!#REF!</definedName>
    <definedName name="YYYY" localSheetId="17" hidden="1">[1]Uke!#REF!</definedName>
    <definedName name="YYYY" localSheetId="24" hidden="1">Uke!#REF!</definedName>
    <definedName name="YYYY" localSheetId="2" hidden="1">Uke!#REF!</definedName>
    <definedName name="YYYY" hidden="1">Uke!#REF!</definedName>
    <definedName name="zz" localSheetId="28" hidden="1">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6" hidden="1">Uke!#REF!</definedName>
    <definedName name="zz" localSheetId="17" hidden="1">[1]Uke!#REF!</definedName>
    <definedName name="zz" localSheetId="24" hidden="1">Uke!#REF!</definedName>
    <definedName name="zz" localSheetId="2" hidden="1">Uke!#REF!</definedName>
    <definedName name="zz" hidden="1">Uke!#REF!</definedName>
    <definedName name="øøø" localSheetId="28" hidden="1">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6" hidden="1">Uke!#REF!</definedName>
    <definedName name="øøø" localSheetId="17" hidden="1">[1]Uke!#REF!</definedName>
    <definedName name="øøø" localSheetId="24" hidden="1">Uke!#REF!</definedName>
    <definedName name="øøø" localSheetId="2" hidden="1">Uke!#REF!</definedName>
    <definedName name="øøø" hidden="1">Uke!#REF!</definedName>
    <definedName name="aa" localSheetId="28" hidden="1">Uke!#REF!</definedName>
    <definedName name="aa" localSheetId="27" hidden="1">Uke!#REF!</definedName>
    <definedName name="aa" localSheetId="21" hidden="1">Uke!#REF!</definedName>
    <definedName name="aa" localSheetId="19" hidden="1">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6" hidden="1">Uke!#REF!</definedName>
    <definedName name="aa" localSheetId="17" hidden="1">[1]Uke!#REF!</definedName>
    <definedName name="aa" localSheetId="24" hidden="1">Uke!#REF!</definedName>
    <definedName name="aa" localSheetId="25" hidden="1">Uke!#REF!</definedName>
    <definedName name="aa" localSheetId="23" hidden="1">Uke!#REF!</definedName>
    <definedName name="aa" localSheetId="2" hidden="1">Uke!#REF!</definedName>
    <definedName name="aa" hidden="1">Uke!#REF!</definedName>
    <definedName name="aaa" localSheetId="28" hidden="1">Uke!#REF!</definedName>
    <definedName name="aaa" localSheetId="27" hidden="1">Uke!#REF!</definedName>
    <definedName name="aaa" localSheetId="21" hidden="1">Uke!#REF!</definedName>
    <definedName name="aaa" localSheetId="19" hidden="1">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6" hidden="1">Uke!#REF!</definedName>
    <definedName name="aaa" localSheetId="17" hidden="1">[1]Uke!#REF!</definedName>
    <definedName name="aaa" localSheetId="24" hidden="1">Uke!#REF!</definedName>
    <definedName name="aaa" localSheetId="23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68" l="1"/>
  <c r="C10" i="68"/>
  <c r="D10" i="68" s="1"/>
  <c r="E10" i="68"/>
  <c r="F10" i="68" s="1"/>
  <c r="G10" i="68"/>
  <c r="H10" i="68"/>
  <c r="P10" i="68" s="1"/>
  <c r="W10" i="68"/>
  <c r="B11" i="68"/>
  <c r="C11" i="68"/>
  <c r="D11" i="68" s="1"/>
  <c r="E11" i="68"/>
  <c r="F11" i="68" s="1"/>
  <c r="G11" i="68"/>
  <c r="H11" i="68"/>
  <c r="I11" i="68" s="1"/>
  <c r="N11" i="68" s="1"/>
  <c r="W11" i="68"/>
  <c r="B69" i="16"/>
  <c r="C69" i="16"/>
  <c r="E69" i="16"/>
  <c r="F69" i="16"/>
  <c r="H69" i="16"/>
  <c r="I69" i="16"/>
  <c r="K69" i="16"/>
  <c r="L69" i="16"/>
  <c r="M69" i="16"/>
  <c r="N69" i="16"/>
  <c r="O69" i="16"/>
  <c r="P69" i="16"/>
  <c r="R69" i="16"/>
  <c r="S69" i="16"/>
  <c r="B70" i="16"/>
  <c r="C70" i="16"/>
  <c r="E70" i="16"/>
  <c r="F70" i="16"/>
  <c r="H70" i="16"/>
  <c r="I70" i="16"/>
  <c r="K70" i="16"/>
  <c r="L70" i="16"/>
  <c r="M70" i="16"/>
  <c r="N70" i="16"/>
  <c r="O70" i="16"/>
  <c r="P70" i="16"/>
  <c r="R70" i="16"/>
  <c r="S70" i="16"/>
  <c r="B71" i="16"/>
  <c r="C71" i="16"/>
  <c r="E71" i="16"/>
  <c r="F71" i="16"/>
  <c r="H71" i="16"/>
  <c r="I71" i="16"/>
  <c r="K71" i="16"/>
  <c r="L71" i="16"/>
  <c r="M71" i="16"/>
  <c r="N71" i="16"/>
  <c r="O71" i="16"/>
  <c r="P71" i="16"/>
  <c r="R71" i="16"/>
  <c r="S71" i="16"/>
  <c r="B72" i="16"/>
  <c r="C72" i="16"/>
  <c r="E72" i="16"/>
  <c r="F72" i="16"/>
  <c r="G72" i="16" s="1"/>
  <c r="H72" i="16"/>
  <c r="I72" i="16"/>
  <c r="K72" i="16"/>
  <c r="L72" i="16"/>
  <c r="M72" i="16"/>
  <c r="N72" i="16"/>
  <c r="O72" i="16"/>
  <c r="P72" i="16"/>
  <c r="R72" i="16"/>
  <c r="S72" i="16"/>
  <c r="B41" i="16"/>
  <c r="C41" i="16"/>
  <c r="E41" i="16"/>
  <c r="F41" i="16"/>
  <c r="H41" i="16"/>
  <c r="I41" i="16"/>
  <c r="K41" i="16"/>
  <c r="L41" i="16"/>
  <c r="M41" i="16"/>
  <c r="N41" i="16"/>
  <c r="O41" i="16"/>
  <c r="P41" i="16"/>
  <c r="R41" i="16"/>
  <c r="S41" i="16"/>
  <c r="B42" i="16"/>
  <c r="C42" i="16"/>
  <c r="E42" i="16"/>
  <c r="F42" i="16"/>
  <c r="H42" i="16"/>
  <c r="I42" i="16"/>
  <c r="K42" i="16"/>
  <c r="L42" i="16"/>
  <c r="M42" i="16"/>
  <c r="N42" i="16"/>
  <c r="O42" i="16"/>
  <c r="P42" i="16"/>
  <c r="R42" i="16"/>
  <c r="S42" i="16"/>
  <c r="B46" i="51"/>
  <c r="C46" i="51"/>
  <c r="D46" i="51" s="1"/>
  <c r="E46" i="51"/>
  <c r="F46" i="51"/>
  <c r="H46" i="51"/>
  <c r="J46" i="51"/>
  <c r="L46" i="51"/>
  <c r="M46" i="51"/>
  <c r="O46" i="51"/>
  <c r="Q46" i="51"/>
  <c r="R46" i="51"/>
  <c r="S46" i="51"/>
  <c r="U46" i="51"/>
  <c r="V46" i="51"/>
  <c r="B47" i="51"/>
  <c r="C47" i="51"/>
  <c r="D47" i="51" s="1"/>
  <c r="E47" i="51"/>
  <c r="F47" i="51"/>
  <c r="T47" i="51" s="1"/>
  <c r="H47" i="51"/>
  <c r="J47" i="51"/>
  <c r="L47" i="51"/>
  <c r="M47" i="51"/>
  <c r="O47" i="51"/>
  <c r="Q47" i="51"/>
  <c r="R47" i="51"/>
  <c r="S47" i="51"/>
  <c r="U47" i="51"/>
  <c r="V47" i="51"/>
  <c r="B48" i="51"/>
  <c r="C48" i="51"/>
  <c r="D48" i="51" s="1"/>
  <c r="E48" i="51"/>
  <c r="F48" i="51"/>
  <c r="H48" i="51"/>
  <c r="J48" i="51"/>
  <c r="L48" i="51"/>
  <c r="M48" i="51"/>
  <c r="O48" i="51"/>
  <c r="Q48" i="51"/>
  <c r="R48" i="51"/>
  <c r="S48" i="51"/>
  <c r="U48" i="51"/>
  <c r="V48" i="51"/>
  <c r="B49" i="51"/>
  <c r="C49" i="51"/>
  <c r="D49" i="51" s="1"/>
  <c r="E49" i="51"/>
  <c r="F49" i="51"/>
  <c r="H49" i="51"/>
  <c r="J49" i="51"/>
  <c r="L49" i="51"/>
  <c r="M49" i="51"/>
  <c r="O49" i="51"/>
  <c r="Q49" i="51"/>
  <c r="R49" i="51"/>
  <c r="S49" i="51"/>
  <c r="U49" i="51"/>
  <c r="V49" i="51"/>
  <c r="B50" i="51"/>
  <c r="C50" i="51"/>
  <c r="D50" i="51" s="1"/>
  <c r="E50" i="51"/>
  <c r="F50" i="51"/>
  <c r="H50" i="51"/>
  <c r="J50" i="51"/>
  <c r="L50" i="51"/>
  <c r="M50" i="51"/>
  <c r="O50" i="51"/>
  <c r="Q50" i="51"/>
  <c r="R50" i="51"/>
  <c r="S50" i="51"/>
  <c r="U50" i="51"/>
  <c r="V50" i="51"/>
  <c r="B51" i="51"/>
  <c r="C51" i="51"/>
  <c r="D51" i="51" s="1"/>
  <c r="E51" i="51"/>
  <c r="F51" i="51"/>
  <c r="H51" i="51"/>
  <c r="J51" i="51"/>
  <c r="L51" i="51"/>
  <c r="M51" i="51"/>
  <c r="O51" i="51"/>
  <c r="Q51" i="51"/>
  <c r="R51" i="51"/>
  <c r="S51" i="51"/>
  <c r="U51" i="51"/>
  <c r="V51" i="51"/>
  <c r="B52" i="51"/>
  <c r="C52" i="51"/>
  <c r="D52" i="51" s="1"/>
  <c r="E52" i="51"/>
  <c r="F52" i="51"/>
  <c r="H52" i="51"/>
  <c r="J52" i="51"/>
  <c r="L52" i="51"/>
  <c r="M52" i="51"/>
  <c r="O52" i="51"/>
  <c r="Q52" i="51"/>
  <c r="R52" i="51"/>
  <c r="S52" i="51"/>
  <c r="U52" i="51"/>
  <c r="V52" i="51"/>
  <c r="B53" i="51"/>
  <c r="C53" i="51"/>
  <c r="D53" i="51" s="1"/>
  <c r="E53" i="51"/>
  <c r="F53" i="51"/>
  <c r="H53" i="51"/>
  <c r="J53" i="51"/>
  <c r="L53" i="51"/>
  <c r="M53" i="51"/>
  <c r="O53" i="51"/>
  <c r="Q53" i="51"/>
  <c r="R53" i="51"/>
  <c r="S53" i="51"/>
  <c r="U53" i="51"/>
  <c r="V53" i="51"/>
  <c r="H11" i="51"/>
  <c r="J11" i="51"/>
  <c r="L11" i="51"/>
  <c r="M11" i="51"/>
  <c r="O11" i="51"/>
  <c r="H12" i="51"/>
  <c r="J12" i="51"/>
  <c r="L12" i="51"/>
  <c r="M12" i="51"/>
  <c r="O12" i="51"/>
  <c r="H13" i="51"/>
  <c r="J13" i="51"/>
  <c r="L13" i="51"/>
  <c r="M13" i="51"/>
  <c r="O13" i="51"/>
  <c r="H14" i="51"/>
  <c r="J14" i="51"/>
  <c r="L14" i="51"/>
  <c r="M14" i="51"/>
  <c r="O14" i="51"/>
  <c r="H15" i="51"/>
  <c r="J15" i="51"/>
  <c r="L15" i="51"/>
  <c r="M15" i="51"/>
  <c r="O15" i="51"/>
  <c r="H16" i="51"/>
  <c r="J16" i="51"/>
  <c r="L16" i="51"/>
  <c r="M16" i="51"/>
  <c r="O16" i="51"/>
  <c r="H17" i="51"/>
  <c r="J17" i="51"/>
  <c r="L17" i="51"/>
  <c r="M17" i="51"/>
  <c r="O17" i="51"/>
  <c r="H18" i="51"/>
  <c r="J18" i="51"/>
  <c r="L18" i="51"/>
  <c r="M18" i="51"/>
  <c r="O18" i="51"/>
  <c r="H19" i="51"/>
  <c r="J19" i="51"/>
  <c r="L19" i="51"/>
  <c r="M19" i="51"/>
  <c r="O19" i="51"/>
  <c r="H20" i="51"/>
  <c r="J20" i="51"/>
  <c r="L20" i="51"/>
  <c r="M20" i="51"/>
  <c r="O20" i="51"/>
  <c r="H21" i="51"/>
  <c r="J21" i="51"/>
  <c r="L21" i="51"/>
  <c r="M21" i="51"/>
  <c r="O21" i="51"/>
  <c r="H22" i="51"/>
  <c r="J22" i="51"/>
  <c r="L22" i="51"/>
  <c r="M22" i="51"/>
  <c r="O22" i="51"/>
  <c r="H23" i="51"/>
  <c r="J23" i="51"/>
  <c r="L23" i="51"/>
  <c r="M23" i="51"/>
  <c r="O23" i="51"/>
  <c r="B38" i="48"/>
  <c r="C38" i="48"/>
  <c r="D38" i="48" s="1"/>
  <c r="E38" i="48"/>
  <c r="F38" i="48"/>
  <c r="G38" i="48"/>
  <c r="H38" i="48"/>
  <c r="J38" i="48"/>
  <c r="K38" i="48"/>
  <c r="M38" i="48"/>
  <c r="O38" i="48"/>
  <c r="P38" i="48"/>
  <c r="Q38" i="48"/>
  <c r="B39" i="48"/>
  <c r="C39" i="48"/>
  <c r="D39" i="48" s="1"/>
  <c r="E39" i="48"/>
  <c r="F39" i="48"/>
  <c r="G39" i="48"/>
  <c r="H39" i="48"/>
  <c r="J39" i="48"/>
  <c r="K39" i="48"/>
  <c r="M39" i="48"/>
  <c r="O39" i="48"/>
  <c r="P39" i="48"/>
  <c r="Q39" i="48"/>
  <c r="B40" i="48"/>
  <c r="C40" i="48"/>
  <c r="D40" i="48" s="1"/>
  <c r="E40" i="48"/>
  <c r="F40" i="48"/>
  <c r="G40" i="48"/>
  <c r="H40" i="48"/>
  <c r="J40" i="48"/>
  <c r="K40" i="48"/>
  <c r="M40" i="48"/>
  <c r="O40" i="48"/>
  <c r="P40" i="48"/>
  <c r="Q40" i="48"/>
  <c r="B42" i="48"/>
  <c r="C42" i="48"/>
  <c r="D42" i="48" s="1"/>
  <c r="E42" i="48"/>
  <c r="F42" i="48"/>
  <c r="G42" i="48"/>
  <c r="H42" i="48"/>
  <c r="J42" i="48"/>
  <c r="K42" i="48"/>
  <c r="M42" i="48"/>
  <c r="O42" i="48"/>
  <c r="P42" i="48"/>
  <c r="Q42" i="48"/>
  <c r="B43" i="48"/>
  <c r="C43" i="48"/>
  <c r="D43" i="48" s="1"/>
  <c r="E43" i="48"/>
  <c r="F43" i="48"/>
  <c r="R43" i="48" s="1"/>
  <c r="G43" i="48"/>
  <c r="H43" i="48"/>
  <c r="J43" i="48"/>
  <c r="K43" i="48"/>
  <c r="M43" i="48"/>
  <c r="O43" i="48"/>
  <c r="P43" i="48"/>
  <c r="Q43" i="48"/>
  <c r="B44" i="48"/>
  <c r="C44" i="48"/>
  <c r="D44" i="48" s="1"/>
  <c r="E44" i="48"/>
  <c r="F44" i="48"/>
  <c r="G44" i="48"/>
  <c r="H44" i="48"/>
  <c r="J44" i="48"/>
  <c r="K44" i="48"/>
  <c r="M44" i="48"/>
  <c r="O44" i="48"/>
  <c r="P44" i="48"/>
  <c r="Q44" i="48"/>
  <c r="B18" i="48"/>
  <c r="C18" i="48"/>
  <c r="D18" i="48" s="1"/>
  <c r="E18" i="48"/>
  <c r="F18" i="48"/>
  <c r="K18" i="48" s="1"/>
  <c r="B26" i="48"/>
  <c r="C26" i="48"/>
  <c r="D26" i="48" s="1"/>
  <c r="E26" i="48"/>
  <c r="F26" i="48"/>
  <c r="G26" i="48"/>
  <c r="H26" i="48"/>
  <c r="J26" i="48"/>
  <c r="K26" i="48"/>
  <c r="M26" i="48"/>
  <c r="O26" i="48"/>
  <c r="P26" i="48"/>
  <c r="Q26" i="48"/>
  <c r="B27" i="48"/>
  <c r="C27" i="48"/>
  <c r="D27" i="48" s="1"/>
  <c r="E27" i="48"/>
  <c r="F27" i="48"/>
  <c r="G27" i="48"/>
  <c r="H27" i="48"/>
  <c r="J27" i="48"/>
  <c r="K27" i="48"/>
  <c r="M27" i="48"/>
  <c r="O27" i="48"/>
  <c r="P27" i="48"/>
  <c r="Q27" i="48"/>
  <c r="B28" i="48"/>
  <c r="C28" i="48"/>
  <c r="D28" i="48" s="1"/>
  <c r="E28" i="48"/>
  <c r="F28" i="48"/>
  <c r="G28" i="48"/>
  <c r="H28" i="48"/>
  <c r="J28" i="48"/>
  <c r="K28" i="48"/>
  <c r="M28" i="48"/>
  <c r="O28" i="48"/>
  <c r="P28" i="48"/>
  <c r="Q28" i="48"/>
  <c r="B30" i="48"/>
  <c r="C30" i="48"/>
  <c r="D30" i="48" s="1"/>
  <c r="E30" i="48"/>
  <c r="F30" i="48"/>
  <c r="G30" i="48"/>
  <c r="H30" i="48"/>
  <c r="J30" i="48"/>
  <c r="K30" i="48"/>
  <c r="M30" i="48"/>
  <c r="O30" i="48"/>
  <c r="P30" i="48"/>
  <c r="Q30" i="48"/>
  <c r="B31" i="48"/>
  <c r="C31" i="48"/>
  <c r="D31" i="48" s="1"/>
  <c r="E31" i="48"/>
  <c r="F31" i="48"/>
  <c r="G31" i="48"/>
  <c r="H31" i="48"/>
  <c r="J31" i="48"/>
  <c r="K31" i="48"/>
  <c r="M31" i="48"/>
  <c r="O31" i="48"/>
  <c r="P31" i="48"/>
  <c r="Q31" i="48"/>
  <c r="B32" i="48"/>
  <c r="C32" i="48"/>
  <c r="D32" i="48" s="1"/>
  <c r="E32" i="48"/>
  <c r="F32" i="48"/>
  <c r="G32" i="48"/>
  <c r="H32" i="48"/>
  <c r="J32" i="48"/>
  <c r="K32" i="48"/>
  <c r="M32" i="48"/>
  <c r="O32" i="48"/>
  <c r="P32" i="48"/>
  <c r="Q32" i="48"/>
  <c r="B19" i="48"/>
  <c r="C19" i="48"/>
  <c r="D19" i="48" s="1"/>
  <c r="E19" i="48"/>
  <c r="F19" i="48"/>
  <c r="L19" i="48" s="1"/>
  <c r="B20" i="48"/>
  <c r="C20" i="48"/>
  <c r="D20" i="48" s="1"/>
  <c r="E20" i="48"/>
  <c r="F20" i="48"/>
  <c r="M20" i="48" s="1"/>
  <c r="Q11" i="51"/>
  <c r="Q12" i="51"/>
  <c r="Q13" i="51"/>
  <c r="Q14" i="51"/>
  <c r="Q15" i="51"/>
  <c r="Q16" i="51"/>
  <c r="Q17" i="51"/>
  <c r="Q18" i="51"/>
  <c r="Q19" i="51"/>
  <c r="Q20" i="51"/>
  <c r="Q21" i="51"/>
  <c r="Q22" i="51"/>
  <c r="Q23" i="51"/>
  <c r="B16" i="51"/>
  <c r="C16" i="51"/>
  <c r="D16" i="51" s="1"/>
  <c r="E16" i="51"/>
  <c r="F16" i="51"/>
  <c r="R16" i="51"/>
  <c r="S16" i="51"/>
  <c r="U16" i="51"/>
  <c r="V16" i="51"/>
  <c r="B17" i="51"/>
  <c r="C17" i="51"/>
  <c r="D17" i="51" s="1"/>
  <c r="E17" i="51"/>
  <c r="F17" i="51"/>
  <c r="R17" i="51"/>
  <c r="S17" i="51"/>
  <c r="U17" i="51"/>
  <c r="V17" i="51"/>
  <c r="B18" i="51"/>
  <c r="C18" i="51"/>
  <c r="D18" i="51" s="1"/>
  <c r="E18" i="51"/>
  <c r="F18" i="51"/>
  <c r="R18" i="51"/>
  <c r="S18" i="51"/>
  <c r="U18" i="51"/>
  <c r="V18" i="51"/>
  <c r="B19" i="51"/>
  <c r="C19" i="51"/>
  <c r="D19" i="51" s="1"/>
  <c r="E19" i="51"/>
  <c r="F19" i="51"/>
  <c r="R19" i="51"/>
  <c r="S19" i="51"/>
  <c r="U19" i="51"/>
  <c r="V19" i="51"/>
  <c r="B20" i="51"/>
  <c r="C20" i="51"/>
  <c r="D20" i="51" s="1"/>
  <c r="E20" i="51"/>
  <c r="F20" i="51"/>
  <c r="R20" i="51"/>
  <c r="S20" i="51"/>
  <c r="U20" i="51"/>
  <c r="V20" i="51"/>
  <c r="B21" i="51"/>
  <c r="C21" i="51"/>
  <c r="D21" i="51" s="1"/>
  <c r="E21" i="51"/>
  <c r="F21" i="51"/>
  <c r="R21" i="51"/>
  <c r="S21" i="51"/>
  <c r="U21" i="51"/>
  <c r="V21" i="51"/>
  <c r="B22" i="51"/>
  <c r="C22" i="51"/>
  <c r="D22" i="51" s="1"/>
  <c r="E22" i="51"/>
  <c r="F22" i="51"/>
  <c r="R22" i="51"/>
  <c r="S22" i="51"/>
  <c r="U22" i="51"/>
  <c r="V22" i="51"/>
  <c r="B23" i="51"/>
  <c r="C23" i="51"/>
  <c r="D23" i="51" s="1"/>
  <c r="E23" i="51"/>
  <c r="F23" i="51"/>
  <c r="R23" i="51"/>
  <c r="S23" i="51"/>
  <c r="U23" i="51"/>
  <c r="V23" i="51"/>
  <c r="T53" i="51" l="1"/>
  <c r="R39" i="48"/>
  <c r="J11" i="16"/>
  <c r="R38" i="48"/>
  <c r="T49" i="51"/>
  <c r="G42" i="16"/>
  <c r="T46" i="51"/>
  <c r="Q41" i="16"/>
  <c r="T51" i="51"/>
  <c r="T52" i="51"/>
  <c r="T48" i="51"/>
  <c r="G71" i="16"/>
  <c r="R28" i="48"/>
  <c r="R42" i="48"/>
  <c r="T50" i="51"/>
  <c r="Q42" i="16"/>
  <c r="S10" i="68"/>
  <c r="R10" i="68"/>
  <c r="M10" i="68"/>
  <c r="S11" i="68"/>
  <c r="I10" i="68"/>
  <c r="V10" i="68" s="1"/>
  <c r="R11" i="68"/>
  <c r="P11" i="68"/>
  <c r="T10" i="68"/>
  <c r="O10" i="68"/>
  <c r="O11" i="68"/>
  <c r="M11" i="68"/>
  <c r="V11" i="68"/>
  <c r="T11" i="68"/>
  <c r="Q72" i="16"/>
  <c r="Q71" i="16"/>
  <c r="Q70" i="16"/>
  <c r="Q69" i="16"/>
  <c r="R18" i="48"/>
  <c r="T19" i="51"/>
  <c r="T18" i="51"/>
  <c r="O18" i="48"/>
  <c r="R40" i="48"/>
  <c r="R44" i="48"/>
  <c r="J18" i="48"/>
  <c r="R31" i="48"/>
  <c r="G18" i="48"/>
  <c r="J19" i="48"/>
  <c r="R27" i="48"/>
  <c r="Q18" i="48"/>
  <c r="I19" i="48"/>
  <c r="P18" i="48"/>
  <c r="H18" i="48"/>
  <c r="I18" i="48" s="1"/>
  <c r="R26" i="48"/>
  <c r="M18" i="48"/>
  <c r="N18" i="48" s="1"/>
  <c r="L18" i="48"/>
  <c r="R32" i="48"/>
  <c r="R19" i="48"/>
  <c r="Q19" i="48"/>
  <c r="P20" i="48"/>
  <c r="N19" i="48"/>
  <c r="K20" i="48"/>
  <c r="K19" i="48"/>
  <c r="R30" i="48"/>
  <c r="J20" i="48"/>
  <c r="R20" i="48"/>
  <c r="H20" i="48"/>
  <c r="Q20" i="48"/>
  <c r="G20" i="48"/>
  <c r="O20" i="48"/>
  <c r="P19" i="48"/>
  <c r="H19" i="48"/>
  <c r="O19" i="48"/>
  <c r="G19" i="48"/>
  <c r="M19" i="48"/>
  <c r="T20" i="51"/>
  <c r="T21" i="51"/>
  <c r="T16" i="51"/>
  <c r="T23" i="51"/>
  <c r="T22" i="51"/>
  <c r="T17" i="51"/>
  <c r="N10" i="68" l="1"/>
  <c r="B26" i="51"/>
  <c r="C26" i="51"/>
  <c r="D26" i="51" s="1"/>
  <c r="E26" i="51"/>
  <c r="F26" i="51"/>
  <c r="H26" i="51"/>
  <c r="I11" i="51" s="1"/>
  <c r="J26" i="51"/>
  <c r="K11" i="51" s="1"/>
  <c r="L26" i="51"/>
  <c r="M26" i="51"/>
  <c r="N11" i="51" s="1"/>
  <c r="O26" i="51"/>
  <c r="P11" i="51" s="1"/>
  <c r="Q26" i="51"/>
  <c r="R26" i="51"/>
  <c r="S26" i="51"/>
  <c r="U26" i="51"/>
  <c r="V26" i="51"/>
  <c r="B27" i="51"/>
  <c r="C27" i="51"/>
  <c r="D27" i="51" s="1"/>
  <c r="E27" i="51"/>
  <c r="F27" i="51"/>
  <c r="H27" i="51"/>
  <c r="I12" i="51" s="1"/>
  <c r="J27" i="51"/>
  <c r="K12" i="51" s="1"/>
  <c r="L27" i="51"/>
  <c r="M27" i="51"/>
  <c r="N12" i="51" s="1"/>
  <c r="O27" i="51"/>
  <c r="P12" i="51" s="1"/>
  <c r="Q27" i="51"/>
  <c r="R27" i="51"/>
  <c r="S27" i="51"/>
  <c r="U27" i="51"/>
  <c r="V27" i="51"/>
  <c r="B28" i="51"/>
  <c r="C28" i="51"/>
  <c r="D28" i="51" s="1"/>
  <c r="E28" i="51"/>
  <c r="F28" i="51"/>
  <c r="G28" i="51" s="1"/>
  <c r="H28" i="51"/>
  <c r="I13" i="51" s="1"/>
  <c r="J28" i="51"/>
  <c r="K13" i="51" s="1"/>
  <c r="L28" i="51"/>
  <c r="M28" i="51"/>
  <c r="N13" i="51" s="1"/>
  <c r="O28" i="51"/>
  <c r="P13" i="51" s="1"/>
  <c r="Q28" i="51"/>
  <c r="R28" i="51"/>
  <c r="S28" i="51"/>
  <c r="U28" i="51"/>
  <c r="V28" i="51"/>
  <c r="B29" i="51"/>
  <c r="C29" i="51"/>
  <c r="D29" i="51" s="1"/>
  <c r="E29" i="51"/>
  <c r="F29" i="51"/>
  <c r="H29" i="51"/>
  <c r="I14" i="51" s="1"/>
  <c r="J29" i="51"/>
  <c r="K14" i="51" s="1"/>
  <c r="L29" i="51"/>
  <c r="M29" i="51"/>
  <c r="N14" i="51" s="1"/>
  <c r="O29" i="51"/>
  <c r="P14" i="51" s="1"/>
  <c r="Q29" i="51"/>
  <c r="R29" i="51"/>
  <c r="S29" i="51"/>
  <c r="U29" i="51"/>
  <c r="V29" i="51"/>
  <c r="B30" i="51"/>
  <c r="C30" i="51"/>
  <c r="D30" i="51" s="1"/>
  <c r="E30" i="51"/>
  <c r="F30" i="51"/>
  <c r="H30" i="51"/>
  <c r="I15" i="51" s="1"/>
  <c r="J30" i="51"/>
  <c r="K15" i="51" s="1"/>
  <c r="L30" i="51"/>
  <c r="M30" i="51"/>
  <c r="N15" i="51" s="1"/>
  <c r="O30" i="51"/>
  <c r="P15" i="51" s="1"/>
  <c r="Q30" i="51"/>
  <c r="R30" i="51"/>
  <c r="S30" i="51"/>
  <c r="U30" i="51"/>
  <c r="V30" i="51"/>
  <c r="B31" i="51"/>
  <c r="C31" i="51"/>
  <c r="D31" i="51" s="1"/>
  <c r="E31" i="51"/>
  <c r="F31" i="51"/>
  <c r="G16" i="51" s="1"/>
  <c r="H31" i="51"/>
  <c r="I16" i="51" s="1"/>
  <c r="J31" i="51"/>
  <c r="K16" i="51" s="1"/>
  <c r="L31" i="51"/>
  <c r="M31" i="51"/>
  <c r="N16" i="51" s="1"/>
  <c r="O31" i="51"/>
  <c r="P16" i="51" s="1"/>
  <c r="Q31" i="51"/>
  <c r="R31" i="51"/>
  <c r="S31" i="51"/>
  <c r="U31" i="51"/>
  <c r="V31" i="51"/>
  <c r="B32" i="51"/>
  <c r="C32" i="51"/>
  <c r="D32" i="51" s="1"/>
  <c r="E32" i="51"/>
  <c r="F32" i="51"/>
  <c r="G17" i="51" s="1"/>
  <c r="H32" i="51"/>
  <c r="I17" i="51" s="1"/>
  <c r="J32" i="51"/>
  <c r="K17" i="51" s="1"/>
  <c r="L32" i="51"/>
  <c r="M32" i="51"/>
  <c r="N17" i="51" s="1"/>
  <c r="O32" i="51"/>
  <c r="P17" i="51" s="1"/>
  <c r="Q32" i="51"/>
  <c r="R32" i="51"/>
  <c r="S32" i="51"/>
  <c r="U32" i="51"/>
  <c r="V32" i="51"/>
  <c r="B33" i="51"/>
  <c r="C33" i="51"/>
  <c r="D33" i="51" s="1"/>
  <c r="E33" i="51"/>
  <c r="F33" i="51"/>
  <c r="G18" i="51" s="1"/>
  <c r="H33" i="51"/>
  <c r="I18" i="51" s="1"/>
  <c r="J33" i="51"/>
  <c r="K18" i="51" s="1"/>
  <c r="L33" i="51"/>
  <c r="M33" i="51"/>
  <c r="N18" i="51" s="1"/>
  <c r="O33" i="51"/>
  <c r="P18" i="51" s="1"/>
  <c r="Q33" i="51"/>
  <c r="R33" i="51"/>
  <c r="S33" i="51"/>
  <c r="U33" i="51"/>
  <c r="V33" i="51"/>
  <c r="B34" i="51"/>
  <c r="C34" i="51"/>
  <c r="D34" i="51" s="1"/>
  <c r="E34" i="51"/>
  <c r="F34" i="51"/>
  <c r="G19" i="51" s="1"/>
  <c r="H34" i="51"/>
  <c r="I19" i="51" s="1"/>
  <c r="J34" i="51"/>
  <c r="K19" i="51" s="1"/>
  <c r="L34" i="51"/>
  <c r="M34" i="51"/>
  <c r="N19" i="51" s="1"/>
  <c r="O34" i="51"/>
  <c r="P19" i="51" s="1"/>
  <c r="Q34" i="51"/>
  <c r="R34" i="51"/>
  <c r="S34" i="51"/>
  <c r="U34" i="51"/>
  <c r="V34" i="51"/>
  <c r="B35" i="51"/>
  <c r="C35" i="51"/>
  <c r="D35" i="51" s="1"/>
  <c r="E35" i="51"/>
  <c r="F35" i="51"/>
  <c r="G20" i="51" s="1"/>
  <c r="H35" i="51"/>
  <c r="I20" i="51" s="1"/>
  <c r="J35" i="51"/>
  <c r="K20" i="51" s="1"/>
  <c r="L35" i="51"/>
  <c r="M35" i="51"/>
  <c r="N20" i="51" s="1"/>
  <c r="O35" i="51"/>
  <c r="P20" i="51" s="1"/>
  <c r="Q35" i="51"/>
  <c r="R35" i="51"/>
  <c r="S35" i="51"/>
  <c r="U35" i="51"/>
  <c r="V35" i="51"/>
  <c r="B36" i="51"/>
  <c r="C36" i="51"/>
  <c r="D36" i="51" s="1"/>
  <c r="E36" i="51"/>
  <c r="F36" i="51"/>
  <c r="G21" i="51" s="1"/>
  <c r="H36" i="51"/>
  <c r="I21" i="51" s="1"/>
  <c r="J36" i="51"/>
  <c r="K21" i="51" s="1"/>
  <c r="L36" i="51"/>
  <c r="M36" i="51"/>
  <c r="N21" i="51" s="1"/>
  <c r="O36" i="51"/>
  <c r="P21" i="51" s="1"/>
  <c r="Q36" i="51"/>
  <c r="R36" i="51"/>
  <c r="S36" i="51"/>
  <c r="U36" i="51"/>
  <c r="V36" i="51"/>
  <c r="B37" i="51"/>
  <c r="C37" i="51"/>
  <c r="D37" i="51" s="1"/>
  <c r="E37" i="51"/>
  <c r="F37" i="51"/>
  <c r="G22" i="51" s="1"/>
  <c r="H37" i="51"/>
  <c r="I22" i="51" s="1"/>
  <c r="J37" i="51"/>
  <c r="K22" i="51" s="1"/>
  <c r="L37" i="51"/>
  <c r="M37" i="51"/>
  <c r="N22" i="51" s="1"/>
  <c r="O37" i="51"/>
  <c r="P22" i="51" s="1"/>
  <c r="Q37" i="51"/>
  <c r="R37" i="51"/>
  <c r="S37" i="51"/>
  <c r="U37" i="51"/>
  <c r="V37" i="51"/>
  <c r="B38" i="51"/>
  <c r="C38" i="51"/>
  <c r="D38" i="51" s="1"/>
  <c r="E38" i="51"/>
  <c r="F38" i="51"/>
  <c r="G23" i="51" s="1"/>
  <c r="H38" i="51"/>
  <c r="I23" i="51" s="1"/>
  <c r="J38" i="51"/>
  <c r="K23" i="51" s="1"/>
  <c r="L38" i="51"/>
  <c r="M38" i="51"/>
  <c r="N23" i="51" s="1"/>
  <c r="O38" i="51"/>
  <c r="P23" i="51" s="1"/>
  <c r="Q38" i="51"/>
  <c r="R38" i="51"/>
  <c r="S38" i="51"/>
  <c r="U38" i="51"/>
  <c r="V38" i="51"/>
  <c r="B34" i="2"/>
  <c r="F34" i="2"/>
  <c r="H34" i="2"/>
  <c r="J34" i="2"/>
  <c r="L34" i="2"/>
  <c r="N34" i="2"/>
  <c r="O34" i="2"/>
  <c r="P34" i="2"/>
  <c r="B35" i="2"/>
  <c r="F35" i="2"/>
  <c r="H35" i="2"/>
  <c r="J35" i="2"/>
  <c r="L35" i="2"/>
  <c r="N35" i="2"/>
  <c r="O35" i="2"/>
  <c r="P35" i="2"/>
  <c r="B475" i="68"/>
  <c r="C475" i="68"/>
  <c r="D475" i="68" s="1"/>
  <c r="E475" i="68"/>
  <c r="F475" i="68" s="1"/>
  <c r="G475" i="68"/>
  <c r="H475" i="68"/>
  <c r="I475" i="68" s="1"/>
  <c r="N475" i="68" s="1"/>
  <c r="W475" i="68"/>
  <c r="B476" i="68"/>
  <c r="C476" i="68"/>
  <c r="D476" i="68" s="1"/>
  <c r="E476" i="68"/>
  <c r="F476" i="68" s="1"/>
  <c r="G476" i="68"/>
  <c r="H476" i="68"/>
  <c r="K476" i="68" s="1"/>
  <c r="W476" i="68"/>
  <c r="B477" i="68"/>
  <c r="C477" i="68"/>
  <c r="D477" i="68" s="1"/>
  <c r="E477" i="68"/>
  <c r="F477" i="68" s="1"/>
  <c r="G477" i="68"/>
  <c r="H477" i="68"/>
  <c r="S477" i="68" s="1"/>
  <c r="W477" i="68"/>
  <c r="B19" i="68"/>
  <c r="C19" i="68"/>
  <c r="D19" i="68" s="1"/>
  <c r="E19" i="68"/>
  <c r="F19" i="68" s="1"/>
  <c r="G19" i="68"/>
  <c r="H19" i="68"/>
  <c r="I19" i="68" s="1"/>
  <c r="W19" i="68"/>
  <c r="B20" i="68"/>
  <c r="C20" i="68"/>
  <c r="D20" i="68" s="1"/>
  <c r="E20" i="68"/>
  <c r="F20" i="68" s="1"/>
  <c r="G20" i="68"/>
  <c r="H20" i="68"/>
  <c r="M20" i="68" s="1"/>
  <c r="W20" i="68"/>
  <c r="B21" i="68"/>
  <c r="C21" i="68"/>
  <c r="D21" i="68" s="1"/>
  <c r="E21" i="68"/>
  <c r="F21" i="68" s="1"/>
  <c r="G21" i="68"/>
  <c r="H21" i="68"/>
  <c r="M21" i="68" s="1"/>
  <c r="W21" i="68"/>
  <c r="B23" i="68"/>
  <c r="C23" i="68"/>
  <c r="D23" i="68" s="1"/>
  <c r="E23" i="68"/>
  <c r="F23" i="68" s="1"/>
  <c r="G23" i="68"/>
  <c r="H23" i="68"/>
  <c r="M23" i="68" s="1"/>
  <c r="W23" i="68"/>
  <c r="F10" i="46"/>
  <c r="F11" i="46"/>
  <c r="F12" i="46"/>
  <c r="G35" i="2" l="1"/>
  <c r="C35" i="2"/>
  <c r="K28" i="51"/>
  <c r="T26" i="51"/>
  <c r="P28" i="51"/>
  <c r="N28" i="51"/>
  <c r="T36" i="51"/>
  <c r="T35" i="51"/>
  <c r="T32" i="51"/>
  <c r="T31" i="51"/>
  <c r="T37" i="51"/>
  <c r="T28" i="51"/>
  <c r="T33" i="51"/>
  <c r="I28" i="51"/>
  <c r="T29" i="51"/>
  <c r="T27" i="51"/>
  <c r="T34" i="51"/>
  <c r="T38" i="51"/>
  <c r="T30" i="51"/>
  <c r="Q35" i="2"/>
  <c r="Q34" i="2"/>
  <c r="M35" i="2"/>
  <c r="I35" i="2"/>
  <c r="R35" i="2"/>
  <c r="R34" i="2"/>
  <c r="E35" i="2"/>
  <c r="M475" i="68"/>
  <c r="V475" i="68"/>
  <c r="S475" i="68"/>
  <c r="P475" i="68"/>
  <c r="O475" i="68"/>
  <c r="K475" i="68"/>
  <c r="T476" i="68"/>
  <c r="P477" i="68"/>
  <c r="R476" i="68"/>
  <c r="T475" i="68"/>
  <c r="R475" i="68"/>
  <c r="M476" i="68"/>
  <c r="I476" i="68"/>
  <c r="N476" i="68" s="1"/>
  <c r="T477" i="68"/>
  <c r="R477" i="68"/>
  <c r="K477" i="68"/>
  <c r="S476" i="68"/>
  <c r="O477" i="68"/>
  <c r="M477" i="68"/>
  <c r="V477" i="68"/>
  <c r="I477" i="68"/>
  <c r="N477" i="68" s="1"/>
  <c r="P476" i="68"/>
  <c r="O476" i="68"/>
  <c r="V476" i="68"/>
  <c r="S23" i="68"/>
  <c r="K21" i="68"/>
  <c r="R19" i="68"/>
  <c r="S19" i="68"/>
  <c r="P23" i="68"/>
  <c r="O21" i="68"/>
  <c r="P20" i="68"/>
  <c r="T19" i="68"/>
  <c r="T21" i="68"/>
  <c r="S21" i="68"/>
  <c r="R21" i="68"/>
  <c r="P21" i="68"/>
  <c r="T23" i="68"/>
  <c r="O20" i="68"/>
  <c r="R23" i="68"/>
  <c r="I20" i="68"/>
  <c r="O23" i="68"/>
  <c r="I21" i="68"/>
  <c r="T20" i="68"/>
  <c r="P19" i="68"/>
  <c r="S20" i="68"/>
  <c r="O19" i="68"/>
  <c r="I23" i="68"/>
  <c r="N23" i="68" s="1"/>
  <c r="R20" i="68"/>
  <c r="N19" i="68"/>
  <c r="V19" i="68"/>
  <c r="M19" i="68"/>
  <c r="A31" i="46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30" i="46"/>
  <c r="S35" i="2" l="1"/>
  <c r="V23" i="68"/>
  <c r="N21" i="68"/>
  <c r="V21" i="68"/>
  <c r="N20" i="68"/>
  <c r="V20" i="68"/>
  <c r="B30" i="46"/>
  <c r="C30" i="46"/>
  <c r="D30" i="46"/>
  <c r="E30" i="46" s="1"/>
  <c r="F30" i="46"/>
  <c r="H30" i="46"/>
  <c r="I30" i="46"/>
  <c r="J30" i="46"/>
  <c r="K30" i="46"/>
  <c r="M30" i="46"/>
  <c r="P30" i="46"/>
  <c r="R30" i="46"/>
  <c r="S30" i="46"/>
  <c r="T30" i="46"/>
  <c r="V30" i="46"/>
  <c r="B31" i="46"/>
  <c r="C31" i="46"/>
  <c r="D31" i="46"/>
  <c r="E31" i="46" s="1"/>
  <c r="F31" i="46"/>
  <c r="H31" i="46"/>
  <c r="I31" i="46"/>
  <c r="J31" i="46"/>
  <c r="K31" i="46"/>
  <c r="M31" i="46"/>
  <c r="P31" i="46"/>
  <c r="R31" i="46"/>
  <c r="S31" i="46"/>
  <c r="T31" i="46"/>
  <c r="V31" i="46"/>
  <c r="B32" i="46"/>
  <c r="C32" i="46"/>
  <c r="D32" i="46"/>
  <c r="E32" i="46" s="1"/>
  <c r="F32" i="46"/>
  <c r="H32" i="46"/>
  <c r="I32" i="46"/>
  <c r="J32" i="46"/>
  <c r="K32" i="46"/>
  <c r="M32" i="46"/>
  <c r="P32" i="46"/>
  <c r="R32" i="46"/>
  <c r="S32" i="46"/>
  <c r="T32" i="46"/>
  <c r="V32" i="46"/>
  <c r="B33" i="46"/>
  <c r="C33" i="46"/>
  <c r="D33" i="46"/>
  <c r="E33" i="46" s="1"/>
  <c r="F33" i="46"/>
  <c r="H33" i="46"/>
  <c r="I33" i="46"/>
  <c r="J33" i="46"/>
  <c r="K33" i="46"/>
  <c r="M33" i="46"/>
  <c r="P33" i="46"/>
  <c r="R33" i="46"/>
  <c r="S33" i="46"/>
  <c r="T33" i="46"/>
  <c r="V33" i="46"/>
  <c r="B34" i="46"/>
  <c r="C34" i="46"/>
  <c r="D34" i="46"/>
  <c r="E34" i="46" s="1"/>
  <c r="F34" i="46"/>
  <c r="H34" i="46"/>
  <c r="I34" i="46"/>
  <c r="J34" i="46"/>
  <c r="K34" i="46"/>
  <c r="M34" i="46"/>
  <c r="P34" i="46"/>
  <c r="R34" i="46"/>
  <c r="S34" i="46"/>
  <c r="T34" i="46"/>
  <c r="V34" i="46"/>
  <c r="B35" i="46"/>
  <c r="C35" i="46"/>
  <c r="D35" i="46"/>
  <c r="E35" i="46" s="1"/>
  <c r="F35" i="46"/>
  <c r="H35" i="46"/>
  <c r="I35" i="46"/>
  <c r="J35" i="46"/>
  <c r="K35" i="46"/>
  <c r="M35" i="46"/>
  <c r="P35" i="46"/>
  <c r="R35" i="46"/>
  <c r="S35" i="46"/>
  <c r="T35" i="46"/>
  <c r="V35" i="46"/>
  <c r="B36" i="46"/>
  <c r="C36" i="46"/>
  <c r="D36" i="46"/>
  <c r="E36" i="46" s="1"/>
  <c r="F36" i="46"/>
  <c r="H36" i="46"/>
  <c r="I36" i="46"/>
  <c r="J36" i="46"/>
  <c r="K36" i="46"/>
  <c r="M36" i="46"/>
  <c r="P36" i="46"/>
  <c r="R36" i="46"/>
  <c r="S36" i="46"/>
  <c r="T36" i="46"/>
  <c r="V36" i="46"/>
  <c r="B37" i="46"/>
  <c r="C37" i="46"/>
  <c r="D37" i="46"/>
  <c r="E37" i="46" s="1"/>
  <c r="F37" i="46"/>
  <c r="H37" i="46"/>
  <c r="I37" i="46"/>
  <c r="J37" i="46"/>
  <c r="K37" i="46"/>
  <c r="M37" i="46"/>
  <c r="P37" i="46"/>
  <c r="R37" i="46"/>
  <c r="S37" i="46"/>
  <c r="T37" i="46"/>
  <c r="V37" i="46"/>
  <c r="B38" i="46"/>
  <c r="C38" i="46"/>
  <c r="D38" i="46"/>
  <c r="E38" i="46" s="1"/>
  <c r="F38" i="46"/>
  <c r="H38" i="46"/>
  <c r="I38" i="46"/>
  <c r="J38" i="46"/>
  <c r="K38" i="46"/>
  <c r="M38" i="46"/>
  <c r="P38" i="46"/>
  <c r="R38" i="46"/>
  <c r="S38" i="46"/>
  <c r="T38" i="46"/>
  <c r="V38" i="46"/>
  <c r="B39" i="46"/>
  <c r="C39" i="46"/>
  <c r="D39" i="46"/>
  <c r="E39" i="46" s="1"/>
  <c r="F39" i="46"/>
  <c r="H39" i="46"/>
  <c r="I39" i="46"/>
  <c r="J39" i="46"/>
  <c r="K39" i="46"/>
  <c r="M39" i="46"/>
  <c r="P39" i="46"/>
  <c r="R39" i="46"/>
  <c r="S39" i="46"/>
  <c r="T39" i="46"/>
  <c r="V39" i="46"/>
  <c r="B40" i="46"/>
  <c r="C40" i="46"/>
  <c r="D40" i="46"/>
  <c r="E40" i="46" s="1"/>
  <c r="F40" i="46"/>
  <c r="H40" i="46"/>
  <c r="I40" i="46"/>
  <c r="J40" i="46"/>
  <c r="K40" i="46"/>
  <c r="M40" i="46"/>
  <c r="P40" i="46"/>
  <c r="R40" i="46"/>
  <c r="S40" i="46"/>
  <c r="T40" i="46"/>
  <c r="V40" i="46"/>
  <c r="B41" i="46"/>
  <c r="C41" i="46"/>
  <c r="D41" i="46"/>
  <c r="E41" i="46" s="1"/>
  <c r="F41" i="46"/>
  <c r="H41" i="46"/>
  <c r="I41" i="46"/>
  <c r="J41" i="46"/>
  <c r="K41" i="46"/>
  <c r="M41" i="46"/>
  <c r="P41" i="46"/>
  <c r="R41" i="46"/>
  <c r="S41" i="46"/>
  <c r="T41" i="46"/>
  <c r="V41" i="46"/>
  <c r="B42" i="46"/>
  <c r="C42" i="46"/>
  <c r="D42" i="46"/>
  <c r="E42" i="46" s="1"/>
  <c r="F42" i="46"/>
  <c r="H42" i="46"/>
  <c r="I42" i="46"/>
  <c r="J42" i="46"/>
  <c r="K42" i="46"/>
  <c r="M42" i="46"/>
  <c r="P42" i="46"/>
  <c r="R42" i="46"/>
  <c r="S42" i="46"/>
  <c r="T42" i="46"/>
  <c r="V42" i="46"/>
  <c r="B43" i="46"/>
  <c r="C43" i="46"/>
  <c r="D43" i="46"/>
  <c r="E43" i="46" s="1"/>
  <c r="F43" i="46"/>
  <c r="H43" i="46"/>
  <c r="I43" i="46"/>
  <c r="J43" i="46"/>
  <c r="K43" i="46"/>
  <c r="M43" i="46"/>
  <c r="P43" i="46"/>
  <c r="R43" i="46"/>
  <c r="S43" i="46"/>
  <c r="T43" i="46"/>
  <c r="V43" i="46"/>
  <c r="B44" i="46"/>
  <c r="C44" i="46"/>
  <c r="D44" i="46"/>
  <c r="E44" i="46" s="1"/>
  <c r="F44" i="46"/>
  <c r="H44" i="46"/>
  <c r="I44" i="46"/>
  <c r="J44" i="46"/>
  <c r="K44" i="46"/>
  <c r="M44" i="46"/>
  <c r="P44" i="46"/>
  <c r="R44" i="46"/>
  <c r="S44" i="46"/>
  <c r="T44" i="46"/>
  <c r="V44" i="46"/>
  <c r="B45" i="46"/>
  <c r="C45" i="46"/>
  <c r="D45" i="46"/>
  <c r="E45" i="46" s="1"/>
  <c r="F45" i="46"/>
  <c r="H45" i="46"/>
  <c r="I45" i="46"/>
  <c r="J45" i="46"/>
  <c r="K45" i="46"/>
  <c r="M45" i="46"/>
  <c r="P45" i="46"/>
  <c r="R45" i="46"/>
  <c r="S45" i="46"/>
  <c r="T45" i="46"/>
  <c r="V45" i="46"/>
  <c r="B46" i="46"/>
  <c r="C46" i="46"/>
  <c r="D46" i="46"/>
  <c r="E46" i="46" s="1"/>
  <c r="F46" i="46"/>
  <c r="H46" i="46"/>
  <c r="I46" i="46"/>
  <c r="J46" i="46"/>
  <c r="K46" i="46"/>
  <c r="M46" i="46"/>
  <c r="P46" i="46"/>
  <c r="R46" i="46"/>
  <c r="S46" i="46"/>
  <c r="T46" i="46"/>
  <c r="V46" i="46"/>
  <c r="B49" i="46"/>
  <c r="C49" i="46"/>
  <c r="D49" i="46"/>
  <c r="E49" i="46" s="1"/>
  <c r="F49" i="46"/>
  <c r="H49" i="46"/>
  <c r="I49" i="46"/>
  <c r="J49" i="46"/>
  <c r="K49" i="46"/>
  <c r="M49" i="46"/>
  <c r="P49" i="46"/>
  <c r="R49" i="46"/>
  <c r="S49" i="46"/>
  <c r="T49" i="46"/>
  <c r="V49" i="46"/>
  <c r="B50" i="46"/>
  <c r="C50" i="46"/>
  <c r="D50" i="46"/>
  <c r="E50" i="46" s="1"/>
  <c r="F50" i="46"/>
  <c r="H50" i="46"/>
  <c r="I50" i="46"/>
  <c r="J50" i="46"/>
  <c r="K50" i="46"/>
  <c r="M50" i="46"/>
  <c r="P50" i="46"/>
  <c r="R50" i="46"/>
  <c r="S50" i="46"/>
  <c r="T50" i="46"/>
  <c r="V50" i="46"/>
  <c r="B51" i="46"/>
  <c r="C51" i="46"/>
  <c r="D51" i="46"/>
  <c r="E51" i="46" s="1"/>
  <c r="F51" i="46"/>
  <c r="H51" i="46"/>
  <c r="I51" i="46"/>
  <c r="J51" i="46"/>
  <c r="K51" i="46"/>
  <c r="M51" i="46"/>
  <c r="P51" i="46"/>
  <c r="R51" i="46"/>
  <c r="S51" i="46"/>
  <c r="T51" i="46"/>
  <c r="V51" i="46"/>
  <c r="B52" i="46"/>
  <c r="C52" i="46"/>
  <c r="D52" i="46"/>
  <c r="E52" i="46" s="1"/>
  <c r="F52" i="46"/>
  <c r="H52" i="46"/>
  <c r="I52" i="46"/>
  <c r="J52" i="46"/>
  <c r="K52" i="46"/>
  <c r="M52" i="46"/>
  <c r="P52" i="46"/>
  <c r="R52" i="46"/>
  <c r="S52" i="46"/>
  <c r="T52" i="46"/>
  <c r="V52" i="46"/>
  <c r="B53" i="46"/>
  <c r="C53" i="46"/>
  <c r="D53" i="46"/>
  <c r="E53" i="46" s="1"/>
  <c r="F53" i="46"/>
  <c r="H53" i="46"/>
  <c r="I53" i="46"/>
  <c r="J53" i="46"/>
  <c r="K53" i="46"/>
  <c r="M53" i="46"/>
  <c r="P53" i="46"/>
  <c r="R53" i="46"/>
  <c r="S53" i="46"/>
  <c r="T53" i="46"/>
  <c r="V53" i="46"/>
  <c r="B54" i="46"/>
  <c r="C54" i="46"/>
  <c r="D54" i="46"/>
  <c r="E54" i="46" s="1"/>
  <c r="F54" i="46"/>
  <c r="H54" i="46"/>
  <c r="I54" i="46"/>
  <c r="J54" i="46"/>
  <c r="K54" i="46"/>
  <c r="M54" i="46"/>
  <c r="P54" i="46"/>
  <c r="R54" i="46"/>
  <c r="S54" i="46"/>
  <c r="T54" i="46"/>
  <c r="V54" i="46"/>
  <c r="B55" i="46"/>
  <c r="C55" i="46"/>
  <c r="D55" i="46"/>
  <c r="E55" i="46" s="1"/>
  <c r="F55" i="46"/>
  <c r="H55" i="46"/>
  <c r="I55" i="46"/>
  <c r="J55" i="46"/>
  <c r="K55" i="46"/>
  <c r="M55" i="46"/>
  <c r="P55" i="46"/>
  <c r="R55" i="46"/>
  <c r="S55" i="46"/>
  <c r="T55" i="46"/>
  <c r="V55" i="46"/>
  <c r="B56" i="46"/>
  <c r="C56" i="46"/>
  <c r="D56" i="46"/>
  <c r="E56" i="46" s="1"/>
  <c r="F56" i="46"/>
  <c r="H56" i="46"/>
  <c r="I56" i="46"/>
  <c r="J56" i="46"/>
  <c r="K56" i="46"/>
  <c r="M56" i="46"/>
  <c r="P56" i="46"/>
  <c r="R56" i="46"/>
  <c r="S56" i="46"/>
  <c r="T56" i="46"/>
  <c r="V56" i="46"/>
  <c r="B57" i="46"/>
  <c r="C57" i="46"/>
  <c r="D57" i="46"/>
  <c r="E57" i="46" s="1"/>
  <c r="F57" i="46"/>
  <c r="H57" i="46"/>
  <c r="I57" i="46"/>
  <c r="J57" i="46"/>
  <c r="K57" i="46"/>
  <c r="M57" i="46"/>
  <c r="P57" i="46"/>
  <c r="R57" i="46"/>
  <c r="S57" i="46"/>
  <c r="T57" i="46"/>
  <c r="V57" i="46"/>
  <c r="B58" i="46"/>
  <c r="C58" i="46"/>
  <c r="D58" i="46"/>
  <c r="E58" i="46" s="1"/>
  <c r="F58" i="46"/>
  <c r="H58" i="46"/>
  <c r="I58" i="46"/>
  <c r="J58" i="46"/>
  <c r="K58" i="46"/>
  <c r="M58" i="46"/>
  <c r="P58" i="46"/>
  <c r="R58" i="46"/>
  <c r="S58" i="46"/>
  <c r="T58" i="46"/>
  <c r="V58" i="46"/>
  <c r="B59" i="46"/>
  <c r="C59" i="46"/>
  <c r="D59" i="46"/>
  <c r="E59" i="46" s="1"/>
  <c r="F59" i="46"/>
  <c r="H59" i="46"/>
  <c r="I59" i="46"/>
  <c r="J59" i="46"/>
  <c r="K59" i="46"/>
  <c r="M59" i="46"/>
  <c r="P59" i="46"/>
  <c r="R59" i="46"/>
  <c r="S59" i="46"/>
  <c r="T59" i="46"/>
  <c r="V59" i="46"/>
  <c r="B60" i="46"/>
  <c r="C60" i="46"/>
  <c r="D60" i="46"/>
  <c r="E60" i="46" s="1"/>
  <c r="F60" i="46"/>
  <c r="H60" i="46"/>
  <c r="I60" i="46"/>
  <c r="J60" i="46"/>
  <c r="K60" i="46"/>
  <c r="M60" i="46"/>
  <c r="P60" i="46"/>
  <c r="R60" i="46"/>
  <c r="S60" i="46"/>
  <c r="T60" i="46"/>
  <c r="V60" i="46"/>
  <c r="B61" i="46"/>
  <c r="C61" i="46"/>
  <c r="D61" i="46"/>
  <c r="E61" i="46" s="1"/>
  <c r="F61" i="46"/>
  <c r="H61" i="46"/>
  <c r="I61" i="46"/>
  <c r="J61" i="46"/>
  <c r="K61" i="46"/>
  <c r="M61" i="46"/>
  <c r="P61" i="46"/>
  <c r="R61" i="46"/>
  <c r="S61" i="46"/>
  <c r="T61" i="46"/>
  <c r="V61" i="46"/>
  <c r="B62" i="46"/>
  <c r="C62" i="46"/>
  <c r="D62" i="46"/>
  <c r="E62" i="46" s="1"/>
  <c r="F62" i="46"/>
  <c r="H62" i="46"/>
  <c r="I62" i="46"/>
  <c r="J62" i="46"/>
  <c r="K62" i="46"/>
  <c r="M62" i="46"/>
  <c r="P62" i="46"/>
  <c r="R62" i="46"/>
  <c r="S62" i="46"/>
  <c r="T62" i="46"/>
  <c r="V62" i="46"/>
  <c r="B63" i="46"/>
  <c r="C63" i="46"/>
  <c r="D63" i="46"/>
  <c r="E63" i="46" s="1"/>
  <c r="F63" i="46"/>
  <c r="H63" i="46"/>
  <c r="I63" i="46"/>
  <c r="J63" i="46"/>
  <c r="K63" i="46"/>
  <c r="M63" i="46"/>
  <c r="P63" i="46"/>
  <c r="R63" i="46"/>
  <c r="S63" i="46"/>
  <c r="T63" i="46"/>
  <c r="V63" i="46"/>
  <c r="B64" i="46"/>
  <c r="C64" i="46"/>
  <c r="D64" i="46"/>
  <c r="E64" i="46" s="1"/>
  <c r="F64" i="46"/>
  <c r="H64" i="46"/>
  <c r="I64" i="46"/>
  <c r="J64" i="46"/>
  <c r="K64" i="46"/>
  <c r="M64" i="46"/>
  <c r="P64" i="46"/>
  <c r="R64" i="46"/>
  <c r="S64" i="46"/>
  <c r="T64" i="46"/>
  <c r="V64" i="46"/>
  <c r="B65" i="46"/>
  <c r="C65" i="46"/>
  <c r="D65" i="46"/>
  <c r="E65" i="46" s="1"/>
  <c r="F65" i="46"/>
  <c r="H65" i="46"/>
  <c r="I65" i="46"/>
  <c r="J65" i="46"/>
  <c r="K65" i="46"/>
  <c r="M65" i="46"/>
  <c r="P65" i="46"/>
  <c r="R65" i="46"/>
  <c r="S65" i="46"/>
  <c r="T65" i="46"/>
  <c r="V65" i="46"/>
  <c r="B29" i="46"/>
  <c r="C29" i="46"/>
  <c r="D29" i="46"/>
  <c r="E29" i="46" s="1"/>
  <c r="F29" i="46"/>
  <c r="H29" i="46"/>
  <c r="I29" i="46"/>
  <c r="J29" i="46"/>
  <c r="K29" i="46"/>
  <c r="M29" i="46"/>
  <c r="P29" i="46"/>
  <c r="R29" i="46"/>
  <c r="S29" i="46"/>
  <c r="T29" i="46"/>
  <c r="V29" i="46"/>
  <c r="B33" i="2"/>
  <c r="F33" i="2"/>
  <c r="G34" i="2" s="1"/>
  <c r="H33" i="2"/>
  <c r="I34" i="2" s="1"/>
  <c r="J33" i="2"/>
  <c r="L33" i="2"/>
  <c r="M34" i="2" s="1"/>
  <c r="N33" i="2"/>
  <c r="O33" i="2"/>
  <c r="P33" i="2"/>
  <c r="B67" i="16"/>
  <c r="C67" i="16"/>
  <c r="E67" i="16"/>
  <c r="F67" i="16"/>
  <c r="G69" i="16" s="1"/>
  <c r="H67" i="16"/>
  <c r="I67" i="16"/>
  <c r="K67" i="16"/>
  <c r="L67" i="16"/>
  <c r="M67" i="16"/>
  <c r="N67" i="16"/>
  <c r="O67" i="16"/>
  <c r="P67" i="16"/>
  <c r="R67" i="16"/>
  <c r="S67" i="16"/>
  <c r="B68" i="16"/>
  <c r="C68" i="16"/>
  <c r="E68" i="16"/>
  <c r="F68" i="16"/>
  <c r="G70" i="16" s="1"/>
  <c r="H68" i="16"/>
  <c r="I68" i="16"/>
  <c r="K68" i="16"/>
  <c r="L68" i="16"/>
  <c r="M68" i="16"/>
  <c r="N68" i="16"/>
  <c r="O68" i="16"/>
  <c r="P68" i="16"/>
  <c r="R68" i="16"/>
  <c r="S68" i="16"/>
  <c r="B40" i="16"/>
  <c r="C40" i="16"/>
  <c r="E40" i="16"/>
  <c r="F40" i="16"/>
  <c r="G41" i="16" s="1"/>
  <c r="H40" i="16"/>
  <c r="I40" i="16"/>
  <c r="K40" i="16"/>
  <c r="L40" i="16"/>
  <c r="M40" i="16"/>
  <c r="N40" i="16"/>
  <c r="O40" i="16"/>
  <c r="P40" i="16"/>
  <c r="R40" i="16"/>
  <c r="S40" i="16"/>
  <c r="E34" i="2" l="1"/>
  <c r="C34" i="2"/>
  <c r="J12" i="16"/>
  <c r="U30" i="46"/>
  <c r="Q33" i="2"/>
  <c r="U39" i="46"/>
  <c r="U31" i="46"/>
  <c r="U46" i="46"/>
  <c r="U38" i="46"/>
  <c r="U65" i="46"/>
  <c r="U61" i="46"/>
  <c r="U44" i="46"/>
  <c r="U40" i="46"/>
  <c r="U37" i="46"/>
  <c r="U33" i="46"/>
  <c r="U60" i="46"/>
  <c r="U35" i="46"/>
  <c r="U59" i="46"/>
  <c r="U51" i="46"/>
  <c r="U36" i="46"/>
  <c r="U32" i="46"/>
  <c r="U29" i="46"/>
  <c r="U62" i="46"/>
  <c r="U54" i="46"/>
  <c r="U43" i="46"/>
  <c r="U34" i="46"/>
  <c r="U63" i="46"/>
  <c r="U55" i="46"/>
  <c r="U45" i="46"/>
  <c r="U64" i="46"/>
  <c r="U56" i="46"/>
  <c r="U41" i="46"/>
  <c r="U42" i="46"/>
  <c r="U57" i="46"/>
  <c r="U52" i="46"/>
  <c r="U58" i="46"/>
  <c r="U53" i="46"/>
  <c r="U49" i="46"/>
  <c r="U50" i="46"/>
  <c r="Q40" i="16"/>
  <c r="R33" i="2"/>
  <c r="S34" i="2" s="1"/>
  <c r="Q68" i="16"/>
  <c r="Q67" i="16"/>
  <c r="B59" i="1"/>
  <c r="C59" i="1"/>
  <c r="E59" i="1"/>
  <c r="D59" i="1" s="1"/>
  <c r="Q59" i="1" s="1"/>
  <c r="H59" i="1"/>
  <c r="I59" i="1"/>
  <c r="B60" i="1"/>
  <c r="C60" i="1"/>
  <c r="E60" i="1"/>
  <c r="J60" i="1" s="1"/>
  <c r="H60" i="1"/>
  <c r="I60" i="1"/>
  <c r="P60" i="1" l="1"/>
  <c r="N59" i="1"/>
  <c r="J59" i="1"/>
  <c r="R59" i="1"/>
  <c r="P59" i="1"/>
  <c r="O59" i="1"/>
  <c r="O60" i="1"/>
  <c r="D60" i="1"/>
  <c r="Q60" i="1" s="1"/>
  <c r="N60" i="1"/>
  <c r="L60" i="1"/>
  <c r="G60" i="1"/>
  <c r="G59" i="1"/>
  <c r="R60" i="1"/>
  <c r="L59" i="1"/>
  <c r="B103" i="6"/>
  <c r="C103" i="6"/>
  <c r="E103" i="6"/>
  <c r="G103" i="6"/>
  <c r="I103" i="6"/>
  <c r="J103" i="6"/>
  <c r="L103" i="6"/>
  <c r="N103" i="6"/>
  <c r="P103" i="6"/>
  <c r="R103" i="6"/>
  <c r="S103" i="6"/>
  <c r="T103" i="6"/>
  <c r="V103" i="6"/>
  <c r="B104" i="6"/>
  <c r="C104" i="6"/>
  <c r="E104" i="6"/>
  <c r="G104" i="6"/>
  <c r="I104" i="6"/>
  <c r="J104" i="6"/>
  <c r="L104" i="6"/>
  <c r="N104" i="6"/>
  <c r="P104" i="6"/>
  <c r="R104" i="6"/>
  <c r="S104" i="6"/>
  <c r="T104" i="6"/>
  <c r="V104" i="6"/>
  <c r="B105" i="6"/>
  <c r="C105" i="6"/>
  <c r="E105" i="6"/>
  <c r="G105" i="6"/>
  <c r="I105" i="6"/>
  <c r="J105" i="6"/>
  <c r="L105" i="6"/>
  <c r="N105" i="6"/>
  <c r="P105" i="6"/>
  <c r="R105" i="6"/>
  <c r="S105" i="6"/>
  <c r="T105" i="6"/>
  <c r="V105" i="6"/>
  <c r="B106" i="6"/>
  <c r="C106" i="6"/>
  <c r="E106" i="6"/>
  <c r="G106" i="6"/>
  <c r="I106" i="6"/>
  <c r="J106" i="6"/>
  <c r="L106" i="6"/>
  <c r="N106" i="6"/>
  <c r="P106" i="6"/>
  <c r="R106" i="6"/>
  <c r="S106" i="6"/>
  <c r="T106" i="6"/>
  <c r="V106" i="6"/>
  <c r="B107" i="6"/>
  <c r="C107" i="6"/>
  <c r="E107" i="6"/>
  <c r="G107" i="6"/>
  <c r="I107" i="6"/>
  <c r="J107" i="6"/>
  <c r="L107" i="6"/>
  <c r="N107" i="6"/>
  <c r="P107" i="6"/>
  <c r="R107" i="6"/>
  <c r="S107" i="6"/>
  <c r="T107" i="6"/>
  <c r="V107" i="6"/>
  <c r="B109" i="6"/>
  <c r="C109" i="6"/>
  <c r="E109" i="6"/>
  <c r="G109" i="6"/>
  <c r="I109" i="6"/>
  <c r="J109" i="6"/>
  <c r="L109" i="6"/>
  <c r="N109" i="6"/>
  <c r="P109" i="6"/>
  <c r="R109" i="6"/>
  <c r="S109" i="6"/>
  <c r="T109" i="6"/>
  <c r="V109" i="6"/>
  <c r="B110" i="6"/>
  <c r="C110" i="6"/>
  <c r="E110" i="6"/>
  <c r="G110" i="6"/>
  <c r="I110" i="6"/>
  <c r="J110" i="6"/>
  <c r="L110" i="6"/>
  <c r="N110" i="6"/>
  <c r="P110" i="6"/>
  <c r="R110" i="6"/>
  <c r="S110" i="6"/>
  <c r="T110" i="6"/>
  <c r="V110" i="6"/>
  <c r="B111" i="6"/>
  <c r="C111" i="6"/>
  <c r="E111" i="6"/>
  <c r="G111" i="6"/>
  <c r="I111" i="6"/>
  <c r="J111" i="6"/>
  <c r="L111" i="6"/>
  <c r="N111" i="6"/>
  <c r="P111" i="6"/>
  <c r="R111" i="6"/>
  <c r="S111" i="6"/>
  <c r="T111" i="6"/>
  <c r="V111" i="6"/>
  <c r="B112" i="6"/>
  <c r="C112" i="6"/>
  <c r="E112" i="6"/>
  <c r="G112" i="6"/>
  <c r="I112" i="6"/>
  <c r="J112" i="6"/>
  <c r="L112" i="6"/>
  <c r="N112" i="6"/>
  <c r="P112" i="6"/>
  <c r="R112" i="6"/>
  <c r="S112" i="6"/>
  <c r="T112" i="6"/>
  <c r="V112" i="6"/>
  <c r="B114" i="6"/>
  <c r="C114" i="6"/>
  <c r="E114" i="6"/>
  <c r="G114" i="6"/>
  <c r="I114" i="6"/>
  <c r="J114" i="6"/>
  <c r="L114" i="6"/>
  <c r="N114" i="6"/>
  <c r="P114" i="6"/>
  <c r="R114" i="6"/>
  <c r="S114" i="6"/>
  <c r="T114" i="6"/>
  <c r="V114" i="6"/>
  <c r="B115" i="6"/>
  <c r="C115" i="6"/>
  <c r="E115" i="6"/>
  <c r="G115" i="6"/>
  <c r="I115" i="6"/>
  <c r="J115" i="6"/>
  <c r="L115" i="6"/>
  <c r="N115" i="6"/>
  <c r="P115" i="6"/>
  <c r="R115" i="6"/>
  <c r="S115" i="6"/>
  <c r="T115" i="6"/>
  <c r="V115" i="6"/>
  <c r="B116" i="6"/>
  <c r="C116" i="6"/>
  <c r="E116" i="6"/>
  <c r="G116" i="6"/>
  <c r="I116" i="6"/>
  <c r="J116" i="6"/>
  <c r="L116" i="6"/>
  <c r="N116" i="6"/>
  <c r="P116" i="6"/>
  <c r="R116" i="6"/>
  <c r="S116" i="6"/>
  <c r="T116" i="6"/>
  <c r="V116" i="6"/>
  <c r="B117" i="6"/>
  <c r="C117" i="6"/>
  <c r="E117" i="6"/>
  <c r="G117" i="6"/>
  <c r="I117" i="6"/>
  <c r="J117" i="6"/>
  <c r="L117" i="6"/>
  <c r="N117" i="6"/>
  <c r="P117" i="6"/>
  <c r="R117" i="6"/>
  <c r="S117" i="6"/>
  <c r="T117" i="6"/>
  <c r="V117" i="6"/>
  <c r="B118" i="6"/>
  <c r="C118" i="6"/>
  <c r="E118" i="6"/>
  <c r="G118" i="6"/>
  <c r="I118" i="6"/>
  <c r="J118" i="6"/>
  <c r="L118" i="6"/>
  <c r="N118" i="6"/>
  <c r="P118" i="6"/>
  <c r="R118" i="6"/>
  <c r="S118" i="6"/>
  <c r="T118" i="6"/>
  <c r="V118" i="6"/>
  <c r="B119" i="6"/>
  <c r="C119" i="6"/>
  <c r="E119" i="6"/>
  <c r="G119" i="6"/>
  <c r="I119" i="6"/>
  <c r="J119" i="6"/>
  <c r="L119" i="6"/>
  <c r="N119" i="6"/>
  <c r="P119" i="6"/>
  <c r="R119" i="6"/>
  <c r="S119" i="6"/>
  <c r="T119" i="6"/>
  <c r="V119" i="6"/>
  <c r="B120" i="6"/>
  <c r="C120" i="6"/>
  <c r="E120" i="6"/>
  <c r="G120" i="6"/>
  <c r="I120" i="6"/>
  <c r="J120" i="6"/>
  <c r="L120" i="6"/>
  <c r="N120" i="6"/>
  <c r="P120" i="6"/>
  <c r="R120" i="6"/>
  <c r="S120" i="6"/>
  <c r="T120" i="6"/>
  <c r="V120" i="6"/>
  <c r="B121" i="6"/>
  <c r="C121" i="6"/>
  <c r="E121" i="6"/>
  <c r="G121" i="6"/>
  <c r="I121" i="6"/>
  <c r="J121" i="6"/>
  <c r="L121" i="6"/>
  <c r="N121" i="6"/>
  <c r="P121" i="6"/>
  <c r="R121" i="6"/>
  <c r="S121" i="6"/>
  <c r="T121" i="6"/>
  <c r="V121" i="6"/>
  <c r="B122" i="6"/>
  <c r="C122" i="6"/>
  <c r="E122" i="6"/>
  <c r="G122" i="6"/>
  <c r="I122" i="6"/>
  <c r="J122" i="6"/>
  <c r="L122" i="6"/>
  <c r="N122" i="6"/>
  <c r="P122" i="6"/>
  <c r="R122" i="6"/>
  <c r="S122" i="6"/>
  <c r="T122" i="6"/>
  <c r="V122" i="6"/>
  <c r="B123" i="6"/>
  <c r="C123" i="6"/>
  <c r="E123" i="6"/>
  <c r="G123" i="6"/>
  <c r="I123" i="6"/>
  <c r="J123" i="6"/>
  <c r="L123" i="6"/>
  <c r="N123" i="6"/>
  <c r="P123" i="6"/>
  <c r="R123" i="6"/>
  <c r="S123" i="6"/>
  <c r="T123" i="6"/>
  <c r="V123" i="6"/>
  <c r="B124" i="6"/>
  <c r="C124" i="6"/>
  <c r="E124" i="6"/>
  <c r="G124" i="6"/>
  <c r="I124" i="6"/>
  <c r="J124" i="6"/>
  <c r="L124" i="6"/>
  <c r="N124" i="6"/>
  <c r="P124" i="6"/>
  <c r="R124" i="6"/>
  <c r="S124" i="6"/>
  <c r="T124" i="6"/>
  <c r="V124" i="6"/>
  <c r="B125" i="6"/>
  <c r="C125" i="6"/>
  <c r="E125" i="6"/>
  <c r="G125" i="6"/>
  <c r="I125" i="6"/>
  <c r="J125" i="6"/>
  <c r="L125" i="6"/>
  <c r="N125" i="6"/>
  <c r="P125" i="6"/>
  <c r="R125" i="6"/>
  <c r="S125" i="6"/>
  <c r="T125" i="6"/>
  <c r="V125" i="6"/>
  <c r="B72" i="6"/>
  <c r="C72" i="6"/>
  <c r="E72" i="6"/>
  <c r="G72" i="6"/>
  <c r="I72" i="6"/>
  <c r="J72" i="6"/>
  <c r="L72" i="6"/>
  <c r="N72" i="6"/>
  <c r="P72" i="6"/>
  <c r="R72" i="6"/>
  <c r="S72" i="6"/>
  <c r="T72" i="6"/>
  <c r="V72" i="6"/>
  <c r="B73" i="6"/>
  <c r="C73" i="6"/>
  <c r="E73" i="6"/>
  <c r="G73" i="6"/>
  <c r="I73" i="6"/>
  <c r="J73" i="6"/>
  <c r="L73" i="6"/>
  <c r="N73" i="6"/>
  <c r="P73" i="6"/>
  <c r="R73" i="6"/>
  <c r="S73" i="6"/>
  <c r="T73" i="6"/>
  <c r="V73" i="6"/>
  <c r="B74" i="6"/>
  <c r="C74" i="6"/>
  <c r="E74" i="6"/>
  <c r="G74" i="6"/>
  <c r="I74" i="6"/>
  <c r="J74" i="6"/>
  <c r="L74" i="6"/>
  <c r="N74" i="6"/>
  <c r="P74" i="6"/>
  <c r="R74" i="6"/>
  <c r="S74" i="6"/>
  <c r="T74" i="6"/>
  <c r="V74" i="6"/>
  <c r="B75" i="6"/>
  <c r="C75" i="6"/>
  <c r="E75" i="6"/>
  <c r="G75" i="6"/>
  <c r="I75" i="6"/>
  <c r="J75" i="6"/>
  <c r="L75" i="6"/>
  <c r="N75" i="6"/>
  <c r="P75" i="6"/>
  <c r="R75" i="6"/>
  <c r="S75" i="6"/>
  <c r="T75" i="6"/>
  <c r="V75" i="6"/>
  <c r="B76" i="6"/>
  <c r="C76" i="6"/>
  <c r="E76" i="6"/>
  <c r="G76" i="6"/>
  <c r="I76" i="6"/>
  <c r="J76" i="6"/>
  <c r="L76" i="6"/>
  <c r="N76" i="6"/>
  <c r="P76" i="6"/>
  <c r="R76" i="6"/>
  <c r="S76" i="6"/>
  <c r="T76" i="6"/>
  <c r="V76" i="6"/>
  <c r="B77" i="6"/>
  <c r="C77" i="6"/>
  <c r="E77" i="6"/>
  <c r="G77" i="6"/>
  <c r="I77" i="6"/>
  <c r="J77" i="6"/>
  <c r="L77" i="6"/>
  <c r="N77" i="6"/>
  <c r="P77" i="6"/>
  <c r="R77" i="6"/>
  <c r="S77" i="6"/>
  <c r="T77" i="6"/>
  <c r="V77" i="6"/>
  <c r="B78" i="6"/>
  <c r="C78" i="6"/>
  <c r="E78" i="6"/>
  <c r="G78" i="6"/>
  <c r="I78" i="6"/>
  <c r="J78" i="6"/>
  <c r="L78" i="6"/>
  <c r="N78" i="6"/>
  <c r="P78" i="6"/>
  <c r="R78" i="6"/>
  <c r="S78" i="6"/>
  <c r="T78" i="6"/>
  <c r="V78" i="6"/>
  <c r="B79" i="6"/>
  <c r="C79" i="6"/>
  <c r="E79" i="6"/>
  <c r="G79" i="6"/>
  <c r="I79" i="6"/>
  <c r="J79" i="6"/>
  <c r="L79" i="6"/>
  <c r="N79" i="6"/>
  <c r="P79" i="6"/>
  <c r="R79" i="6"/>
  <c r="S79" i="6"/>
  <c r="T79" i="6"/>
  <c r="V79" i="6"/>
  <c r="B80" i="6"/>
  <c r="C80" i="6"/>
  <c r="E80" i="6"/>
  <c r="G80" i="6"/>
  <c r="I80" i="6"/>
  <c r="J80" i="6"/>
  <c r="L80" i="6"/>
  <c r="N80" i="6"/>
  <c r="P80" i="6"/>
  <c r="R80" i="6"/>
  <c r="S80" i="6"/>
  <c r="T80" i="6"/>
  <c r="V80" i="6"/>
  <c r="B81" i="6"/>
  <c r="C81" i="6"/>
  <c r="E81" i="6"/>
  <c r="G81" i="6"/>
  <c r="I81" i="6"/>
  <c r="J81" i="6"/>
  <c r="L81" i="6"/>
  <c r="N81" i="6"/>
  <c r="P81" i="6"/>
  <c r="R81" i="6"/>
  <c r="S81" i="6"/>
  <c r="T81" i="6"/>
  <c r="V81" i="6"/>
  <c r="B82" i="6"/>
  <c r="C82" i="6"/>
  <c r="E82" i="6"/>
  <c r="G82" i="6"/>
  <c r="I82" i="6"/>
  <c r="J82" i="6"/>
  <c r="L82" i="6"/>
  <c r="N82" i="6"/>
  <c r="P82" i="6"/>
  <c r="R82" i="6"/>
  <c r="S82" i="6"/>
  <c r="T82" i="6"/>
  <c r="V82" i="6"/>
  <c r="B83" i="6"/>
  <c r="C83" i="6"/>
  <c r="E83" i="6"/>
  <c r="G83" i="6"/>
  <c r="I83" i="6"/>
  <c r="J83" i="6"/>
  <c r="L83" i="6"/>
  <c r="N83" i="6"/>
  <c r="P83" i="6"/>
  <c r="R83" i="6"/>
  <c r="S83" i="6"/>
  <c r="T83" i="6"/>
  <c r="V83" i="6"/>
  <c r="B84" i="6"/>
  <c r="C84" i="6"/>
  <c r="E84" i="6"/>
  <c r="G84" i="6"/>
  <c r="I84" i="6"/>
  <c r="J84" i="6"/>
  <c r="L84" i="6"/>
  <c r="N84" i="6"/>
  <c r="P84" i="6"/>
  <c r="R84" i="6"/>
  <c r="S84" i="6"/>
  <c r="T84" i="6"/>
  <c r="V84" i="6"/>
  <c r="B85" i="6"/>
  <c r="C85" i="6"/>
  <c r="E85" i="6"/>
  <c r="G85" i="6"/>
  <c r="I85" i="6"/>
  <c r="J85" i="6"/>
  <c r="L85" i="6"/>
  <c r="N85" i="6"/>
  <c r="P85" i="6"/>
  <c r="R85" i="6"/>
  <c r="S85" i="6"/>
  <c r="T85" i="6"/>
  <c r="V85" i="6"/>
  <c r="B86" i="6"/>
  <c r="C86" i="6"/>
  <c r="E86" i="6"/>
  <c r="G86" i="6"/>
  <c r="I86" i="6"/>
  <c r="J86" i="6"/>
  <c r="L86" i="6"/>
  <c r="N86" i="6"/>
  <c r="P86" i="6"/>
  <c r="R86" i="6"/>
  <c r="S86" i="6"/>
  <c r="T86" i="6"/>
  <c r="V86" i="6"/>
  <c r="B87" i="6"/>
  <c r="C87" i="6"/>
  <c r="E87" i="6"/>
  <c r="G87" i="6"/>
  <c r="I87" i="6"/>
  <c r="J87" i="6"/>
  <c r="L87" i="6"/>
  <c r="N87" i="6"/>
  <c r="P87" i="6"/>
  <c r="R87" i="6"/>
  <c r="S87" i="6"/>
  <c r="T87" i="6"/>
  <c r="V87" i="6"/>
  <c r="B88" i="6"/>
  <c r="C88" i="6"/>
  <c r="E88" i="6"/>
  <c r="G88" i="6"/>
  <c r="I88" i="6"/>
  <c r="J88" i="6"/>
  <c r="L88" i="6"/>
  <c r="N88" i="6"/>
  <c r="P88" i="6"/>
  <c r="R88" i="6"/>
  <c r="S88" i="6"/>
  <c r="T88" i="6"/>
  <c r="V88" i="6"/>
  <c r="B89" i="6"/>
  <c r="C89" i="6"/>
  <c r="E89" i="6"/>
  <c r="G89" i="6"/>
  <c r="I89" i="6"/>
  <c r="J89" i="6"/>
  <c r="L89" i="6"/>
  <c r="N89" i="6"/>
  <c r="P89" i="6"/>
  <c r="R89" i="6"/>
  <c r="S89" i="6"/>
  <c r="T89" i="6"/>
  <c r="V89" i="6"/>
  <c r="B90" i="6"/>
  <c r="C90" i="6"/>
  <c r="E90" i="6"/>
  <c r="G90" i="6"/>
  <c r="I90" i="6"/>
  <c r="J90" i="6"/>
  <c r="L90" i="6"/>
  <c r="N90" i="6"/>
  <c r="P90" i="6"/>
  <c r="R90" i="6"/>
  <c r="S90" i="6"/>
  <c r="T90" i="6"/>
  <c r="V90" i="6"/>
  <c r="B91" i="6"/>
  <c r="C91" i="6"/>
  <c r="E91" i="6"/>
  <c r="G91" i="6"/>
  <c r="I91" i="6"/>
  <c r="J91" i="6"/>
  <c r="L91" i="6"/>
  <c r="N91" i="6"/>
  <c r="P91" i="6"/>
  <c r="R91" i="6"/>
  <c r="S91" i="6"/>
  <c r="T91" i="6"/>
  <c r="V91" i="6"/>
  <c r="B92" i="6"/>
  <c r="C92" i="6"/>
  <c r="E92" i="6"/>
  <c r="G92" i="6"/>
  <c r="I92" i="6"/>
  <c r="J92" i="6"/>
  <c r="L92" i="6"/>
  <c r="N92" i="6"/>
  <c r="P92" i="6"/>
  <c r="R92" i="6"/>
  <c r="S92" i="6"/>
  <c r="T92" i="6"/>
  <c r="V92" i="6"/>
  <c r="B93" i="6"/>
  <c r="C93" i="6"/>
  <c r="E93" i="6"/>
  <c r="G93" i="6"/>
  <c r="I93" i="6"/>
  <c r="J93" i="6"/>
  <c r="L93" i="6"/>
  <c r="N93" i="6"/>
  <c r="P93" i="6"/>
  <c r="R93" i="6"/>
  <c r="S93" i="6"/>
  <c r="T93" i="6"/>
  <c r="V93" i="6"/>
  <c r="B94" i="6"/>
  <c r="C94" i="6"/>
  <c r="E94" i="6"/>
  <c r="G94" i="6"/>
  <c r="I94" i="6"/>
  <c r="J94" i="6"/>
  <c r="L94" i="6"/>
  <c r="N94" i="6"/>
  <c r="P94" i="6"/>
  <c r="R94" i="6"/>
  <c r="S94" i="6"/>
  <c r="T94" i="6"/>
  <c r="V94" i="6"/>
  <c r="B95" i="6"/>
  <c r="C95" i="6"/>
  <c r="E95" i="6"/>
  <c r="G95" i="6"/>
  <c r="I95" i="6"/>
  <c r="J95" i="6"/>
  <c r="L95" i="6"/>
  <c r="N95" i="6"/>
  <c r="P95" i="6"/>
  <c r="R95" i="6"/>
  <c r="S95" i="6"/>
  <c r="T95" i="6"/>
  <c r="V95" i="6"/>
  <c r="B96" i="6"/>
  <c r="C96" i="6"/>
  <c r="E96" i="6"/>
  <c r="G96" i="6"/>
  <c r="I96" i="6"/>
  <c r="J96" i="6"/>
  <c r="L96" i="6"/>
  <c r="N96" i="6"/>
  <c r="P96" i="6"/>
  <c r="R96" i="6"/>
  <c r="S96" i="6"/>
  <c r="T96" i="6"/>
  <c r="V96" i="6"/>
  <c r="B97" i="6"/>
  <c r="C97" i="6"/>
  <c r="E97" i="6"/>
  <c r="G97" i="6"/>
  <c r="I97" i="6"/>
  <c r="J97" i="6"/>
  <c r="L97" i="6"/>
  <c r="N97" i="6"/>
  <c r="P97" i="6"/>
  <c r="R97" i="6"/>
  <c r="S97" i="6"/>
  <c r="T97" i="6"/>
  <c r="V97" i="6"/>
  <c r="B98" i="6"/>
  <c r="C98" i="6"/>
  <c r="E98" i="6"/>
  <c r="G98" i="6"/>
  <c r="I98" i="6"/>
  <c r="J98" i="6"/>
  <c r="L98" i="6"/>
  <c r="N98" i="6"/>
  <c r="P98" i="6"/>
  <c r="R98" i="6"/>
  <c r="S98" i="6"/>
  <c r="T98" i="6"/>
  <c r="V98" i="6"/>
  <c r="B99" i="6"/>
  <c r="C99" i="6"/>
  <c r="E99" i="6"/>
  <c r="G99" i="6"/>
  <c r="I99" i="6"/>
  <c r="J99" i="6"/>
  <c r="L99" i="6"/>
  <c r="N99" i="6"/>
  <c r="P99" i="6"/>
  <c r="R99" i="6"/>
  <c r="S99" i="6"/>
  <c r="T99" i="6"/>
  <c r="V99" i="6"/>
  <c r="B100" i="6"/>
  <c r="C100" i="6"/>
  <c r="E100" i="6"/>
  <c r="G100" i="6"/>
  <c r="I100" i="6"/>
  <c r="J100" i="6"/>
  <c r="L100" i="6"/>
  <c r="N100" i="6"/>
  <c r="P100" i="6"/>
  <c r="R100" i="6"/>
  <c r="S100" i="6"/>
  <c r="T100" i="6"/>
  <c r="V100" i="6"/>
  <c r="B101" i="6"/>
  <c r="C101" i="6"/>
  <c r="E101" i="6"/>
  <c r="G101" i="6"/>
  <c r="I101" i="6"/>
  <c r="J101" i="6"/>
  <c r="L101" i="6"/>
  <c r="N101" i="6"/>
  <c r="P101" i="6"/>
  <c r="R101" i="6"/>
  <c r="S101" i="6"/>
  <c r="T101" i="6"/>
  <c r="V101" i="6"/>
  <c r="B102" i="6"/>
  <c r="C102" i="6"/>
  <c r="E102" i="6"/>
  <c r="G102" i="6"/>
  <c r="I102" i="6"/>
  <c r="J102" i="6"/>
  <c r="L102" i="6"/>
  <c r="N102" i="6"/>
  <c r="P102" i="6"/>
  <c r="R102" i="6"/>
  <c r="S102" i="6"/>
  <c r="T102" i="6"/>
  <c r="V102" i="6"/>
  <c r="B60" i="6"/>
  <c r="C60" i="6"/>
  <c r="E60" i="6"/>
  <c r="G60" i="6"/>
  <c r="I60" i="6"/>
  <c r="J60" i="6"/>
  <c r="L60" i="6"/>
  <c r="N60" i="6"/>
  <c r="P60" i="6"/>
  <c r="R60" i="6"/>
  <c r="S60" i="6"/>
  <c r="T60" i="6"/>
  <c r="V60" i="6"/>
  <c r="B61" i="6"/>
  <c r="C61" i="6"/>
  <c r="E61" i="6"/>
  <c r="G61" i="6"/>
  <c r="I61" i="6"/>
  <c r="J61" i="6"/>
  <c r="L61" i="6"/>
  <c r="N61" i="6"/>
  <c r="P61" i="6"/>
  <c r="R61" i="6"/>
  <c r="S61" i="6"/>
  <c r="T61" i="6"/>
  <c r="V61" i="6"/>
  <c r="B62" i="6"/>
  <c r="C62" i="6"/>
  <c r="E62" i="6"/>
  <c r="G62" i="6"/>
  <c r="I62" i="6"/>
  <c r="J62" i="6"/>
  <c r="L62" i="6"/>
  <c r="N62" i="6"/>
  <c r="P62" i="6"/>
  <c r="R62" i="6"/>
  <c r="S62" i="6"/>
  <c r="T62" i="6"/>
  <c r="V62" i="6"/>
  <c r="B63" i="6"/>
  <c r="C63" i="6"/>
  <c r="E63" i="6"/>
  <c r="G63" i="6"/>
  <c r="I63" i="6"/>
  <c r="J63" i="6"/>
  <c r="L63" i="6"/>
  <c r="N63" i="6"/>
  <c r="P63" i="6"/>
  <c r="R63" i="6"/>
  <c r="S63" i="6"/>
  <c r="T63" i="6"/>
  <c r="V63" i="6"/>
  <c r="B64" i="6"/>
  <c r="C64" i="6"/>
  <c r="E64" i="6"/>
  <c r="G64" i="6"/>
  <c r="I64" i="6"/>
  <c r="J64" i="6"/>
  <c r="L64" i="6"/>
  <c r="N64" i="6"/>
  <c r="P64" i="6"/>
  <c r="R64" i="6"/>
  <c r="S64" i="6"/>
  <c r="T64" i="6"/>
  <c r="V64" i="6"/>
  <c r="B65" i="6"/>
  <c r="C65" i="6"/>
  <c r="E65" i="6"/>
  <c r="G65" i="6"/>
  <c r="I65" i="6"/>
  <c r="J65" i="6"/>
  <c r="L65" i="6"/>
  <c r="N65" i="6"/>
  <c r="P65" i="6"/>
  <c r="R65" i="6"/>
  <c r="S65" i="6"/>
  <c r="T65" i="6"/>
  <c r="V65" i="6"/>
  <c r="B66" i="6"/>
  <c r="C66" i="6"/>
  <c r="E66" i="6"/>
  <c r="G66" i="6"/>
  <c r="I66" i="6"/>
  <c r="J66" i="6"/>
  <c r="L66" i="6"/>
  <c r="N66" i="6"/>
  <c r="P66" i="6"/>
  <c r="R66" i="6"/>
  <c r="S66" i="6"/>
  <c r="T66" i="6"/>
  <c r="V66" i="6"/>
  <c r="B67" i="6"/>
  <c r="C67" i="6"/>
  <c r="E67" i="6"/>
  <c r="G67" i="6"/>
  <c r="I67" i="6"/>
  <c r="J67" i="6"/>
  <c r="L67" i="6"/>
  <c r="N67" i="6"/>
  <c r="P67" i="6"/>
  <c r="R67" i="6"/>
  <c r="S67" i="6"/>
  <c r="T67" i="6"/>
  <c r="V67" i="6"/>
  <c r="B68" i="6"/>
  <c r="C68" i="6"/>
  <c r="E68" i="6"/>
  <c r="G68" i="6"/>
  <c r="I68" i="6"/>
  <c r="J68" i="6"/>
  <c r="L68" i="6"/>
  <c r="N68" i="6"/>
  <c r="P68" i="6"/>
  <c r="R68" i="6"/>
  <c r="S68" i="6"/>
  <c r="T68" i="6"/>
  <c r="V68" i="6"/>
  <c r="B69" i="6"/>
  <c r="C69" i="6"/>
  <c r="E69" i="6"/>
  <c r="G69" i="6"/>
  <c r="I69" i="6"/>
  <c r="J69" i="6"/>
  <c r="L69" i="6"/>
  <c r="N69" i="6"/>
  <c r="P69" i="6"/>
  <c r="R69" i="6"/>
  <c r="S69" i="6"/>
  <c r="T69" i="6"/>
  <c r="V69" i="6"/>
  <c r="B70" i="6"/>
  <c r="C70" i="6"/>
  <c r="E70" i="6"/>
  <c r="G70" i="6"/>
  <c r="I70" i="6"/>
  <c r="J70" i="6"/>
  <c r="L70" i="6"/>
  <c r="N70" i="6"/>
  <c r="P70" i="6"/>
  <c r="R70" i="6"/>
  <c r="S70" i="6"/>
  <c r="T70" i="6"/>
  <c r="V70" i="6"/>
  <c r="B71" i="6"/>
  <c r="C71" i="6"/>
  <c r="E71" i="6"/>
  <c r="G71" i="6"/>
  <c r="I71" i="6"/>
  <c r="J71" i="6"/>
  <c r="L71" i="6"/>
  <c r="N71" i="6"/>
  <c r="P71" i="6"/>
  <c r="R71" i="6"/>
  <c r="S71" i="6"/>
  <c r="T71" i="6"/>
  <c r="V71" i="6"/>
  <c r="S60" i="1" l="1"/>
  <c r="S59" i="1"/>
  <c r="U103" i="6"/>
  <c r="U106" i="6"/>
  <c r="U60" i="6"/>
  <c r="U121" i="6"/>
  <c r="U96" i="6"/>
  <c r="U80" i="6"/>
  <c r="U124" i="6"/>
  <c r="U116" i="6"/>
  <c r="U95" i="6"/>
  <c r="U94" i="6"/>
  <c r="U86" i="6"/>
  <c r="U78" i="6"/>
  <c r="U104" i="6"/>
  <c r="U64" i="6"/>
  <c r="U83" i="6"/>
  <c r="U92" i="6"/>
  <c r="U114" i="6"/>
  <c r="U68" i="6"/>
  <c r="U63" i="6"/>
  <c r="U111" i="6"/>
  <c r="U74" i="6"/>
  <c r="U99" i="6"/>
  <c r="U72" i="6"/>
  <c r="U100" i="6"/>
  <c r="U69" i="6"/>
  <c r="U61" i="6"/>
  <c r="U117" i="6"/>
  <c r="U66" i="6"/>
  <c r="U89" i="6"/>
  <c r="U98" i="6"/>
  <c r="U87" i="6"/>
  <c r="U73" i="6"/>
  <c r="U70" i="6"/>
  <c r="U90" i="6"/>
  <c r="U76" i="6"/>
  <c r="U62" i="6"/>
  <c r="U88" i="6"/>
  <c r="U79" i="6"/>
  <c r="U119" i="6"/>
  <c r="U71" i="6"/>
  <c r="U65" i="6"/>
  <c r="U120" i="6"/>
  <c r="U91" i="6"/>
  <c r="U115" i="6"/>
  <c r="U125" i="6"/>
  <c r="U122" i="6"/>
  <c r="U112" i="6"/>
  <c r="U109" i="6"/>
  <c r="U102" i="6"/>
  <c r="U84" i="6"/>
  <c r="U81" i="6"/>
  <c r="U75" i="6"/>
  <c r="U107" i="6"/>
  <c r="U67" i="6"/>
  <c r="U97" i="6"/>
  <c r="U101" i="6"/>
  <c r="U85" i="6"/>
  <c r="U105" i="6"/>
  <c r="U82" i="6"/>
  <c r="U123" i="6"/>
  <c r="U110" i="6"/>
  <c r="U93" i="6"/>
  <c r="U77" i="6"/>
  <c r="U118" i="6"/>
  <c r="D12" i="16"/>
  <c r="B12" i="16"/>
  <c r="C12" i="16"/>
  <c r="E12" i="16"/>
  <c r="F12" i="16"/>
  <c r="H12" i="16"/>
  <c r="I12" i="16"/>
  <c r="K12" i="16"/>
  <c r="L12" i="16"/>
  <c r="M12" i="16"/>
  <c r="N12" i="16"/>
  <c r="O12" i="16"/>
  <c r="P12" i="16"/>
  <c r="R12" i="16"/>
  <c r="S12" i="16"/>
  <c r="B44" i="16"/>
  <c r="C44" i="16"/>
  <c r="E44" i="16"/>
  <c r="F44" i="16"/>
  <c r="H44" i="16"/>
  <c r="I44" i="16"/>
  <c r="K44" i="16"/>
  <c r="L44" i="16"/>
  <c r="M44" i="16"/>
  <c r="N44" i="16"/>
  <c r="O44" i="16"/>
  <c r="P44" i="16"/>
  <c r="R44" i="16"/>
  <c r="S44" i="16"/>
  <c r="B45" i="16"/>
  <c r="C45" i="16"/>
  <c r="E45" i="16"/>
  <c r="F45" i="16"/>
  <c r="H45" i="16"/>
  <c r="I45" i="16"/>
  <c r="K45" i="16"/>
  <c r="L45" i="16"/>
  <c r="M45" i="16"/>
  <c r="N45" i="16"/>
  <c r="O45" i="16"/>
  <c r="P45" i="16"/>
  <c r="R45" i="16"/>
  <c r="S45" i="16"/>
  <c r="B46" i="16"/>
  <c r="C46" i="16"/>
  <c r="E46" i="16"/>
  <c r="F46" i="16"/>
  <c r="H46" i="16"/>
  <c r="I46" i="16"/>
  <c r="K46" i="16"/>
  <c r="L46" i="16"/>
  <c r="M46" i="16"/>
  <c r="N46" i="16"/>
  <c r="O46" i="16"/>
  <c r="P46" i="16"/>
  <c r="R46" i="16"/>
  <c r="S46" i="16"/>
  <c r="B47" i="16"/>
  <c r="C47" i="16"/>
  <c r="E47" i="16"/>
  <c r="F47" i="16"/>
  <c r="H47" i="16"/>
  <c r="I47" i="16"/>
  <c r="K47" i="16"/>
  <c r="L47" i="16"/>
  <c r="M47" i="16"/>
  <c r="N47" i="16"/>
  <c r="O47" i="16"/>
  <c r="P47" i="16"/>
  <c r="R47" i="16"/>
  <c r="S47" i="16"/>
  <c r="B48" i="16"/>
  <c r="C48" i="16"/>
  <c r="E48" i="16"/>
  <c r="F48" i="16"/>
  <c r="H48" i="16"/>
  <c r="I48" i="16"/>
  <c r="K48" i="16"/>
  <c r="L48" i="16"/>
  <c r="M48" i="16"/>
  <c r="N48" i="16"/>
  <c r="O48" i="16"/>
  <c r="P48" i="16"/>
  <c r="R48" i="16"/>
  <c r="S48" i="16"/>
  <c r="B49" i="16"/>
  <c r="C49" i="16"/>
  <c r="E49" i="16"/>
  <c r="F49" i="16"/>
  <c r="H49" i="16"/>
  <c r="I49" i="16"/>
  <c r="K49" i="16"/>
  <c r="L49" i="16"/>
  <c r="M49" i="16"/>
  <c r="N49" i="16"/>
  <c r="O49" i="16"/>
  <c r="P49" i="16"/>
  <c r="R49" i="16"/>
  <c r="S49" i="16"/>
  <c r="B50" i="16"/>
  <c r="C50" i="16"/>
  <c r="E50" i="16"/>
  <c r="F50" i="16"/>
  <c r="H50" i="16"/>
  <c r="I50" i="16"/>
  <c r="K50" i="16"/>
  <c r="L50" i="16"/>
  <c r="M50" i="16"/>
  <c r="N50" i="16"/>
  <c r="O50" i="16"/>
  <c r="P50" i="16"/>
  <c r="R50" i="16"/>
  <c r="S50" i="16"/>
  <c r="B51" i="16"/>
  <c r="C51" i="16"/>
  <c r="E51" i="16"/>
  <c r="F51" i="16"/>
  <c r="H51" i="16"/>
  <c r="I51" i="16"/>
  <c r="K51" i="16"/>
  <c r="L51" i="16"/>
  <c r="M51" i="16"/>
  <c r="N51" i="16"/>
  <c r="O51" i="16"/>
  <c r="P51" i="16"/>
  <c r="R51" i="16"/>
  <c r="S51" i="16"/>
  <c r="B52" i="16"/>
  <c r="C52" i="16"/>
  <c r="E52" i="16"/>
  <c r="F52" i="16"/>
  <c r="H52" i="16"/>
  <c r="I52" i="16"/>
  <c r="K52" i="16"/>
  <c r="L52" i="16"/>
  <c r="M52" i="16"/>
  <c r="N52" i="16"/>
  <c r="O52" i="16"/>
  <c r="P52" i="16"/>
  <c r="R52" i="16"/>
  <c r="S52" i="16"/>
  <c r="B53" i="16"/>
  <c r="C53" i="16"/>
  <c r="E53" i="16"/>
  <c r="F53" i="16"/>
  <c r="H53" i="16"/>
  <c r="I53" i="16"/>
  <c r="K53" i="16"/>
  <c r="L53" i="16"/>
  <c r="M53" i="16"/>
  <c r="N53" i="16"/>
  <c r="O53" i="16"/>
  <c r="P53" i="16"/>
  <c r="R53" i="16"/>
  <c r="S53" i="16"/>
  <c r="B54" i="16"/>
  <c r="C54" i="16"/>
  <c r="E54" i="16"/>
  <c r="F54" i="16"/>
  <c r="H54" i="16"/>
  <c r="I54" i="16"/>
  <c r="K54" i="16"/>
  <c r="L54" i="16"/>
  <c r="M54" i="16"/>
  <c r="N54" i="16"/>
  <c r="O54" i="16"/>
  <c r="P54" i="16"/>
  <c r="R54" i="16"/>
  <c r="S54" i="16"/>
  <c r="B55" i="16"/>
  <c r="C55" i="16"/>
  <c r="E55" i="16"/>
  <c r="F55" i="16"/>
  <c r="H55" i="16"/>
  <c r="I55" i="16"/>
  <c r="K55" i="16"/>
  <c r="L55" i="16"/>
  <c r="M55" i="16"/>
  <c r="N55" i="16"/>
  <c r="O55" i="16"/>
  <c r="P55" i="16"/>
  <c r="R55" i="16"/>
  <c r="S55" i="16"/>
  <c r="B56" i="16"/>
  <c r="C56" i="16"/>
  <c r="E56" i="16"/>
  <c r="F56" i="16"/>
  <c r="H56" i="16"/>
  <c r="I56" i="16"/>
  <c r="K56" i="16"/>
  <c r="L56" i="16"/>
  <c r="M56" i="16"/>
  <c r="N56" i="16"/>
  <c r="O56" i="16"/>
  <c r="P56" i="16"/>
  <c r="R56" i="16"/>
  <c r="S56" i="16"/>
  <c r="B57" i="16"/>
  <c r="C57" i="16"/>
  <c r="E57" i="16"/>
  <c r="F57" i="16"/>
  <c r="H57" i="16"/>
  <c r="I57" i="16"/>
  <c r="K57" i="16"/>
  <c r="L57" i="16"/>
  <c r="M57" i="16"/>
  <c r="N57" i="16"/>
  <c r="O57" i="16"/>
  <c r="P57" i="16"/>
  <c r="R57" i="16"/>
  <c r="S57" i="16"/>
  <c r="B58" i="16"/>
  <c r="C58" i="16"/>
  <c r="E58" i="16"/>
  <c r="F58" i="16"/>
  <c r="H58" i="16"/>
  <c r="I58" i="16"/>
  <c r="K58" i="16"/>
  <c r="L58" i="16"/>
  <c r="M58" i="16"/>
  <c r="N58" i="16"/>
  <c r="O58" i="16"/>
  <c r="P58" i="16"/>
  <c r="R58" i="16"/>
  <c r="S58" i="16"/>
  <c r="B59" i="16"/>
  <c r="C59" i="16"/>
  <c r="E59" i="16"/>
  <c r="F59" i="16"/>
  <c r="H59" i="16"/>
  <c r="I59" i="16"/>
  <c r="K59" i="16"/>
  <c r="L59" i="16"/>
  <c r="M59" i="16"/>
  <c r="N59" i="16"/>
  <c r="O59" i="16"/>
  <c r="P59" i="16"/>
  <c r="R59" i="16"/>
  <c r="S59" i="16"/>
  <c r="B60" i="16"/>
  <c r="C60" i="16"/>
  <c r="E60" i="16"/>
  <c r="F60" i="16"/>
  <c r="H60" i="16"/>
  <c r="I60" i="16"/>
  <c r="K60" i="16"/>
  <c r="L60" i="16"/>
  <c r="M60" i="16"/>
  <c r="N60" i="16"/>
  <c r="O60" i="16"/>
  <c r="P60" i="16"/>
  <c r="R60" i="16"/>
  <c r="S60" i="16"/>
  <c r="B61" i="16"/>
  <c r="C61" i="16"/>
  <c r="E61" i="16"/>
  <c r="F61" i="16"/>
  <c r="H61" i="16"/>
  <c r="I61" i="16"/>
  <c r="K61" i="16"/>
  <c r="L61" i="16"/>
  <c r="M61" i="16"/>
  <c r="N61" i="16"/>
  <c r="O61" i="16"/>
  <c r="P61" i="16"/>
  <c r="R61" i="16"/>
  <c r="S61" i="16"/>
  <c r="B62" i="16"/>
  <c r="C62" i="16"/>
  <c r="E62" i="16"/>
  <c r="F62" i="16"/>
  <c r="H62" i="16"/>
  <c r="I62" i="16"/>
  <c r="K62" i="16"/>
  <c r="L62" i="16"/>
  <c r="M62" i="16"/>
  <c r="N62" i="16"/>
  <c r="O62" i="16"/>
  <c r="P62" i="16"/>
  <c r="R62" i="16"/>
  <c r="S62" i="16"/>
  <c r="B63" i="16"/>
  <c r="C63" i="16"/>
  <c r="E63" i="16"/>
  <c r="F63" i="16"/>
  <c r="H63" i="16"/>
  <c r="I63" i="16"/>
  <c r="K63" i="16"/>
  <c r="L63" i="16"/>
  <c r="M63" i="16"/>
  <c r="N63" i="16"/>
  <c r="O63" i="16"/>
  <c r="P63" i="16"/>
  <c r="R63" i="16"/>
  <c r="S63" i="16"/>
  <c r="B64" i="16"/>
  <c r="C64" i="16"/>
  <c r="E64" i="16"/>
  <c r="F64" i="16"/>
  <c r="H64" i="16"/>
  <c r="I64" i="16"/>
  <c r="K64" i="16"/>
  <c r="L64" i="16"/>
  <c r="M64" i="16"/>
  <c r="N64" i="16"/>
  <c r="O64" i="16"/>
  <c r="P64" i="16"/>
  <c r="R64" i="16"/>
  <c r="S64" i="16"/>
  <c r="B65" i="16"/>
  <c r="C65" i="16"/>
  <c r="E65" i="16"/>
  <c r="F65" i="16"/>
  <c r="G67" i="16" s="1"/>
  <c r="H65" i="16"/>
  <c r="I65" i="16"/>
  <c r="K65" i="16"/>
  <c r="L65" i="16"/>
  <c r="M65" i="16"/>
  <c r="N65" i="16"/>
  <c r="O65" i="16"/>
  <c r="P65" i="16"/>
  <c r="R65" i="16"/>
  <c r="S65" i="16"/>
  <c r="B66" i="16"/>
  <c r="C66" i="16"/>
  <c r="E66" i="16"/>
  <c r="F66" i="16"/>
  <c r="G68" i="16" s="1"/>
  <c r="H66" i="16"/>
  <c r="I66" i="16"/>
  <c r="K66" i="16"/>
  <c r="L66" i="16"/>
  <c r="M66" i="16"/>
  <c r="N66" i="16"/>
  <c r="O66" i="16"/>
  <c r="P66" i="16"/>
  <c r="R66" i="16"/>
  <c r="S66" i="16"/>
  <c r="D11" i="16"/>
  <c r="B39" i="16"/>
  <c r="C39" i="16"/>
  <c r="E39" i="16"/>
  <c r="F39" i="16"/>
  <c r="G40" i="16" s="1"/>
  <c r="H39" i="16"/>
  <c r="I39" i="16"/>
  <c r="K39" i="16"/>
  <c r="L39" i="16"/>
  <c r="M39" i="16"/>
  <c r="N39" i="16"/>
  <c r="O39" i="16"/>
  <c r="P39" i="16"/>
  <c r="R39" i="16"/>
  <c r="S39" i="16"/>
  <c r="B11" i="16"/>
  <c r="C11" i="16"/>
  <c r="E11" i="16"/>
  <c r="F11" i="16"/>
  <c r="H11" i="16"/>
  <c r="I11" i="16"/>
  <c r="K11" i="16"/>
  <c r="L11" i="16"/>
  <c r="M11" i="16"/>
  <c r="N11" i="16"/>
  <c r="O11" i="16"/>
  <c r="P11" i="16"/>
  <c r="R11" i="16"/>
  <c r="S11" i="16"/>
  <c r="B36" i="16"/>
  <c r="C36" i="16"/>
  <c r="E36" i="16"/>
  <c r="F36" i="16"/>
  <c r="H36" i="16"/>
  <c r="I36" i="16"/>
  <c r="K36" i="16"/>
  <c r="L36" i="16"/>
  <c r="M36" i="16"/>
  <c r="N36" i="16"/>
  <c r="O36" i="16"/>
  <c r="P36" i="16"/>
  <c r="R36" i="16"/>
  <c r="S36" i="16"/>
  <c r="B37" i="16"/>
  <c r="C37" i="16"/>
  <c r="E37" i="16"/>
  <c r="F37" i="16"/>
  <c r="H37" i="16"/>
  <c r="I37" i="16"/>
  <c r="K37" i="16"/>
  <c r="L37" i="16"/>
  <c r="M37" i="16"/>
  <c r="N37" i="16"/>
  <c r="O37" i="16"/>
  <c r="P37" i="16"/>
  <c r="R37" i="16"/>
  <c r="S37" i="16"/>
  <c r="B38" i="16"/>
  <c r="C38" i="16"/>
  <c r="E38" i="16"/>
  <c r="F38" i="16"/>
  <c r="H38" i="16"/>
  <c r="I38" i="16"/>
  <c r="K38" i="16"/>
  <c r="L38" i="16"/>
  <c r="M38" i="16"/>
  <c r="N38" i="16"/>
  <c r="O38" i="16"/>
  <c r="P38" i="16"/>
  <c r="R38" i="16"/>
  <c r="S38" i="16"/>
  <c r="G45" i="16" l="1"/>
  <c r="Q38" i="16"/>
  <c r="Q44" i="16"/>
  <c r="G65" i="16"/>
  <c r="Q36" i="16"/>
  <c r="G66" i="16"/>
  <c r="G62" i="16"/>
  <c r="G54" i="16"/>
  <c r="G46" i="16"/>
  <c r="Q12" i="16"/>
  <c r="Q54" i="16"/>
  <c r="G55" i="16"/>
  <c r="G51" i="16"/>
  <c r="Q39" i="16"/>
  <c r="G56" i="16"/>
  <c r="G52" i="16"/>
  <c r="G48" i="16"/>
  <c r="G61" i="16"/>
  <c r="G64" i="16"/>
  <c r="G60" i="16"/>
  <c r="Q50" i="16"/>
  <c r="Q45" i="16"/>
  <c r="G47" i="16"/>
  <c r="Q46" i="16"/>
  <c r="G53" i="16"/>
  <c r="Q52" i="16"/>
  <c r="G50" i="16"/>
  <c r="Q58" i="16"/>
  <c r="Q37" i="16"/>
  <c r="G58" i="16"/>
  <c r="Q57" i="16"/>
  <c r="Q49" i="16"/>
  <c r="G57" i="16"/>
  <c r="G49" i="16"/>
  <c r="G38" i="16"/>
  <c r="Q55" i="16"/>
  <c r="Q56" i="16"/>
  <c r="Q48" i="16"/>
  <c r="G63" i="16"/>
  <c r="G59" i="16"/>
  <c r="Q51" i="16"/>
  <c r="Q47" i="16"/>
  <c r="G37" i="16"/>
  <c r="Q11" i="16"/>
  <c r="Q53" i="16"/>
  <c r="G12" i="16"/>
  <c r="Q66" i="16"/>
  <c r="Q65" i="16"/>
  <c r="Q64" i="16"/>
  <c r="Q63" i="16"/>
  <c r="Q62" i="16"/>
  <c r="Q61" i="16"/>
  <c r="Q60" i="16"/>
  <c r="Q59" i="16"/>
  <c r="G11" i="16"/>
  <c r="G39" i="16"/>
  <c r="B32" i="2"/>
  <c r="F32" i="2"/>
  <c r="G33" i="2" s="1"/>
  <c r="H32" i="2"/>
  <c r="I33" i="2" s="1"/>
  <c r="J32" i="2"/>
  <c r="L32" i="2"/>
  <c r="M33" i="2" s="1"/>
  <c r="N32" i="2"/>
  <c r="O32" i="2"/>
  <c r="P32" i="2"/>
  <c r="E33" i="2" l="1"/>
  <c r="C33" i="2"/>
  <c r="Q32" i="2"/>
  <c r="R32" i="2"/>
  <c r="S33" i="2" s="1"/>
  <c r="F14" i="46" l="1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13" i="46"/>
  <c r="B453" i="68" l="1"/>
  <c r="C453" i="68"/>
  <c r="D453" i="68" s="1"/>
  <c r="E453" i="68"/>
  <c r="F453" i="68" s="1"/>
  <c r="G453" i="68"/>
  <c r="H453" i="68"/>
  <c r="W453" i="68"/>
  <c r="B454" i="68"/>
  <c r="C454" i="68"/>
  <c r="D454" i="68" s="1"/>
  <c r="E454" i="68"/>
  <c r="F454" i="68" s="1"/>
  <c r="G454" i="68"/>
  <c r="H454" i="68"/>
  <c r="W454" i="68"/>
  <c r="B455" i="68"/>
  <c r="C455" i="68"/>
  <c r="D455" i="68" s="1"/>
  <c r="E455" i="68"/>
  <c r="F455" i="68" s="1"/>
  <c r="G455" i="68"/>
  <c r="H455" i="68"/>
  <c r="W455" i="68"/>
  <c r="B456" i="68"/>
  <c r="C456" i="68"/>
  <c r="D456" i="68" s="1"/>
  <c r="E456" i="68"/>
  <c r="F456" i="68" s="1"/>
  <c r="G456" i="68"/>
  <c r="H456" i="68"/>
  <c r="W456" i="68"/>
  <c r="B457" i="68"/>
  <c r="C457" i="68"/>
  <c r="D457" i="68" s="1"/>
  <c r="E457" i="68"/>
  <c r="F457" i="68" s="1"/>
  <c r="G457" i="68"/>
  <c r="H457" i="68"/>
  <c r="W457" i="68"/>
  <c r="B458" i="68"/>
  <c r="C458" i="68"/>
  <c r="D458" i="68" s="1"/>
  <c r="E458" i="68"/>
  <c r="F458" i="68" s="1"/>
  <c r="G458" i="68"/>
  <c r="H458" i="68"/>
  <c r="W458" i="68"/>
  <c r="B459" i="68"/>
  <c r="C459" i="68"/>
  <c r="D459" i="68" s="1"/>
  <c r="E459" i="68"/>
  <c r="F459" i="68" s="1"/>
  <c r="G459" i="68"/>
  <c r="H459" i="68"/>
  <c r="W459" i="68"/>
  <c r="B460" i="68"/>
  <c r="C460" i="68"/>
  <c r="D460" i="68" s="1"/>
  <c r="E460" i="68"/>
  <c r="F460" i="68" s="1"/>
  <c r="G460" i="68"/>
  <c r="H460" i="68"/>
  <c r="W460" i="68"/>
  <c r="B461" i="68"/>
  <c r="C461" i="68"/>
  <c r="D461" i="68" s="1"/>
  <c r="E461" i="68"/>
  <c r="F461" i="68" s="1"/>
  <c r="G461" i="68"/>
  <c r="H461" i="68"/>
  <c r="W461" i="68"/>
  <c r="B462" i="68"/>
  <c r="C462" i="68"/>
  <c r="D462" i="68" s="1"/>
  <c r="E462" i="68"/>
  <c r="F462" i="68" s="1"/>
  <c r="G462" i="68"/>
  <c r="H462" i="68"/>
  <c r="W462" i="68"/>
  <c r="B463" i="68"/>
  <c r="C463" i="68"/>
  <c r="D463" i="68" s="1"/>
  <c r="E463" i="68"/>
  <c r="F463" i="68" s="1"/>
  <c r="G463" i="68"/>
  <c r="H463" i="68"/>
  <c r="W463" i="68"/>
  <c r="B466" i="68"/>
  <c r="C466" i="68"/>
  <c r="D466" i="68" s="1"/>
  <c r="E466" i="68"/>
  <c r="F466" i="68" s="1"/>
  <c r="G466" i="68"/>
  <c r="H466" i="68"/>
  <c r="W466" i="68"/>
  <c r="B467" i="68"/>
  <c r="C467" i="68"/>
  <c r="D467" i="68" s="1"/>
  <c r="E467" i="68"/>
  <c r="F467" i="68" s="1"/>
  <c r="G467" i="68"/>
  <c r="H467" i="68"/>
  <c r="K467" i="68" s="1"/>
  <c r="W467" i="68"/>
  <c r="B468" i="68"/>
  <c r="C468" i="68"/>
  <c r="D468" i="68" s="1"/>
  <c r="E468" i="68"/>
  <c r="F468" i="68" s="1"/>
  <c r="G468" i="68"/>
  <c r="H468" i="68"/>
  <c r="W468" i="68"/>
  <c r="B469" i="68"/>
  <c r="C469" i="68"/>
  <c r="D469" i="68" s="1"/>
  <c r="E469" i="68"/>
  <c r="F469" i="68" s="1"/>
  <c r="G469" i="68"/>
  <c r="H469" i="68"/>
  <c r="W469" i="68"/>
  <c r="B470" i="68"/>
  <c r="C470" i="68"/>
  <c r="D470" i="68" s="1"/>
  <c r="E470" i="68"/>
  <c r="F470" i="68" s="1"/>
  <c r="G470" i="68"/>
  <c r="H470" i="68"/>
  <c r="K470" i="68" s="1"/>
  <c r="W470" i="68"/>
  <c r="B471" i="68"/>
  <c r="C471" i="68"/>
  <c r="D471" i="68" s="1"/>
  <c r="E471" i="68"/>
  <c r="F471" i="68" s="1"/>
  <c r="G471" i="68"/>
  <c r="H471" i="68"/>
  <c r="K471" i="68" s="1"/>
  <c r="W471" i="68"/>
  <c r="B472" i="68"/>
  <c r="C472" i="68"/>
  <c r="D472" i="68" s="1"/>
  <c r="E472" i="68"/>
  <c r="F472" i="68" s="1"/>
  <c r="G472" i="68"/>
  <c r="H472" i="68"/>
  <c r="K472" i="68" s="1"/>
  <c r="W472" i="68"/>
  <c r="B473" i="68"/>
  <c r="C473" i="68"/>
  <c r="D473" i="68" s="1"/>
  <c r="E473" i="68"/>
  <c r="F473" i="68" s="1"/>
  <c r="G473" i="68"/>
  <c r="H473" i="68"/>
  <c r="W473" i="68"/>
  <c r="B474" i="68"/>
  <c r="C474" i="68"/>
  <c r="D474" i="68" s="1"/>
  <c r="E474" i="68"/>
  <c r="F474" i="68" s="1"/>
  <c r="G474" i="68"/>
  <c r="H474" i="68"/>
  <c r="W474" i="68"/>
  <c r="B464" i="68"/>
  <c r="C464" i="68"/>
  <c r="D464" i="68" s="1"/>
  <c r="E464" i="68"/>
  <c r="F464" i="68" s="1"/>
  <c r="G464" i="68"/>
  <c r="H464" i="68"/>
  <c r="W464" i="68"/>
  <c r="B440" i="68"/>
  <c r="C440" i="68"/>
  <c r="D440" i="68" s="1"/>
  <c r="E440" i="68"/>
  <c r="F440" i="68" s="1"/>
  <c r="G440" i="68"/>
  <c r="H440" i="68"/>
  <c r="W440" i="68"/>
  <c r="B441" i="68"/>
  <c r="C441" i="68"/>
  <c r="D441" i="68" s="1"/>
  <c r="E441" i="68"/>
  <c r="F441" i="68" s="1"/>
  <c r="G441" i="68"/>
  <c r="H441" i="68"/>
  <c r="W441" i="68"/>
  <c r="B442" i="68"/>
  <c r="C442" i="68"/>
  <c r="D442" i="68" s="1"/>
  <c r="E442" i="68"/>
  <c r="F442" i="68" s="1"/>
  <c r="G442" i="68"/>
  <c r="H442" i="68"/>
  <c r="W442" i="68"/>
  <c r="B443" i="68"/>
  <c r="C443" i="68"/>
  <c r="D443" i="68" s="1"/>
  <c r="E443" i="68"/>
  <c r="F443" i="68" s="1"/>
  <c r="G443" i="68"/>
  <c r="H443" i="68"/>
  <c r="W443" i="68"/>
  <c r="B444" i="68"/>
  <c r="C444" i="68"/>
  <c r="D444" i="68" s="1"/>
  <c r="E444" i="68"/>
  <c r="F444" i="68" s="1"/>
  <c r="G444" i="68"/>
  <c r="H444" i="68"/>
  <c r="W444" i="68"/>
  <c r="B445" i="68"/>
  <c r="C445" i="68"/>
  <c r="D445" i="68" s="1"/>
  <c r="E445" i="68"/>
  <c r="F445" i="68" s="1"/>
  <c r="G445" i="68"/>
  <c r="H445" i="68"/>
  <c r="W445" i="68"/>
  <c r="B446" i="68"/>
  <c r="C446" i="68"/>
  <c r="D446" i="68" s="1"/>
  <c r="E446" i="68"/>
  <c r="F446" i="68" s="1"/>
  <c r="G446" i="68"/>
  <c r="H446" i="68"/>
  <c r="W446" i="68"/>
  <c r="B447" i="68"/>
  <c r="C447" i="68"/>
  <c r="D447" i="68" s="1"/>
  <c r="E447" i="68"/>
  <c r="F447" i="68" s="1"/>
  <c r="G447" i="68"/>
  <c r="H447" i="68"/>
  <c r="W447" i="68"/>
  <c r="B448" i="68"/>
  <c r="C448" i="68"/>
  <c r="D448" i="68" s="1"/>
  <c r="E448" i="68"/>
  <c r="F448" i="68" s="1"/>
  <c r="G448" i="68"/>
  <c r="H448" i="68"/>
  <c r="W448" i="68"/>
  <c r="B449" i="68"/>
  <c r="C449" i="68"/>
  <c r="D449" i="68" s="1"/>
  <c r="E449" i="68"/>
  <c r="F449" i="68" s="1"/>
  <c r="G449" i="68"/>
  <c r="H449" i="68"/>
  <c r="W449" i="68"/>
  <c r="B450" i="68"/>
  <c r="C450" i="68"/>
  <c r="D450" i="68" s="1"/>
  <c r="E450" i="68"/>
  <c r="F450" i="68" s="1"/>
  <c r="G450" i="68"/>
  <c r="H450" i="68"/>
  <c r="W450" i="68"/>
  <c r="B451" i="68"/>
  <c r="C451" i="68"/>
  <c r="D451" i="68" s="1"/>
  <c r="E451" i="68"/>
  <c r="F451" i="68" s="1"/>
  <c r="G451" i="68"/>
  <c r="H451" i="68"/>
  <c r="W451" i="68"/>
  <c r="B427" i="68"/>
  <c r="C427" i="68"/>
  <c r="D427" i="68" s="1"/>
  <c r="E427" i="68"/>
  <c r="F427" i="68" s="1"/>
  <c r="G427" i="68"/>
  <c r="H427" i="68"/>
  <c r="W427" i="68"/>
  <c r="B428" i="68"/>
  <c r="C428" i="68"/>
  <c r="D428" i="68" s="1"/>
  <c r="E428" i="68"/>
  <c r="F428" i="68" s="1"/>
  <c r="G428" i="68"/>
  <c r="H428" i="68"/>
  <c r="W428" i="68"/>
  <c r="B429" i="68"/>
  <c r="C429" i="68"/>
  <c r="D429" i="68" s="1"/>
  <c r="E429" i="68"/>
  <c r="F429" i="68" s="1"/>
  <c r="G429" i="68"/>
  <c r="H429" i="68"/>
  <c r="W429" i="68"/>
  <c r="B430" i="68"/>
  <c r="C430" i="68"/>
  <c r="D430" i="68" s="1"/>
  <c r="E430" i="68"/>
  <c r="F430" i="68" s="1"/>
  <c r="G430" i="68"/>
  <c r="H430" i="68"/>
  <c r="W430" i="68"/>
  <c r="B431" i="68"/>
  <c r="C431" i="68"/>
  <c r="D431" i="68" s="1"/>
  <c r="E431" i="68"/>
  <c r="F431" i="68" s="1"/>
  <c r="G431" i="68"/>
  <c r="H431" i="68"/>
  <c r="W431" i="68"/>
  <c r="B432" i="68"/>
  <c r="C432" i="68"/>
  <c r="D432" i="68" s="1"/>
  <c r="E432" i="68"/>
  <c r="F432" i="68" s="1"/>
  <c r="G432" i="68"/>
  <c r="H432" i="68"/>
  <c r="W432" i="68"/>
  <c r="B433" i="68"/>
  <c r="C433" i="68"/>
  <c r="D433" i="68" s="1"/>
  <c r="E433" i="68"/>
  <c r="F433" i="68" s="1"/>
  <c r="G433" i="68"/>
  <c r="H433" i="68"/>
  <c r="K433" i="68" s="1"/>
  <c r="W433" i="68"/>
  <c r="B434" i="68"/>
  <c r="C434" i="68"/>
  <c r="D434" i="68" s="1"/>
  <c r="E434" i="68"/>
  <c r="F434" i="68" s="1"/>
  <c r="G434" i="68"/>
  <c r="H434" i="68"/>
  <c r="K434" i="68" s="1"/>
  <c r="W434" i="68"/>
  <c r="B435" i="68"/>
  <c r="C435" i="68"/>
  <c r="D435" i="68" s="1"/>
  <c r="E435" i="68"/>
  <c r="F435" i="68" s="1"/>
  <c r="G435" i="68"/>
  <c r="H435" i="68"/>
  <c r="K435" i="68" s="1"/>
  <c r="W435" i="68"/>
  <c r="B436" i="68"/>
  <c r="C436" i="68"/>
  <c r="D436" i="68" s="1"/>
  <c r="E436" i="68"/>
  <c r="F436" i="68" s="1"/>
  <c r="G436" i="68"/>
  <c r="H436" i="68"/>
  <c r="W436" i="68"/>
  <c r="B437" i="68"/>
  <c r="C437" i="68"/>
  <c r="D437" i="68" s="1"/>
  <c r="E437" i="68"/>
  <c r="F437" i="68" s="1"/>
  <c r="G437" i="68"/>
  <c r="H437" i="68"/>
  <c r="K437" i="68" s="1"/>
  <c r="W437" i="68"/>
  <c r="B438" i="68"/>
  <c r="C438" i="68"/>
  <c r="D438" i="68" s="1"/>
  <c r="E438" i="68"/>
  <c r="F438" i="68" s="1"/>
  <c r="G438" i="68"/>
  <c r="H438" i="68"/>
  <c r="W438" i="68"/>
  <c r="B414" i="68"/>
  <c r="C414" i="68"/>
  <c r="D414" i="68" s="1"/>
  <c r="E414" i="68"/>
  <c r="F414" i="68" s="1"/>
  <c r="G414" i="68"/>
  <c r="H414" i="68"/>
  <c r="W414" i="68"/>
  <c r="B415" i="68"/>
  <c r="C415" i="68"/>
  <c r="D415" i="68" s="1"/>
  <c r="E415" i="68"/>
  <c r="F415" i="68" s="1"/>
  <c r="G415" i="68"/>
  <c r="H415" i="68"/>
  <c r="W415" i="68"/>
  <c r="B416" i="68"/>
  <c r="C416" i="68"/>
  <c r="D416" i="68" s="1"/>
  <c r="E416" i="68"/>
  <c r="F416" i="68" s="1"/>
  <c r="G416" i="68"/>
  <c r="H416" i="68"/>
  <c r="W416" i="68"/>
  <c r="B417" i="68"/>
  <c r="C417" i="68"/>
  <c r="D417" i="68" s="1"/>
  <c r="E417" i="68"/>
  <c r="F417" i="68" s="1"/>
  <c r="G417" i="68"/>
  <c r="H417" i="68"/>
  <c r="W417" i="68"/>
  <c r="B418" i="68"/>
  <c r="C418" i="68"/>
  <c r="D418" i="68" s="1"/>
  <c r="E418" i="68"/>
  <c r="F418" i="68" s="1"/>
  <c r="G418" i="68"/>
  <c r="H418" i="68"/>
  <c r="W418" i="68"/>
  <c r="B419" i="68"/>
  <c r="C419" i="68"/>
  <c r="D419" i="68" s="1"/>
  <c r="E419" i="68"/>
  <c r="F419" i="68" s="1"/>
  <c r="G419" i="68"/>
  <c r="H419" i="68"/>
  <c r="W419" i="68"/>
  <c r="B420" i="68"/>
  <c r="C420" i="68"/>
  <c r="D420" i="68" s="1"/>
  <c r="E420" i="68"/>
  <c r="F420" i="68" s="1"/>
  <c r="G420" i="68"/>
  <c r="H420" i="68"/>
  <c r="W420" i="68"/>
  <c r="B421" i="68"/>
  <c r="C421" i="68"/>
  <c r="D421" i="68" s="1"/>
  <c r="E421" i="68"/>
  <c r="F421" i="68" s="1"/>
  <c r="G421" i="68"/>
  <c r="H421" i="68"/>
  <c r="W421" i="68"/>
  <c r="B422" i="68"/>
  <c r="C422" i="68"/>
  <c r="D422" i="68" s="1"/>
  <c r="E422" i="68"/>
  <c r="F422" i="68" s="1"/>
  <c r="G422" i="68"/>
  <c r="H422" i="68"/>
  <c r="W422" i="68"/>
  <c r="B423" i="68"/>
  <c r="C423" i="68"/>
  <c r="D423" i="68" s="1"/>
  <c r="E423" i="68"/>
  <c r="F423" i="68" s="1"/>
  <c r="G423" i="68"/>
  <c r="H423" i="68"/>
  <c r="W423" i="68"/>
  <c r="B424" i="68"/>
  <c r="C424" i="68"/>
  <c r="D424" i="68" s="1"/>
  <c r="E424" i="68"/>
  <c r="F424" i="68" s="1"/>
  <c r="G424" i="68"/>
  <c r="H424" i="68"/>
  <c r="W424" i="68"/>
  <c r="B425" i="68"/>
  <c r="C425" i="68"/>
  <c r="D425" i="68" s="1"/>
  <c r="E425" i="68"/>
  <c r="F425" i="68" s="1"/>
  <c r="G425" i="68"/>
  <c r="H425" i="68"/>
  <c r="W425" i="68"/>
  <c r="B401" i="68"/>
  <c r="C401" i="68"/>
  <c r="D401" i="68" s="1"/>
  <c r="E401" i="68"/>
  <c r="F401" i="68" s="1"/>
  <c r="G401" i="68"/>
  <c r="H401" i="68"/>
  <c r="W401" i="68"/>
  <c r="B402" i="68"/>
  <c r="C402" i="68"/>
  <c r="D402" i="68" s="1"/>
  <c r="E402" i="68"/>
  <c r="F402" i="68" s="1"/>
  <c r="G402" i="68"/>
  <c r="H402" i="68"/>
  <c r="W402" i="68"/>
  <c r="B403" i="68"/>
  <c r="C403" i="68"/>
  <c r="D403" i="68" s="1"/>
  <c r="E403" i="68"/>
  <c r="F403" i="68" s="1"/>
  <c r="G403" i="68"/>
  <c r="H403" i="68"/>
  <c r="W403" i="68"/>
  <c r="B404" i="68"/>
  <c r="C404" i="68"/>
  <c r="D404" i="68" s="1"/>
  <c r="E404" i="68"/>
  <c r="F404" i="68" s="1"/>
  <c r="G404" i="68"/>
  <c r="H404" i="68"/>
  <c r="W404" i="68"/>
  <c r="B405" i="68"/>
  <c r="C405" i="68"/>
  <c r="D405" i="68" s="1"/>
  <c r="E405" i="68"/>
  <c r="F405" i="68" s="1"/>
  <c r="G405" i="68"/>
  <c r="H405" i="68"/>
  <c r="K405" i="68" s="1"/>
  <c r="W405" i="68"/>
  <c r="B406" i="68"/>
  <c r="C406" i="68"/>
  <c r="D406" i="68" s="1"/>
  <c r="E406" i="68"/>
  <c r="F406" i="68" s="1"/>
  <c r="G406" i="68"/>
  <c r="H406" i="68"/>
  <c r="K406" i="68" s="1"/>
  <c r="W406" i="68"/>
  <c r="B407" i="68"/>
  <c r="C407" i="68"/>
  <c r="D407" i="68" s="1"/>
  <c r="E407" i="68"/>
  <c r="F407" i="68" s="1"/>
  <c r="G407" i="68"/>
  <c r="H407" i="68"/>
  <c r="K407" i="68" s="1"/>
  <c r="W407" i="68"/>
  <c r="B408" i="68"/>
  <c r="C408" i="68"/>
  <c r="D408" i="68" s="1"/>
  <c r="E408" i="68"/>
  <c r="F408" i="68" s="1"/>
  <c r="G408" i="68"/>
  <c r="H408" i="68"/>
  <c r="K408" i="68" s="1"/>
  <c r="W408" i="68"/>
  <c r="B409" i="68"/>
  <c r="C409" i="68"/>
  <c r="D409" i="68" s="1"/>
  <c r="E409" i="68"/>
  <c r="F409" i="68" s="1"/>
  <c r="G409" i="68"/>
  <c r="H409" i="68"/>
  <c r="K409" i="68" s="1"/>
  <c r="W409" i="68"/>
  <c r="B410" i="68"/>
  <c r="C410" i="68"/>
  <c r="D410" i="68" s="1"/>
  <c r="E410" i="68"/>
  <c r="F410" i="68" s="1"/>
  <c r="G410" i="68"/>
  <c r="H410" i="68"/>
  <c r="K410" i="68" s="1"/>
  <c r="W410" i="68"/>
  <c r="B411" i="68"/>
  <c r="C411" i="68"/>
  <c r="D411" i="68" s="1"/>
  <c r="E411" i="68"/>
  <c r="F411" i="68" s="1"/>
  <c r="G411" i="68"/>
  <c r="H411" i="68"/>
  <c r="K411" i="68" s="1"/>
  <c r="W411" i="68"/>
  <c r="B412" i="68"/>
  <c r="C412" i="68"/>
  <c r="D412" i="68" s="1"/>
  <c r="E412" i="68"/>
  <c r="F412" i="68" s="1"/>
  <c r="G412" i="68"/>
  <c r="H412" i="68"/>
  <c r="K412" i="68" s="1"/>
  <c r="W412" i="68"/>
  <c r="B388" i="68"/>
  <c r="C388" i="68"/>
  <c r="D388" i="68" s="1"/>
  <c r="E388" i="68"/>
  <c r="F388" i="68" s="1"/>
  <c r="G388" i="68"/>
  <c r="H388" i="68"/>
  <c r="W388" i="68"/>
  <c r="B389" i="68"/>
  <c r="C389" i="68"/>
  <c r="D389" i="68" s="1"/>
  <c r="E389" i="68"/>
  <c r="F389" i="68" s="1"/>
  <c r="G389" i="68"/>
  <c r="H389" i="68"/>
  <c r="W389" i="68"/>
  <c r="B390" i="68"/>
  <c r="C390" i="68"/>
  <c r="D390" i="68" s="1"/>
  <c r="E390" i="68"/>
  <c r="F390" i="68" s="1"/>
  <c r="G390" i="68"/>
  <c r="H390" i="68"/>
  <c r="W390" i="68"/>
  <c r="B391" i="68"/>
  <c r="C391" i="68"/>
  <c r="D391" i="68" s="1"/>
  <c r="E391" i="68"/>
  <c r="F391" i="68" s="1"/>
  <c r="G391" i="68"/>
  <c r="H391" i="68"/>
  <c r="W391" i="68"/>
  <c r="B392" i="68"/>
  <c r="C392" i="68"/>
  <c r="D392" i="68" s="1"/>
  <c r="E392" i="68"/>
  <c r="F392" i="68" s="1"/>
  <c r="G392" i="68"/>
  <c r="H392" i="68"/>
  <c r="W392" i="68"/>
  <c r="B393" i="68"/>
  <c r="C393" i="68"/>
  <c r="D393" i="68" s="1"/>
  <c r="E393" i="68"/>
  <c r="F393" i="68" s="1"/>
  <c r="G393" i="68"/>
  <c r="H393" i="68"/>
  <c r="W393" i="68"/>
  <c r="B394" i="68"/>
  <c r="C394" i="68"/>
  <c r="D394" i="68" s="1"/>
  <c r="E394" i="68"/>
  <c r="F394" i="68" s="1"/>
  <c r="G394" i="68"/>
  <c r="H394" i="68"/>
  <c r="W394" i="68"/>
  <c r="B395" i="68"/>
  <c r="C395" i="68"/>
  <c r="D395" i="68" s="1"/>
  <c r="E395" i="68"/>
  <c r="F395" i="68" s="1"/>
  <c r="G395" i="68"/>
  <c r="H395" i="68"/>
  <c r="W395" i="68"/>
  <c r="B396" i="68"/>
  <c r="C396" i="68"/>
  <c r="D396" i="68" s="1"/>
  <c r="E396" i="68"/>
  <c r="F396" i="68" s="1"/>
  <c r="G396" i="68"/>
  <c r="H396" i="68"/>
  <c r="W396" i="68"/>
  <c r="B397" i="68"/>
  <c r="C397" i="68"/>
  <c r="D397" i="68" s="1"/>
  <c r="E397" i="68"/>
  <c r="F397" i="68" s="1"/>
  <c r="G397" i="68"/>
  <c r="H397" i="68"/>
  <c r="W397" i="68"/>
  <c r="B398" i="68"/>
  <c r="C398" i="68"/>
  <c r="D398" i="68" s="1"/>
  <c r="E398" i="68"/>
  <c r="F398" i="68" s="1"/>
  <c r="G398" i="68"/>
  <c r="H398" i="68"/>
  <c r="W398" i="68"/>
  <c r="B399" i="68"/>
  <c r="C399" i="68"/>
  <c r="D399" i="68" s="1"/>
  <c r="E399" i="68"/>
  <c r="F399" i="68" s="1"/>
  <c r="G399" i="68"/>
  <c r="H399" i="68"/>
  <c r="W399" i="68"/>
  <c r="B375" i="68"/>
  <c r="C375" i="68"/>
  <c r="D375" i="68" s="1"/>
  <c r="E375" i="68"/>
  <c r="F375" i="68" s="1"/>
  <c r="G375" i="68"/>
  <c r="H375" i="68"/>
  <c r="W375" i="68"/>
  <c r="B376" i="68"/>
  <c r="C376" i="68"/>
  <c r="D376" i="68" s="1"/>
  <c r="E376" i="68"/>
  <c r="F376" i="68" s="1"/>
  <c r="G376" i="68"/>
  <c r="H376" i="68"/>
  <c r="W376" i="68"/>
  <c r="B377" i="68"/>
  <c r="C377" i="68"/>
  <c r="D377" i="68" s="1"/>
  <c r="E377" i="68"/>
  <c r="F377" i="68" s="1"/>
  <c r="G377" i="68"/>
  <c r="H377" i="68"/>
  <c r="W377" i="68"/>
  <c r="B378" i="68"/>
  <c r="C378" i="68"/>
  <c r="D378" i="68" s="1"/>
  <c r="E378" i="68"/>
  <c r="F378" i="68" s="1"/>
  <c r="G378" i="68"/>
  <c r="H378" i="68"/>
  <c r="W378" i="68"/>
  <c r="B379" i="68"/>
  <c r="C379" i="68"/>
  <c r="D379" i="68" s="1"/>
  <c r="E379" i="68"/>
  <c r="F379" i="68" s="1"/>
  <c r="G379" i="68"/>
  <c r="H379" i="68"/>
  <c r="W379" i="68"/>
  <c r="B380" i="68"/>
  <c r="C380" i="68"/>
  <c r="D380" i="68" s="1"/>
  <c r="E380" i="68"/>
  <c r="F380" i="68" s="1"/>
  <c r="G380" i="68"/>
  <c r="H380" i="68"/>
  <c r="W380" i="68"/>
  <c r="B381" i="68"/>
  <c r="C381" i="68"/>
  <c r="D381" i="68" s="1"/>
  <c r="E381" i="68"/>
  <c r="F381" i="68" s="1"/>
  <c r="G381" i="68"/>
  <c r="H381" i="68"/>
  <c r="W381" i="68"/>
  <c r="B382" i="68"/>
  <c r="C382" i="68"/>
  <c r="D382" i="68" s="1"/>
  <c r="E382" i="68"/>
  <c r="F382" i="68" s="1"/>
  <c r="G382" i="68"/>
  <c r="H382" i="68"/>
  <c r="W382" i="68"/>
  <c r="B383" i="68"/>
  <c r="C383" i="68"/>
  <c r="D383" i="68" s="1"/>
  <c r="E383" i="68"/>
  <c r="F383" i="68" s="1"/>
  <c r="G383" i="68"/>
  <c r="H383" i="68"/>
  <c r="W383" i="68"/>
  <c r="B384" i="68"/>
  <c r="C384" i="68"/>
  <c r="D384" i="68" s="1"/>
  <c r="E384" i="68"/>
  <c r="F384" i="68" s="1"/>
  <c r="G384" i="68"/>
  <c r="H384" i="68"/>
  <c r="W384" i="68"/>
  <c r="B385" i="68"/>
  <c r="C385" i="68"/>
  <c r="D385" i="68" s="1"/>
  <c r="E385" i="68"/>
  <c r="F385" i="68" s="1"/>
  <c r="G385" i="68"/>
  <c r="H385" i="68"/>
  <c r="W385" i="68"/>
  <c r="B386" i="68"/>
  <c r="C386" i="68"/>
  <c r="D386" i="68" s="1"/>
  <c r="E386" i="68"/>
  <c r="F386" i="68" s="1"/>
  <c r="G386" i="68"/>
  <c r="H386" i="68"/>
  <c r="W386" i="68"/>
  <c r="B362" i="68"/>
  <c r="C362" i="68"/>
  <c r="D362" i="68" s="1"/>
  <c r="E362" i="68"/>
  <c r="F362" i="68" s="1"/>
  <c r="G362" i="68"/>
  <c r="H362" i="68"/>
  <c r="W362" i="68"/>
  <c r="B363" i="68"/>
  <c r="C363" i="68"/>
  <c r="D363" i="68" s="1"/>
  <c r="E363" i="68"/>
  <c r="F363" i="68" s="1"/>
  <c r="G363" i="68"/>
  <c r="H363" i="68"/>
  <c r="W363" i="68"/>
  <c r="B364" i="68"/>
  <c r="C364" i="68"/>
  <c r="D364" i="68" s="1"/>
  <c r="E364" i="68"/>
  <c r="F364" i="68" s="1"/>
  <c r="G364" i="68"/>
  <c r="H364" i="68"/>
  <c r="W364" i="68"/>
  <c r="B365" i="68"/>
  <c r="C365" i="68"/>
  <c r="D365" i="68" s="1"/>
  <c r="E365" i="68"/>
  <c r="F365" i="68" s="1"/>
  <c r="G365" i="68"/>
  <c r="H365" i="68"/>
  <c r="W365" i="68"/>
  <c r="B366" i="68"/>
  <c r="C366" i="68"/>
  <c r="D366" i="68" s="1"/>
  <c r="E366" i="68"/>
  <c r="F366" i="68" s="1"/>
  <c r="G366" i="68"/>
  <c r="H366" i="68"/>
  <c r="W366" i="68"/>
  <c r="B367" i="68"/>
  <c r="C367" i="68"/>
  <c r="D367" i="68" s="1"/>
  <c r="E367" i="68"/>
  <c r="F367" i="68" s="1"/>
  <c r="G367" i="68"/>
  <c r="H367" i="68"/>
  <c r="W367" i="68"/>
  <c r="B368" i="68"/>
  <c r="C368" i="68"/>
  <c r="D368" i="68" s="1"/>
  <c r="E368" i="68"/>
  <c r="F368" i="68" s="1"/>
  <c r="G368" i="68"/>
  <c r="H368" i="68"/>
  <c r="W368" i="68"/>
  <c r="B369" i="68"/>
  <c r="C369" i="68"/>
  <c r="D369" i="68" s="1"/>
  <c r="E369" i="68"/>
  <c r="F369" i="68" s="1"/>
  <c r="G369" i="68"/>
  <c r="H369" i="68"/>
  <c r="W369" i="68"/>
  <c r="B370" i="68"/>
  <c r="C370" i="68"/>
  <c r="D370" i="68" s="1"/>
  <c r="E370" i="68"/>
  <c r="F370" i="68" s="1"/>
  <c r="G370" i="68"/>
  <c r="H370" i="68"/>
  <c r="W370" i="68"/>
  <c r="B371" i="68"/>
  <c r="C371" i="68"/>
  <c r="D371" i="68" s="1"/>
  <c r="E371" i="68"/>
  <c r="F371" i="68" s="1"/>
  <c r="G371" i="68"/>
  <c r="H371" i="68"/>
  <c r="W371" i="68"/>
  <c r="B372" i="68"/>
  <c r="C372" i="68"/>
  <c r="D372" i="68" s="1"/>
  <c r="E372" i="68"/>
  <c r="F372" i="68" s="1"/>
  <c r="G372" i="68"/>
  <c r="H372" i="68"/>
  <c r="W372" i="68"/>
  <c r="B373" i="68"/>
  <c r="C373" i="68"/>
  <c r="D373" i="68" s="1"/>
  <c r="E373" i="68"/>
  <c r="F373" i="68" s="1"/>
  <c r="G373" i="68"/>
  <c r="H373" i="68"/>
  <c r="W373" i="68"/>
  <c r="B349" i="68"/>
  <c r="C349" i="68"/>
  <c r="D349" i="68" s="1"/>
  <c r="E349" i="68"/>
  <c r="F349" i="68" s="1"/>
  <c r="G349" i="68"/>
  <c r="H349" i="68"/>
  <c r="W349" i="68"/>
  <c r="B350" i="68"/>
  <c r="C350" i="68"/>
  <c r="D350" i="68" s="1"/>
  <c r="E350" i="68"/>
  <c r="F350" i="68" s="1"/>
  <c r="G350" i="68"/>
  <c r="H350" i="68"/>
  <c r="W350" i="68"/>
  <c r="B351" i="68"/>
  <c r="C351" i="68"/>
  <c r="D351" i="68" s="1"/>
  <c r="E351" i="68"/>
  <c r="F351" i="68" s="1"/>
  <c r="G351" i="68"/>
  <c r="H351" i="68"/>
  <c r="W351" i="68"/>
  <c r="B352" i="68"/>
  <c r="C352" i="68"/>
  <c r="D352" i="68" s="1"/>
  <c r="E352" i="68"/>
  <c r="F352" i="68" s="1"/>
  <c r="G352" i="68"/>
  <c r="H352" i="68"/>
  <c r="W352" i="68"/>
  <c r="B353" i="68"/>
  <c r="C353" i="68"/>
  <c r="D353" i="68" s="1"/>
  <c r="E353" i="68"/>
  <c r="F353" i="68" s="1"/>
  <c r="G353" i="68"/>
  <c r="H353" i="68"/>
  <c r="W353" i="68"/>
  <c r="B354" i="68"/>
  <c r="C354" i="68"/>
  <c r="D354" i="68" s="1"/>
  <c r="E354" i="68"/>
  <c r="F354" i="68" s="1"/>
  <c r="G354" i="68"/>
  <c r="H354" i="68"/>
  <c r="W354" i="68"/>
  <c r="B355" i="68"/>
  <c r="C355" i="68"/>
  <c r="D355" i="68" s="1"/>
  <c r="E355" i="68"/>
  <c r="F355" i="68" s="1"/>
  <c r="G355" i="68"/>
  <c r="H355" i="68"/>
  <c r="W355" i="68"/>
  <c r="B356" i="68"/>
  <c r="C356" i="68"/>
  <c r="D356" i="68" s="1"/>
  <c r="E356" i="68"/>
  <c r="F356" i="68" s="1"/>
  <c r="G356" i="68"/>
  <c r="H356" i="68"/>
  <c r="W356" i="68"/>
  <c r="B357" i="68"/>
  <c r="C357" i="68"/>
  <c r="D357" i="68" s="1"/>
  <c r="E357" i="68"/>
  <c r="F357" i="68" s="1"/>
  <c r="G357" i="68"/>
  <c r="H357" i="68"/>
  <c r="W357" i="68"/>
  <c r="B358" i="68"/>
  <c r="C358" i="68"/>
  <c r="D358" i="68" s="1"/>
  <c r="E358" i="68"/>
  <c r="F358" i="68" s="1"/>
  <c r="G358" i="68"/>
  <c r="H358" i="68"/>
  <c r="W358" i="68"/>
  <c r="B359" i="68"/>
  <c r="C359" i="68"/>
  <c r="D359" i="68" s="1"/>
  <c r="E359" i="68"/>
  <c r="F359" i="68" s="1"/>
  <c r="G359" i="68"/>
  <c r="H359" i="68"/>
  <c r="W359" i="68"/>
  <c r="B360" i="68"/>
  <c r="C360" i="68"/>
  <c r="D360" i="68" s="1"/>
  <c r="E360" i="68"/>
  <c r="F360" i="68" s="1"/>
  <c r="G360" i="68"/>
  <c r="H360" i="68"/>
  <c r="W360" i="68"/>
  <c r="B336" i="68"/>
  <c r="C336" i="68"/>
  <c r="D336" i="68" s="1"/>
  <c r="E336" i="68"/>
  <c r="F336" i="68" s="1"/>
  <c r="G336" i="68"/>
  <c r="H336" i="68"/>
  <c r="W336" i="68"/>
  <c r="B337" i="68"/>
  <c r="C337" i="68"/>
  <c r="D337" i="68" s="1"/>
  <c r="E337" i="68"/>
  <c r="F337" i="68" s="1"/>
  <c r="G337" i="68"/>
  <c r="H337" i="68"/>
  <c r="W337" i="68"/>
  <c r="B338" i="68"/>
  <c r="C338" i="68"/>
  <c r="D338" i="68" s="1"/>
  <c r="E338" i="68"/>
  <c r="F338" i="68" s="1"/>
  <c r="G338" i="68"/>
  <c r="H338" i="68"/>
  <c r="W338" i="68"/>
  <c r="B339" i="68"/>
  <c r="C339" i="68"/>
  <c r="D339" i="68" s="1"/>
  <c r="E339" i="68"/>
  <c r="F339" i="68" s="1"/>
  <c r="G339" i="68"/>
  <c r="H339" i="68"/>
  <c r="W339" i="68"/>
  <c r="B340" i="68"/>
  <c r="C340" i="68"/>
  <c r="D340" i="68" s="1"/>
  <c r="E340" i="68"/>
  <c r="F340" i="68" s="1"/>
  <c r="G340" i="68"/>
  <c r="H340" i="68"/>
  <c r="W340" i="68"/>
  <c r="B341" i="68"/>
  <c r="C341" i="68"/>
  <c r="D341" i="68" s="1"/>
  <c r="E341" i="68"/>
  <c r="F341" i="68" s="1"/>
  <c r="G341" i="68"/>
  <c r="H341" i="68"/>
  <c r="W341" i="68"/>
  <c r="B342" i="68"/>
  <c r="C342" i="68"/>
  <c r="D342" i="68" s="1"/>
  <c r="E342" i="68"/>
  <c r="F342" i="68" s="1"/>
  <c r="G342" i="68"/>
  <c r="H342" i="68"/>
  <c r="W342" i="68"/>
  <c r="B343" i="68"/>
  <c r="C343" i="68"/>
  <c r="D343" i="68" s="1"/>
  <c r="E343" i="68"/>
  <c r="F343" i="68" s="1"/>
  <c r="G343" i="68"/>
  <c r="H343" i="68"/>
  <c r="W343" i="68"/>
  <c r="B344" i="68"/>
  <c r="C344" i="68"/>
  <c r="D344" i="68" s="1"/>
  <c r="E344" i="68"/>
  <c r="F344" i="68" s="1"/>
  <c r="G344" i="68"/>
  <c r="H344" i="68"/>
  <c r="W344" i="68"/>
  <c r="B345" i="68"/>
  <c r="C345" i="68"/>
  <c r="D345" i="68" s="1"/>
  <c r="E345" i="68"/>
  <c r="F345" i="68" s="1"/>
  <c r="G345" i="68"/>
  <c r="H345" i="68"/>
  <c r="W345" i="68"/>
  <c r="B346" i="68"/>
  <c r="C346" i="68"/>
  <c r="D346" i="68" s="1"/>
  <c r="E346" i="68"/>
  <c r="F346" i="68" s="1"/>
  <c r="G346" i="68"/>
  <c r="H346" i="68"/>
  <c r="W346" i="68"/>
  <c r="B347" i="68"/>
  <c r="C347" i="68"/>
  <c r="D347" i="68" s="1"/>
  <c r="E347" i="68"/>
  <c r="F347" i="68" s="1"/>
  <c r="G347" i="68"/>
  <c r="H347" i="68"/>
  <c r="W347" i="68"/>
  <c r="B323" i="68"/>
  <c r="C323" i="68"/>
  <c r="D323" i="68" s="1"/>
  <c r="E323" i="68"/>
  <c r="F323" i="68" s="1"/>
  <c r="G323" i="68"/>
  <c r="H323" i="68"/>
  <c r="W323" i="68"/>
  <c r="B324" i="68"/>
  <c r="C324" i="68"/>
  <c r="D324" i="68" s="1"/>
  <c r="E324" i="68"/>
  <c r="F324" i="68" s="1"/>
  <c r="G324" i="68"/>
  <c r="H324" i="68"/>
  <c r="W324" i="68"/>
  <c r="B325" i="68"/>
  <c r="C325" i="68"/>
  <c r="D325" i="68" s="1"/>
  <c r="E325" i="68"/>
  <c r="F325" i="68" s="1"/>
  <c r="G325" i="68"/>
  <c r="H325" i="68"/>
  <c r="W325" i="68"/>
  <c r="B326" i="68"/>
  <c r="C326" i="68"/>
  <c r="D326" i="68" s="1"/>
  <c r="E326" i="68"/>
  <c r="F326" i="68" s="1"/>
  <c r="G326" i="68"/>
  <c r="H326" i="68"/>
  <c r="W326" i="68"/>
  <c r="B327" i="68"/>
  <c r="C327" i="68"/>
  <c r="D327" i="68" s="1"/>
  <c r="E327" i="68"/>
  <c r="F327" i="68" s="1"/>
  <c r="G327" i="68"/>
  <c r="H327" i="68"/>
  <c r="W327" i="68"/>
  <c r="B328" i="68"/>
  <c r="C328" i="68"/>
  <c r="D328" i="68" s="1"/>
  <c r="E328" i="68"/>
  <c r="F328" i="68" s="1"/>
  <c r="G328" i="68"/>
  <c r="H328" i="68"/>
  <c r="W328" i="68"/>
  <c r="B329" i="68"/>
  <c r="C329" i="68"/>
  <c r="D329" i="68" s="1"/>
  <c r="E329" i="68"/>
  <c r="F329" i="68" s="1"/>
  <c r="G329" i="68"/>
  <c r="H329" i="68"/>
  <c r="W329" i="68"/>
  <c r="B330" i="68"/>
  <c r="C330" i="68"/>
  <c r="D330" i="68" s="1"/>
  <c r="E330" i="68"/>
  <c r="F330" i="68" s="1"/>
  <c r="G330" i="68"/>
  <c r="H330" i="68"/>
  <c r="W330" i="68"/>
  <c r="B331" i="68"/>
  <c r="C331" i="68"/>
  <c r="D331" i="68" s="1"/>
  <c r="E331" i="68"/>
  <c r="F331" i="68" s="1"/>
  <c r="G331" i="68"/>
  <c r="H331" i="68"/>
  <c r="W331" i="68"/>
  <c r="B332" i="68"/>
  <c r="C332" i="68"/>
  <c r="D332" i="68" s="1"/>
  <c r="E332" i="68"/>
  <c r="F332" i="68" s="1"/>
  <c r="G332" i="68"/>
  <c r="H332" i="68"/>
  <c r="W332" i="68"/>
  <c r="B333" i="68"/>
  <c r="C333" i="68"/>
  <c r="D333" i="68" s="1"/>
  <c r="E333" i="68"/>
  <c r="F333" i="68" s="1"/>
  <c r="G333" i="68"/>
  <c r="H333" i="68"/>
  <c r="W333" i="68"/>
  <c r="B334" i="68"/>
  <c r="C334" i="68"/>
  <c r="D334" i="68" s="1"/>
  <c r="E334" i="68"/>
  <c r="F334" i="68" s="1"/>
  <c r="G334" i="68"/>
  <c r="H334" i="68"/>
  <c r="P334" i="68" s="1"/>
  <c r="W334" i="68"/>
  <c r="B310" i="68"/>
  <c r="C310" i="68"/>
  <c r="D310" i="68" s="1"/>
  <c r="E310" i="68"/>
  <c r="F310" i="68" s="1"/>
  <c r="G310" i="68"/>
  <c r="H310" i="68"/>
  <c r="W310" i="68"/>
  <c r="B311" i="68"/>
  <c r="C311" i="68"/>
  <c r="D311" i="68" s="1"/>
  <c r="E311" i="68"/>
  <c r="F311" i="68" s="1"/>
  <c r="G311" i="68"/>
  <c r="H311" i="68"/>
  <c r="W311" i="68"/>
  <c r="B312" i="68"/>
  <c r="C312" i="68"/>
  <c r="D312" i="68" s="1"/>
  <c r="E312" i="68"/>
  <c r="F312" i="68" s="1"/>
  <c r="G312" i="68"/>
  <c r="H312" i="68"/>
  <c r="W312" i="68"/>
  <c r="B313" i="68"/>
  <c r="C313" i="68"/>
  <c r="D313" i="68" s="1"/>
  <c r="E313" i="68"/>
  <c r="F313" i="68" s="1"/>
  <c r="G313" i="68"/>
  <c r="H313" i="68"/>
  <c r="W313" i="68"/>
  <c r="B314" i="68"/>
  <c r="C314" i="68"/>
  <c r="D314" i="68" s="1"/>
  <c r="E314" i="68"/>
  <c r="F314" i="68" s="1"/>
  <c r="G314" i="68"/>
  <c r="H314" i="68"/>
  <c r="W314" i="68"/>
  <c r="B315" i="68"/>
  <c r="C315" i="68"/>
  <c r="D315" i="68" s="1"/>
  <c r="E315" i="68"/>
  <c r="F315" i="68" s="1"/>
  <c r="G315" i="68"/>
  <c r="H315" i="68"/>
  <c r="W315" i="68"/>
  <c r="B316" i="68"/>
  <c r="C316" i="68"/>
  <c r="D316" i="68" s="1"/>
  <c r="E316" i="68"/>
  <c r="F316" i="68" s="1"/>
  <c r="G316" i="68"/>
  <c r="H316" i="68"/>
  <c r="K316" i="68" s="1"/>
  <c r="W316" i="68"/>
  <c r="B317" i="68"/>
  <c r="C317" i="68"/>
  <c r="D317" i="68" s="1"/>
  <c r="E317" i="68"/>
  <c r="F317" i="68" s="1"/>
  <c r="G317" i="68"/>
  <c r="H317" i="68"/>
  <c r="K317" i="68" s="1"/>
  <c r="W317" i="68"/>
  <c r="B318" i="68"/>
  <c r="C318" i="68"/>
  <c r="D318" i="68" s="1"/>
  <c r="E318" i="68"/>
  <c r="F318" i="68" s="1"/>
  <c r="G318" i="68"/>
  <c r="H318" i="68"/>
  <c r="W318" i="68"/>
  <c r="B319" i="68"/>
  <c r="C319" i="68"/>
  <c r="D319" i="68" s="1"/>
  <c r="E319" i="68"/>
  <c r="F319" i="68" s="1"/>
  <c r="G319" i="68"/>
  <c r="H319" i="68"/>
  <c r="K319" i="68" s="1"/>
  <c r="W319" i="68"/>
  <c r="B320" i="68"/>
  <c r="C320" i="68"/>
  <c r="D320" i="68" s="1"/>
  <c r="E320" i="68"/>
  <c r="F320" i="68" s="1"/>
  <c r="G320" i="68"/>
  <c r="H320" i="68"/>
  <c r="K320" i="68" s="1"/>
  <c r="W320" i="68"/>
  <c r="B321" i="68"/>
  <c r="C321" i="68"/>
  <c r="D321" i="68" s="1"/>
  <c r="E321" i="68"/>
  <c r="F321" i="68" s="1"/>
  <c r="G321" i="68"/>
  <c r="H321" i="68"/>
  <c r="W321" i="68"/>
  <c r="B297" i="68"/>
  <c r="C297" i="68"/>
  <c r="D297" i="68" s="1"/>
  <c r="E297" i="68"/>
  <c r="F297" i="68" s="1"/>
  <c r="G297" i="68"/>
  <c r="H297" i="68"/>
  <c r="W297" i="68"/>
  <c r="B298" i="68"/>
  <c r="C298" i="68"/>
  <c r="D298" i="68" s="1"/>
  <c r="E298" i="68"/>
  <c r="F298" i="68" s="1"/>
  <c r="G298" i="68"/>
  <c r="H298" i="68"/>
  <c r="W298" i="68"/>
  <c r="B299" i="68"/>
  <c r="C299" i="68"/>
  <c r="D299" i="68" s="1"/>
  <c r="E299" i="68"/>
  <c r="F299" i="68" s="1"/>
  <c r="G299" i="68"/>
  <c r="H299" i="68"/>
  <c r="W299" i="68"/>
  <c r="B300" i="68"/>
  <c r="C300" i="68"/>
  <c r="D300" i="68" s="1"/>
  <c r="E300" i="68"/>
  <c r="F300" i="68" s="1"/>
  <c r="G300" i="68"/>
  <c r="H300" i="68"/>
  <c r="W300" i="68"/>
  <c r="B301" i="68"/>
  <c r="C301" i="68"/>
  <c r="D301" i="68" s="1"/>
  <c r="E301" i="68"/>
  <c r="F301" i="68" s="1"/>
  <c r="G301" i="68"/>
  <c r="H301" i="68"/>
  <c r="W301" i="68"/>
  <c r="B302" i="68"/>
  <c r="C302" i="68"/>
  <c r="D302" i="68" s="1"/>
  <c r="E302" i="68"/>
  <c r="F302" i="68" s="1"/>
  <c r="G302" i="68"/>
  <c r="H302" i="68"/>
  <c r="W302" i="68"/>
  <c r="B303" i="68"/>
  <c r="C303" i="68"/>
  <c r="D303" i="68" s="1"/>
  <c r="E303" i="68"/>
  <c r="F303" i="68" s="1"/>
  <c r="G303" i="68"/>
  <c r="H303" i="68"/>
  <c r="W303" i="68"/>
  <c r="B304" i="68"/>
  <c r="C304" i="68"/>
  <c r="D304" i="68" s="1"/>
  <c r="E304" i="68"/>
  <c r="F304" i="68" s="1"/>
  <c r="G304" i="68"/>
  <c r="H304" i="68"/>
  <c r="W304" i="68"/>
  <c r="B305" i="68"/>
  <c r="C305" i="68"/>
  <c r="D305" i="68" s="1"/>
  <c r="E305" i="68"/>
  <c r="F305" i="68" s="1"/>
  <c r="G305" i="68"/>
  <c r="H305" i="68"/>
  <c r="W305" i="68"/>
  <c r="B306" i="68"/>
  <c r="C306" i="68"/>
  <c r="D306" i="68" s="1"/>
  <c r="E306" i="68"/>
  <c r="F306" i="68" s="1"/>
  <c r="G306" i="68"/>
  <c r="H306" i="68"/>
  <c r="W306" i="68"/>
  <c r="B307" i="68"/>
  <c r="C307" i="68"/>
  <c r="D307" i="68" s="1"/>
  <c r="E307" i="68"/>
  <c r="F307" i="68" s="1"/>
  <c r="G307" i="68"/>
  <c r="H307" i="68"/>
  <c r="W307" i="68"/>
  <c r="B308" i="68"/>
  <c r="C308" i="68"/>
  <c r="D308" i="68" s="1"/>
  <c r="E308" i="68"/>
  <c r="F308" i="68" s="1"/>
  <c r="G308" i="68"/>
  <c r="H308" i="68"/>
  <c r="W308" i="68"/>
  <c r="B284" i="68"/>
  <c r="C284" i="68"/>
  <c r="D284" i="68" s="1"/>
  <c r="E284" i="68"/>
  <c r="F284" i="68" s="1"/>
  <c r="G284" i="68"/>
  <c r="H284" i="68"/>
  <c r="W284" i="68"/>
  <c r="B285" i="68"/>
  <c r="C285" i="68"/>
  <c r="D285" i="68" s="1"/>
  <c r="E285" i="68"/>
  <c r="F285" i="68" s="1"/>
  <c r="G285" i="68"/>
  <c r="H285" i="68"/>
  <c r="I285" i="68" s="1"/>
  <c r="N285" i="68" s="1"/>
  <c r="W285" i="68"/>
  <c r="B286" i="68"/>
  <c r="C286" i="68"/>
  <c r="D286" i="68" s="1"/>
  <c r="E286" i="68"/>
  <c r="F286" i="68" s="1"/>
  <c r="G286" i="68"/>
  <c r="H286" i="68"/>
  <c r="W286" i="68"/>
  <c r="B287" i="68"/>
  <c r="C287" i="68"/>
  <c r="D287" i="68" s="1"/>
  <c r="E287" i="68"/>
  <c r="F287" i="68" s="1"/>
  <c r="G287" i="68"/>
  <c r="H287" i="68"/>
  <c r="W287" i="68"/>
  <c r="B288" i="68"/>
  <c r="C288" i="68"/>
  <c r="D288" i="68" s="1"/>
  <c r="E288" i="68"/>
  <c r="F288" i="68" s="1"/>
  <c r="G288" i="68"/>
  <c r="H288" i="68"/>
  <c r="W288" i="68"/>
  <c r="B289" i="68"/>
  <c r="C289" i="68"/>
  <c r="D289" i="68" s="1"/>
  <c r="E289" i="68"/>
  <c r="F289" i="68" s="1"/>
  <c r="G289" i="68"/>
  <c r="H289" i="68"/>
  <c r="W289" i="68"/>
  <c r="B290" i="68"/>
  <c r="C290" i="68"/>
  <c r="D290" i="68" s="1"/>
  <c r="E290" i="68"/>
  <c r="F290" i="68" s="1"/>
  <c r="G290" i="68"/>
  <c r="H290" i="68"/>
  <c r="W290" i="68"/>
  <c r="B291" i="68"/>
  <c r="C291" i="68"/>
  <c r="D291" i="68" s="1"/>
  <c r="E291" i="68"/>
  <c r="F291" i="68" s="1"/>
  <c r="G291" i="68"/>
  <c r="H291" i="68"/>
  <c r="W291" i="68"/>
  <c r="B292" i="68"/>
  <c r="C292" i="68"/>
  <c r="D292" i="68" s="1"/>
  <c r="E292" i="68"/>
  <c r="F292" i="68" s="1"/>
  <c r="G292" i="68"/>
  <c r="H292" i="68"/>
  <c r="W292" i="68"/>
  <c r="B293" i="68"/>
  <c r="C293" i="68"/>
  <c r="D293" i="68" s="1"/>
  <c r="E293" i="68"/>
  <c r="F293" i="68" s="1"/>
  <c r="G293" i="68"/>
  <c r="H293" i="68"/>
  <c r="W293" i="68"/>
  <c r="B294" i="68"/>
  <c r="C294" i="68"/>
  <c r="D294" i="68" s="1"/>
  <c r="E294" i="68"/>
  <c r="F294" i="68" s="1"/>
  <c r="G294" i="68"/>
  <c r="H294" i="68"/>
  <c r="W294" i="68"/>
  <c r="B295" i="68"/>
  <c r="C295" i="68"/>
  <c r="D295" i="68" s="1"/>
  <c r="E295" i="68"/>
  <c r="F295" i="68" s="1"/>
  <c r="G295" i="68"/>
  <c r="H295" i="68"/>
  <c r="W295" i="68"/>
  <c r="B271" i="68"/>
  <c r="C271" i="68"/>
  <c r="D271" i="68" s="1"/>
  <c r="E271" i="68"/>
  <c r="F271" i="68" s="1"/>
  <c r="G271" i="68"/>
  <c r="H271" i="68"/>
  <c r="W271" i="68"/>
  <c r="B272" i="68"/>
  <c r="C272" i="68"/>
  <c r="D272" i="68" s="1"/>
  <c r="E272" i="68"/>
  <c r="F272" i="68" s="1"/>
  <c r="G272" i="68"/>
  <c r="H272" i="68"/>
  <c r="R272" i="68" s="1"/>
  <c r="W272" i="68"/>
  <c r="B273" i="68"/>
  <c r="C273" i="68"/>
  <c r="D273" i="68" s="1"/>
  <c r="E273" i="68"/>
  <c r="F273" i="68" s="1"/>
  <c r="G273" i="68"/>
  <c r="H273" i="68"/>
  <c r="W273" i="68"/>
  <c r="B274" i="68"/>
  <c r="C274" i="68"/>
  <c r="D274" i="68" s="1"/>
  <c r="E274" i="68"/>
  <c r="F274" i="68" s="1"/>
  <c r="G274" i="68"/>
  <c r="H274" i="68"/>
  <c r="W274" i="68"/>
  <c r="B275" i="68"/>
  <c r="C275" i="68"/>
  <c r="D275" i="68" s="1"/>
  <c r="E275" i="68"/>
  <c r="F275" i="68" s="1"/>
  <c r="G275" i="68"/>
  <c r="H275" i="68"/>
  <c r="K275" i="68" s="1"/>
  <c r="W275" i="68"/>
  <c r="B276" i="68"/>
  <c r="C276" i="68"/>
  <c r="D276" i="68" s="1"/>
  <c r="E276" i="68"/>
  <c r="F276" i="68" s="1"/>
  <c r="G276" i="68"/>
  <c r="H276" i="68"/>
  <c r="K276" i="68" s="1"/>
  <c r="W276" i="68"/>
  <c r="B277" i="68"/>
  <c r="C277" i="68"/>
  <c r="D277" i="68" s="1"/>
  <c r="E277" i="68"/>
  <c r="F277" i="68" s="1"/>
  <c r="G277" i="68"/>
  <c r="H277" i="68"/>
  <c r="W277" i="68"/>
  <c r="B278" i="68"/>
  <c r="C278" i="68"/>
  <c r="D278" i="68" s="1"/>
  <c r="E278" i="68"/>
  <c r="F278" i="68" s="1"/>
  <c r="G278" i="68"/>
  <c r="H278" i="68"/>
  <c r="K278" i="68" s="1"/>
  <c r="W278" i="68"/>
  <c r="B279" i="68"/>
  <c r="C279" i="68"/>
  <c r="D279" i="68" s="1"/>
  <c r="E279" i="68"/>
  <c r="F279" i="68" s="1"/>
  <c r="G279" i="68"/>
  <c r="H279" i="68"/>
  <c r="K279" i="68" s="1"/>
  <c r="W279" i="68"/>
  <c r="B280" i="68"/>
  <c r="C280" i="68"/>
  <c r="D280" i="68" s="1"/>
  <c r="E280" i="68"/>
  <c r="F280" i="68" s="1"/>
  <c r="G280" i="68"/>
  <c r="H280" i="68"/>
  <c r="K280" i="68" s="1"/>
  <c r="W280" i="68"/>
  <c r="B281" i="68"/>
  <c r="C281" i="68"/>
  <c r="D281" i="68" s="1"/>
  <c r="E281" i="68"/>
  <c r="F281" i="68" s="1"/>
  <c r="G281" i="68"/>
  <c r="H281" i="68"/>
  <c r="K281" i="68" s="1"/>
  <c r="W281" i="68"/>
  <c r="B282" i="68"/>
  <c r="C282" i="68"/>
  <c r="D282" i="68" s="1"/>
  <c r="E282" i="68"/>
  <c r="F282" i="68" s="1"/>
  <c r="G282" i="68"/>
  <c r="H282" i="68"/>
  <c r="W282" i="68"/>
  <c r="B258" i="68"/>
  <c r="C258" i="68"/>
  <c r="D258" i="68" s="1"/>
  <c r="E258" i="68"/>
  <c r="F258" i="68" s="1"/>
  <c r="G258" i="68"/>
  <c r="H258" i="68"/>
  <c r="I258" i="68" s="1"/>
  <c r="W258" i="68"/>
  <c r="B259" i="68"/>
  <c r="C259" i="68"/>
  <c r="D259" i="68" s="1"/>
  <c r="E259" i="68"/>
  <c r="F259" i="68" s="1"/>
  <c r="G259" i="68"/>
  <c r="H259" i="68"/>
  <c r="W259" i="68"/>
  <c r="B260" i="68"/>
  <c r="C260" i="68"/>
  <c r="D260" i="68" s="1"/>
  <c r="E260" i="68"/>
  <c r="F260" i="68" s="1"/>
  <c r="G260" i="68"/>
  <c r="H260" i="68"/>
  <c r="W260" i="68"/>
  <c r="B261" i="68"/>
  <c r="C261" i="68"/>
  <c r="D261" i="68" s="1"/>
  <c r="E261" i="68"/>
  <c r="F261" i="68" s="1"/>
  <c r="G261" i="68"/>
  <c r="H261" i="68"/>
  <c r="W261" i="68"/>
  <c r="B262" i="68"/>
  <c r="C262" i="68"/>
  <c r="D262" i="68" s="1"/>
  <c r="E262" i="68"/>
  <c r="F262" i="68" s="1"/>
  <c r="G262" i="68"/>
  <c r="H262" i="68"/>
  <c r="W262" i="68"/>
  <c r="B263" i="68"/>
  <c r="C263" i="68"/>
  <c r="D263" i="68" s="1"/>
  <c r="E263" i="68"/>
  <c r="F263" i="68" s="1"/>
  <c r="G263" i="68"/>
  <c r="H263" i="68"/>
  <c r="W263" i="68"/>
  <c r="B264" i="68"/>
  <c r="C264" i="68"/>
  <c r="D264" i="68" s="1"/>
  <c r="E264" i="68"/>
  <c r="F264" i="68" s="1"/>
  <c r="G264" i="68"/>
  <c r="H264" i="68"/>
  <c r="W264" i="68"/>
  <c r="B265" i="68"/>
  <c r="C265" i="68"/>
  <c r="D265" i="68" s="1"/>
  <c r="E265" i="68"/>
  <c r="F265" i="68" s="1"/>
  <c r="G265" i="68"/>
  <c r="H265" i="68"/>
  <c r="W265" i="68"/>
  <c r="B266" i="68"/>
  <c r="C266" i="68"/>
  <c r="D266" i="68" s="1"/>
  <c r="E266" i="68"/>
  <c r="F266" i="68" s="1"/>
  <c r="G266" i="68"/>
  <c r="H266" i="68"/>
  <c r="W266" i="68"/>
  <c r="B267" i="68"/>
  <c r="C267" i="68"/>
  <c r="D267" i="68" s="1"/>
  <c r="E267" i="68"/>
  <c r="F267" i="68" s="1"/>
  <c r="G267" i="68"/>
  <c r="H267" i="68"/>
  <c r="W267" i="68"/>
  <c r="B268" i="68"/>
  <c r="C268" i="68"/>
  <c r="D268" i="68" s="1"/>
  <c r="E268" i="68"/>
  <c r="F268" i="68" s="1"/>
  <c r="G268" i="68"/>
  <c r="H268" i="68"/>
  <c r="W268" i="68"/>
  <c r="B269" i="68"/>
  <c r="C269" i="68"/>
  <c r="D269" i="68" s="1"/>
  <c r="E269" i="68"/>
  <c r="F269" i="68" s="1"/>
  <c r="G269" i="68"/>
  <c r="H269" i="68"/>
  <c r="W269" i="68"/>
  <c r="B245" i="68"/>
  <c r="C245" i="68"/>
  <c r="D245" i="68" s="1"/>
  <c r="E245" i="68"/>
  <c r="F245" i="68" s="1"/>
  <c r="G245" i="68"/>
  <c r="H245" i="68"/>
  <c r="W245" i="68"/>
  <c r="B246" i="68"/>
  <c r="C246" i="68"/>
  <c r="D246" i="68" s="1"/>
  <c r="E246" i="68"/>
  <c r="F246" i="68" s="1"/>
  <c r="G246" i="68"/>
  <c r="H246" i="68"/>
  <c r="I246" i="68" s="1"/>
  <c r="N246" i="68" s="1"/>
  <c r="W246" i="68"/>
  <c r="B247" i="68"/>
  <c r="C247" i="68"/>
  <c r="D247" i="68" s="1"/>
  <c r="E247" i="68"/>
  <c r="F247" i="68" s="1"/>
  <c r="G247" i="68"/>
  <c r="H247" i="68"/>
  <c r="I247" i="68" s="1"/>
  <c r="N247" i="68" s="1"/>
  <c r="W247" i="68"/>
  <c r="B248" i="68"/>
  <c r="C248" i="68"/>
  <c r="D248" i="68" s="1"/>
  <c r="E248" i="68"/>
  <c r="F248" i="68" s="1"/>
  <c r="G248" i="68"/>
  <c r="H248" i="68"/>
  <c r="M248" i="68" s="1"/>
  <c r="W248" i="68"/>
  <c r="B249" i="68"/>
  <c r="C249" i="68"/>
  <c r="D249" i="68" s="1"/>
  <c r="E249" i="68"/>
  <c r="F249" i="68" s="1"/>
  <c r="G249" i="68"/>
  <c r="H249" i="68"/>
  <c r="P249" i="68" s="1"/>
  <c r="W249" i="68"/>
  <c r="B250" i="68"/>
  <c r="C250" i="68"/>
  <c r="D250" i="68" s="1"/>
  <c r="E250" i="68"/>
  <c r="F250" i="68" s="1"/>
  <c r="G250" i="68"/>
  <c r="H250" i="68"/>
  <c r="S250" i="68" s="1"/>
  <c r="W250" i="68"/>
  <c r="B251" i="68"/>
  <c r="C251" i="68"/>
  <c r="D251" i="68" s="1"/>
  <c r="E251" i="68"/>
  <c r="F251" i="68" s="1"/>
  <c r="G251" i="68"/>
  <c r="H251" i="68"/>
  <c r="I251" i="68" s="1"/>
  <c r="N251" i="68" s="1"/>
  <c r="W251" i="68"/>
  <c r="B252" i="68"/>
  <c r="C252" i="68"/>
  <c r="D252" i="68" s="1"/>
  <c r="E252" i="68"/>
  <c r="F252" i="68" s="1"/>
  <c r="G252" i="68"/>
  <c r="H252" i="68"/>
  <c r="M252" i="68" s="1"/>
  <c r="W252" i="68"/>
  <c r="B253" i="68"/>
  <c r="C253" i="68"/>
  <c r="D253" i="68" s="1"/>
  <c r="E253" i="68"/>
  <c r="F253" i="68" s="1"/>
  <c r="G253" i="68"/>
  <c r="H253" i="68"/>
  <c r="M253" i="68" s="1"/>
  <c r="W253" i="68"/>
  <c r="B254" i="68"/>
  <c r="C254" i="68"/>
  <c r="D254" i="68" s="1"/>
  <c r="E254" i="68"/>
  <c r="F254" i="68" s="1"/>
  <c r="G254" i="68"/>
  <c r="H254" i="68"/>
  <c r="O254" i="68" s="1"/>
  <c r="W254" i="68"/>
  <c r="B255" i="68"/>
  <c r="C255" i="68"/>
  <c r="D255" i="68" s="1"/>
  <c r="E255" i="68"/>
  <c r="F255" i="68" s="1"/>
  <c r="G255" i="68"/>
  <c r="H255" i="68"/>
  <c r="P255" i="68" s="1"/>
  <c r="W255" i="68"/>
  <c r="B256" i="68"/>
  <c r="C256" i="68"/>
  <c r="D256" i="68" s="1"/>
  <c r="E256" i="68"/>
  <c r="F256" i="68" s="1"/>
  <c r="G256" i="68"/>
  <c r="H256" i="68"/>
  <c r="S256" i="68" s="1"/>
  <c r="W256" i="68"/>
  <c r="B229" i="68"/>
  <c r="C229" i="68"/>
  <c r="D229" i="68" s="1"/>
  <c r="E229" i="68"/>
  <c r="F229" i="68" s="1"/>
  <c r="G229" i="68"/>
  <c r="H229" i="68"/>
  <c r="I229" i="68" s="1"/>
  <c r="N229" i="68" s="1"/>
  <c r="W229" i="68"/>
  <c r="B231" i="68"/>
  <c r="C231" i="68"/>
  <c r="D231" i="68" s="1"/>
  <c r="E231" i="68"/>
  <c r="F231" i="68" s="1"/>
  <c r="G231" i="68"/>
  <c r="H231" i="68"/>
  <c r="I231" i="68" s="1"/>
  <c r="N231" i="68" s="1"/>
  <c r="W231" i="68"/>
  <c r="B232" i="68"/>
  <c r="C232" i="68"/>
  <c r="D232" i="68" s="1"/>
  <c r="E232" i="68"/>
  <c r="F232" i="68" s="1"/>
  <c r="G232" i="68"/>
  <c r="K232" i="68" s="1"/>
  <c r="H232" i="68"/>
  <c r="I232" i="68" s="1"/>
  <c r="N232" i="68" s="1"/>
  <c r="W232" i="68"/>
  <c r="B233" i="68"/>
  <c r="C233" i="68"/>
  <c r="D233" i="68" s="1"/>
  <c r="E233" i="68"/>
  <c r="F233" i="68" s="1"/>
  <c r="G233" i="68"/>
  <c r="K233" i="68" s="1"/>
  <c r="H233" i="68"/>
  <c r="I233" i="68" s="1"/>
  <c r="N233" i="68" s="1"/>
  <c r="W233" i="68"/>
  <c r="B234" i="68"/>
  <c r="C234" i="68"/>
  <c r="D234" i="68" s="1"/>
  <c r="E234" i="68"/>
  <c r="F234" i="68" s="1"/>
  <c r="G234" i="68"/>
  <c r="K234" i="68" s="1"/>
  <c r="H234" i="68"/>
  <c r="M234" i="68" s="1"/>
  <c r="W234" i="68"/>
  <c r="B235" i="68"/>
  <c r="C235" i="68"/>
  <c r="D235" i="68" s="1"/>
  <c r="E235" i="68"/>
  <c r="F235" i="68" s="1"/>
  <c r="G235" i="68"/>
  <c r="K235" i="68" s="1"/>
  <c r="H235" i="68"/>
  <c r="O235" i="68" s="1"/>
  <c r="W235" i="68"/>
  <c r="B236" i="68"/>
  <c r="C236" i="68"/>
  <c r="D236" i="68" s="1"/>
  <c r="E236" i="68"/>
  <c r="F236" i="68" s="1"/>
  <c r="G236" i="68"/>
  <c r="K236" i="68" s="1"/>
  <c r="H236" i="68"/>
  <c r="O236" i="68" s="1"/>
  <c r="W236" i="68"/>
  <c r="B237" i="68"/>
  <c r="C237" i="68"/>
  <c r="D237" i="68" s="1"/>
  <c r="E237" i="68"/>
  <c r="F237" i="68" s="1"/>
  <c r="G237" i="68"/>
  <c r="K237" i="68" s="1"/>
  <c r="H237" i="68"/>
  <c r="R237" i="68" s="1"/>
  <c r="W237" i="68"/>
  <c r="B238" i="68"/>
  <c r="C238" i="68"/>
  <c r="D238" i="68" s="1"/>
  <c r="E238" i="68"/>
  <c r="F238" i="68" s="1"/>
  <c r="G238" i="68"/>
  <c r="K238" i="68" s="1"/>
  <c r="H238" i="68"/>
  <c r="S238" i="68" s="1"/>
  <c r="W238" i="68"/>
  <c r="B239" i="68"/>
  <c r="C239" i="68"/>
  <c r="D239" i="68" s="1"/>
  <c r="E239" i="68"/>
  <c r="F239" i="68" s="1"/>
  <c r="G239" i="68"/>
  <c r="K239" i="68" s="1"/>
  <c r="H239" i="68"/>
  <c r="O239" i="68" s="1"/>
  <c r="W239" i="68"/>
  <c r="B240" i="68"/>
  <c r="C240" i="68"/>
  <c r="D240" i="68" s="1"/>
  <c r="E240" i="68"/>
  <c r="F240" i="68" s="1"/>
  <c r="G240" i="68"/>
  <c r="K240" i="68" s="1"/>
  <c r="H240" i="68"/>
  <c r="I240" i="68" s="1"/>
  <c r="N240" i="68" s="1"/>
  <c r="W240" i="68"/>
  <c r="B241" i="68"/>
  <c r="C241" i="68"/>
  <c r="D241" i="68" s="1"/>
  <c r="E241" i="68"/>
  <c r="F241" i="68" s="1"/>
  <c r="G241" i="68"/>
  <c r="K241" i="68" s="1"/>
  <c r="H241" i="68"/>
  <c r="O241" i="68" s="1"/>
  <c r="W241" i="68"/>
  <c r="B242" i="68"/>
  <c r="C242" i="68"/>
  <c r="D242" i="68" s="1"/>
  <c r="E242" i="68"/>
  <c r="F242" i="68" s="1"/>
  <c r="G242" i="68"/>
  <c r="K242" i="68" s="1"/>
  <c r="H242" i="68"/>
  <c r="W242" i="68"/>
  <c r="B216" i="68"/>
  <c r="C216" i="68"/>
  <c r="D216" i="68" s="1"/>
  <c r="E216" i="68"/>
  <c r="F216" i="68" s="1"/>
  <c r="G216" i="68"/>
  <c r="H216" i="68"/>
  <c r="I216" i="68" s="1"/>
  <c r="W216" i="68"/>
  <c r="B218" i="68"/>
  <c r="C218" i="68"/>
  <c r="D218" i="68" s="1"/>
  <c r="E218" i="68"/>
  <c r="F218" i="68" s="1"/>
  <c r="G218" i="68"/>
  <c r="H218" i="68"/>
  <c r="I218" i="68" s="1"/>
  <c r="W218" i="68"/>
  <c r="B219" i="68"/>
  <c r="C219" i="68"/>
  <c r="D219" i="68" s="1"/>
  <c r="E219" i="68"/>
  <c r="F219" i="68" s="1"/>
  <c r="G219" i="68"/>
  <c r="H219" i="68"/>
  <c r="I219" i="68" s="1"/>
  <c r="W219" i="68"/>
  <c r="B220" i="68"/>
  <c r="C220" i="68"/>
  <c r="D220" i="68" s="1"/>
  <c r="E220" i="68"/>
  <c r="F220" i="68" s="1"/>
  <c r="G220" i="68"/>
  <c r="H220" i="68"/>
  <c r="I220" i="68" s="1"/>
  <c r="W220" i="68"/>
  <c r="B221" i="68"/>
  <c r="C221" i="68"/>
  <c r="D221" i="68" s="1"/>
  <c r="E221" i="68"/>
  <c r="F221" i="68" s="1"/>
  <c r="G221" i="68"/>
  <c r="H221" i="68"/>
  <c r="I221" i="68" s="1"/>
  <c r="N221" i="68" s="1"/>
  <c r="W221" i="68"/>
  <c r="B222" i="68"/>
  <c r="C222" i="68"/>
  <c r="D222" i="68" s="1"/>
  <c r="E222" i="68"/>
  <c r="F222" i="68" s="1"/>
  <c r="G222" i="68"/>
  <c r="H222" i="68"/>
  <c r="I222" i="68" s="1"/>
  <c r="W222" i="68"/>
  <c r="B223" i="68"/>
  <c r="C223" i="68"/>
  <c r="D223" i="68" s="1"/>
  <c r="E223" i="68"/>
  <c r="F223" i="68" s="1"/>
  <c r="G223" i="68"/>
  <c r="H223" i="68"/>
  <c r="I223" i="68" s="1"/>
  <c r="W223" i="68"/>
  <c r="B224" i="68"/>
  <c r="C224" i="68"/>
  <c r="D224" i="68" s="1"/>
  <c r="E224" i="68"/>
  <c r="F224" i="68" s="1"/>
  <c r="G224" i="68"/>
  <c r="H224" i="68"/>
  <c r="I224" i="68" s="1"/>
  <c r="N224" i="68" s="1"/>
  <c r="W224" i="68"/>
  <c r="B225" i="68"/>
  <c r="C225" i="68"/>
  <c r="D225" i="68" s="1"/>
  <c r="E225" i="68"/>
  <c r="F225" i="68" s="1"/>
  <c r="G225" i="68"/>
  <c r="H225" i="68"/>
  <c r="I225" i="68" s="1"/>
  <c r="N225" i="68" s="1"/>
  <c r="W225" i="68"/>
  <c r="B226" i="68"/>
  <c r="C226" i="68"/>
  <c r="D226" i="68" s="1"/>
  <c r="E226" i="68"/>
  <c r="F226" i="68" s="1"/>
  <c r="G226" i="68"/>
  <c r="H226" i="68"/>
  <c r="I226" i="68" s="1"/>
  <c r="N226" i="68" s="1"/>
  <c r="W226" i="68"/>
  <c r="B227" i="68"/>
  <c r="C227" i="68"/>
  <c r="D227" i="68" s="1"/>
  <c r="E227" i="68"/>
  <c r="F227" i="68" s="1"/>
  <c r="G227" i="68"/>
  <c r="H227" i="68"/>
  <c r="I227" i="68" s="1"/>
  <c r="N227" i="68" s="1"/>
  <c r="W227" i="68"/>
  <c r="B228" i="68"/>
  <c r="C228" i="68"/>
  <c r="D228" i="68" s="1"/>
  <c r="E228" i="68"/>
  <c r="F228" i="68" s="1"/>
  <c r="G228" i="68"/>
  <c r="H228" i="68"/>
  <c r="I228" i="68" s="1"/>
  <c r="N228" i="68" s="1"/>
  <c r="W228" i="68"/>
  <c r="B203" i="68"/>
  <c r="C203" i="68"/>
  <c r="D203" i="68" s="1"/>
  <c r="E203" i="68"/>
  <c r="F203" i="68" s="1"/>
  <c r="G203" i="68"/>
  <c r="H203" i="68"/>
  <c r="O203" i="68" s="1"/>
  <c r="W203" i="68"/>
  <c r="B205" i="68"/>
  <c r="C205" i="68"/>
  <c r="D205" i="68" s="1"/>
  <c r="E205" i="68"/>
  <c r="F205" i="68" s="1"/>
  <c r="G205" i="68"/>
  <c r="H205" i="68"/>
  <c r="W205" i="68"/>
  <c r="B206" i="68"/>
  <c r="C206" i="68"/>
  <c r="D206" i="68" s="1"/>
  <c r="E206" i="68"/>
  <c r="F206" i="68" s="1"/>
  <c r="G206" i="68"/>
  <c r="H206" i="68"/>
  <c r="I206" i="68" s="1"/>
  <c r="N206" i="68" s="1"/>
  <c r="W206" i="68"/>
  <c r="B207" i="68"/>
  <c r="C207" i="68"/>
  <c r="D207" i="68" s="1"/>
  <c r="E207" i="68"/>
  <c r="F207" i="68" s="1"/>
  <c r="G207" i="68"/>
  <c r="H207" i="68"/>
  <c r="I207" i="68" s="1"/>
  <c r="N207" i="68" s="1"/>
  <c r="W207" i="68"/>
  <c r="B208" i="68"/>
  <c r="C208" i="68"/>
  <c r="D208" i="68" s="1"/>
  <c r="E208" i="68"/>
  <c r="F208" i="68" s="1"/>
  <c r="G208" i="68"/>
  <c r="H208" i="68"/>
  <c r="S208" i="68" s="1"/>
  <c r="W208" i="68"/>
  <c r="B209" i="68"/>
  <c r="C209" i="68"/>
  <c r="D209" i="68" s="1"/>
  <c r="E209" i="68"/>
  <c r="F209" i="68" s="1"/>
  <c r="G209" i="68"/>
  <c r="H209" i="68"/>
  <c r="R209" i="68" s="1"/>
  <c r="W209" i="68"/>
  <c r="B210" i="68"/>
  <c r="C210" i="68"/>
  <c r="D210" i="68" s="1"/>
  <c r="E210" i="68"/>
  <c r="F210" i="68" s="1"/>
  <c r="G210" i="68"/>
  <c r="H210" i="68"/>
  <c r="I210" i="68" s="1"/>
  <c r="W210" i="68"/>
  <c r="B211" i="68"/>
  <c r="C211" i="68"/>
  <c r="D211" i="68" s="1"/>
  <c r="E211" i="68"/>
  <c r="F211" i="68" s="1"/>
  <c r="G211" i="68"/>
  <c r="H211" i="68"/>
  <c r="I211" i="68" s="1"/>
  <c r="W211" i="68"/>
  <c r="B212" i="68"/>
  <c r="C212" i="68"/>
  <c r="D212" i="68" s="1"/>
  <c r="E212" i="68"/>
  <c r="F212" i="68" s="1"/>
  <c r="G212" i="68"/>
  <c r="H212" i="68"/>
  <c r="M212" i="68" s="1"/>
  <c r="W212" i="68"/>
  <c r="B213" i="68"/>
  <c r="C213" i="68"/>
  <c r="D213" i="68" s="1"/>
  <c r="E213" i="68"/>
  <c r="F213" i="68" s="1"/>
  <c r="G213" i="68"/>
  <c r="H213" i="68"/>
  <c r="M213" i="68" s="1"/>
  <c r="W213" i="68"/>
  <c r="B214" i="68"/>
  <c r="C214" i="68"/>
  <c r="D214" i="68" s="1"/>
  <c r="E214" i="68"/>
  <c r="F214" i="68" s="1"/>
  <c r="G214" i="68"/>
  <c r="H214" i="68"/>
  <c r="I214" i="68" s="1"/>
  <c r="N214" i="68" s="1"/>
  <c r="W214" i="68"/>
  <c r="B215" i="68"/>
  <c r="C215" i="68"/>
  <c r="D215" i="68" s="1"/>
  <c r="E215" i="68"/>
  <c r="F215" i="68" s="1"/>
  <c r="G215" i="68"/>
  <c r="H215" i="68"/>
  <c r="I215" i="68" s="1"/>
  <c r="N215" i="68" s="1"/>
  <c r="W215" i="68"/>
  <c r="B190" i="68"/>
  <c r="C190" i="68"/>
  <c r="D190" i="68" s="1"/>
  <c r="E190" i="68"/>
  <c r="F190" i="68" s="1"/>
  <c r="G190" i="68"/>
  <c r="H190" i="68"/>
  <c r="M190" i="68" s="1"/>
  <c r="W190" i="68"/>
  <c r="B192" i="68"/>
  <c r="C192" i="68"/>
  <c r="D192" i="68" s="1"/>
  <c r="E192" i="68"/>
  <c r="F192" i="68" s="1"/>
  <c r="G192" i="68"/>
  <c r="H192" i="68"/>
  <c r="T192" i="68" s="1"/>
  <c r="W192" i="68"/>
  <c r="B193" i="68"/>
  <c r="C193" i="68"/>
  <c r="D193" i="68" s="1"/>
  <c r="E193" i="68"/>
  <c r="F193" i="68" s="1"/>
  <c r="G193" i="68"/>
  <c r="H193" i="68"/>
  <c r="I193" i="68" s="1"/>
  <c r="N193" i="68" s="1"/>
  <c r="W193" i="68"/>
  <c r="B194" i="68"/>
  <c r="C194" i="68"/>
  <c r="D194" i="68" s="1"/>
  <c r="E194" i="68"/>
  <c r="F194" i="68" s="1"/>
  <c r="G194" i="68"/>
  <c r="H194" i="68"/>
  <c r="I194" i="68" s="1"/>
  <c r="W194" i="68"/>
  <c r="B195" i="68"/>
  <c r="C195" i="68"/>
  <c r="D195" i="68" s="1"/>
  <c r="E195" i="68"/>
  <c r="F195" i="68" s="1"/>
  <c r="G195" i="68"/>
  <c r="H195" i="68"/>
  <c r="O195" i="68" s="1"/>
  <c r="W195" i="68"/>
  <c r="B196" i="68"/>
  <c r="C196" i="68"/>
  <c r="D196" i="68" s="1"/>
  <c r="E196" i="68"/>
  <c r="F196" i="68" s="1"/>
  <c r="G196" i="68"/>
  <c r="H196" i="68"/>
  <c r="P196" i="68" s="1"/>
  <c r="W196" i="68"/>
  <c r="B197" i="68"/>
  <c r="C197" i="68"/>
  <c r="D197" i="68" s="1"/>
  <c r="E197" i="68"/>
  <c r="F197" i="68" s="1"/>
  <c r="G197" i="68"/>
  <c r="H197" i="68"/>
  <c r="P197" i="68" s="1"/>
  <c r="W197" i="68"/>
  <c r="B198" i="68"/>
  <c r="C198" i="68"/>
  <c r="D198" i="68" s="1"/>
  <c r="E198" i="68"/>
  <c r="F198" i="68" s="1"/>
  <c r="G198" i="68"/>
  <c r="K198" i="68" s="1"/>
  <c r="H198" i="68"/>
  <c r="O198" i="68" s="1"/>
  <c r="W198" i="68"/>
  <c r="B199" i="68"/>
  <c r="C199" i="68"/>
  <c r="D199" i="68" s="1"/>
  <c r="E199" i="68"/>
  <c r="F199" i="68" s="1"/>
  <c r="G199" i="68"/>
  <c r="K199" i="68" s="1"/>
  <c r="H199" i="68"/>
  <c r="R199" i="68" s="1"/>
  <c r="W199" i="68"/>
  <c r="B200" i="68"/>
  <c r="C200" i="68"/>
  <c r="D200" i="68" s="1"/>
  <c r="E200" i="68"/>
  <c r="F200" i="68" s="1"/>
  <c r="G200" i="68"/>
  <c r="K200" i="68" s="1"/>
  <c r="H200" i="68"/>
  <c r="V200" i="68" s="1"/>
  <c r="W200" i="68"/>
  <c r="B201" i="68"/>
  <c r="C201" i="68"/>
  <c r="D201" i="68" s="1"/>
  <c r="E201" i="68"/>
  <c r="F201" i="68" s="1"/>
  <c r="G201" i="68"/>
  <c r="H201" i="68"/>
  <c r="I201" i="68" s="1"/>
  <c r="N201" i="68" s="1"/>
  <c r="W201" i="68"/>
  <c r="B202" i="68"/>
  <c r="C202" i="68"/>
  <c r="D202" i="68" s="1"/>
  <c r="E202" i="68"/>
  <c r="F202" i="68" s="1"/>
  <c r="G202" i="68"/>
  <c r="K202" i="68" s="1"/>
  <c r="H202" i="68"/>
  <c r="I202" i="68" s="1"/>
  <c r="N202" i="68" s="1"/>
  <c r="W202" i="68"/>
  <c r="B177" i="68"/>
  <c r="C177" i="68"/>
  <c r="D177" i="68" s="1"/>
  <c r="E177" i="68"/>
  <c r="F177" i="68" s="1"/>
  <c r="G177" i="68"/>
  <c r="K177" i="68" s="1"/>
  <c r="H177" i="68"/>
  <c r="M177" i="68" s="1"/>
  <c r="W177" i="68"/>
  <c r="B179" i="68"/>
  <c r="C179" i="68"/>
  <c r="D179" i="68" s="1"/>
  <c r="E179" i="68"/>
  <c r="F179" i="68" s="1"/>
  <c r="G179" i="68"/>
  <c r="H179" i="68"/>
  <c r="I179" i="68" s="1"/>
  <c r="N179" i="68" s="1"/>
  <c r="W179" i="68"/>
  <c r="B180" i="68"/>
  <c r="C180" i="68"/>
  <c r="D180" i="68" s="1"/>
  <c r="E180" i="68"/>
  <c r="F180" i="68" s="1"/>
  <c r="G180" i="68"/>
  <c r="H180" i="68"/>
  <c r="I180" i="68" s="1"/>
  <c r="N180" i="68" s="1"/>
  <c r="W180" i="68"/>
  <c r="B181" i="68"/>
  <c r="C181" i="68"/>
  <c r="D181" i="68" s="1"/>
  <c r="E181" i="68"/>
  <c r="F181" i="68" s="1"/>
  <c r="G181" i="68"/>
  <c r="H181" i="68"/>
  <c r="I181" i="68" s="1"/>
  <c r="W181" i="68"/>
  <c r="B182" i="68"/>
  <c r="C182" i="68"/>
  <c r="D182" i="68" s="1"/>
  <c r="E182" i="68"/>
  <c r="F182" i="68" s="1"/>
  <c r="G182" i="68"/>
  <c r="H182" i="68"/>
  <c r="R182" i="68" s="1"/>
  <c r="W182" i="68"/>
  <c r="B183" i="68"/>
  <c r="C183" i="68"/>
  <c r="D183" i="68" s="1"/>
  <c r="E183" i="68"/>
  <c r="F183" i="68" s="1"/>
  <c r="G183" i="68"/>
  <c r="H183" i="68"/>
  <c r="R183" i="68" s="1"/>
  <c r="W183" i="68"/>
  <c r="B184" i="68"/>
  <c r="C184" i="68"/>
  <c r="D184" i="68" s="1"/>
  <c r="E184" i="68"/>
  <c r="F184" i="68" s="1"/>
  <c r="G184" i="68"/>
  <c r="H184" i="68"/>
  <c r="O184" i="68" s="1"/>
  <c r="W184" i="68"/>
  <c r="B185" i="68"/>
  <c r="C185" i="68"/>
  <c r="D185" i="68" s="1"/>
  <c r="E185" i="68"/>
  <c r="F185" i="68" s="1"/>
  <c r="G185" i="68"/>
  <c r="H185" i="68"/>
  <c r="O185" i="68" s="1"/>
  <c r="W185" i="68"/>
  <c r="B186" i="68"/>
  <c r="C186" i="68"/>
  <c r="D186" i="68" s="1"/>
  <c r="E186" i="68"/>
  <c r="F186" i="68" s="1"/>
  <c r="G186" i="68"/>
  <c r="H186" i="68"/>
  <c r="M186" i="68" s="1"/>
  <c r="W186" i="68"/>
  <c r="B187" i="68"/>
  <c r="C187" i="68"/>
  <c r="D187" i="68" s="1"/>
  <c r="E187" i="68"/>
  <c r="F187" i="68" s="1"/>
  <c r="G187" i="68"/>
  <c r="H187" i="68"/>
  <c r="W187" i="68"/>
  <c r="B188" i="68"/>
  <c r="C188" i="68"/>
  <c r="D188" i="68" s="1"/>
  <c r="E188" i="68"/>
  <c r="F188" i="68" s="1"/>
  <c r="G188" i="68"/>
  <c r="H188" i="68"/>
  <c r="I188" i="68" s="1"/>
  <c r="N188" i="68" s="1"/>
  <c r="W188" i="68"/>
  <c r="B189" i="68"/>
  <c r="C189" i="68"/>
  <c r="D189" i="68" s="1"/>
  <c r="E189" i="68"/>
  <c r="F189" i="68" s="1"/>
  <c r="G189" i="68"/>
  <c r="H189" i="68"/>
  <c r="O189" i="68" s="1"/>
  <c r="W189" i="68"/>
  <c r="B164" i="68"/>
  <c r="C164" i="68"/>
  <c r="D164" i="68" s="1"/>
  <c r="E164" i="68"/>
  <c r="F164" i="68" s="1"/>
  <c r="G164" i="68"/>
  <c r="H164" i="68"/>
  <c r="M164" i="68" s="1"/>
  <c r="W164" i="68"/>
  <c r="B166" i="68"/>
  <c r="C166" i="68"/>
  <c r="D166" i="68" s="1"/>
  <c r="E166" i="68"/>
  <c r="F166" i="68" s="1"/>
  <c r="G166" i="68"/>
  <c r="H166" i="68"/>
  <c r="W166" i="68"/>
  <c r="B167" i="68"/>
  <c r="C167" i="68"/>
  <c r="D167" i="68" s="1"/>
  <c r="E167" i="68"/>
  <c r="F167" i="68" s="1"/>
  <c r="G167" i="68"/>
  <c r="K167" i="68" s="1"/>
  <c r="H167" i="68"/>
  <c r="I167" i="68" s="1"/>
  <c r="N167" i="68" s="1"/>
  <c r="W167" i="68"/>
  <c r="B168" i="68"/>
  <c r="C168" i="68"/>
  <c r="D168" i="68" s="1"/>
  <c r="E168" i="68"/>
  <c r="F168" i="68" s="1"/>
  <c r="G168" i="68"/>
  <c r="H168" i="68"/>
  <c r="M168" i="68" s="1"/>
  <c r="W168" i="68"/>
  <c r="B169" i="68"/>
  <c r="C169" i="68"/>
  <c r="D169" i="68" s="1"/>
  <c r="E169" i="68"/>
  <c r="F169" i="68" s="1"/>
  <c r="G169" i="68"/>
  <c r="H169" i="68"/>
  <c r="R169" i="68" s="1"/>
  <c r="W169" i="68"/>
  <c r="B170" i="68"/>
  <c r="C170" i="68"/>
  <c r="D170" i="68" s="1"/>
  <c r="E170" i="68"/>
  <c r="F170" i="68" s="1"/>
  <c r="G170" i="68"/>
  <c r="K170" i="68" s="1"/>
  <c r="H170" i="68"/>
  <c r="P170" i="68" s="1"/>
  <c r="W170" i="68"/>
  <c r="B171" i="68"/>
  <c r="C171" i="68"/>
  <c r="D171" i="68" s="1"/>
  <c r="E171" i="68"/>
  <c r="F171" i="68" s="1"/>
  <c r="G171" i="68"/>
  <c r="K171" i="68" s="1"/>
  <c r="H171" i="68"/>
  <c r="O171" i="68" s="1"/>
  <c r="W171" i="68"/>
  <c r="B172" i="68"/>
  <c r="C172" i="68"/>
  <c r="D172" i="68" s="1"/>
  <c r="E172" i="68"/>
  <c r="F172" i="68" s="1"/>
  <c r="G172" i="68"/>
  <c r="K172" i="68" s="1"/>
  <c r="H172" i="68"/>
  <c r="I172" i="68" s="1"/>
  <c r="N172" i="68" s="1"/>
  <c r="W172" i="68"/>
  <c r="B173" i="68"/>
  <c r="C173" i="68"/>
  <c r="D173" i="68" s="1"/>
  <c r="E173" i="68"/>
  <c r="F173" i="68" s="1"/>
  <c r="G173" i="68"/>
  <c r="K173" i="68" s="1"/>
  <c r="H173" i="68"/>
  <c r="P173" i="68" s="1"/>
  <c r="W173" i="68"/>
  <c r="B174" i="68"/>
  <c r="C174" i="68"/>
  <c r="D174" i="68" s="1"/>
  <c r="E174" i="68"/>
  <c r="F174" i="68" s="1"/>
  <c r="G174" i="68"/>
  <c r="K174" i="68" s="1"/>
  <c r="H174" i="68"/>
  <c r="V174" i="68" s="1"/>
  <c r="W174" i="68"/>
  <c r="B175" i="68"/>
  <c r="C175" i="68"/>
  <c r="D175" i="68" s="1"/>
  <c r="E175" i="68"/>
  <c r="F175" i="68" s="1"/>
  <c r="G175" i="68"/>
  <c r="K175" i="68" s="1"/>
  <c r="H175" i="68"/>
  <c r="I175" i="68" s="1"/>
  <c r="N175" i="68" s="1"/>
  <c r="W175" i="68"/>
  <c r="B176" i="68"/>
  <c r="C176" i="68"/>
  <c r="D176" i="68" s="1"/>
  <c r="E176" i="68"/>
  <c r="F176" i="68" s="1"/>
  <c r="G176" i="68"/>
  <c r="K176" i="68" s="1"/>
  <c r="H176" i="68"/>
  <c r="I176" i="68" s="1"/>
  <c r="N176" i="68" s="1"/>
  <c r="W176" i="68"/>
  <c r="B151" i="68"/>
  <c r="C151" i="68"/>
  <c r="D151" i="68" s="1"/>
  <c r="E151" i="68"/>
  <c r="F151" i="68" s="1"/>
  <c r="G151" i="68"/>
  <c r="H151" i="68"/>
  <c r="M151" i="68" s="1"/>
  <c r="W151" i="68"/>
  <c r="B153" i="68"/>
  <c r="C153" i="68"/>
  <c r="D153" i="68" s="1"/>
  <c r="E153" i="68"/>
  <c r="F153" i="68" s="1"/>
  <c r="G153" i="68"/>
  <c r="H153" i="68"/>
  <c r="I153" i="68" s="1"/>
  <c r="N153" i="68" s="1"/>
  <c r="W153" i="68"/>
  <c r="B154" i="68"/>
  <c r="C154" i="68"/>
  <c r="D154" i="68" s="1"/>
  <c r="E154" i="68"/>
  <c r="F154" i="68" s="1"/>
  <c r="G154" i="68"/>
  <c r="H154" i="68"/>
  <c r="I154" i="68" s="1"/>
  <c r="N154" i="68" s="1"/>
  <c r="W154" i="68"/>
  <c r="B155" i="68"/>
  <c r="C155" i="68"/>
  <c r="D155" i="68" s="1"/>
  <c r="E155" i="68"/>
  <c r="F155" i="68" s="1"/>
  <c r="G155" i="68"/>
  <c r="H155" i="68"/>
  <c r="O155" i="68" s="1"/>
  <c r="W155" i="68"/>
  <c r="B156" i="68"/>
  <c r="C156" i="68"/>
  <c r="D156" i="68" s="1"/>
  <c r="E156" i="68"/>
  <c r="F156" i="68" s="1"/>
  <c r="G156" i="68"/>
  <c r="H156" i="68"/>
  <c r="R156" i="68" s="1"/>
  <c r="W156" i="68"/>
  <c r="B157" i="68"/>
  <c r="C157" i="68"/>
  <c r="D157" i="68" s="1"/>
  <c r="E157" i="68"/>
  <c r="F157" i="68" s="1"/>
  <c r="G157" i="68"/>
  <c r="H157" i="68"/>
  <c r="P157" i="68" s="1"/>
  <c r="W157" i="68"/>
  <c r="B158" i="68"/>
  <c r="C158" i="68"/>
  <c r="D158" i="68" s="1"/>
  <c r="E158" i="68"/>
  <c r="F158" i="68" s="1"/>
  <c r="G158" i="68"/>
  <c r="H158" i="68"/>
  <c r="O158" i="68" s="1"/>
  <c r="W158" i="68"/>
  <c r="B159" i="68"/>
  <c r="C159" i="68"/>
  <c r="D159" i="68" s="1"/>
  <c r="E159" i="68"/>
  <c r="F159" i="68" s="1"/>
  <c r="G159" i="68"/>
  <c r="H159" i="68"/>
  <c r="P159" i="68" s="1"/>
  <c r="W159" i="68"/>
  <c r="B160" i="68"/>
  <c r="C160" i="68"/>
  <c r="D160" i="68" s="1"/>
  <c r="E160" i="68"/>
  <c r="F160" i="68" s="1"/>
  <c r="G160" i="68"/>
  <c r="H160" i="68"/>
  <c r="M160" i="68" s="1"/>
  <c r="W160" i="68"/>
  <c r="B161" i="68"/>
  <c r="C161" i="68"/>
  <c r="D161" i="68" s="1"/>
  <c r="E161" i="68"/>
  <c r="F161" i="68" s="1"/>
  <c r="G161" i="68"/>
  <c r="H161" i="68"/>
  <c r="W161" i="68"/>
  <c r="B162" i="68"/>
  <c r="C162" i="68"/>
  <c r="D162" i="68" s="1"/>
  <c r="E162" i="68"/>
  <c r="F162" i="68" s="1"/>
  <c r="G162" i="68"/>
  <c r="H162" i="68"/>
  <c r="I162" i="68" s="1"/>
  <c r="N162" i="68" s="1"/>
  <c r="W162" i="68"/>
  <c r="B163" i="68"/>
  <c r="C163" i="68"/>
  <c r="D163" i="68" s="1"/>
  <c r="E163" i="68"/>
  <c r="F163" i="68" s="1"/>
  <c r="G163" i="68"/>
  <c r="H163" i="68"/>
  <c r="T163" i="68" s="1"/>
  <c r="W163" i="68"/>
  <c r="B138" i="68"/>
  <c r="C138" i="68"/>
  <c r="D138" i="68" s="1"/>
  <c r="E138" i="68"/>
  <c r="F138" i="68" s="1"/>
  <c r="G138" i="68"/>
  <c r="H138" i="68"/>
  <c r="O138" i="68" s="1"/>
  <c r="W138" i="68"/>
  <c r="B140" i="68"/>
  <c r="C140" i="68"/>
  <c r="D140" i="68" s="1"/>
  <c r="E140" i="68"/>
  <c r="F140" i="68" s="1"/>
  <c r="G140" i="68"/>
  <c r="H140" i="68"/>
  <c r="I140" i="68" s="1"/>
  <c r="W140" i="68"/>
  <c r="B141" i="68"/>
  <c r="C141" i="68"/>
  <c r="D141" i="68" s="1"/>
  <c r="E141" i="68"/>
  <c r="F141" i="68" s="1"/>
  <c r="G141" i="68"/>
  <c r="H141" i="68"/>
  <c r="I141" i="68" s="1"/>
  <c r="N141" i="68" s="1"/>
  <c r="W141" i="68"/>
  <c r="B142" i="68"/>
  <c r="C142" i="68"/>
  <c r="D142" i="68" s="1"/>
  <c r="E142" i="68"/>
  <c r="F142" i="68" s="1"/>
  <c r="G142" i="68"/>
  <c r="H142" i="68"/>
  <c r="I142" i="68" s="1"/>
  <c r="N142" i="68" s="1"/>
  <c r="W142" i="68"/>
  <c r="B143" i="68"/>
  <c r="C143" i="68"/>
  <c r="D143" i="68" s="1"/>
  <c r="E143" i="68"/>
  <c r="F143" i="68" s="1"/>
  <c r="G143" i="68"/>
  <c r="H143" i="68"/>
  <c r="I143" i="68" s="1"/>
  <c r="W143" i="68"/>
  <c r="B144" i="68"/>
  <c r="C144" i="68"/>
  <c r="D144" i="68" s="1"/>
  <c r="E144" i="68"/>
  <c r="F144" i="68" s="1"/>
  <c r="G144" i="68"/>
  <c r="H144" i="68"/>
  <c r="I144" i="68" s="1"/>
  <c r="N144" i="68" s="1"/>
  <c r="W144" i="68"/>
  <c r="B145" i="68"/>
  <c r="C145" i="68"/>
  <c r="D145" i="68" s="1"/>
  <c r="E145" i="68"/>
  <c r="F145" i="68" s="1"/>
  <c r="G145" i="68"/>
  <c r="H145" i="68"/>
  <c r="P145" i="68" s="1"/>
  <c r="W145" i="68"/>
  <c r="B146" i="68"/>
  <c r="C146" i="68"/>
  <c r="D146" i="68" s="1"/>
  <c r="E146" i="68"/>
  <c r="F146" i="68" s="1"/>
  <c r="G146" i="68"/>
  <c r="H146" i="68"/>
  <c r="O146" i="68" s="1"/>
  <c r="W146" i="68"/>
  <c r="B147" i="68"/>
  <c r="C147" i="68"/>
  <c r="D147" i="68" s="1"/>
  <c r="E147" i="68"/>
  <c r="F147" i="68" s="1"/>
  <c r="G147" i="68"/>
  <c r="H147" i="68"/>
  <c r="O147" i="68" s="1"/>
  <c r="W147" i="68"/>
  <c r="B148" i="68"/>
  <c r="C148" i="68"/>
  <c r="D148" i="68" s="1"/>
  <c r="E148" i="68"/>
  <c r="F148" i="68" s="1"/>
  <c r="G148" i="68"/>
  <c r="H148" i="68"/>
  <c r="W148" i="68"/>
  <c r="B149" i="68"/>
  <c r="C149" i="68"/>
  <c r="D149" i="68" s="1"/>
  <c r="E149" i="68"/>
  <c r="F149" i="68" s="1"/>
  <c r="G149" i="68"/>
  <c r="H149" i="68"/>
  <c r="I149" i="68" s="1"/>
  <c r="N149" i="68" s="1"/>
  <c r="W149" i="68"/>
  <c r="B150" i="68"/>
  <c r="C150" i="68"/>
  <c r="D150" i="68" s="1"/>
  <c r="E150" i="68"/>
  <c r="F150" i="68" s="1"/>
  <c r="G150" i="68"/>
  <c r="H150" i="68"/>
  <c r="I150" i="68" s="1"/>
  <c r="N150" i="68" s="1"/>
  <c r="W150" i="68"/>
  <c r="B125" i="68"/>
  <c r="C125" i="68"/>
  <c r="D125" i="68" s="1"/>
  <c r="E125" i="68"/>
  <c r="F125" i="68" s="1"/>
  <c r="G125" i="68"/>
  <c r="H125" i="68"/>
  <c r="I125" i="68" s="1"/>
  <c r="W125" i="68"/>
  <c r="B127" i="68"/>
  <c r="C127" i="68"/>
  <c r="D127" i="68" s="1"/>
  <c r="E127" i="68"/>
  <c r="F127" i="68" s="1"/>
  <c r="G127" i="68"/>
  <c r="H127" i="68"/>
  <c r="S127" i="68" s="1"/>
  <c r="W127" i="68"/>
  <c r="B128" i="68"/>
  <c r="C128" i="68"/>
  <c r="D128" i="68" s="1"/>
  <c r="E128" i="68"/>
  <c r="F128" i="68" s="1"/>
  <c r="G128" i="68"/>
  <c r="H128" i="68"/>
  <c r="I128" i="68" s="1"/>
  <c r="N128" i="68" s="1"/>
  <c r="W128" i="68"/>
  <c r="B129" i="68"/>
  <c r="C129" i="68"/>
  <c r="D129" i="68" s="1"/>
  <c r="E129" i="68"/>
  <c r="F129" i="68" s="1"/>
  <c r="G129" i="68"/>
  <c r="H129" i="68"/>
  <c r="I129" i="68" s="1"/>
  <c r="W129" i="68"/>
  <c r="B130" i="68"/>
  <c r="C130" i="68"/>
  <c r="D130" i="68" s="1"/>
  <c r="E130" i="68"/>
  <c r="F130" i="68" s="1"/>
  <c r="G130" i="68"/>
  <c r="H130" i="68"/>
  <c r="M130" i="68" s="1"/>
  <c r="W130" i="68"/>
  <c r="B131" i="68"/>
  <c r="C131" i="68"/>
  <c r="D131" i="68" s="1"/>
  <c r="E131" i="68"/>
  <c r="F131" i="68" s="1"/>
  <c r="G131" i="68"/>
  <c r="H131" i="68"/>
  <c r="P131" i="68" s="1"/>
  <c r="W131" i="68"/>
  <c r="B132" i="68"/>
  <c r="C132" i="68"/>
  <c r="D132" i="68" s="1"/>
  <c r="E132" i="68"/>
  <c r="F132" i="68" s="1"/>
  <c r="G132" i="68"/>
  <c r="H132" i="68"/>
  <c r="O132" i="68" s="1"/>
  <c r="W132" i="68"/>
  <c r="B133" i="68"/>
  <c r="C133" i="68"/>
  <c r="D133" i="68" s="1"/>
  <c r="E133" i="68"/>
  <c r="F133" i="68" s="1"/>
  <c r="G133" i="68"/>
  <c r="H133" i="68"/>
  <c r="O133" i="68" s="1"/>
  <c r="W133" i="68"/>
  <c r="B134" i="68"/>
  <c r="C134" i="68"/>
  <c r="D134" i="68" s="1"/>
  <c r="E134" i="68"/>
  <c r="F134" i="68" s="1"/>
  <c r="G134" i="68"/>
  <c r="H134" i="68"/>
  <c r="M134" i="68" s="1"/>
  <c r="W134" i="68"/>
  <c r="B135" i="68"/>
  <c r="C135" i="68"/>
  <c r="D135" i="68" s="1"/>
  <c r="E135" i="68"/>
  <c r="F135" i="68" s="1"/>
  <c r="G135" i="68"/>
  <c r="H135" i="68"/>
  <c r="W135" i="68"/>
  <c r="B136" i="68"/>
  <c r="C136" i="68"/>
  <c r="D136" i="68" s="1"/>
  <c r="E136" i="68"/>
  <c r="F136" i="68" s="1"/>
  <c r="G136" i="68"/>
  <c r="H136" i="68"/>
  <c r="I136" i="68" s="1"/>
  <c r="N136" i="68" s="1"/>
  <c r="W136" i="68"/>
  <c r="B137" i="68"/>
  <c r="C137" i="68"/>
  <c r="D137" i="68" s="1"/>
  <c r="E137" i="68"/>
  <c r="F137" i="68" s="1"/>
  <c r="G137" i="68"/>
  <c r="H137" i="68"/>
  <c r="P137" i="68" s="1"/>
  <c r="W137" i="68"/>
  <c r="B112" i="68"/>
  <c r="C112" i="68"/>
  <c r="D112" i="68" s="1"/>
  <c r="E112" i="68"/>
  <c r="F112" i="68" s="1"/>
  <c r="G112" i="68"/>
  <c r="H112" i="68"/>
  <c r="M112" i="68" s="1"/>
  <c r="W112" i="68"/>
  <c r="B114" i="68"/>
  <c r="C114" i="68"/>
  <c r="D114" i="68" s="1"/>
  <c r="E114" i="68"/>
  <c r="F114" i="68" s="1"/>
  <c r="G114" i="68"/>
  <c r="H114" i="68"/>
  <c r="W114" i="68"/>
  <c r="B115" i="68"/>
  <c r="C115" i="68"/>
  <c r="D115" i="68" s="1"/>
  <c r="E115" i="68"/>
  <c r="F115" i="68" s="1"/>
  <c r="G115" i="68"/>
  <c r="K115" i="68" s="1"/>
  <c r="H115" i="68"/>
  <c r="I115" i="68" s="1"/>
  <c r="N115" i="68" s="1"/>
  <c r="W115" i="68"/>
  <c r="B116" i="68"/>
  <c r="C116" i="68"/>
  <c r="D116" i="68" s="1"/>
  <c r="E116" i="68"/>
  <c r="F116" i="68" s="1"/>
  <c r="G116" i="68"/>
  <c r="K116" i="68" s="1"/>
  <c r="H116" i="68"/>
  <c r="I116" i="68" s="1"/>
  <c r="N116" i="68" s="1"/>
  <c r="W116" i="68"/>
  <c r="B117" i="68"/>
  <c r="C117" i="68"/>
  <c r="D117" i="68" s="1"/>
  <c r="E117" i="68"/>
  <c r="F117" i="68" s="1"/>
  <c r="G117" i="68"/>
  <c r="H117" i="68"/>
  <c r="M117" i="68" s="1"/>
  <c r="W117" i="68"/>
  <c r="B118" i="68"/>
  <c r="C118" i="68"/>
  <c r="D118" i="68" s="1"/>
  <c r="E118" i="68"/>
  <c r="F118" i="68" s="1"/>
  <c r="G118" i="68"/>
  <c r="K118" i="68" s="1"/>
  <c r="H118" i="68"/>
  <c r="P118" i="68" s="1"/>
  <c r="W118" i="68"/>
  <c r="B119" i="68"/>
  <c r="C119" i="68"/>
  <c r="D119" i="68" s="1"/>
  <c r="E119" i="68"/>
  <c r="F119" i="68" s="1"/>
  <c r="G119" i="68"/>
  <c r="K119" i="68" s="1"/>
  <c r="H119" i="68"/>
  <c r="O119" i="68" s="1"/>
  <c r="W119" i="68"/>
  <c r="B120" i="68"/>
  <c r="C120" i="68"/>
  <c r="D120" i="68" s="1"/>
  <c r="E120" i="68"/>
  <c r="F120" i="68" s="1"/>
  <c r="G120" i="68"/>
  <c r="K120" i="68" s="1"/>
  <c r="H120" i="68"/>
  <c r="O120" i="68" s="1"/>
  <c r="W120" i="68"/>
  <c r="B121" i="68"/>
  <c r="C121" i="68"/>
  <c r="D121" i="68" s="1"/>
  <c r="E121" i="68"/>
  <c r="F121" i="68" s="1"/>
  <c r="G121" i="68"/>
  <c r="K121" i="68" s="1"/>
  <c r="H121" i="68"/>
  <c r="M121" i="68" s="1"/>
  <c r="W121" i="68"/>
  <c r="B122" i="68"/>
  <c r="C122" i="68"/>
  <c r="D122" i="68" s="1"/>
  <c r="E122" i="68"/>
  <c r="F122" i="68" s="1"/>
  <c r="G122" i="68"/>
  <c r="K122" i="68" s="1"/>
  <c r="H122" i="68"/>
  <c r="V122" i="68" s="1"/>
  <c r="W122" i="68"/>
  <c r="B123" i="68"/>
  <c r="C123" i="68"/>
  <c r="D123" i="68" s="1"/>
  <c r="E123" i="68"/>
  <c r="F123" i="68" s="1"/>
  <c r="G123" i="68"/>
  <c r="K123" i="68" s="1"/>
  <c r="H123" i="68"/>
  <c r="I123" i="68" s="1"/>
  <c r="N123" i="68" s="1"/>
  <c r="W123" i="68"/>
  <c r="B124" i="68"/>
  <c r="C124" i="68"/>
  <c r="D124" i="68" s="1"/>
  <c r="E124" i="68"/>
  <c r="F124" i="68" s="1"/>
  <c r="G124" i="68"/>
  <c r="K124" i="68" s="1"/>
  <c r="H124" i="68"/>
  <c r="I124" i="68" s="1"/>
  <c r="N124" i="68" s="1"/>
  <c r="W124" i="68"/>
  <c r="B99" i="68"/>
  <c r="C99" i="68"/>
  <c r="D99" i="68" s="1"/>
  <c r="E99" i="68"/>
  <c r="F99" i="68" s="1"/>
  <c r="G99" i="68"/>
  <c r="H99" i="68"/>
  <c r="I99" i="68" s="1"/>
  <c r="W99" i="68"/>
  <c r="B101" i="68"/>
  <c r="C101" i="68"/>
  <c r="D101" i="68" s="1"/>
  <c r="E101" i="68"/>
  <c r="F101" i="68" s="1"/>
  <c r="G101" i="68"/>
  <c r="H101" i="68"/>
  <c r="R101" i="68" s="1"/>
  <c r="W101" i="68"/>
  <c r="B102" i="68"/>
  <c r="C102" i="68"/>
  <c r="D102" i="68" s="1"/>
  <c r="E102" i="68"/>
  <c r="F102" i="68" s="1"/>
  <c r="G102" i="68"/>
  <c r="H102" i="68"/>
  <c r="I102" i="68" s="1"/>
  <c r="N102" i="68" s="1"/>
  <c r="W102" i="68"/>
  <c r="B103" i="68"/>
  <c r="C103" i="68"/>
  <c r="D103" i="68" s="1"/>
  <c r="E103" i="68"/>
  <c r="F103" i="68" s="1"/>
  <c r="G103" i="68"/>
  <c r="H103" i="68"/>
  <c r="M103" i="68" s="1"/>
  <c r="W103" i="68"/>
  <c r="B104" i="68"/>
  <c r="C104" i="68"/>
  <c r="D104" i="68" s="1"/>
  <c r="E104" i="68"/>
  <c r="F104" i="68" s="1"/>
  <c r="G104" i="68"/>
  <c r="H104" i="68"/>
  <c r="R104" i="68" s="1"/>
  <c r="W104" i="68"/>
  <c r="B105" i="68"/>
  <c r="C105" i="68"/>
  <c r="D105" i="68" s="1"/>
  <c r="E105" i="68"/>
  <c r="F105" i="68" s="1"/>
  <c r="G105" i="68"/>
  <c r="H105" i="68"/>
  <c r="P105" i="68" s="1"/>
  <c r="W105" i="68"/>
  <c r="B106" i="68"/>
  <c r="C106" i="68"/>
  <c r="D106" i="68" s="1"/>
  <c r="E106" i="68"/>
  <c r="F106" i="68" s="1"/>
  <c r="G106" i="68"/>
  <c r="H106" i="68"/>
  <c r="I106" i="68" s="1"/>
  <c r="W106" i="68"/>
  <c r="B107" i="68"/>
  <c r="C107" i="68"/>
  <c r="D107" i="68" s="1"/>
  <c r="E107" i="68"/>
  <c r="F107" i="68" s="1"/>
  <c r="G107" i="68"/>
  <c r="H107" i="68"/>
  <c r="M107" i="68" s="1"/>
  <c r="W107" i="68"/>
  <c r="B108" i="68"/>
  <c r="C108" i="68"/>
  <c r="D108" i="68" s="1"/>
  <c r="E108" i="68"/>
  <c r="F108" i="68" s="1"/>
  <c r="G108" i="68"/>
  <c r="H108" i="68"/>
  <c r="P108" i="68" s="1"/>
  <c r="W108" i="68"/>
  <c r="B109" i="68"/>
  <c r="C109" i="68"/>
  <c r="D109" i="68" s="1"/>
  <c r="E109" i="68"/>
  <c r="F109" i="68" s="1"/>
  <c r="G109" i="68"/>
  <c r="H109" i="68"/>
  <c r="M109" i="68" s="1"/>
  <c r="W109" i="68"/>
  <c r="B110" i="68"/>
  <c r="C110" i="68"/>
  <c r="D110" i="68" s="1"/>
  <c r="E110" i="68"/>
  <c r="F110" i="68" s="1"/>
  <c r="G110" i="68"/>
  <c r="H110" i="68"/>
  <c r="I110" i="68" s="1"/>
  <c r="N110" i="68" s="1"/>
  <c r="W110" i="68"/>
  <c r="B111" i="68"/>
  <c r="C111" i="68"/>
  <c r="D111" i="68" s="1"/>
  <c r="E111" i="68"/>
  <c r="F111" i="68" s="1"/>
  <c r="G111" i="68"/>
  <c r="H111" i="68"/>
  <c r="M111" i="68" s="1"/>
  <c r="W111" i="68"/>
  <c r="B86" i="68"/>
  <c r="C86" i="68"/>
  <c r="D86" i="68" s="1"/>
  <c r="E86" i="68"/>
  <c r="F86" i="68" s="1"/>
  <c r="G86" i="68"/>
  <c r="H86" i="68"/>
  <c r="I86" i="68" s="1"/>
  <c r="W86" i="68"/>
  <c r="B88" i="68"/>
  <c r="C88" i="68"/>
  <c r="D88" i="68" s="1"/>
  <c r="E88" i="68"/>
  <c r="F88" i="68" s="1"/>
  <c r="G88" i="68"/>
  <c r="H88" i="68"/>
  <c r="M88" i="68" s="1"/>
  <c r="W88" i="68"/>
  <c r="B89" i="68"/>
  <c r="C89" i="68"/>
  <c r="D89" i="68" s="1"/>
  <c r="E89" i="68"/>
  <c r="F89" i="68" s="1"/>
  <c r="G89" i="68"/>
  <c r="H89" i="68"/>
  <c r="I89" i="68" s="1"/>
  <c r="N89" i="68" s="1"/>
  <c r="W89" i="68"/>
  <c r="B90" i="68"/>
  <c r="C90" i="68"/>
  <c r="D90" i="68" s="1"/>
  <c r="E90" i="68"/>
  <c r="F90" i="68" s="1"/>
  <c r="G90" i="68"/>
  <c r="H90" i="68"/>
  <c r="I90" i="68" s="1"/>
  <c r="N90" i="68" s="1"/>
  <c r="W90" i="68"/>
  <c r="B91" i="68"/>
  <c r="C91" i="68"/>
  <c r="D91" i="68" s="1"/>
  <c r="E91" i="68"/>
  <c r="F91" i="68" s="1"/>
  <c r="G91" i="68"/>
  <c r="H91" i="68"/>
  <c r="I91" i="68" s="1"/>
  <c r="N91" i="68" s="1"/>
  <c r="W91" i="68"/>
  <c r="B92" i="68"/>
  <c r="C92" i="68"/>
  <c r="D92" i="68" s="1"/>
  <c r="E92" i="68"/>
  <c r="F92" i="68" s="1"/>
  <c r="G92" i="68"/>
  <c r="H92" i="68"/>
  <c r="R92" i="68" s="1"/>
  <c r="W92" i="68"/>
  <c r="B93" i="68"/>
  <c r="C93" i="68"/>
  <c r="D93" i="68" s="1"/>
  <c r="E93" i="68"/>
  <c r="F93" i="68" s="1"/>
  <c r="G93" i="68"/>
  <c r="H93" i="68"/>
  <c r="P93" i="68" s="1"/>
  <c r="W93" i="68"/>
  <c r="B94" i="68"/>
  <c r="C94" i="68"/>
  <c r="D94" i="68" s="1"/>
  <c r="E94" i="68"/>
  <c r="F94" i="68" s="1"/>
  <c r="G94" i="68"/>
  <c r="H94" i="68"/>
  <c r="O94" i="68" s="1"/>
  <c r="W94" i="68"/>
  <c r="B95" i="68"/>
  <c r="C95" i="68"/>
  <c r="D95" i="68" s="1"/>
  <c r="E95" i="68"/>
  <c r="F95" i="68" s="1"/>
  <c r="G95" i="68"/>
  <c r="H95" i="68"/>
  <c r="O95" i="68" s="1"/>
  <c r="W95" i="68"/>
  <c r="B96" i="68"/>
  <c r="C96" i="68"/>
  <c r="D96" i="68" s="1"/>
  <c r="E96" i="68"/>
  <c r="F96" i="68" s="1"/>
  <c r="G96" i="68"/>
  <c r="H96" i="68"/>
  <c r="M96" i="68" s="1"/>
  <c r="W96" i="68"/>
  <c r="B97" i="68"/>
  <c r="C97" i="68"/>
  <c r="D97" i="68" s="1"/>
  <c r="E97" i="68"/>
  <c r="F97" i="68" s="1"/>
  <c r="G97" i="68"/>
  <c r="H97" i="68"/>
  <c r="I97" i="68" s="1"/>
  <c r="N97" i="68" s="1"/>
  <c r="W97" i="68"/>
  <c r="B98" i="68"/>
  <c r="C98" i="68"/>
  <c r="D98" i="68" s="1"/>
  <c r="E98" i="68"/>
  <c r="F98" i="68" s="1"/>
  <c r="G98" i="68"/>
  <c r="H98" i="68"/>
  <c r="I98" i="68" s="1"/>
  <c r="N98" i="68" s="1"/>
  <c r="W98" i="68"/>
  <c r="B73" i="68"/>
  <c r="C73" i="68"/>
  <c r="D73" i="68" s="1"/>
  <c r="E73" i="68"/>
  <c r="F73" i="68" s="1"/>
  <c r="G73" i="68"/>
  <c r="K73" i="68" s="1"/>
  <c r="H73" i="68"/>
  <c r="M73" i="68" s="1"/>
  <c r="W73" i="68"/>
  <c r="B75" i="68"/>
  <c r="C75" i="68"/>
  <c r="D75" i="68" s="1"/>
  <c r="E75" i="68"/>
  <c r="F75" i="68" s="1"/>
  <c r="G75" i="68"/>
  <c r="H75" i="68"/>
  <c r="M75" i="68" s="1"/>
  <c r="W75" i="68"/>
  <c r="B76" i="68"/>
  <c r="C76" i="68"/>
  <c r="D76" i="68" s="1"/>
  <c r="E76" i="68"/>
  <c r="F76" i="68" s="1"/>
  <c r="G76" i="68"/>
  <c r="H76" i="68"/>
  <c r="I76" i="68" s="1"/>
  <c r="N76" i="68" s="1"/>
  <c r="W76" i="68"/>
  <c r="B77" i="68"/>
  <c r="C77" i="68"/>
  <c r="D77" i="68" s="1"/>
  <c r="E77" i="68"/>
  <c r="F77" i="68" s="1"/>
  <c r="G77" i="68"/>
  <c r="H77" i="68"/>
  <c r="I77" i="68" s="1"/>
  <c r="N77" i="68" s="1"/>
  <c r="W77" i="68"/>
  <c r="B78" i="68"/>
  <c r="C78" i="68"/>
  <c r="D78" i="68" s="1"/>
  <c r="E78" i="68"/>
  <c r="F78" i="68" s="1"/>
  <c r="G78" i="68"/>
  <c r="H78" i="68"/>
  <c r="I78" i="68" s="1"/>
  <c r="N78" i="68" s="1"/>
  <c r="W78" i="68"/>
  <c r="B79" i="68"/>
  <c r="C79" i="68"/>
  <c r="D79" i="68" s="1"/>
  <c r="E79" i="68"/>
  <c r="F79" i="68" s="1"/>
  <c r="G79" i="68"/>
  <c r="H79" i="68"/>
  <c r="P79" i="68" s="1"/>
  <c r="W79" i="68"/>
  <c r="B80" i="68"/>
  <c r="C80" i="68"/>
  <c r="D80" i="68" s="1"/>
  <c r="E80" i="68"/>
  <c r="F80" i="68" s="1"/>
  <c r="G80" i="68"/>
  <c r="H80" i="68"/>
  <c r="P80" i="68" s="1"/>
  <c r="W80" i="68"/>
  <c r="B81" i="68"/>
  <c r="C81" i="68"/>
  <c r="D81" i="68" s="1"/>
  <c r="E81" i="68"/>
  <c r="F81" i="68" s="1"/>
  <c r="G81" i="68"/>
  <c r="K81" i="68" s="1"/>
  <c r="H81" i="68"/>
  <c r="O81" i="68" s="1"/>
  <c r="W81" i="68"/>
  <c r="B82" i="68"/>
  <c r="C82" i="68"/>
  <c r="D82" i="68" s="1"/>
  <c r="E82" i="68"/>
  <c r="F82" i="68" s="1"/>
  <c r="G82" i="68"/>
  <c r="K82" i="68" s="1"/>
  <c r="H82" i="68"/>
  <c r="M82" i="68" s="1"/>
  <c r="W82" i="68"/>
  <c r="B83" i="68"/>
  <c r="C83" i="68"/>
  <c r="D83" i="68" s="1"/>
  <c r="E83" i="68"/>
  <c r="F83" i="68" s="1"/>
  <c r="G83" i="68"/>
  <c r="H83" i="68"/>
  <c r="P83" i="68" s="1"/>
  <c r="W83" i="68"/>
  <c r="B84" i="68"/>
  <c r="C84" i="68"/>
  <c r="D84" i="68" s="1"/>
  <c r="E84" i="68"/>
  <c r="F84" i="68" s="1"/>
  <c r="G84" i="68"/>
  <c r="K84" i="68" s="1"/>
  <c r="H84" i="68"/>
  <c r="I84" i="68" s="1"/>
  <c r="N84" i="68" s="1"/>
  <c r="W84" i="68"/>
  <c r="B85" i="68"/>
  <c r="C85" i="68"/>
  <c r="D85" i="68" s="1"/>
  <c r="E85" i="68"/>
  <c r="F85" i="68" s="1"/>
  <c r="G85" i="68"/>
  <c r="K85" i="68" s="1"/>
  <c r="H85" i="68"/>
  <c r="P85" i="68" s="1"/>
  <c r="W85" i="68"/>
  <c r="B60" i="68"/>
  <c r="C60" i="68"/>
  <c r="D60" i="68" s="1"/>
  <c r="E60" i="68"/>
  <c r="F60" i="68" s="1"/>
  <c r="G60" i="68"/>
  <c r="H60" i="68"/>
  <c r="M60" i="68" s="1"/>
  <c r="W60" i="68"/>
  <c r="B62" i="68"/>
  <c r="C62" i="68"/>
  <c r="D62" i="68" s="1"/>
  <c r="E62" i="68"/>
  <c r="F62" i="68" s="1"/>
  <c r="G62" i="68"/>
  <c r="H62" i="68"/>
  <c r="P62" i="68" s="1"/>
  <c r="W62" i="68"/>
  <c r="B63" i="68"/>
  <c r="C63" i="68"/>
  <c r="D63" i="68" s="1"/>
  <c r="E63" i="68"/>
  <c r="F63" i="68" s="1"/>
  <c r="G63" i="68"/>
  <c r="H63" i="68"/>
  <c r="I63" i="68" s="1"/>
  <c r="N63" i="68" s="1"/>
  <c r="W63" i="68"/>
  <c r="B64" i="68"/>
  <c r="C64" i="68"/>
  <c r="D64" i="68" s="1"/>
  <c r="E64" i="68"/>
  <c r="F64" i="68" s="1"/>
  <c r="G64" i="68"/>
  <c r="H64" i="68"/>
  <c r="S64" i="68" s="1"/>
  <c r="W64" i="68"/>
  <c r="B65" i="68"/>
  <c r="C65" i="68"/>
  <c r="D65" i="68" s="1"/>
  <c r="E65" i="68"/>
  <c r="F65" i="68" s="1"/>
  <c r="G65" i="68"/>
  <c r="H65" i="68"/>
  <c r="R65" i="68" s="1"/>
  <c r="W65" i="68"/>
  <c r="B66" i="68"/>
  <c r="C66" i="68"/>
  <c r="D66" i="68" s="1"/>
  <c r="E66" i="68"/>
  <c r="F66" i="68" s="1"/>
  <c r="G66" i="68"/>
  <c r="H66" i="68"/>
  <c r="P66" i="68" s="1"/>
  <c r="W66" i="68"/>
  <c r="B67" i="68"/>
  <c r="C67" i="68"/>
  <c r="D67" i="68" s="1"/>
  <c r="E67" i="68"/>
  <c r="F67" i="68" s="1"/>
  <c r="G67" i="68"/>
  <c r="H67" i="68"/>
  <c r="O67" i="68" s="1"/>
  <c r="W67" i="68"/>
  <c r="B68" i="68"/>
  <c r="C68" i="68"/>
  <c r="D68" i="68" s="1"/>
  <c r="E68" i="68"/>
  <c r="F68" i="68" s="1"/>
  <c r="G68" i="68"/>
  <c r="H68" i="68"/>
  <c r="O68" i="68" s="1"/>
  <c r="W68" i="68"/>
  <c r="B69" i="68"/>
  <c r="C69" i="68"/>
  <c r="D69" i="68" s="1"/>
  <c r="E69" i="68"/>
  <c r="F69" i="68" s="1"/>
  <c r="G69" i="68"/>
  <c r="H69" i="68"/>
  <c r="M69" i="68" s="1"/>
  <c r="W69" i="68"/>
  <c r="B70" i="68"/>
  <c r="C70" i="68"/>
  <c r="D70" i="68" s="1"/>
  <c r="E70" i="68"/>
  <c r="F70" i="68" s="1"/>
  <c r="G70" i="68"/>
  <c r="H70" i="68"/>
  <c r="W70" i="68"/>
  <c r="B71" i="68"/>
  <c r="C71" i="68"/>
  <c r="D71" i="68" s="1"/>
  <c r="E71" i="68"/>
  <c r="F71" i="68" s="1"/>
  <c r="G71" i="68"/>
  <c r="H71" i="68"/>
  <c r="I71" i="68" s="1"/>
  <c r="N71" i="68" s="1"/>
  <c r="W71" i="68"/>
  <c r="B72" i="68"/>
  <c r="C72" i="68"/>
  <c r="D72" i="68" s="1"/>
  <c r="E72" i="68"/>
  <c r="F72" i="68" s="1"/>
  <c r="G72" i="68"/>
  <c r="H72" i="68"/>
  <c r="I72" i="68" s="1"/>
  <c r="N72" i="68" s="1"/>
  <c r="W72" i="68"/>
  <c r="B47" i="68"/>
  <c r="C47" i="68"/>
  <c r="D47" i="68" s="1"/>
  <c r="E47" i="68"/>
  <c r="F47" i="68" s="1"/>
  <c r="G47" i="68"/>
  <c r="K47" i="68" s="1"/>
  <c r="H47" i="68"/>
  <c r="M47" i="68" s="1"/>
  <c r="W47" i="68"/>
  <c r="B49" i="68"/>
  <c r="C49" i="68"/>
  <c r="D49" i="68" s="1"/>
  <c r="E49" i="68"/>
  <c r="F49" i="68" s="1"/>
  <c r="G49" i="68"/>
  <c r="K49" i="68" s="1"/>
  <c r="H49" i="68"/>
  <c r="V49" i="68" s="1"/>
  <c r="W49" i="68"/>
  <c r="B50" i="68"/>
  <c r="C50" i="68"/>
  <c r="D50" i="68" s="1"/>
  <c r="E50" i="68"/>
  <c r="F50" i="68" s="1"/>
  <c r="G50" i="68"/>
  <c r="K50" i="68" s="1"/>
  <c r="H50" i="68"/>
  <c r="I50" i="68" s="1"/>
  <c r="N50" i="68" s="1"/>
  <c r="W50" i="68"/>
  <c r="B51" i="68"/>
  <c r="C51" i="68"/>
  <c r="D51" i="68" s="1"/>
  <c r="E51" i="68"/>
  <c r="F51" i="68" s="1"/>
  <c r="G51" i="68"/>
  <c r="K51" i="68" s="1"/>
  <c r="H51" i="68"/>
  <c r="I51" i="68" s="1"/>
  <c r="N51" i="68" s="1"/>
  <c r="W51" i="68"/>
  <c r="B52" i="68"/>
  <c r="C52" i="68"/>
  <c r="D52" i="68" s="1"/>
  <c r="E52" i="68"/>
  <c r="F52" i="68" s="1"/>
  <c r="G52" i="68"/>
  <c r="K52" i="68" s="1"/>
  <c r="H52" i="68"/>
  <c r="I52" i="68" s="1"/>
  <c r="N52" i="68" s="1"/>
  <c r="W52" i="68"/>
  <c r="B53" i="68"/>
  <c r="C53" i="68"/>
  <c r="D53" i="68" s="1"/>
  <c r="E53" i="68"/>
  <c r="F53" i="68" s="1"/>
  <c r="G53" i="68"/>
  <c r="K53" i="68" s="1"/>
  <c r="H53" i="68"/>
  <c r="P53" i="68" s="1"/>
  <c r="W53" i="68"/>
  <c r="B54" i="68"/>
  <c r="C54" i="68"/>
  <c r="D54" i="68" s="1"/>
  <c r="E54" i="68"/>
  <c r="F54" i="68" s="1"/>
  <c r="G54" i="68"/>
  <c r="K54" i="68" s="1"/>
  <c r="H54" i="68"/>
  <c r="O54" i="68" s="1"/>
  <c r="W54" i="68"/>
  <c r="B55" i="68"/>
  <c r="C55" i="68"/>
  <c r="D55" i="68" s="1"/>
  <c r="E55" i="68"/>
  <c r="F55" i="68" s="1"/>
  <c r="G55" i="68"/>
  <c r="K55" i="68" s="1"/>
  <c r="H55" i="68"/>
  <c r="R55" i="68" s="1"/>
  <c r="W55" i="68"/>
  <c r="B56" i="68"/>
  <c r="C56" i="68"/>
  <c r="D56" i="68" s="1"/>
  <c r="E56" i="68"/>
  <c r="F56" i="68" s="1"/>
  <c r="G56" i="68"/>
  <c r="K56" i="68" s="1"/>
  <c r="H56" i="68"/>
  <c r="M56" i="68" s="1"/>
  <c r="W56" i="68"/>
  <c r="B57" i="68"/>
  <c r="C57" i="68"/>
  <c r="D57" i="68" s="1"/>
  <c r="E57" i="68"/>
  <c r="F57" i="68" s="1"/>
  <c r="G57" i="68"/>
  <c r="K57" i="68" s="1"/>
  <c r="H57" i="68"/>
  <c r="V57" i="68" s="1"/>
  <c r="W57" i="68"/>
  <c r="B58" i="68"/>
  <c r="C58" i="68"/>
  <c r="D58" i="68" s="1"/>
  <c r="E58" i="68"/>
  <c r="F58" i="68" s="1"/>
  <c r="G58" i="68"/>
  <c r="K58" i="68" s="1"/>
  <c r="H58" i="68"/>
  <c r="I58" i="68" s="1"/>
  <c r="N58" i="68" s="1"/>
  <c r="W58" i="68"/>
  <c r="B59" i="68"/>
  <c r="C59" i="68"/>
  <c r="D59" i="68" s="1"/>
  <c r="E59" i="68"/>
  <c r="F59" i="68" s="1"/>
  <c r="G59" i="68"/>
  <c r="K59" i="68" s="1"/>
  <c r="H59" i="68"/>
  <c r="I59" i="68" s="1"/>
  <c r="N59" i="68" s="1"/>
  <c r="W59" i="68"/>
  <c r="B34" i="68"/>
  <c r="C34" i="68"/>
  <c r="D34" i="68" s="1"/>
  <c r="E34" i="68"/>
  <c r="F34" i="68" s="1"/>
  <c r="G34" i="68"/>
  <c r="H34" i="68"/>
  <c r="M34" i="68" s="1"/>
  <c r="W34" i="68"/>
  <c r="B36" i="68"/>
  <c r="C36" i="68"/>
  <c r="D36" i="68" s="1"/>
  <c r="E36" i="68"/>
  <c r="F36" i="68" s="1"/>
  <c r="G36" i="68"/>
  <c r="H36" i="68"/>
  <c r="W36" i="68"/>
  <c r="B37" i="68"/>
  <c r="C37" i="68"/>
  <c r="D37" i="68" s="1"/>
  <c r="E37" i="68"/>
  <c r="F37" i="68" s="1"/>
  <c r="G37" i="68"/>
  <c r="H37" i="68"/>
  <c r="I37" i="68" s="1"/>
  <c r="N37" i="68" s="1"/>
  <c r="W37" i="68"/>
  <c r="B38" i="68"/>
  <c r="C38" i="68"/>
  <c r="D38" i="68" s="1"/>
  <c r="E38" i="68"/>
  <c r="F38" i="68" s="1"/>
  <c r="G38" i="68"/>
  <c r="H38" i="68"/>
  <c r="I38" i="68" s="1"/>
  <c r="N38" i="68" s="1"/>
  <c r="W38" i="68"/>
  <c r="B39" i="68"/>
  <c r="C39" i="68"/>
  <c r="D39" i="68" s="1"/>
  <c r="E39" i="68"/>
  <c r="F39" i="68" s="1"/>
  <c r="G39" i="68"/>
  <c r="H39" i="68"/>
  <c r="M39" i="68" s="1"/>
  <c r="W39" i="68"/>
  <c r="B40" i="68"/>
  <c r="C40" i="68"/>
  <c r="D40" i="68" s="1"/>
  <c r="E40" i="68"/>
  <c r="F40" i="68" s="1"/>
  <c r="G40" i="68"/>
  <c r="K40" i="68" s="1"/>
  <c r="H40" i="68"/>
  <c r="P40" i="68" s="1"/>
  <c r="W40" i="68"/>
  <c r="B41" i="68"/>
  <c r="C41" i="68"/>
  <c r="D41" i="68" s="1"/>
  <c r="E41" i="68"/>
  <c r="F41" i="68" s="1"/>
  <c r="G41" i="68"/>
  <c r="K41" i="68" s="1"/>
  <c r="H41" i="68"/>
  <c r="O41" i="68" s="1"/>
  <c r="W41" i="68"/>
  <c r="B42" i="68"/>
  <c r="C42" i="68"/>
  <c r="D42" i="68" s="1"/>
  <c r="E42" i="68"/>
  <c r="F42" i="68" s="1"/>
  <c r="G42" i="68"/>
  <c r="H42" i="68"/>
  <c r="I42" i="68" s="1"/>
  <c r="N42" i="68" s="1"/>
  <c r="W42" i="68"/>
  <c r="B43" i="68"/>
  <c r="C43" i="68"/>
  <c r="D43" i="68" s="1"/>
  <c r="E43" i="68"/>
  <c r="F43" i="68" s="1"/>
  <c r="G43" i="68"/>
  <c r="K43" i="68" s="1"/>
  <c r="H43" i="68"/>
  <c r="M43" i="68" s="1"/>
  <c r="W43" i="68"/>
  <c r="B44" i="68"/>
  <c r="C44" i="68"/>
  <c r="D44" i="68" s="1"/>
  <c r="E44" i="68"/>
  <c r="F44" i="68" s="1"/>
  <c r="G44" i="68"/>
  <c r="K44" i="68" s="1"/>
  <c r="H44" i="68"/>
  <c r="V44" i="68" s="1"/>
  <c r="W44" i="68"/>
  <c r="B45" i="68"/>
  <c r="C45" i="68"/>
  <c r="D45" i="68" s="1"/>
  <c r="E45" i="68"/>
  <c r="F45" i="68" s="1"/>
  <c r="G45" i="68"/>
  <c r="K45" i="68" s="1"/>
  <c r="H45" i="68"/>
  <c r="I45" i="68" s="1"/>
  <c r="N45" i="68" s="1"/>
  <c r="W45" i="68"/>
  <c r="B46" i="68"/>
  <c r="C46" i="68"/>
  <c r="D46" i="68" s="1"/>
  <c r="E46" i="68"/>
  <c r="F46" i="68" s="1"/>
  <c r="G46" i="68"/>
  <c r="K46" i="68" s="1"/>
  <c r="H46" i="68"/>
  <c r="I46" i="68" s="1"/>
  <c r="N46" i="68" s="1"/>
  <c r="W46" i="68"/>
  <c r="W24" i="68"/>
  <c r="W25" i="68"/>
  <c r="W26" i="68"/>
  <c r="W27" i="68"/>
  <c r="W28" i="68"/>
  <c r="W29" i="68"/>
  <c r="W30" i="68"/>
  <c r="W31" i="68"/>
  <c r="W32" i="68"/>
  <c r="W33" i="68"/>
  <c r="W12" i="68"/>
  <c r="W13" i="68"/>
  <c r="W14" i="68"/>
  <c r="W15" i="68"/>
  <c r="W16" i="68"/>
  <c r="W17" i="68"/>
  <c r="W18" i="68"/>
  <c r="B24" i="68"/>
  <c r="C24" i="68"/>
  <c r="D24" i="68" s="1"/>
  <c r="E24" i="68"/>
  <c r="F24" i="68" s="1"/>
  <c r="G24" i="68"/>
  <c r="H24" i="68"/>
  <c r="R24" i="68" s="1"/>
  <c r="B25" i="68"/>
  <c r="C25" i="68"/>
  <c r="D25" i="68" s="1"/>
  <c r="E25" i="68"/>
  <c r="F25" i="68" s="1"/>
  <c r="G25" i="68"/>
  <c r="H25" i="68"/>
  <c r="I25" i="68" s="1"/>
  <c r="N25" i="68" s="1"/>
  <c r="B26" i="68"/>
  <c r="C26" i="68"/>
  <c r="D26" i="68" s="1"/>
  <c r="E26" i="68"/>
  <c r="F26" i="68" s="1"/>
  <c r="G26" i="68"/>
  <c r="H26" i="68"/>
  <c r="I26" i="68" s="1"/>
  <c r="N26" i="68" s="1"/>
  <c r="B27" i="68"/>
  <c r="C27" i="68"/>
  <c r="D27" i="68" s="1"/>
  <c r="E27" i="68"/>
  <c r="F27" i="68" s="1"/>
  <c r="G27" i="68"/>
  <c r="H27" i="68"/>
  <c r="T27" i="68" s="1"/>
  <c r="B28" i="68"/>
  <c r="C28" i="68"/>
  <c r="D28" i="68" s="1"/>
  <c r="E28" i="68"/>
  <c r="F28" i="68" s="1"/>
  <c r="G28" i="68"/>
  <c r="H28" i="68"/>
  <c r="B29" i="68"/>
  <c r="C29" i="68"/>
  <c r="D29" i="68" s="1"/>
  <c r="E29" i="68"/>
  <c r="F29" i="68" s="1"/>
  <c r="G29" i="68"/>
  <c r="H29" i="68"/>
  <c r="I29" i="68" s="1"/>
  <c r="B30" i="68"/>
  <c r="C30" i="68"/>
  <c r="D30" i="68" s="1"/>
  <c r="E30" i="68"/>
  <c r="F30" i="68" s="1"/>
  <c r="G30" i="68"/>
  <c r="H30" i="68"/>
  <c r="O30" i="68" s="1"/>
  <c r="B31" i="68"/>
  <c r="C31" i="68"/>
  <c r="D31" i="68" s="1"/>
  <c r="E31" i="68"/>
  <c r="F31" i="68" s="1"/>
  <c r="G31" i="68"/>
  <c r="H31" i="68"/>
  <c r="M31" i="68" s="1"/>
  <c r="B32" i="68"/>
  <c r="C32" i="68"/>
  <c r="D32" i="68" s="1"/>
  <c r="E32" i="68"/>
  <c r="F32" i="68" s="1"/>
  <c r="G32" i="68"/>
  <c r="H32" i="68"/>
  <c r="I32" i="68" s="1"/>
  <c r="N32" i="68" s="1"/>
  <c r="B33" i="68"/>
  <c r="C33" i="68"/>
  <c r="D33" i="68" s="1"/>
  <c r="E33" i="68"/>
  <c r="F33" i="68" s="1"/>
  <c r="G33" i="68"/>
  <c r="H33" i="68"/>
  <c r="I33" i="68" s="1"/>
  <c r="N33" i="68" s="1"/>
  <c r="B12" i="68"/>
  <c r="C12" i="68"/>
  <c r="D12" i="68" s="1"/>
  <c r="E12" i="68"/>
  <c r="F12" i="68" s="1"/>
  <c r="G12" i="68"/>
  <c r="H12" i="68"/>
  <c r="P12" i="68" s="1"/>
  <c r="B13" i="68"/>
  <c r="C13" i="68"/>
  <c r="D13" i="68" s="1"/>
  <c r="E13" i="68"/>
  <c r="F13" i="68" s="1"/>
  <c r="G13" i="68"/>
  <c r="H13" i="68"/>
  <c r="O13" i="68" s="1"/>
  <c r="B14" i="68"/>
  <c r="C14" i="68"/>
  <c r="D14" i="68" s="1"/>
  <c r="E14" i="68"/>
  <c r="F14" i="68" s="1"/>
  <c r="G14" i="68"/>
  <c r="H14" i="68"/>
  <c r="T14" i="68" s="1"/>
  <c r="B15" i="68"/>
  <c r="C15" i="68"/>
  <c r="D15" i="68" s="1"/>
  <c r="E15" i="68"/>
  <c r="F15" i="68" s="1"/>
  <c r="G15" i="68"/>
  <c r="H15" i="68"/>
  <c r="S15" i="68" s="1"/>
  <c r="B16" i="68"/>
  <c r="C16" i="68"/>
  <c r="D16" i="68" s="1"/>
  <c r="E16" i="68"/>
  <c r="F16" i="68" s="1"/>
  <c r="G16" i="68"/>
  <c r="H16" i="68"/>
  <c r="P16" i="68" s="1"/>
  <c r="B17" i="68"/>
  <c r="C17" i="68"/>
  <c r="D17" i="68" s="1"/>
  <c r="E17" i="68"/>
  <c r="F17" i="68" s="1"/>
  <c r="G17" i="68"/>
  <c r="H17" i="68"/>
  <c r="O17" i="68" s="1"/>
  <c r="B18" i="68"/>
  <c r="C18" i="68"/>
  <c r="D18" i="68" s="1"/>
  <c r="E18" i="68"/>
  <c r="F18" i="68" s="1"/>
  <c r="G18" i="68"/>
  <c r="H18" i="68"/>
  <c r="H4" i="68"/>
  <c r="S2" i="68"/>
  <c r="T4" i="68" l="1"/>
  <c r="I460" i="68"/>
  <c r="N460" i="68" s="1"/>
  <c r="I461" i="68"/>
  <c r="N461" i="68" s="1"/>
  <c r="I457" i="68"/>
  <c r="N457" i="68" s="1"/>
  <c r="P468" i="68"/>
  <c r="K468" i="68"/>
  <c r="I462" i="68"/>
  <c r="N462" i="68" s="1"/>
  <c r="I458" i="68"/>
  <c r="N458" i="68" s="1"/>
  <c r="R474" i="68"/>
  <c r="K474" i="68"/>
  <c r="I456" i="68"/>
  <c r="N456" i="68" s="1"/>
  <c r="O464" i="68"/>
  <c r="P473" i="68"/>
  <c r="K473" i="68"/>
  <c r="I469" i="68"/>
  <c r="N469" i="68" s="1"/>
  <c r="K469" i="68"/>
  <c r="I463" i="68"/>
  <c r="N463" i="68" s="1"/>
  <c r="I459" i="68"/>
  <c r="N459" i="68" s="1"/>
  <c r="I455" i="68"/>
  <c r="N455" i="68" s="1"/>
  <c r="O448" i="68"/>
  <c r="O444" i="68"/>
  <c r="I453" i="68"/>
  <c r="N453" i="68" s="1"/>
  <c r="O450" i="68"/>
  <c r="I446" i="68"/>
  <c r="N446" i="68" s="1"/>
  <c r="I442" i="68"/>
  <c r="N442" i="68" s="1"/>
  <c r="I454" i="68"/>
  <c r="N454" i="68" s="1"/>
  <c r="O449" i="68"/>
  <c r="O445" i="68"/>
  <c r="I441" i="68"/>
  <c r="V441" i="68" s="1"/>
  <c r="O451" i="68"/>
  <c r="I447" i="68"/>
  <c r="N447" i="68" s="1"/>
  <c r="I443" i="68"/>
  <c r="N443" i="68" s="1"/>
  <c r="I440" i="68"/>
  <c r="N440" i="68" s="1"/>
  <c r="R438" i="68"/>
  <c r="I431" i="68"/>
  <c r="N431" i="68" s="1"/>
  <c r="I427" i="68"/>
  <c r="N427" i="68" s="1"/>
  <c r="R436" i="68"/>
  <c r="I432" i="68"/>
  <c r="N432" i="68" s="1"/>
  <c r="I428" i="68"/>
  <c r="N428" i="68" s="1"/>
  <c r="R435" i="68"/>
  <c r="R437" i="68"/>
  <c r="R433" i="68"/>
  <c r="I429" i="68"/>
  <c r="N429" i="68" s="1"/>
  <c r="O425" i="68"/>
  <c r="R434" i="68"/>
  <c r="I430" i="68"/>
  <c r="N430" i="68" s="1"/>
  <c r="I414" i="68"/>
  <c r="N414" i="68" s="1"/>
  <c r="O423" i="68"/>
  <c r="I419" i="68"/>
  <c r="N419" i="68" s="1"/>
  <c r="I415" i="68"/>
  <c r="N415" i="68" s="1"/>
  <c r="O422" i="68"/>
  <c r="O418" i="68"/>
  <c r="O424" i="68"/>
  <c r="O420" i="68"/>
  <c r="I416" i="68"/>
  <c r="N416" i="68" s="1"/>
  <c r="O421" i="68"/>
  <c r="I417" i="68"/>
  <c r="N417" i="68" s="1"/>
  <c r="I396" i="68"/>
  <c r="N396" i="68" s="1"/>
  <c r="I397" i="68"/>
  <c r="N397" i="68" s="1"/>
  <c r="I393" i="68"/>
  <c r="N393" i="68" s="1"/>
  <c r="I406" i="68"/>
  <c r="N406" i="68" s="1"/>
  <c r="M402" i="68"/>
  <c r="K402" i="68"/>
  <c r="O409" i="68"/>
  <c r="I392" i="68"/>
  <c r="N392" i="68" s="1"/>
  <c r="I398" i="68"/>
  <c r="N398" i="68" s="1"/>
  <c r="I394" i="68"/>
  <c r="N394" i="68" s="1"/>
  <c r="I390" i="68"/>
  <c r="N390" i="68" s="1"/>
  <c r="S407" i="68"/>
  <c r="P405" i="68"/>
  <c r="I399" i="68"/>
  <c r="N399" i="68" s="1"/>
  <c r="I395" i="68"/>
  <c r="N395" i="68" s="1"/>
  <c r="I391" i="68"/>
  <c r="N391" i="68" s="1"/>
  <c r="I404" i="68"/>
  <c r="N404" i="68" s="1"/>
  <c r="I383" i="68"/>
  <c r="N383" i="68" s="1"/>
  <c r="M379" i="68"/>
  <c r="I388" i="68"/>
  <c r="N388" i="68" s="1"/>
  <c r="I389" i="68"/>
  <c r="N389" i="68" s="1"/>
  <c r="I384" i="68"/>
  <c r="N384" i="68" s="1"/>
  <c r="I385" i="68"/>
  <c r="N385" i="68" s="1"/>
  <c r="O381" i="68"/>
  <c r="O377" i="68"/>
  <c r="M380" i="68"/>
  <c r="I376" i="68"/>
  <c r="N376" i="68" s="1"/>
  <c r="I386" i="68"/>
  <c r="N386" i="68" s="1"/>
  <c r="M382" i="68"/>
  <c r="I378" i="68"/>
  <c r="N378" i="68" s="1"/>
  <c r="O375" i="68"/>
  <c r="P373" i="68"/>
  <c r="I357" i="68"/>
  <c r="N357" i="68" s="1"/>
  <c r="K357" i="68"/>
  <c r="I353" i="68"/>
  <c r="N353" i="68" s="1"/>
  <c r="K353" i="68"/>
  <c r="P370" i="68"/>
  <c r="R366" i="68"/>
  <c r="I350" i="68"/>
  <c r="N350" i="68" s="1"/>
  <c r="K350" i="68"/>
  <c r="P371" i="68"/>
  <c r="I359" i="68"/>
  <c r="N359" i="68" s="1"/>
  <c r="K359" i="68"/>
  <c r="I355" i="68"/>
  <c r="N355" i="68" s="1"/>
  <c r="K355" i="68"/>
  <c r="I351" i="68"/>
  <c r="N351" i="68" s="1"/>
  <c r="K351" i="68"/>
  <c r="P372" i="68"/>
  <c r="R368" i="68"/>
  <c r="R364" i="68"/>
  <c r="I358" i="68"/>
  <c r="N358" i="68" s="1"/>
  <c r="K358" i="68"/>
  <c r="I354" i="68"/>
  <c r="N354" i="68" s="1"/>
  <c r="K354" i="68"/>
  <c r="R367" i="68"/>
  <c r="I360" i="68"/>
  <c r="N360" i="68" s="1"/>
  <c r="K360" i="68"/>
  <c r="I356" i="68"/>
  <c r="N356" i="68" s="1"/>
  <c r="K356" i="68"/>
  <c r="I352" i="68"/>
  <c r="N352" i="68" s="1"/>
  <c r="P369" i="68"/>
  <c r="R365" i="68"/>
  <c r="I349" i="68"/>
  <c r="N349" i="68" s="1"/>
  <c r="R347" i="68"/>
  <c r="R345" i="68"/>
  <c r="R344" i="68"/>
  <c r="R346" i="68"/>
  <c r="O331" i="68"/>
  <c r="O323" i="68"/>
  <c r="O332" i="68"/>
  <c r="O328" i="68"/>
  <c r="O324" i="68"/>
  <c r="O333" i="68"/>
  <c r="O329" i="68"/>
  <c r="O325" i="68"/>
  <c r="O327" i="68"/>
  <c r="O321" i="68"/>
  <c r="O330" i="68"/>
  <c r="O326" i="68"/>
  <c r="R314" i="68"/>
  <c r="O305" i="68"/>
  <c r="O301" i="68"/>
  <c r="R310" i="68"/>
  <c r="O306" i="68"/>
  <c r="O302" i="68"/>
  <c r="O298" i="68"/>
  <c r="O319" i="68"/>
  <c r="R315" i="68"/>
  <c r="R311" i="68"/>
  <c r="O307" i="68"/>
  <c r="O303" i="68"/>
  <c r="O299" i="68"/>
  <c r="O320" i="68"/>
  <c r="O316" i="68"/>
  <c r="R312" i="68"/>
  <c r="R318" i="68"/>
  <c r="O308" i="68"/>
  <c r="K308" i="68"/>
  <c r="O304" i="68"/>
  <c r="O300" i="68"/>
  <c r="R317" i="68"/>
  <c r="R313" i="68"/>
  <c r="I292" i="68"/>
  <c r="N292" i="68" s="1"/>
  <c r="K292" i="68"/>
  <c r="I288" i="68"/>
  <c r="N288" i="68" s="1"/>
  <c r="K288" i="68"/>
  <c r="O297" i="68"/>
  <c r="I293" i="68"/>
  <c r="N293" i="68" s="1"/>
  <c r="K293" i="68"/>
  <c r="I289" i="68"/>
  <c r="N289" i="68" s="1"/>
  <c r="K289" i="68"/>
  <c r="I294" i="68"/>
  <c r="N294" i="68" s="1"/>
  <c r="K294" i="68"/>
  <c r="I290" i="68"/>
  <c r="N290" i="68" s="1"/>
  <c r="K290" i="68"/>
  <c r="I286" i="68"/>
  <c r="N286" i="68" s="1"/>
  <c r="K286" i="68"/>
  <c r="I295" i="68"/>
  <c r="N295" i="68" s="1"/>
  <c r="K295" i="68"/>
  <c r="I291" i="68"/>
  <c r="N291" i="68" s="1"/>
  <c r="K291" i="68"/>
  <c r="I287" i="68"/>
  <c r="N287" i="68" s="1"/>
  <c r="K287" i="68"/>
  <c r="I284" i="68"/>
  <c r="N284" i="68" s="1"/>
  <c r="K284" i="68"/>
  <c r="R282" i="68"/>
  <c r="K282" i="68"/>
  <c r="I266" i="68"/>
  <c r="N266" i="68" s="1"/>
  <c r="I262" i="68"/>
  <c r="N262" i="68" s="1"/>
  <c r="I267" i="68"/>
  <c r="N267" i="68" s="1"/>
  <c r="I263" i="68"/>
  <c r="N263" i="68" s="1"/>
  <c r="R280" i="68"/>
  <c r="R276" i="68"/>
  <c r="R275" i="68"/>
  <c r="I268" i="68"/>
  <c r="N268" i="68" s="1"/>
  <c r="I264" i="68"/>
  <c r="N264" i="68" s="1"/>
  <c r="I260" i="68"/>
  <c r="N260" i="68" s="1"/>
  <c r="R281" i="68"/>
  <c r="R277" i="68"/>
  <c r="R273" i="68"/>
  <c r="R271" i="68"/>
  <c r="R279" i="68"/>
  <c r="I269" i="68"/>
  <c r="N269" i="68" s="1"/>
  <c r="I265" i="68"/>
  <c r="N265" i="68" s="1"/>
  <c r="I261" i="68"/>
  <c r="N261" i="68" s="1"/>
  <c r="R278" i="68"/>
  <c r="R274" i="68"/>
  <c r="I259" i="68"/>
  <c r="N259" i="68" s="1"/>
  <c r="P242" i="68"/>
  <c r="R242" i="68"/>
  <c r="S242" i="68"/>
  <c r="T242" i="68"/>
  <c r="I245" i="68"/>
  <c r="N245" i="68" s="1"/>
  <c r="R245" i="68"/>
  <c r="T245" i="68"/>
  <c r="S245" i="68"/>
  <c r="O463" i="68"/>
  <c r="P454" i="68"/>
  <c r="T467" i="68"/>
  <c r="P349" i="68"/>
  <c r="M463" i="68"/>
  <c r="M472" i="68"/>
  <c r="S467" i="68"/>
  <c r="P394" i="68"/>
  <c r="T382" i="68"/>
  <c r="O474" i="68"/>
  <c r="R460" i="68"/>
  <c r="S394" i="68"/>
  <c r="V471" i="68"/>
  <c r="S463" i="68"/>
  <c r="S457" i="68"/>
  <c r="P472" i="68"/>
  <c r="V467" i="68"/>
  <c r="R463" i="68"/>
  <c r="I472" i="68"/>
  <c r="N472" i="68" s="1"/>
  <c r="T471" i="68"/>
  <c r="S453" i="68"/>
  <c r="R471" i="68"/>
  <c r="R470" i="68"/>
  <c r="T474" i="68"/>
  <c r="M471" i="68"/>
  <c r="P470" i="68"/>
  <c r="M474" i="68"/>
  <c r="V473" i="68"/>
  <c r="V472" i="68"/>
  <c r="T472" i="68"/>
  <c r="S449" i="68"/>
  <c r="I474" i="68"/>
  <c r="N474" i="68" s="1"/>
  <c r="T473" i="68"/>
  <c r="V469" i="68"/>
  <c r="I467" i="68"/>
  <c r="N467" i="68" s="1"/>
  <c r="T466" i="68"/>
  <c r="O454" i="68"/>
  <c r="R453" i="68"/>
  <c r="R473" i="68"/>
  <c r="T469" i="68"/>
  <c r="S466" i="68"/>
  <c r="S406" i="68"/>
  <c r="S435" i="68"/>
  <c r="R451" i="68"/>
  <c r="V474" i="68"/>
  <c r="O473" i="68"/>
  <c r="S469" i="68"/>
  <c r="R466" i="68"/>
  <c r="R469" i="68"/>
  <c r="P466" i="68"/>
  <c r="S459" i="68"/>
  <c r="P474" i="68"/>
  <c r="I473" i="68"/>
  <c r="N473" i="68" s="1"/>
  <c r="P469" i="68"/>
  <c r="V468" i="68"/>
  <c r="O466" i="68"/>
  <c r="M461" i="68"/>
  <c r="O460" i="68"/>
  <c r="R459" i="68"/>
  <c r="R458" i="68"/>
  <c r="S437" i="68"/>
  <c r="T447" i="68"/>
  <c r="M469" i="68"/>
  <c r="M468" i="68"/>
  <c r="M466" i="68"/>
  <c r="P459" i="68"/>
  <c r="O458" i="68"/>
  <c r="S471" i="68"/>
  <c r="O469" i="68"/>
  <c r="I468" i="68"/>
  <c r="N468" i="68" s="1"/>
  <c r="M460" i="68"/>
  <c r="M454" i="68"/>
  <c r="S432" i="68"/>
  <c r="P449" i="68"/>
  <c r="S474" i="68"/>
  <c r="M473" i="68"/>
  <c r="P471" i="68"/>
  <c r="V470" i="68"/>
  <c r="T468" i="68"/>
  <c r="P467" i="68"/>
  <c r="P463" i="68"/>
  <c r="S461" i="68"/>
  <c r="O459" i="68"/>
  <c r="S458" i="68"/>
  <c r="S456" i="68"/>
  <c r="R432" i="68"/>
  <c r="S468" i="68"/>
  <c r="M467" i="68"/>
  <c r="S462" i="68"/>
  <c r="R461" i="68"/>
  <c r="M459" i="68"/>
  <c r="R456" i="68"/>
  <c r="P432" i="68"/>
  <c r="R468" i="68"/>
  <c r="P461" i="68"/>
  <c r="P456" i="68"/>
  <c r="S455" i="68"/>
  <c r="S454" i="68"/>
  <c r="T381" i="68"/>
  <c r="O432" i="68"/>
  <c r="O468" i="68"/>
  <c r="O461" i="68"/>
  <c r="S460" i="68"/>
  <c r="O456" i="68"/>
  <c r="O455" i="68"/>
  <c r="R454" i="68"/>
  <c r="R394" i="68"/>
  <c r="O441" i="68"/>
  <c r="R462" i="68"/>
  <c r="P457" i="68"/>
  <c r="M455" i="68"/>
  <c r="T442" i="68"/>
  <c r="O470" i="68"/>
  <c r="P462" i="68"/>
  <c r="O457" i="68"/>
  <c r="I379" i="68"/>
  <c r="N379" i="68" s="1"/>
  <c r="O394" i="68"/>
  <c r="S472" i="68"/>
  <c r="M470" i="68"/>
  <c r="O462" i="68"/>
  <c r="M457" i="68"/>
  <c r="S473" i="68"/>
  <c r="R472" i="68"/>
  <c r="O471" i="68"/>
  <c r="I470" i="68"/>
  <c r="N470" i="68" s="1"/>
  <c r="R467" i="68"/>
  <c r="M462" i="68"/>
  <c r="I373" i="68"/>
  <c r="N373" i="68" s="1"/>
  <c r="R428" i="68"/>
  <c r="T445" i="68"/>
  <c r="P453" i="68"/>
  <c r="S445" i="68"/>
  <c r="O472" i="68"/>
  <c r="I471" i="68"/>
  <c r="N471" i="68" s="1"/>
  <c r="T470" i="68"/>
  <c r="O467" i="68"/>
  <c r="I466" i="68"/>
  <c r="N466" i="68" s="1"/>
  <c r="P458" i="68"/>
  <c r="M456" i="68"/>
  <c r="R455" i="68"/>
  <c r="O453" i="68"/>
  <c r="T328" i="68"/>
  <c r="S382" i="68"/>
  <c r="R445" i="68"/>
  <c r="S470" i="68"/>
  <c r="P455" i="68"/>
  <c r="M453" i="68"/>
  <c r="M421" i="68"/>
  <c r="P460" i="68"/>
  <c r="M458" i="68"/>
  <c r="R457" i="68"/>
  <c r="V463" i="68"/>
  <c r="T463" i="68"/>
  <c r="T462" i="68"/>
  <c r="T461" i="68"/>
  <c r="T460" i="68"/>
  <c r="T459" i="68"/>
  <c r="T458" i="68"/>
  <c r="T457" i="68"/>
  <c r="T456" i="68"/>
  <c r="T455" i="68"/>
  <c r="T454" i="68"/>
  <c r="T453" i="68"/>
  <c r="T401" i="68"/>
  <c r="M432" i="68"/>
  <c r="S431" i="68"/>
  <c r="R449" i="68"/>
  <c r="S447" i="68"/>
  <c r="P445" i="68"/>
  <c r="R337" i="68"/>
  <c r="S401" i="68"/>
  <c r="P431" i="68"/>
  <c r="R447" i="68"/>
  <c r="S404" i="68"/>
  <c r="P401" i="68"/>
  <c r="O431" i="68"/>
  <c r="S430" i="68"/>
  <c r="P447" i="68"/>
  <c r="P404" i="68"/>
  <c r="O401" i="68"/>
  <c r="M431" i="68"/>
  <c r="O430" i="68"/>
  <c r="O447" i="68"/>
  <c r="S446" i="68"/>
  <c r="O404" i="68"/>
  <c r="P433" i="68"/>
  <c r="M447" i="68"/>
  <c r="P446" i="68"/>
  <c r="R441" i="68"/>
  <c r="T440" i="68"/>
  <c r="S464" i="68"/>
  <c r="O446" i="68"/>
  <c r="R443" i="68"/>
  <c r="P464" i="68"/>
  <c r="P390" i="68"/>
  <c r="M446" i="68"/>
  <c r="O443" i="68"/>
  <c r="M464" i="68"/>
  <c r="T464" i="68"/>
  <c r="I464" i="68"/>
  <c r="N464" i="68" s="1"/>
  <c r="R464" i="68"/>
  <c r="T326" i="68"/>
  <c r="P430" i="68"/>
  <c r="P428" i="68"/>
  <c r="S451" i="68"/>
  <c r="M443" i="68"/>
  <c r="S442" i="68"/>
  <c r="M441" i="68"/>
  <c r="S440" i="68"/>
  <c r="T410" i="68"/>
  <c r="R407" i="68"/>
  <c r="P435" i="68"/>
  <c r="T444" i="68"/>
  <c r="R442" i="68"/>
  <c r="R440" i="68"/>
  <c r="M397" i="68"/>
  <c r="S410" i="68"/>
  <c r="M407" i="68"/>
  <c r="T406" i="68"/>
  <c r="O405" i="68"/>
  <c r="P451" i="68"/>
  <c r="M449" i="68"/>
  <c r="T448" i="68"/>
  <c r="T446" i="68"/>
  <c r="M445" i="68"/>
  <c r="S444" i="68"/>
  <c r="P442" i="68"/>
  <c r="P440" i="68"/>
  <c r="O410" i="68"/>
  <c r="T409" i="68"/>
  <c r="I407" i="68"/>
  <c r="N407" i="68" s="1"/>
  <c r="P437" i="68"/>
  <c r="M451" i="68"/>
  <c r="S450" i="68"/>
  <c r="S448" i="68"/>
  <c r="P444" i="68"/>
  <c r="T443" i="68"/>
  <c r="O442" i="68"/>
  <c r="T441" i="68"/>
  <c r="O440" i="68"/>
  <c r="O367" i="68"/>
  <c r="M410" i="68"/>
  <c r="M409" i="68"/>
  <c r="R431" i="68"/>
  <c r="R450" i="68"/>
  <c r="R448" i="68"/>
  <c r="R446" i="68"/>
  <c r="M444" i="68"/>
  <c r="S443" i="68"/>
  <c r="M442" i="68"/>
  <c r="S441" i="68"/>
  <c r="M440" i="68"/>
  <c r="T337" i="68"/>
  <c r="P353" i="68"/>
  <c r="S373" i="68"/>
  <c r="S372" i="68"/>
  <c r="M367" i="68"/>
  <c r="P450" i="68"/>
  <c r="P448" i="68"/>
  <c r="O388" i="68"/>
  <c r="S433" i="68"/>
  <c r="V430" i="68"/>
  <c r="M450" i="68"/>
  <c r="T449" i="68"/>
  <c r="M448" i="68"/>
  <c r="P443" i="68"/>
  <c r="P441" i="68"/>
  <c r="V446" i="68"/>
  <c r="T451" i="68"/>
  <c r="I451" i="68"/>
  <c r="T450" i="68"/>
  <c r="I450" i="68"/>
  <c r="N450" i="68" s="1"/>
  <c r="I449" i="68"/>
  <c r="N449" i="68" s="1"/>
  <c r="I448" i="68"/>
  <c r="N448" i="68" s="1"/>
  <c r="I445" i="68"/>
  <c r="I444" i="68"/>
  <c r="R444" i="68"/>
  <c r="S397" i="68"/>
  <c r="R408" i="68"/>
  <c r="P422" i="68"/>
  <c r="P420" i="68"/>
  <c r="O438" i="68"/>
  <c r="O436" i="68"/>
  <c r="O434" i="68"/>
  <c r="M429" i="68"/>
  <c r="O427" i="68"/>
  <c r="O397" i="68"/>
  <c r="T389" i="68"/>
  <c r="P408" i="68"/>
  <c r="P407" i="68"/>
  <c r="M422" i="68"/>
  <c r="M420" i="68"/>
  <c r="M438" i="68"/>
  <c r="V437" i="68"/>
  <c r="M436" i="68"/>
  <c r="V435" i="68"/>
  <c r="M434" i="68"/>
  <c r="V433" i="68"/>
  <c r="R430" i="68"/>
  <c r="S428" i="68"/>
  <c r="M427" i="68"/>
  <c r="S384" i="68"/>
  <c r="R382" i="68"/>
  <c r="P406" i="68"/>
  <c r="O437" i="68"/>
  <c r="O435" i="68"/>
  <c r="O433" i="68"/>
  <c r="M430" i="68"/>
  <c r="S429" i="68"/>
  <c r="O428" i="68"/>
  <c r="P382" i="68"/>
  <c r="S415" i="68"/>
  <c r="M437" i="68"/>
  <c r="M435" i="68"/>
  <c r="M433" i="68"/>
  <c r="R429" i="68"/>
  <c r="M428" i="68"/>
  <c r="S427" i="68"/>
  <c r="R359" i="68"/>
  <c r="O382" i="68"/>
  <c r="T376" i="68"/>
  <c r="R410" i="68"/>
  <c r="M425" i="68"/>
  <c r="R424" i="68"/>
  <c r="M423" i="68"/>
  <c r="S422" i="68"/>
  <c r="R417" i="68"/>
  <c r="O416" i="68"/>
  <c r="R415" i="68"/>
  <c r="O414" i="68"/>
  <c r="S438" i="68"/>
  <c r="S436" i="68"/>
  <c r="S434" i="68"/>
  <c r="P429" i="68"/>
  <c r="R427" i="68"/>
  <c r="S376" i="68"/>
  <c r="M393" i="68"/>
  <c r="T412" i="68"/>
  <c r="T408" i="68"/>
  <c r="P424" i="68"/>
  <c r="R422" i="68"/>
  <c r="S420" i="68"/>
  <c r="P418" i="68"/>
  <c r="P417" i="68"/>
  <c r="P415" i="68"/>
  <c r="P438" i="68"/>
  <c r="P436" i="68"/>
  <c r="P434" i="68"/>
  <c r="O429" i="68"/>
  <c r="P427" i="68"/>
  <c r="T438" i="68"/>
  <c r="I438" i="68"/>
  <c r="T437" i="68"/>
  <c r="I437" i="68"/>
  <c r="N437" i="68" s="1"/>
  <c r="T436" i="68"/>
  <c r="I436" i="68"/>
  <c r="N436" i="68" s="1"/>
  <c r="T435" i="68"/>
  <c r="I435" i="68"/>
  <c r="N435" i="68" s="1"/>
  <c r="T434" i="68"/>
  <c r="I434" i="68"/>
  <c r="N434" i="68" s="1"/>
  <c r="T433" i="68"/>
  <c r="I433" i="68"/>
  <c r="N433" i="68" s="1"/>
  <c r="T432" i="68"/>
  <c r="T431" i="68"/>
  <c r="T430" i="68"/>
  <c r="T429" i="68"/>
  <c r="T428" i="68"/>
  <c r="T427" i="68"/>
  <c r="S326" i="68"/>
  <c r="M365" i="68"/>
  <c r="O384" i="68"/>
  <c r="S399" i="68"/>
  <c r="O398" i="68"/>
  <c r="M388" i="68"/>
  <c r="O412" i="68"/>
  <c r="P410" i="68"/>
  <c r="I409" i="68"/>
  <c r="N409" i="68" s="1"/>
  <c r="S408" i="68"/>
  <c r="O407" i="68"/>
  <c r="M405" i="68"/>
  <c r="R401" i="68"/>
  <c r="S424" i="68"/>
  <c r="M418" i="68"/>
  <c r="S417" i="68"/>
  <c r="M416" i="68"/>
  <c r="M414" i="68"/>
  <c r="O285" i="68"/>
  <c r="S353" i="68"/>
  <c r="S352" i="68"/>
  <c r="O399" i="68"/>
  <c r="M398" i="68"/>
  <c r="I405" i="68"/>
  <c r="N405" i="68" s="1"/>
  <c r="T402" i="68"/>
  <c r="S419" i="68"/>
  <c r="S402" i="68"/>
  <c r="R419" i="68"/>
  <c r="M390" i="68"/>
  <c r="S389" i="68"/>
  <c r="T388" i="68"/>
  <c r="I410" i="68"/>
  <c r="N410" i="68" s="1"/>
  <c r="S409" i="68"/>
  <c r="O408" i="68"/>
  <c r="T405" i="68"/>
  <c r="M404" i="68"/>
  <c r="R402" i="68"/>
  <c r="M401" i="68"/>
  <c r="M424" i="68"/>
  <c r="P419" i="68"/>
  <c r="O417" i="68"/>
  <c r="O415" i="68"/>
  <c r="R389" i="68"/>
  <c r="S388" i="68"/>
  <c r="R409" i="68"/>
  <c r="M408" i="68"/>
  <c r="T407" i="68"/>
  <c r="S405" i="68"/>
  <c r="P402" i="68"/>
  <c r="I401" i="68"/>
  <c r="N401" i="68" s="1"/>
  <c r="S425" i="68"/>
  <c r="S423" i="68"/>
  <c r="S421" i="68"/>
  <c r="O419" i="68"/>
  <c r="M417" i="68"/>
  <c r="S416" i="68"/>
  <c r="M415" i="68"/>
  <c r="S414" i="68"/>
  <c r="M324" i="68"/>
  <c r="R388" i="68"/>
  <c r="P409" i="68"/>
  <c r="I408" i="68"/>
  <c r="N408" i="68" s="1"/>
  <c r="R405" i="68"/>
  <c r="O402" i="68"/>
  <c r="R425" i="68"/>
  <c r="R423" i="68"/>
  <c r="R421" i="68"/>
  <c r="M419" i="68"/>
  <c r="S418" i="68"/>
  <c r="R416" i="68"/>
  <c r="R414" i="68"/>
  <c r="I324" i="68"/>
  <c r="N324" i="68" s="1"/>
  <c r="O356" i="68"/>
  <c r="T384" i="68"/>
  <c r="P388" i="68"/>
  <c r="P425" i="68"/>
  <c r="P423" i="68"/>
  <c r="P421" i="68"/>
  <c r="R418" i="68"/>
  <c r="P416" i="68"/>
  <c r="P414" i="68"/>
  <c r="V417" i="68"/>
  <c r="T425" i="68"/>
  <c r="I425" i="68"/>
  <c r="N425" i="68" s="1"/>
  <c r="T424" i="68"/>
  <c r="I424" i="68"/>
  <c r="N424" i="68" s="1"/>
  <c r="T423" i="68"/>
  <c r="I423" i="68"/>
  <c r="N423" i="68" s="1"/>
  <c r="T422" i="68"/>
  <c r="I422" i="68"/>
  <c r="N422" i="68" s="1"/>
  <c r="T421" i="68"/>
  <c r="I421" i="68"/>
  <c r="N421" i="68" s="1"/>
  <c r="T420" i="68"/>
  <c r="I420" i="68"/>
  <c r="T419" i="68"/>
  <c r="T418" i="68"/>
  <c r="I418" i="68"/>
  <c r="T417" i="68"/>
  <c r="T416" i="68"/>
  <c r="T415" i="68"/>
  <c r="T414" i="68"/>
  <c r="R420" i="68"/>
  <c r="T386" i="68"/>
  <c r="R384" i="68"/>
  <c r="R376" i="68"/>
  <c r="M399" i="68"/>
  <c r="R397" i="68"/>
  <c r="P395" i="68"/>
  <c r="M412" i="68"/>
  <c r="T411" i="68"/>
  <c r="T403" i="68"/>
  <c r="S360" i="68"/>
  <c r="O359" i="68"/>
  <c r="P376" i="68"/>
  <c r="P397" i="68"/>
  <c r="O395" i="68"/>
  <c r="I412" i="68"/>
  <c r="N412" i="68" s="1"/>
  <c r="S411" i="68"/>
  <c r="S403" i="68"/>
  <c r="M384" i="68"/>
  <c r="R379" i="68"/>
  <c r="T377" i="68"/>
  <c r="O376" i="68"/>
  <c r="M395" i="68"/>
  <c r="S392" i="68"/>
  <c r="R411" i="68"/>
  <c r="R403" i="68"/>
  <c r="T380" i="68"/>
  <c r="T378" i="68"/>
  <c r="S377" i="68"/>
  <c r="M376" i="68"/>
  <c r="R392" i="68"/>
  <c r="P411" i="68"/>
  <c r="R406" i="68"/>
  <c r="T404" i="68"/>
  <c r="P403" i="68"/>
  <c r="I402" i="68"/>
  <c r="N402" i="68" s="1"/>
  <c r="R338" i="68"/>
  <c r="R377" i="68"/>
  <c r="T375" i="68"/>
  <c r="P392" i="68"/>
  <c r="S412" i="68"/>
  <c r="O411" i="68"/>
  <c r="O403" i="68"/>
  <c r="M377" i="68"/>
  <c r="M375" i="68"/>
  <c r="R399" i="68"/>
  <c r="O392" i="68"/>
  <c r="S391" i="68"/>
  <c r="R412" i="68"/>
  <c r="M411" i="68"/>
  <c r="O406" i="68"/>
  <c r="R404" i="68"/>
  <c r="M403" i="68"/>
  <c r="P357" i="68"/>
  <c r="P399" i="68"/>
  <c r="M392" i="68"/>
  <c r="R391" i="68"/>
  <c r="O390" i="68"/>
  <c r="P412" i="68"/>
  <c r="I411" i="68"/>
  <c r="N411" i="68" s="1"/>
  <c r="M406" i="68"/>
  <c r="I403" i="68"/>
  <c r="N403" i="68" s="1"/>
  <c r="V411" i="68"/>
  <c r="V410" i="68"/>
  <c r="V409" i="68"/>
  <c r="V408" i="68"/>
  <c r="V407" i="68"/>
  <c r="V406" i="68"/>
  <c r="V405" i="68"/>
  <c r="T383" i="68"/>
  <c r="T369" i="68"/>
  <c r="S383" i="68"/>
  <c r="S396" i="68"/>
  <c r="M332" i="68"/>
  <c r="T341" i="68"/>
  <c r="T338" i="68"/>
  <c r="O336" i="68"/>
  <c r="M360" i="68"/>
  <c r="S369" i="68"/>
  <c r="T385" i="68"/>
  <c r="R383" i="68"/>
  <c r="R396" i="68"/>
  <c r="S393" i="68"/>
  <c r="P391" i="68"/>
  <c r="P389" i="68"/>
  <c r="T346" i="68"/>
  <c r="S341" i="68"/>
  <c r="O369" i="68"/>
  <c r="S385" i="68"/>
  <c r="P383" i="68"/>
  <c r="I382" i="68"/>
  <c r="N382" i="68" s="1"/>
  <c r="M381" i="68"/>
  <c r="S380" i="68"/>
  <c r="S398" i="68"/>
  <c r="P396" i="68"/>
  <c r="M394" i="68"/>
  <c r="R393" i="68"/>
  <c r="O391" i="68"/>
  <c r="T390" i="68"/>
  <c r="O389" i="68"/>
  <c r="P341" i="68"/>
  <c r="S340" i="68"/>
  <c r="O354" i="68"/>
  <c r="M369" i="68"/>
  <c r="S368" i="68"/>
  <c r="T367" i="68"/>
  <c r="P365" i="68"/>
  <c r="S363" i="68"/>
  <c r="P385" i="68"/>
  <c r="M383" i="68"/>
  <c r="T379" i="68"/>
  <c r="R398" i="68"/>
  <c r="O396" i="68"/>
  <c r="S395" i="68"/>
  <c r="P393" i="68"/>
  <c r="M391" i="68"/>
  <c r="S390" i="68"/>
  <c r="M389" i="68"/>
  <c r="M334" i="68"/>
  <c r="T329" i="68"/>
  <c r="M341" i="68"/>
  <c r="O340" i="68"/>
  <c r="S355" i="68"/>
  <c r="T373" i="68"/>
  <c r="I369" i="68"/>
  <c r="N369" i="68" s="1"/>
  <c r="I368" i="68"/>
  <c r="N368" i="68" s="1"/>
  <c r="S367" i="68"/>
  <c r="O365" i="68"/>
  <c r="T364" i="68"/>
  <c r="R363" i="68"/>
  <c r="O385" i="68"/>
  <c r="S379" i="68"/>
  <c r="P398" i="68"/>
  <c r="M396" i="68"/>
  <c r="R395" i="68"/>
  <c r="O393" i="68"/>
  <c r="R390" i="68"/>
  <c r="V399" i="68"/>
  <c r="T399" i="68"/>
  <c r="T398" i="68"/>
  <c r="T397" i="68"/>
  <c r="T396" i="68"/>
  <c r="T395" i="68"/>
  <c r="T394" i="68"/>
  <c r="T393" i="68"/>
  <c r="T392" i="68"/>
  <c r="T391" i="68"/>
  <c r="M356" i="68"/>
  <c r="R355" i="68"/>
  <c r="P367" i="68"/>
  <c r="I365" i="68"/>
  <c r="N365" i="68" s="1"/>
  <c r="S364" i="68"/>
  <c r="T363" i="68"/>
  <c r="S386" i="68"/>
  <c r="R385" i="68"/>
  <c r="P384" i="68"/>
  <c r="O383" i="68"/>
  <c r="I380" i="68"/>
  <c r="N380" i="68" s="1"/>
  <c r="S378" i="68"/>
  <c r="R290" i="68"/>
  <c r="V285" i="68"/>
  <c r="S321" i="68"/>
  <c r="M333" i="68"/>
  <c r="M326" i="68"/>
  <c r="M355" i="68"/>
  <c r="T371" i="68"/>
  <c r="I364" i="68"/>
  <c r="N364" i="68" s="1"/>
  <c r="R386" i="68"/>
  <c r="I381" i="68"/>
  <c r="N381" i="68" s="1"/>
  <c r="R378" i="68"/>
  <c r="I375" i="68"/>
  <c r="O290" i="68"/>
  <c r="S285" i="68"/>
  <c r="S371" i="68"/>
  <c r="T366" i="68"/>
  <c r="P386" i="68"/>
  <c r="P378" i="68"/>
  <c r="R285" i="68"/>
  <c r="T342" i="68"/>
  <c r="O371" i="68"/>
  <c r="T370" i="68"/>
  <c r="I367" i="68"/>
  <c r="N367" i="68" s="1"/>
  <c r="S366" i="68"/>
  <c r="T365" i="68"/>
  <c r="P363" i="68"/>
  <c r="O386" i="68"/>
  <c r="M385" i="68"/>
  <c r="S381" i="68"/>
  <c r="R380" i="68"/>
  <c r="P379" i="68"/>
  <c r="O378" i="68"/>
  <c r="I377" i="68"/>
  <c r="S375" i="68"/>
  <c r="M371" i="68"/>
  <c r="M370" i="68"/>
  <c r="I366" i="68"/>
  <c r="N366" i="68" s="1"/>
  <c r="S365" i="68"/>
  <c r="O363" i="68"/>
  <c r="T362" i="68"/>
  <c r="M386" i="68"/>
  <c r="R381" i="68"/>
  <c r="P380" i="68"/>
  <c r="O379" i="68"/>
  <c r="M378" i="68"/>
  <c r="R375" i="68"/>
  <c r="M363" i="68"/>
  <c r="O362" i="68"/>
  <c r="P381" i="68"/>
  <c r="O380" i="68"/>
  <c r="P375" i="68"/>
  <c r="R356" i="68"/>
  <c r="I362" i="68"/>
  <c r="N362" i="68" s="1"/>
  <c r="P377" i="68"/>
  <c r="M290" i="68"/>
  <c r="O341" i="68"/>
  <c r="O339" i="68"/>
  <c r="S338" i="68"/>
  <c r="I336" i="68"/>
  <c r="N336" i="68" s="1"/>
  <c r="O360" i="68"/>
  <c r="S359" i="68"/>
  <c r="S356" i="68"/>
  <c r="M354" i="68"/>
  <c r="R353" i="68"/>
  <c r="O372" i="68"/>
  <c r="I370" i="68"/>
  <c r="N370" i="68" s="1"/>
  <c r="M362" i="68"/>
  <c r="T344" i="68"/>
  <c r="M372" i="68"/>
  <c r="S344" i="68"/>
  <c r="I338" i="68"/>
  <c r="N338" i="68" s="1"/>
  <c r="S337" i="68"/>
  <c r="P359" i="68"/>
  <c r="P356" i="68"/>
  <c r="O353" i="68"/>
  <c r="O352" i="68"/>
  <c r="S351" i="68"/>
  <c r="I372" i="68"/>
  <c r="N372" i="68" s="1"/>
  <c r="T368" i="68"/>
  <c r="P344" i="68"/>
  <c r="T336" i="68"/>
  <c r="M352" i="68"/>
  <c r="R351" i="68"/>
  <c r="I346" i="68"/>
  <c r="N346" i="68" s="1"/>
  <c r="O344" i="68"/>
  <c r="S342" i="68"/>
  <c r="P337" i="68"/>
  <c r="S336" i="68"/>
  <c r="M359" i="68"/>
  <c r="S354" i="68"/>
  <c r="P351" i="68"/>
  <c r="P368" i="68"/>
  <c r="P366" i="68"/>
  <c r="P364" i="68"/>
  <c r="I363" i="68"/>
  <c r="N363" i="68" s="1"/>
  <c r="S362" i="68"/>
  <c r="M344" i="68"/>
  <c r="P342" i="68"/>
  <c r="R336" i="68"/>
  <c r="R354" i="68"/>
  <c r="O351" i="68"/>
  <c r="O373" i="68"/>
  <c r="I371" i="68"/>
  <c r="N371" i="68" s="1"/>
  <c r="S370" i="68"/>
  <c r="O368" i="68"/>
  <c r="O366" i="68"/>
  <c r="O364" i="68"/>
  <c r="R362" i="68"/>
  <c r="P290" i="68"/>
  <c r="M312" i="68"/>
  <c r="S331" i="68"/>
  <c r="S323" i="68"/>
  <c r="I344" i="68"/>
  <c r="N344" i="68" s="1"/>
  <c r="R341" i="68"/>
  <c r="P336" i="68"/>
  <c r="P354" i="68"/>
  <c r="M351" i="68"/>
  <c r="M373" i="68"/>
  <c r="T372" i="68"/>
  <c r="O370" i="68"/>
  <c r="M368" i="68"/>
  <c r="M366" i="68"/>
  <c r="M364" i="68"/>
  <c r="P362" i="68"/>
  <c r="R373" i="68"/>
  <c r="R372" i="68"/>
  <c r="R371" i="68"/>
  <c r="R370" i="68"/>
  <c r="R369" i="68"/>
  <c r="M258" i="68"/>
  <c r="R340" i="68"/>
  <c r="M339" i="68"/>
  <c r="O357" i="68"/>
  <c r="O349" i="68"/>
  <c r="S330" i="68"/>
  <c r="R342" i="68"/>
  <c r="P340" i="68"/>
  <c r="I339" i="68"/>
  <c r="N339" i="68" s="1"/>
  <c r="M357" i="68"/>
  <c r="M349" i="68"/>
  <c r="S358" i="68"/>
  <c r="S350" i="68"/>
  <c r="M321" i="68"/>
  <c r="S347" i="68"/>
  <c r="S346" i="68"/>
  <c r="O342" i="68"/>
  <c r="M340" i="68"/>
  <c r="T339" i="68"/>
  <c r="P338" i="68"/>
  <c r="M336" i="68"/>
  <c r="R358" i="68"/>
  <c r="R350" i="68"/>
  <c r="P346" i="68"/>
  <c r="I340" i="68"/>
  <c r="N340" i="68" s="1"/>
  <c r="S339" i="68"/>
  <c r="O338" i="68"/>
  <c r="P358" i="68"/>
  <c r="P350" i="68"/>
  <c r="V288" i="68"/>
  <c r="O346" i="68"/>
  <c r="R339" i="68"/>
  <c r="R360" i="68"/>
  <c r="O358" i="68"/>
  <c r="S357" i="68"/>
  <c r="P355" i="68"/>
  <c r="M353" i="68"/>
  <c r="R352" i="68"/>
  <c r="O350" i="68"/>
  <c r="S349" i="68"/>
  <c r="R288" i="68"/>
  <c r="S327" i="68"/>
  <c r="M346" i="68"/>
  <c r="S345" i="68"/>
  <c r="T340" i="68"/>
  <c r="P339" i="68"/>
  <c r="P360" i="68"/>
  <c r="M358" i="68"/>
  <c r="R357" i="68"/>
  <c r="O355" i="68"/>
  <c r="P352" i="68"/>
  <c r="M350" i="68"/>
  <c r="R349" i="68"/>
  <c r="V360" i="68"/>
  <c r="V359" i="68"/>
  <c r="V358" i="68"/>
  <c r="V357" i="68"/>
  <c r="V356" i="68"/>
  <c r="V355" i="68"/>
  <c r="V354" i="68"/>
  <c r="V353" i="68"/>
  <c r="V352" i="68"/>
  <c r="V351" i="68"/>
  <c r="V350" i="68"/>
  <c r="T360" i="68"/>
  <c r="T359" i="68"/>
  <c r="T358" i="68"/>
  <c r="T357" i="68"/>
  <c r="T356" i="68"/>
  <c r="T355" i="68"/>
  <c r="T354" i="68"/>
  <c r="T353" i="68"/>
  <c r="T352" i="68"/>
  <c r="T351" i="68"/>
  <c r="T350" i="68"/>
  <c r="T349" i="68"/>
  <c r="I332" i="68"/>
  <c r="N332" i="68" s="1"/>
  <c r="I331" i="68"/>
  <c r="N331" i="68" s="1"/>
  <c r="M330" i="68"/>
  <c r="M329" i="68"/>
  <c r="I328" i="68"/>
  <c r="N328" i="68" s="1"/>
  <c r="I327" i="68"/>
  <c r="N327" i="68" s="1"/>
  <c r="I323" i="68"/>
  <c r="N323" i="68" s="1"/>
  <c r="T347" i="68"/>
  <c r="T345" i="68"/>
  <c r="T343" i="68"/>
  <c r="I341" i="68"/>
  <c r="N341" i="68" s="1"/>
  <c r="S343" i="68"/>
  <c r="S281" i="68"/>
  <c r="S280" i="68"/>
  <c r="M292" i="68"/>
  <c r="M289" i="68"/>
  <c r="T316" i="68"/>
  <c r="S314" i="68"/>
  <c r="P347" i="68"/>
  <c r="P345" i="68"/>
  <c r="R343" i="68"/>
  <c r="M342" i="68"/>
  <c r="O337" i="68"/>
  <c r="O282" i="68"/>
  <c r="O281" i="68"/>
  <c r="M280" i="68"/>
  <c r="S318" i="68"/>
  <c r="M317" i="68"/>
  <c r="S316" i="68"/>
  <c r="I315" i="68"/>
  <c r="N315" i="68" s="1"/>
  <c r="O314" i="68"/>
  <c r="M313" i="68"/>
  <c r="S312" i="68"/>
  <c r="T310" i="68"/>
  <c r="O347" i="68"/>
  <c r="O345" i="68"/>
  <c r="P343" i="68"/>
  <c r="I342" i="68"/>
  <c r="N342" i="68" s="1"/>
  <c r="M337" i="68"/>
  <c r="M319" i="68"/>
  <c r="O318" i="68"/>
  <c r="I316" i="68"/>
  <c r="N316" i="68" s="1"/>
  <c r="I314" i="68"/>
  <c r="N314" i="68" s="1"/>
  <c r="I313" i="68"/>
  <c r="N313" i="68" s="1"/>
  <c r="O312" i="68"/>
  <c r="M311" i="68"/>
  <c r="P310" i="68"/>
  <c r="M347" i="68"/>
  <c r="M345" i="68"/>
  <c r="O343" i="68"/>
  <c r="I337" i="68"/>
  <c r="N337" i="68" s="1"/>
  <c r="M310" i="68"/>
  <c r="T334" i="68"/>
  <c r="I347" i="68"/>
  <c r="N347" i="68" s="1"/>
  <c r="I345" i="68"/>
  <c r="N345" i="68" s="1"/>
  <c r="M343" i="68"/>
  <c r="I310" i="68"/>
  <c r="N310" i="68" s="1"/>
  <c r="O334" i="68"/>
  <c r="T333" i="68"/>
  <c r="T332" i="68"/>
  <c r="T323" i="68"/>
  <c r="I343" i="68"/>
  <c r="N343" i="68" s="1"/>
  <c r="M338" i="68"/>
  <c r="P279" i="68"/>
  <c r="M287" i="68"/>
  <c r="P321" i="68"/>
  <c r="T320" i="68"/>
  <c r="P318" i="68"/>
  <c r="P312" i="68"/>
  <c r="S334" i="68"/>
  <c r="M331" i="68"/>
  <c r="T330" i="68"/>
  <c r="M327" i="68"/>
  <c r="M323" i="68"/>
  <c r="M318" i="68"/>
  <c r="T325" i="68"/>
  <c r="I318" i="68"/>
  <c r="N318" i="68" s="1"/>
  <c r="P316" i="68"/>
  <c r="M315" i="68"/>
  <c r="T314" i="68"/>
  <c r="I312" i="68"/>
  <c r="N312" i="68" s="1"/>
  <c r="I311" i="68"/>
  <c r="N311" i="68" s="1"/>
  <c r="S310" i="68"/>
  <c r="I334" i="68"/>
  <c r="N334" i="68" s="1"/>
  <c r="S333" i="68"/>
  <c r="I330" i="68"/>
  <c r="N330" i="68" s="1"/>
  <c r="S329" i="68"/>
  <c r="I326" i="68"/>
  <c r="N326" i="68" s="1"/>
  <c r="S325" i="68"/>
  <c r="M325" i="68"/>
  <c r="T324" i="68"/>
  <c r="P314" i="68"/>
  <c r="O310" i="68"/>
  <c r="I333" i="68"/>
  <c r="N333" i="68" s="1"/>
  <c r="S332" i="68"/>
  <c r="I329" i="68"/>
  <c r="N329" i="68" s="1"/>
  <c r="S328" i="68"/>
  <c r="I325" i="68"/>
  <c r="N325" i="68" s="1"/>
  <c r="S324" i="68"/>
  <c r="T321" i="68"/>
  <c r="T318" i="68"/>
  <c r="T312" i="68"/>
  <c r="T331" i="68"/>
  <c r="M328" i="68"/>
  <c r="T327" i="68"/>
  <c r="R334" i="68"/>
  <c r="R333" i="68"/>
  <c r="R332" i="68"/>
  <c r="R331" i="68"/>
  <c r="R330" i="68"/>
  <c r="R329" i="68"/>
  <c r="R328" i="68"/>
  <c r="R327" i="68"/>
  <c r="R326" i="68"/>
  <c r="R325" i="68"/>
  <c r="R324" i="68"/>
  <c r="R323" i="68"/>
  <c r="P333" i="68"/>
  <c r="P332" i="68"/>
  <c r="P331" i="68"/>
  <c r="P330" i="68"/>
  <c r="P329" i="68"/>
  <c r="P328" i="68"/>
  <c r="P327" i="68"/>
  <c r="P326" i="68"/>
  <c r="P325" i="68"/>
  <c r="P324" i="68"/>
  <c r="P323" i="68"/>
  <c r="S259" i="68"/>
  <c r="V287" i="68"/>
  <c r="I321" i="68"/>
  <c r="N321" i="68" s="1"/>
  <c r="S320" i="68"/>
  <c r="M316" i="68"/>
  <c r="T315" i="68"/>
  <c r="M314" i="68"/>
  <c r="T313" i="68"/>
  <c r="T311" i="68"/>
  <c r="S266" i="68"/>
  <c r="O260" i="68"/>
  <c r="R259" i="68"/>
  <c r="V295" i="68"/>
  <c r="S287" i="68"/>
  <c r="P320" i="68"/>
  <c r="T317" i="68"/>
  <c r="S315" i="68"/>
  <c r="S313" i="68"/>
  <c r="S311" i="68"/>
  <c r="R266" i="68"/>
  <c r="O259" i="68"/>
  <c r="P271" i="68"/>
  <c r="S295" i="68"/>
  <c r="O293" i="68"/>
  <c r="R287" i="68"/>
  <c r="S306" i="68"/>
  <c r="T305" i="68"/>
  <c r="T304" i="68"/>
  <c r="T303" i="68"/>
  <c r="T302" i="68"/>
  <c r="T301" i="68"/>
  <c r="T300" i="68"/>
  <c r="T299" i="68"/>
  <c r="T298" i="68"/>
  <c r="M320" i="68"/>
  <c r="T319" i="68"/>
  <c r="S317" i="68"/>
  <c r="P315" i="68"/>
  <c r="P313" i="68"/>
  <c r="P311" i="68"/>
  <c r="O266" i="68"/>
  <c r="M259" i="68"/>
  <c r="M276" i="68"/>
  <c r="R295" i="68"/>
  <c r="P287" i="68"/>
  <c r="I307" i="68"/>
  <c r="N307" i="68" s="1"/>
  <c r="I306" i="68"/>
  <c r="N306" i="68" s="1"/>
  <c r="I305" i="68"/>
  <c r="N305" i="68" s="1"/>
  <c r="I304" i="68"/>
  <c r="N304" i="68" s="1"/>
  <c r="I303" i="68"/>
  <c r="N303" i="68" s="1"/>
  <c r="I302" i="68"/>
  <c r="N302" i="68" s="1"/>
  <c r="I301" i="68"/>
  <c r="N301" i="68" s="1"/>
  <c r="I300" i="68"/>
  <c r="N300" i="68" s="1"/>
  <c r="I299" i="68"/>
  <c r="N299" i="68" s="1"/>
  <c r="S298" i="68"/>
  <c r="T297" i="68"/>
  <c r="I320" i="68"/>
  <c r="N320" i="68" s="1"/>
  <c r="S319" i="68"/>
  <c r="P317" i="68"/>
  <c r="O315" i="68"/>
  <c r="O313" i="68"/>
  <c r="O311" i="68"/>
  <c r="O268" i="68"/>
  <c r="O295" i="68"/>
  <c r="O287" i="68"/>
  <c r="I298" i="68"/>
  <c r="N298" i="68" s="1"/>
  <c r="I297" i="68"/>
  <c r="N297" i="68" s="1"/>
  <c r="P319" i="68"/>
  <c r="O317" i="68"/>
  <c r="O263" i="68"/>
  <c r="M284" i="68"/>
  <c r="I319" i="68"/>
  <c r="N319" i="68" s="1"/>
  <c r="I317" i="68"/>
  <c r="N317" i="68" s="1"/>
  <c r="V320" i="68"/>
  <c r="V319" i="68"/>
  <c r="V317" i="68"/>
  <c r="V314" i="68"/>
  <c r="R321" i="68"/>
  <c r="R320" i="68"/>
  <c r="R319" i="68"/>
  <c r="R316" i="68"/>
  <c r="O272" i="68"/>
  <c r="S271" i="68"/>
  <c r="P295" i="68"/>
  <c r="V293" i="68"/>
  <c r="S288" i="68"/>
  <c r="P285" i="68"/>
  <c r="O284" i="68"/>
  <c r="M272" i="68"/>
  <c r="S293" i="68"/>
  <c r="S277" i="68"/>
  <c r="S276" i="68"/>
  <c r="S274" i="68"/>
  <c r="M295" i="68"/>
  <c r="R293" i="68"/>
  <c r="V290" i="68"/>
  <c r="P288" i="68"/>
  <c r="T308" i="68"/>
  <c r="T307" i="68"/>
  <c r="T238" i="68"/>
  <c r="O278" i="68"/>
  <c r="O277" i="68"/>
  <c r="O276" i="68"/>
  <c r="P275" i="68"/>
  <c r="O274" i="68"/>
  <c r="P293" i="68"/>
  <c r="O292" i="68"/>
  <c r="S290" i="68"/>
  <c r="I308" i="68"/>
  <c r="N308" i="68" s="1"/>
  <c r="S307" i="68"/>
  <c r="T306" i="68"/>
  <c r="S303" i="68"/>
  <c r="M308" i="68"/>
  <c r="M307" i="68"/>
  <c r="M306" i="68"/>
  <c r="M305" i="68"/>
  <c r="M304" i="68"/>
  <c r="M303" i="68"/>
  <c r="M302" i="68"/>
  <c r="M301" i="68"/>
  <c r="M300" i="68"/>
  <c r="M299" i="68"/>
  <c r="M298" i="68"/>
  <c r="M297" i="68"/>
  <c r="S302" i="68"/>
  <c r="S301" i="68"/>
  <c r="S300" i="68"/>
  <c r="S299" i="68"/>
  <c r="V308" i="68"/>
  <c r="S304" i="68"/>
  <c r="R308" i="68"/>
  <c r="R307" i="68"/>
  <c r="R306" i="68"/>
  <c r="R305" i="68"/>
  <c r="R304" i="68"/>
  <c r="R303" i="68"/>
  <c r="R302" i="68"/>
  <c r="R301" i="68"/>
  <c r="R300" i="68"/>
  <c r="R299" i="68"/>
  <c r="R298" i="68"/>
  <c r="R297" i="68"/>
  <c r="S308" i="68"/>
  <c r="S305" i="68"/>
  <c r="S297" i="68"/>
  <c r="P308" i="68"/>
  <c r="P307" i="68"/>
  <c r="P306" i="68"/>
  <c r="P305" i="68"/>
  <c r="P304" i="68"/>
  <c r="P303" i="68"/>
  <c r="P302" i="68"/>
  <c r="P301" i="68"/>
  <c r="P300" i="68"/>
  <c r="P299" i="68"/>
  <c r="P298" i="68"/>
  <c r="P297" i="68"/>
  <c r="V291" i="68"/>
  <c r="V294" i="68"/>
  <c r="S291" i="68"/>
  <c r="V286" i="68"/>
  <c r="S294" i="68"/>
  <c r="R291" i="68"/>
  <c r="V289" i="68"/>
  <c r="S286" i="68"/>
  <c r="R294" i="68"/>
  <c r="M293" i="68"/>
  <c r="V292" i="68"/>
  <c r="P291" i="68"/>
  <c r="S289" i="68"/>
  <c r="O288" i="68"/>
  <c r="R286" i="68"/>
  <c r="M285" i="68"/>
  <c r="V284" i="68"/>
  <c r="S263" i="68"/>
  <c r="P294" i="68"/>
  <c r="S292" i="68"/>
  <c r="O291" i="68"/>
  <c r="R289" i="68"/>
  <c r="M288" i="68"/>
  <c r="P286" i="68"/>
  <c r="K285" i="68"/>
  <c r="S284" i="68"/>
  <c r="R239" i="68"/>
  <c r="R263" i="68"/>
  <c r="S272" i="68"/>
  <c r="O294" i="68"/>
  <c r="R292" i="68"/>
  <c r="M291" i="68"/>
  <c r="P289" i="68"/>
  <c r="O286" i="68"/>
  <c r="R284" i="68"/>
  <c r="P263" i="68"/>
  <c r="P272" i="68"/>
  <c r="M294" i="68"/>
  <c r="P292" i="68"/>
  <c r="O289" i="68"/>
  <c r="M286" i="68"/>
  <c r="P284" i="68"/>
  <c r="T295" i="68"/>
  <c r="T294" i="68"/>
  <c r="T293" i="68"/>
  <c r="T292" i="68"/>
  <c r="T291" i="68"/>
  <c r="T290" i="68"/>
  <c r="T289" i="68"/>
  <c r="T288" i="68"/>
  <c r="T287" i="68"/>
  <c r="T286" i="68"/>
  <c r="T285" i="68"/>
  <c r="T284" i="68"/>
  <c r="M260" i="68"/>
  <c r="S282" i="68"/>
  <c r="O279" i="68"/>
  <c r="S278" i="68"/>
  <c r="O275" i="68"/>
  <c r="O271" i="68"/>
  <c r="P282" i="68"/>
  <c r="M279" i="68"/>
  <c r="P278" i="68"/>
  <c r="M275" i="68"/>
  <c r="P274" i="68"/>
  <c r="M271" i="68"/>
  <c r="S268" i="68"/>
  <c r="S273" i="68"/>
  <c r="O269" i="68"/>
  <c r="R268" i="68"/>
  <c r="R267" i="68"/>
  <c r="S265" i="68"/>
  <c r="M282" i="68"/>
  <c r="P281" i="68"/>
  <c r="M278" i="68"/>
  <c r="P277" i="68"/>
  <c r="M274" i="68"/>
  <c r="P273" i="68"/>
  <c r="O273" i="68"/>
  <c r="M281" i="68"/>
  <c r="P280" i="68"/>
  <c r="M277" i="68"/>
  <c r="P276" i="68"/>
  <c r="M273" i="68"/>
  <c r="T255" i="68"/>
  <c r="P260" i="68"/>
  <c r="O280" i="68"/>
  <c r="S279" i="68"/>
  <c r="S275" i="68"/>
  <c r="V282" i="68"/>
  <c r="V281" i="68"/>
  <c r="V280" i="68"/>
  <c r="V279" i="68"/>
  <c r="V278" i="68"/>
  <c r="V276" i="68"/>
  <c r="T282" i="68"/>
  <c r="I282" i="68"/>
  <c r="N282" i="68" s="1"/>
  <c r="T281" i="68"/>
  <c r="I281" i="68"/>
  <c r="N281" i="68" s="1"/>
  <c r="T280" i="68"/>
  <c r="I280" i="68"/>
  <c r="N280" i="68" s="1"/>
  <c r="T279" i="68"/>
  <c r="I279" i="68"/>
  <c r="N279" i="68" s="1"/>
  <c r="T278" i="68"/>
  <c r="I278" i="68"/>
  <c r="N278" i="68" s="1"/>
  <c r="T277" i="68"/>
  <c r="I277" i="68"/>
  <c r="N277" i="68" s="1"/>
  <c r="T276" i="68"/>
  <c r="I276" i="68"/>
  <c r="N276" i="68" s="1"/>
  <c r="T275" i="68"/>
  <c r="I275" i="68"/>
  <c r="N275" i="68" s="1"/>
  <c r="T274" i="68"/>
  <c r="I274" i="68"/>
  <c r="N274" i="68" s="1"/>
  <c r="T273" i="68"/>
  <c r="I273" i="68"/>
  <c r="N273" i="68" s="1"/>
  <c r="T272" i="68"/>
  <c r="I272" i="68"/>
  <c r="N272" i="68" s="1"/>
  <c r="T271" i="68"/>
  <c r="I271" i="68"/>
  <c r="N271" i="68" s="1"/>
  <c r="M269" i="68"/>
  <c r="S267" i="68"/>
  <c r="P239" i="68"/>
  <c r="R238" i="68"/>
  <c r="P267" i="68"/>
  <c r="S261" i="68"/>
  <c r="T258" i="68"/>
  <c r="O267" i="68"/>
  <c r="R261" i="68"/>
  <c r="S258" i="68"/>
  <c r="S269" i="68"/>
  <c r="M267" i="68"/>
  <c r="P261" i="68"/>
  <c r="R258" i="68"/>
  <c r="R269" i="68"/>
  <c r="M263" i="68"/>
  <c r="O261" i="68"/>
  <c r="S260" i="68"/>
  <c r="P258" i="68"/>
  <c r="P269" i="68"/>
  <c r="M261" i="68"/>
  <c r="R260" i="68"/>
  <c r="O258" i="68"/>
  <c r="P268" i="68"/>
  <c r="M266" i="68"/>
  <c r="R265" i="68"/>
  <c r="S262" i="68"/>
  <c r="P245" i="68"/>
  <c r="P265" i="68"/>
  <c r="R262" i="68"/>
  <c r="V232" i="68"/>
  <c r="O245" i="68"/>
  <c r="M268" i="68"/>
  <c r="O265" i="68"/>
  <c r="S264" i="68"/>
  <c r="P262" i="68"/>
  <c r="S232" i="68"/>
  <c r="V231" i="68"/>
  <c r="M245" i="68"/>
  <c r="M265" i="68"/>
  <c r="R264" i="68"/>
  <c r="O262" i="68"/>
  <c r="P259" i="68"/>
  <c r="P232" i="68"/>
  <c r="R231" i="68"/>
  <c r="P264" i="68"/>
  <c r="M262" i="68"/>
  <c r="O264" i="68"/>
  <c r="P266" i="68"/>
  <c r="M264" i="68"/>
  <c r="N258" i="68"/>
  <c r="V258" i="68"/>
  <c r="V261" i="68"/>
  <c r="V260" i="68"/>
  <c r="T269" i="68"/>
  <c r="T268" i="68"/>
  <c r="T267" i="68"/>
  <c r="T266" i="68"/>
  <c r="T265" i="68"/>
  <c r="T264" i="68"/>
  <c r="T263" i="68"/>
  <c r="T262" i="68"/>
  <c r="T261" i="68"/>
  <c r="T260" i="68"/>
  <c r="T259" i="68"/>
  <c r="M239" i="68"/>
  <c r="V229" i="68"/>
  <c r="M231" i="68"/>
  <c r="T229" i="68"/>
  <c r="S229" i="68"/>
  <c r="T256" i="68"/>
  <c r="S252" i="68"/>
  <c r="P235" i="68"/>
  <c r="R229" i="68"/>
  <c r="R256" i="68"/>
  <c r="S248" i="68"/>
  <c r="T246" i="68"/>
  <c r="P256" i="68"/>
  <c r="R248" i="68"/>
  <c r="S247" i="68"/>
  <c r="S246" i="68"/>
  <c r="T240" i="68"/>
  <c r="V239" i="68"/>
  <c r="O256" i="68"/>
  <c r="I248" i="68"/>
  <c r="N248" i="68" s="1"/>
  <c r="M211" i="68"/>
  <c r="T241" i="68"/>
  <c r="O240" i="68"/>
  <c r="M256" i="68"/>
  <c r="R241" i="68"/>
  <c r="M235" i="68"/>
  <c r="O232" i="68"/>
  <c r="R247" i="68"/>
  <c r="I256" i="68"/>
  <c r="N256" i="68" s="1"/>
  <c r="P247" i="68"/>
  <c r="T250" i="68"/>
  <c r="T249" i="68"/>
  <c r="O247" i="68"/>
  <c r="R250" i="68"/>
  <c r="O249" i="68"/>
  <c r="T248" i="68"/>
  <c r="M247" i="68"/>
  <c r="O246" i="68"/>
  <c r="V235" i="68"/>
  <c r="S233" i="68"/>
  <c r="M246" i="68"/>
  <c r="S235" i="68"/>
  <c r="P233" i="68"/>
  <c r="P248" i="68"/>
  <c r="T247" i="68"/>
  <c r="M233" i="68"/>
  <c r="T232" i="68"/>
  <c r="M229" i="68"/>
  <c r="O255" i="68"/>
  <c r="R252" i="68"/>
  <c r="P250" i="68"/>
  <c r="I249" i="68"/>
  <c r="N249" i="68" s="1"/>
  <c r="R246" i="68"/>
  <c r="M255" i="68"/>
  <c r="P252" i="68"/>
  <c r="T251" i="68"/>
  <c r="O250" i="68"/>
  <c r="P246" i="68"/>
  <c r="T254" i="68"/>
  <c r="I252" i="68"/>
  <c r="N252" i="68" s="1"/>
  <c r="S251" i="68"/>
  <c r="M250" i="68"/>
  <c r="S254" i="68"/>
  <c r="R251" i="68"/>
  <c r="V233" i="68"/>
  <c r="O231" i="68"/>
  <c r="M254" i="68"/>
  <c r="P251" i="68"/>
  <c r="I250" i="68"/>
  <c r="N250" i="68" s="1"/>
  <c r="S249" i="68"/>
  <c r="T253" i="68"/>
  <c r="O251" i="68"/>
  <c r="I192" i="68"/>
  <c r="N192" i="68" s="1"/>
  <c r="M242" i="68"/>
  <c r="R233" i="68"/>
  <c r="I254" i="68"/>
  <c r="N254" i="68" s="1"/>
  <c r="T252" i="68"/>
  <c r="M251" i="68"/>
  <c r="M249" i="68"/>
  <c r="I253" i="68"/>
  <c r="N253" i="68" s="1"/>
  <c r="V237" i="68"/>
  <c r="P238" i="68"/>
  <c r="T237" i="68"/>
  <c r="I255" i="68"/>
  <c r="N255" i="68" s="1"/>
  <c r="S253" i="68"/>
  <c r="P237" i="68"/>
  <c r="R253" i="68"/>
  <c r="O237" i="68"/>
  <c r="T235" i="68"/>
  <c r="S255" i="68"/>
  <c r="R254" i="68"/>
  <c r="P253" i="68"/>
  <c r="O252" i="68"/>
  <c r="R249" i="68"/>
  <c r="O248" i="68"/>
  <c r="O242" i="68"/>
  <c r="M237" i="68"/>
  <c r="P231" i="68"/>
  <c r="R255" i="68"/>
  <c r="P254" i="68"/>
  <c r="O253" i="68"/>
  <c r="I237" i="68"/>
  <c r="N237" i="68" s="1"/>
  <c r="T234" i="68"/>
  <c r="V251" i="68"/>
  <c r="V247" i="68"/>
  <c r="V246" i="68"/>
  <c r="V245" i="68"/>
  <c r="P241" i="68"/>
  <c r="I239" i="68"/>
  <c r="N239" i="68" s="1"/>
  <c r="V234" i="68"/>
  <c r="M241" i="68"/>
  <c r="I241" i="68"/>
  <c r="N241" i="68" s="1"/>
  <c r="T239" i="68"/>
  <c r="S237" i="68"/>
  <c r="R234" i="68"/>
  <c r="S239" i="68"/>
  <c r="O234" i="68"/>
  <c r="T233" i="68"/>
  <c r="M232" i="68"/>
  <c r="T231" i="68"/>
  <c r="P229" i="68"/>
  <c r="V241" i="68"/>
  <c r="S231" i="68"/>
  <c r="O229" i="68"/>
  <c r="S241" i="68"/>
  <c r="T236" i="68"/>
  <c r="I242" i="68"/>
  <c r="S240" i="68"/>
  <c r="M236" i="68"/>
  <c r="I234" i="68"/>
  <c r="N234" i="68" s="1"/>
  <c r="R240" i="68"/>
  <c r="O238" i="68"/>
  <c r="I235" i="68"/>
  <c r="N235" i="68" s="1"/>
  <c r="R232" i="68"/>
  <c r="P240" i="68"/>
  <c r="M238" i="68"/>
  <c r="V236" i="68"/>
  <c r="I236" i="68"/>
  <c r="N236" i="68" s="1"/>
  <c r="S234" i="68"/>
  <c r="M240" i="68"/>
  <c r="V238" i="68"/>
  <c r="I238" i="68"/>
  <c r="N238" i="68" s="1"/>
  <c r="S236" i="68"/>
  <c r="R235" i="68"/>
  <c r="P234" i="68"/>
  <c r="O233" i="68"/>
  <c r="R236" i="68"/>
  <c r="V240" i="68"/>
  <c r="P236" i="68"/>
  <c r="T203" i="68"/>
  <c r="T210" i="68"/>
  <c r="P210" i="68"/>
  <c r="S221" i="68"/>
  <c r="M189" i="68"/>
  <c r="R197" i="68"/>
  <c r="T212" i="68"/>
  <c r="M210" i="68"/>
  <c r="R221" i="68"/>
  <c r="V228" i="68"/>
  <c r="S223" i="68"/>
  <c r="S228" i="68"/>
  <c r="V227" i="68"/>
  <c r="O224" i="68"/>
  <c r="R223" i="68"/>
  <c r="P220" i="68"/>
  <c r="T216" i="68"/>
  <c r="O228" i="68"/>
  <c r="S227" i="68"/>
  <c r="P223" i="68"/>
  <c r="O220" i="68"/>
  <c r="S219" i="68"/>
  <c r="S216" i="68"/>
  <c r="R227" i="68"/>
  <c r="O223" i="68"/>
  <c r="M220" i="68"/>
  <c r="R219" i="68"/>
  <c r="R216" i="68"/>
  <c r="P227" i="68"/>
  <c r="M223" i="68"/>
  <c r="P219" i="68"/>
  <c r="P216" i="68"/>
  <c r="O227" i="68"/>
  <c r="M227" i="68"/>
  <c r="V226" i="68"/>
  <c r="S203" i="68"/>
  <c r="R228" i="68"/>
  <c r="S226" i="68"/>
  <c r="P221" i="68"/>
  <c r="T211" i="68"/>
  <c r="R203" i="68"/>
  <c r="P228" i="68"/>
  <c r="R226" i="68"/>
  <c r="S222" i="68"/>
  <c r="O221" i="68"/>
  <c r="O219" i="68"/>
  <c r="S218" i="68"/>
  <c r="O216" i="68"/>
  <c r="S213" i="68"/>
  <c r="R212" i="68"/>
  <c r="S211" i="68"/>
  <c r="M203" i="68"/>
  <c r="P226" i="68"/>
  <c r="V224" i="68"/>
  <c r="R222" i="68"/>
  <c r="M221" i="68"/>
  <c r="S220" i="68"/>
  <c r="M219" i="68"/>
  <c r="R218" i="68"/>
  <c r="M216" i="68"/>
  <c r="R211" i="68"/>
  <c r="I203" i="68"/>
  <c r="M228" i="68"/>
  <c r="O226" i="68"/>
  <c r="S224" i="68"/>
  <c r="P222" i="68"/>
  <c r="R220" i="68"/>
  <c r="P218" i="68"/>
  <c r="P211" i="68"/>
  <c r="R208" i="68"/>
  <c r="M226" i="68"/>
  <c r="R224" i="68"/>
  <c r="O222" i="68"/>
  <c r="O218" i="68"/>
  <c r="O211" i="68"/>
  <c r="P208" i="68"/>
  <c r="P224" i="68"/>
  <c r="M222" i="68"/>
  <c r="V221" i="68"/>
  <c r="M218" i="68"/>
  <c r="V225" i="68"/>
  <c r="S225" i="68"/>
  <c r="R225" i="68"/>
  <c r="M224" i="68"/>
  <c r="P225" i="68"/>
  <c r="O225" i="68"/>
  <c r="M225" i="68"/>
  <c r="N223" i="68"/>
  <c r="V223" i="68"/>
  <c r="N219" i="68"/>
  <c r="V219" i="68"/>
  <c r="N216" i="68"/>
  <c r="V216" i="68"/>
  <c r="N222" i="68"/>
  <c r="V222" i="68"/>
  <c r="N220" i="68"/>
  <c r="V220" i="68"/>
  <c r="N218" i="68"/>
  <c r="V218" i="68"/>
  <c r="T228" i="68"/>
  <c r="T227" i="68"/>
  <c r="T226" i="68"/>
  <c r="T225" i="68"/>
  <c r="T224" i="68"/>
  <c r="T223" i="68"/>
  <c r="T222" i="68"/>
  <c r="T221" i="68"/>
  <c r="T220" i="68"/>
  <c r="T219" i="68"/>
  <c r="T218" i="68"/>
  <c r="T213" i="68"/>
  <c r="I212" i="68"/>
  <c r="N212" i="68" s="1"/>
  <c r="O210" i="68"/>
  <c r="R129" i="68"/>
  <c r="O182" i="68"/>
  <c r="R198" i="68"/>
  <c r="S212" i="68"/>
  <c r="T205" i="68"/>
  <c r="P212" i="68"/>
  <c r="S194" i="68"/>
  <c r="O212" i="68"/>
  <c r="S210" i="68"/>
  <c r="P203" i="68"/>
  <c r="M195" i="68"/>
  <c r="P194" i="68"/>
  <c r="R210" i="68"/>
  <c r="O208" i="68"/>
  <c r="I205" i="68"/>
  <c r="N205" i="68" s="1"/>
  <c r="S215" i="68"/>
  <c r="S214" i="68"/>
  <c r="M208" i="68"/>
  <c r="S207" i="68"/>
  <c r="I200" i="68"/>
  <c r="N200" i="68" s="1"/>
  <c r="R215" i="68"/>
  <c r="I208" i="68"/>
  <c r="V208" i="68" s="1"/>
  <c r="R207" i="68"/>
  <c r="S209" i="68"/>
  <c r="S187" i="68"/>
  <c r="S182" i="68"/>
  <c r="I213" i="68"/>
  <c r="N213" i="68" s="1"/>
  <c r="P209" i="68"/>
  <c r="T208" i="68"/>
  <c r="P172" i="68"/>
  <c r="P187" i="68"/>
  <c r="P182" i="68"/>
  <c r="O196" i="68"/>
  <c r="O209" i="68"/>
  <c r="N211" i="68"/>
  <c r="V211" i="68"/>
  <c r="V210" i="68"/>
  <c r="N210" i="68"/>
  <c r="P215" i="68"/>
  <c r="R214" i="68"/>
  <c r="P207" i="68"/>
  <c r="R206" i="68"/>
  <c r="O215" i="68"/>
  <c r="P214" i="68"/>
  <c r="R213" i="68"/>
  <c r="M209" i="68"/>
  <c r="O207" i="68"/>
  <c r="P206" i="68"/>
  <c r="R205" i="68"/>
  <c r="S206" i="68"/>
  <c r="S205" i="68"/>
  <c r="O214" i="68"/>
  <c r="P213" i="68"/>
  <c r="O206" i="68"/>
  <c r="P205" i="68"/>
  <c r="M215" i="68"/>
  <c r="O213" i="68"/>
  <c r="T209" i="68"/>
  <c r="I209" i="68"/>
  <c r="N209" i="68" s="1"/>
  <c r="M207" i="68"/>
  <c r="O205" i="68"/>
  <c r="V215" i="68"/>
  <c r="M214" i="68"/>
  <c r="V207" i="68"/>
  <c r="M206" i="68"/>
  <c r="T215" i="68"/>
  <c r="V214" i="68"/>
  <c r="T207" i="68"/>
  <c r="V206" i="68"/>
  <c r="M205" i="68"/>
  <c r="T214" i="68"/>
  <c r="T206" i="68"/>
  <c r="P198" i="68"/>
  <c r="M197" i="68"/>
  <c r="V202" i="68"/>
  <c r="T200" i="68"/>
  <c r="S202" i="68"/>
  <c r="S200" i="68"/>
  <c r="T199" i="68"/>
  <c r="T190" i="68"/>
  <c r="R202" i="68"/>
  <c r="P199" i="68"/>
  <c r="V198" i="68"/>
  <c r="P202" i="68"/>
  <c r="M199" i="68"/>
  <c r="S198" i="68"/>
  <c r="O199" i="68"/>
  <c r="O197" i="68"/>
  <c r="S196" i="68"/>
  <c r="I195" i="68"/>
  <c r="N195" i="68" s="1"/>
  <c r="R194" i="68"/>
  <c r="S193" i="68"/>
  <c r="S192" i="68"/>
  <c r="I190" i="68"/>
  <c r="N190" i="68" s="1"/>
  <c r="T195" i="68"/>
  <c r="S190" i="68"/>
  <c r="T189" i="68"/>
  <c r="S188" i="68"/>
  <c r="R187" i="68"/>
  <c r="I199" i="68"/>
  <c r="N199" i="68" s="1"/>
  <c r="S195" i="68"/>
  <c r="R190" i="68"/>
  <c r="R195" i="68"/>
  <c r="P190" i="68"/>
  <c r="S199" i="68"/>
  <c r="P195" i="68"/>
  <c r="O190" i="68"/>
  <c r="P183" i="68"/>
  <c r="M198" i="68"/>
  <c r="S197" i="68"/>
  <c r="V194" i="68"/>
  <c r="N194" i="68"/>
  <c r="S201" i="68"/>
  <c r="R201" i="68"/>
  <c r="R193" i="68"/>
  <c r="O202" i="68"/>
  <c r="P201" i="68"/>
  <c r="R200" i="68"/>
  <c r="T198" i="68"/>
  <c r="I198" i="68"/>
  <c r="N198" i="68" s="1"/>
  <c r="M196" i="68"/>
  <c r="O194" i="68"/>
  <c r="P193" i="68"/>
  <c r="R192" i="68"/>
  <c r="O201" i="68"/>
  <c r="P200" i="68"/>
  <c r="T197" i="68"/>
  <c r="I197" i="68"/>
  <c r="N197" i="68" s="1"/>
  <c r="O193" i="68"/>
  <c r="P192" i="68"/>
  <c r="M202" i="68"/>
  <c r="O200" i="68"/>
  <c r="T196" i="68"/>
  <c r="I196" i="68"/>
  <c r="N196" i="68" s="1"/>
  <c r="M194" i="68"/>
  <c r="O192" i="68"/>
  <c r="M201" i="68"/>
  <c r="M193" i="68"/>
  <c r="T202" i="68"/>
  <c r="V201" i="68"/>
  <c r="M200" i="68"/>
  <c r="R196" i="68"/>
  <c r="T194" i="68"/>
  <c r="V193" i="68"/>
  <c r="M192" i="68"/>
  <c r="T201" i="68"/>
  <c r="T193" i="68"/>
  <c r="S164" i="68"/>
  <c r="T187" i="68"/>
  <c r="M182" i="68"/>
  <c r="R164" i="68"/>
  <c r="T179" i="68"/>
  <c r="S177" i="68"/>
  <c r="M155" i="68"/>
  <c r="R170" i="68"/>
  <c r="S169" i="68"/>
  <c r="M171" i="68"/>
  <c r="O170" i="68"/>
  <c r="P169" i="68"/>
  <c r="I168" i="68"/>
  <c r="N168" i="68" s="1"/>
  <c r="S183" i="68"/>
  <c r="I157" i="68"/>
  <c r="N157" i="68" s="1"/>
  <c r="M172" i="68"/>
  <c r="I189" i="68"/>
  <c r="N189" i="68" s="1"/>
  <c r="O183" i="68"/>
  <c r="V179" i="68"/>
  <c r="R134" i="68"/>
  <c r="S189" i="68"/>
  <c r="I187" i="68"/>
  <c r="N187" i="68" s="1"/>
  <c r="S186" i="68"/>
  <c r="T185" i="68"/>
  <c r="M183" i="68"/>
  <c r="S181" i="68"/>
  <c r="T174" i="68"/>
  <c r="R189" i="68"/>
  <c r="S185" i="68"/>
  <c r="I183" i="68"/>
  <c r="T182" i="68"/>
  <c r="I182" i="68"/>
  <c r="N182" i="68" s="1"/>
  <c r="R181" i="68"/>
  <c r="M174" i="68"/>
  <c r="M173" i="68"/>
  <c r="V172" i="68"/>
  <c r="T166" i="68"/>
  <c r="P189" i="68"/>
  <c r="M185" i="68"/>
  <c r="S184" i="68"/>
  <c r="P181" i="68"/>
  <c r="I174" i="68"/>
  <c r="N174" i="68" s="1"/>
  <c r="I173" i="68"/>
  <c r="N173" i="68" s="1"/>
  <c r="S172" i="68"/>
  <c r="I166" i="68"/>
  <c r="N166" i="68" s="1"/>
  <c r="T164" i="68"/>
  <c r="I185" i="68"/>
  <c r="N185" i="68" s="1"/>
  <c r="M184" i="68"/>
  <c r="T183" i="68"/>
  <c r="O181" i="68"/>
  <c r="S180" i="68"/>
  <c r="S179" i="68"/>
  <c r="R172" i="68"/>
  <c r="M181" i="68"/>
  <c r="R179" i="68"/>
  <c r="V181" i="68"/>
  <c r="N181" i="68"/>
  <c r="R188" i="68"/>
  <c r="T186" i="68"/>
  <c r="I186" i="68"/>
  <c r="N186" i="68" s="1"/>
  <c r="R180" i="68"/>
  <c r="T177" i="68"/>
  <c r="I177" i="68"/>
  <c r="P188" i="68"/>
  <c r="P180" i="68"/>
  <c r="O188" i="68"/>
  <c r="R186" i="68"/>
  <c r="T184" i="68"/>
  <c r="I184" i="68"/>
  <c r="O180" i="68"/>
  <c r="P179" i="68"/>
  <c r="R177" i="68"/>
  <c r="O187" i="68"/>
  <c r="P186" i="68"/>
  <c r="R185" i="68"/>
  <c r="O179" i="68"/>
  <c r="P177" i="68"/>
  <c r="M188" i="68"/>
  <c r="O186" i="68"/>
  <c r="P185" i="68"/>
  <c r="R184" i="68"/>
  <c r="M180" i="68"/>
  <c r="O177" i="68"/>
  <c r="V188" i="68"/>
  <c r="M187" i="68"/>
  <c r="P184" i="68"/>
  <c r="T181" i="68"/>
  <c r="V180" i="68"/>
  <c r="M179" i="68"/>
  <c r="T188" i="68"/>
  <c r="T180" i="68"/>
  <c r="V173" i="68"/>
  <c r="O164" i="68"/>
  <c r="T173" i="68"/>
  <c r="I164" i="68"/>
  <c r="N164" i="68" s="1"/>
  <c r="S173" i="68"/>
  <c r="O173" i="68"/>
  <c r="T176" i="68"/>
  <c r="V176" i="68"/>
  <c r="S176" i="68"/>
  <c r="T168" i="68"/>
  <c r="R176" i="68"/>
  <c r="R173" i="68"/>
  <c r="S168" i="68"/>
  <c r="S157" i="68"/>
  <c r="P176" i="68"/>
  <c r="O172" i="68"/>
  <c r="R168" i="68"/>
  <c r="P164" i="68"/>
  <c r="R157" i="68"/>
  <c r="O176" i="68"/>
  <c r="S171" i="68"/>
  <c r="P168" i="68"/>
  <c r="I163" i="68"/>
  <c r="N163" i="68" s="1"/>
  <c r="O157" i="68"/>
  <c r="M176" i="68"/>
  <c r="S174" i="68"/>
  <c r="R171" i="68"/>
  <c r="O168" i="68"/>
  <c r="S166" i="68"/>
  <c r="S148" i="68"/>
  <c r="R138" i="68"/>
  <c r="M159" i="68"/>
  <c r="M157" i="68"/>
  <c r="P171" i="68"/>
  <c r="S170" i="68"/>
  <c r="M166" i="68"/>
  <c r="R175" i="68"/>
  <c r="O169" i="68"/>
  <c r="R167" i="68"/>
  <c r="P175" i="68"/>
  <c r="R174" i="68"/>
  <c r="T172" i="68"/>
  <c r="V171" i="68"/>
  <c r="M170" i="68"/>
  <c r="P167" i="68"/>
  <c r="R166" i="68"/>
  <c r="O175" i="68"/>
  <c r="P174" i="68"/>
  <c r="T171" i="68"/>
  <c r="I171" i="68"/>
  <c r="N171" i="68" s="1"/>
  <c r="V170" i="68"/>
  <c r="M169" i="68"/>
  <c r="O167" i="68"/>
  <c r="P166" i="68"/>
  <c r="O174" i="68"/>
  <c r="T170" i="68"/>
  <c r="I170" i="68"/>
  <c r="N170" i="68" s="1"/>
  <c r="O166" i="68"/>
  <c r="S175" i="68"/>
  <c r="M175" i="68"/>
  <c r="T169" i="68"/>
  <c r="I169" i="68"/>
  <c r="N169" i="68" s="1"/>
  <c r="M167" i="68"/>
  <c r="S167" i="68"/>
  <c r="V175" i="68"/>
  <c r="V167" i="68"/>
  <c r="T175" i="68"/>
  <c r="T167" i="68"/>
  <c r="P134" i="68"/>
  <c r="S163" i="68"/>
  <c r="S161" i="68"/>
  <c r="S150" i="68"/>
  <c r="V140" i="68"/>
  <c r="P163" i="68"/>
  <c r="S162" i="68"/>
  <c r="O161" i="68"/>
  <c r="R150" i="68"/>
  <c r="I161" i="68"/>
  <c r="N161" i="68" s="1"/>
  <c r="S160" i="68"/>
  <c r="T157" i="68"/>
  <c r="R153" i="68"/>
  <c r="S151" i="68"/>
  <c r="M137" i="68"/>
  <c r="P150" i="68"/>
  <c r="R160" i="68"/>
  <c r="T159" i="68"/>
  <c r="O151" i="68"/>
  <c r="P112" i="68"/>
  <c r="I137" i="68"/>
  <c r="N137" i="68" s="1"/>
  <c r="P160" i="68"/>
  <c r="S159" i="68"/>
  <c r="R155" i="68"/>
  <c r="S142" i="68"/>
  <c r="R163" i="68"/>
  <c r="M161" i="68"/>
  <c r="I155" i="68"/>
  <c r="V155" i="68" s="1"/>
  <c r="P153" i="68"/>
  <c r="I134" i="68"/>
  <c r="N134" i="68" s="1"/>
  <c r="S156" i="68"/>
  <c r="O153" i="68"/>
  <c r="T147" i="68"/>
  <c r="O163" i="68"/>
  <c r="P156" i="68"/>
  <c r="T155" i="68"/>
  <c r="M153" i="68"/>
  <c r="S147" i="68"/>
  <c r="S144" i="68"/>
  <c r="M163" i="68"/>
  <c r="T161" i="68"/>
  <c r="S155" i="68"/>
  <c r="T151" i="68"/>
  <c r="O125" i="68"/>
  <c r="R147" i="68"/>
  <c r="V153" i="68"/>
  <c r="M147" i="68"/>
  <c r="R161" i="68"/>
  <c r="R159" i="68"/>
  <c r="P155" i="68"/>
  <c r="T153" i="68"/>
  <c r="R151" i="68"/>
  <c r="I147" i="68"/>
  <c r="N147" i="68" s="1"/>
  <c r="S146" i="68"/>
  <c r="P161" i="68"/>
  <c r="O159" i="68"/>
  <c r="S158" i="68"/>
  <c r="S153" i="68"/>
  <c r="P151" i="68"/>
  <c r="R162" i="68"/>
  <c r="T160" i="68"/>
  <c r="I160" i="68"/>
  <c r="N160" i="68" s="1"/>
  <c r="M158" i="68"/>
  <c r="O156" i="68"/>
  <c r="R154" i="68"/>
  <c r="I151" i="68"/>
  <c r="P162" i="68"/>
  <c r="I159" i="68"/>
  <c r="N159" i="68" s="1"/>
  <c r="P154" i="68"/>
  <c r="O162" i="68"/>
  <c r="T158" i="68"/>
  <c r="I158" i="68"/>
  <c r="N158" i="68" s="1"/>
  <c r="M156" i="68"/>
  <c r="O154" i="68"/>
  <c r="M162" i="68"/>
  <c r="O160" i="68"/>
  <c r="R158" i="68"/>
  <c r="T156" i="68"/>
  <c r="I156" i="68"/>
  <c r="M154" i="68"/>
  <c r="S154" i="68"/>
  <c r="V162" i="68"/>
  <c r="P158" i="68"/>
  <c r="V154" i="68"/>
  <c r="T162" i="68"/>
  <c r="T154" i="68"/>
  <c r="P130" i="68"/>
  <c r="T140" i="68"/>
  <c r="S140" i="68"/>
  <c r="P104" i="68"/>
  <c r="I135" i="68"/>
  <c r="N135" i="68" s="1"/>
  <c r="T134" i="68"/>
  <c r="S132" i="68"/>
  <c r="R125" i="68"/>
  <c r="T148" i="68"/>
  <c r="P140" i="68"/>
  <c r="S138" i="68"/>
  <c r="P64" i="68"/>
  <c r="T109" i="68"/>
  <c r="M125" i="68"/>
  <c r="I148" i="68"/>
  <c r="N148" i="68" s="1"/>
  <c r="P143" i="68"/>
  <c r="M138" i="68"/>
  <c r="P109" i="68"/>
  <c r="M129" i="68"/>
  <c r="M146" i="68"/>
  <c r="T145" i="68"/>
  <c r="R144" i="68"/>
  <c r="M143" i="68"/>
  <c r="R142" i="68"/>
  <c r="R140" i="68"/>
  <c r="S145" i="68"/>
  <c r="P144" i="68"/>
  <c r="O145" i="68"/>
  <c r="O144" i="68"/>
  <c r="O140" i="68"/>
  <c r="M140" i="68"/>
  <c r="M145" i="68"/>
  <c r="M144" i="68"/>
  <c r="T130" i="68"/>
  <c r="T127" i="68"/>
  <c r="V144" i="68"/>
  <c r="S143" i="68"/>
  <c r="T131" i="68"/>
  <c r="S130" i="68"/>
  <c r="S129" i="68"/>
  <c r="I145" i="68"/>
  <c r="T144" i="68"/>
  <c r="R143" i="68"/>
  <c r="V143" i="68"/>
  <c r="N143" i="68"/>
  <c r="S149" i="68"/>
  <c r="R149" i="68"/>
  <c r="O143" i="68"/>
  <c r="P142" i="68"/>
  <c r="R141" i="68"/>
  <c r="T138" i="68"/>
  <c r="I138" i="68"/>
  <c r="O150" i="68"/>
  <c r="P149" i="68"/>
  <c r="R148" i="68"/>
  <c r="T146" i="68"/>
  <c r="I146" i="68"/>
  <c r="N146" i="68" s="1"/>
  <c r="O142" i="68"/>
  <c r="P141" i="68"/>
  <c r="O149" i="68"/>
  <c r="P148" i="68"/>
  <c r="O141" i="68"/>
  <c r="M150" i="68"/>
  <c r="O148" i="68"/>
  <c r="P147" i="68"/>
  <c r="R146" i="68"/>
  <c r="M142" i="68"/>
  <c r="P138" i="68"/>
  <c r="V150" i="68"/>
  <c r="M149" i="68"/>
  <c r="P146" i="68"/>
  <c r="R145" i="68"/>
  <c r="T143" i="68"/>
  <c r="V142" i="68"/>
  <c r="M141" i="68"/>
  <c r="N140" i="68"/>
  <c r="T150" i="68"/>
  <c r="V149" i="68"/>
  <c r="M148" i="68"/>
  <c r="T142" i="68"/>
  <c r="V141" i="68"/>
  <c r="S141" i="68"/>
  <c r="T149" i="68"/>
  <c r="T141" i="68"/>
  <c r="O130" i="68"/>
  <c r="T125" i="68"/>
  <c r="T137" i="68"/>
  <c r="I130" i="68"/>
  <c r="N130" i="68" s="1"/>
  <c r="S125" i="68"/>
  <c r="S137" i="68"/>
  <c r="T135" i="68"/>
  <c r="O137" i="68"/>
  <c r="S135" i="68"/>
  <c r="P125" i="68"/>
  <c r="T121" i="68"/>
  <c r="M133" i="68"/>
  <c r="R130" i="68"/>
  <c r="N125" i="68"/>
  <c r="V125" i="68"/>
  <c r="I122" i="68"/>
  <c r="N122" i="68" s="1"/>
  <c r="I121" i="68"/>
  <c r="N121" i="68" s="1"/>
  <c r="R137" i="68"/>
  <c r="O134" i="68"/>
  <c r="I131" i="68"/>
  <c r="N131" i="68" s="1"/>
  <c r="P129" i="68"/>
  <c r="I127" i="68"/>
  <c r="N127" i="68" s="1"/>
  <c r="S133" i="68"/>
  <c r="R133" i="68"/>
  <c r="M124" i="68"/>
  <c r="I114" i="68"/>
  <c r="N114" i="68" s="1"/>
  <c r="S136" i="68"/>
  <c r="P133" i="68"/>
  <c r="P101" i="68"/>
  <c r="I112" i="68"/>
  <c r="N112" i="68" s="1"/>
  <c r="S134" i="68"/>
  <c r="M132" i="68"/>
  <c r="S131" i="68"/>
  <c r="R75" i="68"/>
  <c r="O131" i="68"/>
  <c r="V129" i="68"/>
  <c r="N129" i="68"/>
  <c r="S128" i="68"/>
  <c r="P136" i="68"/>
  <c r="R135" i="68"/>
  <c r="T133" i="68"/>
  <c r="I133" i="68"/>
  <c r="M131" i="68"/>
  <c r="O129" i="68"/>
  <c r="P128" i="68"/>
  <c r="R127" i="68"/>
  <c r="R136" i="68"/>
  <c r="O136" i="68"/>
  <c r="P135" i="68"/>
  <c r="T132" i="68"/>
  <c r="I132" i="68"/>
  <c r="N132" i="68" s="1"/>
  <c r="O128" i="68"/>
  <c r="P127" i="68"/>
  <c r="O135" i="68"/>
  <c r="O127" i="68"/>
  <c r="R128" i="68"/>
  <c r="M136" i="68"/>
  <c r="R132" i="68"/>
  <c r="M128" i="68"/>
  <c r="V136" i="68"/>
  <c r="M135" i="68"/>
  <c r="P132" i="68"/>
  <c r="R131" i="68"/>
  <c r="T129" i="68"/>
  <c r="V128" i="68"/>
  <c r="M127" i="68"/>
  <c r="T136" i="68"/>
  <c r="T128" i="68"/>
  <c r="O96" i="68"/>
  <c r="T122" i="68"/>
  <c r="T117" i="68"/>
  <c r="T101" i="68"/>
  <c r="T99" i="68"/>
  <c r="S122" i="68"/>
  <c r="V121" i="68"/>
  <c r="S117" i="68"/>
  <c r="S115" i="68"/>
  <c r="T112" i="68"/>
  <c r="T103" i="68"/>
  <c r="V120" i="68"/>
  <c r="R117" i="68"/>
  <c r="R103" i="68"/>
  <c r="S120" i="68"/>
  <c r="P117" i="68"/>
  <c r="M94" i="68"/>
  <c r="I103" i="68"/>
  <c r="N103" i="68" s="1"/>
  <c r="R120" i="68"/>
  <c r="I117" i="68"/>
  <c r="N117" i="68" s="1"/>
  <c r="S121" i="68"/>
  <c r="P120" i="68"/>
  <c r="M95" i="68"/>
  <c r="V124" i="68"/>
  <c r="R121" i="68"/>
  <c r="M120" i="68"/>
  <c r="T119" i="68"/>
  <c r="O117" i="68"/>
  <c r="S112" i="68"/>
  <c r="S124" i="68"/>
  <c r="P121" i="68"/>
  <c r="S119" i="68"/>
  <c r="V116" i="68"/>
  <c r="R112" i="68"/>
  <c r="R124" i="68"/>
  <c r="O121" i="68"/>
  <c r="R119" i="68"/>
  <c r="S118" i="68"/>
  <c r="S116" i="68"/>
  <c r="P124" i="68"/>
  <c r="M119" i="68"/>
  <c r="O118" i="68"/>
  <c r="R116" i="68"/>
  <c r="T114" i="68"/>
  <c r="O112" i="68"/>
  <c r="P82" i="68"/>
  <c r="M92" i="68"/>
  <c r="O124" i="68"/>
  <c r="S123" i="68"/>
  <c r="P116" i="68"/>
  <c r="S114" i="68"/>
  <c r="R115" i="68"/>
  <c r="P123" i="68"/>
  <c r="R122" i="68"/>
  <c r="T120" i="68"/>
  <c r="I120" i="68"/>
  <c r="N120" i="68" s="1"/>
  <c r="V119" i="68"/>
  <c r="M118" i="68"/>
  <c r="O116" i="68"/>
  <c r="P115" i="68"/>
  <c r="R114" i="68"/>
  <c r="O123" i="68"/>
  <c r="P122" i="68"/>
  <c r="I119" i="68"/>
  <c r="N119" i="68" s="1"/>
  <c r="V118" i="68"/>
  <c r="O115" i="68"/>
  <c r="P114" i="68"/>
  <c r="R123" i="68"/>
  <c r="O122" i="68"/>
  <c r="T118" i="68"/>
  <c r="I118" i="68"/>
  <c r="N118" i="68" s="1"/>
  <c r="M116" i="68"/>
  <c r="O114" i="68"/>
  <c r="M123" i="68"/>
  <c r="M115" i="68"/>
  <c r="T124" i="68"/>
  <c r="V123" i="68"/>
  <c r="M122" i="68"/>
  <c r="P119" i="68"/>
  <c r="R118" i="68"/>
  <c r="T116" i="68"/>
  <c r="V115" i="68"/>
  <c r="M114" i="68"/>
  <c r="T123" i="68"/>
  <c r="T115" i="68"/>
  <c r="T107" i="68"/>
  <c r="S99" i="68"/>
  <c r="S107" i="68"/>
  <c r="R99" i="68"/>
  <c r="T96" i="68"/>
  <c r="T88" i="68"/>
  <c r="R107" i="68"/>
  <c r="P99" i="68"/>
  <c r="P96" i="68"/>
  <c r="S94" i="68"/>
  <c r="S88" i="68"/>
  <c r="P107" i="68"/>
  <c r="O99" i="68"/>
  <c r="R88" i="68"/>
  <c r="S111" i="68"/>
  <c r="O107" i="68"/>
  <c r="M99" i="68"/>
  <c r="P88" i="68"/>
  <c r="O88" i="68"/>
  <c r="I107" i="68"/>
  <c r="R111" i="68"/>
  <c r="S110" i="68"/>
  <c r="I109" i="68"/>
  <c r="N109" i="68" s="1"/>
  <c r="S108" i="68"/>
  <c r="S106" i="68"/>
  <c r="O101" i="68"/>
  <c r="I111" i="68"/>
  <c r="N111" i="68" s="1"/>
  <c r="O108" i="68"/>
  <c r="R106" i="68"/>
  <c r="M101" i="68"/>
  <c r="S90" i="68"/>
  <c r="S109" i="68"/>
  <c r="M108" i="68"/>
  <c r="P106" i="68"/>
  <c r="S105" i="68"/>
  <c r="T104" i="68"/>
  <c r="S91" i="68"/>
  <c r="R90" i="68"/>
  <c r="R109" i="68"/>
  <c r="O106" i="68"/>
  <c r="O105" i="68"/>
  <c r="S104" i="68"/>
  <c r="I101" i="68"/>
  <c r="V101" i="68" s="1"/>
  <c r="S98" i="68"/>
  <c r="R96" i="68"/>
  <c r="O109" i="68"/>
  <c r="I104" i="68"/>
  <c r="N104" i="68" s="1"/>
  <c r="S103" i="68"/>
  <c r="S101" i="68"/>
  <c r="S39" i="68"/>
  <c r="R98" i="68"/>
  <c r="T111" i="68"/>
  <c r="N99" i="68"/>
  <c r="V99" i="68"/>
  <c r="N106" i="68"/>
  <c r="V106" i="68"/>
  <c r="P111" i="68"/>
  <c r="R110" i="68"/>
  <c r="T108" i="68"/>
  <c r="I108" i="68"/>
  <c r="N108" i="68" s="1"/>
  <c r="M106" i="68"/>
  <c r="O104" i="68"/>
  <c r="P103" i="68"/>
  <c r="R102" i="68"/>
  <c r="O111" i="68"/>
  <c r="P110" i="68"/>
  <c r="M105" i="68"/>
  <c r="O103" i="68"/>
  <c r="P102" i="68"/>
  <c r="O110" i="68"/>
  <c r="R108" i="68"/>
  <c r="T106" i="68"/>
  <c r="M104" i="68"/>
  <c r="O102" i="68"/>
  <c r="T105" i="68"/>
  <c r="I105" i="68"/>
  <c r="N105" i="68" s="1"/>
  <c r="M110" i="68"/>
  <c r="M102" i="68"/>
  <c r="V110" i="68"/>
  <c r="R105" i="68"/>
  <c r="V102" i="68"/>
  <c r="S102" i="68"/>
  <c r="T110" i="68"/>
  <c r="T102" i="68"/>
  <c r="R91" i="68"/>
  <c r="S96" i="68"/>
  <c r="M91" i="68"/>
  <c r="T93" i="68"/>
  <c r="T67" i="68"/>
  <c r="S93" i="68"/>
  <c r="M67" i="68"/>
  <c r="O93" i="68"/>
  <c r="T92" i="68"/>
  <c r="I67" i="68"/>
  <c r="N67" i="68" s="1"/>
  <c r="S82" i="68"/>
  <c r="I93" i="68"/>
  <c r="V93" i="68" s="1"/>
  <c r="O92" i="68"/>
  <c r="T91" i="68"/>
  <c r="P56" i="68"/>
  <c r="T55" i="68"/>
  <c r="I92" i="68"/>
  <c r="M86" i="68"/>
  <c r="O56" i="68"/>
  <c r="O55" i="68"/>
  <c r="S71" i="68"/>
  <c r="S65" i="68"/>
  <c r="T83" i="68"/>
  <c r="I96" i="68"/>
  <c r="N96" i="68" s="1"/>
  <c r="S95" i="68"/>
  <c r="S92" i="68"/>
  <c r="P91" i="68"/>
  <c r="I88" i="68"/>
  <c r="V88" i="68" s="1"/>
  <c r="T86" i="68"/>
  <c r="S68" i="68"/>
  <c r="O85" i="68"/>
  <c r="M83" i="68"/>
  <c r="V82" i="68"/>
  <c r="S79" i="68"/>
  <c r="R95" i="68"/>
  <c r="P92" i="68"/>
  <c r="O91" i="68"/>
  <c r="S86" i="68"/>
  <c r="I85" i="68"/>
  <c r="N85" i="68" s="1"/>
  <c r="I83" i="68"/>
  <c r="N83" i="68" s="1"/>
  <c r="R86" i="68"/>
  <c r="P86" i="68"/>
  <c r="O82" i="68"/>
  <c r="I81" i="68"/>
  <c r="N81" i="68" s="1"/>
  <c r="V91" i="68"/>
  <c r="O86" i="68"/>
  <c r="N86" i="68"/>
  <c r="V86" i="68"/>
  <c r="P98" i="68"/>
  <c r="R97" i="68"/>
  <c r="T95" i="68"/>
  <c r="I95" i="68"/>
  <c r="N95" i="68" s="1"/>
  <c r="M93" i="68"/>
  <c r="P90" i="68"/>
  <c r="R89" i="68"/>
  <c r="O98" i="68"/>
  <c r="P97" i="68"/>
  <c r="T94" i="68"/>
  <c r="I94" i="68"/>
  <c r="N94" i="68" s="1"/>
  <c r="O90" i="68"/>
  <c r="P89" i="68"/>
  <c r="O97" i="68"/>
  <c r="O89" i="68"/>
  <c r="M98" i="68"/>
  <c r="P95" i="68"/>
  <c r="R94" i="68"/>
  <c r="M90" i="68"/>
  <c r="V98" i="68"/>
  <c r="M97" i="68"/>
  <c r="P94" i="68"/>
  <c r="R93" i="68"/>
  <c r="V90" i="68"/>
  <c r="M89" i="68"/>
  <c r="S89" i="68"/>
  <c r="T98" i="68"/>
  <c r="V97" i="68"/>
  <c r="T90" i="68"/>
  <c r="V89" i="68"/>
  <c r="S97" i="68"/>
  <c r="T97" i="68"/>
  <c r="T89" i="68"/>
  <c r="S80" i="68"/>
  <c r="V77" i="68"/>
  <c r="M85" i="68"/>
  <c r="O80" i="68"/>
  <c r="O79" i="68"/>
  <c r="V78" i="68"/>
  <c r="R77" i="68"/>
  <c r="O75" i="68"/>
  <c r="V73" i="68"/>
  <c r="I73" i="68"/>
  <c r="N73" i="68" s="1"/>
  <c r="S73" i="68"/>
  <c r="T66" i="68"/>
  <c r="V85" i="68"/>
  <c r="R73" i="68"/>
  <c r="T73" i="68"/>
  <c r="T85" i="68"/>
  <c r="P73" i="68"/>
  <c r="S85" i="68"/>
  <c r="T81" i="68"/>
  <c r="T75" i="68"/>
  <c r="O73" i="68"/>
  <c r="R41" i="68"/>
  <c r="R85" i="68"/>
  <c r="M81" i="68"/>
  <c r="S75" i="68"/>
  <c r="R39" i="68"/>
  <c r="T78" i="68"/>
  <c r="P39" i="68"/>
  <c r="S83" i="68"/>
  <c r="S81" i="68"/>
  <c r="S78" i="68"/>
  <c r="I75" i="68"/>
  <c r="V75" i="68" s="1"/>
  <c r="O39" i="68"/>
  <c r="T72" i="68"/>
  <c r="R83" i="68"/>
  <c r="R81" i="68"/>
  <c r="R78" i="68"/>
  <c r="I39" i="68"/>
  <c r="N39" i="68" s="1"/>
  <c r="P59" i="68"/>
  <c r="S72" i="68"/>
  <c r="O83" i="68"/>
  <c r="P81" i="68"/>
  <c r="P78" i="68"/>
  <c r="O59" i="68"/>
  <c r="O78" i="68"/>
  <c r="M78" i="68"/>
  <c r="T39" i="68"/>
  <c r="S67" i="68"/>
  <c r="T65" i="68"/>
  <c r="R64" i="68"/>
  <c r="R80" i="68"/>
  <c r="S77" i="68"/>
  <c r="S84" i="68"/>
  <c r="R84" i="68"/>
  <c r="T82" i="68"/>
  <c r="I82" i="68"/>
  <c r="N82" i="68" s="1"/>
  <c r="M80" i="68"/>
  <c r="P77" i="68"/>
  <c r="R76" i="68"/>
  <c r="S76" i="68"/>
  <c r="P84" i="68"/>
  <c r="M79" i="68"/>
  <c r="O77" i="68"/>
  <c r="P76" i="68"/>
  <c r="O84" i="68"/>
  <c r="R82" i="68"/>
  <c r="T80" i="68"/>
  <c r="I80" i="68"/>
  <c r="N80" i="68" s="1"/>
  <c r="O76" i="68"/>
  <c r="P75" i="68"/>
  <c r="T79" i="68"/>
  <c r="I79" i="68"/>
  <c r="N79" i="68" s="1"/>
  <c r="M77" i="68"/>
  <c r="M84" i="68"/>
  <c r="M76" i="68"/>
  <c r="V84" i="68"/>
  <c r="R79" i="68"/>
  <c r="T77" i="68"/>
  <c r="V76" i="68"/>
  <c r="T84" i="68"/>
  <c r="T76" i="68"/>
  <c r="R52" i="68"/>
  <c r="P51" i="68"/>
  <c r="T69" i="68"/>
  <c r="O52" i="68"/>
  <c r="O51" i="68"/>
  <c r="S69" i="68"/>
  <c r="P65" i="68"/>
  <c r="T62" i="68"/>
  <c r="T64" i="68"/>
  <c r="S62" i="68"/>
  <c r="R60" i="68"/>
  <c r="V52" i="68"/>
  <c r="I65" i="68"/>
  <c r="N65" i="68" s="1"/>
  <c r="I62" i="68"/>
  <c r="N62" i="68" s="1"/>
  <c r="O60" i="68"/>
  <c r="T36" i="68"/>
  <c r="T52" i="68"/>
  <c r="S41" i="68"/>
  <c r="I36" i="68"/>
  <c r="N36" i="68" s="1"/>
  <c r="S52" i="68"/>
  <c r="M59" i="68"/>
  <c r="I56" i="68"/>
  <c r="N56" i="68" s="1"/>
  <c r="P55" i="68"/>
  <c r="P52" i="68"/>
  <c r="R72" i="68"/>
  <c r="R69" i="68"/>
  <c r="S66" i="68"/>
  <c r="O65" i="68"/>
  <c r="O64" i="68"/>
  <c r="P72" i="68"/>
  <c r="O66" i="68"/>
  <c r="O72" i="68"/>
  <c r="I69" i="68"/>
  <c r="N69" i="68" s="1"/>
  <c r="M68" i="68"/>
  <c r="M65" i="68"/>
  <c r="M64" i="68"/>
  <c r="R62" i="68"/>
  <c r="T70" i="68"/>
  <c r="M66" i="68"/>
  <c r="I64" i="68"/>
  <c r="N64" i="68" s="1"/>
  <c r="T56" i="68"/>
  <c r="M72" i="68"/>
  <c r="S70" i="68"/>
  <c r="T60" i="68"/>
  <c r="T59" i="68"/>
  <c r="I57" i="68"/>
  <c r="N57" i="68" s="1"/>
  <c r="S56" i="68"/>
  <c r="V72" i="68"/>
  <c r="P70" i="68"/>
  <c r="I66" i="68"/>
  <c r="S60" i="68"/>
  <c r="I70" i="68"/>
  <c r="N70" i="68" s="1"/>
  <c r="R71" i="68"/>
  <c r="R63" i="68"/>
  <c r="I60" i="68"/>
  <c r="N60" i="68" s="1"/>
  <c r="P71" i="68"/>
  <c r="R70" i="68"/>
  <c r="T68" i="68"/>
  <c r="I68" i="68"/>
  <c r="N68" i="68" s="1"/>
  <c r="P63" i="68"/>
  <c r="O71" i="68"/>
  <c r="O63" i="68"/>
  <c r="O70" i="68"/>
  <c r="P69" i="68"/>
  <c r="R68" i="68"/>
  <c r="O62" i="68"/>
  <c r="P60" i="68"/>
  <c r="M71" i="68"/>
  <c r="O69" i="68"/>
  <c r="P68" i="68"/>
  <c r="R67" i="68"/>
  <c r="M63" i="68"/>
  <c r="S63" i="68"/>
  <c r="V71" i="68"/>
  <c r="M70" i="68"/>
  <c r="P67" i="68"/>
  <c r="R66" i="68"/>
  <c r="V63" i="68"/>
  <c r="M62" i="68"/>
  <c r="T71" i="68"/>
  <c r="T63" i="68"/>
  <c r="M51" i="68"/>
  <c r="V51" i="68"/>
  <c r="M52" i="68"/>
  <c r="S51" i="68"/>
  <c r="V47" i="68"/>
  <c r="S45" i="68"/>
  <c r="R51" i="68"/>
  <c r="T47" i="68"/>
  <c r="R46" i="68"/>
  <c r="M46" i="68"/>
  <c r="I49" i="68"/>
  <c r="N49" i="68" s="1"/>
  <c r="I47" i="68"/>
  <c r="N47" i="68" s="1"/>
  <c r="M55" i="68"/>
  <c r="S54" i="68"/>
  <c r="T53" i="68"/>
  <c r="S47" i="68"/>
  <c r="V59" i="68"/>
  <c r="V55" i="68"/>
  <c r="I55" i="68"/>
  <c r="N55" i="68" s="1"/>
  <c r="M54" i="68"/>
  <c r="S53" i="68"/>
  <c r="R47" i="68"/>
  <c r="V46" i="68"/>
  <c r="O53" i="68"/>
  <c r="P47" i="68"/>
  <c r="T46" i="68"/>
  <c r="S59" i="68"/>
  <c r="S55" i="68"/>
  <c r="O47" i="68"/>
  <c r="S46" i="68"/>
  <c r="R59" i="68"/>
  <c r="T57" i="68"/>
  <c r="V56" i="68"/>
  <c r="I53" i="68"/>
  <c r="N53" i="68" s="1"/>
  <c r="T49" i="68"/>
  <c r="P58" i="68"/>
  <c r="R57" i="68"/>
  <c r="V54" i="68"/>
  <c r="M53" i="68"/>
  <c r="P50" i="68"/>
  <c r="R49" i="68"/>
  <c r="O58" i="68"/>
  <c r="P57" i="68"/>
  <c r="R56" i="68"/>
  <c r="T54" i="68"/>
  <c r="I54" i="68"/>
  <c r="N54" i="68" s="1"/>
  <c r="V53" i="68"/>
  <c r="O50" i="68"/>
  <c r="P49" i="68"/>
  <c r="S57" i="68"/>
  <c r="O57" i="68"/>
  <c r="O49" i="68"/>
  <c r="S50" i="68"/>
  <c r="S49" i="68"/>
  <c r="M58" i="68"/>
  <c r="R54" i="68"/>
  <c r="M50" i="68"/>
  <c r="R58" i="68"/>
  <c r="R50" i="68"/>
  <c r="V58" i="68"/>
  <c r="M57" i="68"/>
  <c r="P54" i="68"/>
  <c r="R53" i="68"/>
  <c r="T51" i="68"/>
  <c r="V50" i="68"/>
  <c r="M49" i="68"/>
  <c r="S58" i="68"/>
  <c r="T58" i="68"/>
  <c r="T50" i="68"/>
  <c r="S40" i="68"/>
  <c r="M41" i="68"/>
  <c r="O40" i="68"/>
  <c r="M40" i="68"/>
  <c r="S34" i="68"/>
  <c r="T42" i="68"/>
  <c r="S42" i="68"/>
  <c r="V38" i="68"/>
  <c r="T31" i="68"/>
  <c r="R42" i="68"/>
  <c r="T38" i="68"/>
  <c r="M13" i="68"/>
  <c r="S31" i="68"/>
  <c r="P46" i="68"/>
  <c r="P42" i="68"/>
  <c r="S38" i="68"/>
  <c r="O46" i="68"/>
  <c r="T44" i="68"/>
  <c r="O42" i="68"/>
  <c r="R38" i="68"/>
  <c r="S44" i="68"/>
  <c r="M42" i="68"/>
  <c r="P38" i="68"/>
  <c r="O29" i="68"/>
  <c r="R44" i="68"/>
  <c r="V43" i="68"/>
  <c r="V41" i="68"/>
  <c r="O38" i="68"/>
  <c r="S37" i="68"/>
  <c r="S36" i="68"/>
  <c r="I44" i="68"/>
  <c r="N44" i="68" s="1"/>
  <c r="S43" i="68"/>
  <c r="V42" i="68"/>
  <c r="M38" i="68"/>
  <c r="R36" i="68"/>
  <c r="R45" i="68"/>
  <c r="T43" i="68"/>
  <c r="I43" i="68"/>
  <c r="N43" i="68" s="1"/>
  <c r="R37" i="68"/>
  <c r="T34" i="68"/>
  <c r="I34" i="68"/>
  <c r="N34" i="68" s="1"/>
  <c r="O45" i="68"/>
  <c r="P44" i="68"/>
  <c r="R43" i="68"/>
  <c r="T41" i="68"/>
  <c r="I41" i="68"/>
  <c r="N41" i="68" s="1"/>
  <c r="O37" i="68"/>
  <c r="P36" i="68"/>
  <c r="R34" i="68"/>
  <c r="P37" i="68"/>
  <c r="O44" i="68"/>
  <c r="P43" i="68"/>
  <c r="T40" i="68"/>
  <c r="I40" i="68"/>
  <c r="N40" i="68" s="1"/>
  <c r="O36" i="68"/>
  <c r="P34" i="68"/>
  <c r="M45" i="68"/>
  <c r="O43" i="68"/>
  <c r="M37" i="68"/>
  <c r="O34" i="68"/>
  <c r="P45" i="68"/>
  <c r="V45" i="68"/>
  <c r="M44" i="68"/>
  <c r="P41" i="68"/>
  <c r="R40" i="68"/>
  <c r="V37" i="68"/>
  <c r="M36" i="68"/>
  <c r="T45" i="68"/>
  <c r="T37" i="68"/>
  <c r="S24" i="68"/>
  <c r="P24" i="68"/>
  <c r="V33" i="68"/>
  <c r="R31" i="68"/>
  <c r="T33" i="68"/>
  <c r="O31" i="68"/>
  <c r="R33" i="68"/>
  <c r="S26" i="68"/>
  <c r="O16" i="68"/>
  <c r="P32" i="68"/>
  <c r="R29" i="68"/>
  <c r="V26" i="68"/>
  <c r="P29" i="68"/>
  <c r="P33" i="68"/>
  <c r="O32" i="68"/>
  <c r="V29" i="68"/>
  <c r="T28" i="68"/>
  <c r="S27" i="68"/>
  <c r="R26" i="68"/>
  <c r="P25" i="68"/>
  <c r="O24" i="68"/>
  <c r="R15" i="68"/>
  <c r="O33" i="68"/>
  <c r="T29" i="68"/>
  <c r="S28" i="68"/>
  <c r="R27" i="68"/>
  <c r="P26" i="68"/>
  <c r="O25" i="68"/>
  <c r="O12" i="68"/>
  <c r="T30" i="68"/>
  <c r="S29" i="68"/>
  <c r="R28" i="68"/>
  <c r="P27" i="68"/>
  <c r="O26" i="68"/>
  <c r="T18" i="68"/>
  <c r="V32" i="68"/>
  <c r="S30" i="68"/>
  <c r="P28" i="68"/>
  <c r="O27" i="68"/>
  <c r="I27" i="68"/>
  <c r="N27" i="68" s="1"/>
  <c r="T32" i="68"/>
  <c r="R30" i="68"/>
  <c r="O28" i="68"/>
  <c r="V25" i="68"/>
  <c r="T24" i="68"/>
  <c r="M17" i="68"/>
  <c r="S32" i="68"/>
  <c r="P30" i="68"/>
  <c r="T25" i="68"/>
  <c r="R25" i="68"/>
  <c r="I12" i="68"/>
  <c r="N12" i="68" s="1"/>
  <c r="S33" i="68"/>
  <c r="R32" i="68"/>
  <c r="P31" i="68"/>
  <c r="T26" i="68"/>
  <c r="S25" i="68"/>
  <c r="S18" i="68"/>
  <c r="P15" i="68"/>
  <c r="S14" i="68"/>
  <c r="R18" i="68"/>
  <c r="T17" i="68"/>
  <c r="M16" i="68"/>
  <c r="O15" i="68"/>
  <c r="R14" i="68"/>
  <c r="T13" i="68"/>
  <c r="M12" i="68"/>
  <c r="P18" i="68"/>
  <c r="S17" i="68"/>
  <c r="P14" i="68"/>
  <c r="S13" i="68"/>
  <c r="O18" i="68"/>
  <c r="R17" i="68"/>
  <c r="T16" i="68"/>
  <c r="M15" i="68"/>
  <c r="O14" i="68"/>
  <c r="R13" i="68"/>
  <c r="T12" i="68"/>
  <c r="P17" i="68"/>
  <c r="S16" i="68"/>
  <c r="P13" i="68"/>
  <c r="S12" i="68"/>
  <c r="M18" i="68"/>
  <c r="R16" i="68"/>
  <c r="T15" i="68"/>
  <c r="M14" i="68"/>
  <c r="R12" i="68"/>
  <c r="I14" i="68"/>
  <c r="N14" i="68" s="1"/>
  <c r="M32" i="68"/>
  <c r="I13" i="68"/>
  <c r="N13" i="68" s="1"/>
  <c r="I17" i="68"/>
  <c r="N17" i="68" s="1"/>
  <c r="M30" i="68"/>
  <c r="M24" i="68"/>
  <c r="I30" i="68"/>
  <c r="N30" i="68" s="1"/>
  <c r="I24" i="68"/>
  <c r="V24" i="68" s="1"/>
  <c r="N29" i="68"/>
  <c r="I31" i="68"/>
  <c r="N31" i="68" s="1"/>
  <c r="M29" i="68"/>
  <c r="M28" i="68"/>
  <c r="M27" i="68"/>
  <c r="I28" i="68"/>
  <c r="N28" i="68" s="1"/>
  <c r="M26" i="68"/>
  <c r="M33" i="68"/>
  <c r="M25" i="68"/>
  <c r="I16" i="68"/>
  <c r="N16" i="68" s="1"/>
  <c r="I18" i="68"/>
  <c r="N18" i="68" s="1"/>
  <c r="I15" i="68"/>
  <c r="N15" i="68" s="1"/>
  <c r="B31" i="2"/>
  <c r="F31" i="2"/>
  <c r="G32" i="2" s="1"/>
  <c r="H31" i="2"/>
  <c r="I32" i="2" s="1"/>
  <c r="J31" i="2"/>
  <c r="L31" i="2"/>
  <c r="M32" i="2" s="1"/>
  <c r="N31" i="2"/>
  <c r="O31" i="2"/>
  <c r="P31" i="2"/>
  <c r="M15" i="54"/>
  <c r="AD7" i="2"/>
  <c r="AD8" i="2" s="1"/>
  <c r="AD9" i="2" s="1"/>
  <c r="AD10" i="2" s="1"/>
  <c r="AD11" i="2" s="1"/>
  <c r="AD12" i="2" s="1"/>
  <c r="AD13" i="2" s="1"/>
  <c r="AD14" i="2" s="1"/>
  <c r="AD15" i="2" s="1"/>
  <c r="AD16" i="2" s="1"/>
  <c r="AD17" i="2" s="1"/>
  <c r="AD18" i="2" s="1"/>
  <c r="AD19" i="2" s="1"/>
  <c r="AD20" i="2" s="1"/>
  <c r="AD21" i="2" s="1"/>
  <c r="AD22" i="2" s="1"/>
  <c r="AD23" i="2" s="1"/>
  <c r="AD24" i="2" s="1"/>
  <c r="AD25" i="2" s="1"/>
  <c r="AD26" i="2" s="1"/>
  <c r="AD27" i="2" s="1"/>
  <c r="AD28" i="2" s="1"/>
  <c r="AD29" i="2" s="1"/>
  <c r="AD30" i="2" s="1"/>
  <c r="AD31" i="2" s="1"/>
  <c r="V403" i="68" l="1"/>
  <c r="V168" i="68"/>
  <c r="V273" i="68"/>
  <c r="V117" i="68"/>
  <c r="V79" i="68"/>
  <c r="V440" i="68"/>
  <c r="V414" i="68"/>
  <c r="V419" i="68"/>
  <c r="V349" i="68"/>
  <c r="V456" i="68"/>
  <c r="V442" i="68"/>
  <c r="V269" i="68"/>
  <c r="V455" i="68"/>
  <c r="V461" i="68"/>
  <c r="V404" i="68"/>
  <c r="V429" i="68"/>
  <c r="V386" i="68"/>
  <c r="V447" i="68"/>
  <c r="V266" i="68"/>
  <c r="V388" i="68"/>
  <c r="V466" i="68"/>
  <c r="V443" i="68"/>
  <c r="N441" i="68"/>
  <c r="V427" i="68"/>
  <c r="V453" i="68"/>
  <c r="V383" i="68"/>
  <c r="V394" i="68"/>
  <c r="V114" i="68"/>
  <c r="V271" i="68"/>
  <c r="V401" i="68"/>
  <c r="V457" i="68"/>
  <c r="V166" i="68"/>
  <c r="V36" i="68"/>
  <c r="V378" i="68"/>
  <c r="V268" i="68"/>
  <c r="V384" i="68"/>
  <c r="V395" i="68"/>
  <c r="V458" i="68"/>
  <c r="V392" i="68"/>
  <c r="V459" i="68"/>
  <c r="V428" i="68"/>
  <c r="V460" i="68"/>
  <c r="V397" i="68"/>
  <c r="V454" i="68"/>
  <c r="V462" i="68"/>
  <c r="V416" i="68"/>
  <c r="V376" i="68"/>
  <c r="V393" i="68"/>
  <c r="V385" i="68"/>
  <c r="V431" i="68"/>
  <c r="V432" i="68"/>
  <c r="V391" i="68"/>
  <c r="V415" i="68"/>
  <c r="V396" i="68"/>
  <c r="V390" i="68"/>
  <c r="V398" i="68"/>
  <c r="V389" i="68"/>
  <c r="V263" i="68"/>
  <c r="V264" i="68"/>
  <c r="V267" i="68"/>
  <c r="V262" i="68"/>
  <c r="V265" i="68"/>
  <c r="V259" i="68"/>
  <c r="V315" i="68"/>
  <c r="V347" i="68"/>
  <c r="V312" i="68"/>
  <c r="V34" i="68"/>
  <c r="V464" i="68"/>
  <c r="V164" i="68"/>
  <c r="V112" i="68"/>
  <c r="V196" i="68"/>
  <c r="V39" i="68"/>
  <c r="V96" i="68"/>
  <c r="V318" i="68"/>
  <c r="V331" i="68"/>
  <c r="V169" i="68"/>
  <c r="V197" i="68"/>
  <c r="V274" i="68"/>
  <c r="V83" i="68"/>
  <c r="V306" i="68"/>
  <c r="V80" i="68"/>
  <c r="V277" i="68"/>
  <c r="V316" i="68"/>
  <c r="V81" i="68"/>
  <c r="V195" i="68"/>
  <c r="V313" i="68"/>
  <c r="V311" i="68"/>
  <c r="V190" i="68"/>
  <c r="V425" i="68"/>
  <c r="V199" i="68"/>
  <c r="V253" i="68"/>
  <c r="V18" i="68"/>
  <c r="V434" i="68"/>
  <c r="V302" i="68"/>
  <c r="V67" i="68"/>
  <c r="V326" i="68"/>
  <c r="V64" i="68"/>
  <c r="V299" i="68"/>
  <c r="AD32" i="2"/>
  <c r="C32" i="2"/>
  <c r="E32" i="2"/>
  <c r="V60" i="68"/>
  <c r="V305" i="68"/>
  <c r="V255" i="68"/>
  <c r="V111" i="68"/>
  <c r="V371" i="68"/>
  <c r="V307" i="68"/>
  <c r="V333" i="68"/>
  <c r="V137" i="68"/>
  <c r="V346" i="68"/>
  <c r="V163" i="68"/>
  <c r="V372" i="68"/>
  <c r="V189" i="68"/>
  <c r="V450" i="68"/>
  <c r="V424" i="68"/>
  <c r="V436" i="68"/>
  <c r="V254" i="68"/>
  <c r="V332" i="68"/>
  <c r="V345" i="68"/>
  <c r="V423" i="68"/>
  <c r="V449" i="68"/>
  <c r="V344" i="68"/>
  <c r="V109" i="68"/>
  <c r="V147" i="68"/>
  <c r="V70" i="68"/>
  <c r="V422" i="68"/>
  <c r="V213" i="68"/>
  <c r="V304" i="68"/>
  <c r="V148" i="68"/>
  <c r="V161" i="68"/>
  <c r="V31" i="68"/>
  <c r="V448" i="68"/>
  <c r="V135" i="68"/>
  <c r="V370" i="68"/>
  <c r="V187" i="68"/>
  <c r="V369" i="68"/>
  <c r="V382" i="68"/>
  <c r="V108" i="68"/>
  <c r="V95" i="68"/>
  <c r="V94" i="68"/>
  <c r="V134" i="68"/>
  <c r="V330" i="68"/>
  <c r="V17" i="68"/>
  <c r="V343" i="68"/>
  <c r="V30" i="68"/>
  <c r="V252" i="68"/>
  <c r="V212" i="68"/>
  <c r="V160" i="68"/>
  <c r="V69" i="68"/>
  <c r="V329" i="68"/>
  <c r="V421" i="68"/>
  <c r="V186" i="68"/>
  <c r="V379" i="68"/>
  <c r="V381" i="68"/>
  <c r="V159" i="68"/>
  <c r="V373" i="68"/>
  <c r="V341" i="68"/>
  <c r="V146" i="68"/>
  <c r="V402" i="68"/>
  <c r="V310" i="68"/>
  <c r="V365" i="68"/>
  <c r="V412" i="68"/>
  <c r="V324" i="68"/>
  <c r="N451" i="68"/>
  <c r="V451" i="68"/>
  <c r="N444" i="68"/>
  <c r="V444" i="68"/>
  <c r="N445" i="68"/>
  <c r="V445" i="68"/>
  <c r="N438" i="68"/>
  <c r="V438" i="68"/>
  <c r="V328" i="68"/>
  <c r="N420" i="68"/>
  <c r="V420" i="68"/>
  <c r="N418" i="68"/>
  <c r="V418" i="68"/>
  <c r="V336" i="68"/>
  <c r="V297" i="68"/>
  <c r="V368" i="68"/>
  <c r="V362" i="68"/>
  <c r="V364" i="68"/>
  <c r="V340" i="68"/>
  <c r="V338" i="68"/>
  <c r="V323" i="68"/>
  <c r="V339" i="68"/>
  <c r="N375" i="68"/>
  <c r="V375" i="68"/>
  <c r="V380" i="68"/>
  <c r="V366" i="68"/>
  <c r="N377" i="68"/>
  <c r="V377" i="68"/>
  <c r="V363" i="68"/>
  <c r="V367" i="68"/>
  <c r="V300" i="68"/>
  <c r="V325" i="68"/>
  <c r="V248" i="68"/>
  <c r="V342" i="68"/>
  <c r="V327" i="68"/>
  <c r="V337" i="68"/>
  <c r="V301" i="68"/>
  <c r="V298" i="68"/>
  <c r="V334" i="68"/>
  <c r="V303" i="68"/>
  <c r="V256" i="68"/>
  <c r="V321" i="68"/>
  <c r="V250" i="68"/>
  <c r="V275" i="68"/>
  <c r="V272" i="68"/>
  <c r="V157" i="68"/>
  <c r="V249" i="68"/>
  <c r="V192" i="68"/>
  <c r="N242" i="68"/>
  <c r="V242" i="68"/>
  <c r="N208" i="68"/>
  <c r="N203" i="68"/>
  <c r="V203" i="68"/>
  <c r="V205" i="68"/>
  <c r="V209" i="68"/>
  <c r="N155" i="68"/>
  <c r="V185" i="68"/>
  <c r="V182" i="68"/>
  <c r="V183" i="68"/>
  <c r="N183" i="68"/>
  <c r="N184" i="68"/>
  <c r="V184" i="68"/>
  <c r="N177" i="68"/>
  <c r="V177" i="68"/>
  <c r="V127" i="68"/>
  <c r="V131" i="68"/>
  <c r="V103" i="68"/>
  <c r="V158" i="68"/>
  <c r="V156" i="68"/>
  <c r="N156" i="68"/>
  <c r="N151" i="68"/>
  <c r="V151" i="68"/>
  <c r="V145" i="68"/>
  <c r="N145" i="68"/>
  <c r="N138" i="68"/>
  <c r="V138" i="68"/>
  <c r="V130" i="68"/>
  <c r="V132" i="68"/>
  <c r="N133" i="68"/>
  <c r="V133" i="68"/>
  <c r="N75" i="68"/>
  <c r="N88" i="68"/>
  <c r="V107" i="68"/>
  <c r="N107" i="68"/>
  <c r="V104" i="68"/>
  <c r="V62" i="68"/>
  <c r="N101" i="68"/>
  <c r="V105" i="68"/>
  <c r="N93" i="68"/>
  <c r="N92" i="68"/>
  <c r="V92" i="68"/>
  <c r="V65" i="68"/>
  <c r="V66" i="68"/>
  <c r="N66" i="68"/>
  <c r="V68" i="68"/>
  <c r="V40" i="68"/>
  <c r="V12" i="68"/>
  <c r="V28" i="68"/>
  <c r="V27" i="68"/>
  <c r="V16" i="68"/>
  <c r="V13" i="68"/>
  <c r="V15" i="68"/>
  <c r="V14" i="68"/>
  <c r="N24" i="68"/>
  <c r="AC7" i="2"/>
  <c r="AC8" i="2" s="1"/>
  <c r="AC9" i="2" s="1"/>
  <c r="AC10" i="2" s="1"/>
  <c r="AC11" i="2" s="1"/>
  <c r="AC12" i="2" s="1"/>
  <c r="AC13" i="2" s="1"/>
  <c r="AC14" i="2" s="1"/>
  <c r="AC15" i="2" s="1"/>
  <c r="AC16" i="2" s="1"/>
  <c r="AC17" i="2" s="1"/>
  <c r="AC18" i="2" s="1"/>
  <c r="AC19" i="2" s="1"/>
  <c r="AC20" i="2" s="1"/>
  <c r="AC21" i="2" s="1"/>
  <c r="AC22" i="2" s="1"/>
  <c r="AC23" i="2" s="1"/>
  <c r="AC24" i="2" s="1"/>
  <c r="AC25" i="2" s="1"/>
  <c r="AC26" i="2" s="1"/>
  <c r="AC27" i="2" s="1"/>
  <c r="AC28" i="2" s="1"/>
  <c r="AC29" i="2" s="1"/>
  <c r="AC30" i="2" s="1"/>
  <c r="AC31" i="2" s="1"/>
  <c r="AC32" i="2" s="1"/>
  <c r="AC33" i="2" s="1"/>
  <c r="AC34" i="2" s="1"/>
  <c r="AC35" i="2" s="1"/>
  <c r="AE7" i="2"/>
  <c r="AE8" i="2" s="1"/>
  <c r="AE9" i="2" s="1"/>
  <c r="AE10" i="2" s="1"/>
  <c r="AE11" i="2" s="1"/>
  <c r="AE12" i="2" s="1"/>
  <c r="AE13" i="2" s="1"/>
  <c r="AE14" i="2" s="1"/>
  <c r="AE15" i="2" s="1"/>
  <c r="AE16" i="2" s="1"/>
  <c r="AE17" i="2" s="1"/>
  <c r="AE18" i="2" s="1"/>
  <c r="AE19" i="2" s="1"/>
  <c r="AE20" i="2" s="1"/>
  <c r="AE21" i="2" s="1"/>
  <c r="AE22" i="2" s="1"/>
  <c r="AE23" i="2" s="1"/>
  <c r="AE24" i="2" s="1"/>
  <c r="AE25" i="2" s="1"/>
  <c r="AE26" i="2" s="1"/>
  <c r="AE27" i="2" s="1"/>
  <c r="AE28" i="2" s="1"/>
  <c r="AE29" i="2" s="1"/>
  <c r="AE30" i="2" s="1"/>
  <c r="AE31" i="2" s="1"/>
  <c r="Q31" i="2"/>
  <c r="R31" i="2"/>
  <c r="S32" i="2" s="1"/>
  <c r="B56" i="1"/>
  <c r="C56" i="1"/>
  <c r="E56" i="1"/>
  <c r="H56" i="1"/>
  <c r="I56" i="1"/>
  <c r="B57" i="1"/>
  <c r="C57" i="1"/>
  <c r="E57" i="1"/>
  <c r="D57" i="1" s="1"/>
  <c r="Q57" i="1" s="1"/>
  <c r="H57" i="1"/>
  <c r="I57" i="1"/>
  <c r="B58" i="1"/>
  <c r="C58" i="1"/>
  <c r="E58" i="1"/>
  <c r="H58" i="1"/>
  <c r="I58" i="1"/>
  <c r="AD33" i="2" l="1"/>
  <c r="AE32" i="2"/>
  <c r="O57" i="1"/>
  <c r="N57" i="1"/>
  <c r="G57" i="1"/>
  <c r="R57" i="1"/>
  <c r="J57" i="1"/>
  <c r="P58" i="1"/>
  <c r="L58" i="1"/>
  <c r="S58" i="1" s="1"/>
  <c r="D58" i="1"/>
  <c r="Q58" i="1" s="1"/>
  <c r="P56" i="1"/>
  <c r="L56" i="1"/>
  <c r="D56" i="1"/>
  <c r="Q56" i="1" s="1"/>
  <c r="O58" i="1"/>
  <c r="G58" i="1"/>
  <c r="G56" i="1"/>
  <c r="O56" i="1"/>
  <c r="R58" i="1"/>
  <c r="N58" i="1"/>
  <c r="J58" i="1"/>
  <c r="P57" i="1"/>
  <c r="L57" i="1"/>
  <c r="R56" i="1"/>
  <c r="N56" i="1"/>
  <c r="J56" i="1"/>
  <c r="B53" i="1"/>
  <c r="C53" i="1"/>
  <c r="E53" i="1"/>
  <c r="H53" i="1"/>
  <c r="I53" i="1"/>
  <c r="B54" i="1"/>
  <c r="C54" i="1"/>
  <c r="E54" i="1"/>
  <c r="D54" i="1" s="1"/>
  <c r="Q54" i="1" s="1"/>
  <c r="H54" i="1"/>
  <c r="I54" i="1"/>
  <c r="B55" i="1"/>
  <c r="C55" i="1"/>
  <c r="E55" i="1"/>
  <c r="H55" i="1"/>
  <c r="I55" i="1"/>
  <c r="AD34" i="2" l="1"/>
  <c r="AD35" i="2" s="1"/>
  <c r="M93" i="54" s="1"/>
  <c r="AE33" i="2"/>
  <c r="S56" i="1"/>
  <c r="S57" i="1"/>
  <c r="N54" i="1"/>
  <c r="J54" i="1"/>
  <c r="O54" i="1"/>
  <c r="R54" i="1"/>
  <c r="L54" i="1"/>
  <c r="P54" i="1"/>
  <c r="G54" i="1"/>
  <c r="L55" i="1"/>
  <c r="S55" i="1" s="1"/>
  <c r="D55" i="1"/>
  <c r="Q55" i="1" s="1"/>
  <c r="P53" i="1"/>
  <c r="L53" i="1"/>
  <c r="D53" i="1"/>
  <c r="Q53" i="1" s="1"/>
  <c r="O55" i="1"/>
  <c r="G55" i="1"/>
  <c r="O53" i="1"/>
  <c r="G53" i="1"/>
  <c r="P55" i="1"/>
  <c r="R55" i="1"/>
  <c r="N55" i="1"/>
  <c r="J55" i="1"/>
  <c r="R53" i="1"/>
  <c r="N53" i="1"/>
  <c r="J53" i="1"/>
  <c r="B47" i="1"/>
  <c r="C47" i="1"/>
  <c r="E47" i="1"/>
  <c r="H47" i="1"/>
  <c r="I47" i="1"/>
  <c r="B48" i="1"/>
  <c r="C48" i="1"/>
  <c r="E48" i="1"/>
  <c r="D48" i="1" s="1"/>
  <c r="Q48" i="1" s="1"/>
  <c r="H48" i="1"/>
  <c r="I48" i="1"/>
  <c r="B49" i="1"/>
  <c r="C49" i="1"/>
  <c r="E49" i="1"/>
  <c r="H49" i="1"/>
  <c r="I49" i="1"/>
  <c r="B50" i="1"/>
  <c r="C50" i="1"/>
  <c r="E50" i="1"/>
  <c r="D50" i="1" s="1"/>
  <c r="Q50" i="1" s="1"/>
  <c r="H50" i="1"/>
  <c r="I50" i="1"/>
  <c r="B51" i="1"/>
  <c r="C51" i="1"/>
  <c r="E51" i="1"/>
  <c r="H51" i="1"/>
  <c r="I51" i="1"/>
  <c r="B52" i="1"/>
  <c r="C52" i="1"/>
  <c r="E52" i="1"/>
  <c r="D52" i="1" s="1"/>
  <c r="Q52" i="1" s="1"/>
  <c r="H52" i="1"/>
  <c r="I52" i="1"/>
  <c r="AE34" i="2" l="1"/>
  <c r="AE35" i="2" s="1"/>
  <c r="M66" i="54" s="1"/>
  <c r="J52" i="1"/>
  <c r="N52" i="1"/>
  <c r="G52" i="1"/>
  <c r="S54" i="1"/>
  <c r="S53" i="1"/>
  <c r="O50" i="1"/>
  <c r="O48" i="1"/>
  <c r="J48" i="1"/>
  <c r="R52" i="1"/>
  <c r="O52" i="1"/>
  <c r="R48" i="1"/>
  <c r="N50" i="1"/>
  <c r="G50" i="1"/>
  <c r="N48" i="1"/>
  <c r="R50" i="1"/>
  <c r="J50" i="1"/>
  <c r="G48" i="1"/>
  <c r="L51" i="1"/>
  <c r="S51" i="1" s="1"/>
  <c r="D49" i="1"/>
  <c r="Q49" i="1" s="1"/>
  <c r="O47" i="1"/>
  <c r="G47" i="1"/>
  <c r="P51" i="1"/>
  <c r="D51" i="1"/>
  <c r="Q51" i="1" s="1"/>
  <c r="P49" i="1"/>
  <c r="L49" i="1"/>
  <c r="S49" i="1" s="1"/>
  <c r="P47" i="1"/>
  <c r="L47" i="1"/>
  <c r="D47" i="1"/>
  <c r="Q47" i="1" s="1"/>
  <c r="O51" i="1"/>
  <c r="G51" i="1"/>
  <c r="O49" i="1"/>
  <c r="G49" i="1"/>
  <c r="P52" i="1"/>
  <c r="L52" i="1"/>
  <c r="R51" i="1"/>
  <c r="N51" i="1"/>
  <c r="J51" i="1"/>
  <c r="P50" i="1"/>
  <c r="L50" i="1"/>
  <c r="R49" i="1"/>
  <c r="N49" i="1"/>
  <c r="J49" i="1"/>
  <c r="P48" i="1"/>
  <c r="L48" i="1"/>
  <c r="R47" i="1"/>
  <c r="N47" i="1"/>
  <c r="J47" i="1"/>
  <c r="B46" i="1"/>
  <c r="C46" i="1"/>
  <c r="E46" i="1"/>
  <c r="G46" i="1" s="1"/>
  <c r="H46" i="1"/>
  <c r="I46" i="1"/>
  <c r="S52" i="1" l="1"/>
  <c r="S48" i="1"/>
  <c r="S50" i="1"/>
  <c r="S47" i="1"/>
  <c r="N46" i="1"/>
  <c r="J46" i="1"/>
  <c r="R46" i="1"/>
  <c r="P46" i="1"/>
  <c r="L46" i="1"/>
  <c r="D46" i="1"/>
  <c r="Q46" i="1" s="1"/>
  <c r="O46" i="1"/>
  <c r="B45" i="1"/>
  <c r="C45" i="1"/>
  <c r="E45" i="1"/>
  <c r="H45" i="1"/>
  <c r="I45" i="1"/>
  <c r="S46" i="1" l="1"/>
  <c r="P45" i="1"/>
  <c r="L45" i="1"/>
  <c r="D45" i="1"/>
  <c r="Q45" i="1" s="1"/>
  <c r="O45" i="1"/>
  <c r="G45" i="1"/>
  <c r="R45" i="1"/>
  <c r="N45" i="1"/>
  <c r="J45" i="1"/>
  <c r="B40" i="1"/>
  <c r="C40" i="1"/>
  <c r="E40" i="1"/>
  <c r="G40" i="1" s="1"/>
  <c r="H40" i="1"/>
  <c r="I40" i="1"/>
  <c r="B41" i="1"/>
  <c r="C41" i="1"/>
  <c r="E41" i="1"/>
  <c r="D41" i="1" s="1"/>
  <c r="Q41" i="1" s="1"/>
  <c r="H41" i="1"/>
  <c r="I41" i="1"/>
  <c r="B42" i="1"/>
  <c r="C42" i="1"/>
  <c r="E42" i="1"/>
  <c r="G42" i="1" s="1"/>
  <c r="H42" i="1"/>
  <c r="I42" i="1"/>
  <c r="B43" i="1"/>
  <c r="C43" i="1"/>
  <c r="E43" i="1"/>
  <c r="D43" i="1" s="1"/>
  <c r="Q43" i="1" s="1"/>
  <c r="H43" i="1"/>
  <c r="I43" i="1"/>
  <c r="B44" i="1"/>
  <c r="C44" i="1"/>
  <c r="E44" i="1"/>
  <c r="D44" i="1" s="1"/>
  <c r="Q44" i="1" s="1"/>
  <c r="H44" i="1"/>
  <c r="I44" i="1"/>
  <c r="O42" i="1" l="1"/>
  <c r="O44" i="1"/>
  <c r="O40" i="1"/>
  <c r="J44" i="1"/>
  <c r="R44" i="1"/>
  <c r="S45" i="1"/>
  <c r="N44" i="1"/>
  <c r="G44" i="1"/>
  <c r="O43" i="1"/>
  <c r="G43" i="1"/>
  <c r="O41" i="1"/>
  <c r="G41" i="1"/>
  <c r="P44" i="1"/>
  <c r="L44" i="1"/>
  <c r="R43" i="1"/>
  <c r="N43" i="1"/>
  <c r="J43" i="1"/>
  <c r="P42" i="1"/>
  <c r="L42" i="1"/>
  <c r="D42" i="1"/>
  <c r="Q42" i="1" s="1"/>
  <c r="R41" i="1"/>
  <c r="N41" i="1"/>
  <c r="J41" i="1"/>
  <c r="P40" i="1"/>
  <c r="L40" i="1"/>
  <c r="D40" i="1"/>
  <c r="Q40" i="1" s="1"/>
  <c r="P43" i="1"/>
  <c r="L43" i="1"/>
  <c r="R42" i="1"/>
  <c r="N42" i="1"/>
  <c r="J42" i="1"/>
  <c r="P41" i="1"/>
  <c r="L41" i="1"/>
  <c r="S41" i="1" s="1"/>
  <c r="R40" i="1"/>
  <c r="N40" i="1"/>
  <c r="J40" i="1"/>
  <c r="S16" i="35"/>
  <c r="B32" i="1"/>
  <c r="C32" i="1"/>
  <c r="E32" i="1"/>
  <c r="D32" i="1" s="1"/>
  <c r="Q32" i="1" s="1"/>
  <c r="H32" i="1"/>
  <c r="I32" i="1"/>
  <c r="B33" i="1"/>
  <c r="C33" i="1"/>
  <c r="E33" i="1"/>
  <c r="D33" i="1" s="1"/>
  <c r="Q33" i="1" s="1"/>
  <c r="H33" i="1"/>
  <c r="I33" i="1"/>
  <c r="B34" i="1"/>
  <c r="C34" i="1"/>
  <c r="E34" i="1"/>
  <c r="D34" i="1" s="1"/>
  <c r="Q34" i="1" s="1"/>
  <c r="H34" i="1"/>
  <c r="I34" i="1"/>
  <c r="B35" i="1"/>
  <c r="C35" i="1"/>
  <c r="E35" i="1"/>
  <c r="D35" i="1" s="1"/>
  <c r="Q35" i="1" s="1"/>
  <c r="H35" i="1"/>
  <c r="I35" i="1"/>
  <c r="B36" i="1"/>
  <c r="C36" i="1"/>
  <c r="E36" i="1"/>
  <c r="G36" i="1" s="1"/>
  <c r="H36" i="1"/>
  <c r="I36" i="1"/>
  <c r="B37" i="1"/>
  <c r="C37" i="1"/>
  <c r="E37" i="1"/>
  <c r="D37" i="1" s="1"/>
  <c r="Q37" i="1" s="1"/>
  <c r="H37" i="1"/>
  <c r="I37" i="1"/>
  <c r="B38" i="1"/>
  <c r="C38" i="1"/>
  <c r="E38" i="1"/>
  <c r="G38" i="1" s="1"/>
  <c r="H38" i="1"/>
  <c r="I38" i="1"/>
  <c r="B39" i="1"/>
  <c r="C39" i="1"/>
  <c r="E39" i="1"/>
  <c r="D39" i="1" s="1"/>
  <c r="Q39" i="1" s="1"/>
  <c r="H39" i="1"/>
  <c r="I39" i="1"/>
  <c r="N36" i="1" l="1"/>
  <c r="L36" i="1"/>
  <c r="S36" i="1" s="1"/>
  <c r="D36" i="1"/>
  <c r="Q36" i="1" s="1"/>
  <c r="S42" i="1"/>
  <c r="S44" i="1"/>
  <c r="S40" i="1"/>
  <c r="S43" i="1"/>
  <c r="R36" i="1"/>
  <c r="O38" i="1"/>
  <c r="P36" i="1"/>
  <c r="N32" i="1"/>
  <c r="R34" i="1"/>
  <c r="L34" i="1"/>
  <c r="R32" i="1"/>
  <c r="L32" i="1"/>
  <c r="O36" i="1"/>
  <c r="J36" i="1"/>
  <c r="P34" i="1"/>
  <c r="G34" i="1"/>
  <c r="P32" i="1"/>
  <c r="G32" i="1"/>
  <c r="N34" i="1"/>
  <c r="O34" i="1"/>
  <c r="J34" i="1"/>
  <c r="O32" i="1"/>
  <c r="J32" i="1"/>
  <c r="G39" i="1"/>
  <c r="O37" i="1"/>
  <c r="G37" i="1"/>
  <c r="O35" i="1"/>
  <c r="G35" i="1"/>
  <c r="O33" i="1"/>
  <c r="G33" i="1"/>
  <c r="O39" i="1"/>
  <c r="R39" i="1"/>
  <c r="N39" i="1"/>
  <c r="J39" i="1"/>
  <c r="P38" i="1"/>
  <c r="L38" i="1"/>
  <c r="D38" i="1"/>
  <c r="Q38" i="1" s="1"/>
  <c r="R37" i="1"/>
  <c r="N37" i="1"/>
  <c r="J37" i="1"/>
  <c r="R35" i="1"/>
  <c r="N35" i="1"/>
  <c r="J35" i="1"/>
  <c r="R33" i="1"/>
  <c r="N33" i="1"/>
  <c r="J33" i="1"/>
  <c r="P39" i="1"/>
  <c r="L39" i="1"/>
  <c r="R38" i="1"/>
  <c r="N38" i="1"/>
  <c r="J38" i="1"/>
  <c r="P37" i="1"/>
  <c r="L37" i="1"/>
  <c r="P35" i="1"/>
  <c r="L35" i="1"/>
  <c r="P33" i="1"/>
  <c r="L33" i="1"/>
  <c r="S15" i="35"/>
  <c r="S34" i="1" l="1"/>
  <c r="S32" i="1"/>
  <c r="S37" i="1"/>
  <c r="S38" i="1"/>
  <c r="S35" i="1"/>
  <c r="S33" i="1"/>
  <c r="S39" i="1"/>
  <c r="B23" i="1"/>
  <c r="C23" i="1"/>
  <c r="E23" i="1"/>
  <c r="H23" i="1"/>
  <c r="I23" i="1"/>
  <c r="B24" i="1"/>
  <c r="C24" i="1"/>
  <c r="E24" i="1"/>
  <c r="G24" i="1" s="1"/>
  <c r="H24" i="1"/>
  <c r="I24" i="1"/>
  <c r="B25" i="1"/>
  <c r="C25" i="1"/>
  <c r="E25" i="1"/>
  <c r="H25" i="1"/>
  <c r="I25" i="1"/>
  <c r="B26" i="1"/>
  <c r="C26" i="1"/>
  <c r="E26" i="1"/>
  <c r="G26" i="1" s="1"/>
  <c r="H26" i="1"/>
  <c r="I26" i="1"/>
  <c r="B27" i="1"/>
  <c r="C27" i="1"/>
  <c r="E27" i="1"/>
  <c r="H27" i="1"/>
  <c r="I27" i="1"/>
  <c r="B28" i="1"/>
  <c r="C28" i="1"/>
  <c r="E28" i="1"/>
  <c r="D28" i="1" s="1"/>
  <c r="Q28" i="1" s="1"/>
  <c r="H28" i="1"/>
  <c r="I28" i="1"/>
  <c r="B29" i="1"/>
  <c r="C29" i="1"/>
  <c r="E29" i="1"/>
  <c r="H29" i="1"/>
  <c r="I29" i="1"/>
  <c r="B30" i="1"/>
  <c r="C30" i="1"/>
  <c r="E30" i="1"/>
  <c r="G30" i="1" s="1"/>
  <c r="H30" i="1"/>
  <c r="I30" i="1"/>
  <c r="B31" i="1"/>
  <c r="C31" i="1"/>
  <c r="E31" i="1"/>
  <c r="H31" i="1"/>
  <c r="I31" i="1"/>
  <c r="N28" i="1" l="1"/>
  <c r="P28" i="1"/>
  <c r="G28" i="1"/>
  <c r="P24" i="1"/>
  <c r="J24" i="1"/>
  <c r="O24" i="1"/>
  <c r="D24" i="1"/>
  <c r="Q24" i="1" s="1"/>
  <c r="N24" i="1"/>
  <c r="P30" i="1"/>
  <c r="R24" i="1"/>
  <c r="L24" i="1"/>
  <c r="S24" i="1" s="1"/>
  <c r="J30" i="1"/>
  <c r="P26" i="1"/>
  <c r="O30" i="1"/>
  <c r="D30" i="1"/>
  <c r="Q30" i="1" s="1"/>
  <c r="N30" i="1"/>
  <c r="R30" i="1"/>
  <c r="L30" i="1"/>
  <c r="S30" i="1" s="1"/>
  <c r="J26" i="1"/>
  <c r="O26" i="1"/>
  <c r="D26" i="1"/>
  <c r="Q26" i="1" s="1"/>
  <c r="N26" i="1"/>
  <c r="R26" i="1"/>
  <c r="L26" i="1"/>
  <c r="S26" i="1" s="1"/>
  <c r="O28" i="1"/>
  <c r="J28" i="1"/>
  <c r="R28" i="1"/>
  <c r="L28" i="1"/>
  <c r="L31" i="1"/>
  <c r="S31" i="1" s="1"/>
  <c r="P29" i="1"/>
  <c r="P27" i="1"/>
  <c r="L27" i="1"/>
  <c r="S27" i="1" s="1"/>
  <c r="D27" i="1"/>
  <c r="Q27" i="1" s="1"/>
  <c r="P25" i="1"/>
  <c r="L25" i="1"/>
  <c r="D25" i="1"/>
  <c r="Q25" i="1" s="1"/>
  <c r="P23" i="1"/>
  <c r="L23" i="1"/>
  <c r="S23" i="1" s="1"/>
  <c r="D23" i="1"/>
  <c r="Q23" i="1" s="1"/>
  <c r="P31" i="1"/>
  <c r="D31" i="1"/>
  <c r="Q31" i="1" s="1"/>
  <c r="L29" i="1"/>
  <c r="D29" i="1"/>
  <c r="Q29" i="1" s="1"/>
  <c r="O31" i="1"/>
  <c r="G31" i="1"/>
  <c r="O29" i="1"/>
  <c r="G29" i="1"/>
  <c r="O27" i="1"/>
  <c r="G27" i="1"/>
  <c r="O25" i="1"/>
  <c r="G25" i="1"/>
  <c r="O23" i="1"/>
  <c r="G23" i="1"/>
  <c r="R31" i="1"/>
  <c r="N31" i="1"/>
  <c r="J31" i="1"/>
  <c r="R29" i="1"/>
  <c r="N29" i="1"/>
  <c r="J29" i="1"/>
  <c r="R27" i="1"/>
  <c r="N27" i="1"/>
  <c r="J27" i="1"/>
  <c r="R25" i="1"/>
  <c r="N25" i="1"/>
  <c r="J25" i="1"/>
  <c r="R23" i="1"/>
  <c r="N23" i="1"/>
  <c r="J23" i="1"/>
  <c r="H10" i="46"/>
  <c r="H11" i="46"/>
  <c r="H12" i="46"/>
  <c r="H13" i="46"/>
  <c r="I13" i="46" s="1"/>
  <c r="H14" i="46"/>
  <c r="I14" i="46" s="1"/>
  <c r="H15" i="46"/>
  <c r="I15" i="46" s="1"/>
  <c r="H16" i="46"/>
  <c r="I16" i="46" s="1"/>
  <c r="H17" i="46"/>
  <c r="H18" i="46"/>
  <c r="I18" i="46" s="1"/>
  <c r="H19" i="46"/>
  <c r="H20" i="46"/>
  <c r="I20" i="46" s="1"/>
  <c r="H21" i="46"/>
  <c r="H22" i="46"/>
  <c r="I22" i="46" s="1"/>
  <c r="H23" i="46"/>
  <c r="H24" i="46"/>
  <c r="I24" i="46" s="1"/>
  <c r="H25" i="46"/>
  <c r="H26" i="46"/>
  <c r="I26" i="46" s="1"/>
  <c r="H27" i="46"/>
  <c r="I27" i="46" s="1"/>
  <c r="P21" i="46" l="1"/>
  <c r="I21" i="46"/>
  <c r="I12" i="46"/>
  <c r="J11" i="46"/>
  <c r="I11" i="46"/>
  <c r="J25" i="46"/>
  <c r="I25" i="46"/>
  <c r="J17" i="46"/>
  <c r="I17" i="46"/>
  <c r="T19" i="46"/>
  <c r="I19" i="46"/>
  <c r="P23" i="46"/>
  <c r="I23" i="46"/>
  <c r="S28" i="1"/>
  <c r="S25" i="1"/>
  <c r="S29" i="1"/>
  <c r="V27" i="46"/>
  <c r="P27" i="46"/>
  <c r="M12" i="46"/>
  <c r="T27" i="46"/>
  <c r="V23" i="46"/>
  <c r="V21" i="46"/>
  <c r="T23" i="46"/>
  <c r="J27" i="46"/>
  <c r="J23" i="46"/>
  <c r="T13" i="46"/>
  <c r="V15" i="46"/>
  <c r="T21" i="46"/>
  <c r="V16" i="46"/>
  <c r="T15" i="46"/>
  <c r="V26" i="46"/>
  <c r="J21" i="46"/>
  <c r="M18" i="46"/>
  <c r="R16" i="46"/>
  <c r="J15" i="46"/>
  <c r="R13" i="46"/>
  <c r="R22" i="46"/>
  <c r="V20" i="46"/>
  <c r="R19" i="46"/>
  <c r="R15" i="46"/>
  <c r="R14" i="46"/>
  <c r="M22" i="46"/>
  <c r="R20" i="46"/>
  <c r="J19" i="46"/>
  <c r="R17" i="46"/>
  <c r="M15" i="46"/>
  <c r="M14" i="46"/>
  <c r="J13" i="46"/>
  <c r="R11" i="46"/>
  <c r="P17" i="46"/>
  <c r="P11" i="46"/>
  <c r="V10" i="46"/>
  <c r="T25" i="46"/>
  <c r="V24" i="46"/>
  <c r="P19" i="46"/>
  <c r="V18" i="46"/>
  <c r="V17" i="46"/>
  <c r="M17" i="46"/>
  <c r="P13" i="46"/>
  <c r="V12" i="46"/>
  <c r="V11" i="46"/>
  <c r="M11" i="46"/>
  <c r="R10" i="46"/>
  <c r="P25" i="46"/>
  <c r="R24" i="46"/>
  <c r="R23" i="46"/>
  <c r="V22" i="46"/>
  <c r="V19" i="46"/>
  <c r="M19" i="46"/>
  <c r="R18" i="46"/>
  <c r="T17" i="46"/>
  <c r="P15" i="46"/>
  <c r="V14" i="46"/>
  <c r="V13" i="46"/>
  <c r="M13" i="46"/>
  <c r="R12" i="46"/>
  <c r="T11" i="46"/>
  <c r="M10" i="46"/>
  <c r="R26" i="46"/>
  <c r="J26" i="46"/>
  <c r="P24" i="46"/>
  <c r="M23" i="46"/>
  <c r="P20" i="46"/>
  <c r="J20" i="46"/>
  <c r="T18" i="46"/>
  <c r="P18" i="46"/>
  <c r="J18" i="46"/>
  <c r="T16" i="46"/>
  <c r="P16" i="46"/>
  <c r="J16" i="46"/>
  <c r="T14" i="46"/>
  <c r="P14" i="46"/>
  <c r="T12" i="46"/>
  <c r="P12" i="46"/>
  <c r="J12" i="46"/>
  <c r="T10" i="46"/>
  <c r="P10" i="46"/>
  <c r="J10" i="46"/>
  <c r="M26" i="46"/>
  <c r="R27" i="46"/>
  <c r="M27" i="46"/>
  <c r="T26" i="46"/>
  <c r="P26" i="46"/>
  <c r="V25" i="46"/>
  <c r="R25" i="46"/>
  <c r="M25" i="46"/>
  <c r="T24" i="46"/>
  <c r="J24" i="46"/>
  <c r="T22" i="46"/>
  <c r="P22" i="46"/>
  <c r="J22" i="46"/>
  <c r="R21" i="46"/>
  <c r="M21" i="46"/>
  <c r="T20" i="46"/>
  <c r="J14" i="46"/>
  <c r="U27" i="46"/>
  <c r="Q27" i="46"/>
  <c r="K27" i="46"/>
  <c r="S26" i="46"/>
  <c r="K25" i="46"/>
  <c r="U25" i="46"/>
  <c r="S24" i="46"/>
  <c r="N24" i="46"/>
  <c r="K23" i="46"/>
  <c r="U23" i="46"/>
  <c r="S22" i="46"/>
  <c r="N22" i="46"/>
  <c r="K21" i="46"/>
  <c r="U21" i="46"/>
  <c r="S20" i="46"/>
  <c r="K19" i="46"/>
  <c r="U19" i="46"/>
  <c r="S18" i="46"/>
  <c r="N18" i="46"/>
  <c r="K17" i="46"/>
  <c r="U17" i="46"/>
  <c r="S16" i="46"/>
  <c r="K15" i="46"/>
  <c r="U15" i="46"/>
  <c r="S14" i="46"/>
  <c r="U13" i="46"/>
  <c r="Q13" i="46"/>
  <c r="K13" i="46"/>
  <c r="S12" i="46"/>
  <c r="N12" i="46"/>
  <c r="K11" i="46"/>
  <c r="S10" i="46"/>
  <c r="M24" i="46"/>
  <c r="M20" i="46"/>
  <c r="M16" i="46"/>
  <c r="S27" i="46"/>
  <c r="N27" i="46"/>
  <c r="U26" i="46"/>
  <c r="K26" i="46"/>
  <c r="S25" i="46"/>
  <c r="U24" i="46"/>
  <c r="K24" i="46"/>
  <c r="S23" i="46"/>
  <c r="U22" i="46"/>
  <c r="K22" i="46"/>
  <c r="S21" i="46"/>
  <c r="U20" i="46"/>
  <c r="K20" i="46"/>
  <c r="S19" i="46"/>
  <c r="U18" i="46"/>
  <c r="Q18" i="46"/>
  <c r="K18" i="46"/>
  <c r="S17" i="46"/>
  <c r="U16" i="46"/>
  <c r="K16" i="46"/>
  <c r="S15" i="46"/>
  <c r="U14" i="46"/>
  <c r="K14" i="46"/>
  <c r="S13" i="46"/>
  <c r="N13" i="46"/>
  <c r="U12" i="46"/>
  <c r="K12" i="46"/>
  <c r="S11" i="46"/>
  <c r="U10" i="46"/>
  <c r="K10" i="46"/>
  <c r="G21" i="44"/>
  <c r="I21" i="44"/>
  <c r="K21" i="44"/>
  <c r="L21" i="44"/>
  <c r="M21" i="44"/>
  <c r="N21" i="44"/>
  <c r="P21" i="44"/>
  <c r="R21" i="44"/>
  <c r="S21" i="44"/>
  <c r="T21" i="44"/>
  <c r="V21" i="44"/>
  <c r="W21" i="44"/>
  <c r="G22" i="44"/>
  <c r="I22" i="44"/>
  <c r="K22" i="44"/>
  <c r="L22" i="44"/>
  <c r="M22" i="44"/>
  <c r="N22" i="44"/>
  <c r="P22" i="44"/>
  <c r="R22" i="44"/>
  <c r="S22" i="44"/>
  <c r="T22" i="44"/>
  <c r="V22" i="44"/>
  <c r="W22" i="44"/>
  <c r="G23" i="44"/>
  <c r="I23" i="44"/>
  <c r="K23" i="44"/>
  <c r="L23" i="44"/>
  <c r="M23" i="44"/>
  <c r="N23" i="44"/>
  <c r="P23" i="44"/>
  <c r="R23" i="44"/>
  <c r="S23" i="44"/>
  <c r="T23" i="44"/>
  <c r="V23" i="44"/>
  <c r="W23" i="44"/>
  <c r="G24" i="44"/>
  <c r="I24" i="44"/>
  <c r="K24" i="44"/>
  <c r="L24" i="44"/>
  <c r="M24" i="44"/>
  <c r="N24" i="44"/>
  <c r="P24" i="44"/>
  <c r="R24" i="44"/>
  <c r="S24" i="44"/>
  <c r="T24" i="44"/>
  <c r="V24" i="44"/>
  <c r="W24" i="44"/>
  <c r="G25" i="44"/>
  <c r="I25" i="44"/>
  <c r="K25" i="44"/>
  <c r="L25" i="44"/>
  <c r="M25" i="44"/>
  <c r="N25" i="44"/>
  <c r="P25" i="44"/>
  <c r="R25" i="44"/>
  <c r="S25" i="44"/>
  <c r="T25" i="44"/>
  <c r="V25" i="44"/>
  <c r="W25" i="44"/>
  <c r="G26" i="44"/>
  <c r="I26" i="44"/>
  <c r="K26" i="44"/>
  <c r="L26" i="44"/>
  <c r="M26" i="44"/>
  <c r="N26" i="44"/>
  <c r="P26" i="44"/>
  <c r="R26" i="44"/>
  <c r="S26" i="44"/>
  <c r="T26" i="44"/>
  <c r="V26" i="44"/>
  <c r="W26" i="44"/>
  <c r="G27" i="44"/>
  <c r="I27" i="44"/>
  <c r="K27" i="44"/>
  <c r="L27" i="44"/>
  <c r="M27" i="44"/>
  <c r="N27" i="44"/>
  <c r="P27" i="44"/>
  <c r="R27" i="44"/>
  <c r="S27" i="44"/>
  <c r="T27" i="44"/>
  <c r="V27" i="44"/>
  <c r="W27" i="44"/>
  <c r="G28" i="44"/>
  <c r="I28" i="44"/>
  <c r="K28" i="44"/>
  <c r="L28" i="44"/>
  <c r="M28" i="44"/>
  <c r="N28" i="44"/>
  <c r="P28" i="44"/>
  <c r="R28" i="44"/>
  <c r="S28" i="44"/>
  <c r="T28" i="44"/>
  <c r="V28" i="44"/>
  <c r="W28" i="44"/>
  <c r="G29" i="44"/>
  <c r="I29" i="44"/>
  <c r="K29" i="44"/>
  <c r="L29" i="44"/>
  <c r="M29" i="44"/>
  <c r="N29" i="44"/>
  <c r="P29" i="44"/>
  <c r="R29" i="44"/>
  <c r="S29" i="44"/>
  <c r="T29" i="44"/>
  <c r="V29" i="44"/>
  <c r="W29" i="44"/>
  <c r="G30" i="44"/>
  <c r="I30" i="44"/>
  <c r="K30" i="44"/>
  <c r="L30" i="44"/>
  <c r="M30" i="44"/>
  <c r="N30" i="44"/>
  <c r="P30" i="44"/>
  <c r="R30" i="44"/>
  <c r="S30" i="44"/>
  <c r="T30" i="44"/>
  <c r="V30" i="44"/>
  <c r="W30" i="44"/>
  <c r="G31" i="44"/>
  <c r="I31" i="44"/>
  <c r="K31" i="44"/>
  <c r="L31" i="44"/>
  <c r="M31" i="44"/>
  <c r="N31" i="44"/>
  <c r="P31" i="44"/>
  <c r="R31" i="44"/>
  <c r="S31" i="44"/>
  <c r="T31" i="44"/>
  <c r="V31" i="44"/>
  <c r="W31" i="44"/>
  <c r="G32" i="44"/>
  <c r="I32" i="44"/>
  <c r="K32" i="44"/>
  <c r="L32" i="44"/>
  <c r="M32" i="44"/>
  <c r="N32" i="44"/>
  <c r="P32" i="44"/>
  <c r="R32" i="44"/>
  <c r="S32" i="44"/>
  <c r="T32" i="44"/>
  <c r="V32" i="44"/>
  <c r="W32" i="44"/>
  <c r="G33" i="44"/>
  <c r="I33" i="44"/>
  <c r="K33" i="44"/>
  <c r="L33" i="44"/>
  <c r="M33" i="44"/>
  <c r="N33" i="44"/>
  <c r="P33" i="44"/>
  <c r="R33" i="44"/>
  <c r="S33" i="44"/>
  <c r="T33" i="44"/>
  <c r="V33" i="44"/>
  <c r="W33" i="44"/>
  <c r="G34" i="44"/>
  <c r="I34" i="44"/>
  <c r="K34" i="44"/>
  <c r="L34" i="44"/>
  <c r="M34" i="44"/>
  <c r="N34" i="44"/>
  <c r="P34" i="44"/>
  <c r="R34" i="44"/>
  <c r="S34" i="44"/>
  <c r="T34" i="44"/>
  <c r="V34" i="44"/>
  <c r="W34" i="44"/>
  <c r="G35" i="44"/>
  <c r="I35" i="44"/>
  <c r="K35" i="44"/>
  <c r="L35" i="44"/>
  <c r="M35" i="44"/>
  <c r="N35" i="44"/>
  <c r="P35" i="44"/>
  <c r="R35" i="44"/>
  <c r="S35" i="44"/>
  <c r="T35" i="44"/>
  <c r="V35" i="44"/>
  <c r="W35" i="44"/>
  <c r="G36" i="44"/>
  <c r="I36" i="44"/>
  <c r="K36" i="44"/>
  <c r="L36" i="44"/>
  <c r="M36" i="44"/>
  <c r="N36" i="44"/>
  <c r="P36" i="44"/>
  <c r="R36" i="44"/>
  <c r="S36" i="44"/>
  <c r="T36" i="44"/>
  <c r="V36" i="44"/>
  <c r="W36" i="44"/>
  <c r="G37" i="44"/>
  <c r="I37" i="44"/>
  <c r="K37" i="44"/>
  <c r="L37" i="44"/>
  <c r="M37" i="44"/>
  <c r="N37" i="44"/>
  <c r="P37" i="44"/>
  <c r="R37" i="44"/>
  <c r="S37" i="44"/>
  <c r="T37" i="44"/>
  <c r="V37" i="44"/>
  <c r="W37" i="44"/>
  <c r="G38" i="44"/>
  <c r="I38" i="44"/>
  <c r="K38" i="44"/>
  <c r="L38" i="44"/>
  <c r="M38" i="44"/>
  <c r="N38" i="44"/>
  <c r="P38" i="44"/>
  <c r="R38" i="44"/>
  <c r="S38" i="44"/>
  <c r="T38" i="44"/>
  <c r="V38" i="44"/>
  <c r="W38" i="44"/>
  <c r="G39" i="44"/>
  <c r="I39" i="44"/>
  <c r="K39" i="44"/>
  <c r="L39" i="44"/>
  <c r="M39" i="44"/>
  <c r="N39" i="44"/>
  <c r="P39" i="44"/>
  <c r="R39" i="44"/>
  <c r="S39" i="44"/>
  <c r="T39" i="44"/>
  <c r="V39" i="44"/>
  <c r="W39" i="44"/>
  <c r="G40" i="44"/>
  <c r="I40" i="44"/>
  <c r="K40" i="44"/>
  <c r="L40" i="44"/>
  <c r="M40" i="44"/>
  <c r="N40" i="44"/>
  <c r="P40" i="44"/>
  <c r="R40" i="44"/>
  <c r="S40" i="44"/>
  <c r="T40" i="44"/>
  <c r="V40" i="44"/>
  <c r="W40" i="44"/>
  <c r="G41" i="44"/>
  <c r="I41" i="44"/>
  <c r="K41" i="44"/>
  <c r="L41" i="44"/>
  <c r="M41" i="44"/>
  <c r="N41" i="44"/>
  <c r="P41" i="44"/>
  <c r="R41" i="44"/>
  <c r="S41" i="44"/>
  <c r="T41" i="44"/>
  <c r="V41" i="44"/>
  <c r="W41" i="44"/>
  <c r="G42" i="44"/>
  <c r="I42" i="44"/>
  <c r="K42" i="44"/>
  <c r="L42" i="44"/>
  <c r="M42" i="44"/>
  <c r="N42" i="44"/>
  <c r="P42" i="44"/>
  <c r="R42" i="44"/>
  <c r="S42" i="44"/>
  <c r="T42" i="44"/>
  <c r="V42" i="44"/>
  <c r="W42" i="44"/>
  <c r="G43" i="44"/>
  <c r="I43" i="44"/>
  <c r="K43" i="44"/>
  <c r="L43" i="44"/>
  <c r="M43" i="44"/>
  <c r="N43" i="44"/>
  <c r="P43" i="44"/>
  <c r="R43" i="44"/>
  <c r="S43" i="44"/>
  <c r="T43" i="44"/>
  <c r="V43" i="44"/>
  <c r="W43" i="44"/>
  <c r="G44" i="44"/>
  <c r="I44" i="44"/>
  <c r="K44" i="44"/>
  <c r="L44" i="44"/>
  <c r="M44" i="44"/>
  <c r="N44" i="44"/>
  <c r="P44" i="44"/>
  <c r="R44" i="44"/>
  <c r="S44" i="44"/>
  <c r="T44" i="44"/>
  <c r="V44" i="44"/>
  <c r="W44" i="44"/>
  <c r="G45" i="44"/>
  <c r="I45" i="44"/>
  <c r="K45" i="44"/>
  <c r="L45" i="44"/>
  <c r="M45" i="44"/>
  <c r="N45" i="44"/>
  <c r="P45" i="44"/>
  <c r="R45" i="44"/>
  <c r="S45" i="44"/>
  <c r="T45" i="44"/>
  <c r="V45" i="44"/>
  <c r="W45" i="44"/>
  <c r="G46" i="44"/>
  <c r="I46" i="44"/>
  <c r="K46" i="44"/>
  <c r="L46" i="44"/>
  <c r="M46" i="44"/>
  <c r="N46" i="44"/>
  <c r="P46" i="44"/>
  <c r="R46" i="44"/>
  <c r="S46" i="44"/>
  <c r="T46" i="44"/>
  <c r="V46" i="44"/>
  <c r="W46" i="44"/>
  <c r="G47" i="44"/>
  <c r="I47" i="44"/>
  <c r="K47" i="44"/>
  <c r="L47" i="44"/>
  <c r="M47" i="44"/>
  <c r="N47" i="44"/>
  <c r="P47" i="44"/>
  <c r="R47" i="44"/>
  <c r="S47" i="44"/>
  <c r="T47" i="44"/>
  <c r="V47" i="44"/>
  <c r="W47" i="44"/>
  <c r="G48" i="44"/>
  <c r="I48" i="44"/>
  <c r="K48" i="44"/>
  <c r="L48" i="44"/>
  <c r="M48" i="44"/>
  <c r="N48" i="44"/>
  <c r="P48" i="44"/>
  <c r="R48" i="44"/>
  <c r="S48" i="44"/>
  <c r="T48" i="44"/>
  <c r="V48" i="44"/>
  <c r="W48" i="44"/>
  <c r="G49" i="44"/>
  <c r="I49" i="44"/>
  <c r="K49" i="44"/>
  <c r="L49" i="44"/>
  <c r="M49" i="44"/>
  <c r="N49" i="44"/>
  <c r="P49" i="44"/>
  <c r="R49" i="44"/>
  <c r="S49" i="44"/>
  <c r="T49" i="44"/>
  <c r="V49" i="44"/>
  <c r="W49" i="44"/>
  <c r="G50" i="44"/>
  <c r="I50" i="44"/>
  <c r="K50" i="44"/>
  <c r="L50" i="44"/>
  <c r="M50" i="44"/>
  <c r="N50" i="44"/>
  <c r="P50" i="44"/>
  <c r="R50" i="44"/>
  <c r="S50" i="44"/>
  <c r="T50" i="44"/>
  <c r="V50" i="44"/>
  <c r="W50" i="44"/>
  <c r="G51" i="44"/>
  <c r="I51" i="44"/>
  <c r="K51" i="44"/>
  <c r="L51" i="44"/>
  <c r="M51" i="44"/>
  <c r="N51" i="44"/>
  <c r="P51" i="44"/>
  <c r="R51" i="44"/>
  <c r="S51" i="44"/>
  <c r="T51" i="44"/>
  <c r="V51" i="44"/>
  <c r="W51" i="44"/>
  <c r="G52" i="44"/>
  <c r="I52" i="44"/>
  <c r="K52" i="44"/>
  <c r="L52" i="44"/>
  <c r="M52" i="44"/>
  <c r="N52" i="44"/>
  <c r="P52" i="44"/>
  <c r="R52" i="44"/>
  <c r="S52" i="44"/>
  <c r="T52" i="44"/>
  <c r="V52" i="44"/>
  <c r="W52" i="44"/>
  <c r="G53" i="44"/>
  <c r="I53" i="44"/>
  <c r="K53" i="44"/>
  <c r="L53" i="44"/>
  <c r="M53" i="44"/>
  <c r="N53" i="44"/>
  <c r="P53" i="44"/>
  <c r="R53" i="44"/>
  <c r="S53" i="44"/>
  <c r="T53" i="44"/>
  <c r="V53" i="44"/>
  <c r="W53" i="44"/>
  <c r="G54" i="44"/>
  <c r="I54" i="44"/>
  <c r="K54" i="44"/>
  <c r="L54" i="44"/>
  <c r="M54" i="44"/>
  <c r="N54" i="44"/>
  <c r="P54" i="44"/>
  <c r="R54" i="44"/>
  <c r="S54" i="44"/>
  <c r="T54" i="44"/>
  <c r="V54" i="44"/>
  <c r="W54" i="44"/>
  <c r="G55" i="44"/>
  <c r="I55" i="44"/>
  <c r="K55" i="44"/>
  <c r="L55" i="44"/>
  <c r="M55" i="44"/>
  <c r="N55" i="44"/>
  <c r="P55" i="44"/>
  <c r="R55" i="44"/>
  <c r="S55" i="44"/>
  <c r="T55" i="44"/>
  <c r="V55" i="44"/>
  <c r="W55" i="44"/>
  <c r="G56" i="44"/>
  <c r="I56" i="44"/>
  <c r="K56" i="44"/>
  <c r="L56" i="44"/>
  <c r="M56" i="44"/>
  <c r="N56" i="44"/>
  <c r="P56" i="44"/>
  <c r="R56" i="44"/>
  <c r="S56" i="44"/>
  <c r="T56" i="44"/>
  <c r="V56" i="44"/>
  <c r="W56" i="44"/>
  <c r="G57" i="44"/>
  <c r="I57" i="44"/>
  <c r="K57" i="44"/>
  <c r="L57" i="44"/>
  <c r="M57" i="44"/>
  <c r="N57" i="44"/>
  <c r="P57" i="44"/>
  <c r="R57" i="44"/>
  <c r="S57" i="44"/>
  <c r="T57" i="44"/>
  <c r="V57" i="44"/>
  <c r="W57" i="44"/>
  <c r="G58" i="44"/>
  <c r="I58" i="44"/>
  <c r="K58" i="44"/>
  <c r="L58" i="44"/>
  <c r="M58" i="44"/>
  <c r="N58" i="44"/>
  <c r="P58" i="44"/>
  <c r="R58" i="44"/>
  <c r="S58" i="44"/>
  <c r="T58" i="44"/>
  <c r="V58" i="44"/>
  <c r="W58" i="44"/>
  <c r="G59" i="44"/>
  <c r="I59" i="44"/>
  <c r="K59" i="44"/>
  <c r="L59" i="44"/>
  <c r="M59" i="44"/>
  <c r="N59" i="44"/>
  <c r="P59" i="44"/>
  <c r="R59" i="44"/>
  <c r="S59" i="44"/>
  <c r="T59" i="44"/>
  <c r="V59" i="44"/>
  <c r="W59" i="44"/>
  <c r="G60" i="44"/>
  <c r="I60" i="44"/>
  <c r="K60" i="44"/>
  <c r="L60" i="44"/>
  <c r="M60" i="44"/>
  <c r="N60" i="44"/>
  <c r="P60" i="44"/>
  <c r="R60" i="44"/>
  <c r="S60" i="44"/>
  <c r="T60" i="44"/>
  <c r="V60" i="44"/>
  <c r="W60" i="44"/>
  <c r="G61" i="44"/>
  <c r="I61" i="44"/>
  <c r="K61" i="44"/>
  <c r="L61" i="44"/>
  <c r="M61" i="44"/>
  <c r="N61" i="44"/>
  <c r="P61" i="44"/>
  <c r="R61" i="44"/>
  <c r="S61" i="44"/>
  <c r="T61" i="44"/>
  <c r="V61" i="44"/>
  <c r="W61" i="44"/>
  <c r="G62" i="44"/>
  <c r="I62" i="44"/>
  <c r="K62" i="44"/>
  <c r="L62" i="44"/>
  <c r="M62" i="44"/>
  <c r="N62" i="44"/>
  <c r="P62" i="44"/>
  <c r="R62" i="44"/>
  <c r="S62" i="44"/>
  <c r="T62" i="44"/>
  <c r="V62" i="44"/>
  <c r="W62" i="44"/>
  <c r="G63" i="44"/>
  <c r="I63" i="44"/>
  <c r="K63" i="44"/>
  <c r="L63" i="44"/>
  <c r="M63" i="44"/>
  <c r="N63" i="44"/>
  <c r="P63" i="44"/>
  <c r="R63" i="44"/>
  <c r="S63" i="44"/>
  <c r="T63" i="44"/>
  <c r="V63" i="44"/>
  <c r="W63" i="44"/>
  <c r="G64" i="44"/>
  <c r="I64" i="44"/>
  <c r="K64" i="44"/>
  <c r="L64" i="44"/>
  <c r="M64" i="44"/>
  <c r="N64" i="44"/>
  <c r="P64" i="44"/>
  <c r="R64" i="44"/>
  <c r="S64" i="44"/>
  <c r="T64" i="44"/>
  <c r="V64" i="44"/>
  <c r="W64" i="44"/>
  <c r="G65" i="44"/>
  <c r="I65" i="44"/>
  <c r="K65" i="44"/>
  <c r="L65" i="44"/>
  <c r="M65" i="44"/>
  <c r="N65" i="44"/>
  <c r="P65" i="44"/>
  <c r="R65" i="44"/>
  <c r="S65" i="44"/>
  <c r="T65" i="44"/>
  <c r="V65" i="44"/>
  <c r="W65" i="44"/>
  <c r="G66" i="44"/>
  <c r="I66" i="44"/>
  <c r="K66" i="44"/>
  <c r="L66" i="44"/>
  <c r="M66" i="44"/>
  <c r="N66" i="44"/>
  <c r="P66" i="44"/>
  <c r="R66" i="44"/>
  <c r="S66" i="44"/>
  <c r="T66" i="44"/>
  <c r="V66" i="44"/>
  <c r="W66" i="44"/>
  <c r="G67" i="44"/>
  <c r="I67" i="44"/>
  <c r="K67" i="44"/>
  <c r="L67" i="44"/>
  <c r="M67" i="44"/>
  <c r="N67" i="44"/>
  <c r="P67" i="44"/>
  <c r="R67" i="44"/>
  <c r="S67" i="44"/>
  <c r="T67" i="44"/>
  <c r="V67" i="44"/>
  <c r="W67" i="44"/>
  <c r="G68" i="44"/>
  <c r="I68" i="44"/>
  <c r="K68" i="44"/>
  <c r="L68" i="44"/>
  <c r="M68" i="44"/>
  <c r="N68" i="44"/>
  <c r="P68" i="44"/>
  <c r="R68" i="44"/>
  <c r="S68" i="44"/>
  <c r="T68" i="44"/>
  <c r="V68" i="44"/>
  <c r="W68" i="44"/>
  <c r="G69" i="44"/>
  <c r="I69" i="44"/>
  <c r="K69" i="44"/>
  <c r="L69" i="44"/>
  <c r="M69" i="44"/>
  <c r="N69" i="44"/>
  <c r="P69" i="44"/>
  <c r="R69" i="44"/>
  <c r="S69" i="44"/>
  <c r="T69" i="44"/>
  <c r="V69" i="44"/>
  <c r="W69" i="44"/>
  <c r="G70" i="44"/>
  <c r="I70" i="44"/>
  <c r="K70" i="44"/>
  <c r="L70" i="44"/>
  <c r="M70" i="44"/>
  <c r="N70" i="44"/>
  <c r="P70" i="44"/>
  <c r="R70" i="44"/>
  <c r="S70" i="44"/>
  <c r="T70" i="44"/>
  <c r="V70" i="44"/>
  <c r="W70" i="44"/>
  <c r="G71" i="44"/>
  <c r="I71" i="44"/>
  <c r="K71" i="44"/>
  <c r="L71" i="44"/>
  <c r="M71" i="44"/>
  <c r="N71" i="44"/>
  <c r="P71" i="44"/>
  <c r="R71" i="44"/>
  <c r="S71" i="44"/>
  <c r="T71" i="44"/>
  <c r="V71" i="44"/>
  <c r="W71" i="44"/>
  <c r="G72" i="44"/>
  <c r="I72" i="44"/>
  <c r="K72" i="44"/>
  <c r="L72" i="44"/>
  <c r="M72" i="44"/>
  <c r="N72" i="44"/>
  <c r="P72" i="44"/>
  <c r="R72" i="44"/>
  <c r="S72" i="44"/>
  <c r="T72" i="44"/>
  <c r="V72" i="44"/>
  <c r="W72" i="44"/>
  <c r="G73" i="44"/>
  <c r="I73" i="44"/>
  <c r="K73" i="44"/>
  <c r="L73" i="44"/>
  <c r="M73" i="44"/>
  <c r="N73" i="44"/>
  <c r="P73" i="44"/>
  <c r="R73" i="44"/>
  <c r="S73" i="44"/>
  <c r="T73" i="44"/>
  <c r="V73" i="44"/>
  <c r="W73" i="44"/>
  <c r="G74" i="44"/>
  <c r="I74" i="44"/>
  <c r="K74" i="44"/>
  <c r="L74" i="44"/>
  <c r="M74" i="44"/>
  <c r="N74" i="44"/>
  <c r="P74" i="44"/>
  <c r="R74" i="44"/>
  <c r="S74" i="44"/>
  <c r="T74" i="44"/>
  <c r="V74" i="44"/>
  <c r="W74" i="44"/>
  <c r="G75" i="44"/>
  <c r="I75" i="44"/>
  <c r="K75" i="44"/>
  <c r="L75" i="44"/>
  <c r="M75" i="44"/>
  <c r="N75" i="44"/>
  <c r="P75" i="44"/>
  <c r="R75" i="44"/>
  <c r="S75" i="44"/>
  <c r="T75" i="44"/>
  <c r="V75" i="44"/>
  <c r="W75" i="44"/>
  <c r="G76" i="44"/>
  <c r="I76" i="44"/>
  <c r="K76" i="44"/>
  <c r="L76" i="44"/>
  <c r="M76" i="44"/>
  <c r="N76" i="44"/>
  <c r="P76" i="44"/>
  <c r="R76" i="44"/>
  <c r="S76" i="44"/>
  <c r="T76" i="44"/>
  <c r="V76" i="44"/>
  <c r="W76" i="44"/>
  <c r="G77" i="44"/>
  <c r="I77" i="44"/>
  <c r="K77" i="44"/>
  <c r="L77" i="44"/>
  <c r="M77" i="44"/>
  <c r="N77" i="44"/>
  <c r="P77" i="44"/>
  <c r="R77" i="44"/>
  <c r="S77" i="44"/>
  <c r="T77" i="44"/>
  <c r="V77" i="44"/>
  <c r="W77" i="44"/>
  <c r="G78" i="44"/>
  <c r="I78" i="44"/>
  <c r="K78" i="44"/>
  <c r="L78" i="44"/>
  <c r="M78" i="44"/>
  <c r="N78" i="44"/>
  <c r="P78" i="44"/>
  <c r="R78" i="44"/>
  <c r="S78" i="44"/>
  <c r="T78" i="44"/>
  <c r="V78" i="44"/>
  <c r="W78" i="44"/>
  <c r="G79" i="44"/>
  <c r="I79" i="44"/>
  <c r="K79" i="44"/>
  <c r="L79" i="44"/>
  <c r="M79" i="44"/>
  <c r="N79" i="44"/>
  <c r="P79" i="44"/>
  <c r="R79" i="44"/>
  <c r="S79" i="44"/>
  <c r="T79" i="44"/>
  <c r="V79" i="44"/>
  <c r="W79" i="44"/>
  <c r="G80" i="44"/>
  <c r="I80" i="44"/>
  <c r="K80" i="44"/>
  <c r="L80" i="44"/>
  <c r="M80" i="44"/>
  <c r="N80" i="44"/>
  <c r="P80" i="44"/>
  <c r="R80" i="44"/>
  <c r="S80" i="44"/>
  <c r="T80" i="44"/>
  <c r="V80" i="44"/>
  <c r="W80" i="44"/>
  <c r="G81" i="44"/>
  <c r="I81" i="44"/>
  <c r="K81" i="44"/>
  <c r="L81" i="44"/>
  <c r="M81" i="44"/>
  <c r="N81" i="44"/>
  <c r="P81" i="44"/>
  <c r="R81" i="44"/>
  <c r="S81" i="44"/>
  <c r="T81" i="44"/>
  <c r="V81" i="44"/>
  <c r="W81" i="44"/>
  <c r="G82" i="44"/>
  <c r="I82" i="44"/>
  <c r="K82" i="44"/>
  <c r="L82" i="44"/>
  <c r="M82" i="44"/>
  <c r="N82" i="44"/>
  <c r="P82" i="44"/>
  <c r="R82" i="44"/>
  <c r="S82" i="44"/>
  <c r="T82" i="44"/>
  <c r="V82" i="44"/>
  <c r="W82" i="44"/>
  <c r="G83" i="44"/>
  <c r="I83" i="44"/>
  <c r="K83" i="44"/>
  <c r="L83" i="44"/>
  <c r="M83" i="44"/>
  <c r="N83" i="44"/>
  <c r="P83" i="44"/>
  <c r="R83" i="44"/>
  <c r="S83" i="44"/>
  <c r="T83" i="44"/>
  <c r="V83" i="44"/>
  <c r="W83" i="44"/>
  <c r="G84" i="44"/>
  <c r="I84" i="44"/>
  <c r="K84" i="44"/>
  <c r="L84" i="44"/>
  <c r="M84" i="44"/>
  <c r="N84" i="44"/>
  <c r="P84" i="44"/>
  <c r="R84" i="44"/>
  <c r="S84" i="44"/>
  <c r="T84" i="44"/>
  <c r="V84" i="44"/>
  <c r="W84" i="44"/>
  <c r="G85" i="44"/>
  <c r="I85" i="44"/>
  <c r="K85" i="44"/>
  <c r="L85" i="44"/>
  <c r="M85" i="44"/>
  <c r="N85" i="44"/>
  <c r="P85" i="44"/>
  <c r="R85" i="44"/>
  <c r="S85" i="44"/>
  <c r="T85" i="44"/>
  <c r="V85" i="44"/>
  <c r="W85" i="44"/>
  <c r="G86" i="44"/>
  <c r="I86" i="44"/>
  <c r="K86" i="44"/>
  <c r="L86" i="44"/>
  <c r="M86" i="44"/>
  <c r="N86" i="44"/>
  <c r="P86" i="44"/>
  <c r="R86" i="44"/>
  <c r="S86" i="44"/>
  <c r="T86" i="44"/>
  <c r="V86" i="44"/>
  <c r="W86" i="44"/>
  <c r="G87" i="44"/>
  <c r="I87" i="44"/>
  <c r="K87" i="44"/>
  <c r="L87" i="44"/>
  <c r="M87" i="44"/>
  <c r="N87" i="44"/>
  <c r="P87" i="44"/>
  <c r="R87" i="44"/>
  <c r="S87" i="44"/>
  <c r="T87" i="44"/>
  <c r="V87" i="44"/>
  <c r="W87" i="44"/>
  <c r="G88" i="44"/>
  <c r="I88" i="44"/>
  <c r="K88" i="44"/>
  <c r="L88" i="44"/>
  <c r="M88" i="44"/>
  <c r="N88" i="44"/>
  <c r="P88" i="44"/>
  <c r="R88" i="44"/>
  <c r="S88" i="44"/>
  <c r="T88" i="44"/>
  <c r="V88" i="44"/>
  <c r="W88" i="44"/>
  <c r="G89" i="44"/>
  <c r="I89" i="44"/>
  <c r="K89" i="44"/>
  <c r="L89" i="44"/>
  <c r="M89" i="44"/>
  <c r="N89" i="44"/>
  <c r="P89" i="44"/>
  <c r="R89" i="44"/>
  <c r="S89" i="44"/>
  <c r="T89" i="44"/>
  <c r="V89" i="44"/>
  <c r="W89" i="44"/>
  <c r="G90" i="44"/>
  <c r="I90" i="44"/>
  <c r="K90" i="44"/>
  <c r="L90" i="44"/>
  <c r="M90" i="44"/>
  <c r="N90" i="44"/>
  <c r="P90" i="44"/>
  <c r="R90" i="44"/>
  <c r="S90" i="44"/>
  <c r="T90" i="44"/>
  <c r="V90" i="44"/>
  <c r="W90" i="44"/>
  <c r="G91" i="44"/>
  <c r="I91" i="44"/>
  <c r="K91" i="44"/>
  <c r="L91" i="44"/>
  <c r="M91" i="44"/>
  <c r="N91" i="44"/>
  <c r="P91" i="44"/>
  <c r="R91" i="44"/>
  <c r="S91" i="44"/>
  <c r="T91" i="44"/>
  <c r="V91" i="44"/>
  <c r="W91" i="44"/>
  <c r="G92" i="44"/>
  <c r="I92" i="44"/>
  <c r="K92" i="44"/>
  <c r="L92" i="44"/>
  <c r="M92" i="44"/>
  <c r="N92" i="44"/>
  <c r="P92" i="44"/>
  <c r="R92" i="44"/>
  <c r="S92" i="44"/>
  <c r="T92" i="44"/>
  <c r="V92" i="44"/>
  <c r="W92" i="44"/>
  <c r="G93" i="44"/>
  <c r="I93" i="44"/>
  <c r="K93" i="44"/>
  <c r="L93" i="44"/>
  <c r="M93" i="44"/>
  <c r="N93" i="44"/>
  <c r="P93" i="44"/>
  <c r="R93" i="44"/>
  <c r="S93" i="44"/>
  <c r="T93" i="44"/>
  <c r="V93" i="44"/>
  <c r="W93" i="44"/>
  <c r="G94" i="44"/>
  <c r="I94" i="44"/>
  <c r="K94" i="44"/>
  <c r="L94" i="44"/>
  <c r="M94" i="44"/>
  <c r="N94" i="44"/>
  <c r="P94" i="44"/>
  <c r="R94" i="44"/>
  <c r="S94" i="44"/>
  <c r="T94" i="44"/>
  <c r="V94" i="44"/>
  <c r="W94" i="44"/>
  <c r="G95" i="44"/>
  <c r="I95" i="44"/>
  <c r="K95" i="44"/>
  <c r="L95" i="44"/>
  <c r="M95" i="44"/>
  <c r="N95" i="44"/>
  <c r="P95" i="44"/>
  <c r="R95" i="44"/>
  <c r="S95" i="44"/>
  <c r="T95" i="44"/>
  <c r="V95" i="44"/>
  <c r="W95" i="44"/>
  <c r="G96" i="44"/>
  <c r="I96" i="44"/>
  <c r="K96" i="44"/>
  <c r="L96" i="44"/>
  <c r="M96" i="44"/>
  <c r="N96" i="44"/>
  <c r="P96" i="44"/>
  <c r="R96" i="44"/>
  <c r="S96" i="44"/>
  <c r="T96" i="44"/>
  <c r="V96" i="44"/>
  <c r="W96" i="44"/>
  <c r="G97" i="44"/>
  <c r="I97" i="44"/>
  <c r="K97" i="44"/>
  <c r="L97" i="44"/>
  <c r="M97" i="44"/>
  <c r="N97" i="44"/>
  <c r="P97" i="44"/>
  <c r="R97" i="44"/>
  <c r="S97" i="44"/>
  <c r="T97" i="44"/>
  <c r="V97" i="44"/>
  <c r="W97" i="44"/>
  <c r="G98" i="44"/>
  <c r="I98" i="44"/>
  <c r="K98" i="44"/>
  <c r="L98" i="44"/>
  <c r="M98" i="44"/>
  <c r="N98" i="44"/>
  <c r="P98" i="44"/>
  <c r="R98" i="44"/>
  <c r="S98" i="44"/>
  <c r="T98" i="44"/>
  <c r="V98" i="44"/>
  <c r="W98" i="44"/>
  <c r="G99" i="44"/>
  <c r="I99" i="44"/>
  <c r="K99" i="44"/>
  <c r="L99" i="44"/>
  <c r="M99" i="44"/>
  <c r="N99" i="44"/>
  <c r="P99" i="44"/>
  <c r="R99" i="44"/>
  <c r="S99" i="44"/>
  <c r="T99" i="44"/>
  <c r="V99" i="44"/>
  <c r="W99" i="44"/>
  <c r="G100" i="44"/>
  <c r="I100" i="44"/>
  <c r="K100" i="44"/>
  <c r="L100" i="44"/>
  <c r="M100" i="44"/>
  <c r="N100" i="44"/>
  <c r="P100" i="44"/>
  <c r="R100" i="44"/>
  <c r="S100" i="44"/>
  <c r="T100" i="44"/>
  <c r="V100" i="44"/>
  <c r="W100" i="44"/>
  <c r="G101" i="44"/>
  <c r="I101" i="44"/>
  <c r="K101" i="44"/>
  <c r="L101" i="44"/>
  <c r="M101" i="44"/>
  <c r="N101" i="44"/>
  <c r="P101" i="44"/>
  <c r="R101" i="44"/>
  <c r="S101" i="44"/>
  <c r="T101" i="44"/>
  <c r="V101" i="44"/>
  <c r="W101" i="44"/>
  <c r="G102" i="44"/>
  <c r="I102" i="44"/>
  <c r="K102" i="44"/>
  <c r="L102" i="44"/>
  <c r="M102" i="44"/>
  <c r="N102" i="44"/>
  <c r="P102" i="44"/>
  <c r="R102" i="44"/>
  <c r="S102" i="44"/>
  <c r="T102" i="44"/>
  <c r="V102" i="44"/>
  <c r="W102" i="44"/>
  <c r="G103" i="44"/>
  <c r="I103" i="44"/>
  <c r="K103" i="44"/>
  <c r="L103" i="44"/>
  <c r="M103" i="44"/>
  <c r="N103" i="44"/>
  <c r="P103" i="44"/>
  <c r="R103" i="44"/>
  <c r="S103" i="44"/>
  <c r="T103" i="44"/>
  <c r="V103" i="44"/>
  <c r="W103" i="44"/>
  <c r="G104" i="44"/>
  <c r="I104" i="44"/>
  <c r="K104" i="44"/>
  <c r="L104" i="44"/>
  <c r="M104" i="44"/>
  <c r="N104" i="44"/>
  <c r="P104" i="44"/>
  <c r="R104" i="44"/>
  <c r="S104" i="44"/>
  <c r="T104" i="44"/>
  <c r="V104" i="44"/>
  <c r="W104" i="44"/>
  <c r="G105" i="44"/>
  <c r="I105" i="44"/>
  <c r="K105" i="44"/>
  <c r="L105" i="44"/>
  <c r="M105" i="44"/>
  <c r="N105" i="44"/>
  <c r="P105" i="44"/>
  <c r="R105" i="44"/>
  <c r="S105" i="44"/>
  <c r="T105" i="44"/>
  <c r="V105" i="44"/>
  <c r="W105" i="44"/>
  <c r="G106" i="44"/>
  <c r="I106" i="44"/>
  <c r="K106" i="44"/>
  <c r="L106" i="44"/>
  <c r="M106" i="44"/>
  <c r="N106" i="44"/>
  <c r="P106" i="44"/>
  <c r="R106" i="44"/>
  <c r="S106" i="44"/>
  <c r="T106" i="44"/>
  <c r="V106" i="44"/>
  <c r="W106" i="44"/>
  <c r="G107" i="44"/>
  <c r="I107" i="44"/>
  <c r="K107" i="44"/>
  <c r="L107" i="44"/>
  <c r="M107" i="44"/>
  <c r="N107" i="44"/>
  <c r="P107" i="44"/>
  <c r="R107" i="44"/>
  <c r="S107" i="44"/>
  <c r="T107" i="44"/>
  <c r="V107" i="44"/>
  <c r="W107" i="44"/>
  <c r="G108" i="44"/>
  <c r="I108" i="44"/>
  <c r="K108" i="44"/>
  <c r="L108" i="44"/>
  <c r="M108" i="44"/>
  <c r="N108" i="44"/>
  <c r="P108" i="44"/>
  <c r="R108" i="44"/>
  <c r="S108" i="44"/>
  <c r="T108" i="44"/>
  <c r="V108" i="44"/>
  <c r="W108" i="44"/>
  <c r="G109" i="44"/>
  <c r="I109" i="44"/>
  <c r="K109" i="44"/>
  <c r="L109" i="44"/>
  <c r="M109" i="44"/>
  <c r="N109" i="44"/>
  <c r="P109" i="44"/>
  <c r="R109" i="44"/>
  <c r="S109" i="44"/>
  <c r="T109" i="44"/>
  <c r="V109" i="44"/>
  <c r="W109" i="44"/>
  <c r="G110" i="44"/>
  <c r="I110" i="44"/>
  <c r="K110" i="44"/>
  <c r="L110" i="44"/>
  <c r="M110" i="44"/>
  <c r="N110" i="44"/>
  <c r="P110" i="44"/>
  <c r="R110" i="44"/>
  <c r="S110" i="44"/>
  <c r="T110" i="44"/>
  <c r="V110" i="44"/>
  <c r="W110" i="44"/>
  <c r="G111" i="44"/>
  <c r="I111" i="44"/>
  <c r="K111" i="44"/>
  <c r="L111" i="44"/>
  <c r="M111" i="44"/>
  <c r="N111" i="44"/>
  <c r="P111" i="44"/>
  <c r="R111" i="44"/>
  <c r="S111" i="44"/>
  <c r="T111" i="44"/>
  <c r="V111" i="44"/>
  <c r="W111" i="44"/>
  <c r="G112" i="44"/>
  <c r="I112" i="44"/>
  <c r="K112" i="44"/>
  <c r="L112" i="44"/>
  <c r="M112" i="44"/>
  <c r="N112" i="44"/>
  <c r="P112" i="44"/>
  <c r="R112" i="44"/>
  <c r="S112" i="44"/>
  <c r="T112" i="44"/>
  <c r="V112" i="44"/>
  <c r="W112" i="44"/>
  <c r="G113" i="44"/>
  <c r="I113" i="44"/>
  <c r="K113" i="44"/>
  <c r="L113" i="44"/>
  <c r="M113" i="44"/>
  <c r="N113" i="44"/>
  <c r="P113" i="44"/>
  <c r="R113" i="44"/>
  <c r="S113" i="44"/>
  <c r="T113" i="44"/>
  <c r="V113" i="44"/>
  <c r="W113" i="44"/>
  <c r="G114" i="44"/>
  <c r="I114" i="44"/>
  <c r="K114" i="44"/>
  <c r="L114" i="44"/>
  <c r="M114" i="44"/>
  <c r="N114" i="44"/>
  <c r="P114" i="44"/>
  <c r="R114" i="44"/>
  <c r="S114" i="44"/>
  <c r="T114" i="44"/>
  <c r="V114" i="44"/>
  <c r="W114" i="44"/>
  <c r="G115" i="44"/>
  <c r="I115" i="44"/>
  <c r="K115" i="44"/>
  <c r="L115" i="44"/>
  <c r="M115" i="44"/>
  <c r="N115" i="44"/>
  <c r="P115" i="44"/>
  <c r="R115" i="44"/>
  <c r="S115" i="44"/>
  <c r="T115" i="44"/>
  <c r="V115" i="44"/>
  <c r="W115" i="44"/>
  <c r="G116" i="44"/>
  <c r="I116" i="44"/>
  <c r="K116" i="44"/>
  <c r="L116" i="44"/>
  <c r="M116" i="44"/>
  <c r="N116" i="44"/>
  <c r="P116" i="44"/>
  <c r="R116" i="44"/>
  <c r="S116" i="44"/>
  <c r="T116" i="44"/>
  <c r="V116" i="44"/>
  <c r="W116" i="44"/>
  <c r="G117" i="44"/>
  <c r="I117" i="44"/>
  <c r="K117" i="44"/>
  <c r="L117" i="44"/>
  <c r="M117" i="44"/>
  <c r="N117" i="44"/>
  <c r="P117" i="44"/>
  <c r="R117" i="44"/>
  <c r="S117" i="44"/>
  <c r="T117" i="44"/>
  <c r="V117" i="44"/>
  <c r="W117" i="44"/>
  <c r="G118" i="44"/>
  <c r="I118" i="44"/>
  <c r="K118" i="44"/>
  <c r="L118" i="44"/>
  <c r="M118" i="44"/>
  <c r="N118" i="44"/>
  <c r="P118" i="44"/>
  <c r="R118" i="44"/>
  <c r="S118" i="44"/>
  <c r="T118" i="44"/>
  <c r="V118" i="44"/>
  <c r="W118" i="44"/>
  <c r="G119" i="44"/>
  <c r="I119" i="44"/>
  <c r="K119" i="44"/>
  <c r="L119" i="44"/>
  <c r="M119" i="44"/>
  <c r="N119" i="44"/>
  <c r="P119" i="44"/>
  <c r="R119" i="44"/>
  <c r="S119" i="44"/>
  <c r="T119" i="44"/>
  <c r="V119" i="44"/>
  <c r="W119" i="44"/>
  <c r="G120" i="44"/>
  <c r="I120" i="44"/>
  <c r="K120" i="44"/>
  <c r="L120" i="44"/>
  <c r="M120" i="44"/>
  <c r="N120" i="44"/>
  <c r="P120" i="44"/>
  <c r="R120" i="44"/>
  <c r="S120" i="44"/>
  <c r="T120" i="44"/>
  <c r="V120" i="44"/>
  <c r="W120" i="44"/>
  <c r="G121" i="44"/>
  <c r="I121" i="44"/>
  <c r="K121" i="44"/>
  <c r="L121" i="44"/>
  <c r="M121" i="44"/>
  <c r="N121" i="44"/>
  <c r="P121" i="44"/>
  <c r="R121" i="44"/>
  <c r="S121" i="44"/>
  <c r="T121" i="44"/>
  <c r="V121" i="44"/>
  <c r="W121" i="44"/>
  <c r="G122" i="44"/>
  <c r="I122" i="44"/>
  <c r="K122" i="44"/>
  <c r="L122" i="44"/>
  <c r="M122" i="44"/>
  <c r="N122" i="44"/>
  <c r="P122" i="44"/>
  <c r="R122" i="44"/>
  <c r="S122" i="44"/>
  <c r="T122" i="44"/>
  <c r="V122" i="44"/>
  <c r="W122" i="44"/>
  <c r="G123" i="44"/>
  <c r="I123" i="44"/>
  <c r="K123" i="44"/>
  <c r="L123" i="44"/>
  <c r="M123" i="44"/>
  <c r="N123" i="44"/>
  <c r="P123" i="44"/>
  <c r="R123" i="44"/>
  <c r="S123" i="44"/>
  <c r="T123" i="44"/>
  <c r="V123" i="44"/>
  <c r="W123" i="44"/>
  <c r="G124" i="44"/>
  <c r="I124" i="44"/>
  <c r="K124" i="44"/>
  <c r="L124" i="44"/>
  <c r="M124" i="44"/>
  <c r="N124" i="44"/>
  <c r="P124" i="44"/>
  <c r="R124" i="44"/>
  <c r="S124" i="44"/>
  <c r="T124" i="44"/>
  <c r="V124" i="44"/>
  <c r="W124" i="44"/>
  <c r="G125" i="44"/>
  <c r="I125" i="44"/>
  <c r="K125" i="44"/>
  <c r="L125" i="44"/>
  <c r="M125" i="44"/>
  <c r="N125" i="44"/>
  <c r="P125" i="44"/>
  <c r="R125" i="44"/>
  <c r="S125" i="44"/>
  <c r="T125" i="44"/>
  <c r="V125" i="44"/>
  <c r="W125" i="44"/>
  <c r="G126" i="44"/>
  <c r="I126" i="44"/>
  <c r="K126" i="44"/>
  <c r="L126" i="44"/>
  <c r="M126" i="44"/>
  <c r="N126" i="44"/>
  <c r="P126" i="44"/>
  <c r="R126" i="44"/>
  <c r="S126" i="44"/>
  <c r="T126" i="44"/>
  <c r="V126" i="44"/>
  <c r="W126" i="44"/>
  <c r="G127" i="44"/>
  <c r="I127" i="44"/>
  <c r="K127" i="44"/>
  <c r="L127" i="44"/>
  <c r="M127" i="44"/>
  <c r="N127" i="44"/>
  <c r="P127" i="44"/>
  <c r="R127" i="44"/>
  <c r="S127" i="44"/>
  <c r="T127" i="44"/>
  <c r="V127" i="44"/>
  <c r="W127" i="44"/>
  <c r="G128" i="44"/>
  <c r="I128" i="44"/>
  <c r="K128" i="44"/>
  <c r="L128" i="44"/>
  <c r="M128" i="44"/>
  <c r="N128" i="44"/>
  <c r="P128" i="44"/>
  <c r="R128" i="44"/>
  <c r="S128" i="44"/>
  <c r="T128" i="44"/>
  <c r="V128" i="44"/>
  <c r="W128" i="44"/>
  <c r="G129" i="44"/>
  <c r="I129" i="44"/>
  <c r="K129" i="44"/>
  <c r="L129" i="44"/>
  <c r="M129" i="44"/>
  <c r="N129" i="44"/>
  <c r="P129" i="44"/>
  <c r="R129" i="44"/>
  <c r="S129" i="44"/>
  <c r="T129" i="44"/>
  <c r="V129" i="44"/>
  <c r="W129" i="44"/>
  <c r="G130" i="44"/>
  <c r="I130" i="44"/>
  <c r="K130" i="44"/>
  <c r="L130" i="44"/>
  <c r="M130" i="44"/>
  <c r="N130" i="44"/>
  <c r="P130" i="44"/>
  <c r="R130" i="44"/>
  <c r="S130" i="44"/>
  <c r="T130" i="44"/>
  <c r="V130" i="44"/>
  <c r="W130" i="44"/>
  <c r="G131" i="44"/>
  <c r="I131" i="44"/>
  <c r="K131" i="44"/>
  <c r="L131" i="44"/>
  <c r="M131" i="44"/>
  <c r="N131" i="44"/>
  <c r="P131" i="44"/>
  <c r="R131" i="44"/>
  <c r="S131" i="44"/>
  <c r="T131" i="44"/>
  <c r="V131" i="44"/>
  <c r="W131" i="44"/>
  <c r="G132" i="44"/>
  <c r="I132" i="44"/>
  <c r="K132" i="44"/>
  <c r="L132" i="44"/>
  <c r="M132" i="44"/>
  <c r="N132" i="44"/>
  <c r="P132" i="44"/>
  <c r="R132" i="44"/>
  <c r="S132" i="44"/>
  <c r="T132" i="44"/>
  <c r="V132" i="44"/>
  <c r="W132" i="44"/>
  <c r="G133" i="44"/>
  <c r="I133" i="44"/>
  <c r="K133" i="44"/>
  <c r="L133" i="44"/>
  <c r="M133" i="44"/>
  <c r="N133" i="44"/>
  <c r="P133" i="44"/>
  <c r="R133" i="44"/>
  <c r="S133" i="44"/>
  <c r="T133" i="44"/>
  <c r="V133" i="44"/>
  <c r="W133" i="44"/>
  <c r="G134" i="44"/>
  <c r="I134" i="44"/>
  <c r="K134" i="44"/>
  <c r="L134" i="44"/>
  <c r="M134" i="44"/>
  <c r="N134" i="44"/>
  <c r="P134" i="44"/>
  <c r="R134" i="44"/>
  <c r="S134" i="44"/>
  <c r="T134" i="44"/>
  <c r="V134" i="44"/>
  <c r="W134" i="44"/>
  <c r="G135" i="44"/>
  <c r="I135" i="44"/>
  <c r="K135" i="44"/>
  <c r="L135" i="44"/>
  <c r="M135" i="44"/>
  <c r="N135" i="44"/>
  <c r="P135" i="44"/>
  <c r="R135" i="44"/>
  <c r="S135" i="44"/>
  <c r="T135" i="44"/>
  <c r="V135" i="44"/>
  <c r="W135" i="44"/>
  <c r="G136" i="44"/>
  <c r="I136" i="44"/>
  <c r="K136" i="44"/>
  <c r="L136" i="44"/>
  <c r="M136" i="44"/>
  <c r="N136" i="44"/>
  <c r="P136" i="44"/>
  <c r="R136" i="44"/>
  <c r="S136" i="44"/>
  <c r="T136" i="44"/>
  <c r="V136" i="44"/>
  <c r="W136" i="44"/>
  <c r="G137" i="44"/>
  <c r="I137" i="44"/>
  <c r="K137" i="44"/>
  <c r="L137" i="44"/>
  <c r="M137" i="44"/>
  <c r="N137" i="44"/>
  <c r="P137" i="44"/>
  <c r="R137" i="44"/>
  <c r="S137" i="44"/>
  <c r="T137" i="44"/>
  <c r="V137" i="44"/>
  <c r="W137" i="44"/>
  <c r="G138" i="44"/>
  <c r="I138" i="44"/>
  <c r="K138" i="44"/>
  <c r="L138" i="44"/>
  <c r="M138" i="44"/>
  <c r="N138" i="44"/>
  <c r="P138" i="44"/>
  <c r="R138" i="44"/>
  <c r="S138" i="44"/>
  <c r="T138" i="44"/>
  <c r="V138" i="44"/>
  <c r="W138" i="44"/>
  <c r="G139" i="44"/>
  <c r="I139" i="44"/>
  <c r="K139" i="44"/>
  <c r="L139" i="44"/>
  <c r="M139" i="44"/>
  <c r="N139" i="44"/>
  <c r="P139" i="44"/>
  <c r="R139" i="44"/>
  <c r="S139" i="44"/>
  <c r="T139" i="44"/>
  <c r="V139" i="44"/>
  <c r="W139" i="44"/>
  <c r="G140" i="44"/>
  <c r="I140" i="44"/>
  <c r="K140" i="44"/>
  <c r="L140" i="44"/>
  <c r="M140" i="44"/>
  <c r="N140" i="44"/>
  <c r="P140" i="44"/>
  <c r="R140" i="44"/>
  <c r="S140" i="44"/>
  <c r="T140" i="44"/>
  <c r="V140" i="44"/>
  <c r="W140" i="44"/>
  <c r="G141" i="44"/>
  <c r="I141" i="44"/>
  <c r="K141" i="44"/>
  <c r="L141" i="44"/>
  <c r="M141" i="44"/>
  <c r="N141" i="44"/>
  <c r="P141" i="44"/>
  <c r="R141" i="44"/>
  <c r="S141" i="44"/>
  <c r="T141" i="44"/>
  <c r="V141" i="44"/>
  <c r="W141" i="44"/>
  <c r="G142" i="44"/>
  <c r="I142" i="44"/>
  <c r="K142" i="44"/>
  <c r="L142" i="44"/>
  <c r="M142" i="44"/>
  <c r="N142" i="44"/>
  <c r="P142" i="44"/>
  <c r="R142" i="44"/>
  <c r="S142" i="44"/>
  <c r="T142" i="44"/>
  <c r="V142" i="44"/>
  <c r="W142" i="44"/>
  <c r="G143" i="44"/>
  <c r="I143" i="44"/>
  <c r="K143" i="44"/>
  <c r="L143" i="44"/>
  <c r="M143" i="44"/>
  <c r="N143" i="44"/>
  <c r="P143" i="44"/>
  <c r="R143" i="44"/>
  <c r="S143" i="44"/>
  <c r="T143" i="44"/>
  <c r="V143" i="44"/>
  <c r="W143" i="44"/>
  <c r="G144" i="44"/>
  <c r="I144" i="44"/>
  <c r="K144" i="44"/>
  <c r="L144" i="44"/>
  <c r="M144" i="44"/>
  <c r="N144" i="44"/>
  <c r="P144" i="44"/>
  <c r="R144" i="44"/>
  <c r="S144" i="44"/>
  <c r="T144" i="44"/>
  <c r="V144" i="44"/>
  <c r="W144" i="44"/>
  <c r="G145" i="44"/>
  <c r="I145" i="44"/>
  <c r="K145" i="44"/>
  <c r="L145" i="44"/>
  <c r="M145" i="44"/>
  <c r="N145" i="44"/>
  <c r="P145" i="44"/>
  <c r="R145" i="44"/>
  <c r="S145" i="44"/>
  <c r="T145" i="44"/>
  <c r="V145" i="44"/>
  <c r="W145" i="44"/>
  <c r="G146" i="44"/>
  <c r="I146" i="44"/>
  <c r="K146" i="44"/>
  <c r="L146" i="44"/>
  <c r="M146" i="44"/>
  <c r="N146" i="44"/>
  <c r="P146" i="44"/>
  <c r="R146" i="44"/>
  <c r="S146" i="44"/>
  <c r="T146" i="44"/>
  <c r="V146" i="44"/>
  <c r="W146" i="44"/>
  <c r="G147" i="44"/>
  <c r="I147" i="44"/>
  <c r="K147" i="44"/>
  <c r="L147" i="44"/>
  <c r="M147" i="44"/>
  <c r="N147" i="44"/>
  <c r="P147" i="44"/>
  <c r="R147" i="44"/>
  <c r="S147" i="44"/>
  <c r="T147" i="44"/>
  <c r="V147" i="44"/>
  <c r="W147" i="44"/>
  <c r="G148" i="44"/>
  <c r="I148" i="44"/>
  <c r="K148" i="44"/>
  <c r="L148" i="44"/>
  <c r="M148" i="44"/>
  <c r="N148" i="44"/>
  <c r="P148" i="44"/>
  <c r="R148" i="44"/>
  <c r="S148" i="44"/>
  <c r="T148" i="44"/>
  <c r="V148" i="44"/>
  <c r="W148" i="44"/>
  <c r="G149" i="44"/>
  <c r="I149" i="44"/>
  <c r="K149" i="44"/>
  <c r="L149" i="44"/>
  <c r="M149" i="44"/>
  <c r="N149" i="44"/>
  <c r="P149" i="44"/>
  <c r="R149" i="44"/>
  <c r="S149" i="44"/>
  <c r="T149" i="44"/>
  <c r="V149" i="44"/>
  <c r="W149" i="44"/>
  <c r="G150" i="44"/>
  <c r="I150" i="44"/>
  <c r="K150" i="44"/>
  <c r="L150" i="44"/>
  <c r="M150" i="44"/>
  <c r="N150" i="44"/>
  <c r="P150" i="44"/>
  <c r="R150" i="44"/>
  <c r="S150" i="44"/>
  <c r="T150" i="44"/>
  <c r="V150" i="44"/>
  <c r="W150" i="44"/>
  <c r="G151" i="44"/>
  <c r="I151" i="44"/>
  <c r="K151" i="44"/>
  <c r="L151" i="44"/>
  <c r="M151" i="44"/>
  <c r="N151" i="44"/>
  <c r="P151" i="44"/>
  <c r="R151" i="44"/>
  <c r="S151" i="44"/>
  <c r="T151" i="44"/>
  <c r="V151" i="44"/>
  <c r="W151" i="44"/>
  <c r="G152" i="44"/>
  <c r="I152" i="44"/>
  <c r="K152" i="44"/>
  <c r="L152" i="44"/>
  <c r="M152" i="44"/>
  <c r="N152" i="44"/>
  <c r="P152" i="44"/>
  <c r="R152" i="44"/>
  <c r="S152" i="44"/>
  <c r="T152" i="44"/>
  <c r="V152" i="44"/>
  <c r="W152" i="44"/>
  <c r="G153" i="44"/>
  <c r="I153" i="44"/>
  <c r="K153" i="44"/>
  <c r="L153" i="44"/>
  <c r="M153" i="44"/>
  <c r="N153" i="44"/>
  <c r="P153" i="44"/>
  <c r="R153" i="44"/>
  <c r="S153" i="44"/>
  <c r="T153" i="44"/>
  <c r="V153" i="44"/>
  <c r="W153" i="44"/>
  <c r="G154" i="44"/>
  <c r="I154" i="44"/>
  <c r="K154" i="44"/>
  <c r="L154" i="44"/>
  <c r="M154" i="44"/>
  <c r="N154" i="44"/>
  <c r="P154" i="44"/>
  <c r="R154" i="44"/>
  <c r="S154" i="44"/>
  <c r="T154" i="44"/>
  <c r="V154" i="44"/>
  <c r="W154" i="44"/>
  <c r="G155" i="44"/>
  <c r="I155" i="44"/>
  <c r="K155" i="44"/>
  <c r="L155" i="44"/>
  <c r="M155" i="44"/>
  <c r="N155" i="44"/>
  <c r="P155" i="44"/>
  <c r="R155" i="44"/>
  <c r="S155" i="44"/>
  <c r="T155" i="44"/>
  <c r="V155" i="44"/>
  <c r="W155" i="44"/>
  <c r="G156" i="44"/>
  <c r="I156" i="44"/>
  <c r="K156" i="44"/>
  <c r="L156" i="44"/>
  <c r="M156" i="44"/>
  <c r="N156" i="44"/>
  <c r="P156" i="44"/>
  <c r="R156" i="44"/>
  <c r="S156" i="44"/>
  <c r="T156" i="44"/>
  <c r="V156" i="44"/>
  <c r="W156" i="44"/>
  <c r="G157" i="44"/>
  <c r="I157" i="44"/>
  <c r="K157" i="44"/>
  <c r="L157" i="44"/>
  <c r="M157" i="44"/>
  <c r="N157" i="44"/>
  <c r="P157" i="44"/>
  <c r="R157" i="44"/>
  <c r="S157" i="44"/>
  <c r="T157" i="44"/>
  <c r="V157" i="44"/>
  <c r="W157" i="44"/>
  <c r="G158" i="44"/>
  <c r="I158" i="44"/>
  <c r="K158" i="44"/>
  <c r="L158" i="44"/>
  <c r="M158" i="44"/>
  <c r="N158" i="44"/>
  <c r="P158" i="44"/>
  <c r="R158" i="44"/>
  <c r="S158" i="44"/>
  <c r="T158" i="44"/>
  <c r="V158" i="44"/>
  <c r="W158" i="44"/>
  <c r="G159" i="44"/>
  <c r="I159" i="44"/>
  <c r="K159" i="44"/>
  <c r="L159" i="44"/>
  <c r="M159" i="44"/>
  <c r="N159" i="44"/>
  <c r="P159" i="44"/>
  <c r="R159" i="44"/>
  <c r="S159" i="44"/>
  <c r="T159" i="44"/>
  <c r="V159" i="44"/>
  <c r="W159" i="44"/>
  <c r="G160" i="44"/>
  <c r="I160" i="44"/>
  <c r="K160" i="44"/>
  <c r="L160" i="44"/>
  <c r="M160" i="44"/>
  <c r="N160" i="44"/>
  <c r="P160" i="44"/>
  <c r="R160" i="44"/>
  <c r="S160" i="44"/>
  <c r="T160" i="44"/>
  <c r="V160" i="44"/>
  <c r="W160" i="44"/>
  <c r="G161" i="44"/>
  <c r="I161" i="44"/>
  <c r="K161" i="44"/>
  <c r="L161" i="44"/>
  <c r="M161" i="44"/>
  <c r="N161" i="44"/>
  <c r="P161" i="44"/>
  <c r="R161" i="44"/>
  <c r="S161" i="44"/>
  <c r="T161" i="44"/>
  <c r="V161" i="44"/>
  <c r="W161" i="44"/>
  <c r="G162" i="44"/>
  <c r="I162" i="44"/>
  <c r="K162" i="44"/>
  <c r="L162" i="44"/>
  <c r="M162" i="44"/>
  <c r="N162" i="44"/>
  <c r="P162" i="44"/>
  <c r="R162" i="44"/>
  <c r="S162" i="44"/>
  <c r="T162" i="44"/>
  <c r="V162" i="44"/>
  <c r="W162" i="44"/>
  <c r="G163" i="44"/>
  <c r="I163" i="44"/>
  <c r="K163" i="44"/>
  <c r="L163" i="44"/>
  <c r="M163" i="44"/>
  <c r="N163" i="44"/>
  <c r="P163" i="44"/>
  <c r="R163" i="44"/>
  <c r="S163" i="44"/>
  <c r="T163" i="44"/>
  <c r="V163" i="44"/>
  <c r="W163" i="44"/>
  <c r="G164" i="44"/>
  <c r="I164" i="44"/>
  <c r="K164" i="44"/>
  <c r="L164" i="44"/>
  <c r="M164" i="44"/>
  <c r="N164" i="44"/>
  <c r="P164" i="44"/>
  <c r="R164" i="44"/>
  <c r="S164" i="44"/>
  <c r="T164" i="44"/>
  <c r="V164" i="44"/>
  <c r="W164" i="44"/>
  <c r="G165" i="44"/>
  <c r="I165" i="44"/>
  <c r="K165" i="44"/>
  <c r="L165" i="44"/>
  <c r="M165" i="44"/>
  <c r="N165" i="44"/>
  <c r="P165" i="44"/>
  <c r="R165" i="44"/>
  <c r="S165" i="44"/>
  <c r="T165" i="44"/>
  <c r="V165" i="44"/>
  <c r="W165" i="44"/>
  <c r="G166" i="44"/>
  <c r="I166" i="44"/>
  <c r="K166" i="44"/>
  <c r="L166" i="44"/>
  <c r="M166" i="44"/>
  <c r="N166" i="44"/>
  <c r="P166" i="44"/>
  <c r="R166" i="44"/>
  <c r="S166" i="44"/>
  <c r="T166" i="44"/>
  <c r="V166" i="44"/>
  <c r="W166" i="44"/>
  <c r="G167" i="44"/>
  <c r="I167" i="44"/>
  <c r="K167" i="44"/>
  <c r="L167" i="44"/>
  <c r="M167" i="44"/>
  <c r="N167" i="44"/>
  <c r="P167" i="44"/>
  <c r="R167" i="44"/>
  <c r="S167" i="44"/>
  <c r="T167" i="44"/>
  <c r="V167" i="44"/>
  <c r="W167" i="44"/>
  <c r="G168" i="44"/>
  <c r="I168" i="44"/>
  <c r="K168" i="44"/>
  <c r="L168" i="44"/>
  <c r="M168" i="44"/>
  <c r="N168" i="44"/>
  <c r="P168" i="44"/>
  <c r="R168" i="44"/>
  <c r="S168" i="44"/>
  <c r="T168" i="44"/>
  <c r="V168" i="44"/>
  <c r="W168" i="44"/>
  <c r="G169" i="44"/>
  <c r="I169" i="44"/>
  <c r="K169" i="44"/>
  <c r="L169" i="44"/>
  <c r="M169" i="44"/>
  <c r="N169" i="44"/>
  <c r="P169" i="44"/>
  <c r="R169" i="44"/>
  <c r="S169" i="44"/>
  <c r="T169" i="44"/>
  <c r="V169" i="44"/>
  <c r="W169" i="44"/>
  <c r="G170" i="44"/>
  <c r="I170" i="44"/>
  <c r="K170" i="44"/>
  <c r="L170" i="44"/>
  <c r="M170" i="44"/>
  <c r="N170" i="44"/>
  <c r="P170" i="44"/>
  <c r="R170" i="44"/>
  <c r="S170" i="44"/>
  <c r="T170" i="44"/>
  <c r="V170" i="44"/>
  <c r="W170" i="44"/>
  <c r="G171" i="44"/>
  <c r="I171" i="44"/>
  <c r="K171" i="44"/>
  <c r="L171" i="44"/>
  <c r="M171" i="44"/>
  <c r="N171" i="44"/>
  <c r="P171" i="44"/>
  <c r="R171" i="44"/>
  <c r="S171" i="44"/>
  <c r="T171" i="44"/>
  <c r="V171" i="44"/>
  <c r="W171" i="44"/>
  <c r="G172" i="44"/>
  <c r="I172" i="44"/>
  <c r="K172" i="44"/>
  <c r="L172" i="44"/>
  <c r="M172" i="44"/>
  <c r="N172" i="44"/>
  <c r="P172" i="44"/>
  <c r="R172" i="44"/>
  <c r="S172" i="44"/>
  <c r="T172" i="44"/>
  <c r="V172" i="44"/>
  <c r="W172" i="44"/>
  <c r="G173" i="44"/>
  <c r="I173" i="44"/>
  <c r="K173" i="44"/>
  <c r="L173" i="44"/>
  <c r="M173" i="44"/>
  <c r="N173" i="44"/>
  <c r="P173" i="44"/>
  <c r="R173" i="44"/>
  <c r="S173" i="44"/>
  <c r="T173" i="44"/>
  <c r="V173" i="44"/>
  <c r="W173" i="44"/>
  <c r="G174" i="44"/>
  <c r="I174" i="44"/>
  <c r="K174" i="44"/>
  <c r="L174" i="44"/>
  <c r="M174" i="44"/>
  <c r="N174" i="44"/>
  <c r="P174" i="44"/>
  <c r="R174" i="44"/>
  <c r="S174" i="44"/>
  <c r="T174" i="44"/>
  <c r="V174" i="44"/>
  <c r="W174" i="44"/>
  <c r="G175" i="44"/>
  <c r="I175" i="44"/>
  <c r="K175" i="44"/>
  <c r="L175" i="44"/>
  <c r="M175" i="44"/>
  <c r="N175" i="44"/>
  <c r="P175" i="44"/>
  <c r="R175" i="44"/>
  <c r="S175" i="44"/>
  <c r="T175" i="44"/>
  <c r="V175" i="44"/>
  <c r="W175" i="44"/>
  <c r="G176" i="44"/>
  <c r="I176" i="44"/>
  <c r="K176" i="44"/>
  <c r="L176" i="44"/>
  <c r="M176" i="44"/>
  <c r="N176" i="44"/>
  <c r="P176" i="44"/>
  <c r="R176" i="44"/>
  <c r="S176" i="44"/>
  <c r="T176" i="44"/>
  <c r="V176" i="44"/>
  <c r="W176" i="44"/>
  <c r="G177" i="44"/>
  <c r="I177" i="44"/>
  <c r="K177" i="44"/>
  <c r="L177" i="44"/>
  <c r="M177" i="44"/>
  <c r="N177" i="44"/>
  <c r="P177" i="44"/>
  <c r="R177" i="44"/>
  <c r="S177" i="44"/>
  <c r="T177" i="44"/>
  <c r="V177" i="44"/>
  <c r="W177" i="44"/>
  <c r="G178" i="44"/>
  <c r="I178" i="44"/>
  <c r="K178" i="44"/>
  <c r="L178" i="44"/>
  <c r="M178" i="44"/>
  <c r="N178" i="44"/>
  <c r="P178" i="44"/>
  <c r="R178" i="44"/>
  <c r="S178" i="44"/>
  <c r="T178" i="44"/>
  <c r="V178" i="44"/>
  <c r="W178" i="44"/>
  <c r="G179" i="44"/>
  <c r="I179" i="44"/>
  <c r="K179" i="44"/>
  <c r="L179" i="44"/>
  <c r="M179" i="44"/>
  <c r="N179" i="44"/>
  <c r="P179" i="44"/>
  <c r="R179" i="44"/>
  <c r="S179" i="44"/>
  <c r="T179" i="44"/>
  <c r="V179" i="44"/>
  <c r="W179" i="44"/>
  <c r="B21" i="44"/>
  <c r="C21" i="44"/>
  <c r="B22" i="44"/>
  <c r="C22" i="44"/>
  <c r="B23" i="44"/>
  <c r="C23" i="44"/>
  <c r="B24" i="44"/>
  <c r="C24" i="44"/>
  <c r="B25" i="44"/>
  <c r="C25" i="44"/>
  <c r="B26" i="44"/>
  <c r="C26" i="44"/>
  <c r="B27" i="44"/>
  <c r="C27" i="44"/>
  <c r="B28" i="44"/>
  <c r="C28" i="44"/>
  <c r="B29" i="44"/>
  <c r="C29" i="44"/>
  <c r="B30" i="44"/>
  <c r="C30" i="44"/>
  <c r="B31" i="44"/>
  <c r="C31" i="44"/>
  <c r="B32" i="44"/>
  <c r="C32" i="44"/>
  <c r="B33" i="44"/>
  <c r="C33" i="44"/>
  <c r="B34" i="44"/>
  <c r="C34" i="44"/>
  <c r="B35" i="44"/>
  <c r="C35" i="44"/>
  <c r="B36" i="44"/>
  <c r="C36" i="44"/>
  <c r="B37" i="44"/>
  <c r="C37" i="44"/>
  <c r="B38" i="44"/>
  <c r="C38" i="44"/>
  <c r="B39" i="44"/>
  <c r="C39" i="44"/>
  <c r="B40" i="44"/>
  <c r="C40" i="44"/>
  <c r="B41" i="44"/>
  <c r="C41" i="44"/>
  <c r="B42" i="44"/>
  <c r="C42" i="44"/>
  <c r="B43" i="44"/>
  <c r="C43" i="44"/>
  <c r="B44" i="44"/>
  <c r="C44" i="44"/>
  <c r="B45" i="44"/>
  <c r="C45" i="44"/>
  <c r="B46" i="44"/>
  <c r="C46" i="44"/>
  <c r="B47" i="44"/>
  <c r="C47" i="44"/>
  <c r="B48" i="44"/>
  <c r="C48" i="44"/>
  <c r="B49" i="44"/>
  <c r="C49" i="44"/>
  <c r="B50" i="44"/>
  <c r="C50" i="44"/>
  <c r="B51" i="44"/>
  <c r="C51" i="44"/>
  <c r="B52" i="44"/>
  <c r="C52" i="44"/>
  <c r="B53" i="44"/>
  <c r="C53" i="44"/>
  <c r="B54" i="44"/>
  <c r="C54" i="44"/>
  <c r="B55" i="44"/>
  <c r="C55" i="44"/>
  <c r="B56" i="44"/>
  <c r="C56" i="44"/>
  <c r="B57" i="44"/>
  <c r="C57" i="44"/>
  <c r="B58" i="44"/>
  <c r="C58" i="44"/>
  <c r="B59" i="44"/>
  <c r="C59" i="44"/>
  <c r="B60" i="44"/>
  <c r="C60" i="44"/>
  <c r="B61" i="44"/>
  <c r="C61" i="44"/>
  <c r="B62" i="44"/>
  <c r="C62" i="44"/>
  <c r="B63" i="44"/>
  <c r="C63" i="44"/>
  <c r="B64" i="44"/>
  <c r="C64" i="44"/>
  <c r="B65" i="44"/>
  <c r="C65" i="44"/>
  <c r="B66" i="44"/>
  <c r="C66" i="44"/>
  <c r="B67" i="44"/>
  <c r="C67" i="44"/>
  <c r="B68" i="44"/>
  <c r="C68" i="44"/>
  <c r="B69" i="44"/>
  <c r="C69" i="44"/>
  <c r="B70" i="44"/>
  <c r="C70" i="44"/>
  <c r="B71" i="44"/>
  <c r="C71" i="44"/>
  <c r="B72" i="44"/>
  <c r="C72" i="44"/>
  <c r="B73" i="44"/>
  <c r="C73" i="44"/>
  <c r="B74" i="44"/>
  <c r="C74" i="44"/>
  <c r="B75" i="44"/>
  <c r="C75" i="44"/>
  <c r="B76" i="44"/>
  <c r="C76" i="44"/>
  <c r="B77" i="44"/>
  <c r="C77" i="44"/>
  <c r="B78" i="44"/>
  <c r="C78" i="44"/>
  <c r="B79" i="44"/>
  <c r="C79" i="44"/>
  <c r="B80" i="44"/>
  <c r="C80" i="44"/>
  <c r="B81" i="44"/>
  <c r="C81" i="44"/>
  <c r="B82" i="44"/>
  <c r="C82" i="44"/>
  <c r="B83" i="44"/>
  <c r="C83" i="44"/>
  <c r="B84" i="44"/>
  <c r="C84" i="44"/>
  <c r="B85" i="44"/>
  <c r="C85" i="44"/>
  <c r="B86" i="44"/>
  <c r="C86" i="44"/>
  <c r="B87" i="44"/>
  <c r="C87" i="44"/>
  <c r="B88" i="44"/>
  <c r="C88" i="44"/>
  <c r="B89" i="44"/>
  <c r="C89" i="44"/>
  <c r="B90" i="44"/>
  <c r="C90" i="44"/>
  <c r="B91" i="44"/>
  <c r="C91" i="44"/>
  <c r="B92" i="44"/>
  <c r="C92" i="44"/>
  <c r="B93" i="44"/>
  <c r="C93" i="44"/>
  <c r="B94" i="44"/>
  <c r="C94" i="44"/>
  <c r="B95" i="44"/>
  <c r="C95" i="44"/>
  <c r="B96" i="44"/>
  <c r="C96" i="44"/>
  <c r="B97" i="44"/>
  <c r="C97" i="44"/>
  <c r="B98" i="44"/>
  <c r="C98" i="44"/>
  <c r="B99" i="44"/>
  <c r="C99" i="44"/>
  <c r="B100" i="44"/>
  <c r="C100" i="44"/>
  <c r="B101" i="44"/>
  <c r="C101" i="44"/>
  <c r="B102" i="44"/>
  <c r="C102" i="44"/>
  <c r="B103" i="44"/>
  <c r="C103" i="44"/>
  <c r="B104" i="44"/>
  <c r="C104" i="44"/>
  <c r="B105" i="44"/>
  <c r="C105" i="44"/>
  <c r="B106" i="44"/>
  <c r="C106" i="44"/>
  <c r="B107" i="44"/>
  <c r="C107" i="44"/>
  <c r="B108" i="44"/>
  <c r="C108" i="44"/>
  <c r="B109" i="44"/>
  <c r="C109" i="44"/>
  <c r="B110" i="44"/>
  <c r="C110" i="44"/>
  <c r="B111" i="44"/>
  <c r="C111" i="44"/>
  <c r="B112" i="44"/>
  <c r="C112" i="44"/>
  <c r="B113" i="44"/>
  <c r="C113" i="44"/>
  <c r="B114" i="44"/>
  <c r="C114" i="44"/>
  <c r="B115" i="44"/>
  <c r="C115" i="44"/>
  <c r="B116" i="44"/>
  <c r="C116" i="44"/>
  <c r="B117" i="44"/>
  <c r="C117" i="44"/>
  <c r="B118" i="44"/>
  <c r="C118" i="44"/>
  <c r="B119" i="44"/>
  <c r="C119" i="44"/>
  <c r="B120" i="44"/>
  <c r="C120" i="44"/>
  <c r="B121" i="44"/>
  <c r="C121" i="44"/>
  <c r="B122" i="44"/>
  <c r="C122" i="44"/>
  <c r="B123" i="44"/>
  <c r="C123" i="44"/>
  <c r="B124" i="44"/>
  <c r="C124" i="44"/>
  <c r="B125" i="44"/>
  <c r="C125" i="44"/>
  <c r="B126" i="44"/>
  <c r="C126" i="44"/>
  <c r="B127" i="44"/>
  <c r="C127" i="44"/>
  <c r="B128" i="44"/>
  <c r="C128" i="44"/>
  <c r="B129" i="44"/>
  <c r="C129" i="44"/>
  <c r="B130" i="44"/>
  <c r="C130" i="44"/>
  <c r="B131" i="44"/>
  <c r="C131" i="44"/>
  <c r="B132" i="44"/>
  <c r="C132" i="44"/>
  <c r="B133" i="44"/>
  <c r="C133" i="44"/>
  <c r="B134" i="44"/>
  <c r="C134" i="44"/>
  <c r="B135" i="44"/>
  <c r="C135" i="44"/>
  <c r="B136" i="44"/>
  <c r="C136" i="44"/>
  <c r="B137" i="44"/>
  <c r="C137" i="44"/>
  <c r="B138" i="44"/>
  <c r="C138" i="44"/>
  <c r="B139" i="44"/>
  <c r="C139" i="44"/>
  <c r="B140" i="44"/>
  <c r="C140" i="44"/>
  <c r="B141" i="44"/>
  <c r="C141" i="44"/>
  <c r="B142" i="44"/>
  <c r="C142" i="44"/>
  <c r="B143" i="44"/>
  <c r="C143" i="44"/>
  <c r="B144" i="44"/>
  <c r="C144" i="44"/>
  <c r="B145" i="44"/>
  <c r="C145" i="44"/>
  <c r="B146" i="44"/>
  <c r="C146" i="44"/>
  <c r="B147" i="44"/>
  <c r="C147" i="44"/>
  <c r="B148" i="44"/>
  <c r="C148" i="44"/>
  <c r="B149" i="44"/>
  <c r="C149" i="44"/>
  <c r="B150" i="44"/>
  <c r="C150" i="44"/>
  <c r="B151" i="44"/>
  <c r="C151" i="44"/>
  <c r="B152" i="44"/>
  <c r="C152" i="44"/>
  <c r="B153" i="44"/>
  <c r="C153" i="44"/>
  <c r="B154" i="44"/>
  <c r="C154" i="44"/>
  <c r="B155" i="44"/>
  <c r="C155" i="44"/>
  <c r="B156" i="44"/>
  <c r="C156" i="44"/>
  <c r="B157" i="44"/>
  <c r="C157" i="44"/>
  <c r="B158" i="44"/>
  <c r="C158" i="44"/>
  <c r="B159" i="44"/>
  <c r="C159" i="44"/>
  <c r="B160" i="44"/>
  <c r="C160" i="44"/>
  <c r="B161" i="44"/>
  <c r="C161" i="44"/>
  <c r="B162" i="44"/>
  <c r="C162" i="44"/>
  <c r="B163" i="44"/>
  <c r="C163" i="44"/>
  <c r="B164" i="44"/>
  <c r="C164" i="44"/>
  <c r="B165" i="44"/>
  <c r="C165" i="44"/>
  <c r="B166" i="44"/>
  <c r="C166" i="44"/>
  <c r="B167" i="44"/>
  <c r="C167" i="44"/>
  <c r="B168" i="44"/>
  <c r="C168" i="44"/>
  <c r="B169" i="44"/>
  <c r="C169" i="44"/>
  <c r="B170" i="44"/>
  <c r="C170" i="44"/>
  <c r="B171" i="44"/>
  <c r="C171" i="44"/>
  <c r="B172" i="44"/>
  <c r="C172" i="44"/>
  <c r="B173" i="44"/>
  <c r="C173" i="44"/>
  <c r="B174" i="44"/>
  <c r="C174" i="44"/>
  <c r="B175" i="44"/>
  <c r="C175" i="44"/>
  <c r="B176" i="44"/>
  <c r="C176" i="44"/>
  <c r="B177" i="44"/>
  <c r="C177" i="44"/>
  <c r="B178" i="44"/>
  <c r="C178" i="44"/>
  <c r="B179" i="44"/>
  <c r="C179" i="44"/>
  <c r="W20" i="44"/>
  <c r="V20" i="44"/>
  <c r="T20" i="44"/>
  <c r="S20" i="44"/>
  <c r="R20" i="44"/>
  <c r="P20" i="44"/>
  <c r="N20" i="44"/>
  <c r="M20" i="44"/>
  <c r="L20" i="44"/>
  <c r="K20" i="44"/>
  <c r="I20" i="44"/>
  <c r="G20" i="44"/>
  <c r="C20" i="44"/>
  <c r="B20" i="44"/>
  <c r="G12" i="44"/>
  <c r="H12" i="44" s="1"/>
  <c r="I12" i="44"/>
  <c r="J12" i="44" s="1"/>
  <c r="K12" i="44"/>
  <c r="L12" i="44"/>
  <c r="M12" i="44"/>
  <c r="N12" i="44"/>
  <c r="O12" i="44" s="1"/>
  <c r="P12" i="44"/>
  <c r="R12" i="44"/>
  <c r="S12" i="44"/>
  <c r="T12" i="44"/>
  <c r="V12" i="44"/>
  <c r="W12" i="44"/>
  <c r="G13" i="44"/>
  <c r="H13" i="44" s="1"/>
  <c r="I13" i="44"/>
  <c r="K13" i="44"/>
  <c r="L13" i="44"/>
  <c r="M13" i="44"/>
  <c r="N13" i="44"/>
  <c r="P13" i="44"/>
  <c r="R13" i="44"/>
  <c r="S13" i="44"/>
  <c r="T13" i="44"/>
  <c r="V13" i="44"/>
  <c r="W13" i="44"/>
  <c r="G14" i="44"/>
  <c r="I14" i="44"/>
  <c r="K14" i="44"/>
  <c r="L14" i="44"/>
  <c r="M14" i="44"/>
  <c r="N14" i="44"/>
  <c r="P14" i="44"/>
  <c r="R14" i="44"/>
  <c r="S14" i="44"/>
  <c r="T14" i="44"/>
  <c r="V14" i="44"/>
  <c r="W14" i="44"/>
  <c r="G15" i="44"/>
  <c r="H15" i="44" s="1"/>
  <c r="I15" i="44"/>
  <c r="K15" i="44"/>
  <c r="L15" i="44"/>
  <c r="M15" i="44"/>
  <c r="N15" i="44"/>
  <c r="P15" i="44"/>
  <c r="R15" i="44"/>
  <c r="S15" i="44"/>
  <c r="T15" i="44"/>
  <c r="V15" i="44"/>
  <c r="W15" i="44"/>
  <c r="G16" i="44"/>
  <c r="I16" i="44"/>
  <c r="K16" i="44"/>
  <c r="L16" i="44"/>
  <c r="M16" i="44"/>
  <c r="N16" i="44"/>
  <c r="P16" i="44"/>
  <c r="R16" i="44"/>
  <c r="S16" i="44"/>
  <c r="T16" i="44"/>
  <c r="V16" i="44"/>
  <c r="W16" i="44"/>
  <c r="G17" i="44"/>
  <c r="H17" i="44" s="1"/>
  <c r="I17" i="44"/>
  <c r="K17" i="44"/>
  <c r="L17" i="44"/>
  <c r="M17" i="44"/>
  <c r="N17" i="44"/>
  <c r="P17" i="44"/>
  <c r="R17" i="44"/>
  <c r="S17" i="44"/>
  <c r="T17" i="44"/>
  <c r="V17" i="44"/>
  <c r="W17" i="44"/>
  <c r="G18" i="44"/>
  <c r="I18" i="44"/>
  <c r="K18" i="44"/>
  <c r="L18" i="44"/>
  <c r="M18" i="44"/>
  <c r="N18" i="44"/>
  <c r="P18" i="44"/>
  <c r="R18" i="44"/>
  <c r="S18" i="44"/>
  <c r="T18" i="44"/>
  <c r="V18" i="44"/>
  <c r="W18" i="44"/>
  <c r="B12" i="44"/>
  <c r="C12" i="44"/>
  <c r="B13" i="44"/>
  <c r="C13" i="44"/>
  <c r="B14" i="44"/>
  <c r="C14" i="44"/>
  <c r="B15" i="44"/>
  <c r="C15" i="44"/>
  <c r="B16" i="44"/>
  <c r="C16" i="44"/>
  <c r="B17" i="44"/>
  <c r="C17" i="44"/>
  <c r="B18" i="44"/>
  <c r="C18" i="44"/>
  <c r="W11" i="44"/>
  <c r="V11" i="44"/>
  <c r="T11" i="44"/>
  <c r="S11" i="44"/>
  <c r="R11" i="44"/>
  <c r="P11" i="44"/>
  <c r="N11" i="44"/>
  <c r="M11" i="44"/>
  <c r="L11" i="44"/>
  <c r="K11" i="44"/>
  <c r="I11" i="44"/>
  <c r="G11" i="44"/>
  <c r="C11" i="44"/>
  <c r="B11" i="44"/>
  <c r="B30" i="2"/>
  <c r="F30" i="2"/>
  <c r="G31" i="2" s="1"/>
  <c r="H30" i="2"/>
  <c r="I31" i="2" s="1"/>
  <c r="J30" i="2"/>
  <c r="L30" i="2"/>
  <c r="M31" i="2" s="1"/>
  <c r="N30" i="2"/>
  <c r="O30" i="2"/>
  <c r="P30" i="2"/>
  <c r="U11" i="46" l="1"/>
  <c r="E31" i="2"/>
  <c r="C31" i="2"/>
  <c r="U21" i="44"/>
  <c r="U47" i="44"/>
  <c r="U45" i="44"/>
  <c r="U43" i="44"/>
  <c r="U35" i="44"/>
  <c r="U34" i="44"/>
  <c r="U32" i="44"/>
  <c r="U29" i="44"/>
  <c r="U28" i="44"/>
  <c r="U27" i="44"/>
  <c r="U24" i="44"/>
  <c r="U23" i="44"/>
  <c r="U22" i="44"/>
  <c r="U162" i="44"/>
  <c r="U130" i="44"/>
  <c r="U89" i="44"/>
  <c r="U12" i="44"/>
  <c r="U179" i="44"/>
  <c r="U177" i="44"/>
  <c r="U173" i="44"/>
  <c r="U172" i="44"/>
  <c r="U171" i="44"/>
  <c r="U169" i="44"/>
  <c r="U157" i="44"/>
  <c r="U156" i="44"/>
  <c r="U97" i="44"/>
  <c r="U95" i="44"/>
  <c r="Q18" i="44"/>
  <c r="Q17" i="44"/>
  <c r="Q16" i="44"/>
  <c r="Q15" i="44"/>
  <c r="Q14" i="44"/>
  <c r="Q13" i="44"/>
  <c r="U18" i="44"/>
  <c r="U93" i="44"/>
  <c r="U155" i="44"/>
  <c r="U146" i="44"/>
  <c r="U90" i="44"/>
  <c r="J18" i="44"/>
  <c r="J15" i="44"/>
  <c r="U39" i="44"/>
  <c r="U129" i="44"/>
  <c r="U128" i="44"/>
  <c r="U121" i="44"/>
  <c r="U120" i="44"/>
  <c r="U116" i="44"/>
  <c r="U86" i="44"/>
  <c r="U82" i="44"/>
  <c r="U78" i="44"/>
  <c r="U77" i="44"/>
  <c r="U74" i="44"/>
  <c r="U58" i="44"/>
  <c r="U57" i="44"/>
  <c r="U50" i="44"/>
  <c r="U49" i="44"/>
  <c r="U48" i="44"/>
  <c r="U174" i="44"/>
  <c r="O14" i="44"/>
  <c r="O18" i="44"/>
  <c r="U165" i="44"/>
  <c r="U153" i="44"/>
  <c r="U150" i="44"/>
  <c r="U149" i="44"/>
  <c r="U148" i="44"/>
  <c r="U147" i="44"/>
  <c r="U72" i="44"/>
  <c r="U66" i="44"/>
  <c r="U64" i="44"/>
  <c r="U44" i="44"/>
  <c r="O17" i="44"/>
  <c r="J17" i="44"/>
  <c r="O16" i="44"/>
  <c r="J16" i="44"/>
  <c r="O15" i="44"/>
  <c r="U145" i="44"/>
  <c r="U144" i="44"/>
  <c r="U142" i="44"/>
  <c r="U138" i="44"/>
  <c r="U134" i="44"/>
  <c r="U133" i="44"/>
  <c r="U131" i="44"/>
  <c r="U122" i="44"/>
  <c r="U110" i="44"/>
  <c r="U106" i="44"/>
  <c r="U102" i="44"/>
  <c r="U98" i="44"/>
  <c r="U41" i="44"/>
  <c r="U40" i="44"/>
  <c r="U38" i="44"/>
  <c r="U37" i="44"/>
  <c r="U36" i="44"/>
  <c r="H16" i="44"/>
  <c r="U154" i="44"/>
  <c r="U108" i="44"/>
  <c r="U104" i="44"/>
  <c r="U100" i="44"/>
  <c r="U56" i="44"/>
  <c r="U54" i="44"/>
  <c r="U52" i="44"/>
  <c r="J14" i="44"/>
  <c r="U13" i="44"/>
  <c r="U178" i="44"/>
  <c r="U166" i="44"/>
  <c r="U126" i="44"/>
  <c r="U125" i="44"/>
  <c r="U123" i="44"/>
  <c r="U94" i="44"/>
  <c r="U92" i="44"/>
  <c r="U75" i="44"/>
  <c r="U46" i="44"/>
  <c r="U33" i="44"/>
  <c r="U31" i="44"/>
  <c r="U14" i="44"/>
  <c r="O13" i="44"/>
  <c r="J13" i="44"/>
  <c r="Q12" i="44"/>
  <c r="U170" i="44"/>
  <c r="U164" i="44"/>
  <c r="U163" i="44"/>
  <c r="U161" i="44"/>
  <c r="U158" i="44"/>
  <c r="U118" i="44"/>
  <c r="U114" i="44"/>
  <c r="U113" i="44"/>
  <c r="U111" i="44"/>
  <c r="U84" i="44"/>
  <c r="U80" i="44"/>
  <c r="U70" i="44"/>
  <c r="U69" i="44"/>
  <c r="U68" i="44"/>
  <c r="U62" i="44"/>
  <c r="U61" i="44"/>
  <c r="U59" i="44"/>
  <c r="U42" i="44"/>
  <c r="U26" i="44"/>
  <c r="U25" i="44"/>
  <c r="U143" i="44"/>
  <c r="U132" i="44"/>
  <c r="U124" i="44"/>
  <c r="U112" i="44"/>
  <c r="U109" i="44"/>
  <c r="U107" i="44"/>
  <c r="U87" i="44"/>
  <c r="U76" i="44"/>
  <c r="U73" i="44"/>
  <c r="U71" i="44"/>
  <c r="U60" i="44"/>
  <c r="U55" i="44"/>
  <c r="H18" i="44"/>
  <c r="U17" i="44"/>
  <c r="U16" i="44"/>
  <c r="U141" i="44"/>
  <c r="U140" i="44"/>
  <c r="U139" i="44"/>
  <c r="U127" i="44"/>
  <c r="U119" i="44"/>
  <c r="U105" i="44"/>
  <c r="U103" i="44"/>
  <c r="U96" i="44"/>
  <c r="U88" i="44"/>
  <c r="U85" i="44"/>
  <c r="U83" i="44"/>
  <c r="U67" i="44"/>
  <c r="U53" i="44"/>
  <c r="U51" i="44"/>
  <c r="H14" i="44"/>
  <c r="U176" i="44"/>
  <c r="U175" i="44"/>
  <c r="U168" i="44"/>
  <c r="U167" i="44"/>
  <c r="U160" i="44"/>
  <c r="U159" i="44"/>
  <c r="U152" i="44"/>
  <c r="U151" i="44"/>
  <c r="U137" i="44"/>
  <c r="U136" i="44"/>
  <c r="U135" i="44"/>
  <c r="U117" i="44"/>
  <c r="U115" i="44"/>
  <c r="U101" i="44"/>
  <c r="U99" i="44"/>
  <c r="U91" i="44"/>
  <c r="U81" i="44"/>
  <c r="U79" i="44"/>
  <c r="U65" i="44"/>
  <c r="U63" i="44"/>
  <c r="U30" i="44"/>
  <c r="U15" i="44"/>
  <c r="R30" i="2"/>
  <c r="S31" i="2" s="1"/>
  <c r="Q30" i="2"/>
  <c r="B220" i="1" l="1"/>
  <c r="C220" i="1"/>
  <c r="D220" i="1"/>
  <c r="E220" i="1"/>
  <c r="G220" i="1"/>
  <c r="H220" i="1"/>
  <c r="I220" i="1"/>
  <c r="J220" i="1"/>
  <c r="L220" i="1"/>
  <c r="N220" i="1"/>
  <c r="O220" i="1"/>
  <c r="P220" i="1"/>
  <c r="R220" i="1"/>
  <c r="B118" i="1"/>
  <c r="C118" i="1"/>
  <c r="D118" i="1"/>
  <c r="E118" i="1"/>
  <c r="G118" i="1"/>
  <c r="H118" i="1"/>
  <c r="I118" i="1"/>
  <c r="J118" i="1"/>
  <c r="L118" i="1"/>
  <c r="N118" i="1"/>
  <c r="O118" i="1"/>
  <c r="P118" i="1"/>
  <c r="R118" i="1"/>
  <c r="B119" i="1"/>
  <c r="C119" i="1"/>
  <c r="D119" i="1"/>
  <c r="E119" i="1"/>
  <c r="G119" i="1"/>
  <c r="H119" i="1"/>
  <c r="I119" i="1"/>
  <c r="J119" i="1"/>
  <c r="L119" i="1"/>
  <c r="N119" i="1"/>
  <c r="O119" i="1"/>
  <c r="P119" i="1"/>
  <c r="R119" i="1"/>
  <c r="B120" i="1"/>
  <c r="C120" i="1"/>
  <c r="D120" i="1"/>
  <c r="E120" i="1"/>
  <c r="G120" i="1"/>
  <c r="H120" i="1"/>
  <c r="I120" i="1"/>
  <c r="J120" i="1"/>
  <c r="L120" i="1"/>
  <c r="N120" i="1"/>
  <c r="O120" i="1"/>
  <c r="P120" i="1"/>
  <c r="R120" i="1"/>
  <c r="B121" i="1"/>
  <c r="C121" i="1"/>
  <c r="D121" i="1"/>
  <c r="E121" i="1"/>
  <c r="G121" i="1"/>
  <c r="H121" i="1"/>
  <c r="I121" i="1"/>
  <c r="J121" i="1"/>
  <c r="L121" i="1"/>
  <c r="N121" i="1"/>
  <c r="O121" i="1"/>
  <c r="P121" i="1"/>
  <c r="R121" i="1"/>
  <c r="B122" i="1"/>
  <c r="C122" i="1"/>
  <c r="D122" i="1"/>
  <c r="E122" i="1"/>
  <c r="G122" i="1"/>
  <c r="H122" i="1"/>
  <c r="I122" i="1"/>
  <c r="J122" i="1"/>
  <c r="L122" i="1"/>
  <c r="N122" i="1"/>
  <c r="O122" i="1"/>
  <c r="P122" i="1"/>
  <c r="R122" i="1"/>
  <c r="B123" i="1"/>
  <c r="C123" i="1"/>
  <c r="D123" i="1"/>
  <c r="E123" i="1"/>
  <c r="G123" i="1"/>
  <c r="H123" i="1"/>
  <c r="I123" i="1"/>
  <c r="J123" i="1"/>
  <c r="L123" i="1"/>
  <c r="N123" i="1"/>
  <c r="O123" i="1"/>
  <c r="P123" i="1"/>
  <c r="R123" i="1"/>
  <c r="B124" i="1"/>
  <c r="C124" i="1"/>
  <c r="D124" i="1"/>
  <c r="E124" i="1"/>
  <c r="G124" i="1"/>
  <c r="H124" i="1"/>
  <c r="I124" i="1"/>
  <c r="J124" i="1"/>
  <c r="L124" i="1"/>
  <c r="N124" i="1"/>
  <c r="O124" i="1"/>
  <c r="P124" i="1"/>
  <c r="R124" i="1"/>
  <c r="B125" i="1"/>
  <c r="C125" i="1"/>
  <c r="D125" i="1"/>
  <c r="E125" i="1"/>
  <c r="G125" i="1"/>
  <c r="H125" i="1"/>
  <c r="I125" i="1"/>
  <c r="J125" i="1"/>
  <c r="L125" i="1"/>
  <c r="N125" i="1"/>
  <c r="O125" i="1"/>
  <c r="P125" i="1"/>
  <c r="R125" i="1"/>
  <c r="B126" i="1"/>
  <c r="C126" i="1"/>
  <c r="D126" i="1"/>
  <c r="E126" i="1"/>
  <c r="G126" i="1"/>
  <c r="H126" i="1"/>
  <c r="I126" i="1"/>
  <c r="J126" i="1"/>
  <c r="L126" i="1"/>
  <c r="N126" i="1"/>
  <c r="O126" i="1"/>
  <c r="P126" i="1"/>
  <c r="R126" i="1"/>
  <c r="B127" i="1"/>
  <c r="C127" i="1"/>
  <c r="D127" i="1"/>
  <c r="E127" i="1"/>
  <c r="G127" i="1"/>
  <c r="H127" i="1"/>
  <c r="I127" i="1"/>
  <c r="J127" i="1"/>
  <c r="L127" i="1"/>
  <c r="N127" i="1"/>
  <c r="O127" i="1"/>
  <c r="P127" i="1"/>
  <c r="R127" i="1"/>
  <c r="B128" i="1"/>
  <c r="C128" i="1"/>
  <c r="D128" i="1"/>
  <c r="E128" i="1"/>
  <c r="G128" i="1"/>
  <c r="H128" i="1"/>
  <c r="I128" i="1"/>
  <c r="J128" i="1"/>
  <c r="L128" i="1"/>
  <c r="N128" i="1"/>
  <c r="O128" i="1"/>
  <c r="P128" i="1"/>
  <c r="R128" i="1"/>
  <c r="B129" i="1"/>
  <c r="C129" i="1"/>
  <c r="D129" i="1"/>
  <c r="E129" i="1"/>
  <c r="G129" i="1"/>
  <c r="H129" i="1"/>
  <c r="I129" i="1"/>
  <c r="J129" i="1"/>
  <c r="L129" i="1"/>
  <c r="N129" i="1"/>
  <c r="O129" i="1"/>
  <c r="P129" i="1"/>
  <c r="R129" i="1"/>
  <c r="B130" i="1"/>
  <c r="C130" i="1"/>
  <c r="D130" i="1"/>
  <c r="E130" i="1"/>
  <c r="G130" i="1"/>
  <c r="H130" i="1"/>
  <c r="I130" i="1"/>
  <c r="J130" i="1"/>
  <c r="L130" i="1"/>
  <c r="N130" i="1"/>
  <c r="O130" i="1"/>
  <c r="P130" i="1"/>
  <c r="R130" i="1"/>
  <c r="B131" i="1"/>
  <c r="C131" i="1"/>
  <c r="D131" i="1"/>
  <c r="E131" i="1"/>
  <c r="G131" i="1"/>
  <c r="H131" i="1"/>
  <c r="I131" i="1"/>
  <c r="J131" i="1"/>
  <c r="L131" i="1"/>
  <c r="N131" i="1"/>
  <c r="O131" i="1"/>
  <c r="P131" i="1"/>
  <c r="R131" i="1"/>
  <c r="B132" i="1"/>
  <c r="C132" i="1"/>
  <c r="D132" i="1"/>
  <c r="E132" i="1"/>
  <c r="G132" i="1"/>
  <c r="H132" i="1"/>
  <c r="I132" i="1"/>
  <c r="J132" i="1"/>
  <c r="L132" i="1"/>
  <c r="N132" i="1"/>
  <c r="O132" i="1"/>
  <c r="P132" i="1"/>
  <c r="R132" i="1"/>
  <c r="B133" i="1"/>
  <c r="C133" i="1"/>
  <c r="D133" i="1"/>
  <c r="E133" i="1"/>
  <c r="G133" i="1"/>
  <c r="H133" i="1"/>
  <c r="I133" i="1"/>
  <c r="J133" i="1"/>
  <c r="L133" i="1"/>
  <c r="N133" i="1"/>
  <c r="O133" i="1"/>
  <c r="P133" i="1"/>
  <c r="R133" i="1"/>
  <c r="B134" i="1"/>
  <c r="C134" i="1"/>
  <c r="D134" i="1"/>
  <c r="E134" i="1"/>
  <c r="G134" i="1"/>
  <c r="H134" i="1"/>
  <c r="I134" i="1"/>
  <c r="J134" i="1"/>
  <c r="L134" i="1"/>
  <c r="N134" i="1"/>
  <c r="O134" i="1"/>
  <c r="P134" i="1"/>
  <c r="R134" i="1"/>
  <c r="B135" i="1"/>
  <c r="C135" i="1"/>
  <c r="D135" i="1"/>
  <c r="E135" i="1"/>
  <c r="G135" i="1"/>
  <c r="H135" i="1"/>
  <c r="I135" i="1"/>
  <c r="J135" i="1"/>
  <c r="L135" i="1"/>
  <c r="N135" i="1"/>
  <c r="O135" i="1"/>
  <c r="P135" i="1"/>
  <c r="R135" i="1"/>
  <c r="B136" i="1"/>
  <c r="C136" i="1"/>
  <c r="D136" i="1"/>
  <c r="E136" i="1"/>
  <c r="G136" i="1"/>
  <c r="H136" i="1"/>
  <c r="I136" i="1"/>
  <c r="J136" i="1"/>
  <c r="L136" i="1"/>
  <c r="N136" i="1"/>
  <c r="O136" i="1"/>
  <c r="P136" i="1"/>
  <c r="R136" i="1"/>
  <c r="B137" i="1"/>
  <c r="C137" i="1"/>
  <c r="D137" i="1"/>
  <c r="E137" i="1"/>
  <c r="G137" i="1"/>
  <c r="H137" i="1"/>
  <c r="I137" i="1"/>
  <c r="J137" i="1"/>
  <c r="L137" i="1"/>
  <c r="N137" i="1"/>
  <c r="O137" i="1"/>
  <c r="P137" i="1"/>
  <c r="R137" i="1"/>
  <c r="B138" i="1"/>
  <c r="C138" i="1"/>
  <c r="D138" i="1"/>
  <c r="E138" i="1"/>
  <c r="G138" i="1"/>
  <c r="H138" i="1"/>
  <c r="I138" i="1"/>
  <c r="J138" i="1"/>
  <c r="L138" i="1"/>
  <c r="N138" i="1"/>
  <c r="O138" i="1"/>
  <c r="P138" i="1"/>
  <c r="R138" i="1"/>
  <c r="B139" i="1"/>
  <c r="C139" i="1"/>
  <c r="D139" i="1"/>
  <c r="E139" i="1"/>
  <c r="G139" i="1"/>
  <c r="H139" i="1"/>
  <c r="I139" i="1"/>
  <c r="J139" i="1"/>
  <c r="L139" i="1"/>
  <c r="N139" i="1"/>
  <c r="O139" i="1"/>
  <c r="P139" i="1"/>
  <c r="R139" i="1"/>
  <c r="B140" i="1"/>
  <c r="C140" i="1"/>
  <c r="D140" i="1"/>
  <c r="E140" i="1"/>
  <c r="G140" i="1"/>
  <c r="H140" i="1"/>
  <c r="I140" i="1"/>
  <c r="J140" i="1"/>
  <c r="L140" i="1"/>
  <c r="N140" i="1"/>
  <c r="O140" i="1"/>
  <c r="P140" i="1"/>
  <c r="R140" i="1"/>
  <c r="B141" i="1"/>
  <c r="C141" i="1"/>
  <c r="D141" i="1"/>
  <c r="E141" i="1"/>
  <c r="G141" i="1"/>
  <c r="H141" i="1"/>
  <c r="I141" i="1"/>
  <c r="J141" i="1"/>
  <c r="L141" i="1"/>
  <c r="N141" i="1"/>
  <c r="O141" i="1"/>
  <c r="P141" i="1"/>
  <c r="R141" i="1"/>
  <c r="B142" i="1"/>
  <c r="C142" i="1"/>
  <c r="D142" i="1"/>
  <c r="E142" i="1"/>
  <c r="G142" i="1"/>
  <c r="H142" i="1"/>
  <c r="I142" i="1"/>
  <c r="J142" i="1"/>
  <c r="L142" i="1"/>
  <c r="N142" i="1"/>
  <c r="O142" i="1"/>
  <c r="P142" i="1"/>
  <c r="R142" i="1"/>
  <c r="B143" i="1"/>
  <c r="C143" i="1"/>
  <c r="D143" i="1"/>
  <c r="E143" i="1"/>
  <c r="G143" i="1"/>
  <c r="H143" i="1"/>
  <c r="I143" i="1"/>
  <c r="J143" i="1"/>
  <c r="L143" i="1"/>
  <c r="N143" i="1"/>
  <c r="O143" i="1"/>
  <c r="P143" i="1"/>
  <c r="R143" i="1"/>
  <c r="B144" i="1"/>
  <c r="C144" i="1"/>
  <c r="D144" i="1"/>
  <c r="E144" i="1"/>
  <c r="G144" i="1"/>
  <c r="H144" i="1"/>
  <c r="I144" i="1"/>
  <c r="J144" i="1"/>
  <c r="L144" i="1"/>
  <c r="N144" i="1"/>
  <c r="O144" i="1"/>
  <c r="P144" i="1"/>
  <c r="R144" i="1"/>
  <c r="B145" i="1"/>
  <c r="C145" i="1"/>
  <c r="D145" i="1"/>
  <c r="E145" i="1"/>
  <c r="G145" i="1"/>
  <c r="H145" i="1"/>
  <c r="I145" i="1"/>
  <c r="J145" i="1"/>
  <c r="L145" i="1"/>
  <c r="N145" i="1"/>
  <c r="O145" i="1"/>
  <c r="P145" i="1"/>
  <c r="R145" i="1"/>
  <c r="B146" i="1"/>
  <c r="C146" i="1"/>
  <c r="D146" i="1"/>
  <c r="E146" i="1"/>
  <c r="G146" i="1"/>
  <c r="H146" i="1"/>
  <c r="I146" i="1"/>
  <c r="J146" i="1"/>
  <c r="L146" i="1"/>
  <c r="N146" i="1"/>
  <c r="O146" i="1"/>
  <c r="P146" i="1"/>
  <c r="R146" i="1"/>
  <c r="B147" i="1"/>
  <c r="C147" i="1"/>
  <c r="D147" i="1"/>
  <c r="E147" i="1"/>
  <c r="G147" i="1"/>
  <c r="H147" i="1"/>
  <c r="I147" i="1"/>
  <c r="J147" i="1"/>
  <c r="L147" i="1"/>
  <c r="N147" i="1"/>
  <c r="O147" i="1"/>
  <c r="P147" i="1"/>
  <c r="R147" i="1"/>
  <c r="B148" i="1"/>
  <c r="C148" i="1"/>
  <c r="D148" i="1"/>
  <c r="E148" i="1"/>
  <c r="G148" i="1"/>
  <c r="H148" i="1"/>
  <c r="I148" i="1"/>
  <c r="J148" i="1"/>
  <c r="L148" i="1"/>
  <c r="N148" i="1"/>
  <c r="O148" i="1"/>
  <c r="P148" i="1"/>
  <c r="R148" i="1"/>
  <c r="B149" i="1"/>
  <c r="C149" i="1"/>
  <c r="D149" i="1"/>
  <c r="E149" i="1"/>
  <c r="G149" i="1"/>
  <c r="H149" i="1"/>
  <c r="I149" i="1"/>
  <c r="J149" i="1"/>
  <c r="L149" i="1"/>
  <c r="N149" i="1"/>
  <c r="O149" i="1"/>
  <c r="P149" i="1"/>
  <c r="R149" i="1"/>
  <c r="B150" i="1"/>
  <c r="C150" i="1"/>
  <c r="D150" i="1"/>
  <c r="E150" i="1"/>
  <c r="G150" i="1"/>
  <c r="H150" i="1"/>
  <c r="I150" i="1"/>
  <c r="J150" i="1"/>
  <c r="L150" i="1"/>
  <c r="N150" i="1"/>
  <c r="O150" i="1"/>
  <c r="P150" i="1"/>
  <c r="R150" i="1"/>
  <c r="B151" i="1"/>
  <c r="C151" i="1"/>
  <c r="D151" i="1"/>
  <c r="E151" i="1"/>
  <c r="G151" i="1"/>
  <c r="H151" i="1"/>
  <c r="I151" i="1"/>
  <c r="J151" i="1"/>
  <c r="L151" i="1"/>
  <c r="N151" i="1"/>
  <c r="O151" i="1"/>
  <c r="P151" i="1"/>
  <c r="R151" i="1"/>
  <c r="B152" i="1"/>
  <c r="C152" i="1"/>
  <c r="D152" i="1"/>
  <c r="E152" i="1"/>
  <c r="G152" i="1"/>
  <c r="H152" i="1"/>
  <c r="I152" i="1"/>
  <c r="J152" i="1"/>
  <c r="L152" i="1"/>
  <c r="N152" i="1"/>
  <c r="O152" i="1"/>
  <c r="P152" i="1"/>
  <c r="R152" i="1"/>
  <c r="B153" i="1"/>
  <c r="C153" i="1"/>
  <c r="D153" i="1"/>
  <c r="E153" i="1"/>
  <c r="G153" i="1"/>
  <c r="H153" i="1"/>
  <c r="I153" i="1"/>
  <c r="J153" i="1"/>
  <c r="L153" i="1"/>
  <c r="N153" i="1"/>
  <c r="O153" i="1"/>
  <c r="P153" i="1"/>
  <c r="R153" i="1"/>
  <c r="B154" i="1"/>
  <c r="C154" i="1"/>
  <c r="D154" i="1"/>
  <c r="E154" i="1"/>
  <c r="G154" i="1"/>
  <c r="H154" i="1"/>
  <c r="I154" i="1"/>
  <c r="J154" i="1"/>
  <c r="L154" i="1"/>
  <c r="N154" i="1"/>
  <c r="O154" i="1"/>
  <c r="P154" i="1"/>
  <c r="R154" i="1"/>
  <c r="B155" i="1"/>
  <c r="C155" i="1"/>
  <c r="D155" i="1"/>
  <c r="E155" i="1"/>
  <c r="G155" i="1"/>
  <c r="H155" i="1"/>
  <c r="I155" i="1"/>
  <c r="J155" i="1"/>
  <c r="L155" i="1"/>
  <c r="N155" i="1"/>
  <c r="O155" i="1"/>
  <c r="P155" i="1"/>
  <c r="R155" i="1"/>
  <c r="B156" i="1"/>
  <c r="C156" i="1"/>
  <c r="D156" i="1"/>
  <c r="E156" i="1"/>
  <c r="G156" i="1"/>
  <c r="H156" i="1"/>
  <c r="I156" i="1"/>
  <c r="J156" i="1"/>
  <c r="L156" i="1"/>
  <c r="N156" i="1"/>
  <c r="O156" i="1"/>
  <c r="P156" i="1"/>
  <c r="R156" i="1"/>
  <c r="B157" i="1"/>
  <c r="C157" i="1"/>
  <c r="D157" i="1"/>
  <c r="E157" i="1"/>
  <c r="G157" i="1"/>
  <c r="H157" i="1"/>
  <c r="I157" i="1"/>
  <c r="J157" i="1"/>
  <c r="L157" i="1"/>
  <c r="N157" i="1"/>
  <c r="O157" i="1"/>
  <c r="P157" i="1"/>
  <c r="R157" i="1"/>
  <c r="B158" i="1"/>
  <c r="C158" i="1"/>
  <c r="D158" i="1"/>
  <c r="E158" i="1"/>
  <c r="G158" i="1"/>
  <c r="H158" i="1"/>
  <c r="I158" i="1"/>
  <c r="J158" i="1"/>
  <c r="L158" i="1"/>
  <c r="N158" i="1"/>
  <c r="O158" i="1"/>
  <c r="P158" i="1"/>
  <c r="R158" i="1"/>
  <c r="B159" i="1"/>
  <c r="C159" i="1"/>
  <c r="D159" i="1"/>
  <c r="E159" i="1"/>
  <c r="G159" i="1"/>
  <c r="H159" i="1"/>
  <c r="I159" i="1"/>
  <c r="J159" i="1"/>
  <c r="L159" i="1"/>
  <c r="N159" i="1"/>
  <c r="O159" i="1"/>
  <c r="P159" i="1"/>
  <c r="R159" i="1"/>
  <c r="B160" i="1"/>
  <c r="C160" i="1"/>
  <c r="D160" i="1"/>
  <c r="E160" i="1"/>
  <c r="G160" i="1"/>
  <c r="H160" i="1"/>
  <c r="I160" i="1"/>
  <c r="J160" i="1"/>
  <c r="L160" i="1"/>
  <c r="N160" i="1"/>
  <c r="O160" i="1"/>
  <c r="P160" i="1"/>
  <c r="R160" i="1"/>
  <c r="B161" i="1"/>
  <c r="C161" i="1"/>
  <c r="D161" i="1"/>
  <c r="E161" i="1"/>
  <c r="G161" i="1"/>
  <c r="H161" i="1"/>
  <c r="I161" i="1"/>
  <c r="J161" i="1"/>
  <c r="L161" i="1"/>
  <c r="N161" i="1"/>
  <c r="O161" i="1"/>
  <c r="P161" i="1"/>
  <c r="R161" i="1"/>
  <c r="B162" i="1"/>
  <c r="C162" i="1"/>
  <c r="D162" i="1"/>
  <c r="E162" i="1"/>
  <c r="G162" i="1"/>
  <c r="H162" i="1"/>
  <c r="I162" i="1"/>
  <c r="J162" i="1"/>
  <c r="L162" i="1"/>
  <c r="N162" i="1"/>
  <c r="O162" i="1"/>
  <c r="P162" i="1"/>
  <c r="R162" i="1"/>
  <c r="B163" i="1"/>
  <c r="C163" i="1"/>
  <c r="D163" i="1"/>
  <c r="E163" i="1"/>
  <c r="G163" i="1"/>
  <c r="H163" i="1"/>
  <c r="I163" i="1"/>
  <c r="J163" i="1"/>
  <c r="L163" i="1"/>
  <c r="N163" i="1"/>
  <c r="O163" i="1"/>
  <c r="P163" i="1"/>
  <c r="R163" i="1"/>
  <c r="B164" i="1"/>
  <c r="C164" i="1"/>
  <c r="D164" i="1"/>
  <c r="E164" i="1"/>
  <c r="G164" i="1"/>
  <c r="H164" i="1"/>
  <c r="I164" i="1"/>
  <c r="J164" i="1"/>
  <c r="L164" i="1"/>
  <c r="N164" i="1"/>
  <c r="O164" i="1"/>
  <c r="P164" i="1"/>
  <c r="R164" i="1"/>
  <c r="B165" i="1"/>
  <c r="C165" i="1"/>
  <c r="D165" i="1"/>
  <c r="E165" i="1"/>
  <c r="G165" i="1"/>
  <c r="H165" i="1"/>
  <c r="I165" i="1"/>
  <c r="J165" i="1"/>
  <c r="L165" i="1"/>
  <c r="N165" i="1"/>
  <c r="O165" i="1"/>
  <c r="P165" i="1"/>
  <c r="R165" i="1"/>
  <c r="B166" i="1"/>
  <c r="C166" i="1"/>
  <c r="D166" i="1"/>
  <c r="E166" i="1"/>
  <c r="G166" i="1"/>
  <c r="H166" i="1"/>
  <c r="I166" i="1"/>
  <c r="J166" i="1"/>
  <c r="L166" i="1"/>
  <c r="N166" i="1"/>
  <c r="O166" i="1"/>
  <c r="P166" i="1"/>
  <c r="R166" i="1"/>
  <c r="B167" i="1"/>
  <c r="C167" i="1"/>
  <c r="D167" i="1"/>
  <c r="E167" i="1"/>
  <c r="G167" i="1"/>
  <c r="H167" i="1"/>
  <c r="I167" i="1"/>
  <c r="J167" i="1"/>
  <c r="L167" i="1"/>
  <c r="N167" i="1"/>
  <c r="O167" i="1"/>
  <c r="P167" i="1"/>
  <c r="R167" i="1"/>
  <c r="B168" i="1"/>
  <c r="C168" i="1"/>
  <c r="D168" i="1"/>
  <c r="E168" i="1"/>
  <c r="G168" i="1"/>
  <c r="H168" i="1"/>
  <c r="I168" i="1"/>
  <c r="J168" i="1"/>
  <c r="L168" i="1"/>
  <c r="N168" i="1"/>
  <c r="O168" i="1"/>
  <c r="P168" i="1"/>
  <c r="R168" i="1"/>
  <c r="B169" i="1"/>
  <c r="C169" i="1"/>
  <c r="D169" i="1"/>
  <c r="E169" i="1"/>
  <c r="G169" i="1"/>
  <c r="H169" i="1"/>
  <c r="I169" i="1"/>
  <c r="J169" i="1"/>
  <c r="L169" i="1"/>
  <c r="N169" i="1"/>
  <c r="O169" i="1"/>
  <c r="P169" i="1"/>
  <c r="R169" i="1"/>
  <c r="B170" i="1"/>
  <c r="C170" i="1"/>
  <c r="D170" i="1"/>
  <c r="E170" i="1"/>
  <c r="G170" i="1"/>
  <c r="H170" i="1"/>
  <c r="I170" i="1"/>
  <c r="J170" i="1"/>
  <c r="L170" i="1"/>
  <c r="N170" i="1"/>
  <c r="O170" i="1"/>
  <c r="P170" i="1"/>
  <c r="R170" i="1"/>
  <c r="B171" i="1"/>
  <c r="C171" i="1"/>
  <c r="D171" i="1"/>
  <c r="E171" i="1"/>
  <c r="G171" i="1"/>
  <c r="H171" i="1"/>
  <c r="I171" i="1"/>
  <c r="J171" i="1"/>
  <c r="L171" i="1"/>
  <c r="N171" i="1"/>
  <c r="O171" i="1"/>
  <c r="P171" i="1"/>
  <c r="R171" i="1"/>
  <c r="B172" i="1"/>
  <c r="C172" i="1"/>
  <c r="D172" i="1"/>
  <c r="E172" i="1"/>
  <c r="G172" i="1"/>
  <c r="H172" i="1"/>
  <c r="I172" i="1"/>
  <c r="J172" i="1"/>
  <c r="L172" i="1"/>
  <c r="N172" i="1"/>
  <c r="O172" i="1"/>
  <c r="P172" i="1"/>
  <c r="R172" i="1"/>
  <c r="B173" i="1"/>
  <c r="C173" i="1"/>
  <c r="D173" i="1"/>
  <c r="E173" i="1"/>
  <c r="G173" i="1"/>
  <c r="H173" i="1"/>
  <c r="I173" i="1"/>
  <c r="J173" i="1"/>
  <c r="L173" i="1"/>
  <c r="N173" i="1"/>
  <c r="O173" i="1"/>
  <c r="P173" i="1"/>
  <c r="R173" i="1"/>
  <c r="B174" i="1"/>
  <c r="C174" i="1"/>
  <c r="D174" i="1"/>
  <c r="E174" i="1"/>
  <c r="G174" i="1"/>
  <c r="H174" i="1"/>
  <c r="I174" i="1"/>
  <c r="J174" i="1"/>
  <c r="L174" i="1"/>
  <c r="N174" i="1"/>
  <c r="O174" i="1"/>
  <c r="P174" i="1"/>
  <c r="R174" i="1"/>
  <c r="B175" i="1"/>
  <c r="C175" i="1"/>
  <c r="D175" i="1"/>
  <c r="E175" i="1"/>
  <c r="G175" i="1"/>
  <c r="H175" i="1"/>
  <c r="I175" i="1"/>
  <c r="J175" i="1"/>
  <c r="L175" i="1"/>
  <c r="N175" i="1"/>
  <c r="O175" i="1"/>
  <c r="P175" i="1"/>
  <c r="R175" i="1"/>
  <c r="B176" i="1"/>
  <c r="C176" i="1"/>
  <c r="D176" i="1"/>
  <c r="E176" i="1"/>
  <c r="G176" i="1"/>
  <c r="H176" i="1"/>
  <c r="I176" i="1"/>
  <c r="J176" i="1"/>
  <c r="L176" i="1"/>
  <c r="N176" i="1"/>
  <c r="O176" i="1"/>
  <c r="P176" i="1"/>
  <c r="R176" i="1"/>
  <c r="B177" i="1"/>
  <c r="C177" i="1"/>
  <c r="D177" i="1"/>
  <c r="E177" i="1"/>
  <c r="G177" i="1"/>
  <c r="H177" i="1"/>
  <c r="I177" i="1"/>
  <c r="J177" i="1"/>
  <c r="L177" i="1"/>
  <c r="N177" i="1"/>
  <c r="O177" i="1"/>
  <c r="P177" i="1"/>
  <c r="R177" i="1"/>
  <c r="B178" i="1"/>
  <c r="C178" i="1"/>
  <c r="D178" i="1"/>
  <c r="E178" i="1"/>
  <c r="G178" i="1"/>
  <c r="H178" i="1"/>
  <c r="I178" i="1"/>
  <c r="J178" i="1"/>
  <c r="L178" i="1"/>
  <c r="N178" i="1"/>
  <c r="O178" i="1"/>
  <c r="P178" i="1"/>
  <c r="R178" i="1"/>
  <c r="B179" i="1"/>
  <c r="C179" i="1"/>
  <c r="D179" i="1"/>
  <c r="E179" i="1"/>
  <c r="G179" i="1"/>
  <c r="H179" i="1"/>
  <c r="I179" i="1"/>
  <c r="J179" i="1"/>
  <c r="L179" i="1"/>
  <c r="N179" i="1"/>
  <c r="O179" i="1"/>
  <c r="P179" i="1"/>
  <c r="R179" i="1"/>
  <c r="B180" i="1"/>
  <c r="C180" i="1"/>
  <c r="D180" i="1"/>
  <c r="E180" i="1"/>
  <c r="G180" i="1"/>
  <c r="H180" i="1"/>
  <c r="I180" i="1"/>
  <c r="J180" i="1"/>
  <c r="L180" i="1"/>
  <c r="N180" i="1"/>
  <c r="O180" i="1"/>
  <c r="P180" i="1"/>
  <c r="R180" i="1"/>
  <c r="B181" i="1"/>
  <c r="C181" i="1"/>
  <c r="D181" i="1"/>
  <c r="E181" i="1"/>
  <c r="G181" i="1"/>
  <c r="H181" i="1"/>
  <c r="I181" i="1"/>
  <c r="J181" i="1"/>
  <c r="L181" i="1"/>
  <c r="N181" i="1"/>
  <c r="O181" i="1"/>
  <c r="P181" i="1"/>
  <c r="R181" i="1"/>
  <c r="B182" i="1"/>
  <c r="C182" i="1"/>
  <c r="D182" i="1"/>
  <c r="E182" i="1"/>
  <c r="G182" i="1"/>
  <c r="H182" i="1"/>
  <c r="I182" i="1"/>
  <c r="J182" i="1"/>
  <c r="L182" i="1"/>
  <c r="N182" i="1"/>
  <c r="O182" i="1"/>
  <c r="P182" i="1"/>
  <c r="R182" i="1"/>
  <c r="B183" i="1"/>
  <c r="C183" i="1"/>
  <c r="D183" i="1"/>
  <c r="E183" i="1"/>
  <c r="G183" i="1"/>
  <c r="H183" i="1"/>
  <c r="I183" i="1"/>
  <c r="J183" i="1"/>
  <c r="L183" i="1"/>
  <c r="N183" i="1"/>
  <c r="O183" i="1"/>
  <c r="P183" i="1"/>
  <c r="R183" i="1"/>
  <c r="B184" i="1"/>
  <c r="C184" i="1"/>
  <c r="D184" i="1"/>
  <c r="E184" i="1"/>
  <c r="G184" i="1"/>
  <c r="H184" i="1"/>
  <c r="I184" i="1"/>
  <c r="J184" i="1"/>
  <c r="L184" i="1"/>
  <c r="N184" i="1"/>
  <c r="O184" i="1"/>
  <c r="P184" i="1"/>
  <c r="R184" i="1"/>
  <c r="B185" i="1"/>
  <c r="C185" i="1"/>
  <c r="D185" i="1"/>
  <c r="E185" i="1"/>
  <c r="G185" i="1"/>
  <c r="H185" i="1"/>
  <c r="I185" i="1"/>
  <c r="J185" i="1"/>
  <c r="L185" i="1"/>
  <c r="N185" i="1"/>
  <c r="O185" i="1"/>
  <c r="P185" i="1"/>
  <c r="R185" i="1"/>
  <c r="B186" i="1"/>
  <c r="C186" i="1"/>
  <c r="D186" i="1"/>
  <c r="E186" i="1"/>
  <c r="G186" i="1"/>
  <c r="H186" i="1"/>
  <c r="I186" i="1"/>
  <c r="J186" i="1"/>
  <c r="L186" i="1"/>
  <c r="N186" i="1"/>
  <c r="O186" i="1"/>
  <c r="P186" i="1"/>
  <c r="R186" i="1"/>
  <c r="B187" i="1"/>
  <c r="C187" i="1"/>
  <c r="D187" i="1"/>
  <c r="E187" i="1"/>
  <c r="G187" i="1"/>
  <c r="H187" i="1"/>
  <c r="I187" i="1"/>
  <c r="J187" i="1"/>
  <c r="L187" i="1"/>
  <c r="N187" i="1"/>
  <c r="O187" i="1"/>
  <c r="P187" i="1"/>
  <c r="R187" i="1"/>
  <c r="B188" i="1"/>
  <c r="C188" i="1"/>
  <c r="D188" i="1"/>
  <c r="E188" i="1"/>
  <c r="G188" i="1"/>
  <c r="H188" i="1"/>
  <c r="I188" i="1"/>
  <c r="J188" i="1"/>
  <c r="L188" i="1"/>
  <c r="N188" i="1"/>
  <c r="O188" i="1"/>
  <c r="P188" i="1"/>
  <c r="R188" i="1"/>
  <c r="B189" i="1"/>
  <c r="C189" i="1"/>
  <c r="D189" i="1"/>
  <c r="E189" i="1"/>
  <c r="G189" i="1"/>
  <c r="H189" i="1"/>
  <c r="I189" i="1"/>
  <c r="J189" i="1"/>
  <c r="L189" i="1"/>
  <c r="N189" i="1"/>
  <c r="O189" i="1"/>
  <c r="P189" i="1"/>
  <c r="R189" i="1"/>
  <c r="B190" i="1"/>
  <c r="C190" i="1"/>
  <c r="D190" i="1"/>
  <c r="E190" i="1"/>
  <c r="G190" i="1"/>
  <c r="H190" i="1"/>
  <c r="I190" i="1"/>
  <c r="J190" i="1"/>
  <c r="L190" i="1"/>
  <c r="N190" i="1"/>
  <c r="O190" i="1"/>
  <c r="P190" i="1"/>
  <c r="R190" i="1"/>
  <c r="B191" i="1"/>
  <c r="C191" i="1"/>
  <c r="D191" i="1"/>
  <c r="E191" i="1"/>
  <c r="G191" i="1"/>
  <c r="H191" i="1"/>
  <c r="I191" i="1"/>
  <c r="J191" i="1"/>
  <c r="L191" i="1"/>
  <c r="N191" i="1"/>
  <c r="O191" i="1"/>
  <c r="P191" i="1"/>
  <c r="R191" i="1"/>
  <c r="B192" i="1"/>
  <c r="C192" i="1"/>
  <c r="D192" i="1"/>
  <c r="E192" i="1"/>
  <c r="G192" i="1"/>
  <c r="H192" i="1"/>
  <c r="I192" i="1"/>
  <c r="J192" i="1"/>
  <c r="L192" i="1"/>
  <c r="N192" i="1"/>
  <c r="O192" i="1"/>
  <c r="P192" i="1"/>
  <c r="R192" i="1"/>
  <c r="B193" i="1"/>
  <c r="C193" i="1"/>
  <c r="D193" i="1"/>
  <c r="E193" i="1"/>
  <c r="G193" i="1"/>
  <c r="H193" i="1"/>
  <c r="I193" i="1"/>
  <c r="J193" i="1"/>
  <c r="L193" i="1"/>
  <c r="N193" i="1"/>
  <c r="O193" i="1"/>
  <c r="P193" i="1"/>
  <c r="R193" i="1"/>
  <c r="B194" i="1"/>
  <c r="C194" i="1"/>
  <c r="D194" i="1"/>
  <c r="E194" i="1"/>
  <c r="G194" i="1"/>
  <c r="H194" i="1"/>
  <c r="I194" i="1"/>
  <c r="J194" i="1"/>
  <c r="L194" i="1"/>
  <c r="N194" i="1"/>
  <c r="O194" i="1"/>
  <c r="P194" i="1"/>
  <c r="R194" i="1"/>
  <c r="B195" i="1"/>
  <c r="C195" i="1"/>
  <c r="D195" i="1"/>
  <c r="E195" i="1"/>
  <c r="G195" i="1"/>
  <c r="H195" i="1"/>
  <c r="I195" i="1"/>
  <c r="J195" i="1"/>
  <c r="L195" i="1"/>
  <c r="N195" i="1"/>
  <c r="O195" i="1"/>
  <c r="P195" i="1"/>
  <c r="R195" i="1"/>
  <c r="B196" i="1"/>
  <c r="C196" i="1"/>
  <c r="D196" i="1"/>
  <c r="E196" i="1"/>
  <c r="G196" i="1"/>
  <c r="H196" i="1"/>
  <c r="I196" i="1"/>
  <c r="J196" i="1"/>
  <c r="L196" i="1"/>
  <c r="N196" i="1"/>
  <c r="O196" i="1"/>
  <c r="P196" i="1"/>
  <c r="R196" i="1"/>
  <c r="B197" i="1"/>
  <c r="C197" i="1"/>
  <c r="D197" i="1"/>
  <c r="E197" i="1"/>
  <c r="G197" i="1"/>
  <c r="H197" i="1"/>
  <c r="I197" i="1"/>
  <c r="J197" i="1"/>
  <c r="L197" i="1"/>
  <c r="N197" i="1"/>
  <c r="O197" i="1"/>
  <c r="P197" i="1"/>
  <c r="R197" i="1"/>
  <c r="B198" i="1"/>
  <c r="C198" i="1"/>
  <c r="D198" i="1"/>
  <c r="E198" i="1"/>
  <c r="G198" i="1"/>
  <c r="H198" i="1"/>
  <c r="I198" i="1"/>
  <c r="J198" i="1"/>
  <c r="L198" i="1"/>
  <c r="N198" i="1"/>
  <c r="O198" i="1"/>
  <c r="P198" i="1"/>
  <c r="R198" i="1"/>
  <c r="B199" i="1"/>
  <c r="C199" i="1"/>
  <c r="D199" i="1"/>
  <c r="E199" i="1"/>
  <c r="G199" i="1"/>
  <c r="H199" i="1"/>
  <c r="I199" i="1"/>
  <c r="J199" i="1"/>
  <c r="L199" i="1"/>
  <c r="N199" i="1"/>
  <c r="O199" i="1"/>
  <c r="P199" i="1"/>
  <c r="R199" i="1"/>
  <c r="B200" i="1"/>
  <c r="C200" i="1"/>
  <c r="D200" i="1"/>
  <c r="E200" i="1"/>
  <c r="G200" i="1"/>
  <c r="H200" i="1"/>
  <c r="I200" i="1"/>
  <c r="J200" i="1"/>
  <c r="L200" i="1"/>
  <c r="N200" i="1"/>
  <c r="O200" i="1"/>
  <c r="P200" i="1"/>
  <c r="R200" i="1"/>
  <c r="B201" i="1"/>
  <c r="C201" i="1"/>
  <c r="D201" i="1"/>
  <c r="E201" i="1"/>
  <c r="G201" i="1"/>
  <c r="H201" i="1"/>
  <c r="I201" i="1"/>
  <c r="J201" i="1"/>
  <c r="L201" i="1"/>
  <c r="N201" i="1"/>
  <c r="O201" i="1"/>
  <c r="P201" i="1"/>
  <c r="R201" i="1"/>
  <c r="B202" i="1"/>
  <c r="C202" i="1"/>
  <c r="D202" i="1"/>
  <c r="E202" i="1"/>
  <c r="G202" i="1"/>
  <c r="H202" i="1"/>
  <c r="I202" i="1"/>
  <c r="J202" i="1"/>
  <c r="L202" i="1"/>
  <c r="N202" i="1"/>
  <c r="O202" i="1"/>
  <c r="P202" i="1"/>
  <c r="R202" i="1"/>
  <c r="B203" i="1"/>
  <c r="C203" i="1"/>
  <c r="D203" i="1"/>
  <c r="E203" i="1"/>
  <c r="G203" i="1"/>
  <c r="H203" i="1"/>
  <c r="I203" i="1"/>
  <c r="J203" i="1"/>
  <c r="L203" i="1"/>
  <c r="N203" i="1"/>
  <c r="O203" i="1"/>
  <c r="P203" i="1"/>
  <c r="R203" i="1"/>
  <c r="B204" i="1"/>
  <c r="C204" i="1"/>
  <c r="D204" i="1"/>
  <c r="E204" i="1"/>
  <c r="G204" i="1"/>
  <c r="H204" i="1"/>
  <c r="I204" i="1"/>
  <c r="J204" i="1"/>
  <c r="L204" i="1"/>
  <c r="N204" i="1"/>
  <c r="O204" i="1"/>
  <c r="P204" i="1"/>
  <c r="R204" i="1"/>
  <c r="B205" i="1"/>
  <c r="C205" i="1"/>
  <c r="D205" i="1"/>
  <c r="E205" i="1"/>
  <c r="G205" i="1"/>
  <c r="H205" i="1"/>
  <c r="I205" i="1"/>
  <c r="J205" i="1"/>
  <c r="L205" i="1"/>
  <c r="N205" i="1"/>
  <c r="O205" i="1"/>
  <c r="P205" i="1"/>
  <c r="R205" i="1"/>
  <c r="B206" i="1"/>
  <c r="C206" i="1"/>
  <c r="D206" i="1"/>
  <c r="E206" i="1"/>
  <c r="G206" i="1"/>
  <c r="H206" i="1"/>
  <c r="I206" i="1"/>
  <c r="J206" i="1"/>
  <c r="L206" i="1"/>
  <c r="N206" i="1"/>
  <c r="O206" i="1"/>
  <c r="P206" i="1"/>
  <c r="R206" i="1"/>
  <c r="B207" i="1"/>
  <c r="C207" i="1"/>
  <c r="D207" i="1"/>
  <c r="E207" i="1"/>
  <c r="G207" i="1"/>
  <c r="H207" i="1"/>
  <c r="I207" i="1"/>
  <c r="J207" i="1"/>
  <c r="L207" i="1"/>
  <c r="N207" i="1"/>
  <c r="O207" i="1"/>
  <c r="P207" i="1"/>
  <c r="R207" i="1"/>
  <c r="B208" i="1"/>
  <c r="C208" i="1"/>
  <c r="D208" i="1"/>
  <c r="E208" i="1"/>
  <c r="G208" i="1"/>
  <c r="H208" i="1"/>
  <c r="I208" i="1"/>
  <c r="J208" i="1"/>
  <c r="L208" i="1"/>
  <c r="N208" i="1"/>
  <c r="O208" i="1"/>
  <c r="P208" i="1"/>
  <c r="R208" i="1"/>
  <c r="B209" i="1"/>
  <c r="C209" i="1"/>
  <c r="D209" i="1"/>
  <c r="E209" i="1"/>
  <c r="G209" i="1"/>
  <c r="H209" i="1"/>
  <c r="I209" i="1"/>
  <c r="J209" i="1"/>
  <c r="L209" i="1"/>
  <c r="N209" i="1"/>
  <c r="O209" i="1"/>
  <c r="P209" i="1"/>
  <c r="R209" i="1"/>
  <c r="B210" i="1"/>
  <c r="C210" i="1"/>
  <c r="D210" i="1"/>
  <c r="E210" i="1"/>
  <c r="G210" i="1"/>
  <c r="H210" i="1"/>
  <c r="I210" i="1"/>
  <c r="J210" i="1"/>
  <c r="L210" i="1"/>
  <c r="N210" i="1"/>
  <c r="O210" i="1"/>
  <c r="P210" i="1"/>
  <c r="R210" i="1"/>
  <c r="B211" i="1"/>
  <c r="C211" i="1"/>
  <c r="D211" i="1"/>
  <c r="E211" i="1"/>
  <c r="G211" i="1"/>
  <c r="H211" i="1"/>
  <c r="I211" i="1"/>
  <c r="J211" i="1"/>
  <c r="L211" i="1"/>
  <c r="N211" i="1"/>
  <c r="O211" i="1"/>
  <c r="P211" i="1"/>
  <c r="R211" i="1"/>
  <c r="B212" i="1"/>
  <c r="C212" i="1"/>
  <c r="D212" i="1"/>
  <c r="E212" i="1"/>
  <c r="G212" i="1"/>
  <c r="H212" i="1"/>
  <c r="I212" i="1"/>
  <c r="J212" i="1"/>
  <c r="L212" i="1"/>
  <c r="N212" i="1"/>
  <c r="O212" i="1"/>
  <c r="P212" i="1"/>
  <c r="R212" i="1"/>
  <c r="B213" i="1"/>
  <c r="C213" i="1"/>
  <c r="D213" i="1"/>
  <c r="E213" i="1"/>
  <c r="G213" i="1"/>
  <c r="H213" i="1"/>
  <c r="I213" i="1"/>
  <c r="J213" i="1"/>
  <c r="L213" i="1"/>
  <c r="N213" i="1"/>
  <c r="O213" i="1"/>
  <c r="P213" i="1"/>
  <c r="R213" i="1"/>
  <c r="B214" i="1"/>
  <c r="C214" i="1"/>
  <c r="D214" i="1"/>
  <c r="E214" i="1"/>
  <c r="G214" i="1"/>
  <c r="H214" i="1"/>
  <c r="I214" i="1"/>
  <c r="J214" i="1"/>
  <c r="L214" i="1"/>
  <c r="N214" i="1"/>
  <c r="O214" i="1"/>
  <c r="P214" i="1"/>
  <c r="R214" i="1"/>
  <c r="B215" i="1"/>
  <c r="C215" i="1"/>
  <c r="D215" i="1"/>
  <c r="E215" i="1"/>
  <c r="G215" i="1"/>
  <c r="H215" i="1"/>
  <c r="I215" i="1"/>
  <c r="J215" i="1"/>
  <c r="L215" i="1"/>
  <c r="N215" i="1"/>
  <c r="O215" i="1"/>
  <c r="P215" i="1"/>
  <c r="R215" i="1"/>
  <c r="B216" i="1"/>
  <c r="C216" i="1"/>
  <c r="D216" i="1"/>
  <c r="E216" i="1"/>
  <c r="G216" i="1"/>
  <c r="H216" i="1"/>
  <c r="I216" i="1"/>
  <c r="J216" i="1"/>
  <c r="L216" i="1"/>
  <c r="N216" i="1"/>
  <c r="O216" i="1"/>
  <c r="P216" i="1"/>
  <c r="R216" i="1"/>
  <c r="B217" i="1"/>
  <c r="C217" i="1"/>
  <c r="D217" i="1"/>
  <c r="E217" i="1"/>
  <c r="G217" i="1"/>
  <c r="H217" i="1"/>
  <c r="I217" i="1"/>
  <c r="J217" i="1"/>
  <c r="L217" i="1"/>
  <c r="N217" i="1"/>
  <c r="O217" i="1"/>
  <c r="P217" i="1"/>
  <c r="R217" i="1"/>
  <c r="B218" i="1"/>
  <c r="C218" i="1"/>
  <c r="D218" i="1"/>
  <c r="E218" i="1"/>
  <c r="G218" i="1"/>
  <c r="H218" i="1"/>
  <c r="I218" i="1"/>
  <c r="J218" i="1"/>
  <c r="L218" i="1"/>
  <c r="N218" i="1"/>
  <c r="O218" i="1"/>
  <c r="P218" i="1"/>
  <c r="R218" i="1"/>
  <c r="B219" i="1"/>
  <c r="C219" i="1"/>
  <c r="D219" i="1"/>
  <c r="E219" i="1"/>
  <c r="G219" i="1"/>
  <c r="H219" i="1"/>
  <c r="I219" i="1"/>
  <c r="J219" i="1"/>
  <c r="L219" i="1"/>
  <c r="N219" i="1"/>
  <c r="O219" i="1"/>
  <c r="P219" i="1"/>
  <c r="R219" i="1"/>
  <c r="R117" i="1"/>
  <c r="P117" i="1"/>
  <c r="O117" i="1"/>
  <c r="N117" i="1"/>
  <c r="L117" i="1"/>
  <c r="J117" i="1"/>
  <c r="I117" i="1"/>
  <c r="H117" i="1"/>
  <c r="G117" i="1"/>
  <c r="E117" i="1"/>
  <c r="D117" i="1"/>
  <c r="C117" i="1"/>
  <c r="B117" i="1"/>
  <c r="B115" i="1"/>
  <c r="C115" i="1"/>
  <c r="D115" i="1"/>
  <c r="E115" i="1"/>
  <c r="G115" i="1"/>
  <c r="H115" i="1"/>
  <c r="I115" i="1"/>
  <c r="J115" i="1"/>
  <c r="L115" i="1"/>
  <c r="N115" i="1"/>
  <c r="O115" i="1"/>
  <c r="P115" i="1"/>
  <c r="R115" i="1"/>
  <c r="B65" i="1"/>
  <c r="C65" i="1"/>
  <c r="D65" i="1"/>
  <c r="E65" i="1"/>
  <c r="G65" i="1"/>
  <c r="H65" i="1"/>
  <c r="I65" i="1"/>
  <c r="J65" i="1"/>
  <c r="L65" i="1"/>
  <c r="N65" i="1"/>
  <c r="O65" i="1"/>
  <c r="P65" i="1"/>
  <c r="R65" i="1"/>
  <c r="B66" i="1"/>
  <c r="C66" i="1"/>
  <c r="D66" i="1"/>
  <c r="E66" i="1"/>
  <c r="G66" i="1"/>
  <c r="H66" i="1"/>
  <c r="I66" i="1"/>
  <c r="J66" i="1"/>
  <c r="L66" i="1"/>
  <c r="N66" i="1"/>
  <c r="O66" i="1"/>
  <c r="P66" i="1"/>
  <c r="R66" i="1"/>
  <c r="B67" i="1"/>
  <c r="C67" i="1"/>
  <c r="D67" i="1"/>
  <c r="E67" i="1"/>
  <c r="G67" i="1"/>
  <c r="H67" i="1"/>
  <c r="I67" i="1"/>
  <c r="J67" i="1"/>
  <c r="L67" i="1"/>
  <c r="N67" i="1"/>
  <c r="O67" i="1"/>
  <c r="P67" i="1"/>
  <c r="R67" i="1"/>
  <c r="B68" i="1"/>
  <c r="C68" i="1"/>
  <c r="D68" i="1"/>
  <c r="E68" i="1"/>
  <c r="G68" i="1"/>
  <c r="H68" i="1"/>
  <c r="I68" i="1"/>
  <c r="J68" i="1"/>
  <c r="L68" i="1"/>
  <c r="N68" i="1"/>
  <c r="O68" i="1"/>
  <c r="P68" i="1"/>
  <c r="R68" i="1"/>
  <c r="B69" i="1"/>
  <c r="C69" i="1"/>
  <c r="D69" i="1"/>
  <c r="E69" i="1"/>
  <c r="G69" i="1"/>
  <c r="H69" i="1"/>
  <c r="I69" i="1"/>
  <c r="J69" i="1"/>
  <c r="L69" i="1"/>
  <c r="N69" i="1"/>
  <c r="O69" i="1"/>
  <c r="P69" i="1"/>
  <c r="R69" i="1"/>
  <c r="B70" i="1"/>
  <c r="C70" i="1"/>
  <c r="D70" i="1"/>
  <c r="E70" i="1"/>
  <c r="G70" i="1"/>
  <c r="H70" i="1"/>
  <c r="I70" i="1"/>
  <c r="J70" i="1"/>
  <c r="L70" i="1"/>
  <c r="N70" i="1"/>
  <c r="O70" i="1"/>
  <c r="P70" i="1"/>
  <c r="R70" i="1"/>
  <c r="B71" i="1"/>
  <c r="C71" i="1"/>
  <c r="D71" i="1"/>
  <c r="E71" i="1"/>
  <c r="G71" i="1"/>
  <c r="H71" i="1"/>
  <c r="I71" i="1"/>
  <c r="J71" i="1"/>
  <c r="L71" i="1"/>
  <c r="N71" i="1"/>
  <c r="O71" i="1"/>
  <c r="P71" i="1"/>
  <c r="R71" i="1"/>
  <c r="B72" i="1"/>
  <c r="C72" i="1"/>
  <c r="D72" i="1"/>
  <c r="E72" i="1"/>
  <c r="G72" i="1"/>
  <c r="H72" i="1"/>
  <c r="I72" i="1"/>
  <c r="J72" i="1"/>
  <c r="L72" i="1"/>
  <c r="N72" i="1"/>
  <c r="O72" i="1"/>
  <c r="P72" i="1"/>
  <c r="R72" i="1"/>
  <c r="B73" i="1"/>
  <c r="C73" i="1"/>
  <c r="D73" i="1"/>
  <c r="E73" i="1"/>
  <c r="G73" i="1"/>
  <c r="H73" i="1"/>
  <c r="I73" i="1"/>
  <c r="J73" i="1"/>
  <c r="L73" i="1"/>
  <c r="N73" i="1"/>
  <c r="O73" i="1"/>
  <c r="P73" i="1"/>
  <c r="R73" i="1"/>
  <c r="B74" i="1"/>
  <c r="C74" i="1"/>
  <c r="D74" i="1"/>
  <c r="E74" i="1"/>
  <c r="G74" i="1"/>
  <c r="H74" i="1"/>
  <c r="I74" i="1"/>
  <c r="J74" i="1"/>
  <c r="L74" i="1"/>
  <c r="N74" i="1"/>
  <c r="O74" i="1"/>
  <c r="P74" i="1"/>
  <c r="R74" i="1"/>
  <c r="B75" i="1"/>
  <c r="C75" i="1"/>
  <c r="D75" i="1"/>
  <c r="E75" i="1"/>
  <c r="G75" i="1"/>
  <c r="H75" i="1"/>
  <c r="I75" i="1"/>
  <c r="J75" i="1"/>
  <c r="L75" i="1"/>
  <c r="N75" i="1"/>
  <c r="O75" i="1"/>
  <c r="P75" i="1"/>
  <c r="R75" i="1"/>
  <c r="B76" i="1"/>
  <c r="C76" i="1"/>
  <c r="D76" i="1"/>
  <c r="E76" i="1"/>
  <c r="G76" i="1"/>
  <c r="H76" i="1"/>
  <c r="I76" i="1"/>
  <c r="J76" i="1"/>
  <c r="L76" i="1"/>
  <c r="N76" i="1"/>
  <c r="O76" i="1"/>
  <c r="P76" i="1"/>
  <c r="R76" i="1"/>
  <c r="B77" i="1"/>
  <c r="C77" i="1"/>
  <c r="D77" i="1"/>
  <c r="E77" i="1"/>
  <c r="F23" i="1" s="1"/>
  <c r="G77" i="1"/>
  <c r="H77" i="1"/>
  <c r="I77" i="1"/>
  <c r="J77" i="1"/>
  <c r="K23" i="1" s="1"/>
  <c r="L77" i="1"/>
  <c r="M23" i="1" s="1"/>
  <c r="N77" i="1"/>
  <c r="O77" i="1"/>
  <c r="P77" i="1"/>
  <c r="R77" i="1"/>
  <c r="B78" i="1"/>
  <c r="C78" i="1"/>
  <c r="D78" i="1"/>
  <c r="E78" i="1"/>
  <c r="F24" i="1" s="1"/>
  <c r="G78" i="1"/>
  <c r="H78" i="1"/>
  <c r="I78" i="1"/>
  <c r="J78" i="1"/>
  <c r="K24" i="1" s="1"/>
  <c r="L78" i="1"/>
  <c r="M24" i="1" s="1"/>
  <c r="N78" i="1"/>
  <c r="O78" i="1"/>
  <c r="P78" i="1"/>
  <c r="R78" i="1"/>
  <c r="B79" i="1"/>
  <c r="C79" i="1"/>
  <c r="D79" i="1"/>
  <c r="E79" i="1"/>
  <c r="F25" i="1" s="1"/>
  <c r="G79" i="1"/>
  <c r="H79" i="1"/>
  <c r="I79" i="1"/>
  <c r="J79" i="1"/>
  <c r="K25" i="1" s="1"/>
  <c r="L79" i="1"/>
  <c r="M25" i="1" s="1"/>
  <c r="N79" i="1"/>
  <c r="O79" i="1"/>
  <c r="P79" i="1"/>
  <c r="R79" i="1"/>
  <c r="B80" i="1"/>
  <c r="C80" i="1"/>
  <c r="D80" i="1"/>
  <c r="E80" i="1"/>
  <c r="F26" i="1" s="1"/>
  <c r="G80" i="1"/>
  <c r="H80" i="1"/>
  <c r="I80" i="1"/>
  <c r="J80" i="1"/>
  <c r="K26" i="1" s="1"/>
  <c r="L80" i="1"/>
  <c r="M26" i="1" s="1"/>
  <c r="N80" i="1"/>
  <c r="O80" i="1"/>
  <c r="P80" i="1"/>
  <c r="R80" i="1"/>
  <c r="B81" i="1"/>
  <c r="C81" i="1"/>
  <c r="D81" i="1"/>
  <c r="E81" i="1"/>
  <c r="F27" i="1" s="1"/>
  <c r="G81" i="1"/>
  <c r="H81" i="1"/>
  <c r="I81" i="1"/>
  <c r="J81" i="1"/>
  <c r="K27" i="1" s="1"/>
  <c r="L81" i="1"/>
  <c r="M27" i="1" s="1"/>
  <c r="N81" i="1"/>
  <c r="O81" i="1"/>
  <c r="P81" i="1"/>
  <c r="R81" i="1"/>
  <c r="B82" i="1"/>
  <c r="C82" i="1"/>
  <c r="D82" i="1"/>
  <c r="E82" i="1"/>
  <c r="F28" i="1" s="1"/>
  <c r="G82" i="1"/>
  <c r="H82" i="1"/>
  <c r="I82" i="1"/>
  <c r="J82" i="1"/>
  <c r="K28" i="1" s="1"/>
  <c r="L82" i="1"/>
  <c r="M28" i="1" s="1"/>
  <c r="N82" i="1"/>
  <c r="O82" i="1"/>
  <c r="P82" i="1"/>
  <c r="R82" i="1"/>
  <c r="B83" i="1"/>
  <c r="C83" i="1"/>
  <c r="D83" i="1"/>
  <c r="E83" i="1"/>
  <c r="F29" i="1" s="1"/>
  <c r="G83" i="1"/>
  <c r="H83" i="1"/>
  <c r="I83" i="1"/>
  <c r="J83" i="1"/>
  <c r="K29" i="1" s="1"/>
  <c r="L83" i="1"/>
  <c r="M29" i="1" s="1"/>
  <c r="N83" i="1"/>
  <c r="O83" i="1"/>
  <c r="P83" i="1"/>
  <c r="R83" i="1"/>
  <c r="B84" i="1"/>
  <c r="C84" i="1"/>
  <c r="D84" i="1"/>
  <c r="E84" i="1"/>
  <c r="F30" i="1" s="1"/>
  <c r="G84" i="1"/>
  <c r="H84" i="1"/>
  <c r="I84" i="1"/>
  <c r="J84" i="1"/>
  <c r="K30" i="1" s="1"/>
  <c r="L84" i="1"/>
  <c r="M30" i="1" s="1"/>
  <c r="N84" i="1"/>
  <c r="O84" i="1"/>
  <c r="P84" i="1"/>
  <c r="R84" i="1"/>
  <c r="B85" i="1"/>
  <c r="C85" i="1"/>
  <c r="D85" i="1"/>
  <c r="E85" i="1"/>
  <c r="F31" i="1" s="1"/>
  <c r="G85" i="1"/>
  <c r="H85" i="1"/>
  <c r="I85" i="1"/>
  <c r="J85" i="1"/>
  <c r="K31" i="1" s="1"/>
  <c r="L85" i="1"/>
  <c r="M31" i="1" s="1"/>
  <c r="N85" i="1"/>
  <c r="O85" i="1"/>
  <c r="P85" i="1"/>
  <c r="R85" i="1"/>
  <c r="B86" i="1"/>
  <c r="C86" i="1"/>
  <c r="D86" i="1"/>
  <c r="E86" i="1"/>
  <c r="F32" i="1" s="1"/>
  <c r="G86" i="1"/>
  <c r="H86" i="1"/>
  <c r="I86" i="1"/>
  <c r="J86" i="1"/>
  <c r="K32" i="1" s="1"/>
  <c r="L86" i="1"/>
  <c r="M32" i="1" s="1"/>
  <c r="N86" i="1"/>
  <c r="O86" i="1"/>
  <c r="P86" i="1"/>
  <c r="R86" i="1"/>
  <c r="B87" i="1"/>
  <c r="C87" i="1"/>
  <c r="D87" i="1"/>
  <c r="E87" i="1"/>
  <c r="F33" i="1" s="1"/>
  <c r="G87" i="1"/>
  <c r="H87" i="1"/>
  <c r="I87" i="1"/>
  <c r="J87" i="1"/>
  <c r="K33" i="1" s="1"/>
  <c r="L87" i="1"/>
  <c r="M33" i="1" s="1"/>
  <c r="N87" i="1"/>
  <c r="O87" i="1"/>
  <c r="P87" i="1"/>
  <c r="R87" i="1"/>
  <c r="B88" i="1"/>
  <c r="C88" i="1"/>
  <c r="D88" i="1"/>
  <c r="E88" i="1"/>
  <c r="F34" i="1" s="1"/>
  <c r="G88" i="1"/>
  <c r="H88" i="1"/>
  <c r="I88" i="1"/>
  <c r="J88" i="1"/>
  <c r="K34" i="1" s="1"/>
  <c r="L88" i="1"/>
  <c r="M34" i="1" s="1"/>
  <c r="N88" i="1"/>
  <c r="O88" i="1"/>
  <c r="P88" i="1"/>
  <c r="R88" i="1"/>
  <c r="B89" i="1"/>
  <c r="C89" i="1"/>
  <c r="D89" i="1"/>
  <c r="E89" i="1"/>
  <c r="F35" i="1" s="1"/>
  <c r="G89" i="1"/>
  <c r="H89" i="1"/>
  <c r="I89" i="1"/>
  <c r="J89" i="1"/>
  <c r="K35" i="1" s="1"/>
  <c r="L89" i="1"/>
  <c r="M35" i="1" s="1"/>
  <c r="N89" i="1"/>
  <c r="O89" i="1"/>
  <c r="P89" i="1"/>
  <c r="R89" i="1"/>
  <c r="B90" i="1"/>
  <c r="C90" i="1"/>
  <c r="D90" i="1"/>
  <c r="E90" i="1"/>
  <c r="F36" i="1" s="1"/>
  <c r="G90" i="1"/>
  <c r="H90" i="1"/>
  <c r="I90" i="1"/>
  <c r="J90" i="1"/>
  <c r="K36" i="1" s="1"/>
  <c r="L90" i="1"/>
  <c r="M36" i="1" s="1"/>
  <c r="N90" i="1"/>
  <c r="O90" i="1"/>
  <c r="P90" i="1"/>
  <c r="R90" i="1"/>
  <c r="B91" i="1"/>
  <c r="C91" i="1"/>
  <c r="D91" i="1"/>
  <c r="E91" i="1"/>
  <c r="F37" i="1" s="1"/>
  <c r="G91" i="1"/>
  <c r="H91" i="1"/>
  <c r="I91" i="1"/>
  <c r="J91" i="1"/>
  <c r="K37" i="1" s="1"/>
  <c r="L91" i="1"/>
  <c r="M37" i="1" s="1"/>
  <c r="N91" i="1"/>
  <c r="O91" i="1"/>
  <c r="P91" i="1"/>
  <c r="R91" i="1"/>
  <c r="B92" i="1"/>
  <c r="C92" i="1"/>
  <c r="D92" i="1"/>
  <c r="E92" i="1"/>
  <c r="F38" i="1" s="1"/>
  <c r="G92" i="1"/>
  <c r="H92" i="1"/>
  <c r="I92" i="1"/>
  <c r="J92" i="1"/>
  <c r="K38" i="1" s="1"/>
  <c r="L92" i="1"/>
  <c r="M38" i="1" s="1"/>
  <c r="N92" i="1"/>
  <c r="O92" i="1"/>
  <c r="P92" i="1"/>
  <c r="R92" i="1"/>
  <c r="B93" i="1"/>
  <c r="C93" i="1"/>
  <c r="D93" i="1"/>
  <c r="E93" i="1"/>
  <c r="F39" i="1" s="1"/>
  <c r="G93" i="1"/>
  <c r="H93" i="1"/>
  <c r="I93" i="1"/>
  <c r="J93" i="1"/>
  <c r="K39" i="1" s="1"/>
  <c r="L93" i="1"/>
  <c r="M39" i="1" s="1"/>
  <c r="N93" i="1"/>
  <c r="O93" i="1"/>
  <c r="P93" i="1"/>
  <c r="R93" i="1"/>
  <c r="B94" i="1"/>
  <c r="C94" i="1"/>
  <c r="D94" i="1"/>
  <c r="E94" i="1"/>
  <c r="F40" i="1" s="1"/>
  <c r="G94" i="1"/>
  <c r="H94" i="1"/>
  <c r="I94" i="1"/>
  <c r="J94" i="1"/>
  <c r="K40" i="1" s="1"/>
  <c r="L94" i="1"/>
  <c r="M40" i="1" s="1"/>
  <c r="N94" i="1"/>
  <c r="O94" i="1"/>
  <c r="P94" i="1"/>
  <c r="R94" i="1"/>
  <c r="B95" i="1"/>
  <c r="C95" i="1"/>
  <c r="D95" i="1"/>
  <c r="E95" i="1"/>
  <c r="F41" i="1" s="1"/>
  <c r="G95" i="1"/>
  <c r="H95" i="1"/>
  <c r="I95" i="1"/>
  <c r="J95" i="1"/>
  <c r="K41" i="1" s="1"/>
  <c r="L95" i="1"/>
  <c r="M41" i="1" s="1"/>
  <c r="N95" i="1"/>
  <c r="O95" i="1"/>
  <c r="P95" i="1"/>
  <c r="R95" i="1"/>
  <c r="B96" i="1"/>
  <c r="C96" i="1"/>
  <c r="D96" i="1"/>
  <c r="E96" i="1"/>
  <c r="F42" i="1" s="1"/>
  <c r="G96" i="1"/>
  <c r="H96" i="1"/>
  <c r="I96" i="1"/>
  <c r="J96" i="1"/>
  <c r="K42" i="1" s="1"/>
  <c r="L96" i="1"/>
  <c r="M42" i="1" s="1"/>
  <c r="N96" i="1"/>
  <c r="O96" i="1"/>
  <c r="P96" i="1"/>
  <c r="R96" i="1"/>
  <c r="B97" i="1"/>
  <c r="C97" i="1"/>
  <c r="D97" i="1"/>
  <c r="E97" i="1"/>
  <c r="F43" i="1" s="1"/>
  <c r="G97" i="1"/>
  <c r="H97" i="1"/>
  <c r="I97" i="1"/>
  <c r="J97" i="1"/>
  <c r="K43" i="1" s="1"/>
  <c r="L97" i="1"/>
  <c r="M43" i="1" s="1"/>
  <c r="N97" i="1"/>
  <c r="O97" i="1"/>
  <c r="P97" i="1"/>
  <c r="R97" i="1"/>
  <c r="B98" i="1"/>
  <c r="C98" i="1"/>
  <c r="D98" i="1"/>
  <c r="E98" i="1"/>
  <c r="F44" i="1" s="1"/>
  <c r="G98" i="1"/>
  <c r="H98" i="1"/>
  <c r="I98" i="1"/>
  <c r="J98" i="1"/>
  <c r="K44" i="1" s="1"/>
  <c r="L98" i="1"/>
  <c r="M44" i="1" s="1"/>
  <c r="N98" i="1"/>
  <c r="O98" i="1"/>
  <c r="P98" i="1"/>
  <c r="R98" i="1"/>
  <c r="B99" i="1"/>
  <c r="C99" i="1"/>
  <c r="D99" i="1"/>
  <c r="E99" i="1"/>
  <c r="F45" i="1" s="1"/>
  <c r="G99" i="1"/>
  <c r="H99" i="1"/>
  <c r="I99" i="1"/>
  <c r="J99" i="1"/>
  <c r="K45" i="1" s="1"/>
  <c r="L99" i="1"/>
  <c r="M45" i="1" s="1"/>
  <c r="N99" i="1"/>
  <c r="O99" i="1"/>
  <c r="P99" i="1"/>
  <c r="R99" i="1"/>
  <c r="B100" i="1"/>
  <c r="C100" i="1"/>
  <c r="D100" i="1"/>
  <c r="E100" i="1"/>
  <c r="F46" i="1" s="1"/>
  <c r="G100" i="1"/>
  <c r="H100" i="1"/>
  <c r="I100" i="1"/>
  <c r="J100" i="1"/>
  <c r="K46" i="1" s="1"/>
  <c r="L100" i="1"/>
  <c r="M46" i="1" s="1"/>
  <c r="N100" i="1"/>
  <c r="O100" i="1"/>
  <c r="P100" i="1"/>
  <c r="R100" i="1"/>
  <c r="B101" i="1"/>
  <c r="C101" i="1"/>
  <c r="D101" i="1"/>
  <c r="E101" i="1"/>
  <c r="F47" i="1" s="1"/>
  <c r="G101" i="1"/>
  <c r="H101" i="1"/>
  <c r="I101" i="1"/>
  <c r="J101" i="1"/>
  <c r="K47" i="1" s="1"/>
  <c r="L101" i="1"/>
  <c r="M47" i="1" s="1"/>
  <c r="N101" i="1"/>
  <c r="O101" i="1"/>
  <c r="P101" i="1"/>
  <c r="R101" i="1"/>
  <c r="B102" i="1"/>
  <c r="C102" i="1"/>
  <c r="D102" i="1"/>
  <c r="E102" i="1"/>
  <c r="F48" i="1" s="1"/>
  <c r="G102" i="1"/>
  <c r="H102" i="1"/>
  <c r="I102" i="1"/>
  <c r="J102" i="1"/>
  <c r="K48" i="1" s="1"/>
  <c r="L102" i="1"/>
  <c r="M48" i="1" s="1"/>
  <c r="N102" i="1"/>
  <c r="O102" i="1"/>
  <c r="P102" i="1"/>
  <c r="R102" i="1"/>
  <c r="B103" i="1"/>
  <c r="C103" i="1"/>
  <c r="D103" i="1"/>
  <c r="E103" i="1"/>
  <c r="F49" i="1" s="1"/>
  <c r="G103" i="1"/>
  <c r="H103" i="1"/>
  <c r="I103" i="1"/>
  <c r="J103" i="1"/>
  <c r="K49" i="1" s="1"/>
  <c r="L103" i="1"/>
  <c r="M49" i="1" s="1"/>
  <c r="N103" i="1"/>
  <c r="O103" i="1"/>
  <c r="P103" i="1"/>
  <c r="R103" i="1"/>
  <c r="B104" i="1"/>
  <c r="C104" i="1"/>
  <c r="D104" i="1"/>
  <c r="E104" i="1"/>
  <c r="F50" i="1" s="1"/>
  <c r="G104" i="1"/>
  <c r="H104" i="1"/>
  <c r="I104" i="1"/>
  <c r="J104" i="1"/>
  <c r="K50" i="1" s="1"/>
  <c r="L104" i="1"/>
  <c r="M50" i="1" s="1"/>
  <c r="N104" i="1"/>
  <c r="O104" i="1"/>
  <c r="P104" i="1"/>
  <c r="R104" i="1"/>
  <c r="B105" i="1"/>
  <c r="C105" i="1"/>
  <c r="D105" i="1"/>
  <c r="E105" i="1"/>
  <c r="F51" i="1" s="1"/>
  <c r="G105" i="1"/>
  <c r="H105" i="1"/>
  <c r="I105" i="1"/>
  <c r="J105" i="1"/>
  <c r="K51" i="1" s="1"/>
  <c r="L105" i="1"/>
  <c r="M51" i="1" s="1"/>
  <c r="N105" i="1"/>
  <c r="O105" i="1"/>
  <c r="P105" i="1"/>
  <c r="R105" i="1"/>
  <c r="B106" i="1"/>
  <c r="C106" i="1"/>
  <c r="D106" i="1"/>
  <c r="E106" i="1"/>
  <c r="F52" i="1" s="1"/>
  <c r="G106" i="1"/>
  <c r="H106" i="1"/>
  <c r="I106" i="1"/>
  <c r="J106" i="1"/>
  <c r="K52" i="1" s="1"/>
  <c r="L106" i="1"/>
  <c r="M52" i="1" s="1"/>
  <c r="N106" i="1"/>
  <c r="O106" i="1"/>
  <c r="P106" i="1"/>
  <c r="R106" i="1"/>
  <c r="B107" i="1"/>
  <c r="C107" i="1"/>
  <c r="D107" i="1"/>
  <c r="E107" i="1"/>
  <c r="F53" i="1" s="1"/>
  <c r="G107" i="1"/>
  <c r="H107" i="1"/>
  <c r="I107" i="1"/>
  <c r="J107" i="1"/>
  <c r="K53" i="1" s="1"/>
  <c r="L107" i="1"/>
  <c r="M53" i="1" s="1"/>
  <c r="N107" i="1"/>
  <c r="O107" i="1"/>
  <c r="P107" i="1"/>
  <c r="R107" i="1"/>
  <c r="B108" i="1"/>
  <c r="C108" i="1"/>
  <c r="D108" i="1"/>
  <c r="E108" i="1"/>
  <c r="F54" i="1" s="1"/>
  <c r="G108" i="1"/>
  <c r="H108" i="1"/>
  <c r="I108" i="1"/>
  <c r="J108" i="1"/>
  <c r="K54" i="1" s="1"/>
  <c r="L108" i="1"/>
  <c r="M54" i="1" s="1"/>
  <c r="N108" i="1"/>
  <c r="O108" i="1"/>
  <c r="P108" i="1"/>
  <c r="R108" i="1"/>
  <c r="B109" i="1"/>
  <c r="C109" i="1"/>
  <c r="D109" i="1"/>
  <c r="E109" i="1"/>
  <c r="F55" i="1" s="1"/>
  <c r="G109" i="1"/>
  <c r="H109" i="1"/>
  <c r="I109" i="1"/>
  <c r="J109" i="1"/>
  <c r="K55" i="1" s="1"/>
  <c r="L109" i="1"/>
  <c r="M55" i="1" s="1"/>
  <c r="N109" i="1"/>
  <c r="O109" i="1"/>
  <c r="P109" i="1"/>
  <c r="R109" i="1"/>
  <c r="B110" i="1"/>
  <c r="C110" i="1"/>
  <c r="D110" i="1"/>
  <c r="E110" i="1"/>
  <c r="F56" i="1" s="1"/>
  <c r="G110" i="1"/>
  <c r="H110" i="1"/>
  <c r="I110" i="1"/>
  <c r="J110" i="1"/>
  <c r="K56" i="1" s="1"/>
  <c r="L110" i="1"/>
  <c r="M56" i="1" s="1"/>
  <c r="N110" i="1"/>
  <c r="O110" i="1"/>
  <c r="P110" i="1"/>
  <c r="R110" i="1"/>
  <c r="B111" i="1"/>
  <c r="C111" i="1"/>
  <c r="D111" i="1"/>
  <c r="E111" i="1"/>
  <c r="F57" i="1" s="1"/>
  <c r="G111" i="1"/>
  <c r="H111" i="1"/>
  <c r="I111" i="1"/>
  <c r="J111" i="1"/>
  <c r="K57" i="1" s="1"/>
  <c r="L111" i="1"/>
  <c r="M57" i="1" s="1"/>
  <c r="N111" i="1"/>
  <c r="O111" i="1"/>
  <c r="P111" i="1"/>
  <c r="R111" i="1"/>
  <c r="B112" i="1"/>
  <c r="C112" i="1"/>
  <c r="D112" i="1"/>
  <c r="E112" i="1"/>
  <c r="F58" i="1" s="1"/>
  <c r="G112" i="1"/>
  <c r="H112" i="1"/>
  <c r="I112" i="1"/>
  <c r="J112" i="1"/>
  <c r="K58" i="1" s="1"/>
  <c r="L112" i="1"/>
  <c r="M58" i="1" s="1"/>
  <c r="N112" i="1"/>
  <c r="O112" i="1"/>
  <c r="P112" i="1"/>
  <c r="R112" i="1"/>
  <c r="B113" i="1"/>
  <c r="C113" i="1"/>
  <c r="D113" i="1"/>
  <c r="E113" i="1"/>
  <c r="F59" i="1" s="1"/>
  <c r="G113" i="1"/>
  <c r="H113" i="1"/>
  <c r="I113" i="1"/>
  <c r="J113" i="1"/>
  <c r="K59" i="1" s="1"/>
  <c r="L113" i="1"/>
  <c r="M59" i="1" s="1"/>
  <c r="N113" i="1"/>
  <c r="O113" i="1"/>
  <c r="P113" i="1"/>
  <c r="R113" i="1"/>
  <c r="B114" i="1"/>
  <c r="C114" i="1"/>
  <c r="D114" i="1"/>
  <c r="E114" i="1"/>
  <c r="F60" i="1" s="1"/>
  <c r="G114" i="1"/>
  <c r="H114" i="1"/>
  <c r="I114" i="1"/>
  <c r="J114" i="1"/>
  <c r="K60" i="1" s="1"/>
  <c r="L114" i="1"/>
  <c r="M60" i="1" s="1"/>
  <c r="N114" i="1"/>
  <c r="O114" i="1"/>
  <c r="P114" i="1"/>
  <c r="R114" i="1"/>
  <c r="R64" i="1"/>
  <c r="P64" i="1"/>
  <c r="O64" i="1"/>
  <c r="N64" i="1"/>
  <c r="L64" i="1"/>
  <c r="J64" i="1"/>
  <c r="I64" i="1"/>
  <c r="H64" i="1"/>
  <c r="G64" i="1"/>
  <c r="E64" i="1"/>
  <c r="D64" i="1"/>
  <c r="C64" i="1"/>
  <c r="B64" i="1"/>
  <c r="B11" i="1"/>
  <c r="C11" i="1"/>
  <c r="E11" i="1"/>
  <c r="H11" i="1"/>
  <c r="I11" i="1"/>
  <c r="B12" i="1"/>
  <c r="C12" i="1"/>
  <c r="E12" i="1"/>
  <c r="G12" i="1" s="1"/>
  <c r="H12" i="1"/>
  <c r="I12" i="1"/>
  <c r="B13" i="1"/>
  <c r="C13" i="1"/>
  <c r="E13" i="1"/>
  <c r="G13" i="1" s="1"/>
  <c r="H13" i="1"/>
  <c r="I13" i="1"/>
  <c r="B14" i="1"/>
  <c r="C14" i="1"/>
  <c r="E14" i="1"/>
  <c r="R14" i="1" s="1"/>
  <c r="H14" i="1"/>
  <c r="I14" i="1"/>
  <c r="B15" i="1"/>
  <c r="C15" i="1"/>
  <c r="E15" i="1"/>
  <c r="D15" i="1" s="1"/>
  <c r="Q15" i="1" s="1"/>
  <c r="H15" i="1"/>
  <c r="I15" i="1"/>
  <c r="B16" i="1"/>
  <c r="C16" i="1"/>
  <c r="E16" i="1"/>
  <c r="O16" i="1" s="1"/>
  <c r="H16" i="1"/>
  <c r="I16" i="1"/>
  <c r="B17" i="1"/>
  <c r="C17" i="1"/>
  <c r="E17" i="1"/>
  <c r="G17" i="1" s="1"/>
  <c r="H17" i="1"/>
  <c r="I17" i="1"/>
  <c r="B18" i="1"/>
  <c r="C18" i="1"/>
  <c r="E18" i="1"/>
  <c r="H18" i="1"/>
  <c r="I18" i="1"/>
  <c r="B19" i="1"/>
  <c r="C19" i="1"/>
  <c r="E19" i="1"/>
  <c r="P19" i="1" s="1"/>
  <c r="H19" i="1"/>
  <c r="I19" i="1"/>
  <c r="B20" i="1"/>
  <c r="C20" i="1"/>
  <c r="E20" i="1"/>
  <c r="H20" i="1"/>
  <c r="I20" i="1"/>
  <c r="B21" i="1"/>
  <c r="C21" i="1"/>
  <c r="E21" i="1"/>
  <c r="D21" i="1" s="1"/>
  <c r="H21" i="1"/>
  <c r="I21" i="1"/>
  <c r="B22" i="1"/>
  <c r="C22" i="1"/>
  <c r="E22" i="1"/>
  <c r="G22" i="1" s="1"/>
  <c r="H22" i="1"/>
  <c r="I22" i="1"/>
  <c r="B61" i="1"/>
  <c r="C61" i="1"/>
  <c r="E61" i="1"/>
  <c r="J61" i="1" s="1"/>
  <c r="H61" i="1"/>
  <c r="I61" i="1"/>
  <c r="I10" i="1"/>
  <c r="H10" i="1"/>
  <c r="E10" i="1"/>
  <c r="O10" i="1" s="1"/>
  <c r="C10" i="1"/>
  <c r="B10" i="1"/>
  <c r="F20" i="1" l="1"/>
  <c r="Q220" i="1"/>
  <c r="Q143" i="1"/>
  <c r="Q127" i="1"/>
  <c r="J22" i="1"/>
  <c r="K22" i="1" s="1"/>
  <c r="Q163" i="1"/>
  <c r="Q151" i="1"/>
  <c r="Q147" i="1"/>
  <c r="Q74" i="1"/>
  <c r="Q88" i="1"/>
  <c r="Q80" i="1"/>
  <c r="Q181" i="1"/>
  <c r="Q213" i="1"/>
  <c r="Q209" i="1"/>
  <c r="Q197" i="1"/>
  <c r="Q189" i="1"/>
  <c r="Q165" i="1"/>
  <c r="Q67" i="1"/>
  <c r="Q134" i="1"/>
  <c r="F22" i="1"/>
  <c r="Q111" i="1"/>
  <c r="Q95" i="1"/>
  <c r="Q216" i="1"/>
  <c r="Q157" i="1"/>
  <c r="Q91" i="1"/>
  <c r="R20" i="1"/>
  <c r="N20" i="1"/>
  <c r="G20" i="1"/>
  <c r="R12" i="1"/>
  <c r="J20" i="1"/>
  <c r="K20" i="1" s="1"/>
  <c r="Q167" i="1"/>
  <c r="Q135" i="1"/>
  <c r="R61" i="1"/>
  <c r="Q171" i="1"/>
  <c r="Q104" i="1"/>
  <c r="Q85" i="1"/>
  <c r="Q207" i="1"/>
  <c r="Q123" i="1"/>
  <c r="Q119" i="1"/>
  <c r="N16" i="1"/>
  <c r="Q192" i="1"/>
  <c r="Q184" i="1"/>
  <c r="Q173" i="1"/>
  <c r="Q169" i="1"/>
  <c r="Q158" i="1"/>
  <c r="Q155" i="1"/>
  <c r="Q146" i="1"/>
  <c r="L21" i="1"/>
  <c r="S21" i="1" s="1"/>
  <c r="J12" i="1"/>
  <c r="K12" i="1" s="1"/>
  <c r="Q66" i="1"/>
  <c r="Q215" i="1"/>
  <c r="Q131" i="1"/>
  <c r="O20" i="1"/>
  <c r="L17" i="1"/>
  <c r="S17" i="1" s="1"/>
  <c r="L15" i="1"/>
  <c r="M15" i="1" s="1"/>
  <c r="P13" i="1"/>
  <c r="Q90" i="1"/>
  <c r="Q76" i="1"/>
  <c r="Q72" i="1"/>
  <c r="Q115" i="1"/>
  <c r="Q217" i="1"/>
  <c r="Q210" i="1"/>
  <c r="Q206" i="1"/>
  <c r="Q202" i="1"/>
  <c r="Q198" i="1"/>
  <c r="Q195" i="1"/>
  <c r="Q187" i="1"/>
  <c r="Q183" i="1"/>
  <c r="Q179" i="1"/>
  <c r="Q152" i="1"/>
  <c r="Q149" i="1"/>
  <c r="Q145" i="1"/>
  <c r="Q141" i="1"/>
  <c r="Q137" i="1"/>
  <c r="Q129" i="1"/>
  <c r="F14" i="1"/>
  <c r="Q100" i="1"/>
  <c r="Q96" i="1"/>
  <c r="Q92" i="1"/>
  <c r="Q203" i="1"/>
  <c r="Q199" i="1"/>
  <c r="Q175" i="1"/>
  <c r="Q159" i="1"/>
  <c r="Q153" i="1"/>
  <c r="Q133" i="1"/>
  <c r="O15" i="1"/>
  <c r="G15" i="1"/>
  <c r="F12" i="1"/>
  <c r="Q109" i="1"/>
  <c r="Q98" i="1"/>
  <c r="Q77" i="1"/>
  <c r="Q219" i="1"/>
  <c r="Q205" i="1"/>
  <c r="Q201" i="1"/>
  <c r="Q177" i="1"/>
  <c r="Q161" i="1"/>
  <c r="Q139" i="1"/>
  <c r="Q132" i="1"/>
  <c r="Q122" i="1"/>
  <c r="Q118" i="1"/>
  <c r="Q101" i="1"/>
  <c r="Q93" i="1"/>
  <c r="Q87" i="1"/>
  <c r="Q211" i="1"/>
  <c r="Q200" i="1"/>
  <c r="Q186" i="1"/>
  <c r="Q182" i="1"/>
  <c r="Q176" i="1"/>
  <c r="Q170" i="1"/>
  <c r="Q166" i="1"/>
  <c r="Q160" i="1"/>
  <c r="Q154" i="1"/>
  <c r="Q138" i="1"/>
  <c r="Q125" i="1"/>
  <c r="Q121" i="1"/>
  <c r="J16" i="1"/>
  <c r="K16" i="1" s="1"/>
  <c r="O14" i="1"/>
  <c r="Q21" i="1"/>
  <c r="N14" i="1"/>
  <c r="G14" i="1"/>
  <c r="O12" i="1"/>
  <c r="Q112" i="1"/>
  <c r="Q108" i="1"/>
  <c r="Q107" i="1"/>
  <c r="Q84" i="1"/>
  <c r="Q83" i="1"/>
  <c r="Q194" i="1"/>
  <c r="Q191" i="1"/>
  <c r="Q190" i="1"/>
  <c r="Q185" i="1"/>
  <c r="G21" i="1"/>
  <c r="P17" i="1"/>
  <c r="J14" i="1"/>
  <c r="K14" i="1" s="1"/>
  <c r="N12" i="1"/>
  <c r="Q114" i="1"/>
  <c r="Q106" i="1"/>
  <c r="Q103" i="1"/>
  <c r="Q99" i="1"/>
  <c r="Q82" i="1"/>
  <c r="Q79" i="1"/>
  <c r="Q75" i="1"/>
  <c r="Q69" i="1"/>
  <c r="Q218" i="1"/>
  <c r="Q208" i="1"/>
  <c r="Q193" i="1"/>
  <c r="Q180" i="1"/>
  <c r="Q172" i="1"/>
  <c r="Q164" i="1"/>
  <c r="Q150" i="1"/>
  <c r="Q142" i="1"/>
  <c r="Q136" i="1"/>
  <c r="Q128" i="1"/>
  <c r="Q214" i="1"/>
  <c r="Q174" i="1"/>
  <c r="Q126" i="1"/>
  <c r="Q168" i="1"/>
  <c r="Q144" i="1"/>
  <c r="Q120" i="1"/>
  <c r="O22" i="1"/>
  <c r="P21" i="1"/>
  <c r="Q178" i="1"/>
  <c r="Q162" i="1"/>
  <c r="Q130" i="1"/>
  <c r="N22" i="1"/>
  <c r="O21" i="1"/>
  <c r="Q102" i="1"/>
  <c r="Q86" i="1"/>
  <c r="Q70" i="1"/>
  <c r="Q212" i="1"/>
  <c r="Q204" i="1"/>
  <c r="Q196" i="1"/>
  <c r="Q188" i="1"/>
  <c r="Q156" i="1"/>
  <c r="Q148" i="1"/>
  <c r="Q140" i="1"/>
  <c r="Q124" i="1"/>
  <c r="G61" i="1"/>
  <c r="F61" i="1"/>
  <c r="N61" i="1"/>
  <c r="F16" i="1"/>
  <c r="R10" i="1"/>
  <c r="N10" i="1"/>
  <c r="D10" i="1"/>
  <c r="Q110" i="1"/>
  <c r="Q94" i="1"/>
  <c r="Q78" i="1"/>
  <c r="Q68" i="1"/>
  <c r="Q71" i="1"/>
  <c r="P15" i="1"/>
  <c r="O13" i="1"/>
  <c r="D13" i="1"/>
  <c r="Q13" i="1" s="1"/>
  <c r="Q113" i="1"/>
  <c r="Q105" i="1"/>
  <c r="Q97" i="1"/>
  <c r="Q89" i="1"/>
  <c r="Q81" i="1"/>
  <c r="Q73" i="1"/>
  <c r="Q65" i="1"/>
  <c r="K61" i="1"/>
  <c r="D18" i="1"/>
  <c r="Q18" i="1" s="1"/>
  <c r="L18" i="1"/>
  <c r="S18" i="1" s="1"/>
  <c r="P18" i="1"/>
  <c r="F19" i="1"/>
  <c r="J19" i="1"/>
  <c r="K19" i="1" s="1"/>
  <c r="N19" i="1"/>
  <c r="R19" i="1"/>
  <c r="N18" i="1"/>
  <c r="F11" i="1"/>
  <c r="J11" i="1"/>
  <c r="K11" i="1" s="1"/>
  <c r="N11" i="1"/>
  <c r="R11" i="1"/>
  <c r="R18" i="1"/>
  <c r="F17" i="1"/>
  <c r="J17" i="1"/>
  <c r="K17" i="1" s="1"/>
  <c r="N17" i="1"/>
  <c r="R17" i="1"/>
  <c r="D16" i="1"/>
  <c r="Q16" i="1" s="1"/>
  <c r="L16" i="1"/>
  <c r="S16" i="1" s="1"/>
  <c r="P16" i="1"/>
  <c r="P61" i="1"/>
  <c r="L61" i="1"/>
  <c r="M61" i="1" s="1"/>
  <c r="D61" i="1"/>
  <c r="Q61" i="1" s="1"/>
  <c r="D22" i="1"/>
  <c r="Q22" i="1" s="1"/>
  <c r="L22" i="1"/>
  <c r="S22" i="1" s="1"/>
  <c r="P22" i="1"/>
  <c r="G18" i="1"/>
  <c r="O17" i="1"/>
  <c r="D17" i="1"/>
  <c r="Q17" i="1" s="1"/>
  <c r="R16" i="1"/>
  <c r="F15" i="1"/>
  <c r="J15" i="1"/>
  <c r="K15" i="1" s="1"/>
  <c r="N15" i="1"/>
  <c r="R15" i="1"/>
  <c r="D14" i="1"/>
  <c r="Q14" i="1" s="1"/>
  <c r="L14" i="1"/>
  <c r="P14" i="1"/>
  <c r="L13" i="1"/>
  <c r="P11" i="1"/>
  <c r="O19" i="1"/>
  <c r="D19" i="1"/>
  <c r="Q19" i="1" s="1"/>
  <c r="O11" i="1"/>
  <c r="D11" i="1"/>
  <c r="Q11" i="1" s="1"/>
  <c r="O61" i="1"/>
  <c r="R22" i="1"/>
  <c r="F21" i="1"/>
  <c r="J21" i="1"/>
  <c r="K21" i="1" s="1"/>
  <c r="N21" i="1"/>
  <c r="R21" i="1"/>
  <c r="D20" i="1"/>
  <c r="Q20" i="1" s="1"/>
  <c r="L20" i="1"/>
  <c r="S20" i="1" s="1"/>
  <c r="P20" i="1"/>
  <c r="L19" i="1"/>
  <c r="S19" i="1" s="1"/>
  <c r="G19" i="1"/>
  <c r="O18" i="1"/>
  <c r="J18" i="1"/>
  <c r="K18" i="1" s="1"/>
  <c r="F18" i="1"/>
  <c r="G16" i="1"/>
  <c r="F13" i="1"/>
  <c r="J13" i="1"/>
  <c r="K13" i="1" s="1"/>
  <c r="N13" i="1"/>
  <c r="R13" i="1"/>
  <c r="D12" i="1"/>
  <c r="Q12" i="1" s="1"/>
  <c r="L12" i="1"/>
  <c r="P12" i="1"/>
  <c r="L11" i="1"/>
  <c r="S11" i="1" s="1"/>
  <c r="G11" i="1"/>
  <c r="J10" i="1"/>
  <c r="P10" i="1"/>
  <c r="G10" i="1"/>
  <c r="L10" i="1"/>
  <c r="L5" i="16"/>
  <c r="B29" i="2"/>
  <c r="F29" i="2"/>
  <c r="G30" i="2" s="1"/>
  <c r="H29" i="2"/>
  <c r="I30" i="2" s="1"/>
  <c r="J29" i="2"/>
  <c r="L29" i="2"/>
  <c r="M30" i="2" s="1"/>
  <c r="N29" i="2"/>
  <c r="O29" i="2"/>
  <c r="P29" i="2"/>
  <c r="E30" i="2" l="1"/>
  <c r="C30" i="2"/>
  <c r="S61" i="1"/>
  <c r="M17" i="1"/>
  <c r="M22" i="1"/>
  <c r="M21" i="1"/>
  <c r="S15" i="1"/>
  <c r="M20" i="1"/>
  <c r="M19" i="1"/>
  <c r="Q29" i="2"/>
  <c r="M18" i="1"/>
  <c r="M16" i="1"/>
  <c r="M11" i="1"/>
  <c r="M14" i="1"/>
  <c r="S14" i="1"/>
  <c r="S12" i="1"/>
  <c r="M12" i="1"/>
  <c r="S13" i="1"/>
  <c r="M13" i="1"/>
  <c r="R29" i="2"/>
  <c r="S30" i="2" s="1"/>
  <c r="D21" i="44"/>
  <c r="D29" i="44" s="1"/>
  <c r="D37" i="44" s="1"/>
  <c r="D45" i="44" s="1"/>
  <c r="D53" i="44" s="1"/>
  <c r="D61" i="44" s="1"/>
  <c r="D22" i="44"/>
  <c r="D30" i="44" s="1"/>
  <c r="D38" i="44" s="1"/>
  <c r="D46" i="44" s="1"/>
  <c r="D54" i="44" s="1"/>
  <c r="D62" i="44" s="1"/>
  <c r="D23" i="44"/>
  <c r="D31" i="44" s="1"/>
  <c r="D39" i="44" s="1"/>
  <c r="D47" i="44" s="1"/>
  <c r="D55" i="44" s="1"/>
  <c r="D63" i="44" s="1"/>
  <c r="D24" i="44"/>
  <c r="D32" i="44" s="1"/>
  <c r="D40" i="44" s="1"/>
  <c r="D48" i="44" s="1"/>
  <c r="D56" i="44" s="1"/>
  <c r="D64" i="44" s="1"/>
  <c r="D25" i="44"/>
  <c r="D33" i="44" s="1"/>
  <c r="D41" i="44" s="1"/>
  <c r="D49" i="44" s="1"/>
  <c r="D57" i="44" s="1"/>
  <c r="D65" i="44" s="1"/>
  <c r="D26" i="44"/>
  <c r="D34" i="44" s="1"/>
  <c r="D42" i="44" s="1"/>
  <c r="D50" i="44" s="1"/>
  <c r="D58" i="44" s="1"/>
  <c r="D66" i="44" s="1"/>
  <c r="D27" i="44"/>
  <c r="D35" i="44" s="1"/>
  <c r="D43" i="44" s="1"/>
  <c r="D51" i="44" s="1"/>
  <c r="D59" i="44" s="1"/>
  <c r="D67" i="44" s="1"/>
  <c r="D20" i="44"/>
  <c r="D28" i="44" s="1"/>
  <c r="D36" i="44" s="1"/>
  <c r="D44" i="44" s="1"/>
  <c r="D52" i="44" s="1"/>
  <c r="D60" i="44" s="1"/>
  <c r="D17" i="6" l="1"/>
  <c r="D22" i="6" s="1"/>
  <c r="D27" i="6" s="1"/>
  <c r="D18" i="6"/>
  <c r="D23" i="6" s="1"/>
  <c r="D28" i="6" s="1"/>
  <c r="D19" i="6"/>
  <c r="D24" i="6" s="1"/>
  <c r="D29" i="6" s="1"/>
  <c r="D16" i="6"/>
  <c r="D21" i="6" s="1"/>
  <c r="D26" i="6" s="1"/>
  <c r="G18" i="46" l="1"/>
  <c r="G19" i="46"/>
  <c r="N19" i="46"/>
  <c r="Q19" i="46"/>
  <c r="G20" i="46"/>
  <c r="N20" i="46"/>
  <c r="Q20" i="46"/>
  <c r="G21" i="46"/>
  <c r="N21" i="46"/>
  <c r="Q21" i="46"/>
  <c r="G22" i="46"/>
  <c r="Q22" i="46"/>
  <c r="G23" i="46"/>
  <c r="N23" i="46"/>
  <c r="Q23" i="46"/>
  <c r="G24" i="46"/>
  <c r="Q24" i="46"/>
  <c r="G25" i="46"/>
  <c r="N25" i="46"/>
  <c r="Q25" i="46"/>
  <c r="G26" i="46"/>
  <c r="N26" i="46"/>
  <c r="Q26" i="46"/>
  <c r="B48" i="46"/>
  <c r="C48" i="46"/>
  <c r="D48" i="46"/>
  <c r="E48" i="46" s="1"/>
  <c r="F48" i="46"/>
  <c r="G27" i="46" s="1"/>
  <c r="H48" i="46"/>
  <c r="I48" i="46"/>
  <c r="J48" i="46"/>
  <c r="K48" i="46"/>
  <c r="M48" i="46"/>
  <c r="P48" i="46"/>
  <c r="R48" i="46"/>
  <c r="S48" i="46"/>
  <c r="T48" i="46"/>
  <c r="V48" i="46"/>
  <c r="U48" i="46" l="1"/>
  <c r="P2" i="6"/>
  <c r="P28" i="2" l="1"/>
  <c r="V187" i="51"/>
  <c r="U187" i="51"/>
  <c r="S187" i="51"/>
  <c r="R187" i="51"/>
  <c r="Q187" i="51"/>
  <c r="O187" i="51"/>
  <c r="M187" i="51"/>
  <c r="L187" i="51"/>
  <c r="J187" i="51"/>
  <c r="H187" i="51"/>
  <c r="F187" i="51"/>
  <c r="E187" i="51"/>
  <c r="C187" i="51"/>
  <c r="D187" i="51" s="1"/>
  <c r="B187" i="51"/>
  <c r="V186" i="51"/>
  <c r="U186" i="51"/>
  <c r="S186" i="51"/>
  <c r="R186" i="51"/>
  <c r="Q186" i="51"/>
  <c r="O186" i="51"/>
  <c r="M186" i="51"/>
  <c r="L186" i="51"/>
  <c r="J186" i="51"/>
  <c r="H186" i="51"/>
  <c r="F186" i="51"/>
  <c r="E186" i="51"/>
  <c r="C186" i="51"/>
  <c r="D186" i="51" s="1"/>
  <c r="B186" i="51"/>
  <c r="V185" i="51"/>
  <c r="U185" i="51"/>
  <c r="S185" i="51"/>
  <c r="R185" i="51"/>
  <c r="Q185" i="51"/>
  <c r="O185" i="51"/>
  <c r="M185" i="51"/>
  <c r="L185" i="51"/>
  <c r="J185" i="51"/>
  <c r="H185" i="51"/>
  <c r="F185" i="51"/>
  <c r="E185" i="51"/>
  <c r="C185" i="51"/>
  <c r="D185" i="51" s="1"/>
  <c r="B185" i="51"/>
  <c r="V184" i="51"/>
  <c r="U184" i="51"/>
  <c r="S184" i="51"/>
  <c r="R184" i="51"/>
  <c r="Q184" i="51"/>
  <c r="O184" i="51"/>
  <c r="M184" i="51"/>
  <c r="L184" i="51"/>
  <c r="J184" i="51"/>
  <c r="H184" i="51"/>
  <c r="F184" i="51"/>
  <c r="E184" i="51"/>
  <c r="C184" i="51"/>
  <c r="D184" i="51" s="1"/>
  <c r="B184" i="51"/>
  <c r="V183" i="51"/>
  <c r="U183" i="51"/>
  <c r="S183" i="51"/>
  <c r="R183" i="51"/>
  <c r="Q183" i="51"/>
  <c r="O183" i="51"/>
  <c r="M183" i="51"/>
  <c r="L183" i="51"/>
  <c r="J183" i="51"/>
  <c r="H183" i="51"/>
  <c r="F183" i="51"/>
  <c r="E183" i="51"/>
  <c r="C183" i="51"/>
  <c r="D183" i="51" s="1"/>
  <c r="B183" i="51"/>
  <c r="V182" i="51"/>
  <c r="U182" i="51"/>
  <c r="S182" i="51"/>
  <c r="R182" i="51"/>
  <c r="Q182" i="51"/>
  <c r="O182" i="51"/>
  <c r="M182" i="51"/>
  <c r="L182" i="51"/>
  <c r="J182" i="51"/>
  <c r="H182" i="51"/>
  <c r="F182" i="51"/>
  <c r="E182" i="51"/>
  <c r="C182" i="51"/>
  <c r="D182" i="51" s="1"/>
  <c r="B182" i="51"/>
  <c r="V181" i="51"/>
  <c r="U181" i="51"/>
  <c r="S181" i="51"/>
  <c r="R181" i="51"/>
  <c r="Q181" i="51"/>
  <c r="O181" i="51"/>
  <c r="M181" i="51"/>
  <c r="L181" i="51"/>
  <c r="J181" i="51"/>
  <c r="H181" i="51"/>
  <c r="F181" i="51"/>
  <c r="E181" i="51"/>
  <c r="C181" i="51"/>
  <c r="D181" i="51" s="1"/>
  <c r="B181" i="51"/>
  <c r="V180" i="51"/>
  <c r="U180" i="51"/>
  <c r="S180" i="51"/>
  <c r="R180" i="51"/>
  <c r="Q180" i="51"/>
  <c r="O180" i="51"/>
  <c r="M180" i="51"/>
  <c r="L180" i="51"/>
  <c r="J180" i="51"/>
  <c r="H180" i="51"/>
  <c r="F180" i="51"/>
  <c r="E180" i="51"/>
  <c r="C180" i="51"/>
  <c r="D180" i="51" s="1"/>
  <c r="B180" i="51"/>
  <c r="V179" i="51"/>
  <c r="U179" i="51"/>
  <c r="S179" i="51"/>
  <c r="R179" i="51"/>
  <c r="Q179" i="51"/>
  <c r="O179" i="51"/>
  <c r="M179" i="51"/>
  <c r="L179" i="51"/>
  <c r="J179" i="51"/>
  <c r="H179" i="51"/>
  <c r="F179" i="51"/>
  <c r="E179" i="51"/>
  <c r="C179" i="51"/>
  <c r="D179" i="51" s="1"/>
  <c r="B179" i="51"/>
  <c r="V178" i="51"/>
  <c r="U178" i="51"/>
  <c r="S178" i="51"/>
  <c r="R178" i="51"/>
  <c r="Q178" i="51"/>
  <c r="O178" i="51"/>
  <c r="M178" i="51"/>
  <c r="L178" i="51"/>
  <c r="J178" i="51"/>
  <c r="H178" i="51"/>
  <c r="F178" i="51"/>
  <c r="E178" i="51"/>
  <c r="C178" i="51"/>
  <c r="D178" i="51" s="1"/>
  <c r="B178" i="51"/>
  <c r="V176" i="51"/>
  <c r="U176" i="51"/>
  <c r="S176" i="51"/>
  <c r="R176" i="51"/>
  <c r="Q176" i="51"/>
  <c r="O176" i="51"/>
  <c r="M176" i="51"/>
  <c r="L176" i="51"/>
  <c r="J176" i="51"/>
  <c r="H176" i="51"/>
  <c r="F176" i="51"/>
  <c r="E176" i="51"/>
  <c r="C176" i="51"/>
  <c r="D176" i="51" s="1"/>
  <c r="B176" i="51"/>
  <c r="V175" i="51"/>
  <c r="U175" i="51"/>
  <c r="S175" i="51"/>
  <c r="R175" i="51"/>
  <c r="Q175" i="51"/>
  <c r="O175" i="51"/>
  <c r="M175" i="51"/>
  <c r="L175" i="51"/>
  <c r="J175" i="51"/>
  <c r="H175" i="51"/>
  <c r="F175" i="51"/>
  <c r="E175" i="51"/>
  <c r="C175" i="51"/>
  <c r="D175" i="51" s="1"/>
  <c r="B175" i="51"/>
  <c r="V174" i="51"/>
  <c r="U174" i="51"/>
  <c r="S174" i="51"/>
  <c r="R174" i="51"/>
  <c r="Q174" i="51"/>
  <c r="O174" i="51"/>
  <c r="M174" i="51"/>
  <c r="L174" i="51"/>
  <c r="J174" i="51"/>
  <c r="H174" i="51"/>
  <c r="F174" i="51"/>
  <c r="E174" i="51"/>
  <c r="C174" i="51"/>
  <c r="D174" i="51" s="1"/>
  <c r="B174" i="51"/>
  <c r="V173" i="51"/>
  <c r="U173" i="51"/>
  <c r="S173" i="51"/>
  <c r="R173" i="51"/>
  <c r="Q173" i="51"/>
  <c r="O173" i="51"/>
  <c r="M173" i="51"/>
  <c r="L173" i="51"/>
  <c r="J173" i="51"/>
  <c r="H173" i="51"/>
  <c r="F173" i="51"/>
  <c r="E173" i="51"/>
  <c r="C173" i="51"/>
  <c r="D173" i="51" s="1"/>
  <c r="B173" i="51"/>
  <c r="V172" i="51"/>
  <c r="U172" i="51"/>
  <c r="S172" i="51"/>
  <c r="R172" i="51"/>
  <c r="Q172" i="51"/>
  <c r="O172" i="51"/>
  <c r="M172" i="51"/>
  <c r="L172" i="51"/>
  <c r="J172" i="51"/>
  <c r="H172" i="51"/>
  <c r="F172" i="51"/>
  <c r="E172" i="51"/>
  <c r="C172" i="51"/>
  <c r="D172" i="51" s="1"/>
  <c r="B172" i="51"/>
  <c r="V171" i="51"/>
  <c r="U171" i="51"/>
  <c r="S171" i="51"/>
  <c r="R171" i="51"/>
  <c r="Q171" i="51"/>
  <c r="O171" i="51"/>
  <c r="M171" i="51"/>
  <c r="L171" i="51"/>
  <c r="J171" i="51"/>
  <c r="H171" i="51"/>
  <c r="F171" i="51"/>
  <c r="E171" i="51"/>
  <c r="C171" i="51"/>
  <c r="D171" i="51" s="1"/>
  <c r="B171" i="51"/>
  <c r="V170" i="51"/>
  <c r="U170" i="51"/>
  <c r="S170" i="51"/>
  <c r="R170" i="51"/>
  <c r="Q170" i="51"/>
  <c r="O170" i="51"/>
  <c r="M170" i="51"/>
  <c r="L170" i="51"/>
  <c r="J170" i="51"/>
  <c r="H170" i="51"/>
  <c r="F170" i="51"/>
  <c r="E170" i="51"/>
  <c r="C170" i="51"/>
  <c r="D170" i="51" s="1"/>
  <c r="B170" i="51"/>
  <c r="V169" i="51"/>
  <c r="U169" i="51"/>
  <c r="S169" i="51"/>
  <c r="R169" i="51"/>
  <c r="Q169" i="51"/>
  <c r="O169" i="51"/>
  <c r="M169" i="51"/>
  <c r="L169" i="51"/>
  <c r="J169" i="51"/>
  <c r="H169" i="51"/>
  <c r="F169" i="51"/>
  <c r="E169" i="51"/>
  <c r="C169" i="51"/>
  <c r="D169" i="51" s="1"/>
  <c r="B169" i="51"/>
  <c r="V168" i="51"/>
  <c r="U168" i="51"/>
  <c r="S168" i="51"/>
  <c r="R168" i="51"/>
  <c r="Q168" i="51"/>
  <c r="O168" i="51"/>
  <c r="M168" i="51"/>
  <c r="L168" i="51"/>
  <c r="J168" i="51"/>
  <c r="H168" i="51"/>
  <c r="F168" i="51"/>
  <c r="E168" i="51"/>
  <c r="C168" i="51"/>
  <c r="D168" i="51" s="1"/>
  <c r="B168" i="51"/>
  <c r="V167" i="51"/>
  <c r="U167" i="51"/>
  <c r="S167" i="51"/>
  <c r="R167" i="51"/>
  <c r="Q167" i="51"/>
  <c r="O167" i="51"/>
  <c r="M167" i="51"/>
  <c r="L167" i="51"/>
  <c r="J167" i="51"/>
  <c r="H167" i="51"/>
  <c r="F167" i="51"/>
  <c r="E167" i="51"/>
  <c r="C167" i="51"/>
  <c r="D167" i="51" s="1"/>
  <c r="B167" i="51"/>
  <c r="V165" i="51"/>
  <c r="U165" i="51"/>
  <c r="S165" i="51"/>
  <c r="R165" i="51"/>
  <c r="Q165" i="51"/>
  <c r="O165" i="51"/>
  <c r="M165" i="51"/>
  <c r="L165" i="51"/>
  <c r="J165" i="51"/>
  <c r="H165" i="51"/>
  <c r="F165" i="51"/>
  <c r="E165" i="51"/>
  <c r="C165" i="51"/>
  <c r="D165" i="51" s="1"/>
  <c r="B165" i="51"/>
  <c r="V164" i="51"/>
  <c r="U164" i="51"/>
  <c r="S164" i="51"/>
  <c r="R164" i="51"/>
  <c r="Q164" i="51"/>
  <c r="O164" i="51"/>
  <c r="M164" i="51"/>
  <c r="L164" i="51"/>
  <c r="J164" i="51"/>
  <c r="H164" i="51"/>
  <c r="F164" i="51"/>
  <c r="E164" i="51"/>
  <c r="C164" i="51"/>
  <c r="D164" i="51" s="1"/>
  <c r="B164" i="51"/>
  <c r="V163" i="51"/>
  <c r="U163" i="51"/>
  <c r="S163" i="51"/>
  <c r="R163" i="51"/>
  <c r="Q163" i="51"/>
  <c r="O163" i="51"/>
  <c r="M163" i="51"/>
  <c r="L163" i="51"/>
  <c r="J163" i="51"/>
  <c r="H163" i="51"/>
  <c r="F163" i="51"/>
  <c r="E163" i="51"/>
  <c r="C163" i="51"/>
  <c r="D163" i="51" s="1"/>
  <c r="B163" i="51"/>
  <c r="V162" i="51"/>
  <c r="U162" i="51"/>
  <c r="S162" i="51"/>
  <c r="R162" i="51"/>
  <c r="Q162" i="51"/>
  <c r="O162" i="51"/>
  <c r="M162" i="51"/>
  <c r="L162" i="51"/>
  <c r="J162" i="51"/>
  <c r="H162" i="51"/>
  <c r="F162" i="51"/>
  <c r="E162" i="51"/>
  <c r="C162" i="51"/>
  <c r="D162" i="51" s="1"/>
  <c r="B162" i="51"/>
  <c r="V161" i="51"/>
  <c r="U161" i="51"/>
  <c r="S161" i="51"/>
  <c r="R161" i="51"/>
  <c r="Q161" i="51"/>
  <c r="O161" i="51"/>
  <c r="M161" i="51"/>
  <c r="L161" i="51"/>
  <c r="J161" i="51"/>
  <c r="H161" i="51"/>
  <c r="F161" i="51"/>
  <c r="E161" i="51"/>
  <c r="C161" i="51"/>
  <c r="D161" i="51" s="1"/>
  <c r="B161" i="51"/>
  <c r="V160" i="51"/>
  <c r="U160" i="51"/>
  <c r="S160" i="51"/>
  <c r="R160" i="51"/>
  <c r="Q160" i="51"/>
  <c r="O160" i="51"/>
  <c r="M160" i="51"/>
  <c r="L160" i="51"/>
  <c r="J160" i="51"/>
  <c r="H160" i="51"/>
  <c r="F160" i="51"/>
  <c r="E160" i="51"/>
  <c r="C160" i="51"/>
  <c r="D160" i="51" s="1"/>
  <c r="B160" i="51"/>
  <c r="V159" i="51"/>
  <c r="U159" i="51"/>
  <c r="S159" i="51"/>
  <c r="R159" i="51"/>
  <c r="Q159" i="51"/>
  <c r="O159" i="51"/>
  <c r="M159" i="51"/>
  <c r="L159" i="51"/>
  <c r="J159" i="51"/>
  <c r="H159" i="51"/>
  <c r="F159" i="51"/>
  <c r="E159" i="51"/>
  <c r="C159" i="51"/>
  <c r="D159" i="51" s="1"/>
  <c r="B159" i="51"/>
  <c r="V158" i="51"/>
  <c r="U158" i="51"/>
  <c r="S158" i="51"/>
  <c r="R158" i="51"/>
  <c r="Q158" i="51"/>
  <c r="O158" i="51"/>
  <c r="M158" i="51"/>
  <c r="L158" i="51"/>
  <c r="J158" i="51"/>
  <c r="H158" i="51"/>
  <c r="F158" i="51"/>
  <c r="E158" i="51"/>
  <c r="C158" i="51"/>
  <c r="D158" i="51" s="1"/>
  <c r="B158" i="51"/>
  <c r="V157" i="51"/>
  <c r="U157" i="51"/>
  <c r="S157" i="51"/>
  <c r="R157" i="51"/>
  <c r="Q157" i="51"/>
  <c r="O157" i="51"/>
  <c r="M157" i="51"/>
  <c r="L157" i="51"/>
  <c r="J157" i="51"/>
  <c r="H157" i="51"/>
  <c r="F157" i="51"/>
  <c r="E157" i="51"/>
  <c r="C157" i="51"/>
  <c r="D157" i="51" s="1"/>
  <c r="B157" i="51"/>
  <c r="V156" i="51"/>
  <c r="U156" i="51"/>
  <c r="S156" i="51"/>
  <c r="R156" i="51"/>
  <c r="Q156" i="51"/>
  <c r="O156" i="51"/>
  <c r="M156" i="51"/>
  <c r="L156" i="51"/>
  <c r="J156" i="51"/>
  <c r="H156" i="51"/>
  <c r="F156" i="51"/>
  <c r="E156" i="51"/>
  <c r="C156" i="51"/>
  <c r="D156" i="51" s="1"/>
  <c r="B156" i="51"/>
  <c r="V155" i="51"/>
  <c r="U155" i="51"/>
  <c r="S155" i="51"/>
  <c r="R155" i="51"/>
  <c r="Q155" i="51"/>
  <c r="O155" i="51"/>
  <c r="M155" i="51"/>
  <c r="L155" i="51"/>
  <c r="J155" i="51"/>
  <c r="H155" i="51"/>
  <c r="F155" i="51"/>
  <c r="E155" i="51"/>
  <c r="C155" i="51"/>
  <c r="D155" i="51" s="1"/>
  <c r="B155" i="51"/>
  <c r="V154" i="51"/>
  <c r="U154" i="51"/>
  <c r="S154" i="51"/>
  <c r="R154" i="51"/>
  <c r="Q154" i="51"/>
  <c r="O154" i="51"/>
  <c r="M154" i="51"/>
  <c r="L154" i="51"/>
  <c r="J154" i="51"/>
  <c r="H154" i="51"/>
  <c r="F154" i="51"/>
  <c r="E154" i="51"/>
  <c r="C154" i="51"/>
  <c r="D154" i="51" s="1"/>
  <c r="B154" i="51"/>
  <c r="V153" i="51"/>
  <c r="U153" i="51"/>
  <c r="S153" i="51"/>
  <c r="R153" i="51"/>
  <c r="Q153" i="51"/>
  <c r="O153" i="51"/>
  <c r="M153" i="51"/>
  <c r="L153" i="51"/>
  <c r="J153" i="51"/>
  <c r="H153" i="51"/>
  <c r="F153" i="51"/>
  <c r="E153" i="51"/>
  <c r="C153" i="51"/>
  <c r="D153" i="51" s="1"/>
  <c r="B153" i="51"/>
  <c r="V152" i="51"/>
  <c r="U152" i="51"/>
  <c r="S152" i="51"/>
  <c r="R152" i="51"/>
  <c r="Q152" i="51"/>
  <c r="O152" i="51"/>
  <c r="M152" i="51"/>
  <c r="L152" i="51"/>
  <c r="J152" i="51"/>
  <c r="H152" i="51"/>
  <c r="F152" i="51"/>
  <c r="E152" i="51"/>
  <c r="C152" i="51"/>
  <c r="D152" i="51" s="1"/>
  <c r="B152" i="51"/>
  <c r="V151" i="51"/>
  <c r="U151" i="51"/>
  <c r="S151" i="51"/>
  <c r="R151" i="51"/>
  <c r="Q151" i="51"/>
  <c r="O151" i="51"/>
  <c r="M151" i="51"/>
  <c r="L151" i="51"/>
  <c r="J151" i="51"/>
  <c r="H151" i="51"/>
  <c r="F151" i="51"/>
  <c r="E151" i="51"/>
  <c r="C151" i="51"/>
  <c r="D151" i="51" s="1"/>
  <c r="B151" i="51"/>
  <c r="V150" i="51"/>
  <c r="U150" i="51"/>
  <c r="S150" i="51"/>
  <c r="R150" i="51"/>
  <c r="Q150" i="51"/>
  <c r="O150" i="51"/>
  <c r="M150" i="51"/>
  <c r="L150" i="51"/>
  <c r="J150" i="51"/>
  <c r="H150" i="51"/>
  <c r="F150" i="51"/>
  <c r="E150" i="51"/>
  <c r="C150" i="51"/>
  <c r="D150" i="51" s="1"/>
  <c r="B150" i="51"/>
  <c r="V149" i="51"/>
  <c r="U149" i="51"/>
  <c r="S149" i="51"/>
  <c r="R149" i="51"/>
  <c r="Q149" i="51"/>
  <c r="O149" i="51"/>
  <c r="M149" i="51"/>
  <c r="L149" i="51"/>
  <c r="J149" i="51"/>
  <c r="H149" i="51"/>
  <c r="F149" i="51"/>
  <c r="E149" i="51"/>
  <c r="C149" i="51"/>
  <c r="D149" i="51" s="1"/>
  <c r="B149" i="51"/>
  <c r="V148" i="51"/>
  <c r="U148" i="51"/>
  <c r="S148" i="51"/>
  <c r="R148" i="51"/>
  <c r="Q148" i="51"/>
  <c r="O148" i="51"/>
  <c r="M148" i="51"/>
  <c r="L148" i="51"/>
  <c r="J148" i="51"/>
  <c r="H148" i="51"/>
  <c r="F148" i="51"/>
  <c r="E148" i="51"/>
  <c r="C148" i="51"/>
  <c r="D148" i="51" s="1"/>
  <c r="B148" i="51"/>
  <c r="V147" i="51"/>
  <c r="U147" i="51"/>
  <c r="S147" i="51"/>
  <c r="R147" i="51"/>
  <c r="Q147" i="51"/>
  <c r="O147" i="51"/>
  <c r="M147" i="51"/>
  <c r="L147" i="51"/>
  <c r="J147" i="51"/>
  <c r="H147" i="51"/>
  <c r="F147" i="51"/>
  <c r="E147" i="51"/>
  <c r="C147" i="51"/>
  <c r="D147" i="51" s="1"/>
  <c r="B147" i="51"/>
  <c r="V146" i="51"/>
  <c r="U146" i="51"/>
  <c r="S146" i="51"/>
  <c r="R146" i="51"/>
  <c r="Q146" i="51"/>
  <c r="O146" i="51"/>
  <c r="M146" i="51"/>
  <c r="L146" i="51"/>
  <c r="J146" i="51"/>
  <c r="H146" i="51"/>
  <c r="F146" i="51"/>
  <c r="E146" i="51"/>
  <c r="C146" i="51"/>
  <c r="D146" i="51" s="1"/>
  <c r="B146" i="51"/>
  <c r="V145" i="51"/>
  <c r="U145" i="51"/>
  <c r="S145" i="51"/>
  <c r="R145" i="51"/>
  <c r="Q145" i="51"/>
  <c r="O145" i="51"/>
  <c r="M145" i="51"/>
  <c r="L145" i="51"/>
  <c r="J145" i="51"/>
  <c r="H145" i="51"/>
  <c r="F145" i="51"/>
  <c r="E145" i="51"/>
  <c r="C145" i="51"/>
  <c r="D145" i="51" s="1"/>
  <c r="B145" i="51"/>
  <c r="V144" i="51"/>
  <c r="U144" i="51"/>
  <c r="S144" i="51"/>
  <c r="R144" i="51"/>
  <c r="Q144" i="51"/>
  <c r="O144" i="51"/>
  <c r="M144" i="51"/>
  <c r="L144" i="51"/>
  <c r="J144" i="51"/>
  <c r="H144" i="51"/>
  <c r="F144" i="51"/>
  <c r="E144" i="51"/>
  <c r="C144" i="51"/>
  <c r="D144" i="51" s="1"/>
  <c r="B144" i="51"/>
  <c r="V143" i="51"/>
  <c r="U143" i="51"/>
  <c r="S143" i="51"/>
  <c r="R143" i="51"/>
  <c r="Q143" i="51"/>
  <c r="O143" i="51"/>
  <c r="M143" i="51"/>
  <c r="L143" i="51"/>
  <c r="J143" i="51"/>
  <c r="H143" i="51"/>
  <c r="F143" i="51"/>
  <c r="E143" i="51"/>
  <c r="C143" i="51"/>
  <c r="D143" i="51" s="1"/>
  <c r="B143" i="51"/>
  <c r="V142" i="51"/>
  <c r="U142" i="51"/>
  <c r="S142" i="51"/>
  <c r="R142" i="51"/>
  <c r="Q142" i="51"/>
  <c r="O142" i="51"/>
  <c r="M142" i="51"/>
  <c r="L142" i="51"/>
  <c r="J142" i="51"/>
  <c r="H142" i="51"/>
  <c r="F142" i="51"/>
  <c r="E142" i="51"/>
  <c r="C142" i="51"/>
  <c r="D142" i="51" s="1"/>
  <c r="B142" i="51"/>
  <c r="V141" i="51"/>
  <c r="U141" i="51"/>
  <c r="S141" i="51"/>
  <c r="R141" i="51"/>
  <c r="Q141" i="51"/>
  <c r="O141" i="51"/>
  <c r="M141" i="51"/>
  <c r="L141" i="51"/>
  <c r="J141" i="51"/>
  <c r="H141" i="51"/>
  <c r="F141" i="51"/>
  <c r="E141" i="51"/>
  <c r="C141" i="51"/>
  <c r="D141" i="51" s="1"/>
  <c r="B141" i="51"/>
  <c r="V140" i="51"/>
  <c r="U140" i="51"/>
  <c r="S140" i="51"/>
  <c r="R140" i="51"/>
  <c r="Q140" i="51"/>
  <c r="O140" i="51"/>
  <c r="M140" i="51"/>
  <c r="L140" i="51"/>
  <c r="J140" i="51"/>
  <c r="H140" i="51"/>
  <c r="F140" i="51"/>
  <c r="E140" i="51"/>
  <c r="C140" i="51"/>
  <c r="D140" i="51" s="1"/>
  <c r="B140" i="51"/>
  <c r="V139" i="51"/>
  <c r="U139" i="51"/>
  <c r="S139" i="51"/>
  <c r="R139" i="51"/>
  <c r="Q139" i="51"/>
  <c r="O139" i="51"/>
  <c r="M139" i="51"/>
  <c r="L139" i="51"/>
  <c r="J139" i="51"/>
  <c r="H139" i="51"/>
  <c r="F139" i="51"/>
  <c r="E139" i="51"/>
  <c r="C139" i="51"/>
  <c r="D139" i="51" s="1"/>
  <c r="B139" i="51"/>
  <c r="V138" i="51"/>
  <c r="U138" i="51"/>
  <c r="S138" i="51"/>
  <c r="R138" i="51"/>
  <c r="Q138" i="51"/>
  <c r="O138" i="51"/>
  <c r="M138" i="51"/>
  <c r="L138" i="51"/>
  <c r="J138" i="51"/>
  <c r="H138" i="51"/>
  <c r="F138" i="51"/>
  <c r="E138" i="51"/>
  <c r="C138" i="51"/>
  <c r="D138" i="51" s="1"/>
  <c r="B138" i="51"/>
  <c r="V137" i="51"/>
  <c r="U137" i="51"/>
  <c r="S137" i="51"/>
  <c r="R137" i="51"/>
  <c r="Q137" i="51"/>
  <c r="O137" i="51"/>
  <c r="M137" i="51"/>
  <c r="L137" i="51"/>
  <c r="J137" i="51"/>
  <c r="H137" i="51"/>
  <c r="F137" i="51"/>
  <c r="E137" i="51"/>
  <c r="C137" i="51"/>
  <c r="D137" i="51" s="1"/>
  <c r="B137" i="51"/>
  <c r="V136" i="51"/>
  <c r="U136" i="51"/>
  <c r="S136" i="51"/>
  <c r="R136" i="51"/>
  <c r="Q136" i="51"/>
  <c r="O136" i="51"/>
  <c r="M136" i="51"/>
  <c r="L136" i="51"/>
  <c r="J136" i="51"/>
  <c r="H136" i="51"/>
  <c r="F136" i="51"/>
  <c r="E136" i="51"/>
  <c r="C136" i="51"/>
  <c r="D136" i="51" s="1"/>
  <c r="B136" i="51"/>
  <c r="V135" i="51"/>
  <c r="U135" i="51"/>
  <c r="S135" i="51"/>
  <c r="R135" i="51"/>
  <c r="Q135" i="51"/>
  <c r="O135" i="51"/>
  <c r="M135" i="51"/>
  <c r="L135" i="51"/>
  <c r="J135" i="51"/>
  <c r="H135" i="51"/>
  <c r="F135" i="51"/>
  <c r="E135" i="51"/>
  <c r="C135" i="51"/>
  <c r="D135" i="51" s="1"/>
  <c r="B135" i="51"/>
  <c r="V134" i="51"/>
  <c r="U134" i="51"/>
  <c r="S134" i="51"/>
  <c r="R134" i="51"/>
  <c r="Q134" i="51"/>
  <c r="O134" i="51"/>
  <c r="M134" i="51"/>
  <c r="L134" i="51"/>
  <c r="J134" i="51"/>
  <c r="H134" i="51"/>
  <c r="F134" i="51"/>
  <c r="E134" i="51"/>
  <c r="C134" i="51"/>
  <c r="D134" i="51" s="1"/>
  <c r="B134" i="51"/>
  <c r="V133" i="51"/>
  <c r="U133" i="51"/>
  <c r="S133" i="51"/>
  <c r="R133" i="51"/>
  <c r="Q133" i="51"/>
  <c r="O133" i="51"/>
  <c r="M133" i="51"/>
  <c r="L133" i="51"/>
  <c r="J133" i="51"/>
  <c r="H133" i="51"/>
  <c r="F133" i="51"/>
  <c r="E133" i="51"/>
  <c r="C133" i="51"/>
  <c r="D133" i="51" s="1"/>
  <c r="B133" i="51"/>
  <c r="V132" i="51"/>
  <c r="U132" i="51"/>
  <c r="S132" i="51"/>
  <c r="R132" i="51"/>
  <c r="Q132" i="51"/>
  <c r="O132" i="51"/>
  <c r="M132" i="51"/>
  <c r="L132" i="51"/>
  <c r="J132" i="51"/>
  <c r="H132" i="51"/>
  <c r="F132" i="51"/>
  <c r="E132" i="51"/>
  <c r="C132" i="51"/>
  <c r="D132" i="51" s="1"/>
  <c r="B132" i="51"/>
  <c r="V131" i="51"/>
  <c r="U131" i="51"/>
  <c r="S131" i="51"/>
  <c r="R131" i="51"/>
  <c r="Q131" i="51"/>
  <c r="O131" i="51"/>
  <c r="M131" i="51"/>
  <c r="L131" i="51"/>
  <c r="J131" i="51"/>
  <c r="H131" i="51"/>
  <c r="F131" i="51"/>
  <c r="E131" i="51"/>
  <c r="C131" i="51"/>
  <c r="D131" i="51" s="1"/>
  <c r="B131" i="51"/>
  <c r="V130" i="51"/>
  <c r="U130" i="51"/>
  <c r="S130" i="51"/>
  <c r="R130" i="51"/>
  <c r="Q130" i="51"/>
  <c r="O130" i="51"/>
  <c r="M130" i="51"/>
  <c r="L130" i="51"/>
  <c r="J130" i="51"/>
  <c r="H130" i="51"/>
  <c r="F130" i="51"/>
  <c r="E130" i="51"/>
  <c r="C130" i="51"/>
  <c r="D130" i="51" s="1"/>
  <c r="B130" i="51"/>
  <c r="V129" i="51"/>
  <c r="U129" i="51"/>
  <c r="S129" i="51"/>
  <c r="R129" i="51"/>
  <c r="Q129" i="51"/>
  <c r="O129" i="51"/>
  <c r="M129" i="51"/>
  <c r="L129" i="51"/>
  <c r="J129" i="51"/>
  <c r="H129" i="51"/>
  <c r="F129" i="51"/>
  <c r="E129" i="51"/>
  <c r="C129" i="51"/>
  <c r="D129" i="51" s="1"/>
  <c r="B129" i="51"/>
  <c r="V128" i="51"/>
  <c r="U128" i="51"/>
  <c r="S128" i="51"/>
  <c r="R128" i="51"/>
  <c r="Q128" i="51"/>
  <c r="O128" i="51"/>
  <c r="M128" i="51"/>
  <c r="L128" i="51"/>
  <c r="J128" i="51"/>
  <c r="H128" i="51"/>
  <c r="F128" i="51"/>
  <c r="E128" i="51"/>
  <c r="C128" i="51"/>
  <c r="D128" i="51" s="1"/>
  <c r="B128" i="51"/>
  <c r="V127" i="51"/>
  <c r="U127" i="51"/>
  <c r="S127" i="51"/>
  <c r="R127" i="51"/>
  <c r="Q127" i="51"/>
  <c r="O127" i="51"/>
  <c r="M127" i="51"/>
  <c r="L127" i="51"/>
  <c r="J127" i="51"/>
  <c r="H127" i="51"/>
  <c r="F127" i="51"/>
  <c r="E127" i="51"/>
  <c r="C127" i="51"/>
  <c r="D127" i="51" s="1"/>
  <c r="B127" i="51"/>
  <c r="V126" i="51"/>
  <c r="U126" i="51"/>
  <c r="S126" i="51"/>
  <c r="R126" i="51"/>
  <c r="Q126" i="51"/>
  <c r="O126" i="51"/>
  <c r="M126" i="51"/>
  <c r="L126" i="51"/>
  <c r="J126" i="51"/>
  <c r="H126" i="51"/>
  <c r="F126" i="51"/>
  <c r="E126" i="51"/>
  <c r="C126" i="51"/>
  <c r="D126" i="51" s="1"/>
  <c r="B126" i="51"/>
  <c r="V125" i="51"/>
  <c r="U125" i="51"/>
  <c r="S125" i="51"/>
  <c r="R125" i="51"/>
  <c r="Q125" i="51"/>
  <c r="O125" i="51"/>
  <c r="M125" i="51"/>
  <c r="L125" i="51"/>
  <c r="J125" i="51"/>
  <c r="H125" i="51"/>
  <c r="F125" i="51"/>
  <c r="E125" i="51"/>
  <c r="C125" i="51"/>
  <c r="D125" i="51" s="1"/>
  <c r="B125" i="51"/>
  <c r="V124" i="51"/>
  <c r="U124" i="51"/>
  <c r="S124" i="51"/>
  <c r="R124" i="51"/>
  <c r="Q124" i="51"/>
  <c r="O124" i="51"/>
  <c r="M124" i="51"/>
  <c r="L124" i="51"/>
  <c r="J124" i="51"/>
  <c r="H124" i="51"/>
  <c r="F124" i="51"/>
  <c r="E124" i="51"/>
  <c r="C124" i="51"/>
  <c r="D124" i="51" s="1"/>
  <c r="B124" i="51"/>
  <c r="V123" i="51"/>
  <c r="U123" i="51"/>
  <c r="S123" i="51"/>
  <c r="R123" i="51"/>
  <c r="Q123" i="51"/>
  <c r="O123" i="51"/>
  <c r="M123" i="51"/>
  <c r="L123" i="51"/>
  <c r="J123" i="51"/>
  <c r="H123" i="51"/>
  <c r="F123" i="51"/>
  <c r="E123" i="51"/>
  <c r="C123" i="51"/>
  <c r="D123" i="51" s="1"/>
  <c r="B123" i="51"/>
  <c r="V122" i="51"/>
  <c r="U122" i="51"/>
  <c r="S122" i="51"/>
  <c r="R122" i="51"/>
  <c r="Q122" i="51"/>
  <c r="O122" i="51"/>
  <c r="M122" i="51"/>
  <c r="L122" i="51"/>
  <c r="J122" i="51"/>
  <c r="H122" i="51"/>
  <c r="F122" i="51"/>
  <c r="E122" i="51"/>
  <c r="C122" i="51"/>
  <c r="D122" i="51" s="1"/>
  <c r="B122" i="51"/>
  <c r="V121" i="51"/>
  <c r="U121" i="51"/>
  <c r="S121" i="51"/>
  <c r="R121" i="51"/>
  <c r="Q121" i="51"/>
  <c r="O121" i="51"/>
  <c r="M121" i="51"/>
  <c r="L121" i="51"/>
  <c r="J121" i="51"/>
  <c r="H121" i="51"/>
  <c r="F121" i="51"/>
  <c r="E121" i="51"/>
  <c r="C121" i="51"/>
  <c r="D121" i="51" s="1"/>
  <c r="B121" i="51"/>
  <c r="V120" i="51"/>
  <c r="U120" i="51"/>
  <c r="S120" i="51"/>
  <c r="R120" i="51"/>
  <c r="Q120" i="51"/>
  <c r="O120" i="51"/>
  <c r="M120" i="51"/>
  <c r="L120" i="51"/>
  <c r="J120" i="51"/>
  <c r="H120" i="51"/>
  <c r="F120" i="51"/>
  <c r="E120" i="51"/>
  <c r="C120" i="51"/>
  <c r="D120" i="51" s="1"/>
  <c r="B120" i="51"/>
  <c r="V119" i="51"/>
  <c r="U119" i="51"/>
  <c r="S119" i="51"/>
  <c r="R119" i="51"/>
  <c r="Q119" i="51"/>
  <c r="O119" i="51"/>
  <c r="M119" i="51"/>
  <c r="L119" i="51"/>
  <c r="J119" i="51"/>
  <c r="H119" i="51"/>
  <c r="F119" i="51"/>
  <c r="E119" i="51"/>
  <c r="C119" i="51"/>
  <c r="D119" i="51" s="1"/>
  <c r="B119" i="51"/>
  <c r="V118" i="51"/>
  <c r="U118" i="51"/>
  <c r="S118" i="51"/>
  <c r="R118" i="51"/>
  <c r="Q118" i="51"/>
  <c r="O118" i="51"/>
  <c r="M118" i="51"/>
  <c r="L118" i="51"/>
  <c r="J118" i="51"/>
  <c r="H118" i="51"/>
  <c r="F118" i="51"/>
  <c r="E118" i="51"/>
  <c r="C118" i="51"/>
  <c r="D118" i="51" s="1"/>
  <c r="B118" i="51"/>
  <c r="V117" i="51"/>
  <c r="U117" i="51"/>
  <c r="S117" i="51"/>
  <c r="R117" i="51"/>
  <c r="Q117" i="51"/>
  <c r="O117" i="51"/>
  <c r="M117" i="51"/>
  <c r="L117" i="51"/>
  <c r="J117" i="51"/>
  <c r="H117" i="51"/>
  <c r="F117" i="51"/>
  <c r="E117" i="51"/>
  <c r="C117" i="51"/>
  <c r="D117" i="51" s="1"/>
  <c r="B117" i="51"/>
  <c r="V116" i="51"/>
  <c r="U116" i="51"/>
  <c r="S116" i="51"/>
  <c r="R116" i="51"/>
  <c r="Q116" i="51"/>
  <c r="O116" i="51"/>
  <c r="M116" i="51"/>
  <c r="L116" i="51"/>
  <c r="J116" i="51"/>
  <c r="H116" i="51"/>
  <c r="F116" i="51"/>
  <c r="E116" i="51"/>
  <c r="C116" i="51"/>
  <c r="D116" i="51" s="1"/>
  <c r="B116" i="51"/>
  <c r="V115" i="51"/>
  <c r="U115" i="51"/>
  <c r="S115" i="51"/>
  <c r="R115" i="51"/>
  <c r="Q115" i="51"/>
  <c r="O115" i="51"/>
  <c r="M115" i="51"/>
  <c r="L115" i="51"/>
  <c r="J115" i="51"/>
  <c r="H115" i="51"/>
  <c r="F115" i="51"/>
  <c r="E115" i="51"/>
  <c r="C115" i="51"/>
  <c r="D115" i="51" s="1"/>
  <c r="B115" i="51"/>
  <c r="V114" i="51"/>
  <c r="U114" i="51"/>
  <c r="S114" i="51"/>
  <c r="R114" i="51"/>
  <c r="Q114" i="51"/>
  <c r="O114" i="51"/>
  <c r="M114" i="51"/>
  <c r="L114" i="51"/>
  <c r="J114" i="51"/>
  <c r="H114" i="51"/>
  <c r="F114" i="51"/>
  <c r="E114" i="51"/>
  <c r="C114" i="51"/>
  <c r="D114" i="51" s="1"/>
  <c r="B114" i="51"/>
  <c r="V113" i="51"/>
  <c r="U113" i="51"/>
  <c r="S113" i="51"/>
  <c r="R113" i="51"/>
  <c r="Q113" i="51"/>
  <c r="O113" i="51"/>
  <c r="M113" i="51"/>
  <c r="L113" i="51"/>
  <c r="J113" i="51"/>
  <c r="H113" i="51"/>
  <c r="F113" i="51"/>
  <c r="E113" i="51"/>
  <c r="C113" i="51"/>
  <c r="D113" i="51" s="1"/>
  <c r="B113" i="51"/>
  <c r="V112" i="51"/>
  <c r="U112" i="51"/>
  <c r="S112" i="51"/>
  <c r="R112" i="51"/>
  <c r="Q112" i="51"/>
  <c r="O112" i="51"/>
  <c r="M112" i="51"/>
  <c r="L112" i="51"/>
  <c r="J112" i="51"/>
  <c r="H112" i="51"/>
  <c r="F112" i="51"/>
  <c r="E112" i="51"/>
  <c r="C112" i="51"/>
  <c r="D112" i="51" s="1"/>
  <c r="B112" i="51"/>
  <c r="V111" i="51"/>
  <c r="U111" i="51"/>
  <c r="S111" i="51"/>
  <c r="R111" i="51"/>
  <c r="Q111" i="51"/>
  <c r="O111" i="51"/>
  <c r="M111" i="51"/>
  <c r="L111" i="51"/>
  <c r="J111" i="51"/>
  <c r="H111" i="51"/>
  <c r="F111" i="51"/>
  <c r="E111" i="51"/>
  <c r="C111" i="51"/>
  <c r="D111" i="51" s="1"/>
  <c r="B111" i="51"/>
  <c r="V110" i="51"/>
  <c r="U110" i="51"/>
  <c r="S110" i="51"/>
  <c r="R110" i="51"/>
  <c r="Q110" i="51"/>
  <c r="O110" i="51"/>
  <c r="M110" i="51"/>
  <c r="L110" i="51"/>
  <c r="J110" i="51"/>
  <c r="H110" i="51"/>
  <c r="F110" i="51"/>
  <c r="E110" i="51"/>
  <c r="C110" i="51"/>
  <c r="D110" i="51" s="1"/>
  <c r="B110" i="51"/>
  <c r="V109" i="51"/>
  <c r="U109" i="51"/>
  <c r="S109" i="51"/>
  <c r="R109" i="51"/>
  <c r="Q109" i="51"/>
  <c r="O109" i="51"/>
  <c r="M109" i="51"/>
  <c r="L109" i="51"/>
  <c r="J109" i="51"/>
  <c r="H109" i="51"/>
  <c r="F109" i="51"/>
  <c r="E109" i="51"/>
  <c r="C109" i="51"/>
  <c r="D109" i="51" s="1"/>
  <c r="B109" i="51"/>
  <c r="V108" i="51"/>
  <c r="U108" i="51"/>
  <c r="S108" i="51"/>
  <c r="R108" i="51"/>
  <c r="Q108" i="51"/>
  <c r="O108" i="51"/>
  <c r="M108" i="51"/>
  <c r="L108" i="51"/>
  <c r="J108" i="51"/>
  <c r="H108" i="51"/>
  <c r="F108" i="51"/>
  <c r="E108" i="51"/>
  <c r="C108" i="51"/>
  <c r="D108" i="51" s="1"/>
  <c r="B108" i="51"/>
  <c r="V107" i="51"/>
  <c r="U107" i="51"/>
  <c r="S107" i="51"/>
  <c r="R107" i="51"/>
  <c r="Q107" i="51"/>
  <c r="O107" i="51"/>
  <c r="M107" i="51"/>
  <c r="L107" i="51"/>
  <c r="J107" i="51"/>
  <c r="H107" i="51"/>
  <c r="F107" i="51"/>
  <c r="E107" i="51"/>
  <c r="C107" i="51"/>
  <c r="D107" i="51" s="1"/>
  <c r="B107" i="51"/>
  <c r="V106" i="51"/>
  <c r="U106" i="51"/>
  <c r="S106" i="51"/>
  <c r="R106" i="51"/>
  <c r="Q106" i="51"/>
  <c r="O106" i="51"/>
  <c r="M106" i="51"/>
  <c r="L106" i="51"/>
  <c r="J106" i="51"/>
  <c r="H106" i="51"/>
  <c r="F106" i="51"/>
  <c r="E106" i="51"/>
  <c r="C106" i="51"/>
  <c r="D106" i="51" s="1"/>
  <c r="B106" i="51"/>
  <c r="V105" i="51"/>
  <c r="U105" i="51"/>
  <c r="S105" i="51"/>
  <c r="R105" i="51"/>
  <c r="Q105" i="51"/>
  <c r="O105" i="51"/>
  <c r="M105" i="51"/>
  <c r="L105" i="51"/>
  <c r="J105" i="51"/>
  <c r="H105" i="51"/>
  <c r="F105" i="51"/>
  <c r="E105" i="51"/>
  <c r="C105" i="51"/>
  <c r="D105" i="51" s="1"/>
  <c r="B105" i="51"/>
  <c r="V104" i="51"/>
  <c r="U104" i="51"/>
  <c r="S104" i="51"/>
  <c r="R104" i="51"/>
  <c r="Q104" i="51"/>
  <c r="O104" i="51"/>
  <c r="M104" i="51"/>
  <c r="L104" i="51"/>
  <c r="J104" i="51"/>
  <c r="H104" i="51"/>
  <c r="F104" i="51"/>
  <c r="E104" i="51"/>
  <c r="C104" i="51"/>
  <c r="D104" i="51" s="1"/>
  <c r="B104" i="51"/>
  <c r="V103" i="51"/>
  <c r="U103" i="51"/>
  <c r="S103" i="51"/>
  <c r="R103" i="51"/>
  <c r="Q103" i="51"/>
  <c r="O103" i="51"/>
  <c r="M103" i="51"/>
  <c r="L103" i="51"/>
  <c r="J103" i="51"/>
  <c r="H103" i="51"/>
  <c r="F103" i="51"/>
  <c r="E103" i="51"/>
  <c r="C103" i="51"/>
  <c r="D103" i="51" s="1"/>
  <c r="B103" i="51"/>
  <c r="V102" i="51"/>
  <c r="U102" i="51"/>
  <c r="S102" i="51"/>
  <c r="R102" i="51"/>
  <c r="Q102" i="51"/>
  <c r="O102" i="51"/>
  <c r="M102" i="51"/>
  <c r="L102" i="51"/>
  <c r="J102" i="51"/>
  <c r="H102" i="51"/>
  <c r="F102" i="51"/>
  <c r="E102" i="51"/>
  <c r="C102" i="51"/>
  <c r="D102" i="51" s="1"/>
  <c r="B102" i="51"/>
  <c r="V101" i="51"/>
  <c r="U101" i="51"/>
  <c r="S101" i="51"/>
  <c r="R101" i="51"/>
  <c r="Q101" i="51"/>
  <c r="O101" i="51"/>
  <c r="M101" i="51"/>
  <c r="L101" i="51"/>
  <c r="J101" i="51"/>
  <c r="H101" i="51"/>
  <c r="F101" i="51"/>
  <c r="E101" i="51"/>
  <c r="C101" i="51"/>
  <c r="D101" i="51" s="1"/>
  <c r="B101" i="51"/>
  <c r="V100" i="51"/>
  <c r="U100" i="51"/>
  <c r="S100" i="51"/>
  <c r="R100" i="51"/>
  <c r="Q100" i="51"/>
  <c r="O100" i="51"/>
  <c r="M100" i="51"/>
  <c r="L100" i="51"/>
  <c r="J100" i="51"/>
  <c r="H100" i="51"/>
  <c r="F100" i="51"/>
  <c r="E100" i="51"/>
  <c r="C100" i="51"/>
  <c r="D100" i="51" s="1"/>
  <c r="B100" i="51"/>
  <c r="V99" i="51"/>
  <c r="U99" i="51"/>
  <c r="S99" i="51"/>
  <c r="R99" i="51"/>
  <c r="Q99" i="51"/>
  <c r="O99" i="51"/>
  <c r="M99" i="51"/>
  <c r="L99" i="51"/>
  <c r="J99" i="51"/>
  <c r="H99" i="51"/>
  <c r="F99" i="51"/>
  <c r="E99" i="51"/>
  <c r="C99" i="51"/>
  <c r="D99" i="51" s="1"/>
  <c r="B99" i="51"/>
  <c r="V98" i="51"/>
  <c r="U98" i="51"/>
  <c r="S98" i="51"/>
  <c r="R98" i="51"/>
  <c r="Q98" i="51"/>
  <c r="O98" i="51"/>
  <c r="M98" i="51"/>
  <c r="L98" i="51"/>
  <c r="J98" i="51"/>
  <c r="H98" i="51"/>
  <c r="F98" i="51"/>
  <c r="E98" i="51"/>
  <c r="C98" i="51"/>
  <c r="D98" i="51" s="1"/>
  <c r="B98" i="51"/>
  <c r="V97" i="51"/>
  <c r="U97" i="51"/>
  <c r="S97" i="51"/>
  <c r="R97" i="51"/>
  <c r="Q97" i="51"/>
  <c r="O97" i="51"/>
  <c r="M97" i="51"/>
  <c r="L97" i="51"/>
  <c r="J97" i="51"/>
  <c r="H97" i="51"/>
  <c r="F97" i="51"/>
  <c r="E97" i="51"/>
  <c r="C97" i="51"/>
  <c r="D97" i="51" s="1"/>
  <c r="B97" i="51"/>
  <c r="V96" i="51"/>
  <c r="U96" i="51"/>
  <c r="S96" i="51"/>
  <c r="R96" i="51"/>
  <c r="Q96" i="51"/>
  <c r="O96" i="51"/>
  <c r="M96" i="51"/>
  <c r="L96" i="51"/>
  <c r="J96" i="51"/>
  <c r="H96" i="51"/>
  <c r="F96" i="51"/>
  <c r="E96" i="51"/>
  <c r="C96" i="51"/>
  <c r="D96" i="51" s="1"/>
  <c r="B96" i="51"/>
  <c r="V95" i="51"/>
  <c r="U95" i="51"/>
  <c r="S95" i="51"/>
  <c r="R95" i="51"/>
  <c r="Q95" i="51"/>
  <c r="O95" i="51"/>
  <c r="M95" i="51"/>
  <c r="L95" i="51"/>
  <c r="J95" i="51"/>
  <c r="H95" i="51"/>
  <c r="F95" i="51"/>
  <c r="E95" i="51"/>
  <c r="C95" i="51"/>
  <c r="D95" i="51" s="1"/>
  <c r="B95" i="51"/>
  <c r="V94" i="51"/>
  <c r="U94" i="51"/>
  <c r="S94" i="51"/>
  <c r="R94" i="51"/>
  <c r="Q94" i="51"/>
  <c r="O94" i="51"/>
  <c r="M94" i="51"/>
  <c r="L94" i="51"/>
  <c r="J94" i="51"/>
  <c r="H94" i="51"/>
  <c r="F94" i="51"/>
  <c r="E94" i="51"/>
  <c r="C94" i="51"/>
  <c r="D94" i="51" s="1"/>
  <c r="B94" i="51"/>
  <c r="V93" i="51"/>
  <c r="U93" i="51"/>
  <c r="S93" i="51"/>
  <c r="R93" i="51"/>
  <c r="Q93" i="51"/>
  <c r="O93" i="51"/>
  <c r="M93" i="51"/>
  <c r="L93" i="51"/>
  <c r="J93" i="51"/>
  <c r="H93" i="51"/>
  <c r="F93" i="51"/>
  <c r="E93" i="51"/>
  <c r="C93" i="51"/>
  <c r="D93" i="51" s="1"/>
  <c r="B93" i="51"/>
  <c r="V92" i="51"/>
  <c r="U92" i="51"/>
  <c r="S92" i="51"/>
  <c r="R92" i="51"/>
  <c r="Q92" i="51"/>
  <c r="O92" i="51"/>
  <c r="M92" i="51"/>
  <c r="L92" i="51"/>
  <c r="J92" i="51"/>
  <c r="H92" i="51"/>
  <c r="F92" i="51"/>
  <c r="E92" i="51"/>
  <c r="C92" i="51"/>
  <c r="D92" i="51" s="1"/>
  <c r="B92" i="51"/>
  <c r="V91" i="51"/>
  <c r="U91" i="51"/>
  <c r="S91" i="51"/>
  <c r="R91" i="51"/>
  <c r="Q91" i="51"/>
  <c r="O91" i="51"/>
  <c r="M91" i="51"/>
  <c r="L91" i="51"/>
  <c r="J91" i="51"/>
  <c r="H91" i="51"/>
  <c r="F91" i="51"/>
  <c r="E91" i="51"/>
  <c r="C91" i="51"/>
  <c r="D91" i="51" s="1"/>
  <c r="B91" i="51"/>
  <c r="V90" i="51"/>
  <c r="U90" i="51"/>
  <c r="S90" i="51"/>
  <c r="R90" i="51"/>
  <c r="Q90" i="51"/>
  <c r="O90" i="51"/>
  <c r="M90" i="51"/>
  <c r="L90" i="51"/>
  <c r="J90" i="51"/>
  <c r="H90" i="51"/>
  <c r="F90" i="51"/>
  <c r="E90" i="51"/>
  <c r="C90" i="51"/>
  <c r="D90" i="51" s="1"/>
  <c r="B90" i="51"/>
  <c r="V89" i="51"/>
  <c r="U89" i="51"/>
  <c r="S89" i="51"/>
  <c r="R89" i="51"/>
  <c r="Q89" i="51"/>
  <c r="O89" i="51"/>
  <c r="M89" i="51"/>
  <c r="L89" i="51"/>
  <c r="J89" i="51"/>
  <c r="H89" i="51"/>
  <c r="F89" i="51"/>
  <c r="E89" i="51"/>
  <c r="C89" i="51"/>
  <c r="D89" i="51" s="1"/>
  <c r="B89" i="51"/>
  <c r="V88" i="51"/>
  <c r="U88" i="51"/>
  <c r="S88" i="51"/>
  <c r="R88" i="51"/>
  <c r="Q88" i="51"/>
  <c r="O88" i="51"/>
  <c r="M88" i="51"/>
  <c r="L88" i="51"/>
  <c r="J88" i="51"/>
  <c r="H88" i="51"/>
  <c r="F88" i="51"/>
  <c r="E88" i="51"/>
  <c r="C88" i="51"/>
  <c r="D88" i="51" s="1"/>
  <c r="B88" i="51"/>
  <c r="V87" i="51"/>
  <c r="U87" i="51"/>
  <c r="S87" i="51"/>
  <c r="R87" i="51"/>
  <c r="Q87" i="51"/>
  <c r="O87" i="51"/>
  <c r="M87" i="51"/>
  <c r="L87" i="51"/>
  <c r="J87" i="51"/>
  <c r="H87" i="51"/>
  <c r="F87" i="51"/>
  <c r="E87" i="51"/>
  <c r="C87" i="51"/>
  <c r="D87" i="51" s="1"/>
  <c r="B87" i="51"/>
  <c r="V86" i="51"/>
  <c r="U86" i="51"/>
  <c r="S86" i="51"/>
  <c r="R86" i="51"/>
  <c r="Q86" i="51"/>
  <c r="O86" i="51"/>
  <c r="M86" i="51"/>
  <c r="L86" i="51"/>
  <c r="J86" i="51"/>
  <c r="H86" i="51"/>
  <c r="F86" i="51"/>
  <c r="E86" i="51"/>
  <c r="C86" i="51"/>
  <c r="D86" i="51" s="1"/>
  <c r="B86" i="51"/>
  <c r="V85" i="51"/>
  <c r="U85" i="51"/>
  <c r="S85" i="51"/>
  <c r="R85" i="51"/>
  <c r="Q85" i="51"/>
  <c r="O85" i="51"/>
  <c r="M85" i="51"/>
  <c r="L85" i="51"/>
  <c r="J85" i="51"/>
  <c r="H85" i="51"/>
  <c r="F85" i="51"/>
  <c r="E85" i="51"/>
  <c r="C85" i="51"/>
  <c r="D85" i="51" s="1"/>
  <c r="B85" i="51"/>
  <c r="V84" i="51"/>
  <c r="U84" i="51"/>
  <c r="S84" i="51"/>
  <c r="R84" i="51"/>
  <c r="Q84" i="51"/>
  <c r="O84" i="51"/>
  <c r="M84" i="51"/>
  <c r="L84" i="51"/>
  <c r="J84" i="51"/>
  <c r="H84" i="51"/>
  <c r="F84" i="51"/>
  <c r="E84" i="51"/>
  <c r="C84" i="51"/>
  <c r="D84" i="51" s="1"/>
  <c r="B84" i="51"/>
  <c r="V83" i="51"/>
  <c r="U83" i="51"/>
  <c r="S83" i="51"/>
  <c r="R83" i="51"/>
  <c r="Q83" i="51"/>
  <c r="O83" i="51"/>
  <c r="M83" i="51"/>
  <c r="L83" i="51"/>
  <c r="J83" i="51"/>
  <c r="H83" i="51"/>
  <c r="F83" i="51"/>
  <c r="E83" i="51"/>
  <c r="C83" i="51"/>
  <c r="D83" i="51" s="1"/>
  <c r="B83" i="51"/>
  <c r="V82" i="51"/>
  <c r="U82" i="51"/>
  <c r="S82" i="51"/>
  <c r="R82" i="51"/>
  <c r="Q82" i="51"/>
  <c r="O82" i="51"/>
  <c r="M82" i="51"/>
  <c r="L82" i="51"/>
  <c r="J82" i="51"/>
  <c r="H82" i="51"/>
  <c r="F82" i="51"/>
  <c r="E82" i="51"/>
  <c r="C82" i="51"/>
  <c r="D82" i="51" s="1"/>
  <c r="B82" i="51"/>
  <c r="V81" i="51"/>
  <c r="U81" i="51"/>
  <c r="S81" i="51"/>
  <c r="R81" i="51"/>
  <c r="Q81" i="51"/>
  <c r="O81" i="51"/>
  <c r="M81" i="51"/>
  <c r="L81" i="51"/>
  <c r="J81" i="51"/>
  <c r="H81" i="51"/>
  <c r="F81" i="51"/>
  <c r="E81" i="51"/>
  <c r="C81" i="51"/>
  <c r="D81" i="51" s="1"/>
  <c r="B81" i="51"/>
  <c r="V80" i="51"/>
  <c r="U80" i="51"/>
  <c r="S80" i="51"/>
  <c r="R80" i="51"/>
  <c r="Q80" i="51"/>
  <c r="O80" i="51"/>
  <c r="M80" i="51"/>
  <c r="L80" i="51"/>
  <c r="J80" i="51"/>
  <c r="H80" i="51"/>
  <c r="F80" i="51"/>
  <c r="E80" i="51"/>
  <c r="C80" i="51"/>
  <c r="D80" i="51" s="1"/>
  <c r="B80" i="51"/>
  <c r="V79" i="51"/>
  <c r="U79" i="51"/>
  <c r="S79" i="51"/>
  <c r="R79" i="51"/>
  <c r="Q79" i="51"/>
  <c r="O79" i="51"/>
  <c r="M79" i="51"/>
  <c r="L79" i="51"/>
  <c r="J79" i="51"/>
  <c r="H79" i="51"/>
  <c r="F79" i="51"/>
  <c r="E79" i="51"/>
  <c r="C79" i="51"/>
  <c r="D79" i="51" s="1"/>
  <c r="B79" i="51"/>
  <c r="V78" i="51"/>
  <c r="U78" i="51"/>
  <c r="S78" i="51"/>
  <c r="R78" i="51"/>
  <c r="Q78" i="51"/>
  <c r="O78" i="51"/>
  <c r="M78" i="51"/>
  <c r="L78" i="51"/>
  <c r="J78" i="51"/>
  <c r="H78" i="51"/>
  <c r="F78" i="51"/>
  <c r="E78" i="51"/>
  <c r="C78" i="51"/>
  <c r="D78" i="51" s="1"/>
  <c r="B78" i="51"/>
  <c r="V77" i="51"/>
  <c r="U77" i="51"/>
  <c r="S77" i="51"/>
  <c r="R77" i="51"/>
  <c r="Q77" i="51"/>
  <c r="O77" i="51"/>
  <c r="M77" i="51"/>
  <c r="L77" i="51"/>
  <c r="J77" i="51"/>
  <c r="H77" i="51"/>
  <c r="F77" i="51"/>
  <c r="E77" i="51"/>
  <c r="C77" i="51"/>
  <c r="D77" i="51" s="1"/>
  <c r="B77" i="51"/>
  <c r="V76" i="51"/>
  <c r="U76" i="51"/>
  <c r="S76" i="51"/>
  <c r="R76" i="51"/>
  <c r="Q76" i="51"/>
  <c r="O76" i="51"/>
  <c r="M76" i="51"/>
  <c r="L76" i="51"/>
  <c r="J76" i="51"/>
  <c r="H76" i="51"/>
  <c r="F76" i="51"/>
  <c r="E76" i="51"/>
  <c r="C76" i="51"/>
  <c r="D76" i="51" s="1"/>
  <c r="B76" i="51"/>
  <c r="V75" i="51"/>
  <c r="U75" i="51"/>
  <c r="S75" i="51"/>
  <c r="R75" i="51"/>
  <c r="Q75" i="51"/>
  <c r="O75" i="51"/>
  <c r="M75" i="51"/>
  <c r="L75" i="51"/>
  <c r="J75" i="51"/>
  <c r="H75" i="51"/>
  <c r="F75" i="51"/>
  <c r="E75" i="51"/>
  <c r="C75" i="51"/>
  <c r="D75" i="51" s="1"/>
  <c r="B75" i="51"/>
  <c r="V74" i="51"/>
  <c r="U74" i="51"/>
  <c r="S74" i="51"/>
  <c r="R74" i="51"/>
  <c r="Q74" i="51"/>
  <c r="O74" i="51"/>
  <c r="M74" i="51"/>
  <c r="L74" i="51"/>
  <c r="J74" i="51"/>
  <c r="H74" i="51"/>
  <c r="F74" i="51"/>
  <c r="E74" i="51"/>
  <c r="C74" i="51"/>
  <c r="D74" i="51" s="1"/>
  <c r="B74" i="51"/>
  <c r="V73" i="51"/>
  <c r="U73" i="51"/>
  <c r="S73" i="51"/>
  <c r="R73" i="51"/>
  <c r="Q73" i="51"/>
  <c r="O73" i="51"/>
  <c r="M73" i="51"/>
  <c r="L73" i="51"/>
  <c r="J73" i="51"/>
  <c r="H73" i="51"/>
  <c r="F73" i="51"/>
  <c r="E73" i="51"/>
  <c r="C73" i="51"/>
  <c r="D73" i="51" s="1"/>
  <c r="B73" i="51"/>
  <c r="V72" i="51"/>
  <c r="U72" i="51"/>
  <c r="S72" i="51"/>
  <c r="R72" i="51"/>
  <c r="Q72" i="51"/>
  <c r="O72" i="51"/>
  <c r="M72" i="51"/>
  <c r="L72" i="51"/>
  <c r="J72" i="51"/>
  <c r="H72" i="51"/>
  <c r="F72" i="51"/>
  <c r="E72" i="51"/>
  <c r="C72" i="51"/>
  <c r="D72" i="51" s="1"/>
  <c r="B72" i="51"/>
  <c r="V71" i="51"/>
  <c r="U71" i="51"/>
  <c r="S71" i="51"/>
  <c r="R71" i="51"/>
  <c r="Q71" i="51"/>
  <c r="O71" i="51"/>
  <c r="M71" i="51"/>
  <c r="L71" i="51"/>
  <c r="J71" i="51"/>
  <c r="H71" i="51"/>
  <c r="F71" i="51"/>
  <c r="E71" i="51"/>
  <c r="C71" i="51"/>
  <c r="D71" i="51" s="1"/>
  <c r="B71" i="51"/>
  <c r="V70" i="51"/>
  <c r="U70" i="51"/>
  <c r="S70" i="51"/>
  <c r="R70" i="51"/>
  <c r="Q70" i="51"/>
  <c r="O70" i="51"/>
  <c r="M70" i="51"/>
  <c r="L70" i="51"/>
  <c r="J70" i="51"/>
  <c r="H70" i="51"/>
  <c r="F70" i="51"/>
  <c r="E70" i="51"/>
  <c r="C70" i="51"/>
  <c r="D70" i="51" s="1"/>
  <c r="B70" i="51"/>
  <c r="V69" i="51"/>
  <c r="U69" i="51"/>
  <c r="S69" i="51"/>
  <c r="R69" i="51"/>
  <c r="Q69" i="51"/>
  <c r="O69" i="51"/>
  <c r="M69" i="51"/>
  <c r="L69" i="51"/>
  <c r="J69" i="51"/>
  <c r="H69" i="51"/>
  <c r="F69" i="51"/>
  <c r="E69" i="51"/>
  <c r="C69" i="51"/>
  <c r="D69" i="51" s="1"/>
  <c r="B69" i="51"/>
  <c r="V68" i="51"/>
  <c r="U68" i="51"/>
  <c r="S68" i="51"/>
  <c r="R68" i="51"/>
  <c r="Q68" i="51"/>
  <c r="O68" i="51"/>
  <c r="M68" i="51"/>
  <c r="L68" i="51"/>
  <c r="J68" i="51"/>
  <c r="H68" i="51"/>
  <c r="F68" i="51"/>
  <c r="E68" i="51"/>
  <c r="C68" i="51"/>
  <c r="D68" i="51" s="1"/>
  <c r="B68" i="51"/>
  <c r="V67" i="51"/>
  <c r="U67" i="51"/>
  <c r="S67" i="51"/>
  <c r="R67" i="51"/>
  <c r="Q67" i="51"/>
  <c r="O67" i="51"/>
  <c r="M67" i="51"/>
  <c r="L67" i="51"/>
  <c r="J67" i="51"/>
  <c r="H67" i="51"/>
  <c r="F67" i="51"/>
  <c r="E67" i="51"/>
  <c r="C67" i="51"/>
  <c r="D67" i="51" s="1"/>
  <c r="B67" i="51"/>
  <c r="V66" i="51"/>
  <c r="U66" i="51"/>
  <c r="S66" i="51"/>
  <c r="R66" i="51"/>
  <c r="Q66" i="51"/>
  <c r="O66" i="51"/>
  <c r="M66" i="51"/>
  <c r="L66" i="51"/>
  <c r="J66" i="51"/>
  <c r="H66" i="51"/>
  <c r="F66" i="51"/>
  <c r="E66" i="51"/>
  <c r="C66" i="51"/>
  <c r="D66" i="51" s="1"/>
  <c r="B66" i="51"/>
  <c r="V64" i="51"/>
  <c r="U64" i="51"/>
  <c r="S64" i="51"/>
  <c r="R64" i="51"/>
  <c r="Q64" i="51"/>
  <c r="O64" i="51"/>
  <c r="P38" i="51" s="1"/>
  <c r="M64" i="51"/>
  <c r="N38" i="51" s="1"/>
  <c r="L64" i="51"/>
  <c r="J64" i="51"/>
  <c r="K38" i="51" s="1"/>
  <c r="H64" i="51"/>
  <c r="I38" i="51" s="1"/>
  <c r="F64" i="51"/>
  <c r="G38" i="51" s="1"/>
  <c r="E64" i="51"/>
  <c r="C64" i="51"/>
  <c r="D64" i="51" s="1"/>
  <c r="B64" i="51"/>
  <c r="V63" i="51"/>
  <c r="U63" i="51"/>
  <c r="S63" i="51"/>
  <c r="R63" i="51"/>
  <c r="Q63" i="51"/>
  <c r="O63" i="51"/>
  <c r="P37" i="51" s="1"/>
  <c r="M63" i="51"/>
  <c r="N37" i="51" s="1"/>
  <c r="L63" i="51"/>
  <c r="J63" i="51"/>
  <c r="K37" i="51" s="1"/>
  <c r="H63" i="51"/>
  <c r="I37" i="51" s="1"/>
  <c r="F63" i="51"/>
  <c r="G37" i="51" s="1"/>
  <c r="E63" i="51"/>
  <c r="C63" i="51"/>
  <c r="D63" i="51" s="1"/>
  <c r="B63" i="51"/>
  <c r="V62" i="51"/>
  <c r="U62" i="51"/>
  <c r="S62" i="51"/>
  <c r="R62" i="51"/>
  <c r="Q62" i="51"/>
  <c r="O62" i="51"/>
  <c r="P36" i="51" s="1"/>
  <c r="M62" i="51"/>
  <c r="N36" i="51" s="1"/>
  <c r="L62" i="51"/>
  <c r="J62" i="51"/>
  <c r="K36" i="51" s="1"/>
  <c r="H62" i="51"/>
  <c r="I36" i="51" s="1"/>
  <c r="F62" i="51"/>
  <c r="G36" i="51" s="1"/>
  <c r="E62" i="51"/>
  <c r="C62" i="51"/>
  <c r="D62" i="51" s="1"/>
  <c r="B62" i="51"/>
  <c r="V61" i="51"/>
  <c r="U61" i="51"/>
  <c r="S61" i="51"/>
  <c r="R61" i="51"/>
  <c r="Q61" i="51"/>
  <c r="O61" i="51"/>
  <c r="P35" i="51" s="1"/>
  <c r="M61" i="51"/>
  <c r="N35" i="51" s="1"/>
  <c r="L61" i="51"/>
  <c r="J61" i="51"/>
  <c r="K35" i="51" s="1"/>
  <c r="H61" i="51"/>
  <c r="I35" i="51" s="1"/>
  <c r="F61" i="51"/>
  <c r="G35" i="51" s="1"/>
  <c r="E61" i="51"/>
  <c r="C61" i="51"/>
  <c r="D61" i="51" s="1"/>
  <c r="B61" i="51"/>
  <c r="V60" i="51"/>
  <c r="U60" i="51"/>
  <c r="S60" i="51"/>
  <c r="R60" i="51"/>
  <c r="Q60" i="51"/>
  <c r="O60" i="51"/>
  <c r="P34" i="51" s="1"/>
  <c r="M60" i="51"/>
  <c r="N34" i="51" s="1"/>
  <c r="L60" i="51"/>
  <c r="J60" i="51"/>
  <c r="K34" i="51" s="1"/>
  <c r="H60" i="51"/>
  <c r="I34" i="51" s="1"/>
  <c r="F60" i="51"/>
  <c r="G34" i="51" s="1"/>
  <c r="E60" i="51"/>
  <c r="C60" i="51"/>
  <c r="D60" i="51" s="1"/>
  <c r="B60" i="51"/>
  <c r="V59" i="51"/>
  <c r="U59" i="51"/>
  <c r="S59" i="51"/>
  <c r="R59" i="51"/>
  <c r="Q59" i="51"/>
  <c r="O59" i="51"/>
  <c r="P33" i="51" s="1"/>
  <c r="M59" i="51"/>
  <c r="N33" i="51" s="1"/>
  <c r="L59" i="51"/>
  <c r="J59" i="51"/>
  <c r="K33" i="51" s="1"/>
  <c r="H59" i="51"/>
  <c r="I33" i="51" s="1"/>
  <c r="F59" i="51"/>
  <c r="G33" i="51" s="1"/>
  <c r="E59" i="51"/>
  <c r="C59" i="51"/>
  <c r="D59" i="51" s="1"/>
  <c r="B59" i="51"/>
  <c r="V58" i="51"/>
  <c r="U58" i="51"/>
  <c r="S58" i="51"/>
  <c r="R58" i="51"/>
  <c r="Q58" i="51"/>
  <c r="O58" i="51"/>
  <c r="P32" i="51" s="1"/>
  <c r="M58" i="51"/>
  <c r="N32" i="51" s="1"/>
  <c r="L58" i="51"/>
  <c r="J58" i="51"/>
  <c r="K32" i="51" s="1"/>
  <c r="H58" i="51"/>
  <c r="I32" i="51" s="1"/>
  <c r="F58" i="51"/>
  <c r="G32" i="51" s="1"/>
  <c r="E58" i="51"/>
  <c r="C58" i="51"/>
  <c r="D58" i="51" s="1"/>
  <c r="B58" i="51"/>
  <c r="V57" i="51"/>
  <c r="U57" i="51"/>
  <c r="S57" i="51"/>
  <c r="R57" i="51"/>
  <c r="Q57" i="51"/>
  <c r="O57" i="51"/>
  <c r="P31" i="51" s="1"/>
  <c r="M57" i="51"/>
  <c r="N31" i="51" s="1"/>
  <c r="L57" i="51"/>
  <c r="J57" i="51"/>
  <c r="K31" i="51" s="1"/>
  <c r="H57" i="51"/>
  <c r="I31" i="51" s="1"/>
  <c r="F57" i="51"/>
  <c r="G31" i="51" s="1"/>
  <c r="E57" i="51"/>
  <c r="C57" i="51"/>
  <c r="D57" i="51" s="1"/>
  <c r="B57" i="51"/>
  <c r="V56" i="51"/>
  <c r="U56" i="51"/>
  <c r="S56" i="51"/>
  <c r="R56" i="51"/>
  <c r="Q56" i="51"/>
  <c r="O56" i="51"/>
  <c r="P30" i="51" s="1"/>
  <c r="M56" i="51"/>
  <c r="N30" i="51" s="1"/>
  <c r="L56" i="51"/>
  <c r="J56" i="51"/>
  <c r="K30" i="51" s="1"/>
  <c r="H56" i="51"/>
  <c r="I30" i="51" s="1"/>
  <c r="F56" i="51"/>
  <c r="G30" i="51" s="1"/>
  <c r="E56" i="51"/>
  <c r="C56" i="51"/>
  <c r="D56" i="51" s="1"/>
  <c r="B56" i="51"/>
  <c r="V55" i="51"/>
  <c r="U55" i="51"/>
  <c r="S55" i="51"/>
  <c r="R55" i="51"/>
  <c r="Q55" i="51"/>
  <c r="O55" i="51"/>
  <c r="P29" i="51" s="1"/>
  <c r="M55" i="51"/>
  <c r="N29" i="51" s="1"/>
  <c r="L55" i="51"/>
  <c r="J55" i="51"/>
  <c r="K29" i="51" s="1"/>
  <c r="H55" i="51"/>
  <c r="I29" i="51" s="1"/>
  <c r="F55" i="51"/>
  <c r="G29" i="51" s="1"/>
  <c r="E55" i="51"/>
  <c r="C55" i="51"/>
  <c r="D55" i="51" s="1"/>
  <c r="B55" i="51"/>
  <c r="P27" i="51"/>
  <c r="N27" i="51"/>
  <c r="K27" i="51"/>
  <c r="I27" i="51"/>
  <c r="G27" i="51"/>
  <c r="P26" i="51"/>
  <c r="N26" i="51"/>
  <c r="K26" i="51"/>
  <c r="I26" i="51"/>
  <c r="G26" i="51"/>
  <c r="V45" i="51"/>
  <c r="U45" i="51"/>
  <c r="S45" i="51"/>
  <c r="R45" i="51"/>
  <c r="Q45" i="51"/>
  <c r="O45" i="51"/>
  <c r="M45" i="51"/>
  <c r="L45" i="51"/>
  <c r="J45" i="51"/>
  <c r="H45" i="51"/>
  <c r="F45" i="51"/>
  <c r="E45" i="51"/>
  <c r="C45" i="51"/>
  <c r="D45" i="51" s="1"/>
  <c r="B45" i="51"/>
  <c r="V44" i="51"/>
  <c r="U44" i="51"/>
  <c r="S44" i="51"/>
  <c r="R44" i="51"/>
  <c r="Q44" i="51"/>
  <c r="O44" i="51"/>
  <c r="M44" i="51"/>
  <c r="L44" i="51"/>
  <c r="J44" i="51"/>
  <c r="H44" i="51"/>
  <c r="F44" i="51"/>
  <c r="E44" i="51"/>
  <c r="C44" i="51"/>
  <c r="D44" i="51" s="1"/>
  <c r="B44" i="51"/>
  <c r="V43" i="51"/>
  <c r="U43" i="51"/>
  <c r="S43" i="51"/>
  <c r="R43" i="51"/>
  <c r="Q43" i="51"/>
  <c r="O43" i="51"/>
  <c r="M43" i="51"/>
  <c r="L43" i="51"/>
  <c r="J43" i="51"/>
  <c r="H43" i="51"/>
  <c r="F43" i="51"/>
  <c r="E43" i="51"/>
  <c r="C43" i="51"/>
  <c r="D43" i="51" s="1"/>
  <c r="B43" i="51"/>
  <c r="V42" i="51"/>
  <c r="U42" i="51"/>
  <c r="S42" i="51"/>
  <c r="R42" i="51"/>
  <c r="Q42" i="51"/>
  <c r="O42" i="51"/>
  <c r="M42" i="51"/>
  <c r="L42" i="51"/>
  <c r="J42" i="51"/>
  <c r="H42" i="51"/>
  <c r="F42" i="51"/>
  <c r="E42" i="51"/>
  <c r="C42" i="51"/>
  <c r="D42" i="51" s="1"/>
  <c r="B42" i="51"/>
  <c r="V41" i="51"/>
  <c r="U41" i="51"/>
  <c r="S41" i="51"/>
  <c r="R41" i="51"/>
  <c r="Q41" i="51"/>
  <c r="O41" i="51"/>
  <c r="M41" i="51"/>
  <c r="L41" i="51"/>
  <c r="J41" i="51"/>
  <c r="H41" i="51"/>
  <c r="F41" i="51"/>
  <c r="E41" i="51"/>
  <c r="C41" i="51"/>
  <c r="D41" i="51" s="1"/>
  <c r="B41" i="51"/>
  <c r="V40" i="51"/>
  <c r="U40" i="51"/>
  <c r="S40" i="51"/>
  <c r="R40" i="51"/>
  <c r="Q40" i="51"/>
  <c r="O40" i="51"/>
  <c r="M40" i="51"/>
  <c r="L40" i="51"/>
  <c r="J40" i="51"/>
  <c r="H40" i="51"/>
  <c r="F40" i="51"/>
  <c r="E40" i="51"/>
  <c r="C40" i="51"/>
  <c r="D40" i="51" s="1"/>
  <c r="B40" i="51"/>
  <c r="B34" i="16"/>
  <c r="C34" i="16"/>
  <c r="E34" i="16"/>
  <c r="F34" i="16"/>
  <c r="H34" i="16"/>
  <c r="I34" i="16"/>
  <c r="K34" i="16"/>
  <c r="L34" i="16"/>
  <c r="M34" i="16"/>
  <c r="N34" i="16"/>
  <c r="O34" i="16"/>
  <c r="P34" i="16"/>
  <c r="R34" i="16"/>
  <c r="S34" i="16"/>
  <c r="B35" i="16"/>
  <c r="C35" i="16"/>
  <c r="E35" i="16"/>
  <c r="F35" i="16"/>
  <c r="G36" i="16" s="1"/>
  <c r="H35" i="16"/>
  <c r="I35" i="16"/>
  <c r="K35" i="16"/>
  <c r="L35" i="16"/>
  <c r="M35" i="16"/>
  <c r="N35" i="16"/>
  <c r="O35" i="16"/>
  <c r="P35" i="16"/>
  <c r="R35" i="16"/>
  <c r="S35" i="16"/>
  <c r="B28" i="2"/>
  <c r="F28" i="2"/>
  <c r="G29" i="2" s="1"/>
  <c r="H28" i="2"/>
  <c r="I29" i="2" s="1"/>
  <c r="J28" i="2"/>
  <c r="L28" i="2"/>
  <c r="M29" i="2" s="1"/>
  <c r="N28" i="2"/>
  <c r="O28" i="2"/>
  <c r="E29" i="2" l="1"/>
  <c r="C29" i="2"/>
  <c r="Q28" i="2"/>
  <c r="T108" i="51"/>
  <c r="T110" i="51"/>
  <c r="T116" i="51"/>
  <c r="T118" i="51"/>
  <c r="T120" i="51"/>
  <c r="T156" i="51"/>
  <c r="T182" i="51"/>
  <c r="T59" i="51"/>
  <c r="T61" i="51"/>
  <c r="T63" i="51"/>
  <c r="T98" i="51"/>
  <c r="T100" i="51"/>
  <c r="T112" i="51"/>
  <c r="T133" i="51"/>
  <c r="T141" i="51"/>
  <c r="T170" i="51"/>
  <c r="T174" i="51"/>
  <c r="T179" i="51"/>
  <c r="T183" i="51"/>
  <c r="T185" i="51"/>
  <c r="T187" i="51"/>
  <c r="T184" i="51"/>
  <c r="T186" i="51"/>
  <c r="T149" i="51"/>
  <c r="T151" i="51"/>
  <c r="T157" i="51"/>
  <c r="T161" i="51"/>
  <c r="T163" i="51"/>
  <c r="T168" i="51"/>
  <c r="T172" i="51"/>
  <c r="T176" i="51"/>
  <c r="T181" i="51"/>
  <c r="T130" i="51"/>
  <c r="T132" i="51"/>
  <c r="T138" i="51"/>
  <c r="T140" i="51"/>
  <c r="T158" i="51"/>
  <c r="T162" i="51"/>
  <c r="T164" i="51"/>
  <c r="T167" i="51"/>
  <c r="T169" i="51"/>
  <c r="T173" i="51"/>
  <c r="T178" i="51"/>
  <c r="T180" i="51"/>
  <c r="T175" i="51"/>
  <c r="T142" i="51"/>
  <c r="T146" i="51"/>
  <c r="T148" i="51"/>
  <c r="T160" i="51"/>
  <c r="T129" i="51"/>
  <c r="T135" i="51"/>
  <c r="T137" i="51"/>
  <c r="T143" i="51"/>
  <c r="T153" i="51"/>
  <c r="T159" i="51"/>
  <c r="T165" i="51"/>
  <c r="T171" i="51"/>
  <c r="T109" i="51"/>
  <c r="T111" i="51"/>
  <c r="T113" i="51"/>
  <c r="T117" i="51"/>
  <c r="T121" i="51"/>
  <c r="T123" i="51"/>
  <c r="T125" i="51"/>
  <c r="T134" i="51"/>
  <c r="T145" i="51"/>
  <c r="T147" i="51"/>
  <c r="T155" i="51"/>
  <c r="T79" i="51"/>
  <c r="T150" i="51"/>
  <c r="T152" i="51"/>
  <c r="T154" i="51"/>
  <c r="T81" i="51"/>
  <c r="T85" i="51"/>
  <c r="T87" i="51"/>
  <c r="T99" i="51"/>
  <c r="T101" i="51"/>
  <c r="T103" i="51"/>
  <c r="T124" i="51"/>
  <c r="T126" i="51"/>
  <c r="T128" i="51"/>
  <c r="T131" i="51"/>
  <c r="T136" i="51"/>
  <c r="T139" i="51"/>
  <c r="T144" i="51"/>
  <c r="T96" i="51"/>
  <c r="T45" i="51"/>
  <c r="T58" i="51"/>
  <c r="T67" i="51"/>
  <c r="T71" i="51"/>
  <c r="T73" i="51"/>
  <c r="T75" i="51"/>
  <c r="T77" i="51"/>
  <c r="T105" i="51"/>
  <c r="T107" i="51"/>
  <c r="T114" i="51"/>
  <c r="T119" i="51"/>
  <c r="T122" i="51"/>
  <c r="T127" i="51"/>
  <c r="T66" i="51"/>
  <c r="T68" i="51"/>
  <c r="T70" i="51"/>
  <c r="T72" i="51"/>
  <c r="T74" i="51"/>
  <c r="T76" i="51"/>
  <c r="T78" i="51"/>
  <c r="T89" i="51"/>
  <c r="T95" i="51"/>
  <c r="T104" i="51"/>
  <c r="T106" i="51"/>
  <c r="T115" i="51"/>
  <c r="T80" i="51"/>
  <c r="T82" i="51"/>
  <c r="T84" i="51"/>
  <c r="T86" i="51"/>
  <c r="T41" i="51"/>
  <c r="T83" i="51"/>
  <c r="T88" i="51"/>
  <c r="T90" i="51"/>
  <c r="T94" i="51"/>
  <c r="T97" i="51"/>
  <c r="T102" i="51"/>
  <c r="T91" i="51"/>
  <c r="T93" i="51"/>
  <c r="T92" i="51"/>
  <c r="T43" i="51"/>
  <c r="T60" i="51"/>
  <c r="T62" i="51"/>
  <c r="T64" i="51"/>
  <c r="T69" i="51"/>
  <c r="T42" i="51"/>
  <c r="T55" i="51"/>
  <c r="T57" i="51"/>
  <c r="T40" i="51"/>
  <c r="T44" i="51"/>
  <c r="T56" i="51"/>
  <c r="R28" i="2"/>
  <c r="S29" i="2" s="1"/>
  <c r="G35" i="16"/>
  <c r="Q35" i="16"/>
  <c r="Q34" i="16"/>
  <c r="AI389" i="53" l="1"/>
  <c r="AH389" i="53"/>
  <c r="AG389" i="53"/>
  <c r="AF389" i="53"/>
  <c r="AD389" i="53"/>
  <c r="AC389" i="53"/>
  <c r="AI388" i="53"/>
  <c r="AH388" i="53"/>
  <c r="AG388" i="53"/>
  <c r="AF388" i="53"/>
  <c r="AD388" i="53"/>
  <c r="AC388" i="53"/>
  <c r="AI387" i="53"/>
  <c r="AH387" i="53"/>
  <c r="AG387" i="53"/>
  <c r="AF387" i="53"/>
  <c r="AD387" i="53"/>
  <c r="AC387" i="53"/>
  <c r="AI386" i="53"/>
  <c r="AH386" i="53"/>
  <c r="AG386" i="53"/>
  <c r="AF386" i="53"/>
  <c r="AD386" i="53"/>
  <c r="AC386" i="53"/>
  <c r="AI385" i="53"/>
  <c r="AH385" i="53"/>
  <c r="AG385" i="53"/>
  <c r="AF385" i="53"/>
  <c r="AD385" i="53"/>
  <c r="AC385" i="53"/>
  <c r="AI384" i="53"/>
  <c r="AH384" i="53"/>
  <c r="AG384" i="53"/>
  <c r="AF384" i="53"/>
  <c r="AD384" i="53"/>
  <c r="AC384" i="53"/>
  <c r="AI383" i="53"/>
  <c r="AH383" i="53"/>
  <c r="AG383" i="53"/>
  <c r="AF383" i="53"/>
  <c r="AD383" i="53"/>
  <c r="AC383" i="53"/>
  <c r="AI382" i="53"/>
  <c r="AH382" i="53"/>
  <c r="AG382" i="53"/>
  <c r="AF382" i="53"/>
  <c r="AD382" i="53"/>
  <c r="AC382" i="53"/>
  <c r="AI381" i="53"/>
  <c r="AH381" i="53"/>
  <c r="AG381" i="53"/>
  <c r="AF381" i="53"/>
  <c r="AD381" i="53"/>
  <c r="AC381" i="53"/>
  <c r="AI380" i="53"/>
  <c r="AH380" i="53"/>
  <c r="AG380" i="53"/>
  <c r="AF380" i="53"/>
  <c r="AD380" i="53"/>
  <c r="AC380" i="53"/>
  <c r="AI379" i="53"/>
  <c r="AH379" i="53"/>
  <c r="AG379" i="53"/>
  <c r="AF379" i="53"/>
  <c r="AD379" i="53"/>
  <c r="AC379" i="53"/>
  <c r="AI378" i="53"/>
  <c r="AH378" i="53"/>
  <c r="AG378" i="53"/>
  <c r="AF378" i="53"/>
  <c r="AD378" i="53"/>
  <c r="AC378" i="53"/>
  <c r="AI377" i="53"/>
  <c r="AH377" i="53"/>
  <c r="AG377" i="53"/>
  <c r="AF377" i="53"/>
  <c r="AD377" i="53"/>
  <c r="AC377" i="53"/>
  <c r="AI376" i="53"/>
  <c r="AH376" i="53"/>
  <c r="AG376" i="53"/>
  <c r="AF376" i="53"/>
  <c r="AD376" i="53"/>
  <c r="AC376" i="53"/>
  <c r="AI375" i="53"/>
  <c r="AH375" i="53"/>
  <c r="AG375" i="53"/>
  <c r="AF375" i="53"/>
  <c r="AD375" i="53"/>
  <c r="AC375" i="53"/>
  <c r="AI374" i="53"/>
  <c r="AH374" i="53"/>
  <c r="AG374" i="53"/>
  <c r="AF374" i="53"/>
  <c r="AD374" i="53"/>
  <c r="AC374" i="53"/>
  <c r="AI373" i="53"/>
  <c r="AH373" i="53"/>
  <c r="AG373" i="53"/>
  <c r="AF373" i="53"/>
  <c r="AD373" i="53"/>
  <c r="AC373" i="53"/>
  <c r="AI372" i="53"/>
  <c r="AH372" i="53"/>
  <c r="AG372" i="53"/>
  <c r="AF372" i="53"/>
  <c r="AD372" i="53"/>
  <c r="AC372" i="53"/>
  <c r="AI371" i="53"/>
  <c r="AH371" i="53"/>
  <c r="AG371" i="53"/>
  <c r="AF371" i="53"/>
  <c r="AD371" i="53"/>
  <c r="AC371" i="53"/>
  <c r="AI370" i="53"/>
  <c r="AH370" i="53"/>
  <c r="AG370" i="53"/>
  <c r="AF370" i="53"/>
  <c r="AD370" i="53"/>
  <c r="AC370" i="53"/>
  <c r="AI369" i="53"/>
  <c r="AH369" i="53"/>
  <c r="AG369" i="53"/>
  <c r="AF369" i="53"/>
  <c r="AD369" i="53"/>
  <c r="AC369" i="53"/>
  <c r="AI368" i="53"/>
  <c r="AH368" i="53"/>
  <c r="AG368" i="53"/>
  <c r="AF368" i="53"/>
  <c r="AD368" i="53"/>
  <c r="AC368" i="53"/>
  <c r="AI367" i="53"/>
  <c r="AH367" i="53"/>
  <c r="AG367" i="53"/>
  <c r="AF367" i="53"/>
  <c r="AD367" i="53"/>
  <c r="AC367" i="53"/>
  <c r="AI366" i="53"/>
  <c r="AH366" i="53"/>
  <c r="AG366" i="53"/>
  <c r="AF366" i="53"/>
  <c r="AD366" i="53"/>
  <c r="AC366" i="53"/>
  <c r="AI365" i="53"/>
  <c r="AH365" i="53"/>
  <c r="AG365" i="53"/>
  <c r="AF365" i="53"/>
  <c r="AD365" i="53"/>
  <c r="AC365" i="53"/>
  <c r="AI364" i="53"/>
  <c r="AH364" i="53"/>
  <c r="AG364" i="53"/>
  <c r="AF364" i="53"/>
  <c r="AD364" i="53"/>
  <c r="AC364" i="53"/>
  <c r="AI363" i="53"/>
  <c r="AH363" i="53"/>
  <c r="AG363" i="53"/>
  <c r="AF363" i="53"/>
  <c r="AD363" i="53"/>
  <c r="AC363" i="53"/>
  <c r="AI362" i="53"/>
  <c r="AH362" i="53"/>
  <c r="AG362" i="53"/>
  <c r="AF362" i="53"/>
  <c r="AD362" i="53"/>
  <c r="AC362" i="53"/>
  <c r="AI361" i="53"/>
  <c r="AH361" i="53"/>
  <c r="AG361" i="53"/>
  <c r="AF361" i="53"/>
  <c r="AD361" i="53"/>
  <c r="AC361" i="53"/>
  <c r="AI360" i="53"/>
  <c r="AH360" i="53"/>
  <c r="AG360" i="53"/>
  <c r="AF360" i="53"/>
  <c r="AD360" i="53"/>
  <c r="AC360" i="53"/>
  <c r="AI359" i="53"/>
  <c r="AH359" i="53"/>
  <c r="AG359" i="53"/>
  <c r="AF359" i="53"/>
  <c r="AD359" i="53"/>
  <c r="AC359" i="53"/>
  <c r="AI358" i="53"/>
  <c r="AH358" i="53"/>
  <c r="AG358" i="53"/>
  <c r="AF358" i="53"/>
  <c r="AD358" i="53"/>
  <c r="AC358" i="53"/>
  <c r="AI357" i="53"/>
  <c r="AH357" i="53"/>
  <c r="AG357" i="53"/>
  <c r="AF357" i="53"/>
  <c r="AD357" i="53"/>
  <c r="AC357" i="53"/>
  <c r="AI356" i="53"/>
  <c r="AH356" i="53"/>
  <c r="AG356" i="53"/>
  <c r="AF356" i="53"/>
  <c r="AD356" i="53"/>
  <c r="AC356" i="53"/>
  <c r="AI355" i="53"/>
  <c r="AH355" i="53"/>
  <c r="AG355" i="53"/>
  <c r="AF355" i="53"/>
  <c r="AD355" i="53"/>
  <c r="AC355" i="53"/>
  <c r="AI354" i="53"/>
  <c r="AH354" i="53"/>
  <c r="AG354" i="53"/>
  <c r="AF354" i="53"/>
  <c r="AD354" i="53"/>
  <c r="AC354" i="53"/>
  <c r="AI353" i="53"/>
  <c r="AH353" i="53"/>
  <c r="AG353" i="53"/>
  <c r="AF353" i="53"/>
  <c r="AD353" i="53"/>
  <c r="AC353" i="53"/>
  <c r="AI352" i="53"/>
  <c r="AH352" i="53"/>
  <c r="AG352" i="53"/>
  <c r="AF352" i="53"/>
  <c r="AD352" i="53"/>
  <c r="AC352" i="53"/>
  <c r="AI351" i="53"/>
  <c r="AH351" i="53"/>
  <c r="AG351" i="53"/>
  <c r="AF351" i="53"/>
  <c r="AD351" i="53"/>
  <c r="AC351" i="53"/>
  <c r="AI350" i="53"/>
  <c r="AH350" i="53"/>
  <c r="AG350" i="53"/>
  <c r="AF350" i="53"/>
  <c r="AD350" i="53"/>
  <c r="AC350" i="53"/>
  <c r="AI349" i="53"/>
  <c r="AH349" i="53"/>
  <c r="AG349" i="53"/>
  <c r="AF349" i="53"/>
  <c r="AD349" i="53"/>
  <c r="AC349" i="53"/>
  <c r="AI348" i="53"/>
  <c r="AH348" i="53"/>
  <c r="AG348" i="53"/>
  <c r="AF348" i="53"/>
  <c r="AD348" i="53"/>
  <c r="AC348" i="53"/>
  <c r="AI347" i="53"/>
  <c r="AH347" i="53"/>
  <c r="AG347" i="53"/>
  <c r="AF347" i="53"/>
  <c r="AD347" i="53"/>
  <c r="AC347" i="53"/>
  <c r="AI346" i="53"/>
  <c r="AH346" i="53"/>
  <c r="AG346" i="53"/>
  <c r="AF346" i="53"/>
  <c r="AD346" i="53"/>
  <c r="AC346" i="53"/>
  <c r="AI345" i="53"/>
  <c r="AH345" i="53"/>
  <c r="AG345" i="53"/>
  <c r="AF345" i="53"/>
  <c r="AD345" i="53"/>
  <c r="AC345" i="53"/>
  <c r="AI344" i="53"/>
  <c r="AH344" i="53"/>
  <c r="AG344" i="53"/>
  <c r="AF344" i="53"/>
  <c r="AD344" i="53"/>
  <c r="AC344" i="53"/>
  <c r="AI343" i="53"/>
  <c r="AH343" i="53"/>
  <c r="AG343" i="53"/>
  <c r="AF343" i="53"/>
  <c r="AD343" i="53"/>
  <c r="AC343" i="53"/>
  <c r="AI342" i="53"/>
  <c r="AH342" i="53"/>
  <c r="AG342" i="53"/>
  <c r="AF342" i="53"/>
  <c r="AD342" i="53"/>
  <c r="AC342" i="53"/>
  <c r="AI341" i="53"/>
  <c r="AH341" i="53"/>
  <c r="AG341" i="53"/>
  <c r="AF341" i="53"/>
  <c r="AD341" i="53"/>
  <c r="AC341" i="53"/>
  <c r="AI340" i="53"/>
  <c r="AH340" i="53"/>
  <c r="AG340" i="53"/>
  <c r="AF340" i="53"/>
  <c r="AD340" i="53"/>
  <c r="AC340" i="53"/>
  <c r="AI339" i="53"/>
  <c r="AH339" i="53"/>
  <c r="AG339" i="53"/>
  <c r="AF339" i="53"/>
  <c r="AD339" i="53"/>
  <c r="AC339" i="53"/>
  <c r="AI338" i="53"/>
  <c r="AH338" i="53"/>
  <c r="AG338" i="53"/>
  <c r="AF338" i="53"/>
  <c r="AD338" i="53"/>
  <c r="AC338" i="53"/>
  <c r="AI337" i="53"/>
  <c r="AH337" i="53"/>
  <c r="AG337" i="53"/>
  <c r="AF337" i="53"/>
  <c r="AD337" i="53"/>
  <c r="AC337" i="53"/>
  <c r="AI336" i="53"/>
  <c r="AH336" i="53"/>
  <c r="AG336" i="53"/>
  <c r="AF336" i="53"/>
  <c r="AD336" i="53"/>
  <c r="AC336" i="53"/>
  <c r="AI335" i="53"/>
  <c r="AH335" i="53"/>
  <c r="AG335" i="53"/>
  <c r="AF335" i="53"/>
  <c r="AD335" i="53"/>
  <c r="AC335" i="53"/>
  <c r="AI334" i="53"/>
  <c r="AH334" i="53"/>
  <c r="AG334" i="53"/>
  <c r="AF334" i="53"/>
  <c r="AD334" i="53"/>
  <c r="AC334" i="53"/>
  <c r="AI333" i="53"/>
  <c r="AH333" i="53"/>
  <c r="AG333" i="53"/>
  <c r="AF333" i="53"/>
  <c r="AD333" i="53"/>
  <c r="AC333" i="53"/>
  <c r="AI332" i="53"/>
  <c r="AH332" i="53"/>
  <c r="AG332" i="53"/>
  <c r="AF332" i="53"/>
  <c r="AD332" i="53"/>
  <c r="AC332" i="53"/>
  <c r="AI331" i="53"/>
  <c r="AH331" i="53"/>
  <c r="AG331" i="53"/>
  <c r="AF331" i="53"/>
  <c r="AD331" i="53"/>
  <c r="AC331" i="53"/>
  <c r="AI330" i="53"/>
  <c r="AH330" i="53"/>
  <c r="AG330" i="53"/>
  <c r="AF330" i="53"/>
  <c r="AD330" i="53"/>
  <c r="AC330" i="53"/>
  <c r="AI329" i="53"/>
  <c r="AH329" i="53"/>
  <c r="AG329" i="53"/>
  <c r="AF329" i="53"/>
  <c r="AD329" i="53"/>
  <c r="AC329" i="53"/>
  <c r="AI328" i="53"/>
  <c r="AH328" i="53"/>
  <c r="AG328" i="53"/>
  <c r="AF328" i="53"/>
  <c r="AD328" i="53"/>
  <c r="AC328" i="53"/>
  <c r="AI327" i="53"/>
  <c r="AH327" i="53"/>
  <c r="AG327" i="53"/>
  <c r="AF327" i="53"/>
  <c r="AD327" i="53"/>
  <c r="AC327" i="53"/>
  <c r="AI326" i="53"/>
  <c r="AH326" i="53"/>
  <c r="AG326" i="53"/>
  <c r="AF326" i="53"/>
  <c r="AD326" i="53"/>
  <c r="AC326" i="53"/>
  <c r="AI325" i="53"/>
  <c r="AH325" i="53"/>
  <c r="AG325" i="53"/>
  <c r="AF325" i="53"/>
  <c r="AD325" i="53"/>
  <c r="AC325" i="53"/>
  <c r="AI324" i="53"/>
  <c r="AH324" i="53"/>
  <c r="AG324" i="53"/>
  <c r="AF324" i="53"/>
  <c r="AD324" i="53"/>
  <c r="AC324" i="53"/>
  <c r="AI323" i="53"/>
  <c r="AH323" i="53"/>
  <c r="AG323" i="53"/>
  <c r="AF323" i="53"/>
  <c r="AD323" i="53"/>
  <c r="AC323" i="53"/>
  <c r="AI322" i="53"/>
  <c r="AH322" i="53"/>
  <c r="AG322" i="53"/>
  <c r="AF322" i="53"/>
  <c r="AD322" i="53"/>
  <c r="AC322" i="53"/>
  <c r="AI321" i="53"/>
  <c r="AH321" i="53"/>
  <c r="AG321" i="53"/>
  <c r="AF321" i="53"/>
  <c r="AD321" i="53"/>
  <c r="AC321" i="53"/>
  <c r="AI320" i="53"/>
  <c r="AH320" i="53"/>
  <c r="AG320" i="53"/>
  <c r="AF320" i="53"/>
  <c r="AD320" i="53"/>
  <c r="AC320" i="53"/>
  <c r="AI319" i="53"/>
  <c r="AH319" i="53"/>
  <c r="AG319" i="53"/>
  <c r="AF319" i="53"/>
  <c r="AD319" i="53"/>
  <c r="AC319" i="53"/>
  <c r="AI318" i="53"/>
  <c r="AH318" i="53"/>
  <c r="AG318" i="53"/>
  <c r="AF318" i="53"/>
  <c r="AD318" i="53"/>
  <c r="AC318" i="53"/>
  <c r="AI317" i="53"/>
  <c r="AH317" i="53"/>
  <c r="AG317" i="53"/>
  <c r="AF317" i="53"/>
  <c r="AD317" i="53"/>
  <c r="AC317" i="53"/>
  <c r="AI316" i="53"/>
  <c r="AH316" i="53"/>
  <c r="AG316" i="53"/>
  <c r="AF316" i="53"/>
  <c r="AD316" i="53"/>
  <c r="AC316" i="53"/>
  <c r="AI315" i="53"/>
  <c r="AH315" i="53"/>
  <c r="AG315" i="53"/>
  <c r="AF315" i="53"/>
  <c r="AD315" i="53"/>
  <c r="AC315" i="53"/>
  <c r="AI314" i="53"/>
  <c r="AH314" i="53"/>
  <c r="AG314" i="53"/>
  <c r="AF314" i="53"/>
  <c r="AD314" i="53"/>
  <c r="AC314" i="53"/>
  <c r="AI313" i="53"/>
  <c r="AH313" i="53"/>
  <c r="AG313" i="53"/>
  <c r="AF313" i="53"/>
  <c r="AD313" i="53"/>
  <c r="AC313" i="53"/>
  <c r="AI312" i="53"/>
  <c r="AH312" i="53"/>
  <c r="AG312" i="53"/>
  <c r="AF312" i="53"/>
  <c r="AD312" i="53"/>
  <c r="AC312" i="53"/>
  <c r="AI311" i="53"/>
  <c r="AH311" i="53"/>
  <c r="AG311" i="53"/>
  <c r="AF311" i="53"/>
  <c r="AD311" i="53"/>
  <c r="AC311" i="53"/>
  <c r="AI310" i="53"/>
  <c r="AH310" i="53"/>
  <c r="AG310" i="53"/>
  <c r="AF310" i="53"/>
  <c r="AD310" i="53"/>
  <c r="AC310" i="53"/>
  <c r="AI309" i="53"/>
  <c r="AH309" i="53"/>
  <c r="AG309" i="53"/>
  <c r="AF309" i="53"/>
  <c r="AD309" i="53"/>
  <c r="AC309" i="53"/>
  <c r="AI308" i="53"/>
  <c r="AH308" i="53"/>
  <c r="AG308" i="53"/>
  <c r="AF308" i="53"/>
  <c r="AD308" i="53"/>
  <c r="AC308" i="53"/>
  <c r="AI307" i="53"/>
  <c r="AH307" i="53"/>
  <c r="AG307" i="53"/>
  <c r="AF307" i="53"/>
  <c r="AD307" i="53"/>
  <c r="AC307" i="53"/>
  <c r="AI306" i="53"/>
  <c r="AH306" i="53"/>
  <c r="AG306" i="53"/>
  <c r="AF306" i="53"/>
  <c r="AD306" i="53"/>
  <c r="AC306" i="53"/>
  <c r="AI305" i="53"/>
  <c r="AH305" i="53"/>
  <c r="AG305" i="53"/>
  <c r="AF305" i="53"/>
  <c r="AD305" i="53"/>
  <c r="AC305" i="53"/>
  <c r="AI304" i="53"/>
  <c r="AH304" i="53"/>
  <c r="AG304" i="53"/>
  <c r="AF304" i="53"/>
  <c r="AD304" i="53"/>
  <c r="AC304" i="53"/>
  <c r="AI303" i="53"/>
  <c r="AH303" i="53"/>
  <c r="AG303" i="53"/>
  <c r="AF303" i="53"/>
  <c r="AD303" i="53"/>
  <c r="AC303" i="53"/>
  <c r="AI302" i="53"/>
  <c r="AH302" i="53"/>
  <c r="AG302" i="53"/>
  <c r="AF302" i="53"/>
  <c r="AD302" i="53"/>
  <c r="AC302" i="53"/>
  <c r="AI301" i="53"/>
  <c r="AH301" i="53"/>
  <c r="AG301" i="53"/>
  <c r="AF301" i="53"/>
  <c r="AD301" i="53"/>
  <c r="AC301" i="53"/>
  <c r="AI300" i="53"/>
  <c r="AH300" i="53"/>
  <c r="AG300" i="53"/>
  <c r="AF300" i="53"/>
  <c r="AD300" i="53"/>
  <c r="AC300" i="53"/>
  <c r="AI299" i="53"/>
  <c r="AH299" i="53"/>
  <c r="AG299" i="53"/>
  <c r="AF299" i="53"/>
  <c r="AD299" i="53"/>
  <c r="AC299" i="53"/>
  <c r="AI298" i="53"/>
  <c r="AH298" i="53"/>
  <c r="AG298" i="53"/>
  <c r="AF298" i="53"/>
  <c r="AD298" i="53"/>
  <c r="AC298" i="53"/>
  <c r="AI297" i="53"/>
  <c r="AH297" i="53"/>
  <c r="AG297" i="53"/>
  <c r="AF297" i="53"/>
  <c r="AD297" i="53"/>
  <c r="AC297" i="53"/>
  <c r="AI296" i="53"/>
  <c r="AH296" i="53"/>
  <c r="AG296" i="53"/>
  <c r="AF296" i="53"/>
  <c r="AD296" i="53"/>
  <c r="AC296" i="53"/>
  <c r="AI295" i="53"/>
  <c r="AH295" i="53"/>
  <c r="AG295" i="53"/>
  <c r="AF295" i="53"/>
  <c r="AD295" i="53"/>
  <c r="AC295" i="53"/>
  <c r="AI294" i="53"/>
  <c r="AH294" i="53"/>
  <c r="AG294" i="53"/>
  <c r="AF294" i="53"/>
  <c r="AD294" i="53"/>
  <c r="AC294" i="53"/>
  <c r="AI293" i="53"/>
  <c r="AH293" i="53"/>
  <c r="AG293" i="53"/>
  <c r="AF293" i="53"/>
  <c r="AD293" i="53"/>
  <c r="AC293" i="53"/>
  <c r="AI292" i="53"/>
  <c r="AH292" i="53"/>
  <c r="AG292" i="53"/>
  <c r="AF292" i="53"/>
  <c r="AD292" i="53"/>
  <c r="AC292" i="53"/>
  <c r="AI291" i="53"/>
  <c r="AH291" i="53"/>
  <c r="AG291" i="53"/>
  <c r="AF291" i="53"/>
  <c r="AD291" i="53"/>
  <c r="AC291" i="53"/>
  <c r="AI290" i="53"/>
  <c r="AH290" i="53"/>
  <c r="AG290" i="53"/>
  <c r="AF290" i="53"/>
  <c r="AD290" i="53"/>
  <c r="AC290" i="53"/>
  <c r="AI289" i="53"/>
  <c r="AH289" i="53"/>
  <c r="AG289" i="53"/>
  <c r="AF289" i="53"/>
  <c r="AD289" i="53"/>
  <c r="AC289" i="53"/>
  <c r="AI288" i="53"/>
  <c r="AH288" i="53"/>
  <c r="AG288" i="53"/>
  <c r="AF288" i="53"/>
  <c r="AD288" i="53"/>
  <c r="AC288" i="53"/>
  <c r="AI287" i="53"/>
  <c r="AH287" i="53"/>
  <c r="AG287" i="53"/>
  <c r="AF287" i="53"/>
  <c r="AD287" i="53"/>
  <c r="AC287" i="53"/>
  <c r="AI286" i="53"/>
  <c r="AH286" i="53"/>
  <c r="AG286" i="53"/>
  <c r="AF286" i="53"/>
  <c r="AD286" i="53"/>
  <c r="AC286" i="53"/>
  <c r="AI285" i="53"/>
  <c r="AH285" i="53"/>
  <c r="AG285" i="53"/>
  <c r="AF285" i="53"/>
  <c r="AD285" i="53"/>
  <c r="AC285" i="53"/>
  <c r="AI284" i="53"/>
  <c r="AH284" i="53"/>
  <c r="AG284" i="53"/>
  <c r="AF284" i="53"/>
  <c r="AD284" i="53"/>
  <c r="AC284" i="53"/>
  <c r="AI283" i="53"/>
  <c r="AH283" i="53"/>
  <c r="AG283" i="53"/>
  <c r="AF283" i="53"/>
  <c r="AD283" i="53"/>
  <c r="AC283" i="53"/>
  <c r="AI282" i="53"/>
  <c r="AH282" i="53"/>
  <c r="AG282" i="53"/>
  <c r="AF282" i="53"/>
  <c r="AD282" i="53"/>
  <c r="AC282" i="53"/>
  <c r="AI281" i="53"/>
  <c r="AH281" i="53"/>
  <c r="AG281" i="53"/>
  <c r="AF281" i="53"/>
  <c r="AD281" i="53"/>
  <c r="AC281" i="53"/>
  <c r="AI280" i="53"/>
  <c r="AH280" i="53"/>
  <c r="AG280" i="53"/>
  <c r="AF280" i="53"/>
  <c r="AD280" i="53"/>
  <c r="AC280" i="53"/>
  <c r="AI279" i="53"/>
  <c r="AH279" i="53"/>
  <c r="AG279" i="53"/>
  <c r="AF279" i="53"/>
  <c r="AD279" i="53"/>
  <c r="AC279" i="53"/>
  <c r="AI278" i="53"/>
  <c r="AH278" i="53"/>
  <c r="AG278" i="53"/>
  <c r="AF278" i="53"/>
  <c r="AD278" i="53"/>
  <c r="AC278" i="53"/>
  <c r="AI277" i="53"/>
  <c r="AH277" i="53"/>
  <c r="AG277" i="53"/>
  <c r="AF277" i="53"/>
  <c r="AD277" i="53"/>
  <c r="AC277" i="53"/>
  <c r="AI276" i="53"/>
  <c r="AH276" i="53"/>
  <c r="AG276" i="53"/>
  <c r="AF276" i="53"/>
  <c r="AD276" i="53"/>
  <c r="AC276" i="53"/>
  <c r="AI275" i="53"/>
  <c r="AH275" i="53"/>
  <c r="AG275" i="53"/>
  <c r="AF275" i="53"/>
  <c r="AD275" i="53"/>
  <c r="AC275" i="53"/>
  <c r="AI274" i="53"/>
  <c r="AH274" i="53"/>
  <c r="AG274" i="53"/>
  <c r="AF274" i="53"/>
  <c r="AD274" i="53"/>
  <c r="AC274" i="53"/>
  <c r="AI273" i="53"/>
  <c r="AH273" i="53"/>
  <c r="AG273" i="53"/>
  <c r="AF273" i="53"/>
  <c r="AD273" i="53"/>
  <c r="AC273" i="53"/>
  <c r="AI272" i="53"/>
  <c r="AH272" i="53"/>
  <c r="AG272" i="53"/>
  <c r="AF272" i="53"/>
  <c r="AD272" i="53"/>
  <c r="AC272" i="53"/>
  <c r="AI271" i="53"/>
  <c r="AH271" i="53"/>
  <c r="AG271" i="53"/>
  <c r="AF271" i="53"/>
  <c r="AD271" i="53"/>
  <c r="AC271" i="53"/>
  <c r="AI270" i="53"/>
  <c r="AH270" i="53"/>
  <c r="AG270" i="53"/>
  <c r="AF270" i="53"/>
  <c r="AD270" i="53"/>
  <c r="AC270" i="53"/>
  <c r="AI269" i="53"/>
  <c r="AH269" i="53"/>
  <c r="AG269" i="53"/>
  <c r="AF269" i="53"/>
  <c r="AD269" i="53"/>
  <c r="AC269" i="53"/>
  <c r="AI268" i="53"/>
  <c r="AH268" i="53"/>
  <c r="AG268" i="53"/>
  <c r="AF268" i="53"/>
  <c r="AD268" i="53"/>
  <c r="AC268" i="53"/>
  <c r="AI267" i="53"/>
  <c r="AH267" i="53"/>
  <c r="AG267" i="53"/>
  <c r="AF267" i="53"/>
  <c r="AD267" i="53"/>
  <c r="AC267" i="53"/>
  <c r="AI266" i="53"/>
  <c r="AH266" i="53"/>
  <c r="AG266" i="53"/>
  <c r="AF266" i="53"/>
  <c r="AD266" i="53"/>
  <c r="AC266" i="53"/>
  <c r="AI265" i="53"/>
  <c r="AH265" i="53"/>
  <c r="AG265" i="53"/>
  <c r="AF265" i="53"/>
  <c r="AD265" i="53"/>
  <c r="AC265" i="53"/>
  <c r="AI264" i="53"/>
  <c r="AH264" i="53"/>
  <c r="AG264" i="53"/>
  <c r="AF264" i="53"/>
  <c r="AD264" i="53"/>
  <c r="AC264" i="53"/>
  <c r="AI263" i="53"/>
  <c r="AH263" i="53"/>
  <c r="AG263" i="53"/>
  <c r="AF263" i="53"/>
  <c r="AD263" i="53"/>
  <c r="AC263" i="53"/>
  <c r="AI262" i="53"/>
  <c r="AH262" i="53"/>
  <c r="AG262" i="53"/>
  <c r="AF262" i="53"/>
  <c r="AD262" i="53"/>
  <c r="AC262" i="53"/>
  <c r="AI261" i="53"/>
  <c r="AH261" i="53"/>
  <c r="AG261" i="53"/>
  <c r="AF261" i="53"/>
  <c r="AD261" i="53"/>
  <c r="AC261" i="53"/>
  <c r="AI260" i="53"/>
  <c r="AH260" i="53"/>
  <c r="AG260" i="53"/>
  <c r="AF260" i="53"/>
  <c r="AD260" i="53"/>
  <c r="AC260" i="53"/>
  <c r="AI259" i="53"/>
  <c r="AH259" i="53"/>
  <c r="AG259" i="53"/>
  <c r="AF259" i="53"/>
  <c r="AD259" i="53"/>
  <c r="AC259" i="53"/>
  <c r="AI258" i="53"/>
  <c r="AH258" i="53"/>
  <c r="AG258" i="53"/>
  <c r="AF258" i="53"/>
  <c r="AD258" i="53"/>
  <c r="AC258" i="53"/>
  <c r="AI257" i="53"/>
  <c r="AH257" i="53"/>
  <c r="AG257" i="53"/>
  <c r="AF257" i="53"/>
  <c r="AD257" i="53"/>
  <c r="AC257" i="53"/>
  <c r="AI256" i="53"/>
  <c r="AH256" i="53"/>
  <c r="AG256" i="53"/>
  <c r="AF256" i="53"/>
  <c r="AD256" i="53"/>
  <c r="AC256" i="53"/>
  <c r="AI255" i="53"/>
  <c r="AH255" i="53"/>
  <c r="AG255" i="53"/>
  <c r="AF255" i="53"/>
  <c r="AD255" i="53"/>
  <c r="AC255" i="53"/>
  <c r="AI254" i="53"/>
  <c r="AH254" i="53"/>
  <c r="AG254" i="53"/>
  <c r="AF254" i="53"/>
  <c r="AD254" i="53"/>
  <c r="AC254" i="53"/>
  <c r="AI253" i="53"/>
  <c r="AH253" i="53"/>
  <c r="AG253" i="53"/>
  <c r="AF253" i="53"/>
  <c r="AD253" i="53"/>
  <c r="AC253" i="53"/>
  <c r="AI252" i="53"/>
  <c r="AH252" i="53"/>
  <c r="AG252" i="53"/>
  <c r="AF252" i="53"/>
  <c r="AD252" i="53"/>
  <c r="AC252" i="53"/>
  <c r="AI251" i="53"/>
  <c r="AH251" i="53"/>
  <c r="AG251" i="53"/>
  <c r="AF251" i="53"/>
  <c r="AD251" i="53"/>
  <c r="AC251" i="53"/>
  <c r="AI250" i="53"/>
  <c r="AH250" i="53"/>
  <c r="AG250" i="53"/>
  <c r="AF250" i="53"/>
  <c r="AD250" i="53"/>
  <c r="AC250" i="53"/>
  <c r="AI249" i="53"/>
  <c r="AH249" i="53"/>
  <c r="AG249" i="53"/>
  <c r="AF249" i="53"/>
  <c r="AD249" i="53"/>
  <c r="AC249" i="53"/>
  <c r="AI248" i="53"/>
  <c r="AH248" i="53"/>
  <c r="AG248" i="53"/>
  <c r="AF248" i="53"/>
  <c r="AD248" i="53"/>
  <c r="AC248" i="53"/>
  <c r="AI247" i="53"/>
  <c r="AH247" i="53"/>
  <c r="AG247" i="53"/>
  <c r="AF247" i="53"/>
  <c r="AD247" i="53"/>
  <c r="AC247" i="53"/>
  <c r="AI246" i="53"/>
  <c r="AH246" i="53"/>
  <c r="AG246" i="53"/>
  <c r="AF246" i="53"/>
  <c r="AD246" i="53"/>
  <c r="AC246" i="53"/>
  <c r="AI245" i="53"/>
  <c r="AH245" i="53"/>
  <c r="AG245" i="53"/>
  <c r="AF245" i="53"/>
  <c r="AD245" i="53"/>
  <c r="AC245" i="53"/>
  <c r="AI244" i="53"/>
  <c r="AH244" i="53"/>
  <c r="AG244" i="53"/>
  <c r="AF244" i="53"/>
  <c r="AD244" i="53"/>
  <c r="AC244" i="53"/>
  <c r="AI243" i="53"/>
  <c r="AH243" i="53"/>
  <c r="AG243" i="53"/>
  <c r="AF243" i="53"/>
  <c r="AD243" i="53"/>
  <c r="AC243" i="53"/>
  <c r="AI242" i="53"/>
  <c r="AH242" i="53"/>
  <c r="AG242" i="53"/>
  <c r="AF242" i="53"/>
  <c r="AD242" i="53"/>
  <c r="AC242" i="53"/>
  <c r="AI241" i="53"/>
  <c r="AH241" i="53"/>
  <c r="AG241" i="53"/>
  <c r="AF241" i="53"/>
  <c r="AD241" i="53"/>
  <c r="AC241" i="53"/>
  <c r="AI240" i="53"/>
  <c r="AH240" i="53"/>
  <c r="AG240" i="53"/>
  <c r="AF240" i="53"/>
  <c r="AD240" i="53"/>
  <c r="AC240" i="53"/>
  <c r="AI239" i="53"/>
  <c r="AH239" i="53"/>
  <c r="AG239" i="53"/>
  <c r="AF239" i="53"/>
  <c r="AD239" i="53"/>
  <c r="AC239" i="53"/>
  <c r="AI238" i="53"/>
  <c r="AH238" i="53"/>
  <c r="AG238" i="53"/>
  <c r="AF238" i="53"/>
  <c r="AD238" i="53"/>
  <c r="AC238" i="53"/>
  <c r="AI237" i="53"/>
  <c r="AH237" i="53"/>
  <c r="AG237" i="53"/>
  <c r="AF237" i="53"/>
  <c r="AD237" i="53"/>
  <c r="AC237" i="53"/>
  <c r="AI236" i="53"/>
  <c r="AH236" i="53"/>
  <c r="AG236" i="53"/>
  <c r="AF236" i="53"/>
  <c r="AD236" i="53"/>
  <c r="AC236" i="53"/>
  <c r="AI235" i="53"/>
  <c r="AH235" i="53"/>
  <c r="AG235" i="53"/>
  <c r="AF235" i="53"/>
  <c r="AD235" i="53"/>
  <c r="AC235" i="53"/>
  <c r="AI234" i="53"/>
  <c r="AH234" i="53"/>
  <c r="AG234" i="53"/>
  <c r="AF234" i="53"/>
  <c r="AD234" i="53"/>
  <c r="AC234" i="53"/>
  <c r="AI233" i="53"/>
  <c r="AH233" i="53"/>
  <c r="AG233" i="53"/>
  <c r="AF233" i="53"/>
  <c r="AD233" i="53"/>
  <c r="AC233" i="53"/>
  <c r="AI232" i="53"/>
  <c r="AH232" i="53"/>
  <c r="AG232" i="53"/>
  <c r="AF232" i="53"/>
  <c r="AD232" i="53"/>
  <c r="AC232" i="53"/>
  <c r="AI231" i="53"/>
  <c r="AH231" i="53"/>
  <c r="AG231" i="53"/>
  <c r="AF231" i="53"/>
  <c r="AD231" i="53"/>
  <c r="AC231" i="53"/>
  <c r="AI230" i="53"/>
  <c r="AH230" i="53"/>
  <c r="AG230" i="53"/>
  <c r="AF230" i="53"/>
  <c r="AD230" i="53"/>
  <c r="AC230" i="53"/>
  <c r="AI229" i="53"/>
  <c r="AH229" i="53"/>
  <c r="AG229" i="53"/>
  <c r="AF229" i="53"/>
  <c r="AD229" i="53"/>
  <c r="AC229" i="53"/>
  <c r="AI228" i="53"/>
  <c r="AH228" i="53"/>
  <c r="AG228" i="53"/>
  <c r="AF228" i="53"/>
  <c r="AD228" i="53"/>
  <c r="AC228" i="53"/>
  <c r="AI227" i="53"/>
  <c r="AH227" i="53"/>
  <c r="AG227" i="53"/>
  <c r="AF227" i="53"/>
  <c r="AD227" i="53"/>
  <c r="AC227" i="53"/>
  <c r="AI226" i="53"/>
  <c r="AH226" i="53"/>
  <c r="AG226" i="53"/>
  <c r="AF226" i="53"/>
  <c r="AD226" i="53"/>
  <c r="AC226" i="53"/>
  <c r="AI225" i="53"/>
  <c r="AH225" i="53"/>
  <c r="AG225" i="53"/>
  <c r="AF225" i="53"/>
  <c r="AD225" i="53"/>
  <c r="AC225" i="53"/>
  <c r="AI224" i="53"/>
  <c r="AH224" i="53"/>
  <c r="AG224" i="53"/>
  <c r="AF224" i="53"/>
  <c r="AD224" i="53"/>
  <c r="AC224" i="53"/>
  <c r="AI223" i="53"/>
  <c r="AH223" i="53"/>
  <c r="AG223" i="53"/>
  <c r="AF223" i="53"/>
  <c r="AD223" i="53"/>
  <c r="AC223" i="53"/>
  <c r="AI222" i="53"/>
  <c r="AH222" i="53"/>
  <c r="AG222" i="53"/>
  <c r="AF222" i="53"/>
  <c r="AD222" i="53"/>
  <c r="AC222" i="53"/>
  <c r="AI221" i="53"/>
  <c r="AH221" i="53"/>
  <c r="AG221" i="53"/>
  <c r="AF221" i="53"/>
  <c r="AD221" i="53"/>
  <c r="AC221" i="53"/>
  <c r="AI220" i="53"/>
  <c r="AH220" i="53"/>
  <c r="AG220" i="53"/>
  <c r="AF220" i="53"/>
  <c r="AD220" i="53"/>
  <c r="AC220" i="53"/>
  <c r="AI219" i="53"/>
  <c r="AH219" i="53"/>
  <c r="AG219" i="53"/>
  <c r="AF219" i="53"/>
  <c r="AD219" i="53"/>
  <c r="AC219" i="53"/>
  <c r="AI218" i="53"/>
  <c r="AH218" i="53"/>
  <c r="AG218" i="53"/>
  <c r="AF218" i="53"/>
  <c r="AD218" i="53"/>
  <c r="AC218" i="53"/>
  <c r="AI217" i="53"/>
  <c r="AH217" i="53"/>
  <c r="AG217" i="53"/>
  <c r="AF217" i="53"/>
  <c r="AD217" i="53"/>
  <c r="AC217" i="53"/>
  <c r="AI216" i="53"/>
  <c r="AH216" i="53"/>
  <c r="AG216" i="53"/>
  <c r="AF216" i="53"/>
  <c r="AD216" i="53"/>
  <c r="AC216" i="53"/>
  <c r="AI215" i="53"/>
  <c r="AH215" i="53"/>
  <c r="AG215" i="53"/>
  <c r="AF215" i="53"/>
  <c r="AD215" i="53"/>
  <c r="AC215" i="53"/>
  <c r="AI214" i="53"/>
  <c r="AH214" i="53"/>
  <c r="AG214" i="53"/>
  <c r="AF214" i="53"/>
  <c r="AD214" i="53"/>
  <c r="AC214" i="53"/>
  <c r="AI213" i="53"/>
  <c r="AH213" i="53"/>
  <c r="AG213" i="53"/>
  <c r="AF213" i="53"/>
  <c r="AD213" i="53"/>
  <c r="AC213" i="53"/>
  <c r="AI212" i="53"/>
  <c r="AH212" i="53"/>
  <c r="AG212" i="53"/>
  <c r="AF212" i="53"/>
  <c r="AD212" i="53"/>
  <c r="AC212" i="53"/>
  <c r="AI211" i="53"/>
  <c r="AH211" i="53"/>
  <c r="AG211" i="53"/>
  <c r="AF211" i="53"/>
  <c r="AD211" i="53"/>
  <c r="AC211" i="53"/>
  <c r="AI210" i="53"/>
  <c r="AH210" i="53"/>
  <c r="AG210" i="53"/>
  <c r="AF210" i="53"/>
  <c r="AD210" i="53"/>
  <c r="AC210" i="53"/>
  <c r="AI209" i="53"/>
  <c r="AH209" i="53"/>
  <c r="AG209" i="53"/>
  <c r="AF209" i="53"/>
  <c r="AD209" i="53"/>
  <c r="AC209" i="53"/>
  <c r="AI208" i="53"/>
  <c r="AH208" i="53"/>
  <c r="AG208" i="53"/>
  <c r="AF208" i="53"/>
  <c r="AD208" i="53"/>
  <c r="AC208" i="53"/>
  <c r="AI207" i="53"/>
  <c r="AH207" i="53"/>
  <c r="AG207" i="53"/>
  <c r="AF207" i="53"/>
  <c r="AD207" i="53"/>
  <c r="AC207" i="53"/>
  <c r="AI206" i="53"/>
  <c r="AH206" i="53"/>
  <c r="AG206" i="53"/>
  <c r="AF206" i="53"/>
  <c r="AD206" i="53"/>
  <c r="AC206" i="53"/>
  <c r="AI205" i="53"/>
  <c r="AH205" i="53"/>
  <c r="AG205" i="53"/>
  <c r="AF205" i="53"/>
  <c r="AD205" i="53"/>
  <c r="AC205" i="53"/>
  <c r="AI204" i="53"/>
  <c r="AH204" i="53"/>
  <c r="AG204" i="53"/>
  <c r="AF204" i="53"/>
  <c r="AD204" i="53"/>
  <c r="AC204" i="53"/>
  <c r="AI203" i="53"/>
  <c r="AH203" i="53"/>
  <c r="AG203" i="53"/>
  <c r="AF203" i="53"/>
  <c r="AD203" i="53"/>
  <c r="AC203" i="53"/>
  <c r="AI202" i="53"/>
  <c r="AH202" i="53"/>
  <c r="AG202" i="53"/>
  <c r="AF202" i="53"/>
  <c r="AD202" i="53"/>
  <c r="AC202" i="53"/>
  <c r="AI201" i="53"/>
  <c r="AH201" i="53"/>
  <c r="AG201" i="53"/>
  <c r="AF201" i="53"/>
  <c r="AD201" i="53"/>
  <c r="AC201" i="53"/>
  <c r="AI200" i="53"/>
  <c r="AH200" i="53"/>
  <c r="AG200" i="53"/>
  <c r="AF200" i="53"/>
  <c r="AD200" i="53"/>
  <c r="AC200" i="53"/>
  <c r="AI199" i="53"/>
  <c r="AH199" i="53"/>
  <c r="AG199" i="53"/>
  <c r="AF199" i="53"/>
  <c r="AD199" i="53"/>
  <c r="AC199" i="53"/>
  <c r="AI198" i="53"/>
  <c r="AH198" i="53"/>
  <c r="AG198" i="53"/>
  <c r="AF198" i="53"/>
  <c r="AD198" i="53"/>
  <c r="AC198" i="53"/>
  <c r="AI197" i="53"/>
  <c r="AH197" i="53"/>
  <c r="AG197" i="53"/>
  <c r="AF197" i="53"/>
  <c r="AD197" i="53"/>
  <c r="AC197" i="53"/>
  <c r="AI196" i="53"/>
  <c r="AH196" i="53"/>
  <c r="AG196" i="53"/>
  <c r="AF196" i="53"/>
  <c r="AD196" i="53"/>
  <c r="AC196" i="53"/>
  <c r="AI195" i="53"/>
  <c r="AH195" i="53"/>
  <c r="AG195" i="53"/>
  <c r="AF195" i="53"/>
  <c r="AD195" i="53"/>
  <c r="AC195" i="53"/>
  <c r="AI194" i="53"/>
  <c r="AH194" i="53"/>
  <c r="AG194" i="53"/>
  <c r="AF194" i="53"/>
  <c r="AD194" i="53"/>
  <c r="AC194" i="53"/>
  <c r="AI193" i="53"/>
  <c r="AH193" i="53"/>
  <c r="AG193" i="53"/>
  <c r="AF193" i="53"/>
  <c r="AD193" i="53"/>
  <c r="AC193" i="53"/>
  <c r="AI192" i="53"/>
  <c r="AH192" i="53"/>
  <c r="AG192" i="53"/>
  <c r="AF192" i="53"/>
  <c r="AD192" i="53"/>
  <c r="AC192" i="53"/>
  <c r="AI191" i="53"/>
  <c r="AH191" i="53"/>
  <c r="AG191" i="53"/>
  <c r="AF191" i="53"/>
  <c r="AD191" i="53"/>
  <c r="AC191" i="53"/>
  <c r="AI190" i="53"/>
  <c r="AH190" i="53"/>
  <c r="AG190" i="53"/>
  <c r="AF190" i="53"/>
  <c r="AD190" i="53"/>
  <c r="AC190" i="53"/>
  <c r="AI189" i="53"/>
  <c r="AH189" i="53"/>
  <c r="AG189" i="53"/>
  <c r="AF189" i="53"/>
  <c r="AD189" i="53"/>
  <c r="AC189" i="53"/>
  <c r="AI188" i="53"/>
  <c r="AH188" i="53"/>
  <c r="AG188" i="53"/>
  <c r="AF188" i="53"/>
  <c r="AD188" i="53"/>
  <c r="AC188" i="53"/>
  <c r="AI187" i="53"/>
  <c r="AH187" i="53"/>
  <c r="AG187" i="53"/>
  <c r="AF187" i="53"/>
  <c r="AD187" i="53"/>
  <c r="AC187" i="53"/>
  <c r="AI186" i="53"/>
  <c r="AH186" i="53"/>
  <c r="AG186" i="53"/>
  <c r="AF186" i="53"/>
  <c r="AD186" i="53"/>
  <c r="AC186" i="53"/>
  <c r="AI185" i="53"/>
  <c r="AH185" i="53"/>
  <c r="AG185" i="53"/>
  <c r="AF185" i="53"/>
  <c r="AD185" i="53"/>
  <c r="AC185" i="53"/>
  <c r="AI184" i="53"/>
  <c r="AH184" i="53"/>
  <c r="AG184" i="53"/>
  <c r="AF184" i="53"/>
  <c r="AD184" i="53"/>
  <c r="AC184" i="53"/>
  <c r="AI183" i="53"/>
  <c r="AH183" i="53"/>
  <c r="AG183" i="53"/>
  <c r="AF183" i="53"/>
  <c r="AD183" i="53"/>
  <c r="AC183" i="53"/>
  <c r="AI182" i="53"/>
  <c r="AH182" i="53"/>
  <c r="AG182" i="53"/>
  <c r="AF182" i="53"/>
  <c r="AD182" i="53"/>
  <c r="AC182" i="53"/>
  <c r="AI181" i="53"/>
  <c r="AH181" i="53"/>
  <c r="AG181" i="53"/>
  <c r="AF181" i="53"/>
  <c r="AD181" i="53"/>
  <c r="AC181" i="53"/>
  <c r="AI180" i="53"/>
  <c r="AH180" i="53"/>
  <c r="AG180" i="53"/>
  <c r="AF180" i="53"/>
  <c r="AD180" i="53"/>
  <c r="AC180" i="53"/>
  <c r="AI179" i="53"/>
  <c r="AH179" i="53"/>
  <c r="AG179" i="53"/>
  <c r="AF179" i="53"/>
  <c r="AD179" i="53"/>
  <c r="AC179" i="53"/>
  <c r="AI178" i="53"/>
  <c r="AH178" i="53"/>
  <c r="AG178" i="53"/>
  <c r="AF178" i="53"/>
  <c r="AD178" i="53"/>
  <c r="AC178" i="53"/>
  <c r="AI177" i="53"/>
  <c r="AH177" i="53"/>
  <c r="AG177" i="53"/>
  <c r="AF177" i="53"/>
  <c r="AD177" i="53"/>
  <c r="AC177" i="53"/>
  <c r="AI176" i="53"/>
  <c r="AH176" i="53"/>
  <c r="AG176" i="53"/>
  <c r="AF176" i="53"/>
  <c r="AD176" i="53"/>
  <c r="AC176" i="53"/>
  <c r="AI175" i="53"/>
  <c r="AH175" i="53"/>
  <c r="AG175" i="53"/>
  <c r="AF175" i="53"/>
  <c r="AD175" i="53"/>
  <c r="AC175" i="53"/>
  <c r="AI174" i="53"/>
  <c r="AH174" i="53"/>
  <c r="AG174" i="53"/>
  <c r="AF174" i="53"/>
  <c r="AD174" i="53"/>
  <c r="AC174" i="53"/>
  <c r="AI173" i="53"/>
  <c r="AH173" i="53"/>
  <c r="AG173" i="53"/>
  <c r="AF173" i="53"/>
  <c r="AD173" i="53"/>
  <c r="AC173" i="53"/>
  <c r="AI172" i="53"/>
  <c r="AH172" i="53"/>
  <c r="AG172" i="53"/>
  <c r="AF172" i="53"/>
  <c r="AD172" i="53"/>
  <c r="AC172" i="53"/>
  <c r="AI171" i="53"/>
  <c r="AH171" i="53"/>
  <c r="AG171" i="53"/>
  <c r="AF171" i="53"/>
  <c r="AD171" i="53"/>
  <c r="AC171" i="53"/>
  <c r="AI170" i="53"/>
  <c r="AH170" i="53"/>
  <c r="AG170" i="53"/>
  <c r="AF170" i="53"/>
  <c r="AD170" i="53"/>
  <c r="AC170" i="53"/>
  <c r="AI169" i="53"/>
  <c r="AH169" i="53"/>
  <c r="AG169" i="53"/>
  <c r="AF169" i="53"/>
  <c r="AD169" i="53"/>
  <c r="AC169" i="53"/>
  <c r="AI168" i="53"/>
  <c r="AH168" i="53"/>
  <c r="AG168" i="53"/>
  <c r="AF168" i="53"/>
  <c r="AD168" i="53"/>
  <c r="AC168" i="53"/>
  <c r="AI167" i="53"/>
  <c r="AH167" i="53"/>
  <c r="AG167" i="53"/>
  <c r="AF167" i="53"/>
  <c r="AD167" i="53"/>
  <c r="AC167" i="53"/>
  <c r="AI166" i="53"/>
  <c r="AH166" i="53"/>
  <c r="AG166" i="53"/>
  <c r="AF166" i="53"/>
  <c r="AD166" i="53"/>
  <c r="AC166" i="53"/>
  <c r="AI165" i="53"/>
  <c r="AH165" i="53"/>
  <c r="AG165" i="53"/>
  <c r="AF165" i="53"/>
  <c r="AD165" i="53"/>
  <c r="AC165" i="53"/>
  <c r="AI164" i="53"/>
  <c r="AH164" i="53"/>
  <c r="AG164" i="53"/>
  <c r="AF164" i="53"/>
  <c r="AD164" i="53"/>
  <c r="AC164" i="53"/>
  <c r="AI163" i="53"/>
  <c r="AH163" i="53"/>
  <c r="AG163" i="53"/>
  <c r="AF163" i="53"/>
  <c r="AD163" i="53"/>
  <c r="AC163" i="53"/>
  <c r="AI162" i="53"/>
  <c r="AH162" i="53"/>
  <c r="AG162" i="53"/>
  <c r="AF162" i="53"/>
  <c r="AD162" i="53"/>
  <c r="AC162" i="53"/>
  <c r="AI161" i="53"/>
  <c r="AH161" i="53"/>
  <c r="AG161" i="53"/>
  <c r="AF161" i="53"/>
  <c r="AD161" i="53"/>
  <c r="AC161" i="53"/>
  <c r="AI160" i="53"/>
  <c r="AH160" i="53"/>
  <c r="AG160" i="53"/>
  <c r="AF160" i="53"/>
  <c r="AD160" i="53"/>
  <c r="AC160" i="53"/>
  <c r="AI159" i="53"/>
  <c r="AH159" i="53"/>
  <c r="AG159" i="53"/>
  <c r="AF159" i="53"/>
  <c r="AD159" i="53"/>
  <c r="AC159" i="53"/>
  <c r="AI158" i="53"/>
  <c r="AH158" i="53"/>
  <c r="AG158" i="53"/>
  <c r="AF158" i="53"/>
  <c r="AD158" i="53"/>
  <c r="AC158" i="53"/>
  <c r="AI157" i="53"/>
  <c r="AH157" i="53"/>
  <c r="AG157" i="53"/>
  <c r="AF157" i="53"/>
  <c r="AD157" i="53"/>
  <c r="AC157" i="53"/>
  <c r="AI156" i="53"/>
  <c r="AH156" i="53"/>
  <c r="AG156" i="53"/>
  <c r="AF156" i="53"/>
  <c r="AD156" i="53"/>
  <c r="AC156" i="53"/>
  <c r="AI155" i="53"/>
  <c r="AH155" i="53"/>
  <c r="AG155" i="53"/>
  <c r="AF155" i="53"/>
  <c r="AD155" i="53"/>
  <c r="AC155" i="53"/>
  <c r="AI154" i="53"/>
  <c r="AH154" i="53"/>
  <c r="AG154" i="53"/>
  <c r="AF154" i="53"/>
  <c r="AD154" i="53"/>
  <c r="AC154" i="53"/>
  <c r="AI153" i="53"/>
  <c r="AH153" i="53"/>
  <c r="AG153" i="53"/>
  <c r="AF153" i="53"/>
  <c r="AD153" i="53"/>
  <c r="AC153" i="53"/>
  <c r="AI152" i="53"/>
  <c r="AH152" i="53"/>
  <c r="AG152" i="53"/>
  <c r="AF152" i="53"/>
  <c r="AD152" i="53"/>
  <c r="AC152" i="53"/>
  <c r="AI151" i="53"/>
  <c r="AH151" i="53"/>
  <c r="AG151" i="53"/>
  <c r="AF151" i="53"/>
  <c r="AD151" i="53"/>
  <c r="AC151" i="53"/>
  <c r="AI150" i="53"/>
  <c r="AH150" i="53"/>
  <c r="AG150" i="53"/>
  <c r="AF150" i="53"/>
  <c r="AD150" i="53"/>
  <c r="AC150" i="53"/>
  <c r="AI149" i="53"/>
  <c r="AH149" i="53"/>
  <c r="AG149" i="53"/>
  <c r="AF149" i="53"/>
  <c r="AD149" i="53"/>
  <c r="AC149" i="53"/>
  <c r="AI148" i="53"/>
  <c r="AH148" i="53"/>
  <c r="AG148" i="53"/>
  <c r="AF148" i="53"/>
  <c r="AD148" i="53"/>
  <c r="AC148" i="53"/>
  <c r="AI147" i="53"/>
  <c r="AH147" i="53"/>
  <c r="AG147" i="53"/>
  <c r="AF147" i="53"/>
  <c r="AD147" i="53"/>
  <c r="AC147" i="53"/>
  <c r="AI146" i="53"/>
  <c r="AH146" i="53"/>
  <c r="AG146" i="53"/>
  <c r="AF146" i="53"/>
  <c r="AD146" i="53"/>
  <c r="AC146" i="53"/>
  <c r="AI145" i="53"/>
  <c r="AH145" i="53"/>
  <c r="AG145" i="53"/>
  <c r="AF145" i="53"/>
  <c r="AD145" i="53"/>
  <c r="AC145" i="53"/>
  <c r="AI144" i="53"/>
  <c r="AH144" i="53"/>
  <c r="AG144" i="53"/>
  <c r="AF144" i="53"/>
  <c r="AD144" i="53"/>
  <c r="AC144" i="53"/>
  <c r="AI143" i="53"/>
  <c r="AH143" i="53"/>
  <c r="AG143" i="53"/>
  <c r="AF143" i="53"/>
  <c r="AD143" i="53"/>
  <c r="AC143" i="53"/>
  <c r="AI142" i="53"/>
  <c r="AH142" i="53"/>
  <c r="AG142" i="53"/>
  <c r="AF142" i="53"/>
  <c r="AD142" i="53"/>
  <c r="AC142" i="53"/>
  <c r="AI141" i="53"/>
  <c r="AH141" i="53"/>
  <c r="AG141" i="53"/>
  <c r="AF141" i="53"/>
  <c r="AD141" i="53"/>
  <c r="AC141" i="53"/>
  <c r="AI140" i="53"/>
  <c r="AH140" i="53"/>
  <c r="AG140" i="53"/>
  <c r="AF140" i="53"/>
  <c r="AD140" i="53"/>
  <c r="AC140" i="53"/>
  <c r="AI139" i="53"/>
  <c r="AH139" i="53"/>
  <c r="AG139" i="53"/>
  <c r="AF139" i="53"/>
  <c r="AD139" i="53"/>
  <c r="AC139" i="53"/>
  <c r="AI138" i="53"/>
  <c r="AH138" i="53"/>
  <c r="AG138" i="53"/>
  <c r="AF138" i="53"/>
  <c r="AD138" i="53"/>
  <c r="AC138" i="53"/>
  <c r="AI137" i="53"/>
  <c r="AH137" i="53"/>
  <c r="AG137" i="53"/>
  <c r="AF137" i="53"/>
  <c r="AD137" i="53"/>
  <c r="AC137" i="53"/>
  <c r="AI136" i="53"/>
  <c r="AH136" i="53"/>
  <c r="AG136" i="53"/>
  <c r="AF136" i="53"/>
  <c r="AD136" i="53"/>
  <c r="AC136" i="53"/>
  <c r="AI135" i="53"/>
  <c r="AH135" i="53"/>
  <c r="AG135" i="53"/>
  <c r="AF135" i="53"/>
  <c r="AD135" i="53"/>
  <c r="AC135" i="53"/>
  <c r="AI134" i="53"/>
  <c r="AH134" i="53"/>
  <c r="AG134" i="53"/>
  <c r="AF134" i="53"/>
  <c r="AD134" i="53"/>
  <c r="AC134" i="53"/>
  <c r="AI133" i="53"/>
  <c r="AH133" i="53"/>
  <c r="AG133" i="53"/>
  <c r="AF133" i="53"/>
  <c r="AD133" i="53"/>
  <c r="AC133" i="53"/>
  <c r="AI132" i="53"/>
  <c r="AH132" i="53"/>
  <c r="AG132" i="53"/>
  <c r="AF132" i="53"/>
  <c r="AD132" i="53"/>
  <c r="AC132" i="53"/>
  <c r="AI131" i="53"/>
  <c r="AH131" i="53"/>
  <c r="AG131" i="53"/>
  <c r="AF131" i="53"/>
  <c r="AD131" i="53"/>
  <c r="AC131" i="53"/>
  <c r="AI130" i="53"/>
  <c r="AH130" i="53"/>
  <c r="AG130" i="53"/>
  <c r="AF130" i="53"/>
  <c r="AD130" i="53"/>
  <c r="AC130" i="53"/>
  <c r="AI129" i="53"/>
  <c r="AH129" i="53"/>
  <c r="AG129" i="53"/>
  <c r="AF129" i="53"/>
  <c r="AD129" i="53"/>
  <c r="AC129" i="53"/>
  <c r="AI128" i="53"/>
  <c r="AH128" i="53"/>
  <c r="AG128" i="53"/>
  <c r="AF128" i="53"/>
  <c r="AD128" i="53"/>
  <c r="AC128" i="53"/>
  <c r="AI127" i="53"/>
  <c r="AH127" i="53"/>
  <c r="AG127" i="53"/>
  <c r="AF127" i="53"/>
  <c r="AD127" i="53"/>
  <c r="AC127" i="53"/>
  <c r="AI126" i="53"/>
  <c r="AH126" i="53"/>
  <c r="AG126" i="53"/>
  <c r="AF126" i="53"/>
  <c r="AD126" i="53"/>
  <c r="AC126" i="53"/>
  <c r="AI125" i="53"/>
  <c r="AH125" i="53"/>
  <c r="AG125" i="53"/>
  <c r="AF125" i="53"/>
  <c r="AD125" i="53"/>
  <c r="AC125" i="53"/>
  <c r="AI124" i="53"/>
  <c r="AH124" i="53"/>
  <c r="AG124" i="53"/>
  <c r="AF124" i="53"/>
  <c r="AD124" i="53"/>
  <c r="AC124" i="53"/>
  <c r="AI123" i="53"/>
  <c r="AH123" i="53"/>
  <c r="AG123" i="53"/>
  <c r="AF123" i="53"/>
  <c r="AD123" i="53"/>
  <c r="AC123" i="53"/>
  <c r="AI122" i="53"/>
  <c r="AH122" i="53"/>
  <c r="AG122" i="53"/>
  <c r="AF122" i="53"/>
  <c r="AD122" i="53"/>
  <c r="AC122" i="53"/>
  <c r="AI121" i="53"/>
  <c r="AH121" i="53"/>
  <c r="AG121" i="53"/>
  <c r="AF121" i="53"/>
  <c r="AD121" i="53"/>
  <c r="AC121" i="53"/>
  <c r="AI120" i="53"/>
  <c r="AH120" i="53"/>
  <c r="AG120" i="53"/>
  <c r="AF120" i="53"/>
  <c r="AD120" i="53"/>
  <c r="AC120" i="53"/>
  <c r="AI119" i="53"/>
  <c r="AH119" i="53"/>
  <c r="AG119" i="53"/>
  <c r="AF119" i="53"/>
  <c r="AD119" i="53"/>
  <c r="AC119" i="53"/>
  <c r="AI118" i="53"/>
  <c r="AH118" i="53"/>
  <c r="AG118" i="53"/>
  <c r="AF118" i="53"/>
  <c r="AD118" i="53"/>
  <c r="AC118" i="53"/>
  <c r="AI117" i="53"/>
  <c r="AH117" i="53"/>
  <c r="AG117" i="53"/>
  <c r="AF117" i="53"/>
  <c r="AD117" i="53"/>
  <c r="AC117" i="53"/>
  <c r="AI116" i="53"/>
  <c r="AH116" i="53"/>
  <c r="AG116" i="53"/>
  <c r="AF116" i="53"/>
  <c r="AD116" i="53"/>
  <c r="AC116" i="53"/>
  <c r="AI115" i="53"/>
  <c r="AH115" i="53"/>
  <c r="AG115" i="53"/>
  <c r="AF115" i="53"/>
  <c r="AD115" i="53"/>
  <c r="AC115" i="53"/>
  <c r="AI114" i="53"/>
  <c r="AH114" i="53"/>
  <c r="AG114" i="53"/>
  <c r="AF114" i="53"/>
  <c r="AD114" i="53"/>
  <c r="AC114" i="53"/>
  <c r="AI113" i="53"/>
  <c r="AH113" i="53"/>
  <c r="AG113" i="53"/>
  <c r="AF113" i="53"/>
  <c r="AD113" i="53"/>
  <c r="AC113" i="53"/>
  <c r="AI112" i="53"/>
  <c r="AH112" i="53"/>
  <c r="AG112" i="53"/>
  <c r="AF112" i="53"/>
  <c r="AD112" i="53"/>
  <c r="AC112" i="53"/>
  <c r="AI111" i="53"/>
  <c r="AH111" i="53"/>
  <c r="AG111" i="53"/>
  <c r="AF111" i="53"/>
  <c r="AD111" i="53"/>
  <c r="AC111" i="53"/>
  <c r="AI110" i="53"/>
  <c r="AH110" i="53"/>
  <c r="AG110" i="53"/>
  <c r="AF110" i="53"/>
  <c r="AD110" i="53"/>
  <c r="AC110" i="53"/>
  <c r="AI109" i="53"/>
  <c r="AH109" i="53"/>
  <c r="AG109" i="53"/>
  <c r="AF109" i="53"/>
  <c r="AD109" i="53"/>
  <c r="AC109" i="53"/>
  <c r="AI108" i="53"/>
  <c r="AH108" i="53"/>
  <c r="AG108" i="53"/>
  <c r="AF108" i="53"/>
  <c r="AD108" i="53"/>
  <c r="AC108" i="53"/>
  <c r="AI107" i="53"/>
  <c r="AH107" i="53"/>
  <c r="AG107" i="53"/>
  <c r="AF107" i="53"/>
  <c r="AD107" i="53"/>
  <c r="AC107" i="53"/>
  <c r="AI106" i="53"/>
  <c r="AH106" i="53"/>
  <c r="AG106" i="53"/>
  <c r="AF106" i="53"/>
  <c r="AD106" i="53"/>
  <c r="AC106" i="53"/>
  <c r="AI105" i="53"/>
  <c r="AH105" i="53"/>
  <c r="AG105" i="53"/>
  <c r="AF105" i="53"/>
  <c r="AD105" i="53"/>
  <c r="AC105" i="53"/>
  <c r="AI104" i="53"/>
  <c r="AH104" i="53"/>
  <c r="AG104" i="53"/>
  <c r="AF104" i="53"/>
  <c r="AD104" i="53"/>
  <c r="AC104" i="53"/>
  <c r="AI103" i="53"/>
  <c r="AH103" i="53"/>
  <c r="AG103" i="53"/>
  <c r="AF103" i="53"/>
  <c r="AD103" i="53"/>
  <c r="AC103" i="53"/>
  <c r="AI102" i="53"/>
  <c r="AH102" i="53"/>
  <c r="AG102" i="53"/>
  <c r="AF102" i="53"/>
  <c r="AD102" i="53"/>
  <c r="AC102" i="53"/>
  <c r="AI101" i="53"/>
  <c r="AH101" i="53"/>
  <c r="AG101" i="53"/>
  <c r="AF101" i="53"/>
  <c r="AD101" i="53"/>
  <c r="AC101" i="53"/>
  <c r="AI100" i="53"/>
  <c r="AH100" i="53"/>
  <c r="AG100" i="53"/>
  <c r="AF100" i="53"/>
  <c r="AD100" i="53"/>
  <c r="AC100" i="53"/>
  <c r="AI99" i="53"/>
  <c r="AH99" i="53"/>
  <c r="AG99" i="53"/>
  <c r="AF99" i="53"/>
  <c r="AD99" i="53"/>
  <c r="AC99" i="53"/>
  <c r="AI98" i="53"/>
  <c r="AH98" i="53"/>
  <c r="AG98" i="53"/>
  <c r="AF98" i="53"/>
  <c r="AD98" i="53"/>
  <c r="AC98" i="53"/>
  <c r="AI97" i="53"/>
  <c r="AH97" i="53"/>
  <c r="AG97" i="53"/>
  <c r="AF97" i="53"/>
  <c r="AD97" i="53"/>
  <c r="AC97" i="53"/>
  <c r="AI96" i="53"/>
  <c r="AH96" i="53"/>
  <c r="AG96" i="53"/>
  <c r="AF96" i="53"/>
  <c r="AD96" i="53"/>
  <c r="AC96" i="53"/>
  <c r="AI95" i="53"/>
  <c r="AH95" i="53"/>
  <c r="AG95" i="53"/>
  <c r="AF95" i="53"/>
  <c r="AD95" i="53"/>
  <c r="AC95" i="53"/>
  <c r="AI94" i="53"/>
  <c r="AH94" i="53"/>
  <c r="AG94" i="53"/>
  <c r="AF94" i="53"/>
  <c r="AD94" i="53"/>
  <c r="AC94" i="53"/>
  <c r="AI93" i="53"/>
  <c r="AH93" i="53"/>
  <c r="AG93" i="53"/>
  <c r="AF93" i="53"/>
  <c r="AD93" i="53"/>
  <c r="AC93" i="53"/>
  <c r="AI92" i="53"/>
  <c r="AH92" i="53"/>
  <c r="AG92" i="53"/>
  <c r="AF92" i="53"/>
  <c r="AD92" i="53"/>
  <c r="AC92" i="53"/>
  <c r="AI91" i="53"/>
  <c r="AH91" i="53"/>
  <c r="AG91" i="53"/>
  <c r="AF91" i="53"/>
  <c r="AD91" i="53"/>
  <c r="AC91" i="53"/>
  <c r="AI90" i="53"/>
  <c r="AH90" i="53"/>
  <c r="AG90" i="53"/>
  <c r="AF90" i="53"/>
  <c r="AD90" i="53"/>
  <c r="AC90" i="53"/>
  <c r="AI89" i="53"/>
  <c r="AH89" i="53"/>
  <c r="AG89" i="53"/>
  <c r="AF89" i="53"/>
  <c r="AD89" i="53"/>
  <c r="AC89" i="53"/>
  <c r="AI88" i="53"/>
  <c r="AH88" i="53"/>
  <c r="AG88" i="53"/>
  <c r="AF88" i="53"/>
  <c r="AD88" i="53"/>
  <c r="AC88" i="53"/>
  <c r="AI87" i="53"/>
  <c r="AH87" i="53"/>
  <c r="AG87" i="53"/>
  <c r="AF87" i="53"/>
  <c r="AD87" i="53"/>
  <c r="AC87" i="53"/>
  <c r="AI86" i="53"/>
  <c r="AH86" i="53"/>
  <c r="AG86" i="53"/>
  <c r="AF86" i="53"/>
  <c r="AD86" i="53"/>
  <c r="AC86" i="53"/>
  <c r="AI85" i="53"/>
  <c r="AH85" i="53"/>
  <c r="AG85" i="53"/>
  <c r="AF85" i="53"/>
  <c r="AD85" i="53"/>
  <c r="AC85" i="53"/>
  <c r="AI84" i="53"/>
  <c r="AH84" i="53"/>
  <c r="AG84" i="53"/>
  <c r="AF84" i="53"/>
  <c r="AD84" i="53"/>
  <c r="AC84" i="53"/>
  <c r="AI83" i="53"/>
  <c r="AH83" i="53"/>
  <c r="AG83" i="53"/>
  <c r="AF83" i="53"/>
  <c r="AD83" i="53"/>
  <c r="AC83" i="53"/>
  <c r="AI82" i="53"/>
  <c r="AH82" i="53"/>
  <c r="AG82" i="53"/>
  <c r="AF82" i="53"/>
  <c r="AD82" i="53"/>
  <c r="AC82" i="53"/>
  <c r="AI81" i="53"/>
  <c r="AH81" i="53"/>
  <c r="AG81" i="53"/>
  <c r="AF81" i="53"/>
  <c r="AD81" i="53"/>
  <c r="AC81" i="53"/>
  <c r="AI80" i="53"/>
  <c r="AH80" i="53"/>
  <c r="AG80" i="53"/>
  <c r="AF80" i="53"/>
  <c r="AD80" i="53"/>
  <c r="AC80" i="53"/>
  <c r="AI79" i="53"/>
  <c r="AH79" i="53"/>
  <c r="AG79" i="53"/>
  <c r="AF79" i="53"/>
  <c r="AD79" i="53"/>
  <c r="AC79" i="53"/>
  <c r="AI78" i="53"/>
  <c r="AH78" i="53"/>
  <c r="AG78" i="53"/>
  <c r="AF78" i="53"/>
  <c r="AD78" i="53"/>
  <c r="AC78" i="53"/>
  <c r="AI77" i="53"/>
  <c r="AH77" i="53"/>
  <c r="AG77" i="53"/>
  <c r="AF77" i="53"/>
  <c r="AD77" i="53"/>
  <c r="AC77" i="53"/>
  <c r="AI76" i="53"/>
  <c r="AH76" i="53"/>
  <c r="AG76" i="53"/>
  <c r="AF76" i="53"/>
  <c r="AD76" i="53"/>
  <c r="AC76" i="53"/>
  <c r="AI75" i="53"/>
  <c r="AH75" i="53"/>
  <c r="AG75" i="53"/>
  <c r="AF75" i="53"/>
  <c r="AD75" i="53"/>
  <c r="AC75" i="53"/>
  <c r="AI74" i="53"/>
  <c r="AH74" i="53"/>
  <c r="AG74" i="53"/>
  <c r="AF74" i="53"/>
  <c r="AD74" i="53"/>
  <c r="AC74" i="53"/>
  <c r="AI73" i="53"/>
  <c r="AH73" i="53"/>
  <c r="AG73" i="53"/>
  <c r="AF73" i="53"/>
  <c r="AD73" i="53"/>
  <c r="AC73" i="53"/>
  <c r="AI72" i="53"/>
  <c r="AH72" i="53"/>
  <c r="AG72" i="53"/>
  <c r="AF72" i="53"/>
  <c r="AD72" i="53"/>
  <c r="AC72" i="53"/>
  <c r="AI71" i="53"/>
  <c r="AH71" i="53"/>
  <c r="AG71" i="53"/>
  <c r="AF71" i="53"/>
  <c r="AD71" i="53"/>
  <c r="AC71" i="53"/>
  <c r="AI70" i="53"/>
  <c r="AH70" i="53"/>
  <c r="AG70" i="53"/>
  <c r="AF70" i="53"/>
  <c r="AD70" i="53"/>
  <c r="AC70" i="53"/>
  <c r="AI69" i="53"/>
  <c r="AH69" i="53"/>
  <c r="AG69" i="53"/>
  <c r="AF69" i="53"/>
  <c r="AD69" i="53"/>
  <c r="AC69" i="53"/>
  <c r="AI68" i="53"/>
  <c r="AH68" i="53"/>
  <c r="AG68" i="53"/>
  <c r="AF68" i="53"/>
  <c r="AD68" i="53"/>
  <c r="AC68" i="53"/>
  <c r="AI67" i="53"/>
  <c r="AH67" i="53"/>
  <c r="AG67" i="53"/>
  <c r="AF67" i="53"/>
  <c r="AD67" i="53"/>
  <c r="AC67" i="53"/>
  <c r="AI66" i="53"/>
  <c r="AH66" i="53"/>
  <c r="AG66" i="53"/>
  <c r="AF66" i="53"/>
  <c r="AD66" i="53"/>
  <c r="AC66" i="53"/>
  <c r="AI65" i="53"/>
  <c r="AH65" i="53"/>
  <c r="AG65" i="53"/>
  <c r="AF65" i="53"/>
  <c r="AD65" i="53"/>
  <c r="AC65" i="53"/>
  <c r="AI64" i="53"/>
  <c r="AH64" i="53"/>
  <c r="AG64" i="53"/>
  <c r="AF64" i="53"/>
  <c r="AD64" i="53"/>
  <c r="AC64" i="53"/>
  <c r="AI63" i="53"/>
  <c r="AH63" i="53"/>
  <c r="AG63" i="53"/>
  <c r="AF63" i="53"/>
  <c r="AD63" i="53"/>
  <c r="AC63" i="53"/>
  <c r="AI62" i="53"/>
  <c r="AH62" i="53"/>
  <c r="AG62" i="53"/>
  <c r="AF62" i="53"/>
  <c r="AD62" i="53"/>
  <c r="AC62" i="53"/>
  <c r="AI61" i="53"/>
  <c r="AH61" i="53"/>
  <c r="AG61" i="53"/>
  <c r="AF61" i="53"/>
  <c r="AD61" i="53"/>
  <c r="AC61" i="53"/>
  <c r="AI60" i="53"/>
  <c r="AH60" i="53"/>
  <c r="AG60" i="53"/>
  <c r="AF60" i="53"/>
  <c r="AD60" i="53"/>
  <c r="AC60" i="53"/>
  <c r="AI59" i="53"/>
  <c r="AH59" i="53"/>
  <c r="AG59" i="53"/>
  <c r="AF59" i="53"/>
  <c r="AD59" i="53"/>
  <c r="AC59" i="53"/>
  <c r="AI58" i="53"/>
  <c r="AH58" i="53"/>
  <c r="AG58" i="53"/>
  <c r="AF58" i="53"/>
  <c r="AD58" i="53"/>
  <c r="AC58" i="53"/>
  <c r="AI57" i="53"/>
  <c r="AH57" i="53"/>
  <c r="AG57" i="53"/>
  <c r="AF57" i="53"/>
  <c r="AD57" i="53"/>
  <c r="AC57" i="53"/>
  <c r="AI56" i="53"/>
  <c r="AH56" i="53"/>
  <c r="AG56" i="53"/>
  <c r="AF56" i="53"/>
  <c r="AD56" i="53"/>
  <c r="AC56" i="53"/>
  <c r="AI55" i="53"/>
  <c r="AH55" i="53"/>
  <c r="AG55" i="53"/>
  <c r="AF55" i="53"/>
  <c r="AD55" i="53"/>
  <c r="AC55" i="53"/>
  <c r="AI54" i="53"/>
  <c r="AH54" i="53"/>
  <c r="AG54" i="53"/>
  <c r="AF54" i="53"/>
  <c r="AD54" i="53"/>
  <c r="AC54" i="53"/>
  <c r="AI53" i="53"/>
  <c r="AH53" i="53"/>
  <c r="AG53" i="53"/>
  <c r="AF53" i="53"/>
  <c r="AD53" i="53"/>
  <c r="AC53" i="53"/>
  <c r="AI52" i="53"/>
  <c r="AH52" i="53"/>
  <c r="AG52" i="53"/>
  <c r="AF52" i="53"/>
  <c r="AD52" i="53"/>
  <c r="AC52" i="53"/>
  <c r="AI51" i="53"/>
  <c r="AH51" i="53"/>
  <c r="AG51" i="53"/>
  <c r="AF51" i="53"/>
  <c r="AD51" i="53"/>
  <c r="AC51" i="53"/>
  <c r="AI50" i="53"/>
  <c r="AH50" i="53"/>
  <c r="AG50" i="53"/>
  <c r="AF50" i="53"/>
  <c r="AD50" i="53"/>
  <c r="AC50" i="53"/>
  <c r="AI49" i="53"/>
  <c r="AH49" i="53"/>
  <c r="AG49" i="53"/>
  <c r="AF49" i="53"/>
  <c r="AD49" i="53"/>
  <c r="AC49" i="53"/>
  <c r="AI48" i="53"/>
  <c r="AH48" i="53"/>
  <c r="AG48" i="53"/>
  <c r="AF48" i="53"/>
  <c r="AD48" i="53"/>
  <c r="AC48" i="53"/>
  <c r="AI47" i="53"/>
  <c r="AH47" i="53"/>
  <c r="AG47" i="53"/>
  <c r="AF47" i="53"/>
  <c r="AD47" i="53"/>
  <c r="AC47" i="53"/>
  <c r="AI46" i="53"/>
  <c r="AH46" i="53"/>
  <c r="AG46" i="53"/>
  <c r="AF46" i="53"/>
  <c r="AD46" i="53"/>
  <c r="AC46" i="53"/>
  <c r="AI45" i="53"/>
  <c r="AH45" i="53"/>
  <c r="AG45" i="53"/>
  <c r="AF45" i="53"/>
  <c r="AD45" i="53"/>
  <c r="AC45" i="53"/>
  <c r="AI44" i="53"/>
  <c r="AH44" i="53"/>
  <c r="AG44" i="53"/>
  <c r="AF44" i="53"/>
  <c r="AD44" i="53"/>
  <c r="AC44" i="53"/>
  <c r="AI43" i="53"/>
  <c r="AH43" i="53"/>
  <c r="AG43" i="53"/>
  <c r="AF43" i="53"/>
  <c r="AD43" i="53"/>
  <c r="AC43" i="53"/>
  <c r="AI42" i="53"/>
  <c r="AH42" i="53"/>
  <c r="AG42" i="53"/>
  <c r="AF42" i="53"/>
  <c r="AD42" i="53"/>
  <c r="AC42" i="53"/>
  <c r="AI41" i="53"/>
  <c r="AH41" i="53"/>
  <c r="AG41" i="53"/>
  <c r="AF41" i="53"/>
  <c r="AD41" i="53"/>
  <c r="AC41" i="53"/>
  <c r="AI40" i="53"/>
  <c r="AH40" i="53"/>
  <c r="AG40" i="53"/>
  <c r="AF40" i="53"/>
  <c r="AD40" i="53"/>
  <c r="AC40" i="53"/>
  <c r="AI39" i="53"/>
  <c r="AH39" i="53"/>
  <c r="AG39" i="53"/>
  <c r="AF39" i="53"/>
  <c r="AD39" i="53"/>
  <c r="AC39" i="53"/>
  <c r="AI38" i="53"/>
  <c r="AH38" i="53"/>
  <c r="AG38" i="53"/>
  <c r="AF38" i="53"/>
  <c r="AD38" i="53"/>
  <c r="AC38" i="53"/>
  <c r="AI37" i="53"/>
  <c r="AH37" i="53"/>
  <c r="AG37" i="53"/>
  <c r="AF37" i="53"/>
  <c r="AD37" i="53"/>
  <c r="AC37" i="53"/>
  <c r="AI36" i="53"/>
  <c r="AH36" i="53"/>
  <c r="AG36" i="53"/>
  <c r="AF36" i="53"/>
  <c r="AD36" i="53"/>
  <c r="AC36" i="53"/>
  <c r="AI35" i="53"/>
  <c r="AH35" i="53"/>
  <c r="AG35" i="53"/>
  <c r="AF35" i="53"/>
  <c r="AD35" i="53"/>
  <c r="AC35" i="53"/>
  <c r="AI34" i="53"/>
  <c r="AH34" i="53"/>
  <c r="AG34" i="53"/>
  <c r="AF34" i="53"/>
  <c r="AD34" i="53"/>
  <c r="AC34" i="53"/>
  <c r="AI33" i="53"/>
  <c r="AH33" i="53"/>
  <c r="AG33" i="53"/>
  <c r="AF33" i="53"/>
  <c r="AD33" i="53"/>
  <c r="AC33" i="53"/>
  <c r="AI32" i="53"/>
  <c r="AH32" i="53"/>
  <c r="AG32" i="53"/>
  <c r="AF32" i="53"/>
  <c r="AD32" i="53"/>
  <c r="AC32" i="53"/>
  <c r="AI31" i="53"/>
  <c r="AH31" i="53"/>
  <c r="AG31" i="53"/>
  <c r="AF31" i="53"/>
  <c r="AD31" i="53"/>
  <c r="AC31" i="53"/>
  <c r="AI30" i="53"/>
  <c r="AH30" i="53"/>
  <c r="AG30" i="53"/>
  <c r="AF30" i="53"/>
  <c r="AD30" i="53"/>
  <c r="AC30" i="53"/>
  <c r="AI29" i="53"/>
  <c r="AH29" i="53"/>
  <c r="AG29" i="53"/>
  <c r="AF29" i="53"/>
  <c r="AD29" i="53"/>
  <c r="AC29" i="53"/>
  <c r="AI28" i="53"/>
  <c r="AH28" i="53"/>
  <c r="AG28" i="53"/>
  <c r="AF28" i="53"/>
  <c r="AD28" i="53"/>
  <c r="AC28" i="53"/>
  <c r="AI27" i="53"/>
  <c r="AH27" i="53"/>
  <c r="AG27" i="53"/>
  <c r="AF27" i="53"/>
  <c r="AD27" i="53"/>
  <c r="AC27" i="53"/>
  <c r="AI26" i="53"/>
  <c r="AH26" i="53"/>
  <c r="AG26" i="53"/>
  <c r="AF26" i="53"/>
  <c r="AD26" i="53"/>
  <c r="AC26" i="53"/>
  <c r="AI25" i="53"/>
  <c r="AH25" i="53"/>
  <c r="AG25" i="53"/>
  <c r="AF25" i="53"/>
  <c r="AD25" i="53"/>
  <c r="AC25" i="53"/>
  <c r="AI24" i="53"/>
  <c r="AH24" i="53"/>
  <c r="AG24" i="53"/>
  <c r="AF24" i="53"/>
  <c r="AD24" i="53"/>
  <c r="AC24" i="53"/>
  <c r="AI23" i="53"/>
  <c r="AH23" i="53"/>
  <c r="AG23" i="53"/>
  <c r="AF23" i="53"/>
  <c r="AD23" i="53"/>
  <c r="AC23" i="53"/>
  <c r="AI22" i="53"/>
  <c r="AH22" i="53"/>
  <c r="AG22" i="53"/>
  <c r="AF22" i="53"/>
  <c r="AD22" i="53"/>
  <c r="AC22" i="53"/>
  <c r="AI21" i="53"/>
  <c r="AH21" i="53"/>
  <c r="AG21" i="53"/>
  <c r="AF21" i="53"/>
  <c r="AD21" i="53"/>
  <c r="AC21" i="53"/>
  <c r="AI20" i="53"/>
  <c r="AH20" i="53"/>
  <c r="AG20" i="53"/>
  <c r="AF20" i="53"/>
  <c r="AD20" i="53"/>
  <c r="AC20" i="53"/>
  <c r="AI19" i="53"/>
  <c r="AH19" i="53"/>
  <c r="AG19" i="53"/>
  <c r="AF19" i="53"/>
  <c r="AD19" i="53"/>
  <c r="AC19" i="53"/>
  <c r="AI18" i="53"/>
  <c r="AH18" i="53"/>
  <c r="AG18" i="53"/>
  <c r="AF18" i="53"/>
  <c r="AD18" i="53"/>
  <c r="AC18" i="53"/>
  <c r="AI17" i="53"/>
  <c r="AH17" i="53"/>
  <c r="AG17" i="53"/>
  <c r="AF17" i="53"/>
  <c r="AD17" i="53"/>
  <c r="AC17" i="53"/>
  <c r="AI16" i="53"/>
  <c r="AH16" i="53"/>
  <c r="AG16" i="53"/>
  <c r="AF16" i="53"/>
  <c r="AD16" i="53"/>
  <c r="AC16" i="53"/>
  <c r="AI15" i="53"/>
  <c r="AH15" i="53"/>
  <c r="AG15" i="53"/>
  <c r="AF15" i="53"/>
  <c r="AD15" i="53"/>
  <c r="AC15" i="53"/>
  <c r="AI14" i="53"/>
  <c r="AH14" i="53"/>
  <c r="AG14" i="53"/>
  <c r="AF14" i="53"/>
  <c r="AD14" i="53"/>
  <c r="AC14" i="53"/>
  <c r="AI13" i="53"/>
  <c r="AH13" i="53"/>
  <c r="AG13" i="53"/>
  <c r="AF13" i="53"/>
  <c r="AD13" i="53"/>
  <c r="AC13" i="53"/>
  <c r="AI12" i="53"/>
  <c r="AH12" i="53"/>
  <c r="AG12" i="53"/>
  <c r="AF12" i="53"/>
  <c r="AD12" i="53"/>
  <c r="AC12" i="53"/>
  <c r="AJ51" i="53" l="1"/>
  <c r="AJ48" i="53"/>
  <c r="AJ320" i="53"/>
  <c r="AJ356" i="53"/>
  <c r="AJ360" i="53"/>
  <c r="AJ364" i="53"/>
  <c r="AJ357" i="53"/>
  <c r="AJ365" i="53"/>
  <c r="AJ128" i="53"/>
  <c r="AJ377" i="53"/>
  <c r="AJ372" i="53"/>
  <c r="AJ120" i="53"/>
  <c r="AJ324" i="53"/>
  <c r="AJ332" i="53"/>
  <c r="AJ368" i="53"/>
  <c r="AJ346" i="53"/>
  <c r="AJ354" i="53"/>
  <c r="AJ387" i="53"/>
  <c r="AJ351" i="53"/>
  <c r="AJ355" i="53"/>
  <c r="AJ363" i="53"/>
  <c r="AJ150" i="53"/>
  <c r="AJ323" i="53"/>
  <c r="AJ367" i="53"/>
  <c r="AJ62" i="53"/>
  <c r="AJ78" i="53"/>
  <c r="AJ117" i="53"/>
  <c r="AJ125" i="53"/>
  <c r="AJ85" i="53"/>
  <c r="AJ105" i="53"/>
  <c r="AJ129" i="53"/>
  <c r="AJ306" i="53"/>
  <c r="AJ329" i="53"/>
  <c r="AJ107" i="53"/>
  <c r="AJ115" i="53"/>
  <c r="AJ163" i="53"/>
  <c r="AJ171" i="53"/>
  <c r="AJ331" i="53"/>
  <c r="AJ339" i="53"/>
  <c r="AJ371" i="53"/>
  <c r="AJ373" i="53"/>
  <c r="AJ34" i="53"/>
  <c r="AJ38" i="53"/>
  <c r="AJ42" i="53"/>
  <c r="AJ46" i="53"/>
  <c r="AJ50" i="53"/>
  <c r="AJ54" i="53"/>
  <c r="AJ58" i="53"/>
  <c r="AJ25" i="53"/>
  <c r="AJ28" i="53"/>
  <c r="AJ31" i="53"/>
  <c r="AJ32" i="53"/>
  <c r="AJ159" i="53"/>
  <c r="AJ175" i="53"/>
  <c r="AJ179" i="53"/>
  <c r="AJ187" i="53"/>
  <c r="AJ195" i="53"/>
  <c r="AJ211" i="53"/>
  <c r="AJ219" i="53"/>
  <c r="AJ223" i="53"/>
  <c r="AJ228" i="53"/>
  <c r="AJ232" i="53"/>
  <c r="AJ235" i="53"/>
  <c r="AJ243" i="53"/>
  <c r="AJ247" i="53"/>
  <c r="AJ251" i="53"/>
  <c r="AJ255" i="53"/>
  <c r="AJ260" i="53"/>
  <c r="AJ264" i="53"/>
  <c r="AJ267" i="53"/>
  <c r="AJ268" i="53"/>
  <c r="AJ275" i="53"/>
  <c r="AJ276" i="53"/>
  <c r="AJ284" i="53"/>
  <c r="AJ292" i="53"/>
  <c r="AJ296" i="53"/>
  <c r="AJ308" i="53"/>
  <c r="AJ312" i="53"/>
  <c r="AJ316" i="53"/>
  <c r="AJ319" i="53"/>
  <c r="AJ335" i="53"/>
  <c r="AJ336" i="53"/>
  <c r="AJ340" i="53"/>
  <c r="AJ348" i="53"/>
  <c r="AJ30" i="53"/>
  <c r="AJ61" i="53"/>
  <c r="AJ65" i="53"/>
  <c r="AJ69" i="53"/>
  <c r="AJ89" i="53"/>
  <c r="AJ97" i="53"/>
  <c r="AJ109" i="53"/>
  <c r="AJ113" i="53"/>
  <c r="AJ137" i="53"/>
  <c r="AJ145" i="53"/>
  <c r="AJ149" i="53"/>
  <c r="AJ161" i="53"/>
  <c r="AJ165" i="53"/>
  <c r="AJ169" i="53"/>
  <c r="AJ177" i="53"/>
  <c r="AJ185" i="53"/>
  <c r="AJ189" i="53"/>
  <c r="AJ193" i="53"/>
  <c r="AJ201" i="53"/>
  <c r="AJ209" i="53"/>
  <c r="AJ213" i="53"/>
  <c r="AJ217" i="53"/>
  <c r="AJ221" i="53"/>
  <c r="AJ225" i="53"/>
  <c r="AJ233" i="53"/>
  <c r="AJ234" i="53"/>
  <c r="AJ241" i="53"/>
  <c r="AJ242" i="53"/>
  <c r="AJ249" i="53"/>
  <c r="AJ250" i="53"/>
  <c r="AJ261" i="53"/>
  <c r="AJ265" i="53"/>
  <c r="AJ269" i="53"/>
  <c r="AJ277" i="53"/>
  <c r="AJ281" i="53"/>
  <c r="AJ289" i="53"/>
  <c r="AJ293" i="53"/>
  <c r="AJ301" i="53"/>
  <c r="AJ305" i="53"/>
  <c r="AJ309" i="53"/>
  <c r="AJ313" i="53"/>
  <c r="AJ314" i="53"/>
  <c r="AJ322" i="53"/>
  <c r="AJ330" i="53"/>
  <c r="AJ333" i="53"/>
  <c r="AJ337" i="53"/>
  <c r="AJ341" i="53"/>
  <c r="AJ345" i="53"/>
  <c r="AJ353" i="53"/>
  <c r="AJ369" i="53"/>
  <c r="AJ73" i="53"/>
  <c r="AJ282" i="53"/>
  <c r="AJ317" i="53"/>
  <c r="AJ35" i="53"/>
  <c r="AJ126" i="53"/>
  <c r="AJ12" i="53"/>
  <c r="AJ22" i="53"/>
  <c r="AJ29" i="53"/>
  <c r="AJ119" i="53"/>
  <c r="AJ203" i="53"/>
  <c r="AJ287" i="53"/>
  <c r="AJ299" i="53"/>
  <c r="AJ56" i="53"/>
  <c r="AJ64" i="53"/>
  <c r="AJ72" i="53"/>
  <c r="AJ77" i="53"/>
  <c r="AJ80" i="53"/>
  <c r="AJ88" i="53"/>
  <c r="AJ96" i="53"/>
  <c r="AJ112" i="53"/>
  <c r="AJ133" i="53"/>
  <c r="AJ136" i="53"/>
  <c r="AJ141" i="53"/>
  <c r="AJ144" i="53"/>
  <c r="AJ160" i="53"/>
  <c r="AJ168" i="53"/>
  <c r="AJ173" i="53"/>
  <c r="AJ176" i="53"/>
  <c r="AJ181" i="53"/>
  <c r="AJ184" i="53"/>
  <c r="AJ192" i="53"/>
  <c r="AJ200" i="53"/>
  <c r="AJ205" i="53"/>
  <c r="AJ208" i="53"/>
  <c r="AJ224" i="53"/>
  <c r="AJ245" i="53"/>
  <c r="AJ253" i="53"/>
  <c r="AJ325" i="53"/>
  <c r="AJ18" i="53"/>
  <c r="AJ121" i="53"/>
  <c r="AJ378" i="53"/>
  <c r="AJ389" i="53"/>
  <c r="AJ86" i="53"/>
  <c r="AJ102" i="53"/>
  <c r="AJ158" i="53"/>
  <c r="AJ166" i="53"/>
  <c r="AJ174" i="53"/>
  <c r="AJ182" i="53"/>
  <c r="AJ190" i="53"/>
  <c r="AJ214" i="53"/>
  <c r="AJ222" i="53"/>
  <c r="AJ227" i="53"/>
  <c r="AJ259" i="53"/>
  <c r="AJ283" i="53"/>
  <c r="AJ291" i="53"/>
  <c r="AJ307" i="53"/>
  <c r="AJ315" i="53"/>
  <c r="AJ347" i="53"/>
  <c r="AJ44" i="53"/>
  <c r="AJ47" i="53"/>
  <c r="AJ55" i="53"/>
  <c r="AJ59" i="53"/>
  <c r="AJ67" i="53"/>
  <c r="AJ71" i="53"/>
  <c r="AJ75" i="53"/>
  <c r="AJ79" i="53"/>
  <c r="AJ83" i="53"/>
  <c r="AJ87" i="53"/>
  <c r="AJ91" i="53"/>
  <c r="AJ95" i="53"/>
  <c r="AJ99" i="53"/>
  <c r="AJ123" i="53"/>
  <c r="AJ127" i="53"/>
  <c r="AJ131" i="53"/>
  <c r="AJ139" i="53"/>
  <c r="AJ143" i="53"/>
  <c r="AJ147" i="53"/>
  <c r="AJ151" i="53"/>
  <c r="AJ155" i="53"/>
  <c r="AJ376" i="53"/>
  <c r="AJ379" i="53"/>
  <c r="AJ388" i="53"/>
  <c r="AJ17" i="53"/>
  <c r="AJ94" i="53"/>
  <c r="AJ237" i="53"/>
  <c r="AJ244" i="53"/>
  <c r="AJ266" i="53"/>
  <c r="AJ280" i="53"/>
  <c r="AJ297" i="53"/>
  <c r="AJ298" i="53"/>
  <c r="AJ344" i="53"/>
  <c r="AJ361" i="53"/>
  <c r="AJ362" i="53"/>
  <c r="AJ21" i="53"/>
  <c r="AJ26" i="53"/>
  <c r="AJ43" i="53"/>
  <c r="AJ49" i="53"/>
  <c r="AJ70" i="53"/>
  <c r="AJ81" i="53"/>
  <c r="AJ134" i="53"/>
  <c r="AJ191" i="53"/>
  <c r="AJ198" i="53"/>
  <c r="AJ252" i="53"/>
  <c r="AJ256" i="53"/>
  <c r="AJ273" i="53"/>
  <c r="AJ274" i="53"/>
  <c r="AJ288" i="53"/>
  <c r="AJ338" i="53"/>
  <c r="AJ352" i="53"/>
  <c r="AJ370" i="53"/>
  <c r="AJ380" i="53"/>
  <c r="AJ383" i="53"/>
  <c r="AJ384" i="53"/>
  <c r="AJ103" i="53"/>
  <c r="AJ110" i="53"/>
  <c r="AJ142" i="53"/>
  <c r="AJ153" i="53"/>
  <c r="AJ206" i="53"/>
  <c r="AJ93" i="53"/>
  <c r="AJ101" i="53"/>
  <c r="AJ104" i="53"/>
  <c r="AJ111" i="53"/>
  <c r="AJ118" i="53"/>
  <c r="AJ157" i="53"/>
  <c r="AJ197" i="53"/>
  <c r="AJ207" i="53"/>
  <c r="AJ226" i="53"/>
  <c r="AJ229" i="53"/>
  <c r="AJ236" i="53"/>
  <c r="AJ239" i="53"/>
  <c r="AJ257" i="53"/>
  <c r="AJ258" i="53"/>
  <c r="AJ271" i="53"/>
  <c r="AJ272" i="53"/>
  <c r="AJ285" i="53"/>
  <c r="AJ290" i="53"/>
  <c r="AJ300" i="53"/>
  <c r="AJ303" i="53"/>
  <c r="AJ304" i="53"/>
  <c r="AJ321" i="53"/>
  <c r="AJ349" i="53"/>
  <c r="AJ381" i="53"/>
  <c r="AJ385" i="53"/>
  <c r="AJ386" i="53"/>
  <c r="AJ14" i="53"/>
  <c r="AJ15" i="53"/>
  <c r="AJ36" i="53"/>
  <c r="AJ39" i="53"/>
  <c r="AJ40" i="53"/>
  <c r="AJ53" i="53"/>
  <c r="AJ63" i="53"/>
  <c r="AJ135" i="53"/>
  <c r="AJ167" i="53"/>
  <c r="AJ199" i="53"/>
  <c r="AJ231" i="53"/>
  <c r="AJ263" i="53"/>
  <c r="AJ295" i="53"/>
  <c r="AJ327" i="53"/>
  <c r="AJ359" i="53"/>
  <c r="AJ19" i="53"/>
  <c r="AJ183" i="53"/>
  <c r="AJ215" i="53"/>
  <c r="AJ279" i="53"/>
  <c r="AJ311" i="53"/>
  <c r="AJ343" i="53"/>
  <c r="AJ375" i="53"/>
  <c r="AJ148" i="53"/>
  <c r="AJ156" i="53"/>
  <c r="AJ164" i="53"/>
  <c r="AJ172" i="53"/>
  <c r="AJ180" i="53"/>
  <c r="AJ188" i="53"/>
  <c r="AJ196" i="53"/>
  <c r="AJ204" i="53"/>
  <c r="AJ212" i="53"/>
  <c r="AJ220" i="53"/>
  <c r="AJ16" i="53"/>
  <c r="AJ20" i="53"/>
  <c r="AJ24" i="53"/>
  <c r="AJ57" i="53"/>
  <c r="AJ74" i="53"/>
  <c r="AJ82" i="53"/>
  <c r="AJ90" i="53"/>
  <c r="AJ146" i="53"/>
  <c r="AJ154" i="53"/>
  <c r="AJ162" i="53"/>
  <c r="AJ170" i="53"/>
  <c r="AJ178" i="53"/>
  <c r="AJ186" i="53"/>
  <c r="AJ194" i="53"/>
  <c r="AJ202" i="53"/>
  <c r="AJ210" i="53"/>
  <c r="AJ218" i="53"/>
  <c r="AJ240" i="53"/>
  <c r="AJ248" i="53"/>
  <c r="AJ328" i="53"/>
  <c r="AJ23" i="53"/>
  <c r="AJ27" i="53"/>
  <c r="AJ152" i="53"/>
  <c r="AJ216" i="53"/>
  <c r="AJ230" i="53"/>
  <c r="AJ238" i="53"/>
  <c r="AJ246" i="53"/>
  <c r="AJ254" i="53"/>
  <c r="AJ262" i="53"/>
  <c r="AJ270" i="53"/>
  <c r="AJ278" i="53"/>
  <c r="AJ286" i="53"/>
  <c r="AJ294" i="53"/>
  <c r="AJ302" i="53"/>
  <c r="AJ310" i="53"/>
  <c r="AJ318" i="53"/>
  <c r="AJ326" i="53"/>
  <c r="AJ334" i="53"/>
  <c r="AJ342" i="53"/>
  <c r="AJ350" i="53"/>
  <c r="AJ358" i="53"/>
  <c r="AJ366" i="53"/>
  <c r="AJ374" i="53"/>
  <c r="AJ382" i="53"/>
  <c r="AJ13" i="53"/>
  <c r="AJ33" i="53"/>
  <c r="AJ37" i="53"/>
  <c r="AJ41" i="53"/>
  <c r="AJ45" i="53"/>
  <c r="AJ52" i="53"/>
  <c r="AJ60" i="53"/>
  <c r="AJ68" i="53"/>
  <c r="AJ76" i="53"/>
  <c r="AJ84" i="53"/>
  <c r="AJ92" i="53"/>
  <c r="AJ100" i="53"/>
  <c r="AJ108" i="53"/>
  <c r="AJ116" i="53"/>
  <c r="AJ124" i="53"/>
  <c r="AJ132" i="53"/>
  <c r="AJ140" i="53"/>
  <c r="AJ66" i="53"/>
  <c r="AJ98" i="53"/>
  <c r="AJ106" i="53"/>
  <c r="AJ114" i="53"/>
  <c r="AJ122" i="53"/>
  <c r="AJ130" i="53"/>
  <c r="AJ138" i="53"/>
  <c r="G10" i="35"/>
  <c r="K76" i="68" s="1"/>
  <c r="S11" i="35"/>
  <c r="S12" i="35"/>
  <c r="S13" i="35"/>
  <c r="S14" i="35"/>
  <c r="S17" i="35"/>
  <c r="S18" i="35"/>
  <c r="S19" i="35"/>
  <c r="S20" i="35"/>
  <c r="S21" i="35"/>
  <c r="K141" i="68" l="1"/>
  <c r="K206" i="68"/>
  <c r="K102" i="68"/>
  <c r="K63" i="68"/>
  <c r="K154" i="68"/>
  <c r="K219" i="68"/>
  <c r="K128" i="68"/>
  <c r="K193" i="68"/>
  <c r="K180" i="68"/>
  <c r="K89" i="68"/>
  <c r="K60" i="68"/>
  <c r="E10" i="35"/>
  <c r="K151" i="68"/>
  <c r="K125" i="68"/>
  <c r="K3" i="45" l="1"/>
  <c r="S10" i="1" l="1"/>
  <c r="B172" i="48"/>
  <c r="C172" i="48"/>
  <c r="E172" i="48"/>
  <c r="F172" i="48"/>
  <c r="G172" i="48"/>
  <c r="H172" i="48"/>
  <c r="J172" i="48"/>
  <c r="K172" i="48"/>
  <c r="M172" i="48"/>
  <c r="O172" i="48"/>
  <c r="P172" i="48"/>
  <c r="Q172" i="48"/>
  <c r="B173" i="48"/>
  <c r="C173" i="48"/>
  <c r="E173" i="48"/>
  <c r="F173" i="48"/>
  <c r="G173" i="48"/>
  <c r="H173" i="48"/>
  <c r="J173" i="48"/>
  <c r="K173" i="48"/>
  <c r="M173" i="48"/>
  <c r="O173" i="48"/>
  <c r="P173" i="48"/>
  <c r="Q173" i="48"/>
  <c r="B174" i="48"/>
  <c r="C174" i="48"/>
  <c r="E174" i="48"/>
  <c r="F174" i="48"/>
  <c r="G174" i="48"/>
  <c r="H174" i="48"/>
  <c r="J174" i="48"/>
  <c r="K174" i="48"/>
  <c r="M174" i="48"/>
  <c r="O174" i="48"/>
  <c r="P174" i="48"/>
  <c r="Q174" i="48"/>
  <c r="B175" i="48"/>
  <c r="C175" i="48"/>
  <c r="E175" i="48"/>
  <c r="F175" i="48"/>
  <c r="G175" i="48"/>
  <c r="H175" i="48"/>
  <c r="J175" i="48"/>
  <c r="K175" i="48"/>
  <c r="M175" i="48"/>
  <c r="O175" i="48"/>
  <c r="P175" i="48"/>
  <c r="Q175" i="48"/>
  <c r="B176" i="48"/>
  <c r="C176" i="48"/>
  <c r="E176" i="48"/>
  <c r="F176" i="48"/>
  <c r="G176" i="48"/>
  <c r="H176" i="48"/>
  <c r="J176" i="48"/>
  <c r="K176" i="48"/>
  <c r="M176" i="48"/>
  <c r="O176" i="48"/>
  <c r="P176" i="48"/>
  <c r="Q176" i="48"/>
  <c r="B166" i="48"/>
  <c r="C166" i="48"/>
  <c r="E166" i="48"/>
  <c r="F166" i="48"/>
  <c r="G166" i="48"/>
  <c r="H166" i="48"/>
  <c r="J166" i="48"/>
  <c r="K166" i="48"/>
  <c r="M166" i="48"/>
  <c r="O166" i="48"/>
  <c r="P166" i="48"/>
  <c r="Q166" i="48"/>
  <c r="B167" i="48"/>
  <c r="C167" i="48"/>
  <c r="E167" i="48"/>
  <c r="F167" i="48"/>
  <c r="G167" i="48"/>
  <c r="H167" i="48"/>
  <c r="J167" i="48"/>
  <c r="K167" i="48"/>
  <c r="M167" i="48"/>
  <c r="O167" i="48"/>
  <c r="P167" i="48"/>
  <c r="Q167" i="48"/>
  <c r="B168" i="48"/>
  <c r="C168" i="48"/>
  <c r="E168" i="48"/>
  <c r="F168" i="48"/>
  <c r="G168" i="48"/>
  <c r="H168" i="48"/>
  <c r="J168" i="48"/>
  <c r="K168" i="48"/>
  <c r="M168" i="48"/>
  <c r="O168" i="48"/>
  <c r="P168" i="48"/>
  <c r="Q168" i="48"/>
  <c r="B169" i="48"/>
  <c r="C169" i="48"/>
  <c r="E169" i="48"/>
  <c r="F169" i="48"/>
  <c r="G169" i="48"/>
  <c r="H169" i="48"/>
  <c r="J169" i="48"/>
  <c r="K169" i="48"/>
  <c r="M169" i="48"/>
  <c r="O169" i="48"/>
  <c r="P169" i="48"/>
  <c r="Q169" i="48"/>
  <c r="B170" i="48"/>
  <c r="C170" i="48"/>
  <c r="E170" i="48"/>
  <c r="F170" i="48"/>
  <c r="G170" i="48"/>
  <c r="H170" i="48"/>
  <c r="J170" i="48"/>
  <c r="K170" i="48"/>
  <c r="M170" i="48"/>
  <c r="O170" i="48"/>
  <c r="P170" i="48"/>
  <c r="Q170" i="48"/>
  <c r="B171" i="48"/>
  <c r="C171" i="48"/>
  <c r="E171" i="48"/>
  <c r="F171" i="48"/>
  <c r="G171" i="48"/>
  <c r="H171" i="48"/>
  <c r="J171" i="48"/>
  <c r="K171" i="48"/>
  <c r="M171" i="48"/>
  <c r="O171" i="48"/>
  <c r="P171" i="48"/>
  <c r="Q171" i="48"/>
  <c r="B165" i="48"/>
  <c r="C165" i="48"/>
  <c r="E165" i="48"/>
  <c r="F165" i="48"/>
  <c r="G165" i="48"/>
  <c r="H165" i="48"/>
  <c r="J165" i="48"/>
  <c r="K165" i="48"/>
  <c r="M165" i="48"/>
  <c r="O165" i="48"/>
  <c r="P165" i="48"/>
  <c r="Q165" i="48"/>
  <c r="B159" i="48"/>
  <c r="C159" i="48"/>
  <c r="E159" i="48"/>
  <c r="F159" i="48"/>
  <c r="G159" i="48"/>
  <c r="H159" i="48"/>
  <c r="J159" i="48"/>
  <c r="K159" i="48"/>
  <c r="M159" i="48"/>
  <c r="O159" i="48"/>
  <c r="P159" i="48"/>
  <c r="Q159" i="48"/>
  <c r="B160" i="48"/>
  <c r="C160" i="48"/>
  <c r="E160" i="48"/>
  <c r="F160" i="48"/>
  <c r="G160" i="48"/>
  <c r="H160" i="48"/>
  <c r="J160" i="48"/>
  <c r="K160" i="48"/>
  <c r="M160" i="48"/>
  <c r="O160" i="48"/>
  <c r="P160" i="48"/>
  <c r="Q160" i="48"/>
  <c r="B161" i="48"/>
  <c r="C161" i="48"/>
  <c r="E161" i="48"/>
  <c r="F161" i="48"/>
  <c r="G161" i="48"/>
  <c r="H161" i="48"/>
  <c r="J161" i="48"/>
  <c r="K161" i="48"/>
  <c r="M161" i="48"/>
  <c r="O161" i="48"/>
  <c r="P161" i="48"/>
  <c r="Q161" i="48"/>
  <c r="B162" i="48"/>
  <c r="C162" i="48"/>
  <c r="E162" i="48"/>
  <c r="F162" i="48"/>
  <c r="G162" i="48"/>
  <c r="H162" i="48"/>
  <c r="J162" i="48"/>
  <c r="K162" i="48"/>
  <c r="M162" i="48"/>
  <c r="O162" i="48"/>
  <c r="P162" i="48"/>
  <c r="Q162" i="48"/>
  <c r="B163" i="48"/>
  <c r="C163" i="48"/>
  <c r="E163" i="48"/>
  <c r="F163" i="48"/>
  <c r="G163" i="48"/>
  <c r="H163" i="48"/>
  <c r="J163" i="48"/>
  <c r="K163" i="48"/>
  <c r="M163" i="48"/>
  <c r="O163" i="48"/>
  <c r="P163" i="48"/>
  <c r="Q163" i="48"/>
  <c r="B164" i="48"/>
  <c r="C164" i="48"/>
  <c r="E164" i="48"/>
  <c r="F164" i="48"/>
  <c r="G164" i="48"/>
  <c r="H164" i="48"/>
  <c r="J164" i="48"/>
  <c r="K164" i="48"/>
  <c r="M164" i="48"/>
  <c r="O164" i="48"/>
  <c r="P164" i="48"/>
  <c r="Q164" i="48"/>
  <c r="B158" i="48"/>
  <c r="C158" i="48"/>
  <c r="E158" i="48"/>
  <c r="F158" i="48"/>
  <c r="G158" i="48"/>
  <c r="H158" i="48"/>
  <c r="J158" i="48"/>
  <c r="K158" i="48"/>
  <c r="M158" i="48"/>
  <c r="O158" i="48"/>
  <c r="P158" i="48"/>
  <c r="Q158" i="48"/>
  <c r="B152" i="48"/>
  <c r="C152" i="48"/>
  <c r="E152" i="48"/>
  <c r="F152" i="48"/>
  <c r="G152" i="48"/>
  <c r="H152" i="48"/>
  <c r="J152" i="48"/>
  <c r="K152" i="48"/>
  <c r="M152" i="48"/>
  <c r="O152" i="48"/>
  <c r="P152" i="48"/>
  <c r="Q152" i="48"/>
  <c r="B153" i="48"/>
  <c r="C153" i="48"/>
  <c r="E153" i="48"/>
  <c r="F153" i="48"/>
  <c r="G153" i="48"/>
  <c r="H153" i="48"/>
  <c r="J153" i="48"/>
  <c r="K153" i="48"/>
  <c r="M153" i="48"/>
  <c r="O153" i="48"/>
  <c r="P153" i="48"/>
  <c r="Q153" i="48"/>
  <c r="B154" i="48"/>
  <c r="C154" i="48"/>
  <c r="E154" i="48"/>
  <c r="F154" i="48"/>
  <c r="G154" i="48"/>
  <c r="H154" i="48"/>
  <c r="J154" i="48"/>
  <c r="K154" i="48"/>
  <c r="M154" i="48"/>
  <c r="O154" i="48"/>
  <c r="P154" i="48"/>
  <c r="Q154" i="48"/>
  <c r="B155" i="48"/>
  <c r="C155" i="48"/>
  <c r="E155" i="48"/>
  <c r="F155" i="48"/>
  <c r="G155" i="48"/>
  <c r="H155" i="48"/>
  <c r="J155" i="48"/>
  <c r="K155" i="48"/>
  <c r="M155" i="48"/>
  <c r="O155" i="48"/>
  <c r="P155" i="48"/>
  <c r="Q155" i="48"/>
  <c r="B156" i="48"/>
  <c r="C156" i="48"/>
  <c r="E156" i="48"/>
  <c r="F156" i="48"/>
  <c r="G156" i="48"/>
  <c r="H156" i="48"/>
  <c r="J156" i="48"/>
  <c r="K156" i="48"/>
  <c r="M156" i="48"/>
  <c r="O156" i="48"/>
  <c r="P156" i="48"/>
  <c r="Q156" i="48"/>
  <c r="B157" i="48"/>
  <c r="C157" i="48"/>
  <c r="E157" i="48"/>
  <c r="F157" i="48"/>
  <c r="G157" i="48"/>
  <c r="H157" i="48"/>
  <c r="J157" i="48"/>
  <c r="K157" i="48"/>
  <c r="M157" i="48"/>
  <c r="O157" i="48"/>
  <c r="P157" i="48"/>
  <c r="Q157" i="48"/>
  <c r="B145" i="48"/>
  <c r="C145" i="48"/>
  <c r="E145" i="48"/>
  <c r="F145" i="48"/>
  <c r="G145" i="48"/>
  <c r="H145" i="48"/>
  <c r="J145" i="48"/>
  <c r="K145" i="48"/>
  <c r="M145" i="48"/>
  <c r="O145" i="48"/>
  <c r="P145" i="48"/>
  <c r="Q145" i="48"/>
  <c r="B146" i="48"/>
  <c r="C146" i="48"/>
  <c r="E146" i="48"/>
  <c r="F146" i="48"/>
  <c r="G146" i="48"/>
  <c r="H146" i="48"/>
  <c r="J146" i="48"/>
  <c r="K146" i="48"/>
  <c r="M146" i="48"/>
  <c r="O146" i="48"/>
  <c r="P146" i="48"/>
  <c r="Q146" i="48"/>
  <c r="B147" i="48"/>
  <c r="C147" i="48"/>
  <c r="E147" i="48"/>
  <c r="F147" i="48"/>
  <c r="G147" i="48"/>
  <c r="H147" i="48"/>
  <c r="J147" i="48"/>
  <c r="K147" i="48"/>
  <c r="M147" i="48"/>
  <c r="O147" i="48"/>
  <c r="P147" i="48"/>
  <c r="Q147" i="48"/>
  <c r="B148" i="48"/>
  <c r="C148" i="48"/>
  <c r="E148" i="48"/>
  <c r="F148" i="48"/>
  <c r="G148" i="48"/>
  <c r="H148" i="48"/>
  <c r="J148" i="48"/>
  <c r="K148" i="48"/>
  <c r="M148" i="48"/>
  <c r="O148" i="48"/>
  <c r="P148" i="48"/>
  <c r="Q148" i="48"/>
  <c r="B149" i="48"/>
  <c r="C149" i="48"/>
  <c r="E149" i="48"/>
  <c r="F149" i="48"/>
  <c r="G149" i="48"/>
  <c r="H149" i="48"/>
  <c r="J149" i="48"/>
  <c r="K149" i="48"/>
  <c r="M149" i="48"/>
  <c r="O149" i="48"/>
  <c r="P149" i="48"/>
  <c r="Q149" i="48"/>
  <c r="B150" i="48"/>
  <c r="C150" i="48"/>
  <c r="E150" i="48"/>
  <c r="F150" i="48"/>
  <c r="G150" i="48"/>
  <c r="H150" i="48"/>
  <c r="J150" i="48"/>
  <c r="K150" i="48"/>
  <c r="M150" i="48"/>
  <c r="O150" i="48"/>
  <c r="P150" i="48"/>
  <c r="Q150" i="48"/>
  <c r="B144" i="48"/>
  <c r="C144" i="48"/>
  <c r="E144" i="48"/>
  <c r="F144" i="48"/>
  <c r="G144" i="48"/>
  <c r="H144" i="48"/>
  <c r="J144" i="48"/>
  <c r="K144" i="48"/>
  <c r="M144" i="48"/>
  <c r="O144" i="48"/>
  <c r="P144" i="48"/>
  <c r="Q144" i="48"/>
  <c r="B124" i="48"/>
  <c r="C124" i="48"/>
  <c r="E124" i="48"/>
  <c r="F124" i="48"/>
  <c r="G124" i="48"/>
  <c r="H124" i="48"/>
  <c r="J124" i="48"/>
  <c r="K124" i="48"/>
  <c r="M124" i="48"/>
  <c r="O124" i="48"/>
  <c r="P124" i="48"/>
  <c r="Q124" i="48"/>
  <c r="B125" i="48"/>
  <c r="C125" i="48"/>
  <c r="E125" i="48"/>
  <c r="F125" i="48"/>
  <c r="G125" i="48"/>
  <c r="H125" i="48"/>
  <c r="J125" i="48"/>
  <c r="K125" i="48"/>
  <c r="M125" i="48"/>
  <c r="O125" i="48"/>
  <c r="P125" i="48"/>
  <c r="Q125" i="48"/>
  <c r="B126" i="48"/>
  <c r="C126" i="48"/>
  <c r="E126" i="48"/>
  <c r="F126" i="48"/>
  <c r="G126" i="48"/>
  <c r="H126" i="48"/>
  <c r="J126" i="48"/>
  <c r="K126" i="48"/>
  <c r="M126" i="48"/>
  <c r="O126" i="48"/>
  <c r="P126" i="48"/>
  <c r="Q126" i="48"/>
  <c r="B127" i="48"/>
  <c r="C127" i="48"/>
  <c r="E127" i="48"/>
  <c r="F127" i="48"/>
  <c r="G127" i="48"/>
  <c r="H127" i="48"/>
  <c r="J127" i="48"/>
  <c r="K127" i="48"/>
  <c r="M127" i="48"/>
  <c r="O127" i="48"/>
  <c r="P127" i="48"/>
  <c r="Q127" i="48"/>
  <c r="B128" i="48"/>
  <c r="C128" i="48"/>
  <c r="E128" i="48"/>
  <c r="F128" i="48"/>
  <c r="G128" i="48"/>
  <c r="H128" i="48"/>
  <c r="J128" i="48"/>
  <c r="K128" i="48"/>
  <c r="M128" i="48"/>
  <c r="O128" i="48"/>
  <c r="P128" i="48"/>
  <c r="Q128" i="48"/>
  <c r="B129" i="48"/>
  <c r="C129" i="48"/>
  <c r="E129" i="48"/>
  <c r="F129" i="48"/>
  <c r="G129" i="48"/>
  <c r="H129" i="48"/>
  <c r="J129" i="48"/>
  <c r="K129" i="48"/>
  <c r="M129" i="48"/>
  <c r="O129" i="48"/>
  <c r="P129" i="48"/>
  <c r="Q129" i="48"/>
  <c r="B117" i="48"/>
  <c r="C117" i="48"/>
  <c r="E117" i="48"/>
  <c r="F117" i="48"/>
  <c r="G117" i="48"/>
  <c r="H117" i="48"/>
  <c r="J117" i="48"/>
  <c r="K117" i="48"/>
  <c r="M117" i="48"/>
  <c r="O117" i="48"/>
  <c r="P117" i="48"/>
  <c r="Q117" i="48"/>
  <c r="B118" i="48"/>
  <c r="C118" i="48"/>
  <c r="E118" i="48"/>
  <c r="F118" i="48"/>
  <c r="G118" i="48"/>
  <c r="H118" i="48"/>
  <c r="J118" i="48"/>
  <c r="K118" i="48"/>
  <c r="M118" i="48"/>
  <c r="O118" i="48"/>
  <c r="P118" i="48"/>
  <c r="Q118" i="48"/>
  <c r="B119" i="48"/>
  <c r="C119" i="48"/>
  <c r="E119" i="48"/>
  <c r="F119" i="48"/>
  <c r="G119" i="48"/>
  <c r="H119" i="48"/>
  <c r="J119" i="48"/>
  <c r="K119" i="48"/>
  <c r="M119" i="48"/>
  <c r="O119" i="48"/>
  <c r="P119" i="48"/>
  <c r="Q119" i="48"/>
  <c r="B120" i="48"/>
  <c r="C120" i="48"/>
  <c r="E120" i="48"/>
  <c r="F120" i="48"/>
  <c r="G120" i="48"/>
  <c r="H120" i="48"/>
  <c r="J120" i="48"/>
  <c r="K120" i="48"/>
  <c r="M120" i="48"/>
  <c r="O120" i="48"/>
  <c r="P120" i="48"/>
  <c r="Q120" i="48"/>
  <c r="B121" i="48"/>
  <c r="C121" i="48"/>
  <c r="E121" i="48"/>
  <c r="F121" i="48"/>
  <c r="G121" i="48"/>
  <c r="H121" i="48"/>
  <c r="J121" i="48"/>
  <c r="K121" i="48"/>
  <c r="M121" i="48"/>
  <c r="O121" i="48"/>
  <c r="P121" i="48"/>
  <c r="Q121" i="48"/>
  <c r="B122" i="48"/>
  <c r="C122" i="48"/>
  <c r="E122" i="48"/>
  <c r="F122" i="48"/>
  <c r="G122" i="48"/>
  <c r="H122" i="48"/>
  <c r="J122" i="48"/>
  <c r="K122" i="48"/>
  <c r="M122" i="48"/>
  <c r="O122" i="48"/>
  <c r="P122" i="48"/>
  <c r="Q122" i="48"/>
  <c r="B110" i="48"/>
  <c r="C110" i="48"/>
  <c r="E110" i="48"/>
  <c r="F110" i="48"/>
  <c r="G110" i="48"/>
  <c r="H110" i="48"/>
  <c r="J110" i="48"/>
  <c r="K110" i="48"/>
  <c r="M110" i="48"/>
  <c r="O110" i="48"/>
  <c r="P110" i="48"/>
  <c r="Q110" i="48"/>
  <c r="B111" i="48"/>
  <c r="C111" i="48"/>
  <c r="E111" i="48"/>
  <c r="F111" i="48"/>
  <c r="G111" i="48"/>
  <c r="H111" i="48"/>
  <c r="J111" i="48"/>
  <c r="K111" i="48"/>
  <c r="M111" i="48"/>
  <c r="O111" i="48"/>
  <c r="P111" i="48"/>
  <c r="Q111" i="48"/>
  <c r="B112" i="48"/>
  <c r="C112" i="48"/>
  <c r="E112" i="48"/>
  <c r="F112" i="48"/>
  <c r="G112" i="48"/>
  <c r="H112" i="48"/>
  <c r="J112" i="48"/>
  <c r="K112" i="48"/>
  <c r="M112" i="48"/>
  <c r="O112" i="48"/>
  <c r="P112" i="48"/>
  <c r="Q112" i="48"/>
  <c r="B113" i="48"/>
  <c r="C113" i="48"/>
  <c r="E113" i="48"/>
  <c r="F113" i="48"/>
  <c r="G113" i="48"/>
  <c r="H113" i="48"/>
  <c r="J113" i="48"/>
  <c r="K113" i="48"/>
  <c r="M113" i="48"/>
  <c r="O113" i="48"/>
  <c r="P113" i="48"/>
  <c r="Q113" i="48"/>
  <c r="B114" i="48"/>
  <c r="C114" i="48"/>
  <c r="E114" i="48"/>
  <c r="F114" i="48"/>
  <c r="G114" i="48"/>
  <c r="H114" i="48"/>
  <c r="J114" i="48"/>
  <c r="K114" i="48"/>
  <c r="M114" i="48"/>
  <c r="O114" i="48"/>
  <c r="P114" i="48"/>
  <c r="Q114" i="48"/>
  <c r="B115" i="48"/>
  <c r="C115" i="48"/>
  <c r="E115" i="48"/>
  <c r="F115" i="48"/>
  <c r="G115" i="48"/>
  <c r="H115" i="48"/>
  <c r="J115" i="48"/>
  <c r="K115" i="48"/>
  <c r="M115" i="48"/>
  <c r="O115" i="48"/>
  <c r="P115" i="48"/>
  <c r="Q115" i="48"/>
  <c r="B103" i="48"/>
  <c r="C103" i="48"/>
  <c r="E103" i="48"/>
  <c r="F103" i="48"/>
  <c r="G103" i="48"/>
  <c r="H103" i="48"/>
  <c r="J103" i="48"/>
  <c r="K103" i="48"/>
  <c r="M103" i="48"/>
  <c r="O103" i="48"/>
  <c r="P103" i="48"/>
  <c r="Q103" i="48"/>
  <c r="B104" i="48"/>
  <c r="C104" i="48"/>
  <c r="E104" i="48"/>
  <c r="F104" i="48"/>
  <c r="G104" i="48"/>
  <c r="H104" i="48"/>
  <c r="J104" i="48"/>
  <c r="K104" i="48"/>
  <c r="M104" i="48"/>
  <c r="O104" i="48"/>
  <c r="P104" i="48"/>
  <c r="Q104" i="48"/>
  <c r="B105" i="48"/>
  <c r="C105" i="48"/>
  <c r="E105" i="48"/>
  <c r="F105" i="48"/>
  <c r="G105" i="48"/>
  <c r="H105" i="48"/>
  <c r="J105" i="48"/>
  <c r="K105" i="48"/>
  <c r="M105" i="48"/>
  <c r="O105" i="48"/>
  <c r="P105" i="48"/>
  <c r="Q105" i="48"/>
  <c r="B106" i="48"/>
  <c r="C106" i="48"/>
  <c r="E106" i="48"/>
  <c r="F106" i="48"/>
  <c r="G106" i="48"/>
  <c r="H106" i="48"/>
  <c r="J106" i="48"/>
  <c r="K106" i="48"/>
  <c r="M106" i="48"/>
  <c r="O106" i="48"/>
  <c r="P106" i="48"/>
  <c r="Q106" i="48"/>
  <c r="B107" i="48"/>
  <c r="C107" i="48"/>
  <c r="E107" i="48"/>
  <c r="F107" i="48"/>
  <c r="G107" i="48"/>
  <c r="H107" i="48"/>
  <c r="J107" i="48"/>
  <c r="K107" i="48"/>
  <c r="M107" i="48"/>
  <c r="O107" i="48"/>
  <c r="P107" i="48"/>
  <c r="Q107" i="48"/>
  <c r="B108" i="48"/>
  <c r="C108" i="48"/>
  <c r="E108" i="48"/>
  <c r="F108" i="48"/>
  <c r="G108" i="48"/>
  <c r="H108" i="48"/>
  <c r="J108" i="48"/>
  <c r="K108" i="48"/>
  <c r="M108" i="48"/>
  <c r="O108" i="48"/>
  <c r="P108" i="48"/>
  <c r="Q108" i="48"/>
  <c r="B96" i="48"/>
  <c r="C96" i="48"/>
  <c r="E96" i="48"/>
  <c r="F96" i="48"/>
  <c r="G96" i="48"/>
  <c r="H96" i="48"/>
  <c r="J96" i="48"/>
  <c r="K96" i="48"/>
  <c r="M96" i="48"/>
  <c r="O96" i="48"/>
  <c r="P96" i="48"/>
  <c r="Q96" i="48"/>
  <c r="B97" i="48"/>
  <c r="C97" i="48"/>
  <c r="E97" i="48"/>
  <c r="F97" i="48"/>
  <c r="G97" i="48"/>
  <c r="H97" i="48"/>
  <c r="J97" i="48"/>
  <c r="K97" i="48"/>
  <c r="M97" i="48"/>
  <c r="O97" i="48"/>
  <c r="P97" i="48"/>
  <c r="Q97" i="48"/>
  <c r="B98" i="48"/>
  <c r="C98" i="48"/>
  <c r="E98" i="48"/>
  <c r="F98" i="48"/>
  <c r="G98" i="48"/>
  <c r="H98" i="48"/>
  <c r="J98" i="48"/>
  <c r="K98" i="48"/>
  <c r="M98" i="48"/>
  <c r="O98" i="48"/>
  <c r="P98" i="48"/>
  <c r="Q98" i="48"/>
  <c r="B99" i="48"/>
  <c r="C99" i="48"/>
  <c r="E99" i="48"/>
  <c r="F99" i="48"/>
  <c r="G99" i="48"/>
  <c r="H99" i="48"/>
  <c r="J99" i="48"/>
  <c r="K99" i="48"/>
  <c r="M99" i="48"/>
  <c r="O99" i="48"/>
  <c r="P99" i="48"/>
  <c r="Q99" i="48"/>
  <c r="B100" i="48"/>
  <c r="C100" i="48"/>
  <c r="E100" i="48"/>
  <c r="F100" i="48"/>
  <c r="G100" i="48"/>
  <c r="H100" i="48"/>
  <c r="J100" i="48"/>
  <c r="K100" i="48"/>
  <c r="M100" i="48"/>
  <c r="O100" i="48"/>
  <c r="P100" i="48"/>
  <c r="Q100" i="48"/>
  <c r="B101" i="48"/>
  <c r="C101" i="48"/>
  <c r="E101" i="48"/>
  <c r="F101" i="48"/>
  <c r="G101" i="48"/>
  <c r="H101" i="48"/>
  <c r="J101" i="48"/>
  <c r="K101" i="48"/>
  <c r="M101" i="48"/>
  <c r="O101" i="48"/>
  <c r="P101" i="48"/>
  <c r="Q101" i="48"/>
  <c r="B89" i="48"/>
  <c r="C89" i="48"/>
  <c r="E89" i="48"/>
  <c r="F89" i="48"/>
  <c r="G89" i="48"/>
  <c r="H89" i="48"/>
  <c r="J89" i="48"/>
  <c r="K89" i="48"/>
  <c r="M89" i="48"/>
  <c r="O89" i="48"/>
  <c r="P89" i="48"/>
  <c r="Q89" i="48"/>
  <c r="B90" i="48"/>
  <c r="C90" i="48"/>
  <c r="E90" i="48"/>
  <c r="F90" i="48"/>
  <c r="G90" i="48"/>
  <c r="H90" i="48"/>
  <c r="J90" i="48"/>
  <c r="K90" i="48"/>
  <c r="M90" i="48"/>
  <c r="O90" i="48"/>
  <c r="P90" i="48"/>
  <c r="Q90" i="48"/>
  <c r="B91" i="48"/>
  <c r="C91" i="48"/>
  <c r="E91" i="48"/>
  <c r="F91" i="48"/>
  <c r="G91" i="48"/>
  <c r="H91" i="48"/>
  <c r="J91" i="48"/>
  <c r="K91" i="48"/>
  <c r="M91" i="48"/>
  <c r="O91" i="48"/>
  <c r="P91" i="48"/>
  <c r="Q91" i="48"/>
  <c r="B92" i="48"/>
  <c r="C92" i="48"/>
  <c r="E92" i="48"/>
  <c r="F92" i="48"/>
  <c r="G92" i="48"/>
  <c r="H92" i="48"/>
  <c r="J92" i="48"/>
  <c r="K92" i="48"/>
  <c r="M92" i="48"/>
  <c r="O92" i="48"/>
  <c r="P92" i="48"/>
  <c r="Q92" i="48"/>
  <c r="B93" i="48"/>
  <c r="C93" i="48"/>
  <c r="E93" i="48"/>
  <c r="F93" i="48"/>
  <c r="G93" i="48"/>
  <c r="H93" i="48"/>
  <c r="J93" i="48"/>
  <c r="K93" i="48"/>
  <c r="M93" i="48"/>
  <c r="O93" i="48"/>
  <c r="P93" i="48"/>
  <c r="Q93" i="48"/>
  <c r="B94" i="48"/>
  <c r="C94" i="48"/>
  <c r="E94" i="48"/>
  <c r="F94" i="48"/>
  <c r="G94" i="48"/>
  <c r="H94" i="48"/>
  <c r="J94" i="48"/>
  <c r="K94" i="48"/>
  <c r="M94" i="48"/>
  <c r="O94" i="48"/>
  <c r="P94" i="48"/>
  <c r="Q94" i="48"/>
  <c r="B27" i="2"/>
  <c r="F27" i="2"/>
  <c r="G28" i="2" s="1"/>
  <c r="H27" i="2"/>
  <c r="I28" i="2" s="1"/>
  <c r="J27" i="2"/>
  <c r="L27" i="2"/>
  <c r="M28" i="2" s="1"/>
  <c r="N27" i="2"/>
  <c r="O27" i="2"/>
  <c r="P27" i="2"/>
  <c r="E28" i="2" l="1"/>
  <c r="C28" i="2"/>
  <c r="Q27" i="2"/>
  <c r="R154" i="48"/>
  <c r="R153" i="48"/>
  <c r="R158" i="48"/>
  <c r="R165" i="48"/>
  <c r="R176" i="48"/>
  <c r="R174" i="48"/>
  <c r="R173" i="48"/>
  <c r="R92" i="48"/>
  <c r="R121" i="48"/>
  <c r="R119" i="48"/>
  <c r="R125" i="48"/>
  <c r="R149" i="48"/>
  <c r="R147" i="48"/>
  <c r="R90" i="48"/>
  <c r="R98" i="48"/>
  <c r="R107" i="48"/>
  <c r="R106" i="48"/>
  <c r="R112" i="48"/>
  <c r="R169" i="48"/>
  <c r="R96" i="48"/>
  <c r="R110" i="48"/>
  <c r="R120" i="48"/>
  <c r="R127" i="48"/>
  <c r="R126" i="48"/>
  <c r="R164" i="48"/>
  <c r="R162" i="48"/>
  <c r="R167" i="48"/>
  <c r="R27" i="2"/>
  <c r="S28" i="2" s="1"/>
  <c r="R105" i="48"/>
  <c r="R103" i="48"/>
  <c r="R115" i="48"/>
  <c r="R113" i="48"/>
  <c r="R111" i="48"/>
  <c r="R129" i="48"/>
  <c r="R160" i="48"/>
  <c r="R159" i="48"/>
  <c r="R171" i="48"/>
  <c r="R170" i="48"/>
  <c r="R168" i="48"/>
  <c r="R172" i="48"/>
  <c r="R93" i="48"/>
  <c r="R100" i="48"/>
  <c r="R150" i="48"/>
  <c r="R145" i="48"/>
  <c r="R156" i="48"/>
  <c r="R152" i="48"/>
  <c r="R166" i="48"/>
  <c r="R175" i="48"/>
  <c r="R91" i="48"/>
  <c r="R108" i="48"/>
  <c r="R155" i="48"/>
  <c r="R128" i="48"/>
  <c r="R94" i="48"/>
  <c r="R97" i="48"/>
  <c r="R114" i="48"/>
  <c r="R122" i="48"/>
  <c r="R117" i="48"/>
  <c r="R99" i="48"/>
  <c r="R146" i="48"/>
  <c r="R157" i="48"/>
  <c r="R161" i="48"/>
  <c r="R89" i="48"/>
  <c r="R101" i="48"/>
  <c r="R104" i="48"/>
  <c r="R118" i="48"/>
  <c r="R124" i="48"/>
  <c r="R144" i="48"/>
  <c r="R148" i="48"/>
  <c r="R163" i="48"/>
  <c r="L25" i="51"/>
  <c r="J25" i="51"/>
  <c r="L10" i="51"/>
  <c r="J10" i="51"/>
  <c r="K10" i="51" l="1"/>
  <c r="K25" i="51"/>
  <c r="N138" i="45" l="1"/>
  <c r="N137" i="45"/>
  <c r="N136" i="45"/>
  <c r="N135" i="45"/>
  <c r="N134" i="45"/>
  <c r="N133" i="45"/>
  <c r="N132" i="45"/>
  <c r="N131" i="45"/>
  <c r="N130" i="45"/>
  <c r="N129" i="45"/>
  <c r="N128" i="45"/>
  <c r="N127" i="45"/>
  <c r="N126" i="45"/>
  <c r="N125" i="45"/>
  <c r="N124" i="45"/>
  <c r="N123" i="45"/>
  <c r="N122" i="45"/>
  <c r="N121" i="45"/>
  <c r="N120" i="45"/>
  <c r="N119" i="45"/>
  <c r="N118" i="45"/>
  <c r="N117" i="45"/>
  <c r="N116" i="45"/>
  <c r="N115" i="45"/>
  <c r="N114" i="45"/>
  <c r="N113" i="45"/>
  <c r="N112" i="45"/>
  <c r="N111" i="45"/>
  <c r="N110" i="45"/>
  <c r="N109" i="45"/>
  <c r="N108" i="45"/>
  <c r="N107" i="45"/>
  <c r="N106" i="45"/>
  <c r="N105" i="45"/>
  <c r="N104" i="45"/>
  <c r="N103" i="45"/>
  <c r="N102" i="45"/>
  <c r="N101" i="45"/>
  <c r="N100" i="45"/>
  <c r="N99" i="45"/>
  <c r="N98" i="45"/>
  <c r="N97" i="45"/>
  <c r="N96" i="45"/>
  <c r="N95" i="45"/>
  <c r="N94" i="45"/>
  <c r="N93" i="45"/>
  <c r="N92" i="45"/>
  <c r="N91" i="45"/>
  <c r="N90" i="45"/>
  <c r="N89" i="45"/>
  <c r="N88" i="45"/>
  <c r="N87" i="45"/>
  <c r="N86" i="45"/>
  <c r="N85" i="45"/>
  <c r="N84" i="45"/>
  <c r="N83" i="45"/>
  <c r="N82" i="45"/>
  <c r="N81" i="45"/>
  <c r="N80" i="45"/>
  <c r="N79" i="45"/>
  <c r="N78" i="45"/>
  <c r="N77" i="45"/>
  <c r="N76" i="45"/>
  <c r="N75" i="45"/>
  <c r="N74" i="45"/>
  <c r="N73" i="45"/>
  <c r="N72" i="45"/>
  <c r="N71" i="45"/>
  <c r="N70" i="45"/>
  <c r="N69" i="45"/>
  <c r="N68" i="45"/>
  <c r="N67" i="45"/>
  <c r="N66" i="45"/>
  <c r="N65" i="45"/>
  <c r="N64" i="45"/>
  <c r="N63" i="45"/>
  <c r="N62" i="45"/>
  <c r="N61" i="45"/>
  <c r="N60" i="45"/>
  <c r="N59" i="45"/>
  <c r="N58" i="45"/>
  <c r="N57" i="45"/>
  <c r="N56" i="45"/>
  <c r="N55" i="45"/>
  <c r="N54" i="45"/>
  <c r="N53" i="45"/>
  <c r="N52" i="45"/>
  <c r="N51" i="45"/>
  <c r="N50" i="45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20" i="45"/>
  <c r="N19" i="45"/>
  <c r="N13" i="45"/>
  <c r="N14" i="45"/>
  <c r="N15" i="45"/>
  <c r="N16" i="45"/>
  <c r="N17" i="45"/>
  <c r="N12" i="45"/>
  <c r="O2" i="44"/>
  <c r="B11" i="51" l="1"/>
  <c r="C11" i="51"/>
  <c r="D11" i="51" s="1"/>
  <c r="E11" i="51"/>
  <c r="F11" i="51"/>
  <c r="G11" i="51" s="1"/>
  <c r="U11" i="51"/>
  <c r="V11" i="51"/>
  <c r="R11" i="51"/>
  <c r="S11" i="51"/>
  <c r="B12" i="51"/>
  <c r="C12" i="51"/>
  <c r="D12" i="51" s="1"/>
  <c r="E12" i="51"/>
  <c r="F12" i="51"/>
  <c r="G12" i="51" s="1"/>
  <c r="U12" i="51"/>
  <c r="V12" i="51"/>
  <c r="R12" i="51"/>
  <c r="S12" i="51"/>
  <c r="B13" i="51"/>
  <c r="C13" i="51"/>
  <c r="D13" i="51" s="1"/>
  <c r="E13" i="51"/>
  <c r="F13" i="51"/>
  <c r="G13" i="51" s="1"/>
  <c r="U13" i="51"/>
  <c r="V13" i="51"/>
  <c r="R13" i="51"/>
  <c r="S13" i="51"/>
  <c r="B14" i="51"/>
  <c r="C14" i="51"/>
  <c r="D14" i="51" s="1"/>
  <c r="E14" i="51"/>
  <c r="F14" i="51"/>
  <c r="G14" i="51" s="1"/>
  <c r="U14" i="51"/>
  <c r="V14" i="51"/>
  <c r="R14" i="51"/>
  <c r="S14" i="51"/>
  <c r="B15" i="51"/>
  <c r="C15" i="51"/>
  <c r="D15" i="51" s="1"/>
  <c r="E15" i="51"/>
  <c r="F15" i="51"/>
  <c r="G15" i="51" s="1"/>
  <c r="U15" i="51"/>
  <c r="V15" i="51"/>
  <c r="R15" i="51"/>
  <c r="S15" i="51"/>
  <c r="B25" i="51"/>
  <c r="C25" i="51"/>
  <c r="D25" i="51" s="1"/>
  <c r="E25" i="51"/>
  <c r="F25" i="51"/>
  <c r="H25" i="51"/>
  <c r="U25" i="51"/>
  <c r="M25" i="51"/>
  <c r="V25" i="51"/>
  <c r="O25" i="51"/>
  <c r="Q25" i="51"/>
  <c r="R25" i="51"/>
  <c r="S25" i="51"/>
  <c r="S10" i="51"/>
  <c r="R10" i="51"/>
  <c r="Q10" i="51"/>
  <c r="O10" i="51"/>
  <c r="V10" i="51"/>
  <c r="M10" i="51"/>
  <c r="U10" i="51"/>
  <c r="H10" i="51"/>
  <c r="F10" i="51"/>
  <c r="E10" i="51"/>
  <c r="C10" i="51"/>
  <c r="D10" i="51" s="1"/>
  <c r="B10" i="51"/>
  <c r="F4" i="51"/>
  <c r="J2" i="51"/>
  <c r="K25" i="47"/>
  <c r="J25" i="47"/>
  <c r="S25" i="47"/>
  <c r="R25" i="47"/>
  <c r="Q25" i="47"/>
  <c r="P25" i="47"/>
  <c r="O25" i="47"/>
  <c r="M25" i="47"/>
  <c r="L25" i="47"/>
  <c r="I25" i="47"/>
  <c r="G25" i="47"/>
  <c r="E25" i="47"/>
  <c r="C25" i="47"/>
  <c r="B25" i="47"/>
  <c r="K24" i="47"/>
  <c r="J24" i="47"/>
  <c r="S24" i="47"/>
  <c r="R24" i="47"/>
  <c r="Q24" i="47"/>
  <c r="P24" i="47"/>
  <c r="O24" i="47"/>
  <c r="M24" i="47"/>
  <c r="L24" i="47"/>
  <c r="I24" i="47"/>
  <c r="G24" i="47"/>
  <c r="E24" i="47"/>
  <c r="C24" i="47"/>
  <c r="B24" i="47"/>
  <c r="K23" i="47"/>
  <c r="J23" i="47"/>
  <c r="S23" i="47"/>
  <c r="R23" i="47"/>
  <c r="Q23" i="47"/>
  <c r="P23" i="47"/>
  <c r="O23" i="47"/>
  <c r="M23" i="47"/>
  <c r="L23" i="47"/>
  <c r="I23" i="47"/>
  <c r="G23" i="47"/>
  <c r="E23" i="47"/>
  <c r="C23" i="47"/>
  <c r="B23" i="47"/>
  <c r="K21" i="47"/>
  <c r="J21" i="47"/>
  <c r="S21" i="47"/>
  <c r="R21" i="47"/>
  <c r="Q21" i="47"/>
  <c r="P21" i="47"/>
  <c r="O21" i="47"/>
  <c r="M21" i="47"/>
  <c r="L21" i="47"/>
  <c r="I21" i="47"/>
  <c r="G21" i="47"/>
  <c r="E21" i="47"/>
  <c r="C21" i="47"/>
  <c r="B21" i="47"/>
  <c r="K20" i="47"/>
  <c r="J20" i="47"/>
  <c r="S20" i="47"/>
  <c r="R20" i="47"/>
  <c r="Q20" i="47"/>
  <c r="P20" i="47"/>
  <c r="O20" i="47"/>
  <c r="M20" i="47"/>
  <c r="L20" i="47"/>
  <c r="I20" i="47"/>
  <c r="G20" i="47"/>
  <c r="E20" i="47"/>
  <c r="C20" i="47"/>
  <c r="B20" i="47"/>
  <c r="K19" i="47"/>
  <c r="J19" i="47"/>
  <c r="S19" i="47"/>
  <c r="R19" i="47"/>
  <c r="Q19" i="47"/>
  <c r="P19" i="47"/>
  <c r="O19" i="47"/>
  <c r="M19" i="47"/>
  <c r="L19" i="47"/>
  <c r="I19" i="47"/>
  <c r="G19" i="47"/>
  <c r="E19" i="47"/>
  <c r="C19" i="47"/>
  <c r="B19" i="47"/>
  <c r="K17" i="47"/>
  <c r="J17" i="47"/>
  <c r="S17" i="47"/>
  <c r="R17" i="47"/>
  <c r="Q17" i="47"/>
  <c r="P17" i="47"/>
  <c r="O17" i="47"/>
  <c r="M17" i="47"/>
  <c r="L17" i="47"/>
  <c r="I17" i="47"/>
  <c r="G17" i="47"/>
  <c r="E17" i="47"/>
  <c r="C17" i="47"/>
  <c r="B17" i="47"/>
  <c r="K16" i="47"/>
  <c r="J16" i="47"/>
  <c r="S16" i="47"/>
  <c r="R16" i="47"/>
  <c r="Q16" i="47"/>
  <c r="P16" i="47"/>
  <c r="O16" i="47"/>
  <c r="M16" i="47"/>
  <c r="L16" i="47"/>
  <c r="I16" i="47"/>
  <c r="G16" i="47"/>
  <c r="E16" i="47"/>
  <c r="C16" i="47"/>
  <c r="B16" i="47"/>
  <c r="K15" i="47"/>
  <c r="J15" i="47"/>
  <c r="S15" i="47"/>
  <c r="R15" i="47"/>
  <c r="Q15" i="47"/>
  <c r="P15" i="47"/>
  <c r="O15" i="47"/>
  <c r="M15" i="47"/>
  <c r="L15" i="47"/>
  <c r="I15" i="47"/>
  <c r="G15" i="47"/>
  <c r="E15" i="47"/>
  <c r="C15" i="47"/>
  <c r="B15" i="47"/>
  <c r="B12" i="47"/>
  <c r="C12" i="47"/>
  <c r="E12" i="47"/>
  <c r="G12" i="47"/>
  <c r="I12" i="47"/>
  <c r="L12" i="47"/>
  <c r="M12" i="47"/>
  <c r="O12" i="47"/>
  <c r="P12" i="47"/>
  <c r="Q12" i="47"/>
  <c r="R12" i="47"/>
  <c r="S12" i="47"/>
  <c r="J12" i="47"/>
  <c r="K12" i="47"/>
  <c r="B13" i="47"/>
  <c r="C13" i="47"/>
  <c r="E13" i="47"/>
  <c r="G13" i="47"/>
  <c r="I13" i="47"/>
  <c r="L13" i="47"/>
  <c r="M13" i="47"/>
  <c r="O13" i="47"/>
  <c r="P13" i="47"/>
  <c r="Q13" i="47"/>
  <c r="R13" i="47"/>
  <c r="S13" i="47"/>
  <c r="J13" i="47"/>
  <c r="K13" i="47"/>
  <c r="K11" i="47"/>
  <c r="J11" i="47"/>
  <c r="S11" i="47"/>
  <c r="R11" i="47"/>
  <c r="Q11" i="47"/>
  <c r="P11" i="47"/>
  <c r="O11" i="47"/>
  <c r="M11" i="47"/>
  <c r="L11" i="47"/>
  <c r="I11" i="47"/>
  <c r="G11" i="47"/>
  <c r="E11" i="47"/>
  <c r="C11" i="47"/>
  <c r="B11" i="47"/>
  <c r="O2" i="47"/>
  <c r="S84" i="50"/>
  <c r="R84" i="50"/>
  <c r="P84" i="50"/>
  <c r="O84" i="50"/>
  <c r="M84" i="50"/>
  <c r="L84" i="50"/>
  <c r="J84" i="50"/>
  <c r="I84" i="50"/>
  <c r="G84" i="50"/>
  <c r="E84" i="50"/>
  <c r="C84" i="50"/>
  <c r="B84" i="50"/>
  <c r="S83" i="50"/>
  <c r="R83" i="50"/>
  <c r="P83" i="50"/>
  <c r="O83" i="50"/>
  <c r="M83" i="50"/>
  <c r="L83" i="50"/>
  <c r="J83" i="50"/>
  <c r="I83" i="50"/>
  <c r="G83" i="50"/>
  <c r="E83" i="50"/>
  <c r="C83" i="50"/>
  <c r="B83" i="50"/>
  <c r="S82" i="50"/>
  <c r="R82" i="50"/>
  <c r="P82" i="50"/>
  <c r="O82" i="50"/>
  <c r="M82" i="50"/>
  <c r="L82" i="50"/>
  <c r="J82" i="50"/>
  <c r="I82" i="50"/>
  <c r="G82" i="50"/>
  <c r="E82" i="50"/>
  <c r="C82" i="50"/>
  <c r="B82" i="50"/>
  <c r="S81" i="50"/>
  <c r="R81" i="50"/>
  <c r="P81" i="50"/>
  <c r="O81" i="50"/>
  <c r="M81" i="50"/>
  <c r="L81" i="50"/>
  <c r="J81" i="50"/>
  <c r="I81" i="50"/>
  <c r="G81" i="50"/>
  <c r="E81" i="50"/>
  <c r="C81" i="50"/>
  <c r="B81" i="50"/>
  <c r="S80" i="50"/>
  <c r="R80" i="50"/>
  <c r="P80" i="50"/>
  <c r="O80" i="50"/>
  <c r="M80" i="50"/>
  <c r="L80" i="50"/>
  <c r="J80" i="50"/>
  <c r="I80" i="50"/>
  <c r="G80" i="50"/>
  <c r="E80" i="50"/>
  <c r="C80" i="50"/>
  <c r="B80" i="50"/>
  <c r="S79" i="50"/>
  <c r="R79" i="50"/>
  <c r="P79" i="50"/>
  <c r="O79" i="50"/>
  <c r="M79" i="50"/>
  <c r="L79" i="50"/>
  <c r="J79" i="50"/>
  <c r="I79" i="50"/>
  <c r="G79" i="50"/>
  <c r="E79" i="50"/>
  <c r="C79" i="50"/>
  <c r="B79" i="50"/>
  <c r="S78" i="50"/>
  <c r="R78" i="50"/>
  <c r="P78" i="50"/>
  <c r="O78" i="50"/>
  <c r="M78" i="50"/>
  <c r="L78" i="50"/>
  <c r="J78" i="50"/>
  <c r="I78" i="50"/>
  <c r="G78" i="50"/>
  <c r="E78" i="50"/>
  <c r="C78" i="50"/>
  <c r="B78" i="50"/>
  <c r="S77" i="50"/>
  <c r="R77" i="50"/>
  <c r="P77" i="50"/>
  <c r="O77" i="50"/>
  <c r="M77" i="50"/>
  <c r="L77" i="50"/>
  <c r="J77" i="50"/>
  <c r="I77" i="50"/>
  <c r="G77" i="50"/>
  <c r="E77" i="50"/>
  <c r="C77" i="50"/>
  <c r="B77" i="50"/>
  <c r="S76" i="50"/>
  <c r="R76" i="50"/>
  <c r="P76" i="50"/>
  <c r="O76" i="50"/>
  <c r="M76" i="50"/>
  <c r="L76" i="50"/>
  <c r="J76" i="50"/>
  <c r="I76" i="50"/>
  <c r="G76" i="50"/>
  <c r="E76" i="50"/>
  <c r="C76" i="50"/>
  <c r="B76" i="50"/>
  <c r="S75" i="50"/>
  <c r="R75" i="50"/>
  <c r="P75" i="50"/>
  <c r="O75" i="50"/>
  <c r="M75" i="50"/>
  <c r="L75" i="50"/>
  <c r="J75" i="50"/>
  <c r="I75" i="50"/>
  <c r="G75" i="50"/>
  <c r="E75" i="50"/>
  <c r="C75" i="50"/>
  <c r="B75" i="50"/>
  <c r="S74" i="50"/>
  <c r="R74" i="50"/>
  <c r="P74" i="50"/>
  <c r="O74" i="50"/>
  <c r="M74" i="50"/>
  <c r="L74" i="50"/>
  <c r="J74" i="50"/>
  <c r="I74" i="50"/>
  <c r="G74" i="50"/>
  <c r="E74" i="50"/>
  <c r="C74" i="50"/>
  <c r="B74" i="50"/>
  <c r="S73" i="50"/>
  <c r="R73" i="50"/>
  <c r="P73" i="50"/>
  <c r="O73" i="50"/>
  <c r="M73" i="50"/>
  <c r="L73" i="50"/>
  <c r="J73" i="50"/>
  <c r="I73" i="50"/>
  <c r="G73" i="50"/>
  <c r="E73" i="50"/>
  <c r="C73" i="50"/>
  <c r="B73" i="50"/>
  <c r="S72" i="50"/>
  <c r="R72" i="50"/>
  <c r="P72" i="50"/>
  <c r="O72" i="50"/>
  <c r="M72" i="50"/>
  <c r="L72" i="50"/>
  <c r="J72" i="50"/>
  <c r="I72" i="50"/>
  <c r="G72" i="50"/>
  <c r="E72" i="50"/>
  <c r="C72" i="50"/>
  <c r="B72" i="50"/>
  <c r="S71" i="50"/>
  <c r="R71" i="50"/>
  <c r="P71" i="50"/>
  <c r="O71" i="50"/>
  <c r="M71" i="50"/>
  <c r="L71" i="50"/>
  <c r="J71" i="50"/>
  <c r="I71" i="50"/>
  <c r="G71" i="50"/>
  <c r="E71" i="50"/>
  <c r="C71" i="50"/>
  <c r="B71" i="50"/>
  <c r="S70" i="50"/>
  <c r="R70" i="50"/>
  <c r="P70" i="50"/>
  <c r="O70" i="50"/>
  <c r="M70" i="50"/>
  <c r="L70" i="50"/>
  <c r="J70" i="50"/>
  <c r="I70" i="50"/>
  <c r="G70" i="50"/>
  <c r="E70" i="50"/>
  <c r="C70" i="50"/>
  <c r="B70" i="50"/>
  <c r="S69" i="50"/>
  <c r="R69" i="50"/>
  <c r="P69" i="50"/>
  <c r="O69" i="50"/>
  <c r="M69" i="50"/>
  <c r="L69" i="50"/>
  <c r="J69" i="50"/>
  <c r="I69" i="50"/>
  <c r="G69" i="50"/>
  <c r="E69" i="50"/>
  <c r="C69" i="50"/>
  <c r="B69" i="50"/>
  <c r="S68" i="50"/>
  <c r="R68" i="50"/>
  <c r="P68" i="50"/>
  <c r="O68" i="50"/>
  <c r="M68" i="50"/>
  <c r="L68" i="50"/>
  <c r="J68" i="50"/>
  <c r="I68" i="50"/>
  <c r="G68" i="50"/>
  <c r="E68" i="50"/>
  <c r="C68" i="50"/>
  <c r="B68" i="50"/>
  <c r="S67" i="50"/>
  <c r="R67" i="50"/>
  <c r="P67" i="50"/>
  <c r="O67" i="50"/>
  <c r="M67" i="50"/>
  <c r="L67" i="50"/>
  <c r="J67" i="50"/>
  <c r="I67" i="50"/>
  <c r="G67" i="50"/>
  <c r="E67" i="50"/>
  <c r="C67" i="50"/>
  <c r="B67" i="50"/>
  <c r="S66" i="50"/>
  <c r="R66" i="50"/>
  <c r="P66" i="50"/>
  <c r="O66" i="50"/>
  <c r="M66" i="50"/>
  <c r="L66" i="50"/>
  <c r="J66" i="50"/>
  <c r="I66" i="50"/>
  <c r="G66" i="50"/>
  <c r="E66" i="50"/>
  <c r="C66" i="50"/>
  <c r="B66" i="50"/>
  <c r="S65" i="50"/>
  <c r="R65" i="50"/>
  <c r="P65" i="50"/>
  <c r="O65" i="50"/>
  <c r="M65" i="50"/>
  <c r="L65" i="50"/>
  <c r="J65" i="50"/>
  <c r="I65" i="50"/>
  <c r="G65" i="50"/>
  <c r="E65" i="50"/>
  <c r="C65" i="50"/>
  <c r="B65" i="50"/>
  <c r="S64" i="50"/>
  <c r="R64" i="50"/>
  <c r="P64" i="50"/>
  <c r="O64" i="50"/>
  <c r="M64" i="50"/>
  <c r="L64" i="50"/>
  <c r="J64" i="50"/>
  <c r="I64" i="50"/>
  <c r="G64" i="50"/>
  <c r="E64" i="50"/>
  <c r="C64" i="50"/>
  <c r="B64" i="50"/>
  <c r="S63" i="50"/>
  <c r="R63" i="50"/>
  <c r="P63" i="50"/>
  <c r="O63" i="50"/>
  <c r="M63" i="50"/>
  <c r="L63" i="50"/>
  <c r="J63" i="50"/>
  <c r="I63" i="50"/>
  <c r="G63" i="50"/>
  <c r="E63" i="50"/>
  <c r="C63" i="50"/>
  <c r="B63" i="50"/>
  <c r="S62" i="50"/>
  <c r="R62" i="50"/>
  <c r="P62" i="50"/>
  <c r="O62" i="50"/>
  <c r="M62" i="50"/>
  <c r="L62" i="50"/>
  <c r="J62" i="50"/>
  <c r="I62" i="50"/>
  <c r="G62" i="50"/>
  <c r="E62" i="50"/>
  <c r="C62" i="50"/>
  <c r="B62" i="50"/>
  <c r="S61" i="50"/>
  <c r="R61" i="50"/>
  <c r="P61" i="50"/>
  <c r="O61" i="50"/>
  <c r="M61" i="50"/>
  <c r="L61" i="50"/>
  <c r="J61" i="50"/>
  <c r="I61" i="50"/>
  <c r="G61" i="50"/>
  <c r="E61" i="50"/>
  <c r="C61" i="50"/>
  <c r="B61" i="50"/>
  <c r="S60" i="50"/>
  <c r="R60" i="50"/>
  <c r="P60" i="50"/>
  <c r="O60" i="50"/>
  <c r="M60" i="50"/>
  <c r="L60" i="50"/>
  <c r="J60" i="50"/>
  <c r="I60" i="50"/>
  <c r="G60" i="50"/>
  <c r="E60" i="50"/>
  <c r="C60" i="50"/>
  <c r="B60" i="50"/>
  <c r="S59" i="50"/>
  <c r="R59" i="50"/>
  <c r="P59" i="50"/>
  <c r="O59" i="50"/>
  <c r="M59" i="50"/>
  <c r="L59" i="50"/>
  <c r="J59" i="50"/>
  <c r="I59" i="50"/>
  <c r="G59" i="50"/>
  <c r="E59" i="50"/>
  <c r="C59" i="50"/>
  <c r="B59" i="50"/>
  <c r="S58" i="50"/>
  <c r="R58" i="50"/>
  <c r="P58" i="50"/>
  <c r="O58" i="50"/>
  <c r="M58" i="50"/>
  <c r="L58" i="50"/>
  <c r="J58" i="50"/>
  <c r="I58" i="50"/>
  <c r="G58" i="50"/>
  <c r="E58" i="50"/>
  <c r="C58" i="50"/>
  <c r="B58" i="50"/>
  <c r="S57" i="50"/>
  <c r="R57" i="50"/>
  <c r="P57" i="50"/>
  <c r="O57" i="50"/>
  <c r="M57" i="50"/>
  <c r="L57" i="50"/>
  <c r="J57" i="50"/>
  <c r="I57" i="50"/>
  <c r="G57" i="50"/>
  <c r="E57" i="50"/>
  <c r="C57" i="50"/>
  <c r="B57" i="50"/>
  <c r="S56" i="50"/>
  <c r="R56" i="50"/>
  <c r="P56" i="50"/>
  <c r="O56" i="50"/>
  <c r="M56" i="50"/>
  <c r="L56" i="50"/>
  <c r="J56" i="50"/>
  <c r="I56" i="50"/>
  <c r="G56" i="50"/>
  <c r="E56" i="50"/>
  <c r="C56" i="50"/>
  <c r="B56" i="50"/>
  <c r="S55" i="50"/>
  <c r="R55" i="50"/>
  <c r="P55" i="50"/>
  <c r="O55" i="50"/>
  <c r="M55" i="50"/>
  <c r="L55" i="50"/>
  <c r="J55" i="50"/>
  <c r="I55" i="50"/>
  <c r="G55" i="50"/>
  <c r="E55" i="50"/>
  <c r="C55" i="50"/>
  <c r="B55" i="50"/>
  <c r="S54" i="50"/>
  <c r="R54" i="50"/>
  <c r="P54" i="50"/>
  <c r="O54" i="50"/>
  <c r="M54" i="50"/>
  <c r="L54" i="50"/>
  <c r="J54" i="50"/>
  <c r="I54" i="50"/>
  <c r="G54" i="50"/>
  <c r="E54" i="50"/>
  <c r="C54" i="50"/>
  <c r="B54" i="50"/>
  <c r="S53" i="50"/>
  <c r="R53" i="50"/>
  <c r="P53" i="50"/>
  <c r="O53" i="50"/>
  <c r="M53" i="50"/>
  <c r="L53" i="50"/>
  <c r="J53" i="50"/>
  <c r="I53" i="50"/>
  <c r="G53" i="50"/>
  <c r="E53" i="50"/>
  <c r="C53" i="50"/>
  <c r="B53" i="50"/>
  <c r="S52" i="50"/>
  <c r="R52" i="50"/>
  <c r="P52" i="50"/>
  <c r="O52" i="50"/>
  <c r="M52" i="50"/>
  <c r="L52" i="50"/>
  <c r="J52" i="50"/>
  <c r="I52" i="50"/>
  <c r="G52" i="50"/>
  <c r="E52" i="50"/>
  <c r="C52" i="50"/>
  <c r="B52" i="50"/>
  <c r="S51" i="50"/>
  <c r="R51" i="50"/>
  <c r="P51" i="50"/>
  <c r="O51" i="50"/>
  <c r="M51" i="50"/>
  <c r="L51" i="50"/>
  <c r="J51" i="50"/>
  <c r="I51" i="50"/>
  <c r="G51" i="50"/>
  <c r="E51" i="50"/>
  <c r="C51" i="50"/>
  <c r="B51" i="50"/>
  <c r="S50" i="50"/>
  <c r="R50" i="50"/>
  <c r="P50" i="50"/>
  <c r="O50" i="50"/>
  <c r="M50" i="50"/>
  <c r="L50" i="50"/>
  <c r="J50" i="50"/>
  <c r="I50" i="50"/>
  <c r="G50" i="50"/>
  <c r="E50" i="50"/>
  <c r="C50" i="50"/>
  <c r="B50" i="50"/>
  <c r="S49" i="50"/>
  <c r="R49" i="50"/>
  <c r="P49" i="50"/>
  <c r="O49" i="50"/>
  <c r="M49" i="50"/>
  <c r="L49" i="50"/>
  <c r="J49" i="50"/>
  <c r="I49" i="50"/>
  <c r="G49" i="50"/>
  <c r="E49" i="50"/>
  <c r="C49" i="50"/>
  <c r="B49" i="50"/>
  <c r="S48" i="50"/>
  <c r="R48" i="50"/>
  <c r="P48" i="50"/>
  <c r="O48" i="50"/>
  <c r="M48" i="50"/>
  <c r="L48" i="50"/>
  <c r="J48" i="50"/>
  <c r="I48" i="50"/>
  <c r="G48" i="50"/>
  <c r="E48" i="50"/>
  <c r="C48" i="50"/>
  <c r="B48" i="50"/>
  <c r="S47" i="50"/>
  <c r="R47" i="50"/>
  <c r="P47" i="50"/>
  <c r="O47" i="50"/>
  <c r="M47" i="50"/>
  <c r="L47" i="50"/>
  <c r="J47" i="50"/>
  <c r="I47" i="50"/>
  <c r="G47" i="50"/>
  <c r="E47" i="50"/>
  <c r="C47" i="50"/>
  <c r="B47" i="50"/>
  <c r="S46" i="50"/>
  <c r="R46" i="50"/>
  <c r="P46" i="50"/>
  <c r="O46" i="50"/>
  <c r="M46" i="50"/>
  <c r="L46" i="50"/>
  <c r="J46" i="50"/>
  <c r="I46" i="50"/>
  <c r="G46" i="50"/>
  <c r="E46" i="50"/>
  <c r="C46" i="50"/>
  <c r="B46" i="50"/>
  <c r="S45" i="50"/>
  <c r="R45" i="50"/>
  <c r="P45" i="50"/>
  <c r="O45" i="50"/>
  <c r="M45" i="50"/>
  <c r="L45" i="50"/>
  <c r="J45" i="50"/>
  <c r="I45" i="50"/>
  <c r="G45" i="50"/>
  <c r="E45" i="50"/>
  <c r="C45" i="50"/>
  <c r="B45" i="50"/>
  <c r="S44" i="50"/>
  <c r="R44" i="50"/>
  <c r="P44" i="50"/>
  <c r="O44" i="50"/>
  <c r="M44" i="50"/>
  <c r="L44" i="50"/>
  <c r="J44" i="50"/>
  <c r="I44" i="50"/>
  <c r="G44" i="50"/>
  <c r="E44" i="50"/>
  <c r="C44" i="50"/>
  <c r="B44" i="50"/>
  <c r="S43" i="50"/>
  <c r="R43" i="50"/>
  <c r="P43" i="50"/>
  <c r="O43" i="50"/>
  <c r="M43" i="50"/>
  <c r="L43" i="50"/>
  <c r="J43" i="50"/>
  <c r="I43" i="50"/>
  <c r="G43" i="50"/>
  <c r="E43" i="50"/>
  <c r="C43" i="50"/>
  <c r="B43" i="50"/>
  <c r="S42" i="50"/>
  <c r="R42" i="50"/>
  <c r="P42" i="50"/>
  <c r="O42" i="50"/>
  <c r="M42" i="50"/>
  <c r="L42" i="50"/>
  <c r="J42" i="50"/>
  <c r="I42" i="50"/>
  <c r="G42" i="50"/>
  <c r="E42" i="50"/>
  <c r="C42" i="50"/>
  <c r="B42" i="50"/>
  <c r="S41" i="50"/>
  <c r="R41" i="50"/>
  <c r="P41" i="50"/>
  <c r="O41" i="50"/>
  <c r="M41" i="50"/>
  <c r="L41" i="50"/>
  <c r="J41" i="50"/>
  <c r="I41" i="50"/>
  <c r="G41" i="50"/>
  <c r="E41" i="50"/>
  <c r="C41" i="50"/>
  <c r="B41" i="50"/>
  <c r="S40" i="50"/>
  <c r="R40" i="50"/>
  <c r="P40" i="50"/>
  <c r="O40" i="50"/>
  <c r="M40" i="50"/>
  <c r="L40" i="50"/>
  <c r="J40" i="50"/>
  <c r="I40" i="50"/>
  <c r="G40" i="50"/>
  <c r="E40" i="50"/>
  <c r="C40" i="50"/>
  <c r="B40" i="50"/>
  <c r="S39" i="50"/>
  <c r="R39" i="50"/>
  <c r="P39" i="50"/>
  <c r="O39" i="50"/>
  <c r="M39" i="50"/>
  <c r="L39" i="50"/>
  <c r="J39" i="50"/>
  <c r="I39" i="50"/>
  <c r="G39" i="50"/>
  <c r="E39" i="50"/>
  <c r="C39" i="50"/>
  <c r="B39" i="50"/>
  <c r="S38" i="50"/>
  <c r="R38" i="50"/>
  <c r="P38" i="50"/>
  <c r="O38" i="50"/>
  <c r="M38" i="50"/>
  <c r="L38" i="50"/>
  <c r="J38" i="50"/>
  <c r="I38" i="50"/>
  <c r="G38" i="50"/>
  <c r="E38" i="50"/>
  <c r="C38" i="50"/>
  <c r="B38" i="50"/>
  <c r="S37" i="50"/>
  <c r="R37" i="50"/>
  <c r="P37" i="50"/>
  <c r="O37" i="50"/>
  <c r="M37" i="50"/>
  <c r="L37" i="50"/>
  <c r="J37" i="50"/>
  <c r="I37" i="50"/>
  <c r="G37" i="50"/>
  <c r="E37" i="50"/>
  <c r="C37" i="50"/>
  <c r="B37" i="50"/>
  <c r="S36" i="50"/>
  <c r="R36" i="50"/>
  <c r="P36" i="50"/>
  <c r="O36" i="50"/>
  <c r="M36" i="50"/>
  <c r="L36" i="50"/>
  <c r="J36" i="50"/>
  <c r="I36" i="50"/>
  <c r="G36" i="50"/>
  <c r="E36" i="50"/>
  <c r="C36" i="50"/>
  <c r="B36" i="50"/>
  <c r="S35" i="50"/>
  <c r="R35" i="50"/>
  <c r="P35" i="50"/>
  <c r="O35" i="50"/>
  <c r="M35" i="50"/>
  <c r="L35" i="50"/>
  <c r="J35" i="50"/>
  <c r="I35" i="50"/>
  <c r="G35" i="50"/>
  <c r="E35" i="50"/>
  <c r="C35" i="50"/>
  <c r="B35" i="50"/>
  <c r="S34" i="50"/>
  <c r="R34" i="50"/>
  <c r="P34" i="50"/>
  <c r="O34" i="50"/>
  <c r="M34" i="50"/>
  <c r="L34" i="50"/>
  <c r="J34" i="50"/>
  <c r="I34" i="50"/>
  <c r="G34" i="50"/>
  <c r="E34" i="50"/>
  <c r="C34" i="50"/>
  <c r="B34" i="50"/>
  <c r="S33" i="50"/>
  <c r="R33" i="50"/>
  <c r="P33" i="50"/>
  <c r="O33" i="50"/>
  <c r="M33" i="50"/>
  <c r="L33" i="50"/>
  <c r="J33" i="50"/>
  <c r="I33" i="50"/>
  <c r="G33" i="50"/>
  <c r="E33" i="50"/>
  <c r="C33" i="50"/>
  <c r="B33" i="50"/>
  <c r="S32" i="50"/>
  <c r="R32" i="50"/>
  <c r="P32" i="50"/>
  <c r="O32" i="50"/>
  <c r="M32" i="50"/>
  <c r="L32" i="50"/>
  <c r="J32" i="50"/>
  <c r="I32" i="50"/>
  <c r="G32" i="50"/>
  <c r="E32" i="50"/>
  <c r="C32" i="50"/>
  <c r="B32" i="50"/>
  <c r="S31" i="50"/>
  <c r="R31" i="50"/>
  <c r="P31" i="50"/>
  <c r="O31" i="50"/>
  <c r="M31" i="50"/>
  <c r="L31" i="50"/>
  <c r="J31" i="50"/>
  <c r="I31" i="50"/>
  <c r="G31" i="50"/>
  <c r="E31" i="50"/>
  <c r="C31" i="50"/>
  <c r="B31" i="50"/>
  <c r="G5" i="50"/>
  <c r="B13" i="50"/>
  <c r="C13" i="50"/>
  <c r="E13" i="50"/>
  <c r="G13" i="50"/>
  <c r="I13" i="50"/>
  <c r="J13" i="50"/>
  <c r="L13" i="50"/>
  <c r="M13" i="50"/>
  <c r="O13" i="50"/>
  <c r="P13" i="50"/>
  <c r="R13" i="50"/>
  <c r="S13" i="50"/>
  <c r="B14" i="50"/>
  <c r="C14" i="50"/>
  <c r="E14" i="50"/>
  <c r="G14" i="50"/>
  <c r="I14" i="50"/>
  <c r="J14" i="50"/>
  <c r="L14" i="50"/>
  <c r="M14" i="50"/>
  <c r="O14" i="50"/>
  <c r="P14" i="50"/>
  <c r="R14" i="50"/>
  <c r="S14" i="50"/>
  <c r="B15" i="50"/>
  <c r="C15" i="50"/>
  <c r="E15" i="50"/>
  <c r="G15" i="50"/>
  <c r="I15" i="50"/>
  <c r="J15" i="50"/>
  <c r="L15" i="50"/>
  <c r="M15" i="50"/>
  <c r="O15" i="50"/>
  <c r="P15" i="50"/>
  <c r="R15" i="50"/>
  <c r="S15" i="50"/>
  <c r="B16" i="50"/>
  <c r="C16" i="50"/>
  <c r="E16" i="50"/>
  <c r="G16" i="50"/>
  <c r="I16" i="50"/>
  <c r="J16" i="50"/>
  <c r="L16" i="50"/>
  <c r="M16" i="50"/>
  <c r="O16" i="50"/>
  <c r="P16" i="50"/>
  <c r="R16" i="50"/>
  <c r="S16" i="50"/>
  <c r="B17" i="50"/>
  <c r="C17" i="50"/>
  <c r="E17" i="50"/>
  <c r="G17" i="50"/>
  <c r="I17" i="50"/>
  <c r="J17" i="50"/>
  <c r="L17" i="50"/>
  <c r="M17" i="50"/>
  <c r="O17" i="50"/>
  <c r="P17" i="50"/>
  <c r="R17" i="50"/>
  <c r="S17" i="50"/>
  <c r="B18" i="50"/>
  <c r="C18" i="50"/>
  <c r="E18" i="50"/>
  <c r="G18" i="50"/>
  <c r="I18" i="50"/>
  <c r="J18" i="50"/>
  <c r="L18" i="50"/>
  <c r="M18" i="50"/>
  <c r="O18" i="50"/>
  <c r="P18" i="50"/>
  <c r="R18" i="50"/>
  <c r="S18" i="50"/>
  <c r="B19" i="50"/>
  <c r="C19" i="50"/>
  <c r="E19" i="50"/>
  <c r="G19" i="50"/>
  <c r="I19" i="50"/>
  <c r="J19" i="50"/>
  <c r="L19" i="50"/>
  <c r="M19" i="50"/>
  <c r="O19" i="50"/>
  <c r="P19" i="50"/>
  <c r="R19" i="50"/>
  <c r="S19" i="50"/>
  <c r="B20" i="50"/>
  <c r="C20" i="50"/>
  <c r="E20" i="50"/>
  <c r="G20" i="50"/>
  <c r="I20" i="50"/>
  <c r="J20" i="50"/>
  <c r="L20" i="50"/>
  <c r="M20" i="50"/>
  <c r="O20" i="50"/>
  <c r="P20" i="50"/>
  <c r="R20" i="50"/>
  <c r="S20" i="50"/>
  <c r="B21" i="50"/>
  <c r="C21" i="50"/>
  <c r="E21" i="50"/>
  <c r="G21" i="50"/>
  <c r="I21" i="50"/>
  <c r="J21" i="50"/>
  <c r="L21" i="50"/>
  <c r="M21" i="50"/>
  <c r="O21" i="50"/>
  <c r="P21" i="50"/>
  <c r="R21" i="50"/>
  <c r="S21" i="50"/>
  <c r="B22" i="50"/>
  <c r="C22" i="50"/>
  <c r="E22" i="50"/>
  <c r="G22" i="50"/>
  <c r="I22" i="50"/>
  <c r="J22" i="50"/>
  <c r="L22" i="50"/>
  <c r="M22" i="50"/>
  <c r="O22" i="50"/>
  <c r="P22" i="50"/>
  <c r="R22" i="50"/>
  <c r="S22" i="50"/>
  <c r="B23" i="50"/>
  <c r="C23" i="50"/>
  <c r="E23" i="50"/>
  <c r="G23" i="50"/>
  <c r="I23" i="50"/>
  <c r="J23" i="50"/>
  <c r="L23" i="50"/>
  <c r="M23" i="50"/>
  <c r="O23" i="50"/>
  <c r="P23" i="50"/>
  <c r="R23" i="50"/>
  <c r="S23" i="50"/>
  <c r="B24" i="50"/>
  <c r="C24" i="50"/>
  <c r="E24" i="50"/>
  <c r="G24" i="50"/>
  <c r="I24" i="50"/>
  <c r="J24" i="50"/>
  <c r="L24" i="50"/>
  <c r="M24" i="50"/>
  <c r="O24" i="50"/>
  <c r="P24" i="50"/>
  <c r="R24" i="50"/>
  <c r="S24" i="50"/>
  <c r="B25" i="50"/>
  <c r="C25" i="50"/>
  <c r="E25" i="50"/>
  <c r="G25" i="50"/>
  <c r="I25" i="50"/>
  <c r="J25" i="50"/>
  <c r="L25" i="50"/>
  <c r="M25" i="50"/>
  <c r="O25" i="50"/>
  <c r="P25" i="50"/>
  <c r="R25" i="50"/>
  <c r="S25" i="50"/>
  <c r="B26" i="50"/>
  <c r="C26" i="50"/>
  <c r="E26" i="50"/>
  <c r="G26" i="50"/>
  <c r="I26" i="50"/>
  <c r="J26" i="50"/>
  <c r="L26" i="50"/>
  <c r="M26" i="50"/>
  <c r="O26" i="50"/>
  <c r="P26" i="50"/>
  <c r="R26" i="50"/>
  <c r="S26" i="50"/>
  <c r="B27" i="50"/>
  <c r="C27" i="50"/>
  <c r="E27" i="50"/>
  <c r="G27" i="50"/>
  <c r="I27" i="50"/>
  <c r="J27" i="50"/>
  <c r="L27" i="50"/>
  <c r="M27" i="50"/>
  <c r="O27" i="50"/>
  <c r="P27" i="50"/>
  <c r="R27" i="50"/>
  <c r="S27" i="50"/>
  <c r="B28" i="50"/>
  <c r="C28" i="50"/>
  <c r="E28" i="50"/>
  <c r="G28" i="50"/>
  <c r="I28" i="50"/>
  <c r="J28" i="50"/>
  <c r="L28" i="50"/>
  <c r="M28" i="50"/>
  <c r="O28" i="50"/>
  <c r="P28" i="50"/>
  <c r="R28" i="50"/>
  <c r="S28" i="50"/>
  <c r="B29" i="50"/>
  <c r="C29" i="50"/>
  <c r="E29" i="50"/>
  <c r="G29" i="50"/>
  <c r="I29" i="50"/>
  <c r="J29" i="50"/>
  <c r="L29" i="50"/>
  <c r="M29" i="50"/>
  <c r="O29" i="50"/>
  <c r="P29" i="50"/>
  <c r="R29" i="50"/>
  <c r="S29" i="50"/>
  <c r="S12" i="50"/>
  <c r="R12" i="50"/>
  <c r="P12" i="50"/>
  <c r="O12" i="50"/>
  <c r="M12" i="50"/>
  <c r="L12" i="50"/>
  <c r="J12" i="50"/>
  <c r="I12" i="50"/>
  <c r="G12" i="50"/>
  <c r="E12" i="50"/>
  <c r="C12" i="50"/>
  <c r="B12" i="50"/>
  <c r="M2" i="50"/>
  <c r="J746" i="49"/>
  <c r="I746" i="49"/>
  <c r="H746" i="49"/>
  <c r="G746" i="49"/>
  <c r="F746" i="49"/>
  <c r="E746" i="49"/>
  <c r="D746" i="49"/>
  <c r="C746" i="49"/>
  <c r="B746" i="49"/>
  <c r="J745" i="49"/>
  <c r="I745" i="49"/>
  <c r="H745" i="49"/>
  <c r="G745" i="49"/>
  <c r="F745" i="49"/>
  <c r="E745" i="49"/>
  <c r="D745" i="49"/>
  <c r="C745" i="49"/>
  <c r="B745" i="49"/>
  <c r="J744" i="49"/>
  <c r="I744" i="49"/>
  <c r="H744" i="49"/>
  <c r="G744" i="49"/>
  <c r="F744" i="49"/>
  <c r="E744" i="49"/>
  <c r="D744" i="49"/>
  <c r="C744" i="49"/>
  <c r="B744" i="49"/>
  <c r="J743" i="49"/>
  <c r="I743" i="49"/>
  <c r="H743" i="49"/>
  <c r="G743" i="49"/>
  <c r="F743" i="49"/>
  <c r="E743" i="49"/>
  <c r="D743" i="49"/>
  <c r="C743" i="49"/>
  <c r="B743" i="49"/>
  <c r="J742" i="49"/>
  <c r="I742" i="49"/>
  <c r="H742" i="49"/>
  <c r="G742" i="49"/>
  <c r="F742" i="49"/>
  <c r="E742" i="49"/>
  <c r="D742" i="49"/>
  <c r="C742" i="49"/>
  <c r="B742" i="49"/>
  <c r="J741" i="49"/>
  <c r="I741" i="49"/>
  <c r="H741" i="49"/>
  <c r="G741" i="49"/>
  <c r="F741" i="49"/>
  <c r="E741" i="49"/>
  <c r="D741" i="49"/>
  <c r="C741" i="49"/>
  <c r="B741" i="49"/>
  <c r="J740" i="49"/>
  <c r="I740" i="49"/>
  <c r="H740" i="49"/>
  <c r="G740" i="49"/>
  <c r="F740" i="49"/>
  <c r="E740" i="49"/>
  <c r="D740" i="49"/>
  <c r="C740" i="49"/>
  <c r="B740" i="49"/>
  <c r="J739" i="49"/>
  <c r="I739" i="49"/>
  <c r="H739" i="49"/>
  <c r="G739" i="49"/>
  <c r="F739" i="49"/>
  <c r="E739" i="49"/>
  <c r="D739" i="49"/>
  <c r="C739" i="49"/>
  <c r="B739" i="49"/>
  <c r="J738" i="49"/>
  <c r="I738" i="49"/>
  <c r="H738" i="49"/>
  <c r="G738" i="49"/>
  <c r="F738" i="49"/>
  <c r="E738" i="49"/>
  <c r="D738" i="49"/>
  <c r="C738" i="49"/>
  <c r="B738" i="49"/>
  <c r="J737" i="49"/>
  <c r="I737" i="49"/>
  <c r="H737" i="49"/>
  <c r="G737" i="49"/>
  <c r="F737" i="49"/>
  <c r="E737" i="49"/>
  <c r="D737" i="49"/>
  <c r="C737" i="49"/>
  <c r="B737" i="49"/>
  <c r="J736" i="49"/>
  <c r="I736" i="49"/>
  <c r="H736" i="49"/>
  <c r="G736" i="49"/>
  <c r="F736" i="49"/>
  <c r="E736" i="49"/>
  <c r="D736" i="49"/>
  <c r="C736" i="49"/>
  <c r="B736" i="49"/>
  <c r="J735" i="49"/>
  <c r="I735" i="49"/>
  <c r="H735" i="49"/>
  <c r="G735" i="49"/>
  <c r="F735" i="49"/>
  <c r="E735" i="49"/>
  <c r="D735" i="49"/>
  <c r="C735" i="49"/>
  <c r="B735" i="49"/>
  <c r="J734" i="49"/>
  <c r="I734" i="49"/>
  <c r="H734" i="49"/>
  <c r="G734" i="49"/>
  <c r="F734" i="49"/>
  <c r="E734" i="49"/>
  <c r="D734" i="49"/>
  <c r="C734" i="49"/>
  <c r="B734" i="49"/>
  <c r="J733" i="49"/>
  <c r="I733" i="49"/>
  <c r="H733" i="49"/>
  <c r="G733" i="49"/>
  <c r="F733" i="49"/>
  <c r="E733" i="49"/>
  <c r="D733" i="49"/>
  <c r="C733" i="49"/>
  <c r="B733" i="49"/>
  <c r="J732" i="49"/>
  <c r="I732" i="49"/>
  <c r="H732" i="49"/>
  <c r="G732" i="49"/>
  <c r="F732" i="49"/>
  <c r="E732" i="49"/>
  <c r="D732" i="49"/>
  <c r="C732" i="49"/>
  <c r="B732" i="49"/>
  <c r="J731" i="49"/>
  <c r="I731" i="49"/>
  <c r="H731" i="49"/>
  <c r="G731" i="49"/>
  <c r="F731" i="49"/>
  <c r="E731" i="49"/>
  <c r="D731" i="49"/>
  <c r="C731" i="49"/>
  <c r="B731" i="49"/>
  <c r="J730" i="49"/>
  <c r="I730" i="49"/>
  <c r="H730" i="49"/>
  <c r="G730" i="49"/>
  <c r="F730" i="49"/>
  <c r="E730" i="49"/>
  <c r="D730" i="49"/>
  <c r="C730" i="49"/>
  <c r="B730" i="49"/>
  <c r="J729" i="49"/>
  <c r="I729" i="49"/>
  <c r="H729" i="49"/>
  <c r="G729" i="49"/>
  <c r="F729" i="49"/>
  <c r="E729" i="49"/>
  <c r="D729" i="49"/>
  <c r="C729" i="49"/>
  <c r="B729" i="49"/>
  <c r="J728" i="49"/>
  <c r="I728" i="49"/>
  <c r="H728" i="49"/>
  <c r="G728" i="49"/>
  <c r="F728" i="49"/>
  <c r="E728" i="49"/>
  <c r="D728" i="49"/>
  <c r="C728" i="49"/>
  <c r="B728" i="49"/>
  <c r="J727" i="49"/>
  <c r="I727" i="49"/>
  <c r="H727" i="49"/>
  <c r="G727" i="49"/>
  <c r="F727" i="49"/>
  <c r="E727" i="49"/>
  <c r="D727" i="49"/>
  <c r="C727" i="49"/>
  <c r="B727" i="49"/>
  <c r="J726" i="49"/>
  <c r="I726" i="49"/>
  <c r="H726" i="49"/>
  <c r="G726" i="49"/>
  <c r="F726" i="49"/>
  <c r="E726" i="49"/>
  <c r="D726" i="49"/>
  <c r="C726" i="49"/>
  <c r="B726" i="49"/>
  <c r="J725" i="49"/>
  <c r="I725" i="49"/>
  <c r="H725" i="49"/>
  <c r="G725" i="49"/>
  <c r="F725" i="49"/>
  <c r="E725" i="49"/>
  <c r="D725" i="49"/>
  <c r="C725" i="49"/>
  <c r="B725" i="49"/>
  <c r="J724" i="49"/>
  <c r="I724" i="49"/>
  <c r="H724" i="49"/>
  <c r="G724" i="49"/>
  <c r="F724" i="49"/>
  <c r="E724" i="49"/>
  <c r="D724" i="49"/>
  <c r="C724" i="49"/>
  <c r="B724" i="49"/>
  <c r="J723" i="49"/>
  <c r="I723" i="49"/>
  <c r="H723" i="49"/>
  <c r="G723" i="49"/>
  <c r="F723" i="49"/>
  <c r="E723" i="49"/>
  <c r="D723" i="49"/>
  <c r="C723" i="49"/>
  <c r="B723" i="49"/>
  <c r="J722" i="49"/>
  <c r="I722" i="49"/>
  <c r="H722" i="49"/>
  <c r="G722" i="49"/>
  <c r="F722" i="49"/>
  <c r="E722" i="49"/>
  <c r="D722" i="49"/>
  <c r="C722" i="49"/>
  <c r="B722" i="49"/>
  <c r="J721" i="49"/>
  <c r="I721" i="49"/>
  <c r="H721" i="49"/>
  <c r="G721" i="49"/>
  <c r="F721" i="49"/>
  <c r="E721" i="49"/>
  <c r="D721" i="49"/>
  <c r="C721" i="49"/>
  <c r="B721" i="49"/>
  <c r="J720" i="49"/>
  <c r="I720" i="49"/>
  <c r="H720" i="49"/>
  <c r="G720" i="49"/>
  <c r="F720" i="49"/>
  <c r="E720" i="49"/>
  <c r="D720" i="49"/>
  <c r="C720" i="49"/>
  <c r="B720" i="49"/>
  <c r="J719" i="49"/>
  <c r="I719" i="49"/>
  <c r="H719" i="49"/>
  <c r="G719" i="49"/>
  <c r="F719" i="49"/>
  <c r="E719" i="49"/>
  <c r="D719" i="49"/>
  <c r="C719" i="49"/>
  <c r="B719" i="49"/>
  <c r="J718" i="49"/>
  <c r="I718" i="49"/>
  <c r="H718" i="49"/>
  <c r="G718" i="49"/>
  <c r="F718" i="49"/>
  <c r="E718" i="49"/>
  <c r="D718" i="49"/>
  <c r="C718" i="49"/>
  <c r="B718" i="49"/>
  <c r="J717" i="49"/>
  <c r="I717" i="49"/>
  <c r="H717" i="49"/>
  <c r="G717" i="49"/>
  <c r="F717" i="49"/>
  <c r="E717" i="49"/>
  <c r="D717" i="49"/>
  <c r="C717" i="49"/>
  <c r="B717" i="49"/>
  <c r="J716" i="49"/>
  <c r="I716" i="49"/>
  <c r="H716" i="49"/>
  <c r="G716" i="49"/>
  <c r="F716" i="49"/>
  <c r="E716" i="49"/>
  <c r="D716" i="49"/>
  <c r="C716" i="49"/>
  <c r="B716" i="49"/>
  <c r="J715" i="49"/>
  <c r="I715" i="49"/>
  <c r="H715" i="49"/>
  <c r="G715" i="49"/>
  <c r="F715" i="49"/>
  <c r="E715" i="49"/>
  <c r="D715" i="49"/>
  <c r="C715" i="49"/>
  <c r="B715" i="49"/>
  <c r="J714" i="49"/>
  <c r="I714" i="49"/>
  <c r="H714" i="49"/>
  <c r="G714" i="49"/>
  <c r="F714" i="49"/>
  <c r="E714" i="49"/>
  <c r="D714" i="49"/>
  <c r="C714" i="49"/>
  <c r="B714" i="49"/>
  <c r="J713" i="49"/>
  <c r="I713" i="49"/>
  <c r="H713" i="49"/>
  <c r="G713" i="49"/>
  <c r="F713" i="49"/>
  <c r="E713" i="49"/>
  <c r="D713" i="49"/>
  <c r="C713" i="49"/>
  <c r="B713" i="49"/>
  <c r="J712" i="49"/>
  <c r="I712" i="49"/>
  <c r="H712" i="49"/>
  <c r="G712" i="49"/>
  <c r="F712" i="49"/>
  <c r="E712" i="49"/>
  <c r="D712" i="49"/>
  <c r="C712" i="49"/>
  <c r="B712" i="49"/>
  <c r="J711" i="49"/>
  <c r="I711" i="49"/>
  <c r="H711" i="49"/>
  <c r="G711" i="49"/>
  <c r="F711" i="49"/>
  <c r="E711" i="49"/>
  <c r="D711" i="49"/>
  <c r="C711" i="49"/>
  <c r="B711" i="49"/>
  <c r="J710" i="49"/>
  <c r="I710" i="49"/>
  <c r="H710" i="49"/>
  <c r="G710" i="49"/>
  <c r="F710" i="49"/>
  <c r="E710" i="49"/>
  <c r="D710" i="49"/>
  <c r="C710" i="49"/>
  <c r="B710" i="49"/>
  <c r="J709" i="49"/>
  <c r="I709" i="49"/>
  <c r="H709" i="49"/>
  <c r="G709" i="49"/>
  <c r="F709" i="49"/>
  <c r="E709" i="49"/>
  <c r="D709" i="49"/>
  <c r="C709" i="49"/>
  <c r="B709" i="49"/>
  <c r="J708" i="49"/>
  <c r="I708" i="49"/>
  <c r="H708" i="49"/>
  <c r="G708" i="49"/>
  <c r="F708" i="49"/>
  <c r="E708" i="49"/>
  <c r="D708" i="49"/>
  <c r="C708" i="49"/>
  <c r="B708" i="49"/>
  <c r="J707" i="49"/>
  <c r="I707" i="49"/>
  <c r="H707" i="49"/>
  <c r="G707" i="49"/>
  <c r="F707" i="49"/>
  <c r="E707" i="49"/>
  <c r="D707" i="49"/>
  <c r="C707" i="49"/>
  <c r="B707" i="49"/>
  <c r="J706" i="49"/>
  <c r="I706" i="49"/>
  <c r="H706" i="49"/>
  <c r="G706" i="49"/>
  <c r="F706" i="49"/>
  <c r="E706" i="49"/>
  <c r="D706" i="49"/>
  <c r="C706" i="49"/>
  <c r="B706" i="49"/>
  <c r="J705" i="49"/>
  <c r="I705" i="49"/>
  <c r="H705" i="49"/>
  <c r="G705" i="49"/>
  <c r="F705" i="49"/>
  <c r="E705" i="49"/>
  <c r="D705" i="49"/>
  <c r="C705" i="49"/>
  <c r="B705" i="49"/>
  <c r="J704" i="49"/>
  <c r="I704" i="49"/>
  <c r="H704" i="49"/>
  <c r="G704" i="49"/>
  <c r="F704" i="49"/>
  <c r="E704" i="49"/>
  <c r="D704" i="49"/>
  <c r="C704" i="49"/>
  <c r="B704" i="49"/>
  <c r="J703" i="49"/>
  <c r="I703" i="49"/>
  <c r="H703" i="49"/>
  <c r="G703" i="49"/>
  <c r="F703" i="49"/>
  <c r="E703" i="49"/>
  <c r="D703" i="49"/>
  <c r="C703" i="49"/>
  <c r="B703" i="49"/>
  <c r="J702" i="49"/>
  <c r="I702" i="49"/>
  <c r="H702" i="49"/>
  <c r="G702" i="49"/>
  <c r="F702" i="49"/>
  <c r="E702" i="49"/>
  <c r="D702" i="49"/>
  <c r="C702" i="49"/>
  <c r="B702" i="49"/>
  <c r="J701" i="49"/>
  <c r="I701" i="49"/>
  <c r="H701" i="49"/>
  <c r="G701" i="49"/>
  <c r="F701" i="49"/>
  <c r="E701" i="49"/>
  <c r="D701" i="49"/>
  <c r="C701" i="49"/>
  <c r="B701" i="49"/>
  <c r="J700" i="49"/>
  <c r="I700" i="49"/>
  <c r="H700" i="49"/>
  <c r="G700" i="49"/>
  <c r="F700" i="49"/>
  <c r="E700" i="49"/>
  <c r="D700" i="49"/>
  <c r="C700" i="49"/>
  <c r="B700" i="49"/>
  <c r="J699" i="49"/>
  <c r="I699" i="49"/>
  <c r="H699" i="49"/>
  <c r="G699" i="49"/>
  <c r="F699" i="49"/>
  <c r="E699" i="49"/>
  <c r="D699" i="49"/>
  <c r="C699" i="49"/>
  <c r="B699" i="49"/>
  <c r="J698" i="49"/>
  <c r="I698" i="49"/>
  <c r="H698" i="49"/>
  <c r="G698" i="49"/>
  <c r="F698" i="49"/>
  <c r="E698" i="49"/>
  <c r="D698" i="49"/>
  <c r="C698" i="49"/>
  <c r="B698" i="49"/>
  <c r="J697" i="49"/>
  <c r="I697" i="49"/>
  <c r="H697" i="49"/>
  <c r="G697" i="49"/>
  <c r="F697" i="49"/>
  <c r="E697" i="49"/>
  <c r="D697" i="49"/>
  <c r="C697" i="49"/>
  <c r="B697" i="49"/>
  <c r="J696" i="49"/>
  <c r="I696" i="49"/>
  <c r="H696" i="49"/>
  <c r="G696" i="49"/>
  <c r="F696" i="49"/>
  <c r="E696" i="49"/>
  <c r="D696" i="49"/>
  <c r="C696" i="49"/>
  <c r="B696" i="49"/>
  <c r="J695" i="49"/>
  <c r="I695" i="49"/>
  <c r="H695" i="49"/>
  <c r="G695" i="49"/>
  <c r="F695" i="49"/>
  <c r="E695" i="49"/>
  <c r="D695" i="49"/>
  <c r="C695" i="49"/>
  <c r="B695" i="49"/>
  <c r="J694" i="49"/>
  <c r="I694" i="49"/>
  <c r="H694" i="49"/>
  <c r="G694" i="49"/>
  <c r="F694" i="49"/>
  <c r="E694" i="49"/>
  <c r="D694" i="49"/>
  <c r="C694" i="49"/>
  <c r="B694" i="49"/>
  <c r="J693" i="49"/>
  <c r="I693" i="49"/>
  <c r="H693" i="49"/>
  <c r="G693" i="49"/>
  <c r="F693" i="49"/>
  <c r="E693" i="49"/>
  <c r="D693" i="49"/>
  <c r="C693" i="49"/>
  <c r="B693" i="49"/>
  <c r="J692" i="49"/>
  <c r="I692" i="49"/>
  <c r="H692" i="49"/>
  <c r="G692" i="49"/>
  <c r="F692" i="49"/>
  <c r="E692" i="49"/>
  <c r="D692" i="49"/>
  <c r="C692" i="49"/>
  <c r="B692" i="49"/>
  <c r="J691" i="49"/>
  <c r="I691" i="49"/>
  <c r="H691" i="49"/>
  <c r="G691" i="49"/>
  <c r="F691" i="49"/>
  <c r="E691" i="49"/>
  <c r="D691" i="49"/>
  <c r="C691" i="49"/>
  <c r="B691" i="49"/>
  <c r="J690" i="49"/>
  <c r="I690" i="49"/>
  <c r="H690" i="49"/>
  <c r="G690" i="49"/>
  <c r="F690" i="49"/>
  <c r="E690" i="49"/>
  <c r="D690" i="49"/>
  <c r="C690" i="49"/>
  <c r="B690" i="49"/>
  <c r="J689" i="49"/>
  <c r="I689" i="49"/>
  <c r="H689" i="49"/>
  <c r="G689" i="49"/>
  <c r="F689" i="49"/>
  <c r="E689" i="49"/>
  <c r="D689" i="49"/>
  <c r="C689" i="49"/>
  <c r="B689" i="49"/>
  <c r="J688" i="49"/>
  <c r="I688" i="49"/>
  <c r="H688" i="49"/>
  <c r="G688" i="49"/>
  <c r="F688" i="49"/>
  <c r="E688" i="49"/>
  <c r="D688" i="49"/>
  <c r="C688" i="49"/>
  <c r="B688" i="49"/>
  <c r="J687" i="49"/>
  <c r="I687" i="49"/>
  <c r="H687" i="49"/>
  <c r="G687" i="49"/>
  <c r="F687" i="49"/>
  <c r="E687" i="49"/>
  <c r="D687" i="49"/>
  <c r="C687" i="49"/>
  <c r="B687" i="49"/>
  <c r="J686" i="49"/>
  <c r="I686" i="49"/>
  <c r="H686" i="49"/>
  <c r="G686" i="49"/>
  <c r="F686" i="49"/>
  <c r="E686" i="49"/>
  <c r="D686" i="49"/>
  <c r="C686" i="49"/>
  <c r="B686" i="49"/>
  <c r="J685" i="49"/>
  <c r="I685" i="49"/>
  <c r="H685" i="49"/>
  <c r="G685" i="49"/>
  <c r="F685" i="49"/>
  <c r="E685" i="49"/>
  <c r="D685" i="49"/>
  <c r="C685" i="49"/>
  <c r="B685" i="49"/>
  <c r="J684" i="49"/>
  <c r="I684" i="49"/>
  <c r="H684" i="49"/>
  <c r="G684" i="49"/>
  <c r="F684" i="49"/>
  <c r="E684" i="49"/>
  <c r="D684" i="49"/>
  <c r="C684" i="49"/>
  <c r="B684" i="49"/>
  <c r="J683" i="49"/>
  <c r="I683" i="49"/>
  <c r="H683" i="49"/>
  <c r="G683" i="49"/>
  <c r="F683" i="49"/>
  <c r="E683" i="49"/>
  <c r="D683" i="49"/>
  <c r="C683" i="49"/>
  <c r="B683" i="49"/>
  <c r="J682" i="49"/>
  <c r="I682" i="49"/>
  <c r="H682" i="49"/>
  <c r="G682" i="49"/>
  <c r="F682" i="49"/>
  <c r="E682" i="49"/>
  <c r="D682" i="49"/>
  <c r="C682" i="49"/>
  <c r="B682" i="49"/>
  <c r="J681" i="49"/>
  <c r="I681" i="49"/>
  <c r="H681" i="49"/>
  <c r="G681" i="49"/>
  <c r="F681" i="49"/>
  <c r="E681" i="49"/>
  <c r="D681" i="49"/>
  <c r="C681" i="49"/>
  <c r="B681" i="49"/>
  <c r="J680" i="49"/>
  <c r="I680" i="49"/>
  <c r="H680" i="49"/>
  <c r="G680" i="49"/>
  <c r="F680" i="49"/>
  <c r="E680" i="49"/>
  <c r="D680" i="49"/>
  <c r="C680" i="49"/>
  <c r="B680" i="49"/>
  <c r="J679" i="49"/>
  <c r="I679" i="49"/>
  <c r="H679" i="49"/>
  <c r="G679" i="49"/>
  <c r="F679" i="49"/>
  <c r="E679" i="49"/>
  <c r="D679" i="49"/>
  <c r="C679" i="49"/>
  <c r="B679" i="49"/>
  <c r="J678" i="49"/>
  <c r="I678" i="49"/>
  <c r="H678" i="49"/>
  <c r="G678" i="49"/>
  <c r="F678" i="49"/>
  <c r="E678" i="49"/>
  <c r="D678" i="49"/>
  <c r="C678" i="49"/>
  <c r="B678" i="49"/>
  <c r="J677" i="49"/>
  <c r="I677" i="49"/>
  <c r="H677" i="49"/>
  <c r="G677" i="49"/>
  <c r="F677" i="49"/>
  <c r="E677" i="49"/>
  <c r="D677" i="49"/>
  <c r="C677" i="49"/>
  <c r="B677" i="49"/>
  <c r="J676" i="49"/>
  <c r="I676" i="49"/>
  <c r="H676" i="49"/>
  <c r="G676" i="49"/>
  <c r="F676" i="49"/>
  <c r="E676" i="49"/>
  <c r="D676" i="49"/>
  <c r="C676" i="49"/>
  <c r="B676" i="49"/>
  <c r="J675" i="49"/>
  <c r="I675" i="49"/>
  <c r="H675" i="49"/>
  <c r="G675" i="49"/>
  <c r="F675" i="49"/>
  <c r="E675" i="49"/>
  <c r="D675" i="49"/>
  <c r="C675" i="49"/>
  <c r="B675" i="49"/>
  <c r="J674" i="49"/>
  <c r="I674" i="49"/>
  <c r="H674" i="49"/>
  <c r="G674" i="49"/>
  <c r="F674" i="49"/>
  <c r="E674" i="49"/>
  <c r="D674" i="49"/>
  <c r="C674" i="49"/>
  <c r="B674" i="49"/>
  <c r="J673" i="49"/>
  <c r="I673" i="49"/>
  <c r="H673" i="49"/>
  <c r="G673" i="49"/>
  <c r="F673" i="49"/>
  <c r="E673" i="49"/>
  <c r="D673" i="49"/>
  <c r="C673" i="49"/>
  <c r="B673" i="49"/>
  <c r="J672" i="49"/>
  <c r="I672" i="49"/>
  <c r="H672" i="49"/>
  <c r="G672" i="49"/>
  <c r="F672" i="49"/>
  <c r="E672" i="49"/>
  <c r="D672" i="49"/>
  <c r="C672" i="49"/>
  <c r="B672" i="49"/>
  <c r="J671" i="49"/>
  <c r="I671" i="49"/>
  <c r="H671" i="49"/>
  <c r="G671" i="49"/>
  <c r="F671" i="49"/>
  <c r="E671" i="49"/>
  <c r="D671" i="49"/>
  <c r="C671" i="49"/>
  <c r="B671" i="49"/>
  <c r="J670" i="49"/>
  <c r="I670" i="49"/>
  <c r="H670" i="49"/>
  <c r="G670" i="49"/>
  <c r="F670" i="49"/>
  <c r="E670" i="49"/>
  <c r="D670" i="49"/>
  <c r="C670" i="49"/>
  <c r="B670" i="49"/>
  <c r="J669" i="49"/>
  <c r="I669" i="49"/>
  <c r="H669" i="49"/>
  <c r="G669" i="49"/>
  <c r="F669" i="49"/>
  <c r="E669" i="49"/>
  <c r="D669" i="49"/>
  <c r="C669" i="49"/>
  <c r="B669" i="49"/>
  <c r="J668" i="49"/>
  <c r="I668" i="49"/>
  <c r="H668" i="49"/>
  <c r="G668" i="49"/>
  <c r="F668" i="49"/>
  <c r="E668" i="49"/>
  <c r="D668" i="49"/>
  <c r="C668" i="49"/>
  <c r="B668" i="49"/>
  <c r="J667" i="49"/>
  <c r="I667" i="49"/>
  <c r="H667" i="49"/>
  <c r="G667" i="49"/>
  <c r="F667" i="49"/>
  <c r="E667" i="49"/>
  <c r="D667" i="49"/>
  <c r="C667" i="49"/>
  <c r="B667" i="49"/>
  <c r="J666" i="49"/>
  <c r="I666" i="49"/>
  <c r="H666" i="49"/>
  <c r="G666" i="49"/>
  <c r="F666" i="49"/>
  <c r="E666" i="49"/>
  <c r="D666" i="49"/>
  <c r="C666" i="49"/>
  <c r="B666" i="49"/>
  <c r="J665" i="49"/>
  <c r="I665" i="49"/>
  <c r="H665" i="49"/>
  <c r="G665" i="49"/>
  <c r="F665" i="49"/>
  <c r="E665" i="49"/>
  <c r="D665" i="49"/>
  <c r="C665" i="49"/>
  <c r="B665" i="49"/>
  <c r="J664" i="49"/>
  <c r="I664" i="49"/>
  <c r="H664" i="49"/>
  <c r="G664" i="49"/>
  <c r="F664" i="49"/>
  <c r="E664" i="49"/>
  <c r="D664" i="49"/>
  <c r="C664" i="49"/>
  <c r="B664" i="49"/>
  <c r="J663" i="49"/>
  <c r="I663" i="49"/>
  <c r="H663" i="49"/>
  <c r="G663" i="49"/>
  <c r="F663" i="49"/>
  <c r="E663" i="49"/>
  <c r="D663" i="49"/>
  <c r="C663" i="49"/>
  <c r="B663" i="49"/>
  <c r="J662" i="49"/>
  <c r="I662" i="49"/>
  <c r="H662" i="49"/>
  <c r="G662" i="49"/>
  <c r="F662" i="49"/>
  <c r="E662" i="49"/>
  <c r="D662" i="49"/>
  <c r="C662" i="49"/>
  <c r="B662" i="49"/>
  <c r="J661" i="49"/>
  <c r="I661" i="49"/>
  <c r="H661" i="49"/>
  <c r="G661" i="49"/>
  <c r="F661" i="49"/>
  <c r="E661" i="49"/>
  <c r="D661" i="49"/>
  <c r="C661" i="49"/>
  <c r="B661" i="49"/>
  <c r="J660" i="49"/>
  <c r="I660" i="49"/>
  <c r="H660" i="49"/>
  <c r="G660" i="49"/>
  <c r="F660" i="49"/>
  <c r="E660" i="49"/>
  <c r="D660" i="49"/>
  <c r="C660" i="49"/>
  <c r="B660" i="49"/>
  <c r="J659" i="49"/>
  <c r="I659" i="49"/>
  <c r="H659" i="49"/>
  <c r="G659" i="49"/>
  <c r="F659" i="49"/>
  <c r="E659" i="49"/>
  <c r="D659" i="49"/>
  <c r="C659" i="49"/>
  <c r="B659" i="49"/>
  <c r="J658" i="49"/>
  <c r="I658" i="49"/>
  <c r="H658" i="49"/>
  <c r="G658" i="49"/>
  <c r="F658" i="49"/>
  <c r="E658" i="49"/>
  <c r="D658" i="49"/>
  <c r="C658" i="49"/>
  <c r="B658" i="49"/>
  <c r="J657" i="49"/>
  <c r="I657" i="49"/>
  <c r="H657" i="49"/>
  <c r="G657" i="49"/>
  <c r="F657" i="49"/>
  <c r="E657" i="49"/>
  <c r="D657" i="49"/>
  <c r="C657" i="49"/>
  <c r="B657" i="49"/>
  <c r="J656" i="49"/>
  <c r="I656" i="49"/>
  <c r="H656" i="49"/>
  <c r="G656" i="49"/>
  <c r="F656" i="49"/>
  <c r="E656" i="49"/>
  <c r="D656" i="49"/>
  <c r="C656" i="49"/>
  <c r="B656" i="49"/>
  <c r="J655" i="49"/>
  <c r="I655" i="49"/>
  <c r="H655" i="49"/>
  <c r="G655" i="49"/>
  <c r="F655" i="49"/>
  <c r="E655" i="49"/>
  <c r="D655" i="49"/>
  <c r="C655" i="49"/>
  <c r="B655" i="49"/>
  <c r="J654" i="49"/>
  <c r="I654" i="49"/>
  <c r="H654" i="49"/>
  <c r="G654" i="49"/>
  <c r="F654" i="49"/>
  <c r="E654" i="49"/>
  <c r="D654" i="49"/>
  <c r="C654" i="49"/>
  <c r="B654" i="49"/>
  <c r="J653" i="49"/>
  <c r="I653" i="49"/>
  <c r="H653" i="49"/>
  <c r="G653" i="49"/>
  <c r="F653" i="49"/>
  <c r="E653" i="49"/>
  <c r="D653" i="49"/>
  <c r="C653" i="49"/>
  <c r="B653" i="49"/>
  <c r="J652" i="49"/>
  <c r="I652" i="49"/>
  <c r="H652" i="49"/>
  <c r="G652" i="49"/>
  <c r="F652" i="49"/>
  <c r="E652" i="49"/>
  <c r="D652" i="49"/>
  <c r="C652" i="49"/>
  <c r="B652" i="49"/>
  <c r="J651" i="49"/>
  <c r="I651" i="49"/>
  <c r="H651" i="49"/>
  <c r="G651" i="49"/>
  <c r="F651" i="49"/>
  <c r="E651" i="49"/>
  <c r="D651" i="49"/>
  <c r="C651" i="49"/>
  <c r="B651" i="49"/>
  <c r="J650" i="49"/>
  <c r="I650" i="49"/>
  <c r="H650" i="49"/>
  <c r="G650" i="49"/>
  <c r="F650" i="49"/>
  <c r="E650" i="49"/>
  <c r="D650" i="49"/>
  <c r="C650" i="49"/>
  <c r="B650" i="49"/>
  <c r="J649" i="49"/>
  <c r="I649" i="49"/>
  <c r="H649" i="49"/>
  <c r="G649" i="49"/>
  <c r="F649" i="49"/>
  <c r="E649" i="49"/>
  <c r="D649" i="49"/>
  <c r="C649" i="49"/>
  <c r="B649" i="49"/>
  <c r="J648" i="49"/>
  <c r="I648" i="49"/>
  <c r="H648" i="49"/>
  <c r="G648" i="49"/>
  <c r="F648" i="49"/>
  <c r="E648" i="49"/>
  <c r="D648" i="49"/>
  <c r="C648" i="49"/>
  <c r="B648" i="49"/>
  <c r="J647" i="49"/>
  <c r="I647" i="49"/>
  <c r="H647" i="49"/>
  <c r="G647" i="49"/>
  <c r="F647" i="49"/>
  <c r="E647" i="49"/>
  <c r="D647" i="49"/>
  <c r="C647" i="49"/>
  <c r="B647" i="49"/>
  <c r="J646" i="49"/>
  <c r="I646" i="49"/>
  <c r="H646" i="49"/>
  <c r="G646" i="49"/>
  <c r="F646" i="49"/>
  <c r="E646" i="49"/>
  <c r="D646" i="49"/>
  <c r="C646" i="49"/>
  <c r="B646" i="49"/>
  <c r="J645" i="49"/>
  <c r="I645" i="49"/>
  <c r="H645" i="49"/>
  <c r="G645" i="49"/>
  <c r="F645" i="49"/>
  <c r="E645" i="49"/>
  <c r="D645" i="49"/>
  <c r="C645" i="49"/>
  <c r="B645" i="49"/>
  <c r="J644" i="49"/>
  <c r="I644" i="49"/>
  <c r="H644" i="49"/>
  <c r="G644" i="49"/>
  <c r="F644" i="49"/>
  <c r="E644" i="49"/>
  <c r="D644" i="49"/>
  <c r="C644" i="49"/>
  <c r="B644" i="49"/>
  <c r="J643" i="49"/>
  <c r="I643" i="49"/>
  <c r="H643" i="49"/>
  <c r="G643" i="49"/>
  <c r="F643" i="49"/>
  <c r="E643" i="49"/>
  <c r="D643" i="49"/>
  <c r="C643" i="49"/>
  <c r="B643" i="49"/>
  <c r="J642" i="49"/>
  <c r="I642" i="49"/>
  <c r="H642" i="49"/>
  <c r="G642" i="49"/>
  <c r="F642" i="49"/>
  <c r="E642" i="49"/>
  <c r="D642" i="49"/>
  <c r="C642" i="49"/>
  <c r="B642" i="49"/>
  <c r="J641" i="49"/>
  <c r="I641" i="49"/>
  <c r="H641" i="49"/>
  <c r="G641" i="49"/>
  <c r="F641" i="49"/>
  <c r="E641" i="49"/>
  <c r="D641" i="49"/>
  <c r="C641" i="49"/>
  <c r="B641" i="49"/>
  <c r="J640" i="49"/>
  <c r="I640" i="49"/>
  <c r="H640" i="49"/>
  <c r="G640" i="49"/>
  <c r="F640" i="49"/>
  <c r="E640" i="49"/>
  <c r="D640" i="49"/>
  <c r="C640" i="49"/>
  <c r="B640" i="49"/>
  <c r="J639" i="49"/>
  <c r="I639" i="49"/>
  <c r="H639" i="49"/>
  <c r="G639" i="49"/>
  <c r="F639" i="49"/>
  <c r="E639" i="49"/>
  <c r="D639" i="49"/>
  <c r="C639" i="49"/>
  <c r="B639" i="49"/>
  <c r="J638" i="49"/>
  <c r="I638" i="49"/>
  <c r="H638" i="49"/>
  <c r="G638" i="49"/>
  <c r="F638" i="49"/>
  <c r="E638" i="49"/>
  <c r="D638" i="49"/>
  <c r="C638" i="49"/>
  <c r="B638" i="49"/>
  <c r="J637" i="49"/>
  <c r="I637" i="49"/>
  <c r="H637" i="49"/>
  <c r="G637" i="49"/>
  <c r="F637" i="49"/>
  <c r="E637" i="49"/>
  <c r="D637" i="49"/>
  <c r="C637" i="49"/>
  <c r="B637" i="49"/>
  <c r="J636" i="49"/>
  <c r="I636" i="49"/>
  <c r="H636" i="49"/>
  <c r="G636" i="49"/>
  <c r="F636" i="49"/>
  <c r="E636" i="49"/>
  <c r="D636" i="49"/>
  <c r="C636" i="49"/>
  <c r="B636" i="49"/>
  <c r="J635" i="49"/>
  <c r="I635" i="49"/>
  <c r="H635" i="49"/>
  <c r="G635" i="49"/>
  <c r="F635" i="49"/>
  <c r="E635" i="49"/>
  <c r="D635" i="49"/>
  <c r="C635" i="49"/>
  <c r="B635" i="49"/>
  <c r="J634" i="49"/>
  <c r="I634" i="49"/>
  <c r="H634" i="49"/>
  <c r="G634" i="49"/>
  <c r="F634" i="49"/>
  <c r="E634" i="49"/>
  <c r="D634" i="49"/>
  <c r="C634" i="49"/>
  <c r="B634" i="49"/>
  <c r="J633" i="49"/>
  <c r="I633" i="49"/>
  <c r="H633" i="49"/>
  <c r="G633" i="49"/>
  <c r="F633" i="49"/>
  <c r="E633" i="49"/>
  <c r="D633" i="49"/>
  <c r="C633" i="49"/>
  <c r="B633" i="49"/>
  <c r="J632" i="49"/>
  <c r="I632" i="49"/>
  <c r="H632" i="49"/>
  <c r="G632" i="49"/>
  <c r="F632" i="49"/>
  <c r="E632" i="49"/>
  <c r="D632" i="49"/>
  <c r="C632" i="49"/>
  <c r="B632" i="49"/>
  <c r="J631" i="49"/>
  <c r="I631" i="49"/>
  <c r="H631" i="49"/>
  <c r="G631" i="49"/>
  <c r="F631" i="49"/>
  <c r="E631" i="49"/>
  <c r="D631" i="49"/>
  <c r="C631" i="49"/>
  <c r="B631" i="49"/>
  <c r="J630" i="49"/>
  <c r="I630" i="49"/>
  <c r="H630" i="49"/>
  <c r="G630" i="49"/>
  <c r="F630" i="49"/>
  <c r="E630" i="49"/>
  <c r="D630" i="49"/>
  <c r="C630" i="49"/>
  <c r="B630" i="49"/>
  <c r="J629" i="49"/>
  <c r="I629" i="49"/>
  <c r="H629" i="49"/>
  <c r="G629" i="49"/>
  <c r="F629" i="49"/>
  <c r="E629" i="49"/>
  <c r="D629" i="49"/>
  <c r="C629" i="49"/>
  <c r="B629" i="49"/>
  <c r="J628" i="49"/>
  <c r="I628" i="49"/>
  <c r="H628" i="49"/>
  <c r="G628" i="49"/>
  <c r="F628" i="49"/>
  <c r="E628" i="49"/>
  <c r="D628" i="49"/>
  <c r="C628" i="49"/>
  <c r="B628" i="49"/>
  <c r="J627" i="49"/>
  <c r="I627" i="49"/>
  <c r="H627" i="49"/>
  <c r="G627" i="49"/>
  <c r="F627" i="49"/>
  <c r="E627" i="49"/>
  <c r="D627" i="49"/>
  <c r="C627" i="49"/>
  <c r="B627" i="49"/>
  <c r="J626" i="49"/>
  <c r="I626" i="49"/>
  <c r="H626" i="49"/>
  <c r="G626" i="49"/>
  <c r="F626" i="49"/>
  <c r="E626" i="49"/>
  <c r="D626" i="49"/>
  <c r="C626" i="49"/>
  <c r="B626" i="49"/>
  <c r="J625" i="49"/>
  <c r="I625" i="49"/>
  <c r="H625" i="49"/>
  <c r="G625" i="49"/>
  <c r="F625" i="49"/>
  <c r="E625" i="49"/>
  <c r="D625" i="49"/>
  <c r="C625" i="49"/>
  <c r="B625" i="49"/>
  <c r="J624" i="49"/>
  <c r="I624" i="49"/>
  <c r="H624" i="49"/>
  <c r="G624" i="49"/>
  <c r="F624" i="49"/>
  <c r="E624" i="49"/>
  <c r="D624" i="49"/>
  <c r="C624" i="49"/>
  <c r="B624" i="49"/>
  <c r="J623" i="49"/>
  <c r="I623" i="49"/>
  <c r="H623" i="49"/>
  <c r="G623" i="49"/>
  <c r="F623" i="49"/>
  <c r="E623" i="49"/>
  <c r="D623" i="49"/>
  <c r="C623" i="49"/>
  <c r="B623" i="49"/>
  <c r="J622" i="49"/>
  <c r="I622" i="49"/>
  <c r="H622" i="49"/>
  <c r="G622" i="49"/>
  <c r="F622" i="49"/>
  <c r="E622" i="49"/>
  <c r="D622" i="49"/>
  <c r="C622" i="49"/>
  <c r="B622" i="49"/>
  <c r="J621" i="49"/>
  <c r="I621" i="49"/>
  <c r="H621" i="49"/>
  <c r="G621" i="49"/>
  <c r="F621" i="49"/>
  <c r="E621" i="49"/>
  <c r="D621" i="49"/>
  <c r="C621" i="49"/>
  <c r="B621" i="49"/>
  <c r="J620" i="49"/>
  <c r="I620" i="49"/>
  <c r="H620" i="49"/>
  <c r="G620" i="49"/>
  <c r="F620" i="49"/>
  <c r="E620" i="49"/>
  <c r="D620" i="49"/>
  <c r="C620" i="49"/>
  <c r="B620" i="49"/>
  <c r="J619" i="49"/>
  <c r="I619" i="49"/>
  <c r="H619" i="49"/>
  <c r="G619" i="49"/>
  <c r="F619" i="49"/>
  <c r="E619" i="49"/>
  <c r="D619" i="49"/>
  <c r="C619" i="49"/>
  <c r="B619" i="49"/>
  <c r="J618" i="49"/>
  <c r="I618" i="49"/>
  <c r="H618" i="49"/>
  <c r="G618" i="49"/>
  <c r="F618" i="49"/>
  <c r="E618" i="49"/>
  <c r="D618" i="49"/>
  <c r="C618" i="49"/>
  <c r="B618" i="49"/>
  <c r="J617" i="49"/>
  <c r="I617" i="49"/>
  <c r="H617" i="49"/>
  <c r="G617" i="49"/>
  <c r="F617" i="49"/>
  <c r="E617" i="49"/>
  <c r="D617" i="49"/>
  <c r="C617" i="49"/>
  <c r="B617" i="49"/>
  <c r="J616" i="49"/>
  <c r="I616" i="49"/>
  <c r="H616" i="49"/>
  <c r="G616" i="49"/>
  <c r="F616" i="49"/>
  <c r="E616" i="49"/>
  <c r="D616" i="49"/>
  <c r="C616" i="49"/>
  <c r="B616" i="49"/>
  <c r="J615" i="49"/>
  <c r="I615" i="49"/>
  <c r="H615" i="49"/>
  <c r="G615" i="49"/>
  <c r="F615" i="49"/>
  <c r="E615" i="49"/>
  <c r="D615" i="49"/>
  <c r="C615" i="49"/>
  <c r="B615" i="49"/>
  <c r="J614" i="49"/>
  <c r="I614" i="49"/>
  <c r="H614" i="49"/>
  <c r="G614" i="49"/>
  <c r="F614" i="49"/>
  <c r="E614" i="49"/>
  <c r="D614" i="49"/>
  <c r="C614" i="49"/>
  <c r="B614" i="49"/>
  <c r="J613" i="49"/>
  <c r="I613" i="49"/>
  <c r="H613" i="49"/>
  <c r="G613" i="49"/>
  <c r="F613" i="49"/>
  <c r="E613" i="49"/>
  <c r="D613" i="49"/>
  <c r="C613" i="49"/>
  <c r="B613" i="49"/>
  <c r="J612" i="49"/>
  <c r="I612" i="49"/>
  <c r="H612" i="49"/>
  <c r="G612" i="49"/>
  <c r="F612" i="49"/>
  <c r="E612" i="49"/>
  <c r="D612" i="49"/>
  <c r="C612" i="49"/>
  <c r="B612" i="49"/>
  <c r="J611" i="49"/>
  <c r="I611" i="49"/>
  <c r="H611" i="49"/>
  <c r="G611" i="49"/>
  <c r="F611" i="49"/>
  <c r="E611" i="49"/>
  <c r="D611" i="49"/>
  <c r="C611" i="49"/>
  <c r="B611" i="49"/>
  <c r="J610" i="49"/>
  <c r="I610" i="49"/>
  <c r="H610" i="49"/>
  <c r="G610" i="49"/>
  <c r="F610" i="49"/>
  <c r="E610" i="49"/>
  <c r="D610" i="49"/>
  <c r="C610" i="49"/>
  <c r="B610" i="49"/>
  <c r="J609" i="49"/>
  <c r="I609" i="49"/>
  <c r="H609" i="49"/>
  <c r="G609" i="49"/>
  <c r="F609" i="49"/>
  <c r="E609" i="49"/>
  <c r="D609" i="49"/>
  <c r="C609" i="49"/>
  <c r="B609" i="49"/>
  <c r="J608" i="49"/>
  <c r="I608" i="49"/>
  <c r="H608" i="49"/>
  <c r="G608" i="49"/>
  <c r="F608" i="49"/>
  <c r="E608" i="49"/>
  <c r="D608" i="49"/>
  <c r="C608" i="49"/>
  <c r="B608" i="49"/>
  <c r="J607" i="49"/>
  <c r="I607" i="49"/>
  <c r="H607" i="49"/>
  <c r="G607" i="49"/>
  <c r="F607" i="49"/>
  <c r="E607" i="49"/>
  <c r="D607" i="49"/>
  <c r="C607" i="49"/>
  <c r="B607" i="49"/>
  <c r="J606" i="49"/>
  <c r="I606" i="49"/>
  <c r="H606" i="49"/>
  <c r="G606" i="49"/>
  <c r="F606" i="49"/>
  <c r="E606" i="49"/>
  <c r="D606" i="49"/>
  <c r="C606" i="49"/>
  <c r="B606" i="49"/>
  <c r="J605" i="49"/>
  <c r="I605" i="49"/>
  <c r="H605" i="49"/>
  <c r="G605" i="49"/>
  <c r="F605" i="49"/>
  <c r="E605" i="49"/>
  <c r="D605" i="49"/>
  <c r="C605" i="49"/>
  <c r="B605" i="49"/>
  <c r="J604" i="49"/>
  <c r="I604" i="49"/>
  <c r="H604" i="49"/>
  <c r="G604" i="49"/>
  <c r="F604" i="49"/>
  <c r="E604" i="49"/>
  <c r="D604" i="49"/>
  <c r="C604" i="49"/>
  <c r="B604" i="49"/>
  <c r="J603" i="49"/>
  <c r="I603" i="49"/>
  <c r="H603" i="49"/>
  <c r="G603" i="49"/>
  <c r="F603" i="49"/>
  <c r="E603" i="49"/>
  <c r="D603" i="49"/>
  <c r="C603" i="49"/>
  <c r="B603" i="49"/>
  <c r="J602" i="49"/>
  <c r="I602" i="49"/>
  <c r="H602" i="49"/>
  <c r="G602" i="49"/>
  <c r="F602" i="49"/>
  <c r="E602" i="49"/>
  <c r="D602" i="49"/>
  <c r="C602" i="49"/>
  <c r="B602" i="49"/>
  <c r="J601" i="49"/>
  <c r="I601" i="49"/>
  <c r="H601" i="49"/>
  <c r="G601" i="49"/>
  <c r="F601" i="49"/>
  <c r="E601" i="49"/>
  <c r="D601" i="49"/>
  <c r="C601" i="49"/>
  <c r="B601" i="49"/>
  <c r="J600" i="49"/>
  <c r="I600" i="49"/>
  <c r="H600" i="49"/>
  <c r="G600" i="49"/>
  <c r="F600" i="49"/>
  <c r="E600" i="49"/>
  <c r="D600" i="49"/>
  <c r="C600" i="49"/>
  <c r="B600" i="49"/>
  <c r="J599" i="49"/>
  <c r="I599" i="49"/>
  <c r="H599" i="49"/>
  <c r="G599" i="49"/>
  <c r="F599" i="49"/>
  <c r="E599" i="49"/>
  <c r="D599" i="49"/>
  <c r="C599" i="49"/>
  <c r="B599" i="49"/>
  <c r="J598" i="49"/>
  <c r="I598" i="49"/>
  <c r="H598" i="49"/>
  <c r="G598" i="49"/>
  <c r="F598" i="49"/>
  <c r="E598" i="49"/>
  <c r="D598" i="49"/>
  <c r="C598" i="49"/>
  <c r="B598" i="49"/>
  <c r="J597" i="49"/>
  <c r="I597" i="49"/>
  <c r="H597" i="49"/>
  <c r="G597" i="49"/>
  <c r="F597" i="49"/>
  <c r="E597" i="49"/>
  <c r="D597" i="49"/>
  <c r="C597" i="49"/>
  <c r="B597" i="49"/>
  <c r="J596" i="49"/>
  <c r="I596" i="49"/>
  <c r="H596" i="49"/>
  <c r="G596" i="49"/>
  <c r="F596" i="49"/>
  <c r="E596" i="49"/>
  <c r="D596" i="49"/>
  <c r="C596" i="49"/>
  <c r="B596" i="49"/>
  <c r="J595" i="49"/>
  <c r="I595" i="49"/>
  <c r="H595" i="49"/>
  <c r="G595" i="49"/>
  <c r="F595" i="49"/>
  <c r="E595" i="49"/>
  <c r="D595" i="49"/>
  <c r="C595" i="49"/>
  <c r="B595" i="49"/>
  <c r="J594" i="49"/>
  <c r="I594" i="49"/>
  <c r="H594" i="49"/>
  <c r="G594" i="49"/>
  <c r="F594" i="49"/>
  <c r="E594" i="49"/>
  <c r="D594" i="49"/>
  <c r="C594" i="49"/>
  <c r="B594" i="49"/>
  <c r="J593" i="49"/>
  <c r="I593" i="49"/>
  <c r="H593" i="49"/>
  <c r="G593" i="49"/>
  <c r="F593" i="49"/>
  <c r="E593" i="49"/>
  <c r="D593" i="49"/>
  <c r="C593" i="49"/>
  <c r="B593" i="49"/>
  <c r="J592" i="49"/>
  <c r="I592" i="49"/>
  <c r="H592" i="49"/>
  <c r="G592" i="49"/>
  <c r="F592" i="49"/>
  <c r="E592" i="49"/>
  <c r="D592" i="49"/>
  <c r="C592" i="49"/>
  <c r="B592" i="49"/>
  <c r="J591" i="49"/>
  <c r="I591" i="49"/>
  <c r="H591" i="49"/>
  <c r="G591" i="49"/>
  <c r="F591" i="49"/>
  <c r="E591" i="49"/>
  <c r="D591" i="49"/>
  <c r="C591" i="49"/>
  <c r="B591" i="49"/>
  <c r="J590" i="49"/>
  <c r="I590" i="49"/>
  <c r="H590" i="49"/>
  <c r="G590" i="49"/>
  <c r="F590" i="49"/>
  <c r="E590" i="49"/>
  <c r="D590" i="49"/>
  <c r="C590" i="49"/>
  <c r="B590" i="49"/>
  <c r="J589" i="49"/>
  <c r="I589" i="49"/>
  <c r="H589" i="49"/>
  <c r="G589" i="49"/>
  <c r="F589" i="49"/>
  <c r="E589" i="49"/>
  <c r="D589" i="49"/>
  <c r="C589" i="49"/>
  <c r="B589" i="49"/>
  <c r="J588" i="49"/>
  <c r="I588" i="49"/>
  <c r="H588" i="49"/>
  <c r="G588" i="49"/>
  <c r="F588" i="49"/>
  <c r="E588" i="49"/>
  <c r="D588" i="49"/>
  <c r="C588" i="49"/>
  <c r="B588" i="49"/>
  <c r="J587" i="49"/>
  <c r="I587" i="49"/>
  <c r="H587" i="49"/>
  <c r="G587" i="49"/>
  <c r="F587" i="49"/>
  <c r="E587" i="49"/>
  <c r="D587" i="49"/>
  <c r="C587" i="49"/>
  <c r="B587" i="49"/>
  <c r="J586" i="49"/>
  <c r="I586" i="49"/>
  <c r="H586" i="49"/>
  <c r="G586" i="49"/>
  <c r="F586" i="49"/>
  <c r="E586" i="49"/>
  <c r="D586" i="49"/>
  <c r="C586" i="49"/>
  <c r="B586" i="49"/>
  <c r="J585" i="49"/>
  <c r="I585" i="49"/>
  <c r="H585" i="49"/>
  <c r="G585" i="49"/>
  <c r="F585" i="49"/>
  <c r="E585" i="49"/>
  <c r="D585" i="49"/>
  <c r="C585" i="49"/>
  <c r="B585" i="49"/>
  <c r="J584" i="49"/>
  <c r="I584" i="49"/>
  <c r="H584" i="49"/>
  <c r="G584" i="49"/>
  <c r="F584" i="49"/>
  <c r="E584" i="49"/>
  <c r="D584" i="49"/>
  <c r="C584" i="49"/>
  <c r="B584" i="49"/>
  <c r="J583" i="49"/>
  <c r="I583" i="49"/>
  <c r="H583" i="49"/>
  <c r="G583" i="49"/>
  <c r="F583" i="49"/>
  <c r="E583" i="49"/>
  <c r="D583" i="49"/>
  <c r="C583" i="49"/>
  <c r="B583" i="49"/>
  <c r="J582" i="49"/>
  <c r="I582" i="49"/>
  <c r="H582" i="49"/>
  <c r="G582" i="49"/>
  <c r="F582" i="49"/>
  <c r="E582" i="49"/>
  <c r="D582" i="49"/>
  <c r="C582" i="49"/>
  <c r="B582" i="49"/>
  <c r="J581" i="49"/>
  <c r="I581" i="49"/>
  <c r="H581" i="49"/>
  <c r="G581" i="49"/>
  <c r="F581" i="49"/>
  <c r="E581" i="49"/>
  <c r="D581" i="49"/>
  <c r="C581" i="49"/>
  <c r="B581" i="49"/>
  <c r="J580" i="49"/>
  <c r="I580" i="49"/>
  <c r="H580" i="49"/>
  <c r="G580" i="49"/>
  <c r="F580" i="49"/>
  <c r="E580" i="49"/>
  <c r="D580" i="49"/>
  <c r="C580" i="49"/>
  <c r="B580" i="49"/>
  <c r="J579" i="49"/>
  <c r="I579" i="49"/>
  <c r="H579" i="49"/>
  <c r="G579" i="49"/>
  <c r="F579" i="49"/>
  <c r="E579" i="49"/>
  <c r="D579" i="49"/>
  <c r="C579" i="49"/>
  <c r="B579" i="49"/>
  <c r="J578" i="49"/>
  <c r="I578" i="49"/>
  <c r="H578" i="49"/>
  <c r="G578" i="49"/>
  <c r="F578" i="49"/>
  <c r="E578" i="49"/>
  <c r="D578" i="49"/>
  <c r="C578" i="49"/>
  <c r="B578" i="49"/>
  <c r="J577" i="49"/>
  <c r="I577" i="49"/>
  <c r="H577" i="49"/>
  <c r="G577" i="49"/>
  <c r="F577" i="49"/>
  <c r="E577" i="49"/>
  <c r="D577" i="49"/>
  <c r="C577" i="49"/>
  <c r="B577" i="49"/>
  <c r="J576" i="49"/>
  <c r="I576" i="49"/>
  <c r="H576" i="49"/>
  <c r="G576" i="49"/>
  <c r="F576" i="49"/>
  <c r="E576" i="49"/>
  <c r="D576" i="49"/>
  <c r="C576" i="49"/>
  <c r="B576" i="49"/>
  <c r="J575" i="49"/>
  <c r="I575" i="49"/>
  <c r="H575" i="49"/>
  <c r="G575" i="49"/>
  <c r="F575" i="49"/>
  <c r="E575" i="49"/>
  <c r="D575" i="49"/>
  <c r="C575" i="49"/>
  <c r="B575" i="49"/>
  <c r="J574" i="49"/>
  <c r="I574" i="49"/>
  <c r="H574" i="49"/>
  <c r="G574" i="49"/>
  <c r="F574" i="49"/>
  <c r="E574" i="49"/>
  <c r="D574" i="49"/>
  <c r="C574" i="49"/>
  <c r="B574" i="49"/>
  <c r="J573" i="49"/>
  <c r="I573" i="49"/>
  <c r="H573" i="49"/>
  <c r="G573" i="49"/>
  <c r="F573" i="49"/>
  <c r="E573" i="49"/>
  <c r="D573" i="49"/>
  <c r="C573" i="49"/>
  <c r="B573" i="49"/>
  <c r="J572" i="49"/>
  <c r="I572" i="49"/>
  <c r="H572" i="49"/>
  <c r="G572" i="49"/>
  <c r="F572" i="49"/>
  <c r="E572" i="49"/>
  <c r="D572" i="49"/>
  <c r="C572" i="49"/>
  <c r="B572" i="49"/>
  <c r="J571" i="49"/>
  <c r="I571" i="49"/>
  <c r="H571" i="49"/>
  <c r="G571" i="49"/>
  <c r="F571" i="49"/>
  <c r="E571" i="49"/>
  <c r="D571" i="49"/>
  <c r="C571" i="49"/>
  <c r="B571" i="49"/>
  <c r="J570" i="49"/>
  <c r="I570" i="49"/>
  <c r="H570" i="49"/>
  <c r="G570" i="49"/>
  <c r="F570" i="49"/>
  <c r="E570" i="49"/>
  <c r="D570" i="49"/>
  <c r="C570" i="49"/>
  <c r="B570" i="49"/>
  <c r="J569" i="49"/>
  <c r="I569" i="49"/>
  <c r="H569" i="49"/>
  <c r="G569" i="49"/>
  <c r="F569" i="49"/>
  <c r="E569" i="49"/>
  <c r="D569" i="49"/>
  <c r="C569" i="49"/>
  <c r="B569" i="49"/>
  <c r="J568" i="49"/>
  <c r="I568" i="49"/>
  <c r="H568" i="49"/>
  <c r="G568" i="49"/>
  <c r="F568" i="49"/>
  <c r="E568" i="49"/>
  <c r="D568" i="49"/>
  <c r="C568" i="49"/>
  <c r="B568" i="49"/>
  <c r="J567" i="49"/>
  <c r="I567" i="49"/>
  <c r="H567" i="49"/>
  <c r="G567" i="49"/>
  <c r="F567" i="49"/>
  <c r="E567" i="49"/>
  <c r="D567" i="49"/>
  <c r="C567" i="49"/>
  <c r="B567" i="49"/>
  <c r="J566" i="49"/>
  <c r="I566" i="49"/>
  <c r="H566" i="49"/>
  <c r="G566" i="49"/>
  <c r="F566" i="49"/>
  <c r="E566" i="49"/>
  <c r="D566" i="49"/>
  <c r="C566" i="49"/>
  <c r="B566" i="49"/>
  <c r="J565" i="49"/>
  <c r="I565" i="49"/>
  <c r="H565" i="49"/>
  <c r="G565" i="49"/>
  <c r="F565" i="49"/>
  <c r="E565" i="49"/>
  <c r="D565" i="49"/>
  <c r="C565" i="49"/>
  <c r="B565" i="49"/>
  <c r="J564" i="49"/>
  <c r="I564" i="49"/>
  <c r="H564" i="49"/>
  <c r="G564" i="49"/>
  <c r="F564" i="49"/>
  <c r="E564" i="49"/>
  <c r="D564" i="49"/>
  <c r="C564" i="49"/>
  <c r="B564" i="49"/>
  <c r="J563" i="49"/>
  <c r="I563" i="49"/>
  <c r="H563" i="49"/>
  <c r="G563" i="49"/>
  <c r="F563" i="49"/>
  <c r="E563" i="49"/>
  <c r="D563" i="49"/>
  <c r="C563" i="49"/>
  <c r="B563" i="49"/>
  <c r="J562" i="49"/>
  <c r="I562" i="49"/>
  <c r="H562" i="49"/>
  <c r="G562" i="49"/>
  <c r="F562" i="49"/>
  <c r="E562" i="49"/>
  <c r="D562" i="49"/>
  <c r="C562" i="49"/>
  <c r="B562" i="49"/>
  <c r="J561" i="49"/>
  <c r="I561" i="49"/>
  <c r="H561" i="49"/>
  <c r="G561" i="49"/>
  <c r="F561" i="49"/>
  <c r="E561" i="49"/>
  <c r="D561" i="49"/>
  <c r="C561" i="49"/>
  <c r="B561" i="49"/>
  <c r="J560" i="49"/>
  <c r="I560" i="49"/>
  <c r="H560" i="49"/>
  <c r="G560" i="49"/>
  <c r="F560" i="49"/>
  <c r="E560" i="49"/>
  <c r="D560" i="49"/>
  <c r="C560" i="49"/>
  <c r="B560" i="49"/>
  <c r="J559" i="49"/>
  <c r="I559" i="49"/>
  <c r="H559" i="49"/>
  <c r="G559" i="49"/>
  <c r="F559" i="49"/>
  <c r="E559" i="49"/>
  <c r="D559" i="49"/>
  <c r="C559" i="49"/>
  <c r="B559" i="49"/>
  <c r="J558" i="49"/>
  <c r="I558" i="49"/>
  <c r="H558" i="49"/>
  <c r="G558" i="49"/>
  <c r="F558" i="49"/>
  <c r="E558" i="49"/>
  <c r="D558" i="49"/>
  <c r="C558" i="49"/>
  <c r="B558" i="49"/>
  <c r="J557" i="49"/>
  <c r="I557" i="49"/>
  <c r="H557" i="49"/>
  <c r="G557" i="49"/>
  <c r="F557" i="49"/>
  <c r="E557" i="49"/>
  <c r="D557" i="49"/>
  <c r="C557" i="49"/>
  <c r="B557" i="49"/>
  <c r="J556" i="49"/>
  <c r="I556" i="49"/>
  <c r="H556" i="49"/>
  <c r="G556" i="49"/>
  <c r="F556" i="49"/>
  <c r="E556" i="49"/>
  <c r="D556" i="49"/>
  <c r="C556" i="49"/>
  <c r="B556" i="49"/>
  <c r="J555" i="49"/>
  <c r="I555" i="49"/>
  <c r="H555" i="49"/>
  <c r="G555" i="49"/>
  <c r="F555" i="49"/>
  <c r="E555" i="49"/>
  <c r="D555" i="49"/>
  <c r="C555" i="49"/>
  <c r="B555" i="49"/>
  <c r="J554" i="49"/>
  <c r="I554" i="49"/>
  <c r="H554" i="49"/>
  <c r="G554" i="49"/>
  <c r="F554" i="49"/>
  <c r="E554" i="49"/>
  <c r="D554" i="49"/>
  <c r="C554" i="49"/>
  <c r="B554" i="49"/>
  <c r="J553" i="49"/>
  <c r="I553" i="49"/>
  <c r="H553" i="49"/>
  <c r="G553" i="49"/>
  <c r="F553" i="49"/>
  <c r="E553" i="49"/>
  <c r="D553" i="49"/>
  <c r="C553" i="49"/>
  <c r="B553" i="49"/>
  <c r="J552" i="49"/>
  <c r="I552" i="49"/>
  <c r="H552" i="49"/>
  <c r="G552" i="49"/>
  <c r="F552" i="49"/>
  <c r="E552" i="49"/>
  <c r="D552" i="49"/>
  <c r="C552" i="49"/>
  <c r="B552" i="49"/>
  <c r="J551" i="49"/>
  <c r="I551" i="49"/>
  <c r="H551" i="49"/>
  <c r="G551" i="49"/>
  <c r="F551" i="49"/>
  <c r="E551" i="49"/>
  <c r="D551" i="49"/>
  <c r="C551" i="49"/>
  <c r="B551" i="49"/>
  <c r="J550" i="49"/>
  <c r="I550" i="49"/>
  <c r="H550" i="49"/>
  <c r="G550" i="49"/>
  <c r="F550" i="49"/>
  <c r="E550" i="49"/>
  <c r="D550" i="49"/>
  <c r="C550" i="49"/>
  <c r="B550" i="49"/>
  <c r="J549" i="49"/>
  <c r="I549" i="49"/>
  <c r="H549" i="49"/>
  <c r="G549" i="49"/>
  <c r="F549" i="49"/>
  <c r="E549" i="49"/>
  <c r="D549" i="49"/>
  <c r="C549" i="49"/>
  <c r="B549" i="49"/>
  <c r="J548" i="49"/>
  <c r="I548" i="49"/>
  <c r="H548" i="49"/>
  <c r="G548" i="49"/>
  <c r="F548" i="49"/>
  <c r="E548" i="49"/>
  <c r="D548" i="49"/>
  <c r="C548" i="49"/>
  <c r="B548" i="49"/>
  <c r="J547" i="49"/>
  <c r="I547" i="49"/>
  <c r="H547" i="49"/>
  <c r="G547" i="49"/>
  <c r="F547" i="49"/>
  <c r="E547" i="49"/>
  <c r="D547" i="49"/>
  <c r="C547" i="49"/>
  <c r="B547" i="49"/>
  <c r="J546" i="49"/>
  <c r="I546" i="49"/>
  <c r="H546" i="49"/>
  <c r="G546" i="49"/>
  <c r="F546" i="49"/>
  <c r="E546" i="49"/>
  <c r="D546" i="49"/>
  <c r="C546" i="49"/>
  <c r="B546" i="49"/>
  <c r="J545" i="49"/>
  <c r="I545" i="49"/>
  <c r="H545" i="49"/>
  <c r="G545" i="49"/>
  <c r="F545" i="49"/>
  <c r="E545" i="49"/>
  <c r="D545" i="49"/>
  <c r="C545" i="49"/>
  <c r="B545" i="49"/>
  <c r="J544" i="49"/>
  <c r="I544" i="49"/>
  <c r="H544" i="49"/>
  <c r="G544" i="49"/>
  <c r="F544" i="49"/>
  <c r="E544" i="49"/>
  <c r="D544" i="49"/>
  <c r="C544" i="49"/>
  <c r="B544" i="49"/>
  <c r="J543" i="49"/>
  <c r="I543" i="49"/>
  <c r="H543" i="49"/>
  <c r="G543" i="49"/>
  <c r="F543" i="49"/>
  <c r="E543" i="49"/>
  <c r="D543" i="49"/>
  <c r="C543" i="49"/>
  <c r="B543" i="49"/>
  <c r="J542" i="49"/>
  <c r="I542" i="49"/>
  <c r="H542" i="49"/>
  <c r="G542" i="49"/>
  <c r="F542" i="49"/>
  <c r="E542" i="49"/>
  <c r="D542" i="49"/>
  <c r="C542" i="49"/>
  <c r="B542" i="49"/>
  <c r="J541" i="49"/>
  <c r="I541" i="49"/>
  <c r="H541" i="49"/>
  <c r="G541" i="49"/>
  <c r="F541" i="49"/>
  <c r="E541" i="49"/>
  <c r="D541" i="49"/>
  <c r="C541" i="49"/>
  <c r="B541" i="49"/>
  <c r="J540" i="49"/>
  <c r="I540" i="49"/>
  <c r="H540" i="49"/>
  <c r="G540" i="49"/>
  <c r="F540" i="49"/>
  <c r="E540" i="49"/>
  <c r="D540" i="49"/>
  <c r="C540" i="49"/>
  <c r="B540" i="49"/>
  <c r="J539" i="49"/>
  <c r="I539" i="49"/>
  <c r="H539" i="49"/>
  <c r="G539" i="49"/>
  <c r="F539" i="49"/>
  <c r="E539" i="49"/>
  <c r="D539" i="49"/>
  <c r="C539" i="49"/>
  <c r="B539" i="49"/>
  <c r="J538" i="49"/>
  <c r="I538" i="49"/>
  <c r="H538" i="49"/>
  <c r="G538" i="49"/>
  <c r="F538" i="49"/>
  <c r="E538" i="49"/>
  <c r="D538" i="49"/>
  <c r="C538" i="49"/>
  <c r="B538" i="49"/>
  <c r="J537" i="49"/>
  <c r="I537" i="49"/>
  <c r="H537" i="49"/>
  <c r="G537" i="49"/>
  <c r="F537" i="49"/>
  <c r="E537" i="49"/>
  <c r="D537" i="49"/>
  <c r="C537" i="49"/>
  <c r="B537" i="49"/>
  <c r="J536" i="49"/>
  <c r="I536" i="49"/>
  <c r="H536" i="49"/>
  <c r="G536" i="49"/>
  <c r="F536" i="49"/>
  <c r="E536" i="49"/>
  <c r="D536" i="49"/>
  <c r="C536" i="49"/>
  <c r="B536" i="49"/>
  <c r="J535" i="49"/>
  <c r="I535" i="49"/>
  <c r="H535" i="49"/>
  <c r="G535" i="49"/>
  <c r="F535" i="49"/>
  <c r="E535" i="49"/>
  <c r="D535" i="49"/>
  <c r="C535" i="49"/>
  <c r="B535" i="49"/>
  <c r="J534" i="49"/>
  <c r="I534" i="49"/>
  <c r="H534" i="49"/>
  <c r="G534" i="49"/>
  <c r="F534" i="49"/>
  <c r="E534" i="49"/>
  <c r="D534" i="49"/>
  <c r="C534" i="49"/>
  <c r="B534" i="49"/>
  <c r="J533" i="49"/>
  <c r="I533" i="49"/>
  <c r="H533" i="49"/>
  <c r="G533" i="49"/>
  <c r="F533" i="49"/>
  <c r="E533" i="49"/>
  <c r="D533" i="49"/>
  <c r="C533" i="49"/>
  <c r="B533" i="49"/>
  <c r="J532" i="49"/>
  <c r="I532" i="49"/>
  <c r="H532" i="49"/>
  <c r="G532" i="49"/>
  <c r="F532" i="49"/>
  <c r="E532" i="49"/>
  <c r="D532" i="49"/>
  <c r="C532" i="49"/>
  <c r="B532" i="49"/>
  <c r="J531" i="49"/>
  <c r="I531" i="49"/>
  <c r="H531" i="49"/>
  <c r="G531" i="49"/>
  <c r="F531" i="49"/>
  <c r="E531" i="49"/>
  <c r="D531" i="49"/>
  <c r="C531" i="49"/>
  <c r="B531" i="49"/>
  <c r="J530" i="49"/>
  <c r="I530" i="49"/>
  <c r="H530" i="49"/>
  <c r="G530" i="49"/>
  <c r="F530" i="49"/>
  <c r="E530" i="49"/>
  <c r="D530" i="49"/>
  <c r="C530" i="49"/>
  <c r="B530" i="49"/>
  <c r="J529" i="49"/>
  <c r="I529" i="49"/>
  <c r="H529" i="49"/>
  <c r="G529" i="49"/>
  <c r="F529" i="49"/>
  <c r="E529" i="49"/>
  <c r="D529" i="49"/>
  <c r="C529" i="49"/>
  <c r="B529" i="49"/>
  <c r="J528" i="49"/>
  <c r="I528" i="49"/>
  <c r="H528" i="49"/>
  <c r="G528" i="49"/>
  <c r="F528" i="49"/>
  <c r="E528" i="49"/>
  <c r="D528" i="49"/>
  <c r="C528" i="49"/>
  <c r="B528" i="49"/>
  <c r="J527" i="49"/>
  <c r="I527" i="49"/>
  <c r="H527" i="49"/>
  <c r="G527" i="49"/>
  <c r="F527" i="49"/>
  <c r="E527" i="49"/>
  <c r="D527" i="49"/>
  <c r="C527" i="49"/>
  <c r="B527" i="49"/>
  <c r="J526" i="49"/>
  <c r="I526" i="49"/>
  <c r="H526" i="49"/>
  <c r="G526" i="49"/>
  <c r="F526" i="49"/>
  <c r="E526" i="49"/>
  <c r="D526" i="49"/>
  <c r="C526" i="49"/>
  <c r="B526" i="49"/>
  <c r="J525" i="49"/>
  <c r="I525" i="49"/>
  <c r="H525" i="49"/>
  <c r="G525" i="49"/>
  <c r="F525" i="49"/>
  <c r="E525" i="49"/>
  <c r="D525" i="49"/>
  <c r="C525" i="49"/>
  <c r="B525" i="49"/>
  <c r="J524" i="49"/>
  <c r="I524" i="49"/>
  <c r="H524" i="49"/>
  <c r="G524" i="49"/>
  <c r="F524" i="49"/>
  <c r="E524" i="49"/>
  <c r="D524" i="49"/>
  <c r="C524" i="49"/>
  <c r="B524" i="49"/>
  <c r="J523" i="49"/>
  <c r="I523" i="49"/>
  <c r="H523" i="49"/>
  <c r="G523" i="49"/>
  <c r="F523" i="49"/>
  <c r="E523" i="49"/>
  <c r="D523" i="49"/>
  <c r="C523" i="49"/>
  <c r="B523" i="49"/>
  <c r="J522" i="49"/>
  <c r="I522" i="49"/>
  <c r="H522" i="49"/>
  <c r="G522" i="49"/>
  <c r="F522" i="49"/>
  <c r="E522" i="49"/>
  <c r="D522" i="49"/>
  <c r="C522" i="49"/>
  <c r="B522" i="49"/>
  <c r="J521" i="49"/>
  <c r="I521" i="49"/>
  <c r="H521" i="49"/>
  <c r="G521" i="49"/>
  <c r="F521" i="49"/>
  <c r="E521" i="49"/>
  <c r="D521" i="49"/>
  <c r="C521" i="49"/>
  <c r="B521" i="49"/>
  <c r="J520" i="49"/>
  <c r="I520" i="49"/>
  <c r="H520" i="49"/>
  <c r="G520" i="49"/>
  <c r="F520" i="49"/>
  <c r="E520" i="49"/>
  <c r="D520" i="49"/>
  <c r="C520" i="49"/>
  <c r="B520" i="49"/>
  <c r="J519" i="49"/>
  <c r="I519" i="49"/>
  <c r="H519" i="49"/>
  <c r="G519" i="49"/>
  <c r="F519" i="49"/>
  <c r="E519" i="49"/>
  <c r="D519" i="49"/>
  <c r="C519" i="49"/>
  <c r="B519" i="49"/>
  <c r="J518" i="49"/>
  <c r="I518" i="49"/>
  <c r="H518" i="49"/>
  <c r="G518" i="49"/>
  <c r="F518" i="49"/>
  <c r="E518" i="49"/>
  <c r="D518" i="49"/>
  <c r="C518" i="49"/>
  <c r="B518" i="49"/>
  <c r="J517" i="49"/>
  <c r="I517" i="49"/>
  <c r="H517" i="49"/>
  <c r="G517" i="49"/>
  <c r="F517" i="49"/>
  <c r="E517" i="49"/>
  <c r="D517" i="49"/>
  <c r="C517" i="49"/>
  <c r="B517" i="49"/>
  <c r="J516" i="49"/>
  <c r="I516" i="49"/>
  <c r="H516" i="49"/>
  <c r="G516" i="49"/>
  <c r="F516" i="49"/>
  <c r="E516" i="49"/>
  <c r="D516" i="49"/>
  <c r="C516" i="49"/>
  <c r="B516" i="49"/>
  <c r="J515" i="49"/>
  <c r="I515" i="49"/>
  <c r="H515" i="49"/>
  <c r="G515" i="49"/>
  <c r="F515" i="49"/>
  <c r="E515" i="49"/>
  <c r="D515" i="49"/>
  <c r="C515" i="49"/>
  <c r="B515" i="49"/>
  <c r="J514" i="49"/>
  <c r="I514" i="49"/>
  <c r="H514" i="49"/>
  <c r="G514" i="49"/>
  <c r="F514" i="49"/>
  <c r="E514" i="49"/>
  <c r="D514" i="49"/>
  <c r="C514" i="49"/>
  <c r="B514" i="49"/>
  <c r="J513" i="49"/>
  <c r="I513" i="49"/>
  <c r="H513" i="49"/>
  <c r="G513" i="49"/>
  <c r="F513" i="49"/>
  <c r="E513" i="49"/>
  <c r="D513" i="49"/>
  <c r="C513" i="49"/>
  <c r="B513" i="49"/>
  <c r="J512" i="49"/>
  <c r="I512" i="49"/>
  <c r="H512" i="49"/>
  <c r="G512" i="49"/>
  <c r="F512" i="49"/>
  <c r="E512" i="49"/>
  <c r="D512" i="49"/>
  <c r="C512" i="49"/>
  <c r="B512" i="49"/>
  <c r="J511" i="49"/>
  <c r="I511" i="49"/>
  <c r="H511" i="49"/>
  <c r="G511" i="49"/>
  <c r="F511" i="49"/>
  <c r="E511" i="49"/>
  <c r="D511" i="49"/>
  <c r="C511" i="49"/>
  <c r="B511" i="49"/>
  <c r="J510" i="49"/>
  <c r="I510" i="49"/>
  <c r="H510" i="49"/>
  <c r="G510" i="49"/>
  <c r="F510" i="49"/>
  <c r="E510" i="49"/>
  <c r="D510" i="49"/>
  <c r="C510" i="49"/>
  <c r="B510" i="49"/>
  <c r="J509" i="49"/>
  <c r="I509" i="49"/>
  <c r="H509" i="49"/>
  <c r="G509" i="49"/>
  <c r="F509" i="49"/>
  <c r="E509" i="49"/>
  <c r="D509" i="49"/>
  <c r="C509" i="49"/>
  <c r="B509" i="49"/>
  <c r="J508" i="49"/>
  <c r="I508" i="49"/>
  <c r="H508" i="49"/>
  <c r="G508" i="49"/>
  <c r="F508" i="49"/>
  <c r="E508" i="49"/>
  <c r="D508" i="49"/>
  <c r="C508" i="49"/>
  <c r="B508" i="49"/>
  <c r="J507" i="49"/>
  <c r="I507" i="49"/>
  <c r="H507" i="49"/>
  <c r="G507" i="49"/>
  <c r="F507" i="49"/>
  <c r="E507" i="49"/>
  <c r="D507" i="49"/>
  <c r="C507" i="49"/>
  <c r="B507" i="49"/>
  <c r="J506" i="49"/>
  <c r="I506" i="49"/>
  <c r="H506" i="49"/>
  <c r="G506" i="49"/>
  <c r="F506" i="49"/>
  <c r="E506" i="49"/>
  <c r="D506" i="49"/>
  <c r="C506" i="49"/>
  <c r="B506" i="49"/>
  <c r="J505" i="49"/>
  <c r="I505" i="49"/>
  <c r="H505" i="49"/>
  <c r="G505" i="49"/>
  <c r="F505" i="49"/>
  <c r="E505" i="49"/>
  <c r="D505" i="49"/>
  <c r="C505" i="49"/>
  <c r="B505" i="49"/>
  <c r="J504" i="49"/>
  <c r="I504" i="49"/>
  <c r="H504" i="49"/>
  <c r="G504" i="49"/>
  <c r="F504" i="49"/>
  <c r="E504" i="49"/>
  <c r="D504" i="49"/>
  <c r="C504" i="49"/>
  <c r="B504" i="49"/>
  <c r="J503" i="49"/>
  <c r="I503" i="49"/>
  <c r="H503" i="49"/>
  <c r="G503" i="49"/>
  <c r="F503" i="49"/>
  <c r="E503" i="49"/>
  <c r="D503" i="49"/>
  <c r="C503" i="49"/>
  <c r="B503" i="49"/>
  <c r="J502" i="49"/>
  <c r="I502" i="49"/>
  <c r="H502" i="49"/>
  <c r="G502" i="49"/>
  <c r="F502" i="49"/>
  <c r="E502" i="49"/>
  <c r="D502" i="49"/>
  <c r="C502" i="49"/>
  <c r="B502" i="49"/>
  <c r="J501" i="49"/>
  <c r="I501" i="49"/>
  <c r="H501" i="49"/>
  <c r="G501" i="49"/>
  <c r="F501" i="49"/>
  <c r="E501" i="49"/>
  <c r="D501" i="49"/>
  <c r="C501" i="49"/>
  <c r="B501" i="49"/>
  <c r="J500" i="49"/>
  <c r="I500" i="49"/>
  <c r="H500" i="49"/>
  <c r="G500" i="49"/>
  <c r="F500" i="49"/>
  <c r="E500" i="49"/>
  <c r="D500" i="49"/>
  <c r="C500" i="49"/>
  <c r="B500" i="49"/>
  <c r="J499" i="49"/>
  <c r="I499" i="49"/>
  <c r="H499" i="49"/>
  <c r="G499" i="49"/>
  <c r="F499" i="49"/>
  <c r="E499" i="49"/>
  <c r="D499" i="49"/>
  <c r="C499" i="49"/>
  <c r="B499" i="49"/>
  <c r="J498" i="49"/>
  <c r="I498" i="49"/>
  <c r="H498" i="49"/>
  <c r="G498" i="49"/>
  <c r="F498" i="49"/>
  <c r="E498" i="49"/>
  <c r="D498" i="49"/>
  <c r="C498" i="49"/>
  <c r="B498" i="49"/>
  <c r="J497" i="49"/>
  <c r="I497" i="49"/>
  <c r="H497" i="49"/>
  <c r="G497" i="49"/>
  <c r="F497" i="49"/>
  <c r="E497" i="49"/>
  <c r="D497" i="49"/>
  <c r="C497" i="49"/>
  <c r="B497" i="49"/>
  <c r="J496" i="49"/>
  <c r="I496" i="49"/>
  <c r="H496" i="49"/>
  <c r="G496" i="49"/>
  <c r="F496" i="49"/>
  <c r="E496" i="49"/>
  <c r="D496" i="49"/>
  <c r="C496" i="49"/>
  <c r="B496" i="49"/>
  <c r="J495" i="49"/>
  <c r="I495" i="49"/>
  <c r="H495" i="49"/>
  <c r="G495" i="49"/>
  <c r="F495" i="49"/>
  <c r="E495" i="49"/>
  <c r="D495" i="49"/>
  <c r="C495" i="49"/>
  <c r="B495" i="49"/>
  <c r="J494" i="49"/>
  <c r="I494" i="49"/>
  <c r="H494" i="49"/>
  <c r="G494" i="49"/>
  <c r="F494" i="49"/>
  <c r="E494" i="49"/>
  <c r="D494" i="49"/>
  <c r="C494" i="49"/>
  <c r="B494" i="49"/>
  <c r="J493" i="49"/>
  <c r="I493" i="49"/>
  <c r="H493" i="49"/>
  <c r="G493" i="49"/>
  <c r="F493" i="49"/>
  <c r="E493" i="49"/>
  <c r="D493" i="49"/>
  <c r="C493" i="49"/>
  <c r="B493" i="49"/>
  <c r="J492" i="49"/>
  <c r="I492" i="49"/>
  <c r="H492" i="49"/>
  <c r="G492" i="49"/>
  <c r="F492" i="49"/>
  <c r="E492" i="49"/>
  <c r="D492" i="49"/>
  <c r="C492" i="49"/>
  <c r="B492" i="49"/>
  <c r="J491" i="49"/>
  <c r="I491" i="49"/>
  <c r="H491" i="49"/>
  <c r="G491" i="49"/>
  <c r="F491" i="49"/>
  <c r="E491" i="49"/>
  <c r="D491" i="49"/>
  <c r="C491" i="49"/>
  <c r="B491" i="49"/>
  <c r="J490" i="49"/>
  <c r="I490" i="49"/>
  <c r="H490" i="49"/>
  <c r="G490" i="49"/>
  <c r="F490" i="49"/>
  <c r="E490" i="49"/>
  <c r="D490" i="49"/>
  <c r="C490" i="49"/>
  <c r="B490" i="49"/>
  <c r="J489" i="49"/>
  <c r="I489" i="49"/>
  <c r="H489" i="49"/>
  <c r="G489" i="49"/>
  <c r="F489" i="49"/>
  <c r="E489" i="49"/>
  <c r="D489" i="49"/>
  <c r="C489" i="49"/>
  <c r="B489" i="49"/>
  <c r="J488" i="49"/>
  <c r="I488" i="49"/>
  <c r="H488" i="49"/>
  <c r="G488" i="49"/>
  <c r="F488" i="49"/>
  <c r="E488" i="49"/>
  <c r="D488" i="49"/>
  <c r="C488" i="49"/>
  <c r="B488" i="49"/>
  <c r="J487" i="49"/>
  <c r="I487" i="49"/>
  <c r="H487" i="49"/>
  <c r="G487" i="49"/>
  <c r="F487" i="49"/>
  <c r="E487" i="49"/>
  <c r="D487" i="49"/>
  <c r="C487" i="49"/>
  <c r="B487" i="49"/>
  <c r="J486" i="49"/>
  <c r="I486" i="49"/>
  <c r="H486" i="49"/>
  <c r="G486" i="49"/>
  <c r="F486" i="49"/>
  <c r="E486" i="49"/>
  <c r="D486" i="49"/>
  <c r="C486" i="49"/>
  <c r="B486" i="49"/>
  <c r="J485" i="49"/>
  <c r="I485" i="49"/>
  <c r="H485" i="49"/>
  <c r="G485" i="49"/>
  <c r="F485" i="49"/>
  <c r="E485" i="49"/>
  <c r="D485" i="49"/>
  <c r="C485" i="49"/>
  <c r="B485" i="49"/>
  <c r="J484" i="49"/>
  <c r="I484" i="49"/>
  <c r="H484" i="49"/>
  <c r="G484" i="49"/>
  <c r="F484" i="49"/>
  <c r="E484" i="49"/>
  <c r="D484" i="49"/>
  <c r="C484" i="49"/>
  <c r="B484" i="49"/>
  <c r="J483" i="49"/>
  <c r="I483" i="49"/>
  <c r="H483" i="49"/>
  <c r="G483" i="49"/>
  <c r="F483" i="49"/>
  <c r="E483" i="49"/>
  <c r="D483" i="49"/>
  <c r="C483" i="49"/>
  <c r="B483" i="49"/>
  <c r="J482" i="49"/>
  <c r="I482" i="49"/>
  <c r="H482" i="49"/>
  <c r="G482" i="49"/>
  <c r="F482" i="49"/>
  <c r="E482" i="49"/>
  <c r="D482" i="49"/>
  <c r="C482" i="49"/>
  <c r="B482" i="49"/>
  <c r="J481" i="49"/>
  <c r="I481" i="49"/>
  <c r="H481" i="49"/>
  <c r="G481" i="49"/>
  <c r="F481" i="49"/>
  <c r="E481" i="49"/>
  <c r="D481" i="49"/>
  <c r="C481" i="49"/>
  <c r="B481" i="49"/>
  <c r="J480" i="49"/>
  <c r="I480" i="49"/>
  <c r="H480" i="49"/>
  <c r="G480" i="49"/>
  <c r="F480" i="49"/>
  <c r="E480" i="49"/>
  <c r="D480" i="49"/>
  <c r="C480" i="49"/>
  <c r="B480" i="49"/>
  <c r="J479" i="49"/>
  <c r="I479" i="49"/>
  <c r="H479" i="49"/>
  <c r="G479" i="49"/>
  <c r="F479" i="49"/>
  <c r="E479" i="49"/>
  <c r="D479" i="49"/>
  <c r="C479" i="49"/>
  <c r="B479" i="49"/>
  <c r="J478" i="49"/>
  <c r="I478" i="49"/>
  <c r="H478" i="49"/>
  <c r="G478" i="49"/>
  <c r="F478" i="49"/>
  <c r="E478" i="49"/>
  <c r="D478" i="49"/>
  <c r="C478" i="49"/>
  <c r="B478" i="49"/>
  <c r="J477" i="49"/>
  <c r="I477" i="49"/>
  <c r="H477" i="49"/>
  <c r="G477" i="49"/>
  <c r="F477" i="49"/>
  <c r="E477" i="49"/>
  <c r="D477" i="49"/>
  <c r="C477" i="49"/>
  <c r="B477" i="49"/>
  <c r="J476" i="49"/>
  <c r="I476" i="49"/>
  <c r="H476" i="49"/>
  <c r="G476" i="49"/>
  <c r="F476" i="49"/>
  <c r="E476" i="49"/>
  <c r="D476" i="49"/>
  <c r="C476" i="49"/>
  <c r="B476" i="49"/>
  <c r="J475" i="49"/>
  <c r="I475" i="49"/>
  <c r="H475" i="49"/>
  <c r="G475" i="49"/>
  <c r="F475" i="49"/>
  <c r="E475" i="49"/>
  <c r="D475" i="49"/>
  <c r="C475" i="49"/>
  <c r="B475" i="49"/>
  <c r="J474" i="49"/>
  <c r="I474" i="49"/>
  <c r="H474" i="49"/>
  <c r="G474" i="49"/>
  <c r="F474" i="49"/>
  <c r="E474" i="49"/>
  <c r="D474" i="49"/>
  <c r="C474" i="49"/>
  <c r="B474" i="49"/>
  <c r="J473" i="49"/>
  <c r="I473" i="49"/>
  <c r="H473" i="49"/>
  <c r="G473" i="49"/>
  <c r="F473" i="49"/>
  <c r="E473" i="49"/>
  <c r="D473" i="49"/>
  <c r="C473" i="49"/>
  <c r="B473" i="49"/>
  <c r="J472" i="49"/>
  <c r="I472" i="49"/>
  <c r="H472" i="49"/>
  <c r="G472" i="49"/>
  <c r="F472" i="49"/>
  <c r="E472" i="49"/>
  <c r="D472" i="49"/>
  <c r="C472" i="49"/>
  <c r="B472" i="49"/>
  <c r="J471" i="49"/>
  <c r="I471" i="49"/>
  <c r="H471" i="49"/>
  <c r="G471" i="49"/>
  <c r="F471" i="49"/>
  <c r="E471" i="49"/>
  <c r="D471" i="49"/>
  <c r="C471" i="49"/>
  <c r="B471" i="49"/>
  <c r="J470" i="49"/>
  <c r="I470" i="49"/>
  <c r="H470" i="49"/>
  <c r="G470" i="49"/>
  <c r="F470" i="49"/>
  <c r="E470" i="49"/>
  <c r="D470" i="49"/>
  <c r="C470" i="49"/>
  <c r="B470" i="49"/>
  <c r="J469" i="49"/>
  <c r="I469" i="49"/>
  <c r="H469" i="49"/>
  <c r="G469" i="49"/>
  <c r="F469" i="49"/>
  <c r="E469" i="49"/>
  <c r="D469" i="49"/>
  <c r="C469" i="49"/>
  <c r="B469" i="49"/>
  <c r="J468" i="49"/>
  <c r="I468" i="49"/>
  <c r="H468" i="49"/>
  <c r="G468" i="49"/>
  <c r="F468" i="49"/>
  <c r="E468" i="49"/>
  <c r="D468" i="49"/>
  <c r="C468" i="49"/>
  <c r="B468" i="49"/>
  <c r="J467" i="49"/>
  <c r="I467" i="49"/>
  <c r="H467" i="49"/>
  <c r="G467" i="49"/>
  <c r="F467" i="49"/>
  <c r="E467" i="49"/>
  <c r="D467" i="49"/>
  <c r="C467" i="49"/>
  <c r="B467" i="49"/>
  <c r="J466" i="49"/>
  <c r="I466" i="49"/>
  <c r="H466" i="49"/>
  <c r="G466" i="49"/>
  <c r="F466" i="49"/>
  <c r="E466" i="49"/>
  <c r="D466" i="49"/>
  <c r="C466" i="49"/>
  <c r="B466" i="49"/>
  <c r="J465" i="49"/>
  <c r="I465" i="49"/>
  <c r="H465" i="49"/>
  <c r="G465" i="49"/>
  <c r="F465" i="49"/>
  <c r="E465" i="49"/>
  <c r="D465" i="49"/>
  <c r="C465" i="49"/>
  <c r="B465" i="49"/>
  <c r="J464" i="49"/>
  <c r="I464" i="49"/>
  <c r="H464" i="49"/>
  <c r="G464" i="49"/>
  <c r="F464" i="49"/>
  <c r="E464" i="49"/>
  <c r="D464" i="49"/>
  <c r="C464" i="49"/>
  <c r="B464" i="49"/>
  <c r="J463" i="49"/>
  <c r="I463" i="49"/>
  <c r="H463" i="49"/>
  <c r="G463" i="49"/>
  <c r="F463" i="49"/>
  <c r="E463" i="49"/>
  <c r="D463" i="49"/>
  <c r="C463" i="49"/>
  <c r="B463" i="49"/>
  <c r="J462" i="49"/>
  <c r="I462" i="49"/>
  <c r="H462" i="49"/>
  <c r="G462" i="49"/>
  <c r="F462" i="49"/>
  <c r="E462" i="49"/>
  <c r="D462" i="49"/>
  <c r="C462" i="49"/>
  <c r="B462" i="49"/>
  <c r="J461" i="49"/>
  <c r="I461" i="49"/>
  <c r="H461" i="49"/>
  <c r="G461" i="49"/>
  <c r="F461" i="49"/>
  <c r="E461" i="49"/>
  <c r="D461" i="49"/>
  <c r="C461" i="49"/>
  <c r="B461" i="49"/>
  <c r="J460" i="49"/>
  <c r="I460" i="49"/>
  <c r="H460" i="49"/>
  <c r="G460" i="49"/>
  <c r="F460" i="49"/>
  <c r="E460" i="49"/>
  <c r="D460" i="49"/>
  <c r="C460" i="49"/>
  <c r="B460" i="49"/>
  <c r="J459" i="49"/>
  <c r="I459" i="49"/>
  <c r="H459" i="49"/>
  <c r="G459" i="49"/>
  <c r="F459" i="49"/>
  <c r="E459" i="49"/>
  <c r="D459" i="49"/>
  <c r="C459" i="49"/>
  <c r="B459" i="49"/>
  <c r="J458" i="49"/>
  <c r="I458" i="49"/>
  <c r="H458" i="49"/>
  <c r="G458" i="49"/>
  <c r="F458" i="49"/>
  <c r="E458" i="49"/>
  <c r="D458" i="49"/>
  <c r="C458" i="49"/>
  <c r="B458" i="49"/>
  <c r="J457" i="49"/>
  <c r="I457" i="49"/>
  <c r="H457" i="49"/>
  <c r="G457" i="49"/>
  <c r="F457" i="49"/>
  <c r="E457" i="49"/>
  <c r="D457" i="49"/>
  <c r="C457" i="49"/>
  <c r="B457" i="49"/>
  <c r="J456" i="49"/>
  <c r="I456" i="49"/>
  <c r="H456" i="49"/>
  <c r="G456" i="49"/>
  <c r="F456" i="49"/>
  <c r="E456" i="49"/>
  <c r="D456" i="49"/>
  <c r="C456" i="49"/>
  <c r="B456" i="49"/>
  <c r="J455" i="49"/>
  <c r="I455" i="49"/>
  <c r="H455" i="49"/>
  <c r="G455" i="49"/>
  <c r="F455" i="49"/>
  <c r="E455" i="49"/>
  <c r="D455" i="49"/>
  <c r="C455" i="49"/>
  <c r="B455" i="49"/>
  <c r="J454" i="49"/>
  <c r="I454" i="49"/>
  <c r="H454" i="49"/>
  <c r="G454" i="49"/>
  <c r="F454" i="49"/>
  <c r="E454" i="49"/>
  <c r="D454" i="49"/>
  <c r="C454" i="49"/>
  <c r="B454" i="49"/>
  <c r="J453" i="49"/>
  <c r="I453" i="49"/>
  <c r="H453" i="49"/>
  <c r="G453" i="49"/>
  <c r="F453" i="49"/>
  <c r="E453" i="49"/>
  <c r="D453" i="49"/>
  <c r="C453" i="49"/>
  <c r="B453" i="49"/>
  <c r="J452" i="49"/>
  <c r="I452" i="49"/>
  <c r="H452" i="49"/>
  <c r="G452" i="49"/>
  <c r="F452" i="49"/>
  <c r="E452" i="49"/>
  <c r="D452" i="49"/>
  <c r="C452" i="49"/>
  <c r="B452" i="49"/>
  <c r="J451" i="49"/>
  <c r="I451" i="49"/>
  <c r="H451" i="49"/>
  <c r="G451" i="49"/>
  <c r="F451" i="49"/>
  <c r="E451" i="49"/>
  <c r="D451" i="49"/>
  <c r="C451" i="49"/>
  <c r="B451" i="49"/>
  <c r="J450" i="49"/>
  <c r="I450" i="49"/>
  <c r="H450" i="49"/>
  <c r="G450" i="49"/>
  <c r="F450" i="49"/>
  <c r="E450" i="49"/>
  <c r="D450" i="49"/>
  <c r="C450" i="49"/>
  <c r="B450" i="49"/>
  <c r="J449" i="49"/>
  <c r="I449" i="49"/>
  <c r="H449" i="49"/>
  <c r="G449" i="49"/>
  <c r="F449" i="49"/>
  <c r="E449" i="49"/>
  <c r="D449" i="49"/>
  <c r="C449" i="49"/>
  <c r="B449" i="49"/>
  <c r="J448" i="49"/>
  <c r="I448" i="49"/>
  <c r="H448" i="49"/>
  <c r="G448" i="49"/>
  <c r="F448" i="49"/>
  <c r="E448" i="49"/>
  <c r="D448" i="49"/>
  <c r="C448" i="49"/>
  <c r="B448" i="49"/>
  <c r="J447" i="49"/>
  <c r="I447" i="49"/>
  <c r="H447" i="49"/>
  <c r="G447" i="49"/>
  <c r="F447" i="49"/>
  <c r="E447" i="49"/>
  <c r="D447" i="49"/>
  <c r="C447" i="49"/>
  <c r="B447" i="49"/>
  <c r="J446" i="49"/>
  <c r="I446" i="49"/>
  <c r="H446" i="49"/>
  <c r="G446" i="49"/>
  <c r="F446" i="49"/>
  <c r="E446" i="49"/>
  <c r="D446" i="49"/>
  <c r="C446" i="49"/>
  <c r="B446" i="49"/>
  <c r="J445" i="49"/>
  <c r="I445" i="49"/>
  <c r="H445" i="49"/>
  <c r="G445" i="49"/>
  <c r="F445" i="49"/>
  <c r="E445" i="49"/>
  <c r="D445" i="49"/>
  <c r="C445" i="49"/>
  <c r="B445" i="49"/>
  <c r="J444" i="49"/>
  <c r="I444" i="49"/>
  <c r="H444" i="49"/>
  <c r="G444" i="49"/>
  <c r="F444" i="49"/>
  <c r="E444" i="49"/>
  <c r="D444" i="49"/>
  <c r="C444" i="49"/>
  <c r="B444" i="49"/>
  <c r="J443" i="49"/>
  <c r="I443" i="49"/>
  <c r="H443" i="49"/>
  <c r="G443" i="49"/>
  <c r="F443" i="49"/>
  <c r="E443" i="49"/>
  <c r="D443" i="49"/>
  <c r="C443" i="49"/>
  <c r="B443" i="49"/>
  <c r="J442" i="49"/>
  <c r="I442" i="49"/>
  <c r="H442" i="49"/>
  <c r="G442" i="49"/>
  <c r="F442" i="49"/>
  <c r="E442" i="49"/>
  <c r="D442" i="49"/>
  <c r="C442" i="49"/>
  <c r="B442" i="49"/>
  <c r="J441" i="49"/>
  <c r="I441" i="49"/>
  <c r="H441" i="49"/>
  <c r="G441" i="49"/>
  <c r="F441" i="49"/>
  <c r="E441" i="49"/>
  <c r="D441" i="49"/>
  <c r="C441" i="49"/>
  <c r="B441" i="49"/>
  <c r="J440" i="49"/>
  <c r="I440" i="49"/>
  <c r="H440" i="49"/>
  <c r="G440" i="49"/>
  <c r="F440" i="49"/>
  <c r="E440" i="49"/>
  <c r="D440" i="49"/>
  <c r="C440" i="49"/>
  <c r="B440" i="49"/>
  <c r="J439" i="49"/>
  <c r="I439" i="49"/>
  <c r="H439" i="49"/>
  <c r="G439" i="49"/>
  <c r="F439" i="49"/>
  <c r="E439" i="49"/>
  <c r="D439" i="49"/>
  <c r="C439" i="49"/>
  <c r="B439" i="49"/>
  <c r="J438" i="49"/>
  <c r="I438" i="49"/>
  <c r="H438" i="49"/>
  <c r="G438" i="49"/>
  <c r="F438" i="49"/>
  <c r="E438" i="49"/>
  <c r="D438" i="49"/>
  <c r="C438" i="49"/>
  <c r="B438" i="49"/>
  <c r="J437" i="49"/>
  <c r="I437" i="49"/>
  <c r="H437" i="49"/>
  <c r="G437" i="49"/>
  <c r="F437" i="49"/>
  <c r="E437" i="49"/>
  <c r="D437" i="49"/>
  <c r="C437" i="49"/>
  <c r="B437" i="49"/>
  <c r="J436" i="49"/>
  <c r="I436" i="49"/>
  <c r="H436" i="49"/>
  <c r="G436" i="49"/>
  <c r="F436" i="49"/>
  <c r="E436" i="49"/>
  <c r="D436" i="49"/>
  <c r="C436" i="49"/>
  <c r="B436" i="49"/>
  <c r="J435" i="49"/>
  <c r="I435" i="49"/>
  <c r="H435" i="49"/>
  <c r="G435" i="49"/>
  <c r="F435" i="49"/>
  <c r="E435" i="49"/>
  <c r="D435" i="49"/>
  <c r="C435" i="49"/>
  <c r="B435" i="49"/>
  <c r="J434" i="49"/>
  <c r="I434" i="49"/>
  <c r="H434" i="49"/>
  <c r="G434" i="49"/>
  <c r="F434" i="49"/>
  <c r="E434" i="49"/>
  <c r="D434" i="49"/>
  <c r="C434" i="49"/>
  <c r="B434" i="49"/>
  <c r="J433" i="49"/>
  <c r="I433" i="49"/>
  <c r="H433" i="49"/>
  <c r="G433" i="49"/>
  <c r="F433" i="49"/>
  <c r="E433" i="49"/>
  <c r="D433" i="49"/>
  <c r="C433" i="49"/>
  <c r="B433" i="49"/>
  <c r="J432" i="49"/>
  <c r="I432" i="49"/>
  <c r="H432" i="49"/>
  <c r="G432" i="49"/>
  <c r="F432" i="49"/>
  <c r="E432" i="49"/>
  <c r="D432" i="49"/>
  <c r="C432" i="49"/>
  <c r="B432" i="49"/>
  <c r="J431" i="49"/>
  <c r="I431" i="49"/>
  <c r="H431" i="49"/>
  <c r="G431" i="49"/>
  <c r="F431" i="49"/>
  <c r="E431" i="49"/>
  <c r="D431" i="49"/>
  <c r="C431" i="49"/>
  <c r="B431" i="49"/>
  <c r="J430" i="49"/>
  <c r="I430" i="49"/>
  <c r="H430" i="49"/>
  <c r="G430" i="49"/>
  <c r="F430" i="49"/>
  <c r="E430" i="49"/>
  <c r="D430" i="49"/>
  <c r="C430" i="49"/>
  <c r="B430" i="49"/>
  <c r="J429" i="49"/>
  <c r="I429" i="49"/>
  <c r="H429" i="49"/>
  <c r="G429" i="49"/>
  <c r="F429" i="49"/>
  <c r="E429" i="49"/>
  <c r="D429" i="49"/>
  <c r="C429" i="49"/>
  <c r="B429" i="49"/>
  <c r="J428" i="49"/>
  <c r="I428" i="49"/>
  <c r="H428" i="49"/>
  <c r="G428" i="49"/>
  <c r="F428" i="49"/>
  <c r="E428" i="49"/>
  <c r="D428" i="49"/>
  <c r="C428" i="49"/>
  <c r="B428" i="49"/>
  <c r="J427" i="49"/>
  <c r="I427" i="49"/>
  <c r="H427" i="49"/>
  <c r="G427" i="49"/>
  <c r="F427" i="49"/>
  <c r="E427" i="49"/>
  <c r="D427" i="49"/>
  <c r="C427" i="49"/>
  <c r="B427" i="49"/>
  <c r="J426" i="49"/>
  <c r="I426" i="49"/>
  <c r="H426" i="49"/>
  <c r="G426" i="49"/>
  <c r="F426" i="49"/>
  <c r="E426" i="49"/>
  <c r="D426" i="49"/>
  <c r="C426" i="49"/>
  <c r="B426" i="49"/>
  <c r="J425" i="49"/>
  <c r="I425" i="49"/>
  <c r="H425" i="49"/>
  <c r="G425" i="49"/>
  <c r="F425" i="49"/>
  <c r="E425" i="49"/>
  <c r="D425" i="49"/>
  <c r="C425" i="49"/>
  <c r="B425" i="49"/>
  <c r="J424" i="49"/>
  <c r="I424" i="49"/>
  <c r="H424" i="49"/>
  <c r="G424" i="49"/>
  <c r="F424" i="49"/>
  <c r="E424" i="49"/>
  <c r="D424" i="49"/>
  <c r="C424" i="49"/>
  <c r="B424" i="49"/>
  <c r="J423" i="49"/>
  <c r="I423" i="49"/>
  <c r="H423" i="49"/>
  <c r="G423" i="49"/>
  <c r="F423" i="49"/>
  <c r="E423" i="49"/>
  <c r="D423" i="49"/>
  <c r="C423" i="49"/>
  <c r="B423" i="49"/>
  <c r="J422" i="49"/>
  <c r="I422" i="49"/>
  <c r="H422" i="49"/>
  <c r="G422" i="49"/>
  <c r="F422" i="49"/>
  <c r="E422" i="49"/>
  <c r="D422" i="49"/>
  <c r="C422" i="49"/>
  <c r="B422" i="49"/>
  <c r="J421" i="49"/>
  <c r="I421" i="49"/>
  <c r="H421" i="49"/>
  <c r="G421" i="49"/>
  <c r="F421" i="49"/>
  <c r="E421" i="49"/>
  <c r="D421" i="49"/>
  <c r="C421" i="49"/>
  <c r="B421" i="49"/>
  <c r="J420" i="49"/>
  <c r="I420" i="49"/>
  <c r="H420" i="49"/>
  <c r="G420" i="49"/>
  <c r="F420" i="49"/>
  <c r="E420" i="49"/>
  <c r="D420" i="49"/>
  <c r="C420" i="49"/>
  <c r="B420" i="49"/>
  <c r="J419" i="49"/>
  <c r="I419" i="49"/>
  <c r="H419" i="49"/>
  <c r="G419" i="49"/>
  <c r="F419" i="49"/>
  <c r="E419" i="49"/>
  <c r="D419" i="49"/>
  <c r="C419" i="49"/>
  <c r="B419" i="49"/>
  <c r="J418" i="49"/>
  <c r="I418" i="49"/>
  <c r="H418" i="49"/>
  <c r="G418" i="49"/>
  <c r="F418" i="49"/>
  <c r="E418" i="49"/>
  <c r="D418" i="49"/>
  <c r="C418" i="49"/>
  <c r="B418" i="49"/>
  <c r="J417" i="49"/>
  <c r="I417" i="49"/>
  <c r="H417" i="49"/>
  <c r="G417" i="49"/>
  <c r="F417" i="49"/>
  <c r="E417" i="49"/>
  <c r="D417" i="49"/>
  <c r="C417" i="49"/>
  <c r="B417" i="49"/>
  <c r="J416" i="49"/>
  <c r="I416" i="49"/>
  <c r="H416" i="49"/>
  <c r="G416" i="49"/>
  <c r="F416" i="49"/>
  <c r="E416" i="49"/>
  <c r="D416" i="49"/>
  <c r="C416" i="49"/>
  <c r="B416" i="49"/>
  <c r="J415" i="49"/>
  <c r="I415" i="49"/>
  <c r="H415" i="49"/>
  <c r="G415" i="49"/>
  <c r="F415" i="49"/>
  <c r="E415" i="49"/>
  <c r="D415" i="49"/>
  <c r="C415" i="49"/>
  <c r="B415" i="49"/>
  <c r="J414" i="49"/>
  <c r="I414" i="49"/>
  <c r="H414" i="49"/>
  <c r="G414" i="49"/>
  <c r="F414" i="49"/>
  <c r="E414" i="49"/>
  <c r="D414" i="49"/>
  <c r="C414" i="49"/>
  <c r="B414" i="49"/>
  <c r="J413" i="49"/>
  <c r="I413" i="49"/>
  <c r="H413" i="49"/>
  <c r="G413" i="49"/>
  <c r="F413" i="49"/>
  <c r="E413" i="49"/>
  <c r="D413" i="49"/>
  <c r="C413" i="49"/>
  <c r="B413" i="49"/>
  <c r="J412" i="49"/>
  <c r="I412" i="49"/>
  <c r="H412" i="49"/>
  <c r="G412" i="49"/>
  <c r="F412" i="49"/>
  <c r="E412" i="49"/>
  <c r="D412" i="49"/>
  <c r="C412" i="49"/>
  <c r="B412" i="49"/>
  <c r="J411" i="49"/>
  <c r="I411" i="49"/>
  <c r="H411" i="49"/>
  <c r="G411" i="49"/>
  <c r="F411" i="49"/>
  <c r="E411" i="49"/>
  <c r="D411" i="49"/>
  <c r="C411" i="49"/>
  <c r="B411" i="49"/>
  <c r="J410" i="49"/>
  <c r="I410" i="49"/>
  <c r="H410" i="49"/>
  <c r="G410" i="49"/>
  <c r="F410" i="49"/>
  <c r="E410" i="49"/>
  <c r="D410" i="49"/>
  <c r="C410" i="49"/>
  <c r="B410" i="49"/>
  <c r="J409" i="49"/>
  <c r="I409" i="49"/>
  <c r="H409" i="49"/>
  <c r="G409" i="49"/>
  <c r="F409" i="49"/>
  <c r="E409" i="49"/>
  <c r="D409" i="49"/>
  <c r="C409" i="49"/>
  <c r="B409" i="49"/>
  <c r="J408" i="49"/>
  <c r="I408" i="49"/>
  <c r="H408" i="49"/>
  <c r="G408" i="49"/>
  <c r="F408" i="49"/>
  <c r="E408" i="49"/>
  <c r="D408" i="49"/>
  <c r="C408" i="49"/>
  <c r="B408" i="49"/>
  <c r="J407" i="49"/>
  <c r="I407" i="49"/>
  <c r="H407" i="49"/>
  <c r="G407" i="49"/>
  <c r="F407" i="49"/>
  <c r="E407" i="49"/>
  <c r="D407" i="49"/>
  <c r="C407" i="49"/>
  <c r="B407" i="49"/>
  <c r="J406" i="49"/>
  <c r="I406" i="49"/>
  <c r="H406" i="49"/>
  <c r="G406" i="49"/>
  <c r="F406" i="49"/>
  <c r="E406" i="49"/>
  <c r="D406" i="49"/>
  <c r="C406" i="49"/>
  <c r="B406" i="49"/>
  <c r="J405" i="49"/>
  <c r="I405" i="49"/>
  <c r="H405" i="49"/>
  <c r="G405" i="49"/>
  <c r="F405" i="49"/>
  <c r="E405" i="49"/>
  <c r="D405" i="49"/>
  <c r="C405" i="49"/>
  <c r="B405" i="49"/>
  <c r="J404" i="49"/>
  <c r="I404" i="49"/>
  <c r="H404" i="49"/>
  <c r="G404" i="49"/>
  <c r="F404" i="49"/>
  <c r="E404" i="49"/>
  <c r="D404" i="49"/>
  <c r="C404" i="49"/>
  <c r="B404" i="49"/>
  <c r="J403" i="49"/>
  <c r="I403" i="49"/>
  <c r="H403" i="49"/>
  <c r="G403" i="49"/>
  <c r="F403" i="49"/>
  <c r="E403" i="49"/>
  <c r="D403" i="49"/>
  <c r="C403" i="49"/>
  <c r="B403" i="49"/>
  <c r="J402" i="49"/>
  <c r="I402" i="49"/>
  <c r="H402" i="49"/>
  <c r="G402" i="49"/>
  <c r="F402" i="49"/>
  <c r="E402" i="49"/>
  <c r="D402" i="49"/>
  <c r="C402" i="49"/>
  <c r="B402" i="49"/>
  <c r="J401" i="49"/>
  <c r="I401" i="49"/>
  <c r="H401" i="49"/>
  <c r="G401" i="49"/>
  <c r="F401" i="49"/>
  <c r="E401" i="49"/>
  <c r="D401" i="49"/>
  <c r="C401" i="49"/>
  <c r="B401" i="49"/>
  <c r="J400" i="49"/>
  <c r="I400" i="49"/>
  <c r="H400" i="49"/>
  <c r="G400" i="49"/>
  <c r="F400" i="49"/>
  <c r="E400" i="49"/>
  <c r="D400" i="49"/>
  <c r="C400" i="49"/>
  <c r="B400" i="49"/>
  <c r="J399" i="49"/>
  <c r="I399" i="49"/>
  <c r="H399" i="49"/>
  <c r="G399" i="49"/>
  <c r="F399" i="49"/>
  <c r="E399" i="49"/>
  <c r="D399" i="49"/>
  <c r="C399" i="49"/>
  <c r="B399" i="49"/>
  <c r="J398" i="49"/>
  <c r="I398" i="49"/>
  <c r="H398" i="49"/>
  <c r="G398" i="49"/>
  <c r="F398" i="49"/>
  <c r="E398" i="49"/>
  <c r="D398" i="49"/>
  <c r="C398" i="49"/>
  <c r="B398" i="49"/>
  <c r="J397" i="49"/>
  <c r="I397" i="49"/>
  <c r="H397" i="49"/>
  <c r="G397" i="49"/>
  <c r="F397" i="49"/>
  <c r="E397" i="49"/>
  <c r="D397" i="49"/>
  <c r="C397" i="49"/>
  <c r="B397" i="49"/>
  <c r="J396" i="49"/>
  <c r="I396" i="49"/>
  <c r="H396" i="49"/>
  <c r="G396" i="49"/>
  <c r="F396" i="49"/>
  <c r="E396" i="49"/>
  <c r="D396" i="49"/>
  <c r="C396" i="49"/>
  <c r="B396" i="49"/>
  <c r="J395" i="49"/>
  <c r="I395" i="49"/>
  <c r="H395" i="49"/>
  <c r="G395" i="49"/>
  <c r="F395" i="49"/>
  <c r="E395" i="49"/>
  <c r="D395" i="49"/>
  <c r="C395" i="49"/>
  <c r="B395" i="49"/>
  <c r="J394" i="49"/>
  <c r="I394" i="49"/>
  <c r="H394" i="49"/>
  <c r="G394" i="49"/>
  <c r="F394" i="49"/>
  <c r="E394" i="49"/>
  <c r="D394" i="49"/>
  <c r="C394" i="49"/>
  <c r="B394" i="49"/>
  <c r="J393" i="49"/>
  <c r="I393" i="49"/>
  <c r="H393" i="49"/>
  <c r="G393" i="49"/>
  <c r="F393" i="49"/>
  <c r="E393" i="49"/>
  <c r="D393" i="49"/>
  <c r="C393" i="49"/>
  <c r="B393" i="49"/>
  <c r="J392" i="49"/>
  <c r="I392" i="49"/>
  <c r="H392" i="49"/>
  <c r="G392" i="49"/>
  <c r="F392" i="49"/>
  <c r="E392" i="49"/>
  <c r="D392" i="49"/>
  <c r="C392" i="49"/>
  <c r="B392" i="49"/>
  <c r="J391" i="49"/>
  <c r="I391" i="49"/>
  <c r="H391" i="49"/>
  <c r="G391" i="49"/>
  <c r="F391" i="49"/>
  <c r="E391" i="49"/>
  <c r="D391" i="49"/>
  <c r="C391" i="49"/>
  <c r="B391" i="49"/>
  <c r="J390" i="49"/>
  <c r="I390" i="49"/>
  <c r="H390" i="49"/>
  <c r="G390" i="49"/>
  <c r="F390" i="49"/>
  <c r="E390" i="49"/>
  <c r="D390" i="49"/>
  <c r="C390" i="49"/>
  <c r="B390" i="49"/>
  <c r="J389" i="49"/>
  <c r="I389" i="49"/>
  <c r="H389" i="49"/>
  <c r="G389" i="49"/>
  <c r="F389" i="49"/>
  <c r="E389" i="49"/>
  <c r="D389" i="49"/>
  <c r="C389" i="49"/>
  <c r="B389" i="49"/>
  <c r="J388" i="49"/>
  <c r="I388" i="49"/>
  <c r="H388" i="49"/>
  <c r="G388" i="49"/>
  <c r="F388" i="49"/>
  <c r="E388" i="49"/>
  <c r="D388" i="49"/>
  <c r="C388" i="49"/>
  <c r="B388" i="49"/>
  <c r="J387" i="49"/>
  <c r="I387" i="49"/>
  <c r="H387" i="49"/>
  <c r="G387" i="49"/>
  <c r="F387" i="49"/>
  <c r="E387" i="49"/>
  <c r="D387" i="49"/>
  <c r="C387" i="49"/>
  <c r="B387" i="49"/>
  <c r="J386" i="49"/>
  <c r="I386" i="49"/>
  <c r="H386" i="49"/>
  <c r="G386" i="49"/>
  <c r="F386" i="49"/>
  <c r="E386" i="49"/>
  <c r="D386" i="49"/>
  <c r="C386" i="49"/>
  <c r="B386" i="49"/>
  <c r="J385" i="49"/>
  <c r="I385" i="49"/>
  <c r="H385" i="49"/>
  <c r="G385" i="49"/>
  <c r="F385" i="49"/>
  <c r="E385" i="49"/>
  <c r="D385" i="49"/>
  <c r="C385" i="49"/>
  <c r="B385" i="49"/>
  <c r="J384" i="49"/>
  <c r="I384" i="49"/>
  <c r="H384" i="49"/>
  <c r="G384" i="49"/>
  <c r="F384" i="49"/>
  <c r="E384" i="49"/>
  <c r="D384" i="49"/>
  <c r="C384" i="49"/>
  <c r="B384" i="49"/>
  <c r="J383" i="49"/>
  <c r="I383" i="49"/>
  <c r="H383" i="49"/>
  <c r="G383" i="49"/>
  <c r="F383" i="49"/>
  <c r="E383" i="49"/>
  <c r="D383" i="49"/>
  <c r="C383" i="49"/>
  <c r="B383" i="49"/>
  <c r="J382" i="49"/>
  <c r="I382" i="49"/>
  <c r="H382" i="49"/>
  <c r="G382" i="49"/>
  <c r="F382" i="49"/>
  <c r="E382" i="49"/>
  <c r="D382" i="49"/>
  <c r="C382" i="49"/>
  <c r="B382" i="49"/>
  <c r="J381" i="49"/>
  <c r="I381" i="49"/>
  <c r="H381" i="49"/>
  <c r="G381" i="49"/>
  <c r="F381" i="49"/>
  <c r="E381" i="49"/>
  <c r="D381" i="49"/>
  <c r="C381" i="49"/>
  <c r="B381" i="49"/>
  <c r="J380" i="49"/>
  <c r="I380" i="49"/>
  <c r="H380" i="49"/>
  <c r="G380" i="49"/>
  <c r="F380" i="49"/>
  <c r="E380" i="49"/>
  <c r="D380" i="49"/>
  <c r="C380" i="49"/>
  <c r="B380" i="49"/>
  <c r="J379" i="49"/>
  <c r="I379" i="49"/>
  <c r="H379" i="49"/>
  <c r="G379" i="49"/>
  <c r="F379" i="49"/>
  <c r="E379" i="49"/>
  <c r="D379" i="49"/>
  <c r="C379" i="49"/>
  <c r="B379" i="49"/>
  <c r="J378" i="49"/>
  <c r="I378" i="49"/>
  <c r="H378" i="49"/>
  <c r="G378" i="49"/>
  <c r="F378" i="49"/>
  <c r="E378" i="49"/>
  <c r="D378" i="49"/>
  <c r="C378" i="49"/>
  <c r="B378" i="49"/>
  <c r="J377" i="49"/>
  <c r="I377" i="49"/>
  <c r="H377" i="49"/>
  <c r="G377" i="49"/>
  <c r="F377" i="49"/>
  <c r="E377" i="49"/>
  <c r="D377" i="49"/>
  <c r="C377" i="49"/>
  <c r="B377" i="49"/>
  <c r="J376" i="49"/>
  <c r="I376" i="49"/>
  <c r="H376" i="49"/>
  <c r="G376" i="49"/>
  <c r="F376" i="49"/>
  <c r="E376" i="49"/>
  <c r="D376" i="49"/>
  <c r="C376" i="49"/>
  <c r="B376" i="49"/>
  <c r="J375" i="49"/>
  <c r="I375" i="49"/>
  <c r="H375" i="49"/>
  <c r="G375" i="49"/>
  <c r="F375" i="49"/>
  <c r="E375" i="49"/>
  <c r="D375" i="49"/>
  <c r="C375" i="49"/>
  <c r="B375" i="49"/>
  <c r="J374" i="49"/>
  <c r="I374" i="49"/>
  <c r="H374" i="49"/>
  <c r="G374" i="49"/>
  <c r="F374" i="49"/>
  <c r="E374" i="49"/>
  <c r="D374" i="49"/>
  <c r="C374" i="49"/>
  <c r="B374" i="49"/>
  <c r="J373" i="49"/>
  <c r="I373" i="49"/>
  <c r="H373" i="49"/>
  <c r="G373" i="49"/>
  <c r="F373" i="49"/>
  <c r="E373" i="49"/>
  <c r="D373" i="49"/>
  <c r="C373" i="49"/>
  <c r="B373" i="49"/>
  <c r="J372" i="49"/>
  <c r="I372" i="49"/>
  <c r="H372" i="49"/>
  <c r="G372" i="49"/>
  <c r="F372" i="49"/>
  <c r="E372" i="49"/>
  <c r="D372" i="49"/>
  <c r="C372" i="49"/>
  <c r="B372" i="49"/>
  <c r="J371" i="49"/>
  <c r="I371" i="49"/>
  <c r="H371" i="49"/>
  <c r="G371" i="49"/>
  <c r="F371" i="49"/>
  <c r="E371" i="49"/>
  <c r="D371" i="49"/>
  <c r="C371" i="49"/>
  <c r="B371" i="49"/>
  <c r="J370" i="49"/>
  <c r="I370" i="49"/>
  <c r="H370" i="49"/>
  <c r="G370" i="49"/>
  <c r="F370" i="49"/>
  <c r="E370" i="49"/>
  <c r="D370" i="49"/>
  <c r="C370" i="49"/>
  <c r="B370" i="49"/>
  <c r="J369" i="49"/>
  <c r="I369" i="49"/>
  <c r="H369" i="49"/>
  <c r="G369" i="49"/>
  <c r="F369" i="49"/>
  <c r="E369" i="49"/>
  <c r="D369" i="49"/>
  <c r="C369" i="49"/>
  <c r="B369" i="49"/>
  <c r="J368" i="49"/>
  <c r="I368" i="49"/>
  <c r="H368" i="49"/>
  <c r="G368" i="49"/>
  <c r="F368" i="49"/>
  <c r="E368" i="49"/>
  <c r="D368" i="49"/>
  <c r="C368" i="49"/>
  <c r="B368" i="49"/>
  <c r="J367" i="49"/>
  <c r="I367" i="49"/>
  <c r="H367" i="49"/>
  <c r="G367" i="49"/>
  <c r="F367" i="49"/>
  <c r="E367" i="49"/>
  <c r="D367" i="49"/>
  <c r="C367" i="49"/>
  <c r="B367" i="49"/>
  <c r="J366" i="49"/>
  <c r="I366" i="49"/>
  <c r="H366" i="49"/>
  <c r="G366" i="49"/>
  <c r="F366" i="49"/>
  <c r="E366" i="49"/>
  <c r="D366" i="49"/>
  <c r="C366" i="49"/>
  <c r="B366" i="49"/>
  <c r="J365" i="49"/>
  <c r="I365" i="49"/>
  <c r="H365" i="49"/>
  <c r="G365" i="49"/>
  <c r="F365" i="49"/>
  <c r="E365" i="49"/>
  <c r="D365" i="49"/>
  <c r="C365" i="49"/>
  <c r="B365" i="49"/>
  <c r="J364" i="49"/>
  <c r="I364" i="49"/>
  <c r="H364" i="49"/>
  <c r="G364" i="49"/>
  <c r="F364" i="49"/>
  <c r="E364" i="49"/>
  <c r="D364" i="49"/>
  <c r="C364" i="49"/>
  <c r="B364" i="49"/>
  <c r="J363" i="49"/>
  <c r="I363" i="49"/>
  <c r="H363" i="49"/>
  <c r="G363" i="49"/>
  <c r="F363" i="49"/>
  <c r="E363" i="49"/>
  <c r="D363" i="49"/>
  <c r="C363" i="49"/>
  <c r="B363" i="49"/>
  <c r="J362" i="49"/>
  <c r="I362" i="49"/>
  <c r="H362" i="49"/>
  <c r="G362" i="49"/>
  <c r="F362" i="49"/>
  <c r="E362" i="49"/>
  <c r="D362" i="49"/>
  <c r="C362" i="49"/>
  <c r="B362" i="49"/>
  <c r="J361" i="49"/>
  <c r="I361" i="49"/>
  <c r="H361" i="49"/>
  <c r="G361" i="49"/>
  <c r="F361" i="49"/>
  <c r="E361" i="49"/>
  <c r="D361" i="49"/>
  <c r="C361" i="49"/>
  <c r="B361" i="49"/>
  <c r="J360" i="49"/>
  <c r="I360" i="49"/>
  <c r="H360" i="49"/>
  <c r="G360" i="49"/>
  <c r="F360" i="49"/>
  <c r="E360" i="49"/>
  <c r="D360" i="49"/>
  <c r="C360" i="49"/>
  <c r="B360" i="49"/>
  <c r="J359" i="49"/>
  <c r="I359" i="49"/>
  <c r="H359" i="49"/>
  <c r="G359" i="49"/>
  <c r="F359" i="49"/>
  <c r="E359" i="49"/>
  <c r="D359" i="49"/>
  <c r="C359" i="49"/>
  <c r="B359" i="49"/>
  <c r="J358" i="49"/>
  <c r="I358" i="49"/>
  <c r="H358" i="49"/>
  <c r="G358" i="49"/>
  <c r="F358" i="49"/>
  <c r="E358" i="49"/>
  <c r="D358" i="49"/>
  <c r="C358" i="49"/>
  <c r="B358" i="49"/>
  <c r="J357" i="49"/>
  <c r="I357" i="49"/>
  <c r="H357" i="49"/>
  <c r="G357" i="49"/>
  <c r="F357" i="49"/>
  <c r="E357" i="49"/>
  <c r="D357" i="49"/>
  <c r="C357" i="49"/>
  <c r="B357" i="49"/>
  <c r="J356" i="49"/>
  <c r="I356" i="49"/>
  <c r="H356" i="49"/>
  <c r="G356" i="49"/>
  <c r="F356" i="49"/>
  <c r="E356" i="49"/>
  <c r="D356" i="49"/>
  <c r="C356" i="49"/>
  <c r="B356" i="49"/>
  <c r="J355" i="49"/>
  <c r="I355" i="49"/>
  <c r="H355" i="49"/>
  <c r="G355" i="49"/>
  <c r="F355" i="49"/>
  <c r="E355" i="49"/>
  <c r="D355" i="49"/>
  <c r="C355" i="49"/>
  <c r="B355" i="49"/>
  <c r="J354" i="49"/>
  <c r="I354" i="49"/>
  <c r="H354" i="49"/>
  <c r="G354" i="49"/>
  <c r="F354" i="49"/>
  <c r="E354" i="49"/>
  <c r="D354" i="49"/>
  <c r="C354" i="49"/>
  <c r="B354" i="49"/>
  <c r="J353" i="49"/>
  <c r="I353" i="49"/>
  <c r="H353" i="49"/>
  <c r="G353" i="49"/>
  <c r="F353" i="49"/>
  <c r="E353" i="49"/>
  <c r="D353" i="49"/>
  <c r="C353" i="49"/>
  <c r="B353" i="49"/>
  <c r="J352" i="49"/>
  <c r="I352" i="49"/>
  <c r="H352" i="49"/>
  <c r="G352" i="49"/>
  <c r="F352" i="49"/>
  <c r="E352" i="49"/>
  <c r="D352" i="49"/>
  <c r="C352" i="49"/>
  <c r="B352" i="49"/>
  <c r="J351" i="49"/>
  <c r="I351" i="49"/>
  <c r="H351" i="49"/>
  <c r="G351" i="49"/>
  <c r="F351" i="49"/>
  <c r="E351" i="49"/>
  <c r="D351" i="49"/>
  <c r="C351" i="49"/>
  <c r="B351" i="49"/>
  <c r="J350" i="49"/>
  <c r="I350" i="49"/>
  <c r="H350" i="49"/>
  <c r="G350" i="49"/>
  <c r="F350" i="49"/>
  <c r="E350" i="49"/>
  <c r="D350" i="49"/>
  <c r="C350" i="49"/>
  <c r="B350" i="49"/>
  <c r="J349" i="49"/>
  <c r="I349" i="49"/>
  <c r="H349" i="49"/>
  <c r="G349" i="49"/>
  <c r="F349" i="49"/>
  <c r="E349" i="49"/>
  <c r="D349" i="49"/>
  <c r="C349" i="49"/>
  <c r="B349" i="49"/>
  <c r="J348" i="49"/>
  <c r="I348" i="49"/>
  <c r="H348" i="49"/>
  <c r="G348" i="49"/>
  <c r="F348" i="49"/>
  <c r="E348" i="49"/>
  <c r="D348" i="49"/>
  <c r="C348" i="49"/>
  <c r="B348" i="49"/>
  <c r="J347" i="49"/>
  <c r="I347" i="49"/>
  <c r="H347" i="49"/>
  <c r="G347" i="49"/>
  <c r="F347" i="49"/>
  <c r="E347" i="49"/>
  <c r="D347" i="49"/>
  <c r="C347" i="49"/>
  <c r="B347" i="49"/>
  <c r="J346" i="49"/>
  <c r="I346" i="49"/>
  <c r="H346" i="49"/>
  <c r="G346" i="49"/>
  <c r="F346" i="49"/>
  <c r="E346" i="49"/>
  <c r="D346" i="49"/>
  <c r="C346" i="49"/>
  <c r="B346" i="49"/>
  <c r="J345" i="49"/>
  <c r="I345" i="49"/>
  <c r="H345" i="49"/>
  <c r="G345" i="49"/>
  <c r="F345" i="49"/>
  <c r="E345" i="49"/>
  <c r="D345" i="49"/>
  <c r="C345" i="49"/>
  <c r="B345" i="49"/>
  <c r="J344" i="49"/>
  <c r="I344" i="49"/>
  <c r="H344" i="49"/>
  <c r="G344" i="49"/>
  <c r="F344" i="49"/>
  <c r="E344" i="49"/>
  <c r="D344" i="49"/>
  <c r="C344" i="49"/>
  <c r="B344" i="49"/>
  <c r="J343" i="49"/>
  <c r="I343" i="49"/>
  <c r="H343" i="49"/>
  <c r="G343" i="49"/>
  <c r="F343" i="49"/>
  <c r="E343" i="49"/>
  <c r="D343" i="49"/>
  <c r="C343" i="49"/>
  <c r="B343" i="49"/>
  <c r="J342" i="49"/>
  <c r="I342" i="49"/>
  <c r="H342" i="49"/>
  <c r="G342" i="49"/>
  <c r="F342" i="49"/>
  <c r="E342" i="49"/>
  <c r="D342" i="49"/>
  <c r="C342" i="49"/>
  <c r="B342" i="49"/>
  <c r="J341" i="49"/>
  <c r="I341" i="49"/>
  <c r="H341" i="49"/>
  <c r="G341" i="49"/>
  <c r="F341" i="49"/>
  <c r="E341" i="49"/>
  <c r="D341" i="49"/>
  <c r="C341" i="49"/>
  <c r="B341" i="49"/>
  <c r="J340" i="49"/>
  <c r="I340" i="49"/>
  <c r="H340" i="49"/>
  <c r="G340" i="49"/>
  <c r="F340" i="49"/>
  <c r="E340" i="49"/>
  <c r="D340" i="49"/>
  <c r="C340" i="49"/>
  <c r="B340" i="49"/>
  <c r="J339" i="49"/>
  <c r="I339" i="49"/>
  <c r="H339" i="49"/>
  <c r="G339" i="49"/>
  <c r="F339" i="49"/>
  <c r="E339" i="49"/>
  <c r="D339" i="49"/>
  <c r="C339" i="49"/>
  <c r="B339" i="49"/>
  <c r="J338" i="49"/>
  <c r="I338" i="49"/>
  <c r="H338" i="49"/>
  <c r="G338" i="49"/>
  <c r="F338" i="49"/>
  <c r="E338" i="49"/>
  <c r="D338" i="49"/>
  <c r="C338" i="49"/>
  <c r="B338" i="49"/>
  <c r="J337" i="49"/>
  <c r="I337" i="49"/>
  <c r="H337" i="49"/>
  <c r="G337" i="49"/>
  <c r="F337" i="49"/>
  <c r="E337" i="49"/>
  <c r="D337" i="49"/>
  <c r="C337" i="49"/>
  <c r="B337" i="49"/>
  <c r="J336" i="49"/>
  <c r="I336" i="49"/>
  <c r="H336" i="49"/>
  <c r="G336" i="49"/>
  <c r="F336" i="49"/>
  <c r="E336" i="49"/>
  <c r="D336" i="49"/>
  <c r="C336" i="49"/>
  <c r="B336" i="49"/>
  <c r="J335" i="49"/>
  <c r="I335" i="49"/>
  <c r="H335" i="49"/>
  <c r="G335" i="49"/>
  <c r="F335" i="49"/>
  <c r="E335" i="49"/>
  <c r="D335" i="49"/>
  <c r="C335" i="49"/>
  <c r="B335" i="49"/>
  <c r="J334" i="49"/>
  <c r="I334" i="49"/>
  <c r="H334" i="49"/>
  <c r="G334" i="49"/>
  <c r="F334" i="49"/>
  <c r="E334" i="49"/>
  <c r="D334" i="49"/>
  <c r="C334" i="49"/>
  <c r="B334" i="49"/>
  <c r="J333" i="49"/>
  <c r="I333" i="49"/>
  <c r="H333" i="49"/>
  <c r="G333" i="49"/>
  <c r="F333" i="49"/>
  <c r="E333" i="49"/>
  <c r="D333" i="49"/>
  <c r="C333" i="49"/>
  <c r="B333" i="49"/>
  <c r="J332" i="49"/>
  <c r="I332" i="49"/>
  <c r="H332" i="49"/>
  <c r="G332" i="49"/>
  <c r="F332" i="49"/>
  <c r="E332" i="49"/>
  <c r="D332" i="49"/>
  <c r="C332" i="49"/>
  <c r="B332" i="49"/>
  <c r="J331" i="49"/>
  <c r="I331" i="49"/>
  <c r="H331" i="49"/>
  <c r="G331" i="49"/>
  <c r="F331" i="49"/>
  <c r="E331" i="49"/>
  <c r="D331" i="49"/>
  <c r="C331" i="49"/>
  <c r="B331" i="49"/>
  <c r="J330" i="49"/>
  <c r="I330" i="49"/>
  <c r="H330" i="49"/>
  <c r="G330" i="49"/>
  <c r="F330" i="49"/>
  <c r="E330" i="49"/>
  <c r="D330" i="49"/>
  <c r="C330" i="49"/>
  <c r="B330" i="49"/>
  <c r="J329" i="49"/>
  <c r="I329" i="49"/>
  <c r="H329" i="49"/>
  <c r="G329" i="49"/>
  <c r="F329" i="49"/>
  <c r="E329" i="49"/>
  <c r="D329" i="49"/>
  <c r="C329" i="49"/>
  <c r="B329" i="49"/>
  <c r="J328" i="49"/>
  <c r="I328" i="49"/>
  <c r="H328" i="49"/>
  <c r="G328" i="49"/>
  <c r="F328" i="49"/>
  <c r="E328" i="49"/>
  <c r="D328" i="49"/>
  <c r="C328" i="49"/>
  <c r="B328" i="49"/>
  <c r="J327" i="49"/>
  <c r="I327" i="49"/>
  <c r="H327" i="49"/>
  <c r="G327" i="49"/>
  <c r="F327" i="49"/>
  <c r="E327" i="49"/>
  <c r="D327" i="49"/>
  <c r="C327" i="49"/>
  <c r="B327" i="49"/>
  <c r="J326" i="49"/>
  <c r="I326" i="49"/>
  <c r="H326" i="49"/>
  <c r="G326" i="49"/>
  <c r="F326" i="49"/>
  <c r="E326" i="49"/>
  <c r="D326" i="49"/>
  <c r="C326" i="49"/>
  <c r="B326" i="49"/>
  <c r="J325" i="49"/>
  <c r="I325" i="49"/>
  <c r="H325" i="49"/>
  <c r="G325" i="49"/>
  <c r="F325" i="49"/>
  <c r="E325" i="49"/>
  <c r="D325" i="49"/>
  <c r="C325" i="49"/>
  <c r="B325" i="49"/>
  <c r="J324" i="49"/>
  <c r="I324" i="49"/>
  <c r="H324" i="49"/>
  <c r="G324" i="49"/>
  <c r="F324" i="49"/>
  <c r="E324" i="49"/>
  <c r="D324" i="49"/>
  <c r="C324" i="49"/>
  <c r="B324" i="49"/>
  <c r="J323" i="49"/>
  <c r="I323" i="49"/>
  <c r="H323" i="49"/>
  <c r="G323" i="49"/>
  <c r="F323" i="49"/>
  <c r="E323" i="49"/>
  <c r="D323" i="49"/>
  <c r="C323" i="49"/>
  <c r="B323" i="49"/>
  <c r="J322" i="49"/>
  <c r="I322" i="49"/>
  <c r="H322" i="49"/>
  <c r="G322" i="49"/>
  <c r="F322" i="49"/>
  <c r="E322" i="49"/>
  <c r="D322" i="49"/>
  <c r="C322" i="49"/>
  <c r="B322" i="49"/>
  <c r="J321" i="49"/>
  <c r="I321" i="49"/>
  <c r="H321" i="49"/>
  <c r="G321" i="49"/>
  <c r="F321" i="49"/>
  <c r="E321" i="49"/>
  <c r="D321" i="49"/>
  <c r="C321" i="49"/>
  <c r="B321" i="49"/>
  <c r="J320" i="49"/>
  <c r="I320" i="49"/>
  <c r="H320" i="49"/>
  <c r="G320" i="49"/>
  <c r="F320" i="49"/>
  <c r="E320" i="49"/>
  <c r="D320" i="49"/>
  <c r="C320" i="49"/>
  <c r="B320" i="49"/>
  <c r="J319" i="49"/>
  <c r="I319" i="49"/>
  <c r="H319" i="49"/>
  <c r="G319" i="49"/>
  <c r="F319" i="49"/>
  <c r="E319" i="49"/>
  <c r="D319" i="49"/>
  <c r="C319" i="49"/>
  <c r="B319" i="49"/>
  <c r="J318" i="49"/>
  <c r="I318" i="49"/>
  <c r="H318" i="49"/>
  <c r="G318" i="49"/>
  <c r="F318" i="49"/>
  <c r="E318" i="49"/>
  <c r="D318" i="49"/>
  <c r="C318" i="49"/>
  <c r="B318" i="49"/>
  <c r="J317" i="49"/>
  <c r="I317" i="49"/>
  <c r="H317" i="49"/>
  <c r="G317" i="49"/>
  <c r="F317" i="49"/>
  <c r="E317" i="49"/>
  <c r="D317" i="49"/>
  <c r="C317" i="49"/>
  <c r="B317" i="49"/>
  <c r="J316" i="49"/>
  <c r="I316" i="49"/>
  <c r="H316" i="49"/>
  <c r="G316" i="49"/>
  <c r="F316" i="49"/>
  <c r="E316" i="49"/>
  <c r="D316" i="49"/>
  <c r="C316" i="49"/>
  <c r="B316" i="49"/>
  <c r="J315" i="49"/>
  <c r="I315" i="49"/>
  <c r="H315" i="49"/>
  <c r="G315" i="49"/>
  <c r="F315" i="49"/>
  <c r="E315" i="49"/>
  <c r="D315" i="49"/>
  <c r="C315" i="49"/>
  <c r="B315" i="49"/>
  <c r="J314" i="49"/>
  <c r="I314" i="49"/>
  <c r="H314" i="49"/>
  <c r="G314" i="49"/>
  <c r="F314" i="49"/>
  <c r="E314" i="49"/>
  <c r="D314" i="49"/>
  <c r="C314" i="49"/>
  <c r="B314" i="49"/>
  <c r="J313" i="49"/>
  <c r="I313" i="49"/>
  <c r="H313" i="49"/>
  <c r="G313" i="49"/>
  <c r="F313" i="49"/>
  <c r="E313" i="49"/>
  <c r="D313" i="49"/>
  <c r="C313" i="49"/>
  <c r="B313" i="49"/>
  <c r="J312" i="49"/>
  <c r="I312" i="49"/>
  <c r="H312" i="49"/>
  <c r="G312" i="49"/>
  <c r="F312" i="49"/>
  <c r="E312" i="49"/>
  <c r="D312" i="49"/>
  <c r="C312" i="49"/>
  <c r="B312" i="49"/>
  <c r="J311" i="49"/>
  <c r="I311" i="49"/>
  <c r="H311" i="49"/>
  <c r="G311" i="49"/>
  <c r="F311" i="49"/>
  <c r="E311" i="49"/>
  <c r="D311" i="49"/>
  <c r="C311" i="49"/>
  <c r="B311" i="49"/>
  <c r="J310" i="49"/>
  <c r="I310" i="49"/>
  <c r="H310" i="49"/>
  <c r="G310" i="49"/>
  <c r="F310" i="49"/>
  <c r="E310" i="49"/>
  <c r="D310" i="49"/>
  <c r="C310" i="49"/>
  <c r="B310" i="49"/>
  <c r="J309" i="49"/>
  <c r="I309" i="49"/>
  <c r="H309" i="49"/>
  <c r="G309" i="49"/>
  <c r="F309" i="49"/>
  <c r="E309" i="49"/>
  <c r="D309" i="49"/>
  <c r="C309" i="49"/>
  <c r="B309" i="49"/>
  <c r="J308" i="49"/>
  <c r="I308" i="49"/>
  <c r="H308" i="49"/>
  <c r="G308" i="49"/>
  <c r="F308" i="49"/>
  <c r="E308" i="49"/>
  <c r="D308" i="49"/>
  <c r="C308" i="49"/>
  <c r="B308" i="49"/>
  <c r="J307" i="49"/>
  <c r="I307" i="49"/>
  <c r="H307" i="49"/>
  <c r="G307" i="49"/>
  <c r="F307" i="49"/>
  <c r="E307" i="49"/>
  <c r="D307" i="49"/>
  <c r="C307" i="49"/>
  <c r="B307" i="49"/>
  <c r="J306" i="49"/>
  <c r="I306" i="49"/>
  <c r="H306" i="49"/>
  <c r="G306" i="49"/>
  <c r="F306" i="49"/>
  <c r="E306" i="49"/>
  <c r="D306" i="49"/>
  <c r="C306" i="49"/>
  <c r="B306" i="49"/>
  <c r="J305" i="49"/>
  <c r="I305" i="49"/>
  <c r="H305" i="49"/>
  <c r="G305" i="49"/>
  <c r="F305" i="49"/>
  <c r="E305" i="49"/>
  <c r="D305" i="49"/>
  <c r="C305" i="49"/>
  <c r="B305" i="49"/>
  <c r="J304" i="49"/>
  <c r="I304" i="49"/>
  <c r="H304" i="49"/>
  <c r="G304" i="49"/>
  <c r="F304" i="49"/>
  <c r="E304" i="49"/>
  <c r="D304" i="49"/>
  <c r="C304" i="49"/>
  <c r="B304" i="49"/>
  <c r="J303" i="49"/>
  <c r="I303" i="49"/>
  <c r="H303" i="49"/>
  <c r="G303" i="49"/>
  <c r="F303" i="49"/>
  <c r="E303" i="49"/>
  <c r="D303" i="49"/>
  <c r="C303" i="49"/>
  <c r="B303" i="49"/>
  <c r="J302" i="49"/>
  <c r="I302" i="49"/>
  <c r="H302" i="49"/>
  <c r="G302" i="49"/>
  <c r="F302" i="49"/>
  <c r="E302" i="49"/>
  <c r="D302" i="49"/>
  <c r="C302" i="49"/>
  <c r="B302" i="49"/>
  <c r="J301" i="49"/>
  <c r="I301" i="49"/>
  <c r="H301" i="49"/>
  <c r="G301" i="49"/>
  <c r="F301" i="49"/>
  <c r="E301" i="49"/>
  <c r="D301" i="49"/>
  <c r="C301" i="49"/>
  <c r="B301" i="49"/>
  <c r="J300" i="49"/>
  <c r="I300" i="49"/>
  <c r="H300" i="49"/>
  <c r="G300" i="49"/>
  <c r="F300" i="49"/>
  <c r="E300" i="49"/>
  <c r="D300" i="49"/>
  <c r="C300" i="49"/>
  <c r="B300" i="49"/>
  <c r="J299" i="49"/>
  <c r="I299" i="49"/>
  <c r="H299" i="49"/>
  <c r="G299" i="49"/>
  <c r="F299" i="49"/>
  <c r="E299" i="49"/>
  <c r="D299" i="49"/>
  <c r="C299" i="49"/>
  <c r="B299" i="49"/>
  <c r="J298" i="49"/>
  <c r="I298" i="49"/>
  <c r="H298" i="49"/>
  <c r="G298" i="49"/>
  <c r="F298" i="49"/>
  <c r="E298" i="49"/>
  <c r="D298" i="49"/>
  <c r="C298" i="49"/>
  <c r="B298" i="49"/>
  <c r="J297" i="49"/>
  <c r="I297" i="49"/>
  <c r="H297" i="49"/>
  <c r="G297" i="49"/>
  <c r="F297" i="49"/>
  <c r="E297" i="49"/>
  <c r="D297" i="49"/>
  <c r="C297" i="49"/>
  <c r="B297" i="49"/>
  <c r="J296" i="49"/>
  <c r="I296" i="49"/>
  <c r="H296" i="49"/>
  <c r="G296" i="49"/>
  <c r="F296" i="49"/>
  <c r="E296" i="49"/>
  <c r="D296" i="49"/>
  <c r="C296" i="49"/>
  <c r="B296" i="49"/>
  <c r="J295" i="49"/>
  <c r="I295" i="49"/>
  <c r="H295" i="49"/>
  <c r="G295" i="49"/>
  <c r="F295" i="49"/>
  <c r="E295" i="49"/>
  <c r="D295" i="49"/>
  <c r="C295" i="49"/>
  <c r="B295" i="49"/>
  <c r="J294" i="49"/>
  <c r="I294" i="49"/>
  <c r="H294" i="49"/>
  <c r="G294" i="49"/>
  <c r="F294" i="49"/>
  <c r="E294" i="49"/>
  <c r="D294" i="49"/>
  <c r="C294" i="49"/>
  <c r="B294" i="49"/>
  <c r="J293" i="49"/>
  <c r="I293" i="49"/>
  <c r="H293" i="49"/>
  <c r="G293" i="49"/>
  <c r="F293" i="49"/>
  <c r="E293" i="49"/>
  <c r="D293" i="49"/>
  <c r="C293" i="49"/>
  <c r="B293" i="49"/>
  <c r="J292" i="49"/>
  <c r="I292" i="49"/>
  <c r="H292" i="49"/>
  <c r="G292" i="49"/>
  <c r="F292" i="49"/>
  <c r="E292" i="49"/>
  <c r="D292" i="49"/>
  <c r="C292" i="49"/>
  <c r="B292" i="49"/>
  <c r="J291" i="49"/>
  <c r="I291" i="49"/>
  <c r="H291" i="49"/>
  <c r="G291" i="49"/>
  <c r="F291" i="49"/>
  <c r="E291" i="49"/>
  <c r="D291" i="49"/>
  <c r="C291" i="49"/>
  <c r="B291" i="49"/>
  <c r="J290" i="49"/>
  <c r="I290" i="49"/>
  <c r="H290" i="49"/>
  <c r="G290" i="49"/>
  <c r="F290" i="49"/>
  <c r="E290" i="49"/>
  <c r="D290" i="49"/>
  <c r="C290" i="49"/>
  <c r="B290" i="49"/>
  <c r="J289" i="49"/>
  <c r="I289" i="49"/>
  <c r="H289" i="49"/>
  <c r="G289" i="49"/>
  <c r="F289" i="49"/>
  <c r="E289" i="49"/>
  <c r="D289" i="49"/>
  <c r="C289" i="49"/>
  <c r="B289" i="49"/>
  <c r="J288" i="49"/>
  <c r="I288" i="49"/>
  <c r="H288" i="49"/>
  <c r="G288" i="49"/>
  <c r="F288" i="49"/>
  <c r="E288" i="49"/>
  <c r="D288" i="49"/>
  <c r="C288" i="49"/>
  <c r="B288" i="49"/>
  <c r="J287" i="49"/>
  <c r="I287" i="49"/>
  <c r="H287" i="49"/>
  <c r="G287" i="49"/>
  <c r="F287" i="49"/>
  <c r="E287" i="49"/>
  <c r="D287" i="49"/>
  <c r="C287" i="49"/>
  <c r="B287" i="49"/>
  <c r="J286" i="49"/>
  <c r="I286" i="49"/>
  <c r="H286" i="49"/>
  <c r="G286" i="49"/>
  <c r="F286" i="49"/>
  <c r="E286" i="49"/>
  <c r="D286" i="49"/>
  <c r="C286" i="49"/>
  <c r="B286" i="49"/>
  <c r="J285" i="49"/>
  <c r="I285" i="49"/>
  <c r="H285" i="49"/>
  <c r="G285" i="49"/>
  <c r="F285" i="49"/>
  <c r="E285" i="49"/>
  <c r="D285" i="49"/>
  <c r="C285" i="49"/>
  <c r="B285" i="49"/>
  <c r="J284" i="49"/>
  <c r="I284" i="49"/>
  <c r="H284" i="49"/>
  <c r="G284" i="49"/>
  <c r="F284" i="49"/>
  <c r="E284" i="49"/>
  <c r="D284" i="49"/>
  <c r="C284" i="49"/>
  <c r="B284" i="49"/>
  <c r="J283" i="49"/>
  <c r="I283" i="49"/>
  <c r="H283" i="49"/>
  <c r="G283" i="49"/>
  <c r="F283" i="49"/>
  <c r="E283" i="49"/>
  <c r="D283" i="49"/>
  <c r="C283" i="49"/>
  <c r="B283" i="49"/>
  <c r="J282" i="49"/>
  <c r="I282" i="49"/>
  <c r="H282" i="49"/>
  <c r="G282" i="49"/>
  <c r="F282" i="49"/>
  <c r="E282" i="49"/>
  <c r="D282" i="49"/>
  <c r="C282" i="49"/>
  <c r="B282" i="49"/>
  <c r="J281" i="49"/>
  <c r="I281" i="49"/>
  <c r="H281" i="49"/>
  <c r="G281" i="49"/>
  <c r="F281" i="49"/>
  <c r="E281" i="49"/>
  <c r="D281" i="49"/>
  <c r="C281" i="49"/>
  <c r="B281" i="49"/>
  <c r="J280" i="49"/>
  <c r="I280" i="49"/>
  <c r="H280" i="49"/>
  <c r="G280" i="49"/>
  <c r="F280" i="49"/>
  <c r="E280" i="49"/>
  <c r="D280" i="49"/>
  <c r="C280" i="49"/>
  <c r="B280" i="49"/>
  <c r="J279" i="49"/>
  <c r="I279" i="49"/>
  <c r="H279" i="49"/>
  <c r="G279" i="49"/>
  <c r="F279" i="49"/>
  <c r="E279" i="49"/>
  <c r="D279" i="49"/>
  <c r="C279" i="49"/>
  <c r="B279" i="49"/>
  <c r="J278" i="49"/>
  <c r="I278" i="49"/>
  <c r="H278" i="49"/>
  <c r="G278" i="49"/>
  <c r="F278" i="49"/>
  <c r="E278" i="49"/>
  <c r="D278" i="49"/>
  <c r="C278" i="49"/>
  <c r="B278" i="49"/>
  <c r="J277" i="49"/>
  <c r="I277" i="49"/>
  <c r="H277" i="49"/>
  <c r="G277" i="49"/>
  <c r="F277" i="49"/>
  <c r="E277" i="49"/>
  <c r="D277" i="49"/>
  <c r="C277" i="49"/>
  <c r="B277" i="49"/>
  <c r="J276" i="49"/>
  <c r="I276" i="49"/>
  <c r="H276" i="49"/>
  <c r="G276" i="49"/>
  <c r="F276" i="49"/>
  <c r="E276" i="49"/>
  <c r="D276" i="49"/>
  <c r="C276" i="49"/>
  <c r="B276" i="49"/>
  <c r="J275" i="49"/>
  <c r="I275" i="49"/>
  <c r="H275" i="49"/>
  <c r="G275" i="49"/>
  <c r="F275" i="49"/>
  <c r="E275" i="49"/>
  <c r="D275" i="49"/>
  <c r="C275" i="49"/>
  <c r="B275" i="49"/>
  <c r="J274" i="49"/>
  <c r="I274" i="49"/>
  <c r="H274" i="49"/>
  <c r="G274" i="49"/>
  <c r="F274" i="49"/>
  <c r="E274" i="49"/>
  <c r="D274" i="49"/>
  <c r="C274" i="49"/>
  <c r="B274" i="49"/>
  <c r="J273" i="49"/>
  <c r="I273" i="49"/>
  <c r="H273" i="49"/>
  <c r="G273" i="49"/>
  <c r="F273" i="49"/>
  <c r="E273" i="49"/>
  <c r="D273" i="49"/>
  <c r="C273" i="49"/>
  <c r="B273" i="49"/>
  <c r="J272" i="49"/>
  <c r="I272" i="49"/>
  <c r="H272" i="49"/>
  <c r="G272" i="49"/>
  <c r="F272" i="49"/>
  <c r="E272" i="49"/>
  <c r="D272" i="49"/>
  <c r="C272" i="49"/>
  <c r="B272" i="49"/>
  <c r="J271" i="49"/>
  <c r="I271" i="49"/>
  <c r="H271" i="49"/>
  <c r="G271" i="49"/>
  <c r="F271" i="49"/>
  <c r="E271" i="49"/>
  <c r="D271" i="49"/>
  <c r="C271" i="49"/>
  <c r="B271" i="49"/>
  <c r="J270" i="49"/>
  <c r="I270" i="49"/>
  <c r="H270" i="49"/>
  <c r="G270" i="49"/>
  <c r="F270" i="49"/>
  <c r="E270" i="49"/>
  <c r="D270" i="49"/>
  <c r="C270" i="49"/>
  <c r="B270" i="49"/>
  <c r="J269" i="49"/>
  <c r="I269" i="49"/>
  <c r="H269" i="49"/>
  <c r="G269" i="49"/>
  <c r="F269" i="49"/>
  <c r="E269" i="49"/>
  <c r="D269" i="49"/>
  <c r="C269" i="49"/>
  <c r="B269" i="49"/>
  <c r="J268" i="49"/>
  <c r="I268" i="49"/>
  <c r="H268" i="49"/>
  <c r="G268" i="49"/>
  <c r="F268" i="49"/>
  <c r="E268" i="49"/>
  <c r="D268" i="49"/>
  <c r="C268" i="49"/>
  <c r="B268" i="49"/>
  <c r="J267" i="49"/>
  <c r="I267" i="49"/>
  <c r="H267" i="49"/>
  <c r="G267" i="49"/>
  <c r="F267" i="49"/>
  <c r="E267" i="49"/>
  <c r="D267" i="49"/>
  <c r="C267" i="49"/>
  <c r="B267" i="49"/>
  <c r="J266" i="49"/>
  <c r="I266" i="49"/>
  <c r="H266" i="49"/>
  <c r="G266" i="49"/>
  <c r="F266" i="49"/>
  <c r="E266" i="49"/>
  <c r="D266" i="49"/>
  <c r="C266" i="49"/>
  <c r="B266" i="49"/>
  <c r="J265" i="49"/>
  <c r="I265" i="49"/>
  <c r="H265" i="49"/>
  <c r="G265" i="49"/>
  <c r="F265" i="49"/>
  <c r="E265" i="49"/>
  <c r="D265" i="49"/>
  <c r="C265" i="49"/>
  <c r="B265" i="49"/>
  <c r="J264" i="49"/>
  <c r="I264" i="49"/>
  <c r="H264" i="49"/>
  <c r="G264" i="49"/>
  <c r="F264" i="49"/>
  <c r="E264" i="49"/>
  <c r="D264" i="49"/>
  <c r="C264" i="49"/>
  <c r="B264" i="49"/>
  <c r="J263" i="49"/>
  <c r="I263" i="49"/>
  <c r="H263" i="49"/>
  <c r="G263" i="49"/>
  <c r="F263" i="49"/>
  <c r="E263" i="49"/>
  <c r="D263" i="49"/>
  <c r="C263" i="49"/>
  <c r="B263" i="49"/>
  <c r="J262" i="49"/>
  <c r="I262" i="49"/>
  <c r="H262" i="49"/>
  <c r="G262" i="49"/>
  <c r="F262" i="49"/>
  <c r="E262" i="49"/>
  <c r="D262" i="49"/>
  <c r="C262" i="49"/>
  <c r="B262" i="49"/>
  <c r="J261" i="49"/>
  <c r="I261" i="49"/>
  <c r="H261" i="49"/>
  <c r="G261" i="49"/>
  <c r="F261" i="49"/>
  <c r="E261" i="49"/>
  <c r="D261" i="49"/>
  <c r="C261" i="49"/>
  <c r="B261" i="49"/>
  <c r="J260" i="49"/>
  <c r="I260" i="49"/>
  <c r="H260" i="49"/>
  <c r="G260" i="49"/>
  <c r="F260" i="49"/>
  <c r="E260" i="49"/>
  <c r="D260" i="49"/>
  <c r="C260" i="49"/>
  <c r="B260" i="49"/>
  <c r="J259" i="49"/>
  <c r="I259" i="49"/>
  <c r="H259" i="49"/>
  <c r="G259" i="49"/>
  <c r="F259" i="49"/>
  <c r="E259" i="49"/>
  <c r="D259" i="49"/>
  <c r="C259" i="49"/>
  <c r="B259" i="49"/>
  <c r="J258" i="49"/>
  <c r="I258" i="49"/>
  <c r="H258" i="49"/>
  <c r="G258" i="49"/>
  <c r="F258" i="49"/>
  <c r="E258" i="49"/>
  <c r="D258" i="49"/>
  <c r="C258" i="49"/>
  <c r="B258" i="49"/>
  <c r="J257" i="49"/>
  <c r="I257" i="49"/>
  <c r="H257" i="49"/>
  <c r="G257" i="49"/>
  <c r="F257" i="49"/>
  <c r="E257" i="49"/>
  <c r="D257" i="49"/>
  <c r="C257" i="49"/>
  <c r="B257" i="49"/>
  <c r="J256" i="49"/>
  <c r="I256" i="49"/>
  <c r="H256" i="49"/>
  <c r="G256" i="49"/>
  <c r="F256" i="49"/>
  <c r="E256" i="49"/>
  <c r="D256" i="49"/>
  <c r="C256" i="49"/>
  <c r="B256" i="49"/>
  <c r="J255" i="49"/>
  <c r="I255" i="49"/>
  <c r="H255" i="49"/>
  <c r="G255" i="49"/>
  <c r="F255" i="49"/>
  <c r="E255" i="49"/>
  <c r="D255" i="49"/>
  <c r="C255" i="49"/>
  <c r="B255" i="49"/>
  <c r="J254" i="49"/>
  <c r="I254" i="49"/>
  <c r="H254" i="49"/>
  <c r="G254" i="49"/>
  <c r="F254" i="49"/>
  <c r="E254" i="49"/>
  <c r="D254" i="49"/>
  <c r="C254" i="49"/>
  <c r="B254" i="49"/>
  <c r="J253" i="49"/>
  <c r="I253" i="49"/>
  <c r="H253" i="49"/>
  <c r="G253" i="49"/>
  <c r="F253" i="49"/>
  <c r="E253" i="49"/>
  <c r="D253" i="49"/>
  <c r="C253" i="49"/>
  <c r="B253" i="49"/>
  <c r="J252" i="49"/>
  <c r="I252" i="49"/>
  <c r="H252" i="49"/>
  <c r="G252" i="49"/>
  <c r="F252" i="49"/>
  <c r="E252" i="49"/>
  <c r="D252" i="49"/>
  <c r="C252" i="49"/>
  <c r="B252" i="49"/>
  <c r="J251" i="49"/>
  <c r="I251" i="49"/>
  <c r="H251" i="49"/>
  <c r="G251" i="49"/>
  <c r="F251" i="49"/>
  <c r="E251" i="49"/>
  <c r="D251" i="49"/>
  <c r="C251" i="49"/>
  <c r="B251" i="49"/>
  <c r="J250" i="49"/>
  <c r="I250" i="49"/>
  <c r="H250" i="49"/>
  <c r="G250" i="49"/>
  <c r="F250" i="49"/>
  <c r="E250" i="49"/>
  <c r="D250" i="49"/>
  <c r="C250" i="49"/>
  <c r="B250" i="49"/>
  <c r="J249" i="49"/>
  <c r="I249" i="49"/>
  <c r="H249" i="49"/>
  <c r="G249" i="49"/>
  <c r="F249" i="49"/>
  <c r="E249" i="49"/>
  <c r="D249" i="49"/>
  <c r="C249" i="49"/>
  <c r="B249" i="49"/>
  <c r="J248" i="49"/>
  <c r="I248" i="49"/>
  <c r="H248" i="49"/>
  <c r="G248" i="49"/>
  <c r="F248" i="49"/>
  <c r="E248" i="49"/>
  <c r="D248" i="49"/>
  <c r="C248" i="49"/>
  <c r="B248" i="49"/>
  <c r="J247" i="49"/>
  <c r="I247" i="49"/>
  <c r="H247" i="49"/>
  <c r="G247" i="49"/>
  <c r="F247" i="49"/>
  <c r="E247" i="49"/>
  <c r="D247" i="49"/>
  <c r="C247" i="49"/>
  <c r="B247" i="49"/>
  <c r="J246" i="49"/>
  <c r="I246" i="49"/>
  <c r="H246" i="49"/>
  <c r="G246" i="49"/>
  <c r="F246" i="49"/>
  <c r="E246" i="49"/>
  <c r="D246" i="49"/>
  <c r="C246" i="49"/>
  <c r="B246" i="49"/>
  <c r="J245" i="49"/>
  <c r="I245" i="49"/>
  <c r="H245" i="49"/>
  <c r="G245" i="49"/>
  <c r="F245" i="49"/>
  <c r="E245" i="49"/>
  <c r="D245" i="49"/>
  <c r="C245" i="49"/>
  <c r="B245" i="49"/>
  <c r="J244" i="49"/>
  <c r="I244" i="49"/>
  <c r="H244" i="49"/>
  <c r="G244" i="49"/>
  <c r="F244" i="49"/>
  <c r="E244" i="49"/>
  <c r="D244" i="49"/>
  <c r="C244" i="49"/>
  <c r="B244" i="49"/>
  <c r="J243" i="49"/>
  <c r="I243" i="49"/>
  <c r="H243" i="49"/>
  <c r="G243" i="49"/>
  <c r="F243" i="49"/>
  <c r="E243" i="49"/>
  <c r="D243" i="49"/>
  <c r="C243" i="49"/>
  <c r="B243" i="49"/>
  <c r="J242" i="49"/>
  <c r="I242" i="49"/>
  <c r="H242" i="49"/>
  <c r="G242" i="49"/>
  <c r="F242" i="49"/>
  <c r="E242" i="49"/>
  <c r="D242" i="49"/>
  <c r="C242" i="49"/>
  <c r="B242" i="49"/>
  <c r="J241" i="49"/>
  <c r="I241" i="49"/>
  <c r="H241" i="49"/>
  <c r="G241" i="49"/>
  <c r="F241" i="49"/>
  <c r="E241" i="49"/>
  <c r="D241" i="49"/>
  <c r="C241" i="49"/>
  <c r="B241" i="49"/>
  <c r="J240" i="49"/>
  <c r="I240" i="49"/>
  <c r="H240" i="49"/>
  <c r="G240" i="49"/>
  <c r="F240" i="49"/>
  <c r="E240" i="49"/>
  <c r="D240" i="49"/>
  <c r="C240" i="49"/>
  <c r="B240" i="49"/>
  <c r="J239" i="49"/>
  <c r="I239" i="49"/>
  <c r="H239" i="49"/>
  <c r="G239" i="49"/>
  <c r="F239" i="49"/>
  <c r="E239" i="49"/>
  <c r="D239" i="49"/>
  <c r="C239" i="49"/>
  <c r="B239" i="49"/>
  <c r="J238" i="49"/>
  <c r="I238" i="49"/>
  <c r="H238" i="49"/>
  <c r="G238" i="49"/>
  <c r="F238" i="49"/>
  <c r="E238" i="49"/>
  <c r="D238" i="49"/>
  <c r="C238" i="49"/>
  <c r="B238" i="49"/>
  <c r="J237" i="49"/>
  <c r="I237" i="49"/>
  <c r="H237" i="49"/>
  <c r="G237" i="49"/>
  <c r="F237" i="49"/>
  <c r="E237" i="49"/>
  <c r="D237" i="49"/>
  <c r="C237" i="49"/>
  <c r="B237" i="49"/>
  <c r="J236" i="49"/>
  <c r="I236" i="49"/>
  <c r="H236" i="49"/>
  <c r="G236" i="49"/>
  <c r="F236" i="49"/>
  <c r="E236" i="49"/>
  <c r="D236" i="49"/>
  <c r="C236" i="49"/>
  <c r="B236" i="49"/>
  <c r="J235" i="49"/>
  <c r="I235" i="49"/>
  <c r="H235" i="49"/>
  <c r="G235" i="49"/>
  <c r="F235" i="49"/>
  <c r="E235" i="49"/>
  <c r="D235" i="49"/>
  <c r="C235" i="49"/>
  <c r="B235" i="49"/>
  <c r="J234" i="49"/>
  <c r="I234" i="49"/>
  <c r="H234" i="49"/>
  <c r="G234" i="49"/>
  <c r="F234" i="49"/>
  <c r="E234" i="49"/>
  <c r="D234" i="49"/>
  <c r="C234" i="49"/>
  <c r="B234" i="49"/>
  <c r="J233" i="49"/>
  <c r="I233" i="49"/>
  <c r="H233" i="49"/>
  <c r="G233" i="49"/>
  <c r="F233" i="49"/>
  <c r="E233" i="49"/>
  <c r="D233" i="49"/>
  <c r="C233" i="49"/>
  <c r="B233" i="49"/>
  <c r="J232" i="49"/>
  <c r="I232" i="49"/>
  <c r="H232" i="49"/>
  <c r="G232" i="49"/>
  <c r="F232" i="49"/>
  <c r="E232" i="49"/>
  <c r="D232" i="49"/>
  <c r="C232" i="49"/>
  <c r="B232" i="49"/>
  <c r="J231" i="49"/>
  <c r="I231" i="49"/>
  <c r="H231" i="49"/>
  <c r="G231" i="49"/>
  <c r="F231" i="49"/>
  <c r="E231" i="49"/>
  <c r="D231" i="49"/>
  <c r="C231" i="49"/>
  <c r="B231" i="49"/>
  <c r="J230" i="49"/>
  <c r="I230" i="49"/>
  <c r="H230" i="49"/>
  <c r="G230" i="49"/>
  <c r="F230" i="49"/>
  <c r="E230" i="49"/>
  <c r="D230" i="49"/>
  <c r="C230" i="49"/>
  <c r="B230" i="49"/>
  <c r="J229" i="49"/>
  <c r="I229" i="49"/>
  <c r="H229" i="49"/>
  <c r="G229" i="49"/>
  <c r="F229" i="49"/>
  <c r="E229" i="49"/>
  <c r="D229" i="49"/>
  <c r="C229" i="49"/>
  <c r="B229" i="49"/>
  <c r="J228" i="49"/>
  <c r="I228" i="49"/>
  <c r="H228" i="49"/>
  <c r="G228" i="49"/>
  <c r="F228" i="49"/>
  <c r="E228" i="49"/>
  <c r="D228" i="49"/>
  <c r="C228" i="49"/>
  <c r="B228" i="49"/>
  <c r="J227" i="49"/>
  <c r="I227" i="49"/>
  <c r="H227" i="49"/>
  <c r="G227" i="49"/>
  <c r="F227" i="49"/>
  <c r="E227" i="49"/>
  <c r="D227" i="49"/>
  <c r="C227" i="49"/>
  <c r="B227" i="49"/>
  <c r="J226" i="49"/>
  <c r="I226" i="49"/>
  <c r="H226" i="49"/>
  <c r="G226" i="49"/>
  <c r="F226" i="49"/>
  <c r="E226" i="49"/>
  <c r="D226" i="49"/>
  <c r="C226" i="49"/>
  <c r="B226" i="49"/>
  <c r="J225" i="49"/>
  <c r="I225" i="49"/>
  <c r="H225" i="49"/>
  <c r="G225" i="49"/>
  <c r="F225" i="49"/>
  <c r="E225" i="49"/>
  <c r="D225" i="49"/>
  <c r="C225" i="49"/>
  <c r="B225" i="49"/>
  <c r="J224" i="49"/>
  <c r="I224" i="49"/>
  <c r="H224" i="49"/>
  <c r="G224" i="49"/>
  <c r="F224" i="49"/>
  <c r="E224" i="49"/>
  <c r="D224" i="49"/>
  <c r="C224" i="49"/>
  <c r="B224" i="49"/>
  <c r="J223" i="49"/>
  <c r="I223" i="49"/>
  <c r="H223" i="49"/>
  <c r="G223" i="49"/>
  <c r="F223" i="49"/>
  <c r="E223" i="49"/>
  <c r="D223" i="49"/>
  <c r="C223" i="49"/>
  <c r="B223" i="49"/>
  <c r="J222" i="49"/>
  <c r="I222" i="49"/>
  <c r="H222" i="49"/>
  <c r="G222" i="49"/>
  <c r="F222" i="49"/>
  <c r="E222" i="49"/>
  <c r="D222" i="49"/>
  <c r="C222" i="49"/>
  <c r="B222" i="49"/>
  <c r="J221" i="49"/>
  <c r="I221" i="49"/>
  <c r="H221" i="49"/>
  <c r="G221" i="49"/>
  <c r="F221" i="49"/>
  <c r="E221" i="49"/>
  <c r="D221" i="49"/>
  <c r="C221" i="49"/>
  <c r="B221" i="49"/>
  <c r="J220" i="49"/>
  <c r="I220" i="49"/>
  <c r="H220" i="49"/>
  <c r="G220" i="49"/>
  <c r="F220" i="49"/>
  <c r="E220" i="49"/>
  <c r="D220" i="49"/>
  <c r="C220" i="49"/>
  <c r="B220" i="49"/>
  <c r="J219" i="49"/>
  <c r="I219" i="49"/>
  <c r="H219" i="49"/>
  <c r="G219" i="49"/>
  <c r="F219" i="49"/>
  <c r="E219" i="49"/>
  <c r="D219" i="49"/>
  <c r="C219" i="49"/>
  <c r="B219" i="49"/>
  <c r="J218" i="49"/>
  <c r="I218" i="49"/>
  <c r="H218" i="49"/>
  <c r="G218" i="49"/>
  <c r="F218" i="49"/>
  <c r="E218" i="49"/>
  <c r="D218" i="49"/>
  <c r="C218" i="49"/>
  <c r="B218" i="49"/>
  <c r="J217" i="49"/>
  <c r="I217" i="49"/>
  <c r="H217" i="49"/>
  <c r="G217" i="49"/>
  <c r="F217" i="49"/>
  <c r="E217" i="49"/>
  <c r="D217" i="49"/>
  <c r="C217" i="49"/>
  <c r="B217" i="49"/>
  <c r="J216" i="49"/>
  <c r="I216" i="49"/>
  <c r="H216" i="49"/>
  <c r="G216" i="49"/>
  <c r="F216" i="49"/>
  <c r="E216" i="49"/>
  <c r="D216" i="49"/>
  <c r="C216" i="49"/>
  <c r="B216" i="49"/>
  <c r="J215" i="49"/>
  <c r="I215" i="49"/>
  <c r="H215" i="49"/>
  <c r="G215" i="49"/>
  <c r="F215" i="49"/>
  <c r="E215" i="49"/>
  <c r="D215" i="49"/>
  <c r="C215" i="49"/>
  <c r="B215" i="49"/>
  <c r="J214" i="49"/>
  <c r="I214" i="49"/>
  <c r="H214" i="49"/>
  <c r="G214" i="49"/>
  <c r="F214" i="49"/>
  <c r="E214" i="49"/>
  <c r="D214" i="49"/>
  <c r="C214" i="49"/>
  <c r="B214" i="49"/>
  <c r="J213" i="49"/>
  <c r="I213" i="49"/>
  <c r="H213" i="49"/>
  <c r="G213" i="49"/>
  <c r="F213" i="49"/>
  <c r="E213" i="49"/>
  <c r="D213" i="49"/>
  <c r="C213" i="49"/>
  <c r="B213" i="49"/>
  <c r="J212" i="49"/>
  <c r="I212" i="49"/>
  <c r="H212" i="49"/>
  <c r="G212" i="49"/>
  <c r="F212" i="49"/>
  <c r="E212" i="49"/>
  <c r="D212" i="49"/>
  <c r="C212" i="49"/>
  <c r="B212" i="49"/>
  <c r="J211" i="49"/>
  <c r="I211" i="49"/>
  <c r="H211" i="49"/>
  <c r="G211" i="49"/>
  <c r="F211" i="49"/>
  <c r="E211" i="49"/>
  <c r="D211" i="49"/>
  <c r="C211" i="49"/>
  <c r="B211" i="49"/>
  <c r="J210" i="49"/>
  <c r="I210" i="49"/>
  <c r="H210" i="49"/>
  <c r="G210" i="49"/>
  <c r="F210" i="49"/>
  <c r="E210" i="49"/>
  <c r="D210" i="49"/>
  <c r="C210" i="49"/>
  <c r="B210" i="49"/>
  <c r="J209" i="49"/>
  <c r="I209" i="49"/>
  <c r="H209" i="49"/>
  <c r="G209" i="49"/>
  <c r="F209" i="49"/>
  <c r="E209" i="49"/>
  <c r="D209" i="49"/>
  <c r="C209" i="49"/>
  <c r="B209" i="49"/>
  <c r="J208" i="49"/>
  <c r="I208" i="49"/>
  <c r="H208" i="49"/>
  <c r="G208" i="49"/>
  <c r="F208" i="49"/>
  <c r="E208" i="49"/>
  <c r="D208" i="49"/>
  <c r="C208" i="49"/>
  <c r="B208" i="49"/>
  <c r="J207" i="49"/>
  <c r="I207" i="49"/>
  <c r="H207" i="49"/>
  <c r="G207" i="49"/>
  <c r="F207" i="49"/>
  <c r="E207" i="49"/>
  <c r="D207" i="49"/>
  <c r="C207" i="49"/>
  <c r="B207" i="49"/>
  <c r="J206" i="49"/>
  <c r="I206" i="49"/>
  <c r="H206" i="49"/>
  <c r="G206" i="49"/>
  <c r="F206" i="49"/>
  <c r="E206" i="49"/>
  <c r="D206" i="49"/>
  <c r="C206" i="49"/>
  <c r="B206" i="49"/>
  <c r="J205" i="49"/>
  <c r="I205" i="49"/>
  <c r="H205" i="49"/>
  <c r="G205" i="49"/>
  <c r="F205" i="49"/>
  <c r="E205" i="49"/>
  <c r="D205" i="49"/>
  <c r="C205" i="49"/>
  <c r="B205" i="49"/>
  <c r="J204" i="49"/>
  <c r="I204" i="49"/>
  <c r="H204" i="49"/>
  <c r="G204" i="49"/>
  <c r="F204" i="49"/>
  <c r="E204" i="49"/>
  <c r="D204" i="49"/>
  <c r="C204" i="49"/>
  <c r="B204" i="49"/>
  <c r="J203" i="49"/>
  <c r="I203" i="49"/>
  <c r="H203" i="49"/>
  <c r="G203" i="49"/>
  <c r="F203" i="49"/>
  <c r="E203" i="49"/>
  <c r="D203" i="49"/>
  <c r="C203" i="49"/>
  <c r="B203" i="49"/>
  <c r="J202" i="49"/>
  <c r="I202" i="49"/>
  <c r="H202" i="49"/>
  <c r="G202" i="49"/>
  <c r="F202" i="49"/>
  <c r="E202" i="49"/>
  <c r="D202" i="49"/>
  <c r="C202" i="49"/>
  <c r="B202" i="49"/>
  <c r="J201" i="49"/>
  <c r="I201" i="49"/>
  <c r="H201" i="49"/>
  <c r="G201" i="49"/>
  <c r="F201" i="49"/>
  <c r="E201" i="49"/>
  <c r="D201" i="49"/>
  <c r="C201" i="49"/>
  <c r="B201" i="49"/>
  <c r="J200" i="49"/>
  <c r="I200" i="49"/>
  <c r="H200" i="49"/>
  <c r="G200" i="49"/>
  <c r="F200" i="49"/>
  <c r="E200" i="49"/>
  <c r="D200" i="49"/>
  <c r="C200" i="49"/>
  <c r="B200" i="49"/>
  <c r="J199" i="49"/>
  <c r="I199" i="49"/>
  <c r="H199" i="49"/>
  <c r="G199" i="49"/>
  <c r="F199" i="49"/>
  <c r="E199" i="49"/>
  <c r="D199" i="49"/>
  <c r="C199" i="49"/>
  <c r="B199" i="49"/>
  <c r="J198" i="49"/>
  <c r="I198" i="49"/>
  <c r="H198" i="49"/>
  <c r="G198" i="49"/>
  <c r="F198" i="49"/>
  <c r="E198" i="49"/>
  <c r="D198" i="49"/>
  <c r="C198" i="49"/>
  <c r="B198" i="49"/>
  <c r="J197" i="49"/>
  <c r="I197" i="49"/>
  <c r="H197" i="49"/>
  <c r="G197" i="49"/>
  <c r="F197" i="49"/>
  <c r="E197" i="49"/>
  <c r="D197" i="49"/>
  <c r="C197" i="49"/>
  <c r="B197" i="49"/>
  <c r="J196" i="49"/>
  <c r="I196" i="49"/>
  <c r="H196" i="49"/>
  <c r="G196" i="49"/>
  <c r="F196" i="49"/>
  <c r="E196" i="49"/>
  <c r="D196" i="49"/>
  <c r="C196" i="49"/>
  <c r="B196" i="49"/>
  <c r="J195" i="49"/>
  <c r="I195" i="49"/>
  <c r="H195" i="49"/>
  <c r="G195" i="49"/>
  <c r="F195" i="49"/>
  <c r="E195" i="49"/>
  <c r="D195" i="49"/>
  <c r="C195" i="49"/>
  <c r="B195" i="49"/>
  <c r="J194" i="49"/>
  <c r="I194" i="49"/>
  <c r="H194" i="49"/>
  <c r="G194" i="49"/>
  <c r="F194" i="49"/>
  <c r="E194" i="49"/>
  <c r="D194" i="49"/>
  <c r="C194" i="49"/>
  <c r="B194" i="49"/>
  <c r="J193" i="49"/>
  <c r="I193" i="49"/>
  <c r="H193" i="49"/>
  <c r="G193" i="49"/>
  <c r="F193" i="49"/>
  <c r="E193" i="49"/>
  <c r="D193" i="49"/>
  <c r="C193" i="49"/>
  <c r="B193" i="49"/>
  <c r="J192" i="49"/>
  <c r="I192" i="49"/>
  <c r="H192" i="49"/>
  <c r="G192" i="49"/>
  <c r="F192" i="49"/>
  <c r="E192" i="49"/>
  <c r="D192" i="49"/>
  <c r="C192" i="49"/>
  <c r="B192" i="49"/>
  <c r="J191" i="49"/>
  <c r="I191" i="49"/>
  <c r="H191" i="49"/>
  <c r="G191" i="49"/>
  <c r="F191" i="49"/>
  <c r="E191" i="49"/>
  <c r="D191" i="49"/>
  <c r="C191" i="49"/>
  <c r="B191" i="49"/>
  <c r="J190" i="49"/>
  <c r="I190" i="49"/>
  <c r="H190" i="49"/>
  <c r="G190" i="49"/>
  <c r="F190" i="49"/>
  <c r="E190" i="49"/>
  <c r="D190" i="49"/>
  <c r="C190" i="49"/>
  <c r="B190" i="49"/>
  <c r="J189" i="49"/>
  <c r="I189" i="49"/>
  <c r="H189" i="49"/>
  <c r="G189" i="49"/>
  <c r="F189" i="49"/>
  <c r="E189" i="49"/>
  <c r="D189" i="49"/>
  <c r="C189" i="49"/>
  <c r="B189" i="49"/>
  <c r="J188" i="49"/>
  <c r="I188" i="49"/>
  <c r="H188" i="49"/>
  <c r="G188" i="49"/>
  <c r="F188" i="49"/>
  <c r="E188" i="49"/>
  <c r="D188" i="49"/>
  <c r="C188" i="49"/>
  <c r="B188" i="49"/>
  <c r="J187" i="49"/>
  <c r="I187" i="49"/>
  <c r="H187" i="49"/>
  <c r="G187" i="49"/>
  <c r="F187" i="49"/>
  <c r="E187" i="49"/>
  <c r="D187" i="49"/>
  <c r="C187" i="49"/>
  <c r="B187" i="49"/>
  <c r="J186" i="49"/>
  <c r="I186" i="49"/>
  <c r="H186" i="49"/>
  <c r="G186" i="49"/>
  <c r="F186" i="49"/>
  <c r="E186" i="49"/>
  <c r="D186" i="49"/>
  <c r="C186" i="49"/>
  <c r="B186" i="49"/>
  <c r="J185" i="49"/>
  <c r="I185" i="49"/>
  <c r="H185" i="49"/>
  <c r="G185" i="49"/>
  <c r="F185" i="49"/>
  <c r="E185" i="49"/>
  <c r="D185" i="49"/>
  <c r="C185" i="49"/>
  <c r="B185" i="49"/>
  <c r="J184" i="49"/>
  <c r="I184" i="49"/>
  <c r="H184" i="49"/>
  <c r="G184" i="49"/>
  <c r="F184" i="49"/>
  <c r="E184" i="49"/>
  <c r="D184" i="49"/>
  <c r="C184" i="49"/>
  <c r="B184" i="49"/>
  <c r="J183" i="49"/>
  <c r="I183" i="49"/>
  <c r="H183" i="49"/>
  <c r="G183" i="49"/>
  <c r="F183" i="49"/>
  <c r="E183" i="49"/>
  <c r="D183" i="49"/>
  <c r="C183" i="49"/>
  <c r="B183" i="49"/>
  <c r="J182" i="49"/>
  <c r="I182" i="49"/>
  <c r="H182" i="49"/>
  <c r="G182" i="49"/>
  <c r="F182" i="49"/>
  <c r="E182" i="49"/>
  <c r="D182" i="49"/>
  <c r="C182" i="49"/>
  <c r="B182" i="49"/>
  <c r="J181" i="49"/>
  <c r="I181" i="49"/>
  <c r="H181" i="49"/>
  <c r="G181" i="49"/>
  <c r="F181" i="49"/>
  <c r="E181" i="49"/>
  <c r="D181" i="49"/>
  <c r="C181" i="49"/>
  <c r="B181" i="49"/>
  <c r="J180" i="49"/>
  <c r="I180" i="49"/>
  <c r="H180" i="49"/>
  <c r="G180" i="49"/>
  <c r="F180" i="49"/>
  <c r="E180" i="49"/>
  <c r="D180" i="49"/>
  <c r="C180" i="49"/>
  <c r="B180" i="49"/>
  <c r="J179" i="49"/>
  <c r="I179" i="49"/>
  <c r="H179" i="49"/>
  <c r="G179" i="49"/>
  <c r="F179" i="49"/>
  <c r="E179" i="49"/>
  <c r="D179" i="49"/>
  <c r="C179" i="49"/>
  <c r="B179" i="49"/>
  <c r="J178" i="49"/>
  <c r="I178" i="49"/>
  <c r="H178" i="49"/>
  <c r="G178" i="49"/>
  <c r="F178" i="49"/>
  <c r="E178" i="49"/>
  <c r="D178" i="49"/>
  <c r="C178" i="49"/>
  <c r="B178" i="49"/>
  <c r="J177" i="49"/>
  <c r="I177" i="49"/>
  <c r="H177" i="49"/>
  <c r="G177" i="49"/>
  <c r="F177" i="49"/>
  <c r="E177" i="49"/>
  <c r="D177" i="49"/>
  <c r="C177" i="49"/>
  <c r="B177" i="49"/>
  <c r="J176" i="49"/>
  <c r="I176" i="49"/>
  <c r="H176" i="49"/>
  <c r="G176" i="49"/>
  <c r="F176" i="49"/>
  <c r="E176" i="49"/>
  <c r="D176" i="49"/>
  <c r="C176" i="49"/>
  <c r="B176" i="49"/>
  <c r="J175" i="49"/>
  <c r="I175" i="49"/>
  <c r="H175" i="49"/>
  <c r="G175" i="49"/>
  <c r="F175" i="49"/>
  <c r="E175" i="49"/>
  <c r="D175" i="49"/>
  <c r="C175" i="49"/>
  <c r="B175" i="49"/>
  <c r="J174" i="49"/>
  <c r="I174" i="49"/>
  <c r="H174" i="49"/>
  <c r="G174" i="49"/>
  <c r="F174" i="49"/>
  <c r="E174" i="49"/>
  <c r="D174" i="49"/>
  <c r="C174" i="49"/>
  <c r="B174" i="49"/>
  <c r="J173" i="49"/>
  <c r="I173" i="49"/>
  <c r="H173" i="49"/>
  <c r="G173" i="49"/>
  <c r="F173" i="49"/>
  <c r="E173" i="49"/>
  <c r="D173" i="49"/>
  <c r="C173" i="49"/>
  <c r="B173" i="49"/>
  <c r="J172" i="49"/>
  <c r="I172" i="49"/>
  <c r="H172" i="49"/>
  <c r="G172" i="49"/>
  <c r="F172" i="49"/>
  <c r="E172" i="49"/>
  <c r="D172" i="49"/>
  <c r="C172" i="49"/>
  <c r="B172" i="49"/>
  <c r="J171" i="49"/>
  <c r="I171" i="49"/>
  <c r="H171" i="49"/>
  <c r="G171" i="49"/>
  <c r="F171" i="49"/>
  <c r="E171" i="49"/>
  <c r="D171" i="49"/>
  <c r="C171" i="49"/>
  <c r="B171" i="49"/>
  <c r="J170" i="49"/>
  <c r="I170" i="49"/>
  <c r="H170" i="49"/>
  <c r="G170" i="49"/>
  <c r="F170" i="49"/>
  <c r="E170" i="49"/>
  <c r="D170" i="49"/>
  <c r="C170" i="49"/>
  <c r="B170" i="49"/>
  <c r="J169" i="49"/>
  <c r="I169" i="49"/>
  <c r="H169" i="49"/>
  <c r="G169" i="49"/>
  <c r="F169" i="49"/>
  <c r="E169" i="49"/>
  <c r="D169" i="49"/>
  <c r="C169" i="49"/>
  <c r="B169" i="49"/>
  <c r="J168" i="49"/>
  <c r="I168" i="49"/>
  <c r="H168" i="49"/>
  <c r="G168" i="49"/>
  <c r="F168" i="49"/>
  <c r="E168" i="49"/>
  <c r="D168" i="49"/>
  <c r="C168" i="49"/>
  <c r="B168" i="49"/>
  <c r="J167" i="49"/>
  <c r="I167" i="49"/>
  <c r="H167" i="49"/>
  <c r="G167" i="49"/>
  <c r="F167" i="49"/>
  <c r="E167" i="49"/>
  <c r="D167" i="49"/>
  <c r="C167" i="49"/>
  <c r="B167" i="49"/>
  <c r="J166" i="49"/>
  <c r="I166" i="49"/>
  <c r="H166" i="49"/>
  <c r="G166" i="49"/>
  <c r="F166" i="49"/>
  <c r="E166" i="49"/>
  <c r="D166" i="49"/>
  <c r="C166" i="49"/>
  <c r="B166" i="49"/>
  <c r="J165" i="49"/>
  <c r="I165" i="49"/>
  <c r="H165" i="49"/>
  <c r="G165" i="49"/>
  <c r="F165" i="49"/>
  <c r="E165" i="49"/>
  <c r="D165" i="49"/>
  <c r="C165" i="49"/>
  <c r="B165" i="49"/>
  <c r="J164" i="49"/>
  <c r="I164" i="49"/>
  <c r="H164" i="49"/>
  <c r="G164" i="49"/>
  <c r="F164" i="49"/>
  <c r="E164" i="49"/>
  <c r="D164" i="49"/>
  <c r="C164" i="49"/>
  <c r="B164" i="49"/>
  <c r="J163" i="49"/>
  <c r="I163" i="49"/>
  <c r="H163" i="49"/>
  <c r="G163" i="49"/>
  <c r="F163" i="49"/>
  <c r="E163" i="49"/>
  <c r="D163" i="49"/>
  <c r="C163" i="49"/>
  <c r="B163" i="49"/>
  <c r="J162" i="49"/>
  <c r="I162" i="49"/>
  <c r="H162" i="49"/>
  <c r="G162" i="49"/>
  <c r="F162" i="49"/>
  <c r="E162" i="49"/>
  <c r="D162" i="49"/>
  <c r="C162" i="49"/>
  <c r="B162" i="49"/>
  <c r="J161" i="49"/>
  <c r="I161" i="49"/>
  <c r="H161" i="49"/>
  <c r="G161" i="49"/>
  <c r="F161" i="49"/>
  <c r="E161" i="49"/>
  <c r="D161" i="49"/>
  <c r="C161" i="49"/>
  <c r="B161" i="49"/>
  <c r="J160" i="49"/>
  <c r="I160" i="49"/>
  <c r="H160" i="49"/>
  <c r="G160" i="49"/>
  <c r="F160" i="49"/>
  <c r="E160" i="49"/>
  <c r="D160" i="49"/>
  <c r="C160" i="49"/>
  <c r="B160" i="49"/>
  <c r="J159" i="49"/>
  <c r="I159" i="49"/>
  <c r="H159" i="49"/>
  <c r="G159" i="49"/>
  <c r="F159" i="49"/>
  <c r="E159" i="49"/>
  <c r="D159" i="49"/>
  <c r="C159" i="49"/>
  <c r="B159" i="49"/>
  <c r="J158" i="49"/>
  <c r="I158" i="49"/>
  <c r="H158" i="49"/>
  <c r="G158" i="49"/>
  <c r="F158" i="49"/>
  <c r="E158" i="49"/>
  <c r="D158" i="49"/>
  <c r="C158" i="49"/>
  <c r="B158" i="49"/>
  <c r="J157" i="49"/>
  <c r="I157" i="49"/>
  <c r="H157" i="49"/>
  <c r="G157" i="49"/>
  <c r="F157" i="49"/>
  <c r="E157" i="49"/>
  <c r="D157" i="49"/>
  <c r="C157" i="49"/>
  <c r="B157" i="49"/>
  <c r="J156" i="49"/>
  <c r="I156" i="49"/>
  <c r="H156" i="49"/>
  <c r="G156" i="49"/>
  <c r="F156" i="49"/>
  <c r="E156" i="49"/>
  <c r="D156" i="49"/>
  <c r="C156" i="49"/>
  <c r="B156" i="49"/>
  <c r="J155" i="49"/>
  <c r="I155" i="49"/>
  <c r="H155" i="49"/>
  <c r="G155" i="49"/>
  <c r="F155" i="49"/>
  <c r="E155" i="49"/>
  <c r="D155" i="49"/>
  <c r="C155" i="49"/>
  <c r="B155" i="49"/>
  <c r="J154" i="49"/>
  <c r="I154" i="49"/>
  <c r="H154" i="49"/>
  <c r="G154" i="49"/>
  <c r="F154" i="49"/>
  <c r="E154" i="49"/>
  <c r="D154" i="49"/>
  <c r="C154" i="49"/>
  <c r="B154" i="49"/>
  <c r="J153" i="49"/>
  <c r="I153" i="49"/>
  <c r="H153" i="49"/>
  <c r="G153" i="49"/>
  <c r="F153" i="49"/>
  <c r="E153" i="49"/>
  <c r="D153" i="49"/>
  <c r="C153" i="49"/>
  <c r="B153" i="49"/>
  <c r="J152" i="49"/>
  <c r="I152" i="49"/>
  <c r="H152" i="49"/>
  <c r="G152" i="49"/>
  <c r="F152" i="49"/>
  <c r="E152" i="49"/>
  <c r="D152" i="49"/>
  <c r="C152" i="49"/>
  <c r="B152" i="49"/>
  <c r="J151" i="49"/>
  <c r="I151" i="49"/>
  <c r="H151" i="49"/>
  <c r="G151" i="49"/>
  <c r="F151" i="49"/>
  <c r="E151" i="49"/>
  <c r="D151" i="49"/>
  <c r="C151" i="49"/>
  <c r="B151" i="49"/>
  <c r="J150" i="49"/>
  <c r="I150" i="49"/>
  <c r="H150" i="49"/>
  <c r="G150" i="49"/>
  <c r="F150" i="49"/>
  <c r="E150" i="49"/>
  <c r="D150" i="49"/>
  <c r="C150" i="49"/>
  <c r="B150" i="49"/>
  <c r="J149" i="49"/>
  <c r="I149" i="49"/>
  <c r="H149" i="49"/>
  <c r="G149" i="49"/>
  <c r="F149" i="49"/>
  <c r="E149" i="49"/>
  <c r="D149" i="49"/>
  <c r="C149" i="49"/>
  <c r="B149" i="49"/>
  <c r="J148" i="49"/>
  <c r="I148" i="49"/>
  <c r="H148" i="49"/>
  <c r="G148" i="49"/>
  <c r="F148" i="49"/>
  <c r="E148" i="49"/>
  <c r="D148" i="49"/>
  <c r="C148" i="49"/>
  <c r="B148" i="49"/>
  <c r="J147" i="49"/>
  <c r="I147" i="49"/>
  <c r="H147" i="49"/>
  <c r="G147" i="49"/>
  <c r="F147" i="49"/>
  <c r="E147" i="49"/>
  <c r="D147" i="49"/>
  <c r="C147" i="49"/>
  <c r="B147" i="49"/>
  <c r="J146" i="49"/>
  <c r="I146" i="49"/>
  <c r="H146" i="49"/>
  <c r="G146" i="49"/>
  <c r="F146" i="49"/>
  <c r="E146" i="49"/>
  <c r="D146" i="49"/>
  <c r="C146" i="49"/>
  <c r="B146" i="49"/>
  <c r="J145" i="49"/>
  <c r="I145" i="49"/>
  <c r="H145" i="49"/>
  <c r="G145" i="49"/>
  <c r="F145" i="49"/>
  <c r="E145" i="49"/>
  <c r="D145" i="49"/>
  <c r="C145" i="49"/>
  <c r="B145" i="49"/>
  <c r="J144" i="49"/>
  <c r="I144" i="49"/>
  <c r="H144" i="49"/>
  <c r="G144" i="49"/>
  <c r="F144" i="49"/>
  <c r="E144" i="49"/>
  <c r="D144" i="49"/>
  <c r="C144" i="49"/>
  <c r="B144" i="49"/>
  <c r="J143" i="49"/>
  <c r="I143" i="49"/>
  <c r="H143" i="49"/>
  <c r="G143" i="49"/>
  <c r="F143" i="49"/>
  <c r="E143" i="49"/>
  <c r="D143" i="49"/>
  <c r="C143" i="49"/>
  <c r="B143" i="49"/>
  <c r="J142" i="49"/>
  <c r="I142" i="49"/>
  <c r="H142" i="49"/>
  <c r="G142" i="49"/>
  <c r="F142" i="49"/>
  <c r="E142" i="49"/>
  <c r="D142" i="49"/>
  <c r="C142" i="49"/>
  <c r="B142" i="49"/>
  <c r="J141" i="49"/>
  <c r="I141" i="49"/>
  <c r="H141" i="49"/>
  <c r="G141" i="49"/>
  <c r="F141" i="49"/>
  <c r="E141" i="49"/>
  <c r="D141" i="49"/>
  <c r="C141" i="49"/>
  <c r="B141" i="49"/>
  <c r="J140" i="49"/>
  <c r="I140" i="49"/>
  <c r="H140" i="49"/>
  <c r="G140" i="49"/>
  <c r="F140" i="49"/>
  <c r="E140" i="49"/>
  <c r="D140" i="49"/>
  <c r="C140" i="49"/>
  <c r="B140" i="49"/>
  <c r="J139" i="49"/>
  <c r="I139" i="49"/>
  <c r="H139" i="49"/>
  <c r="G139" i="49"/>
  <c r="F139" i="49"/>
  <c r="E139" i="49"/>
  <c r="D139" i="49"/>
  <c r="C139" i="49"/>
  <c r="B139" i="49"/>
  <c r="J138" i="49"/>
  <c r="I138" i="49"/>
  <c r="H138" i="49"/>
  <c r="G138" i="49"/>
  <c r="F138" i="49"/>
  <c r="E138" i="49"/>
  <c r="D138" i="49"/>
  <c r="C138" i="49"/>
  <c r="B138" i="49"/>
  <c r="J137" i="49"/>
  <c r="I137" i="49"/>
  <c r="H137" i="49"/>
  <c r="G137" i="49"/>
  <c r="F137" i="49"/>
  <c r="E137" i="49"/>
  <c r="D137" i="49"/>
  <c r="C137" i="49"/>
  <c r="B137" i="49"/>
  <c r="J136" i="49"/>
  <c r="I136" i="49"/>
  <c r="H136" i="49"/>
  <c r="G136" i="49"/>
  <c r="F136" i="49"/>
  <c r="E136" i="49"/>
  <c r="D136" i="49"/>
  <c r="C136" i="49"/>
  <c r="B136" i="49"/>
  <c r="J135" i="49"/>
  <c r="I135" i="49"/>
  <c r="H135" i="49"/>
  <c r="G135" i="49"/>
  <c r="F135" i="49"/>
  <c r="E135" i="49"/>
  <c r="D135" i="49"/>
  <c r="C135" i="49"/>
  <c r="B135" i="49"/>
  <c r="J134" i="49"/>
  <c r="I134" i="49"/>
  <c r="H134" i="49"/>
  <c r="G134" i="49"/>
  <c r="F134" i="49"/>
  <c r="E134" i="49"/>
  <c r="D134" i="49"/>
  <c r="C134" i="49"/>
  <c r="B134" i="49"/>
  <c r="J133" i="49"/>
  <c r="I133" i="49"/>
  <c r="H133" i="49"/>
  <c r="G133" i="49"/>
  <c r="F133" i="49"/>
  <c r="E133" i="49"/>
  <c r="D133" i="49"/>
  <c r="C133" i="49"/>
  <c r="B133" i="49"/>
  <c r="J132" i="49"/>
  <c r="I132" i="49"/>
  <c r="H132" i="49"/>
  <c r="G132" i="49"/>
  <c r="F132" i="49"/>
  <c r="E132" i="49"/>
  <c r="D132" i="49"/>
  <c r="C132" i="49"/>
  <c r="B132" i="49"/>
  <c r="J131" i="49"/>
  <c r="I131" i="49"/>
  <c r="H131" i="49"/>
  <c r="G131" i="49"/>
  <c r="F131" i="49"/>
  <c r="E131" i="49"/>
  <c r="D131" i="49"/>
  <c r="C131" i="49"/>
  <c r="B131" i="49"/>
  <c r="J130" i="49"/>
  <c r="I130" i="49"/>
  <c r="H130" i="49"/>
  <c r="G130" i="49"/>
  <c r="F130" i="49"/>
  <c r="E130" i="49"/>
  <c r="D130" i="49"/>
  <c r="C130" i="49"/>
  <c r="B130" i="49"/>
  <c r="J129" i="49"/>
  <c r="I129" i="49"/>
  <c r="H129" i="49"/>
  <c r="G129" i="49"/>
  <c r="F129" i="49"/>
  <c r="E129" i="49"/>
  <c r="D129" i="49"/>
  <c r="C129" i="49"/>
  <c r="B129" i="49"/>
  <c r="J128" i="49"/>
  <c r="I128" i="49"/>
  <c r="H128" i="49"/>
  <c r="G128" i="49"/>
  <c r="F128" i="49"/>
  <c r="E128" i="49"/>
  <c r="D128" i="49"/>
  <c r="C128" i="49"/>
  <c r="B128" i="49"/>
  <c r="J127" i="49"/>
  <c r="I127" i="49"/>
  <c r="H127" i="49"/>
  <c r="G127" i="49"/>
  <c r="F127" i="49"/>
  <c r="E127" i="49"/>
  <c r="D127" i="49"/>
  <c r="C127" i="49"/>
  <c r="B127" i="49"/>
  <c r="J126" i="49"/>
  <c r="I126" i="49"/>
  <c r="H126" i="49"/>
  <c r="G126" i="49"/>
  <c r="F126" i="49"/>
  <c r="E126" i="49"/>
  <c r="D126" i="49"/>
  <c r="C126" i="49"/>
  <c r="B126" i="49"/>
  <c r="J125" i="49"/>
  <c r="I125" i="49"/>
  <c r="H125" i="49"/>
  <c r="G125" i="49"/>
  <c r="F125" i="49"/>
  <c r="E125" i="49"/>
  <c r="D125" i="49"/>
  <c r="C125" i="49"/>
  <c r="B125" i="49"/>
  <c r="J124" i="49"/>
  <c r="I124" i="49"/>
  <c r="H124" i="49"/>
  <c r="G124" i="49"/>
  <c r="F124" i="49"/>
  <c r="E124" i="49"/>
  <c r="D124" i="49"/>
  <c r="C124" i="49"/>
  <c r="B124" i="49"/>
  <c r="J123" i="49"/>
  <c r="I123" i="49"/>
  <c r="H123" i="49"/>
  <c r="G123" i="49"/>
  <c r="F123" i="49"/>
  <c r="E123" i="49"/>
  <c r="D123" i="49"/>
  <c r="C123" i="49"/>
  <c r="B123" i="49"/>
  <c r="J122" i="49"/>
  <c r="I122" i="49"/>
  <c r="H122" i="49"/>
  <c r="G122" i="49"/>
  <c r="F122" i="49"/>
  <c r="E122" i="49"/>
  <c r="D122" i="49"/>
  <c r="C122" i="49"/>
  <c r="B122" i="49"/>
  <c r="J121" i="49"/>
  <c r="I121" i="49"/>
  <c r="H121" i="49"/>
  <c r="G121" i="49"/>
  <c r="F121" i="49"/>
  <c r="E121" i="49"/>
  <c r="D121" i="49"/>
  <c r="C121" i="49"/>
  <c r="B121" i="49"/>
  <c r="J120" i="49"/>
  <c r="I120" i="49"/>
  <c r="H120" i="49"/>
  <c r="G120" i="49"/>
  <c r="F120" i="49"/>
  <c r="E120" i="49"/>
  <c r="D120" i="49"/>
  <c r="C120" i="49"/>
  <c r="B120" i="49"/>
  <c r="J119" i="49"/>
  <c r="I119" i="49"/>
  <c r="H119" i="49"/>
  <c r="G119" i="49"/>
  <c r="F119" i="49"/>
  <c r="E119" i="49"/>
  <c r="D119" i="49"/>
  <c r="C119" i="49"/>
  <c r="B119" i="49"/>
  <c r="J118" i="49"/>
  <c r="I118" i="49"/>
  <c r="H118" i="49"/>
  <c r="G118" i="49"/>
  <c r="F118" i="49"/>
  <c r="E118" i="49"/>
  <c r="D118" i="49"/>
  <c r="C118" i="49"/>
  <c r="B118" i="49"/>
  <c r="J117" i="49"/>
  <c r="I117" i="49"/>
  <c r="H117" i="49"/>
  <c r="G117" i="49"/>
  <c r="F117" i="49"/>
  <c r="E117" i="49"/>
  <c r="D117" i="49"/>
  <c r="C117" i="49"/>
  <c r="B117" i="49"/>
  <c r="J116" i="49"/>
  <c r="I116" i="49"/>
  <c r="H116" i="49"/>
  <c r="G116" i="49"/>
  <c r="F116" i="49"/>
  <c r="E116" i="49"/>
  <c r="D116" i="49"/>
  <c r="C116" i="49"/>
  <c r="B116" i="49"/>
  <c r="J115" i="49"/>
  <c r="I115" i="49"/>
  <c r="H115" i="49"/>
  <c r="G115" i="49"/>
  <c r="F115" i="49"/>
  <c r="E115" i="49"/>
  <c r="D115" i="49"/>
  <c r="C115" i="49"/>
  <c r="B115" i="49"/>
  <c r="J114" i="49"/>
  <c r="I114" i="49"/>
  <c r="H114" i="49"/>
  <c r="G114" i="49"/>
  <c r="F114" i="49"/>
  <c r="E114" i="49"/>
  <c r="D114" i="49"/>
  <c r="C114" i="49"/>
  <c r="B114" i="49"/>
  <c r="J113" i="49"/>
  <c r="I113" i="49"/>
  <c r="H113" i="49"/>
  <c r="G113" i="49"/>
  <c r="F113" i="49"/>
  <c r="E113" i="49"/>
  <c r="D113" i="49"/>
  <c r="C113" i="49"/>
  <c r="B113" i="49"/>
  <c r="J112" i="49"/>
  <c r="I112" i="49"/>
  <c r="H112" i="49"/>
  <c r="G112" i="49"/>
  <c r="F112" i="49"/>
  <c r="E112" i="49"/>
  <c r="D112" i="49"/>
  <c r="C112" i="49"/>
  <c r="B112" i="49"/>
  <c r="J111" i="49"/>
  <c r="I111" i="49"/>
  <c r="H111" i="49"/>
  <c r="G111" i="49"/>
  <c r="F111" i="49"/>
  <c r="E111" i="49"/>
  <c r="D111" i="49"/>
  <c r="C111" i="49"/>
  <c r="B111" i="49"/>
  <c r="J110" i="49"/>
  <c r="I110" i="49"/>
  <c r="H110" i="49"/>
  <c r="G110" i="49"/>
  <c r="F110" i="49"/>
  <c r="E110" i="49"/>
  <c r="D110" i="49"/>
  <c r="C110" i="49"/>
  <c r="B110" i="49"/>
  <c r="J109" i="49"/>
  <c r="I109" i="49"/>
  <c r="H109" i="49"/>
  <c r="G109" i="49"/>
  <c r="F109" i="49"/>
  <c r="E109" i="49"/>
  <c r="D109" i="49"/>
  <c r="C109" i="49"/>
  <c r="B109" i="49"/>
  <c r="J108" i="49"/>
  <c r="I108" i="49"/>
  <c r="H108" i="49"/>
  <c r="G108" i="49"/>
  <c r="F108" i="49"/>
  <c r="E108" i="49"/>
  <c r="D108" i="49"/>
  <c r="C108" i="49"/>
  <c r="B108" i="49"/>
  <c r="J107" i="49"/>
  <c r="I107" i="49"/>
  <c r="H107" i="49"/>
  <c r="G107" i="49"/>
  <c r="F107" i="49"/>
  <c r="E107" i="49"/>
  <c r="D107" i="49"/>
  <c r="C107" i="49"/>
  <c r="B107" i="49"/>
  <c r="J106" i="49"/>
  <c r="I106" i="49"/>
  <c r="H106" i="49"/>
  <c r="G106" i="49"/>
  <c r="F106" i="49"/>
  <c r="E106" i="49"/>
  <c r="D106" i="49"/>
  <c r="C106" i="49"/>
  <c r="B106" i="49"/>
  <c r="J105" i="49"/>
  <c r="I105" i="49"/>
  <c r="H105" i="49"/>
  <c r="G105" i="49"/>
  <c r="F105" i="49"/>
  <c r="E105" i="49"/>
  <c r="D105" i="49"/>
  <c r="C105" i="49"/>
  <c r="B105" i="49"/>
  <c r="J104" i="49"/>
  <c r="I104" i="49"/>
  <c r="H104" i="49"/>
  <c r="G104" i="49"/>
  <c r="F104" i="49"/>
  <c r="E104" i="49"/>
  <c r="D104" i="49"/>
  <c r="C104" i="49"/>
  <c r="B104" i="49"/>
  <c r="J103" i="49"/>
  <c r="I103" i="49"/>
  <c r="H103" i="49"/>
  <c r="G103" i="49"/>
  <c r="F103" i="49"/>
  <c r="E103" i="49"/>
  <c r="D103" i="49"/>
  <c r="C103" i="49"/>
  <c r="B103" i="49"/>
  <c r="J102" i="49"/>
  <c r="I102" i="49"/>
  <c r="H102" i="49"/>
  <c r="G102" i="49"/>
  <c r="F102" i="49"/>
  <c r="E102" i="49"/>
  <c r="D102" i="49"/>
  <c r="C102" i="49"/>
  <c r="B102" i="49"/>
  <c r="J101" i="49"/>
  <c r="I101" i="49"/>
  <c r="H101" i="49"/>
  <c r="G101" i="49"/>
  <c r="F101" i="49"/>
  <c r="E101" i="49"/>
  <c r="D101" i="49"/>
  <c r="C101" i="49"/>
  <c r="B101" i="49"/>
  <c r="J100" i="49"/>
  <c r="I100" i="49"/>
  <c r="H100" i="49"/>
  <c r="G100" i="49"/>
  <c r="F100" i="49"/>
  <c r="E100" i="49"/>
  <c r="D100" i="49"/>
  <c r="C100" i="49"/>
  <c r="B100" i="49"/>
  <c r="J99" i="49"/>
  <c r="I99" i="49"/>
  <c r="H99" i="49"/>
  <c r="G99" i="49"/>
  <c r="F99" i="49"/>
  <c r="E99" i="49"/>
  <c r="D99" i="49"/>
  <c r="C99" i="49"/>
  <c r="B99" i="49"/>
  <c r="J98" i="49"/>
  <c r="I98" i="49"/>
  <c r="H98" i="49"/>
  <c r="G98" i="49"/>
  <c r="F98" i="49"/>
  <c r="E98" i="49"/>
  <c r="D98" i="49"/>
  <c r="C98" i="49"/>
  <c r="B98" i="49"/>
  <c r="J97" i="49"/>
  <c r="I97" i="49"/>
  <c r="H97" i="49"/>
  <c r="G97" i="49"/>
  <c r="F97" i="49"/>
  <c r="E97" i="49"/>
  <c r="D97" i="49"/>
  <c r="C97" i="49"/>
  <c r="B97" i="49"/>
  <c r="J96" i="49"/>
  <c r="I96" i="49"/>
  <c r="H96" i="49"/>
  <c r="G96" i="49"/>
  <c r="F96" i="49"/>
  <c r="E96" i="49"/>
  <c r="D96" i="49"/>
  <c r="C96" i="49"/>
  <c r="B96" i="49"/>
  <c r="J95" i="49"/>
  <c r="I95" i="49"/>
  <c r="H95" i="49"/>
  <c r="G95" i="49"/>
  <c r="F95" i="49"/>
  <c r="E95" i="49"/>
  <c r="D95" i="49"/>
  <c r="C95" i="49"/>
  <c r="B95" i="49"/>
  <c r="J94" i="49"/>
  <c r="I94" i="49"/>
  <c r="H94" i="49"/>
  <c r="G94" i="49"/>
  <c r="F94" i="49"/>
  <c r="E94" i="49"/>
  <c r="D94" i="49"/>
  <c r="C94" i="49"/>
  <c r="B94" i="49"/>
  <c r="J93" i="49"/>
  <c r="I93" i="49"/>
  <c r="H93" i="49"/>
  <c r="G93" i="49"/>
  <c r="F93" i="49"/>
  <c r="E93" i="49"/>
  <c r="D93" i="49"/>
  <c r="C93" i="49"/>
  <c r="B93" i="49"/>
  <c r="J92" i="49"/>
  <c r="I92" i="49"/>
  <c r="H92" i="49"/>
  <c r="G92" i="49"/>
  <c r="F92" i="49"/>
  <c r="E92" i="49"/>
  <c r="D92" i="49"/>
  <c r="C92" i="49"/>
  <c r="B92" i="49"/>
  <c r="J91" i="49"/>
  <c r="I91" i="49"/>
  <c r="H91" i="49"/>
  <c r="G91" i="49"/>
  <c r="F91" i="49"/>
  <c r="E91" i="49"/>
  <c r="D91" i="49"/>
  <c r="C91" i="49"/>
  <c r="B91" i="49"/>
  <c r="J90" i="49"/>
  <c r="I90" i="49"/>
  <c r="H90" i="49"/>
  <c r="G90" i="49"/>
  <c r="F90" i="49"/>
  <c r="E90" i="49"/>
  <c r="D90" i="49"/>
  <c r="C90" i="49"/>
  <c r="B90" i="49"/>
  <c r="J89" i="49"/>
  <c r="I89" i="49"/>
  <c r="H89" i="49"/>
  <c r="G89" i="49"/>
  <c r="F89" i="49"/>
  <c r="E89" i="49"/>
  <c r="D89" i="49"/>
  <c r="C89" i="49"/>
  <c r="B89" i="49"/>
  <c r="J88" i="49"/>
  <c r="I88" i="49"/>
  <c r="H88" i="49"/>
  <c r="G88" i="49"/>
  <c r="F88" i="49"/>
  <c r="E88" i="49"/>
  <c r="D88" i="49"/>
  <c r="C88" i="49"/>
  <c r="B88" i="49"/>
  <c r="J87" i="49"/>
  <c r="I87" i="49"/>
  <c r="H87" i="49"/>
  <c r="G87" i="49"/>
  <c r="F87" i="49"/>
  <c r="E87" i="49"/>
  <c r="D87" i="49"/>
  <c r="C87" i="49"/>
  <c r="B87" i="49"/>
  <c r="J86" i="49"/>
  <c r="I86" i="49"/>
  <c r="H86" i="49"/>
  <c r="G86" i="49"/>
  <c r="F86" i="49"/>
  <c r="E86" i="49"/>
  <c r="D86" i="49"/>
  <c r="C86" i="49"/>
  <c r="B86" i="49"/>
  <c r="J85" i="49"/>
  <c r="I85" i="49"/>
  <c r="H85" i="49"/>
  <c r="G85" i="49"/>
  <c r="F85" i="49"/>
  <c r="E85" i="49"/>
  <c r="D85" i="49"/>
  <c r="C85" i="49"/>
  <c r="B85" i="49"/>
  <c r="J84" i="49"/>
  <c r="I84" i="49"/>
  <c r="H84" i="49"/>
  <c r="G84" i="49"/>
  <c r="F84" i="49"/>
  <c r="E84" i="49"/>
  <c r="D84" i="49"/>
  <c r="C84" i="49"/>
  <c r="B84" i="49"/>
  <c r="J83" i="49"/>
  <c r="I83" i="49"/>
  <c r="H83" i="49"/>
  <c r="G83" i="49"/>
  <c r="F83" i="49"/>
  <c r="E83" i="49"/>
  <c r="D83" i="49"/>
  <c r="C83" i="49"/>
  <c r="B83" i="49"/>
  <c r="J82" i="49"/>
  <c r="I82" i="49"/>
  <c r="H82" i="49"/>
  <c r="G82" i="49"/>
  <c r="F82" i="49"/>
  <c r="E82" i="49"/>
  <c r="D82" i="49"/>
  <c r="C82" i="49"/>
  <c r="B82" i="49"/>
  <c r="J81" i="49"/>
  <c r="I81" i="49"/>
  <c r="H81" i="49"/>
  <c r="G81" i="49"/>
  <c r="F81" i="49"/>
  <c r="E81" i="49"/>
  <c r="D81" i="49"/>
  <c r="C81" i="49"/>
  <c r="B81" i="49"/>
  <c r="J80" i="49"/>
  <c r="I80" i="49"/>
  <c r="H80" i="49"/>
  <c r="G80" i="49"/>
  <c r="F80" i="49"/>
  <c r="E80" i="49"/>
  <c r="D80" i="49"/>
  <c r="C80" i="49"/>
  <c r="B80" i="49"/>
  <c r="J79" i="49"/>
  <c r="I79" i="49"/>
  <c r="H79" i="49"/>
  <c r="G79" i="49"/>
  <c r="F79" i="49"/>
  <c r="E79" i="49"/>
  <c r="D79" i="49"/>
  <c r="C79" i="49"/>
  <c r="B79" i="49"/>
  <c r="J78" i="49"/>
  <c r="I78" i="49"/>
  <c r="H78" i="49"/>
  <c r="G78" i="49"/>
  <c r="F78" i="49"/>
  <c r="E78" i="49"/>
  <c r="D78" i="49"/>
  <c r="C78" i="49"/>
  <c r="B78" i="49"/>
  <c r="J77" i="49"/>
  <c r="I77" i="49"/>
  <c r="H77" i="49"/>
  <c r="G77" i="49"/>
  <c r="F77" i="49"/>
  <c r="E77" i="49"/>
  <c r="D77" i="49"/>
  <c r="C77" i="49"/>
  <c r="B77" i="49"/>
  <c r="J76" i="49"/>
  <c r="I76" i="49"/>
  <c r="H76" i="49"/>
  <c r="G76" i="49"/>
  <c r="F76" i="49"/>
  <c r="E76" i="49"/>
  <c r="D76" i="49"/>
  <c r="C76" i="49"/>
  <c r="B76" i="49"/>
  <c r="J75" i="49"/>
  <c r="I75" i="49"/>
  <c r="H75" i="49"/>
  <c r="G75" i="49"/>
  <c r="F75" i="49"/>
  <c r="E75" i="49"/>
  <c r="D75" i="49"/>
  <c r="C75" i="49"/>
  <c r="B75" i="49"/>
  <c r="J74" i="49"/>
  <c r="I74" i="49"/>
  <c r="H74" i="49"/>
  <c r="G74" i="49"/>
  <c r="F74" i="49"/>
  <c r="E74" i="49"/>
  <c r="D74" i="49"/>
  <c r="C74" i="49"/>
  <c r="B74" i="49"/>
  <c r="J73" i="49"/>
  <c r="I73" i="49"/>
  <c r="H73" i="49"/>
  <c r="G73" i="49"/>
  <c r="F73" i="49"/>
  <c r="E73" i="49"/>
  <c r="D73" i="49"/>
  <c r="C73" i="49"/>
  <c r="B73" i="49"/>
  <c r="J72" i="49"/>
  <c r="I72" i="49"/>
  <c r="H72" i="49"/>
  <c r="G72" i="49"/>
  <c r="F72" i="49"/>
  <c r="E72" i="49"/>
  <c r="D72" i="49"/>
  <c r="C72" i="49"/>
  <c r="B72" i="49"/>
  <c r="J71" i="49"/>
  <c r="I71" i="49"/>
  <c r="H71" i="49"/>
  <c r="G71" i="49"/>
  <c r="F71" i="49"/>
  <c r="E71" i="49"/>
  <c r="D71" i="49"/>
  <c r="C71" i="49"/>
  <c r="B71" i="49"/>
  <c r="J70" i="49"/>
  <c r="I70" i="49"/>
  <c r="H70" i="49"/>
  <c r="G70" i="49"/>
  <c r="F70" i="49"/>
  <c r="E70" i="49"/>
  <c r="D70" i="49"/>
  <c r="C70" i="49"/>
  <c r="B70" i="49"/>
  <c r="J69" i="49"/>
  <c r="I69" i="49"/>
  <c r="H69" i="49"/>
  <c r="G69" i="49"/>
  <c r="F69" i="49"/>
  <c r="E69" i="49"/>
  <c r="D69" i="49"/>
  <c r="C69" i="49"/>
  <c r="B69" i="49"/>
  <c r="J68" i="49"/>
  <c r="I68" i="49"/>
  <c r="H68" i="49"/>
  <c r="G68" i="49"/>
  <c r="F68" i="49"/>
  <c r="E68" i="49"/>
  <c r="D68" i="49"/>
  <c r="C68" i="49"/>
  <c r="B68" i="49"/>
  <c r="J67" i="49"/>
  <c r="I67" i="49"/>
  <c r="H67" i="49"/>
  <c r="G67" i="49"/>
  <c r="F67" i="49"/>
  <c r="E67" i="49"/>
  <c r="D67" i="49"/>
  <c r="C67" i="49"/>
  <c r="B67" i="49"/>
  <c r="J66" i="49"/>
  <c r="I66" i="49"/>
  <c r="H66" i="49"/>
  <c r="G66" i="49"/>
  <c r="F66" i="49"/>
  <c r="E66" i="49"/>
  <c r="D66" i="49"/>
  <c r="C66" i="49"/>
  <c r="B66" i="49"/>
  <c r="J65" i="49"/>
  <c r="I65" i="49"/>
  <c r="H65" i="49"/>
  <c r="G65" i="49"/>
  <c r="F65" i="49"/>
  <c r="E65" i="49"/>
  <c r="D65" i="49"/>
  <c r="C65" i="49"/>
  <c r="B65" i="49"/>
  <c r="J64" i="49"/>
  <c r="I64" i="49"/>
  <c r="H64" i="49"/>
  <c r="G64" i="49"/>
  <c r="F64" i="49"/>
  <c r="E64" i="49"/>
  <c r="D64" i="49"/>
  <c r="C64" i="49"/>
  <c r="B64" i="49"/>
  <c r="J63" i="49"/>
  <c r="I63" i="49"/>
  <c r="H63" i="49"/>
  <c r="G63" i="49"/>
  <c r="F63" i="49"/>
  <c r="E63" i="49"/>
  <c r="D63" i="49"/>
  <c r="C63" i="49"/>
  <c r="B63" i="49"/>
  <c r="J62" i="49"/>
  <c r="I62" i="49"/>
  <c r="H62" i="49"/>
  <c r="G62" i="49"/>
  <c r="F62" i="49"/>
  <c r="E62" i="49"/>
  <c r="D62" i="49"/>
  <c r="C62" i="49"/>
  <c r="B62" i="49"/>
  <c r="J61" i="49"/>
  <c r="I61" i="49"/>
  <c r="H61" i="49"/>
  <c r="G61" i="49"/>
  <c r="F61" i="49"/>
  <c r="E61" i="49"/>
  <c r="D61" i="49"/>
  <c r="C61" i="49"/>
  <c r="B61" i="49"/>
  <c r="J60" i="49"/>
  <c r="I60" i="49"/>
  <c r="H60" i="49"/>
  <c r="G60" i="49"/>
  <c r="F60" i="49"/>
  <c r="E60" i="49"/>
  <c r="D60" i="49"/>
  <c r="C60" i="49"/>
  <c r="B60" i="49"/>
  <c r="J59" i="49"/>
  <c r="I59" i="49"/>
  <c r="H59" i="49"/>
  <c r="G59" i="49"/>
  <c r="F59" i="49"/>
  <c r="E59" i="49"/>
  <c r="D59" i="49"/>
  <c r="C59" i="49"/>
  <c r="B59" i="49"/>
  <c r="J58" i="49"/>
  <c r="I58" i="49"/>
  <c r="H58" i="49"/>
  <c r="G58" i="49"/>
  <c r="F58" i="49"/>
  <c r="E58" i="49"/>
  <c r="D58" i="49"/>
  <c r="C58" i="49"/>
  <c r="B58" i="49"/>
  <c r="J57" i="49"/>
  <c r="I57" i="49"/>
  <c r="H57" i="49"/>
  <c r="G57" i="49"/>
  <c r="F57" i="49"/>
  <c r="E57" i="49"/>
  <c r="D57" i="49"/>
  <c r="C57" i="49"/>
  <c r="B57" i="49"/>
  <c r="J56" i="49"/>
  <c r="I56" i="49"/>
  <c r="H56" i="49"/>
  <c r="G56" i="49"/>
  <c r="F56" i="49"/>
  <c r="E56" i="49"/>
  <c r="D56" i="49"/>
  <c r="C56" i="49"/>
  <c r="B56" i="49"/>
  <c r="J55" i="49"/>
  <c r="I55" i="49"/>
  <c r="H55" i="49"/>
  <c r="G55" i="49"/>
  <c r="F55" i="49"/>
  <c r="E55" i="49"/>
  <c r="D55" i="49"/>
  <c r="C55" i="49"/>
  <c r="B55" i="49"/>
  <c r="J54" i="49"/>
  <c r="I54" i="49"/>
  <c r="H54" i="49"/>
  <c r="G54" i="49"/>
  <c r="F54" i="49"/>
  <c r="E54" i="49"/>
  <c r="D54" i="49"/>
  <c r="C54" i="49"/>
  <c r="B54" i="49"/>
  <c r="J53" i="49"/>
  <c r="I53" i="49"/>
  <c r="H53" i="49"/>
  <c r="G53" i="49"/>
  <c r="F53" i="49"/>
  <c r="E53" i="49"/>
  <c r="D53" i="49"/>
  <c r="C53" i="49"/>
  <c r="B53" i="49"/>
  <c r="J52" i="49"/>
  <c r="I52" i="49"/>
  <c r="H52" i="49"/>
  <c r="G52" i="49"/>
  <c r="F52" i="49"/>
  <c r="E52" i="49"/>
  <c r="D52" i="49"/>
  <c r="C52" i="49"/>
  <c r="B52" i="49"/>
  <c r="J51" i="49"/>
  <c r="I51" i="49"/>
  <c r="H51" i="49"/>
  <c r="G51" i="49"/>
  <c r="F51" i="49"/>
  <c r="E51" i="49"/>
  <c r="D51" i="49"/>
  <c r="C51" i="49"/>
  <c r="B51" i="49"/>
  <c r="J50" i="49"/>
  <c r="I50" i="49"/>
  <c r="H50" i="49"/>
  <c r="G50" i="49"/>
  <c r="F50" i="49"/>
  <c r="E50" i="49"/>
  <c r="D50" i="49"/>
  <c r="C50" i="49"/>
  <c r="B50" i="49"/>
  <c r="J49" i="49"/>
  <c r="I49" i="49"/>
  <c r="H49" i="49"/>
  <c r="G49" i="49"/>
  <c r="F49" i="49"/>
  <c r="E49" i="49"/>
  <c r="D49" i="49"/>
  <c r="C49" i="49"/>
  <c r="B49" i="49"/>
  <c r="J48" i="49"/>
  <c r="I48" i="49"/>
  <c r="H48" i="49"/>
  <c r="G48" i="49"/>
  <c r="F48" i="49"/>
  <c r="E48" i="49"/>
  <c r="D48" i="49"/>
  <c r="C48" i="49"/>
  <c r="B48" i="49"/>
  <c r="J47" i="49"/>
  <c r="I47" i="49"/>
  <c r="H47" i="49"/>
  <c r="G47" i="49"/>
  <c r="F47" i="49"/>
  <c r="E47" i="49"/>
  <c r="D47" i="49"/>
  <c r="C47" i="49"/>
  <c r="B47" i="49"/>
  <c r="I10" i="51" l="1"/>
  <c r="N10" i="51"/>
  <c r="P10" i="51"/>
  <c r="G10" i="51"/>
  <c r="N12" i="47"/>
  <c r="R4" i="51"/>
  <c r="N13" i="47"/>
  <c r="N11" i="47"/>
  <c r="P25" i="51"/>
  <c r="I25" i="51"/>
  <c r="N25" i="51"/>
  <c r="K84" i="49"/>
  <c r="K86" i="49"/>
  <c r="K88" i="49"/>
  <c r="K90" i="49"/>
  <c r="K92" i="49"/>
  <c r="K94" i="49"/>
  <c r="K96" i="49"/>
  <c r="K224" i="49"/>
  <c r="K534" i="49"/>
  <c r="K536" i="49"/>
  <c r="K718" i="49"/>
  <c r="K726" i="49"/>
  <c r="K730" i="49"/>
  <c r="K732" i="49"/>
  <c r="K722" i="49"/>
  <c r="K82" i="49"/>
  <c r="H12" i="47"/>
  <c r="L227" i="49"/>
  <c r="L97" i="49"/>
  <c r="K97" i="49"/>
  <c r="K99" i="49"/>
  <c r="L101" i="49"/>
  <c r="K101" i="49"/>
  <c r="K103" i="49"/>
  <c r="L105" i="49"/>
  <c r="K105" i="49"/>
  <c r="K107" i="49"/>
  <c r="L109" i="49"/>
  <c r="K109" i="49"/>
  <c r="K111" i="49"/>
  <c r="L113" i="49"/>
  <c r="K113" i="49"/>
  <c r="K115" i="49"/>
  <c r="L117" i="49"/>
  <c r="K117" i="49"/>
  <c r="K119" i="49"/>
  <c r="L121" i="49"/>
  <c r="K121" i="49"/>
  <c r="K123" i="49"/>
  <c r="L125" i="49"/>
  <c r="K125" i="49"/>
  <c r="K127" i="49"/>
  <c r="L129" i="49"/>
  <c r="K129" i="49"/>
  <c r="K131" i="49"/>
  <c r="L133" i="49"/>
  <c r="K133" i="49"/>
  <c r="K135" i="49"/>
  <c r="L137" i="49"/>
  <c r="K137" i="49"/>
  <c r="K139" i="49"/>
  <c r="L141" i="49"/>
  <c r="K141" i="49"/>
  <c r="K143" i="49"/>
  <c r="L145" i="49"/>
  <c r="K145" i="49"/>
  <c r="K147" i="49"/>
  <c r="L149" i="49"/>
  <c r="K149" i="49"/>
  <c r="K151" i="49"/>
  <c r="L153" i="49"/>
  <c r="K153" i="49"/>
  <c r="K155" i="49"/>
  <c r="L157" i="49"/>
  <c r="K157" i="49"/>
  <c r="K159" i="49"/>
  <c r="L161" i="49"/>
  <c r="K161" i="49"/>
  <c r="K163" i="49"/>
  <c r="L165" i="49"/>
  <c r="K165" i="49"/>
  <c r="K167" i="49"/>
  <c r="L169" i="49"/>
  <c r="K169" i="49"/>
  <c r="K171" i="49"/>
  <c r="L173" i="49"/>
  <c r="K173" i="49"/>
  <c r="K175" i="49"/>
  <c r="L177" i="49"/>
  <c r="K177" i="49"/>
  <c r="K179" i="49"/>
  <c r="L181" i="49"/>
  <c r="K183" i="49"/>
  <c r="L185" i="49"/>
  <c r="L205" i="49"/>
  <c r="L209" i="49"/>
  <c r="L213" i="49"/>
  <c r="L217" i="49"/>
  <c r="L221" i="49"/>
  <c r="L225" i="49"/>
  <c r="L257" i="49"/>
  <c r="L273" i="49"/>
  <c r="K297" i="49"/>
  <c r="F13" i="47"/>
  <c r="K181" i="49"/>
  <c r="K185" i="49"/>
  <c r="K227" i="49"/>
  <c r="L82" i="49"/>
  <c r="L86" i="49"/>
  <c r="L90" i="49"/>
  <c r="L94" i="49"/>
  <c r="L534" i="49"/>
  <c r="L542" i="49"/>
  <c r="L546" i="49"/>
  <c r="L550" i="49"/>
  <c r="L554" i="49"/>
  <c r="L558" i="49"/>
  <c r="L562" i="49"/>
  <c r="L566" i="49"/>
  <c r="L570" i="49"/>
  <c r="L574" i="49"/>
  <c r="L578" i="49"/>
  <c r="L582" i="49"/>
  <c r="L594" i="49"/>
  <c r="L598" i="49"/>
  <c r="L602" i="49"/>
  <c r="L622" i="49"/>
  <c r="L626" i="49"/>
  <c r="L630" i="49"/>
  <c r="L634" i="49"/>
  <c r="L638" i="49"/>
  <c r="L642" i="49"/>
  <c r="L646" i="49"/>
  <c r="L650" i="49"/>
  <c r="L654" i="49"/>
  <c r="L658" i="49"/>
  <c r="L662" i="49"/>
  <c r="L666" i="49"/>
  <c r="L670" i="49"/>
  <c r="L674" i="49"/>
  <c r="L678" i="49"/>
  <c r="L682" i="49"/>
  <c r="L686" i="49"/>
  <c r="L690" i="49"/>
  <c r="L694" i="49"/>
  <c r="L698" i="49"/>
  <c r="L702" i="49"/>
  <c r="L706" i="49"/>
  <c r="L710" i="49"/>
  <c r="L714" i="49"/>
  <c r="L718" i="49"/>
  <c r="L722" i="49"/>
  <c r="L726" i="49"/>
  <c r="L730" i="49"/>
  <c r="L96" i="49"/>
  <c r="L256" i="49"/>
  <c r="L295" i="49"/>
  <c r="L423" i="49"/>
  <c r="L427" i="49"/>
  <c r="L431" i="49"/>
  <c r="L439" i="49"/>
  <c r="L443" i="49"/>
  <c r="L447" i="49"/>
  <c r="L459" i="49"/>
  <c r="L463" i="49"/>
  <c r="L467" i="49"/>
  <c r="L507" i="49"/>
  <c r="L511" i="49"/>
  <c r="L515" i="49"/>
  <c r="L523" i="49"/>
  <c r="L527" i="49"/>
  <c r="L531" i="49"/>
  <c r="L712" i="49"/>
  <c r="L716" i="49"/>
  <c r="L720" i="49"/>
  <c r="L724" i="49"/>
  <c r="L728" i="49"/>
  <c r="L732" i="49"/>
  <c r="L333" i="49"/>
  <c r="L397" i="49"/>
  <c r="L401" i="49"/>
  <c r="L481" i="49"/>
  <c r="L513" i="49"/>
  <c r="L529" i="49"/>
  <c r="L533" i="49"/>
  <c r="L51" i="49"/>
  <c r="L55" i="49"/>
  <c r="L59" i="49"/>
  <c r="L63" i="49"/>
  <c r="L67" i="49"/>
  <c r="L71" i="49"/>
  <c r="L269" i="49"/>
  <c r="L288" i="49"/>
  <c r="L416" i="49"/>
  <c r="L448" i="49"/>
  <c r="L468" i="49"/>
  <c r="L500" i="49"/>
  <c r="L532" i="49"/>
  <c r="L48" i="49"/>
  <c r="L56" i="49"/>
  <c r="L60" i="49"/>
  <c r="L64" i="49"/>
  <c r="L68" i="49"/>
  <c r="L72" i="49"/>
  <c r="L76" i="49"/>
  <c r="L99" i="49"/>
  <c r="L107" i="49"/>
  <c r="L111" i="49"/>
  <c r="L115" i="49"/>
  <c r="L119" i="49"/>
  <c r="L127" i="49"/>
  <c r="L143" i="49"/>
  <c r="L151" i="49"/>
  <c r="L155" i="49"/>
  <c r="L159" i="49"/>
  <c r="L163" i="49"/>
  <c r="L171" i="49"/>
  <c r="L175" i="49"/>
  <c r="L187" i="49"/>
  <c r="L247" i="49"/>
  <c r="L258" i="49"/>
  <c r="L266" i="49"/>
  <c r="K270" i="49"/>
  <c r="K272" i="49"/>
  <c r="K275" i="49"/>
  <c r="K277" i="49"/>
  <c r="L281" i="49"/>
  <c r="K291" i="49"/>
  <c r="L293" i="49"/>
  <c r="K295" i="49"/>
  <c r="L321" i="49"/>
  <c r="L337" i="49"/>
  <c r="L345" i="49"/>
  <c r="L353" i="49"/>
  <c r="L385" i="49"/>
  <c r="K403" i="49"/>
  <c r="K405" i="49"/>
  <c r="K407" i="49"/>
  <c r="L409" i="49"/>
  <c r="L417" i="49"/>
  <c r="K419" i="49"/>
  <c r="L52" i="49"/>
  <c r="L80" i="49"/>
  <c r="L103" i="49"/>
  <c r="L123" i="49"/>
  <c r="L131" i="49"/>
  <c r="L135" i="49"/>
  <c r="L139" i="49"/>
  <c r="L147" i="49"/>
  <c r="L167" i="49"/>
  <c r="L179" i="49"/>
  <c r="L183" i="49"/>
  <c r="L251" i="49"/>
  <c r="L255" i="49"/>
  <c r="K258" i="49"/>
  <c r="K260" i="49"/>
  <c r="L270" i="49"/>
  <c r="L277" i="49"/>
  <c r="K279" i="49"/>
  <c r="K281" i="49"/>
  <c r="L289" i="49"/>
  <c r="K293" i="49"/>
  <c r="L297" i="49"/>
  <c r="L305" i="49"/>
  <c r="L341" i="49"/>
  <c r="L405" i="49"/>
  <c r="K409" i="49"/>
  <c r="L228" i="49"/>
  <c r="K230" i="49"/>
  <c r="L237" i="49"/>
  <c r="L253" i="49"/>
  <c r="L272" i="49"/>
  <c r="K274" i="49"/>
  <c r="K276" i="49"/>
  <c r="K286" i="49"/>
  <c r="K288" i="49"/>
  <c r="L322" i="49"/>
  <c r="L330" i="49"/>
  <c r="L334" i="49"/>
  <c r="L421" i="49"/>
  <c r="K421" i="49"/>
  <c r="K423" i="49"/>
  <c r="L425" i="49"/>
  <c r="K425" i="49"/>
  <c r="L433" i="49"/>
  <c r="L469" i="49"/>
  <c r="L485" i="49"/>
  <c r="L299" i="49"/>
  <c r="L311" i="49"/>
  <c r="L315" i="49"/>
  <c r="L319" i="49"/>
  <c r="L320" i="49"/>
  <c r="L352" i="49"/>
  <c r="L359" i="49"/>
  <c r="L363" i="49"/>
  <c r="L367" i="49"/>
  <c r="L375" i="49"/>
  <c r="L379" i="49"/>
  <c r="L383" i="49"/>
  <c r="L384" i="49"/>
  <c r="L386" i="49"/>
  <c r="K386" i="49"/>
  <c r="K388" i="49"/>
  <c r="L394" i="49"/>
  <c r="L398" i="49"/>
  <c r="K398" i="49"/>
  <c r="K400" i="49"/>
  <c r="K402" i="49"/>
  <c r="K404" i="49"/>
  <c r="K414" i="49"/>
  <c r="K416" i="49"/>
  <c r="L470" i="49"/>
  <c r="L478" i="49"/>
  <c r="L482" i="49"/>
  <c r="L717" i="49"/>
  <c r="L721" i="49"/>
  <c r="L725" i="49"/>
  <c r="L729" i="49"/>
  <c r="L733" i="49"/>
  <c r="L737" i="49"/>
  <c r="L741" i="49"/>
  <c r="L745" i="49"/>
  <c r="N29" i="50"/>
  <c r="H29" i="50"/>
  <c r="Q27" i="50"/>
  <c r="K27" i="50"/>
  <c r="F26" i="50"/>
  <c r="N25" i="50"/>
  <c r="H25" i="50"/>
  <c r="Q23" i="50"/>
  <c r="K23" i="50"/>
  <c r="F22" i="50"/>
  <c r="N21" i="50"/>
  <c r="H21" i="50"/>
  <c r="Q19" i="50"/>
  <c r="K19" i="50"/>
  <c r="N17" i="50"/>
  <c r="Q15" i="50"/>
  <c r="N13" i="50"/>
  <c r="K714" i="49"/>
  <c r="K734" i="49"/>
  <c r="L738" i="49"/>
  <c r="K738" i="49"/>
  <c r="L742" i="49"/>
  <c r="K742" i="49"/>
  <c r="L746" i="49"/>
  <c r="K746" i="49"/>
  <c r="L210" i="49"/>
  <c r="L218" i="49"/>
  <c r="L222" i="49"/>
  <c r="L232" i="49"/>
  <c r="L306" i="49"/>
  <c r="L314" i="49"/>
  <c r="L318" i="49"/>
  <c r="L325" i="49"/>
  <c r="L329" i="49"/>
  <c r="L365" i="49"/>
  <c r="L381" i="49"/>
  <c r="L400" i="49"/>
  <c r="L434" i="49"/>
  <c r="L442" i="49"/>
  <c r="L446" i="49"/>
  <c r="L450" i="49"/>
  <c r="L454" i="49"/>
  <c r="L462" i="49"/>
  <c r="L466" i="49"/>
  <c r="L473" i="49"/>
  <c r="L477" i="49"/>
  <c r="K735" i="49"/>
  <c r="L191" i="49"/>
  <c r="L195" i="49"/>
  <c r="L199" i="49"/>
  <c r="K226" i="49"/>
  <c r="K229" i="49"/>
  <c r="K231" i="49"/>
  <c r="K233" i="49"/>
  <c r="L303" i="49"/>
  <c r="K322" i="49"/>
  <c r="K324" i="49"/>
  <c r="K334" i="49"/>
  <c r="K336" i="49"/>
  <c r="K339" i="49"/>
  <c r="K341" i="49"/>
  <c r="K343" i="49"/>
  <c r="K345" i="49"/>
  <c r="K355" i="49"/>
  <c r="K357" i="49"/>
  <c r="K359" i="49"/>
  <c r="K361" i="49"/>
  <c r="K449" i="49"/>
  <c r="K470" i="49"/>
  <c r="K472" i="49"/>
  <c r="K482" i="49"/>
  <c r="K484" i="49"/>
  <c r="K487" i="49"/>
  <c r="L489" i="49"/>
  <c r="K489" i="49"/>
  <c r="K491" i="49"/>
  <c r="L493" i="49"/>
  <c r="K493" i="49"/>
  <c r="L501" i="49"/>
  <c r="K503" i="49"/>
  <c r="K505" i="49"/>
  <c r="K507" i="49"/>
  <c r="K509" i="49"/>
  <c r="L49" i="49"/>
  <c r="L53" i="49"/>
  <c r="L57" i="49"/>
  <c r="L61" i="49"/>
  <c r="L65" i="49"/>
  <c r="L69" i="49"/>
  <c r="L73" i="49"/>
  <c r="L77" i="49"/>
  <c r="L81" i="49"/>
  <c r="K83" i="49"/>
  <c r="L85" i="49"/>
  <c r="K85" i="49"/>
  <c r="K87" i="49"/>
  <c r="L89" i="49"/>
  <c r="K89" i="49"/>
  <c r="K91" i="49"/>
  <c r="L93" i="49"/>
  <c r="K93" i="49"/>
  <c r="K95" i="49"/>
  <c r="L204" i="49"/>
  <c r="K204" i="49"/>
  <c r="L242" i="49"/>
  <c r="L250" i="49"/>
  <c r="L254" i="49"/>
  <c r="L261" i="49"/>
  <c r="L265" i="49"/>
  <c r="L317" i="49"/>
  <c r="L336" i="49"/>
  <c r="K338" i="49"/>
  <c r="K340" i="49"/>
  <c r="K350" i="49"/>
  <c r="K352" i="49"/>
  <c r="L370" i="49"/>
  <c r="L378" i="49"/>
  <c r="L382" i="49"/>
  <c r="L389" i="49"/>
  <c r="L393" i="49"/>
  <c r="L445" i="49"/>
  <c r="L465" i="49"/>
  <c r="L484" i="49"/>
  <c r="K486" i="49"/>
  <c r="K488" i="49"/>
  <c r="K498" i="49"/>
  <c r="K500" i="49"/>
  <c r="L518" i="49"/>
  <c r="L526" i="49"/>
  <c r="L530" i="49"/>
  <c r="L537" i="49"/>
  <c r="L541" i="49"/>
  <c r="L713" i="49"/>
  <c r="L263" i="49"/>
  <c r="L267" i="49"/>
  <c r="L271" i="49"/>
  <c r="L282" i="49"/>
  <c r="L395" i="49"/>
  <c r="L399" i="49"/>
  <c r="L274" i="49"/>
  <c r="L402" i="49"/>
  <c r="L226" i="49"/>
  <c r="L229" i="49"/>
  <c r="L233" i="49"/>
  <c r="L241" i="49"/>
  <c r="L357" i="49"/>
  <c r="L361" i="49"/>
  <c r="L369" i="49"/>
  <c r="L505" i="49"/>
  <c r="L509" i="49"/>
  <c r="L517" i="49"/>
  <c r="L286" i="49"/>
  <c r="L391" i="49"/>
  <c r="L410" i="49"/>
  <c r="L414" i="49"/>
  <c r="L189" i="49"/>
  <c r="L193" i="49"/>
  <c r="L197" i="49"/>
  <c r="L201" i="49"/>
  <c r="L212" i="49"/>
  <c r="L301" i="49"/>
  <c r="L327" i="49"/>
  <c r="L331" i="49"/>
  <c r="L335" i="49"/>
  <c r="L338" i="49"/>
  <c r="L346" i="49"/>
  <c r="L350" i="49"/>
  <c r="L429" i="49"/>
  <c r="L475" i="49"/>
  <c r="L479" i="49"/>
  <c r="L483" i="49"/>
  <c r="L486" i="49"/>
  <c r="L494" i="49"/>
  <c r="L498" i="49"/>
  <c r="L539" i="49"/>
  <c r="L711" i="49"/>
  <c r="L715" i="49"/>
  <c r="L723" i="49"/>
  <c r="K210" i="49"/>
  <c r="L211" i="49"/>
  <c r="K213" i="49"/>
  <c r="K215" i="49"/>
  <c r="K217" i="49"/>
  <c r="L240" i="49"/>
  <c r="K242" i="49"/>
  <c r="L243" i="49"/>
  <c r="K244" i="49"/>
  <c r="K254" i="49"/>
  <c r="K256" i="49"/>
  <c r="K259" i="49"/>
  <c r="K261" i="49"/>
  <c r="K263" i="49"/>
  <c r="K265" i="49"/>
  <c r="L285" i="49"/>
  <c r="L304" i="49"/>
  <c r="K306" i="49"/>
  <c r="K308" i="49"/>
  <c r="K318" i="49"/>
  <c r="K320" i="49"/>
  <c r="K323" i="49"/>
  <c r="K325" i="49"/>
  <c r="K327" i="49"/>
  <c r="K329" i="49"/>
  <c r="L349" i="49"/>
  <c r="L368" i="49"/>
  <c r="K370" i="49"/>
  <c r="K372" i="49"/>
  <c r="K382" i="49"/>
  <c r="K384" i="49"/>
  <c r="K387" i="49"/>
  <c r="K389" i="49"/>
  <c r="K391" i="49"/>
  <c r="K393" i="49"/>
  <c r="L413" i="49"/>
  <c r="L432" i="49"/>
  <c r="K434" i="49"/>
  <c r="K436" i="49"/>
  <c r="K446" i="49"/>
  <c r="K448" i="49"/>
  <c r="K450" i="49"/>
  <c r="K452" i="49"/>
  <c r="K454" i="49"/>
  <c r="K456" i="49"/>
  <c r="K466" i="49"/>
  <c r="K468" i="49"/>
  <c r="K471" i="49"/>
  <c r="K473" i="49"/>
  <c r="K475" i="49"/>
  <c r="K477" i="49"/>
  <c r="L497" i="49"/>
  <c r="L516" i="49"/>
  <c r="K518" i="49"/>
  <c r="K520" i="49"/>
  <c r="K530" i="49"/>
  <c r="K532" i="49"/>
  <c r="K535" i="49"/>
  <c r="K537" i="49"/>
  <c r="K539" i="49"/>
  <c r="K541" i="49"/>
  <c r="K737" i="49"/>
  <c r="K739" i="49"/>
  <c r="K741" i="49"/>
  <c r="K743" i="49"/>
  <c r="K745" i="49"/>
  <c r="L719" i="49"/>
  <c r="L727" i="49"/>
  <c r="L731" i="49"/>
  <c r="L735" i="49"/>
  <c r="L47" i="49"/>
  <c r="K47" i="49"/>
  <c r="L186" i="49"/>
  <c r="L190" i="49"/>
  <c r="L194" i="49"/>
  <c r="L198" i="49"/>
  <c r="L202" i="49"/>
  <c r="L206" i="49"/>
  <c r="K208" i="49"/>
  <c r="K211" i="49"/>
  <c r="K214" i="49"/>
  <c r="L216" i="49"/>
  <c r="L220" i="49"/>
  <c r="K220" i="49"/>
  <c r="L234" i="49"/>
  <c r="L238" i="49"/>
  <c r="K238" i="49"/>
  <c r="K240" i="49"/>
  <c r="K243" i="49"/>
  <c r="L245" i="49"/>
  <c r="K245" i="49"/>
  <c r="K247" i="49"/>
  <c r="L249" i="49"/>
  <c r="K249" i="49"/>
  <c r="L279" i="49"/>
  <c r="L283" i="49"/>
  <c r="L287" i="49"/>
  <c r="L290" i="49"/>
  <c r="K290" i="49"/>
  <c r="K292" i="49"/>
  <c r="L298" i="49"/>
  <c r="L302" i="49"/>
  <c r="K302" i="49"/>
  <c r="K304" i="49"/>
  <c r="K307" i="49"/>
  <c r="L309" i="49"/>
  <c r="K309" i="49"/>
  <c r="K311" i="49"/>
  <c r="L313" i="49"/>
  <c r="K313" i="49"/>
  <c r="L343" i="49"/>
  <c r="L347" i="49"/>
  <c r="L351" i="49"/>
  <c r="L354" i="49"/>
  <c r="K354" i="49"/>
  <c r="K356" i="49"/>
  <c r="L362" i="49"/>
  <c r="L366" i="49"/>
  <c r="K366" i="49"/>
  <c r="K368" i="49"/>
  <c r="K371" i="49"/>
  <c r="L373" i="49"/>
  <c r="K373" i="49"/>
  <c r="K375" i="49"/>
  <c r="L377" i="49"/>
  <c r="K377" i="49"/>
  <c r="L407" i="49"/>
  <c r="L411" i="49"/>
  <c r="L415" i="49"/>
  <c r="L418" i="49"/>
  <c r="K418" i="49"/>
  <c r="K420" i="49"/>
  <c r="L426" i="49"/>
  <c r="L430" i="49"/>
  <c r="K430" i="49"/>
  <c r="K432" i="49"/>
  <c r="K435" i="49"/>
  <c r="L437" i="49"/>
  <c r="K437" i="49"/>
  <c r="K439" i="49"/>
  <c r="L441" i="49"/>
  <c r="K441" i="49"/>
  <c r="L449" i="49"/>
  <c r="K453" i="49"/>
  <c r="K455" i="49"/>
  <c r="L457" i="49"/>
  <c r="K459" i="49"/>
  <c r="L461" i="49"/>
  <c r="K461" i="49"/>
  <c r="L491" i="49"/>
  <c r="L495" i="49"/>
  <c r="L499" i="49"/>
  <c r="L502" i="49"/>
  <c r="K502" i="49"/>
  <c r="K504" i="49"/>
  <c r="L510" i="49"/>
  <c r="L514" i="49"/>
  <c r="K514" i="49"/>
  <c r="K516" i="49"/>
  <c r="K519" i="49"/>
  <c r="L521" i="49"/>
  <c r="K521" i="49"/>
  <c r="K523" i="49"/>
  <c r="L525" i="49"/>
  <c r="K525" i="49"/>
  <c r="K544" i="49"/>
  <c r="K546" i="49"/>
  <c r="L548" i="49"/>
  <c r="K548" i="49"/>
  <c r="K550" i="49"/>
  <c r="K552" i="49"/>
  <c r="K554" i="49"/>
  <c r="L556" i="49"/>
  <c r="K556" i="49"/>
  <c r="K558" i="49"/>
  <c r="K560" i="49"/>
  <c r="K562" i="49"/>
  <c r="L564" i="49"/>
  <c r="K564" i="49"/>
  <c r="K566" i="49"/>
  <c r="K568" i="49"/>
  <c r="K570" i="49"/>
  <c r="L572" i="49"/>
  <c r="K572" i="49"/>
  <c r="K574" i="49"/>
  <c r="K576" i="49"/>
  <c r="K578" i="49"/>
  <c r="L580" i="49"/>
  <c r="K580" i="49"/>
  <c r="K582" i="49"/>
  <c r="K584" i="49"/>
  <c r="K586" i="49"/>
  <c r="L588" i="49"/>
  <c r="K588" i="49"/>
  <c r="K590" i="49"/>
  <c r="K592" i="49"/>
  <c r="K594" i="49"/>
  <c r="L596" i="49"/>
  <c r="K596" i="49"/>
  <c r="K598" i="49"/>
  <c r="K600" i="49"/>
  <c r="K602" i="49"/>
  <c r="L604" i="49"/>
  <c r="K604" i="49"/>
  <c r="K606" i="49"/>
  <c r="K608" i="49"/>
  <c r="K610" i="49"/>
  <c r="L612" i="49"/>
  <c r="K612" i="49"/>
  <c r="K614" i="49"/>
  <c r="K616" i="49"/>
  <c r="K618" i="49"/>
  <c r="L620" i="49"/>
  <c r="K620" i="49"/>
  <c r="K622" i="49"/>
  <c r="K624" i="49"/>
  <c r="K626" i="49"/>
  <c r="L628" i="49"/>
  <c r="K628" i="49"/>
  <c r="K630" i="49"/>
  <c r="K632" i="49"/>
  <c r="K634" i="49"/>
  <c r="L636" i="49"/>
  <c r="K636" i="49"/>
  <c r="K638" i="49"/>
  <c r="K640" i="49"/>
  <c r="K642" i="49"/>
  <c r="L644" i="49"/>
  <c r="K644" i="49"/>
  <c r="K646" i="49"/>
  <c r="K648" i="49"/>
  <c r="K650" i="49"/>
  <c r="L652" i="49"/>
  <c r="K652" i="49"/>
  <c r="K654" i="49"/>
  <c r="K656" i="49"/>
  <c r="K658" i="49"/>
  <c r="L660" i="49"/>
  <c r="K660" i="49"/>
  <c r="K662" i="49"/>
  <c r="K664" i="49"/>
  <c r="K666" i="49"/>
  <c r="L668" i="49"/>
  <c r="K668" i="49"/>
  <c r="K670" i="49"/>
  <c r="K672" i="49"/>
  <c r="K674" i="49"/>
  <c r="L676" i="49"/>
  <c r="K676" i="49"/>
  <c r="K678" i="49"/>
  <c r="K680" i="49"/>
  <c r="K682" i="49"/>
  <c r="L684" i="49"/>
  <c r="K684" i="49"/>
  <c r="K686" i="49"/>
  <c r="K688" i="49"/>
  <c r="K690" i="49"/>
  <c r="L692" i="49"/>
  <c r="K692" i="49"/>
  <c r="K694" i="49"/>
  <c r="K696" i="49"/>
  <c r="K698" i="49"/>
  <c r="K700" i="49"/>
  <c r="K702" i="49"/>
  <c r="K704" i="49"/>
  <c r="K706" i="49"/>
  <c r="K708" i="49"/>
  <c r="K710" i="49"/>
  <c r="L50" i="49"/>
  <c r="L54" i="49"/>
  <c r="L58" i="49"/>
  <c r="L62" i="49"/>
  <c r="L66" i="49"/>
  <c r="L70" i="49"/>
  <c r="L74" i="49"/>
  <c r="L78" i="49"/>
  <c r="L188" i="49"/>
  <c r="L192" i="49"/>
  <c r="L196" i="49"/>
  <c r="L200" i="49"/>
  <c r="L207" i="49"/>
  <c r="L223" i="49"/>
  <c r="L236" i="49"/>
  <c r="L239" i="49"/>
  <c r="L252" i="49"/>
  <c r="L268" i="49"/>
  <c r="L284" i="49"/>
  <c r="L300" i="49"/>
  <c r="L316" i="49"/>
  <c r="L332" i="49"/>
  <c r="L348" i="49"/>
  <c r="L364" i="49"/>
  <c r="L380" i="49"/>
  <c r="L396" i="49"/>
  <c r="L412" i="49"/>
  <c r="L428" i="49"/>
  <c r="L444" i="49"/>
  <c r="L464" i="49"/>
  <c r="L480" i="49"/>
  <c r="L496" i="49"/>
  <c r="L512" i="49"/>
  <c r="L528" i="49"/>
  <c r="K49" i="49"/>
  <c r="K51" i="49"/>
  <c r="K53" i="49"/>
  <c r="K55" i="49"/>
  <c r="K57" i="49"/>
  <c r="K59" i="49"/>
  <c r="K61" i="49"/>
  <c r="K63" i="49"/>
  <c r="K65" i="49"/>
  <c r="K67" i="49"/>
  <c r="K69" i="49"/>
  <c r="K71" i="49"/>
  <c r="K73" i="49"/>
  <c r="L75" i="49"/>
  <c r="K75" i="49"/>
  <c r="K77" i="49"/>
  <c r="L79" i="49"/>
  <c r="K79" i="49"/>
  <c r="K81" i="49"/>
  <c r="L83" i="49"/>
  <c r="L84" i="49"/>
  <c r="L87" i="49"/>
  <c r="L88" i="49"/>
  <c r="L91" i="49"/>
  <c r="L92" i="49"/>
  <c r="L95" i="49"/>
  <c r="L98" i="49"/>
  <c r="K98" i="49"/>
  <c r="K100" i="49"/>
  <c r="L102" i="49"/>
  <c r="K102" i="49"/>
  <c r="K104" i="49"/>
  <c r="L106" i="49"/>
  <c r="K106" i="49"/>
  <c r="K108" i="49"/>
  <c r="L110" i="49"/>
  <c r="K110" i="49"/>
  <c r="K112" i="49"/>
  <c r="L114" i="49"/>
  <c r="K114" i="49"/>
  <c r="K116" i="49"/>
  <c r="L118" i="49"/>
  <c r="K118" i="49"/>
  <c r="K120" i="49"/>
  <c r="L122" i="49"/>
  <c r="K122" i="49"/>
  <c r="K124" i="49"/>
  <c r="L126" i="49"/>
  <c r="K126" i="49"/>
  <c r="K128" i="49"/>
  <c r="L130" i="49"/>
  <c r="K130" i="49"/>
  <c r="K132" i="49"/>
  <c r="L134" i="49"/>
  <c r="K134" i="49"/>
  <c r="K136" i="49"/>
  <c r="L138" i="49"/>
  <c r="K138" i="49"/>
  <c r="K140" i="49"/>
  <c r="L142" i="49"/>
  <c r="K142" i="49"/>
  <c r="K144" i="49"/>
  <c r="L146" i="49"/>
  <c r="K146" i="49"/>
  <c r="K148" i="49"/>
  <c r="L150" i="49"/>
  <c r="K150" i="49"/>
  <c r="K152" i="49"/>
  <c r="L154" i="49"/>
  <c r="K154" i="49"/>
  <c r="K156" i="49"/>
  <c r="L158" i="49"/>
  <c r="K158" i="49"/>
  <c r="K160" i="49"/>
  <c r="L162" i="49"/>
  <c r="K162" i="49"/>
  <c r="K164" i="49"/>
  <c r="L166" i="49"/>
  <c r="K166" i="49"/>
  <c r="K168" i="49"/>
  <c r="L170" i="49"/>
  <c r="K170" i="49"/>
  <c r="K172" i="49"/>
  <c r="L174" i="49"/>
  <c r="K174" i="49"/>
  <c r="K176" i="49"/>
  <c r="L178" i="49"/>
  <c r="K178" i="49"/>
  <c r="K180" i="49"/>
  <c r="L182" i="49"/>
  <c r="K182" i="49"/>
  <c r="K184" i="49"/>
  <c r="K187" i="49"/>
  <c r="K189" i="49"/>
  <c r="K191" i="49"/>
  <c r="K193" i="49"/>
  <c r="K195" i="49"/>
  <c r="K197" i="49"/>
  <c r="K199" i="49"/>
  <c r="K201" i="49"/>
  <c r="K203" i="49"/>
  <c r="K206" i="49"/>
  <c r="L208" i="49"/>
  <c r="L214" i="49"/>
  <c r="L215" i="49"/>
  <c r="K216" i="49"/>
  <c r="K219" i="49"/>
  <c r="K222" i="49"/>
  <c r="L224" i="49"/>
  <c r="L230" i="49"/>
  <c r="L231" i="49"/>
  <c r="K232" i="49"/>
  <c r="K235" i="49"/>
  <c r="K237" i="49"/>
  <c r="L244" i="49"/>
  <c r="L246" i="49"/>
  <c r="K246" i="49"/>
  <c r="K248" i="49"/>
  <c r="K251" i="49"/>
  <c r="K253" i="49"/>
  <c r="L259" i="49"/>
  <c r="L260" i="49"/>
  <c r="L262" i="49"/>
  <c r="K262" i="49"/>
  <c r="K264" i="49"/>
  <c r="K267" i="49"/>
  <c r="K269" i="49"/>
  <c r="L275" i="49"/>
  <c r="L276" i="49"/>
  <c r="L278" i="49"/>
  <c r="K278" i="49"/>
  <c r="K280" i="49"/>
  <c r="K283" i="49"/>
  <c r="K285" i="49"/>
  <c r="L291" i="49"/>
  <c r="L292" i="49"/>
  <c r="L294" i="49"/>
  <c r="K294" i="49"/>
  <c r="K296" i="49"/>
  <c r="K299" i="49"/>
  <c r="K301" i="49"/>
  <c r="L307" i="49"/>
  <c r="L308" i="49"/>
  <c r="L310" i="49"/>
  <c r="K310" i="49"/>
  <c r="K312" i="49"/>
  <c r="K315" i="49"/>
  <c r="K317" i="49"/>
  <c r="L323" i="49"/>
  <c r="L324" i="49"/>
  <c r="L326" i="49"/>
  <c r="K326" i="49"/>
  <c r="K328" i="49"/>
  <c r="K331" i="49"/>
  <c r="K333" i="49"/>
  <c r="L339" i="49"/>
  <c r="L340" i="49"/>
  <c r="L342" i="49"/>
  <c r="K342" i="49"/>
  <c r="K344" i="49"/>
  <c r="K347" i="49"/>
  <c r="K349" i="49"/>
  <c r="L355" i="49"/>
  <c r="L356" i="49"/>
  <c r="L358" i="49"/>
  <c r="K358" i="49"/>
  <c r="K360" i="49"/>
  <c r="K363" i="49"/>
  <c r="K365" i="49"/>
  <c r="L371" i="49"/>
  <c r="L372" i="49"/>
  <c r="L374" i="49"/>
  <c r="K374" i="49"/>
  <c r="K376" i="49"/>
  <c r="K379" i="49"/>
  <c r="K381" i="49"/>
  <c r="L387" i="49"/>
  <c r="L388" i="49"/>
  <c r="L390" i="49"/>
  <c r="K390" i="49"/>
  <c r="K392" i="49"/>
  <c r="K395" i="49"/>
  <c r="K397" i="49"/>
  <c r="L403" i="49"/>
  <c r="L404" i="49"/>
  <c r="L406" i="49"/>
  <c r="K406" i="49"/>
  <c r="K408" i="49"/>
  <c r="K411" i="49"/>
  <c r="K413" i="49"/>
  <c r="L419" i="49"/>
  <c r="L420" i="49"/>
  <c r="L422" i="49"/>
  <c r="K422" i="49"/>
  <c r="K424" i="49"/>
  <c r="K427" i="49"/>
  <c r="K429" i="49"/>
  <c r="L435" i="49"/>
  <c r="L436" i="49"/>
  <c r="L438" i="49"/>
  <c r="K438" i="49"/>
  <c r="K440" i="49"/>
  <c r="K443" i="49"/>
  <c r="K445" i="49"/>
  <c r="L451" i="49"/>
  <c r="K451" i="49"/>
  <c r="L452" i="49"/>
  <c r="L455" i="49"/>
  <c r="L456" i="49"/>
  <c r="L458" i="49"/>
  <c r="K458" i="49"/>
  <c r="K460" i="49"/>
  <c r="K463" i="49"/>
  <c r="K465" i="49"/>
  <c r="L471" i="49"/>
  <c r="L472" i="49"/>
  <c r="L474" i="49"/>
  <c r="K474" i="49"/>
  <c r="K476" i="49"/>
  <c r="K479" i="49"/>
  <c r="K481" i="49"/>
  <c r="L487" i="49"/>
  <c r="L488" i="49"/>
  <c r="L490" i="49"/>
  <c r="K490" i="49"/>
  <c r="K492" i="49"/>
  <c r="K495" i="49"/>
  <c r="K497" i="49"/>
  <c r="L503" i="49"/>
  <c r="L504" i="49"/>
  <c r="L506" i="49"/>
  <c r="K506" i="49"/>
  <c r="K508" i="49"/>
  <c r="K511" i="49"/>
  <c r="K513" i="49"/>
  <c r="L519" i="49"/>
  <c r="L520" i="49"/>
  <c r="L522" i="49"/>
  <c r="K522" i="49"/>
  <c r="K524" i="49"/>
  <c r="K527" i="49"/>
  <c r="K529" i="49"/>
  <c r="L535" i="49"/>
  <c r="L536" i="49"/>
  <c r="L538" i="49"/>
  <c r="K538" i="49"/>
  <c r="K540" i="49"/>
  <c r="K543" i="49"/>
  <c r="L545" i="49"/>
  <c r="K545" i="49"/>
  <c r="K547" i="49"/>
  <c r="L549" i="49"/>
  <c r="K549" i="49"/>
  <c r="K551" i="49"/>
  <c r="L553" i="49"/>
  <c r="K553" i="49"/>
  <c r="K555" i="49"/>
  <c r="L557" i="49"/>
  <c r="K557" i="49"/>
  <c r="K559" i="49"/>
  <c r="L561" i="49"/>
  <c r="K561" i="49"/>
  <c r="K563" i="49"/>
  <c r="L565" i="49"/>
  <c r="K565" i="49"/>
  <c r="K567" i="49"/>
  <c r="L569" i="49"/>
  <c r="K569" i="49"/>
  <c r="K571" i="49"/>
  <c r="L573" i="49"/>
  <c r="K573" i="49"/>
  <c r="K575" i="49"/>
  <c r="L577" i="49"/>
  <c r="K577" i="49"/>
  <c r="K579" i="49"/>
  <c r="L581" i="49"/>
  <c r="K581" i="49"/>
  <c r="K583" i="49"/>
  <c r="L585" i="49"/>
  <c r="K585" i="49"/>
  <c r="L586" i="49"/>
  <c r="K587" i="49"/>
  <c r="L589" i="49"/>
  <c r="K713" i="49"/>
  <c r="K715" i="49"/>
  <c r="K717" i="49"/>
  <c r="K719" i="49"/>
  <c r="K721" i="49"/>
  <c r="K723" i="49"/>
  <c r="K725" i="49"/>
  <c r="K727" i="49"/>
  <c r="K729" i="49"/>
  <c r="K731" i="49"/>
  <c r="K733" i="49"/>
  <c r="L734" i="49"/>
  <c r="K736" i="49"/>
  <c r="K740" i="49"/>
  <c r="K744" i="49"/>
  <c r="K48" i="49"/>
  <c r="K50" i="49"/>
  <c r="K52" i="49"/>
  <c r="K54" i="49"/>
  <c r="K56" i="49"/>
  <c r="K58" i="49"/>
  <c r="K60" i="49"/>
  <c r="K62" i="49"/>
  <c r="K64" i="49"/>
  <c r="K66" i="49"/>
  <c r="K68" i="49"/>
  <c r="K70" i="49"/>
  <c r="K72" i="49"/>
  <c r="K74" i="49"/>
  <c r="K76" i="49"/>
  <c r="K78" i="49"/>
  <c r="K80" i="49"/>
  <c r="L100" i="49"/>
  <c r="L104" i="49"/>
  <c r="L108" i="49"/>
  <c r="L112" i="49"/>
  <c r="L116" i="49"/>
  <c r="L120" i="49"/>
  <c r="L124" i="49"/>
  <c r="L128" i="49"/>
  <c r="L132" i="49"/>
  <c r="L136" i="49"/>
  <c r="L140" i="49"/>
  <c r="L144" i="49"/>
  <c r="L148" i="49"/>
  <c r="L152" i="49"/>
  <c r="L156" i="49"/>
  <c r="L160" i="49"/>
  <c r="L164" i="49"/>
  <c r="L168" i="49"/>
  <c r="L172" i="49"/>
  <c r="L176" i="49"/>
  <c r="L180" i="49"/>
  <c r="L184" i="49"/>
  <c r="K186" i="49"/>
  <c r="K188" i="49"/>
  <c r="K190" i="49"/>
  <c r="K192" i="49"/>
  <c r="K194" i="49"/>
  <c r="K196" i="49"/>
  <c r="K198" i="49"/>
  <c r="K200" i="49"/>
  <c r="K202" i="49"/>
  <c r="L203" i="49"/>
  <c r="K205" i="49"/>
  <c r="K207" i="49"/>
  <c r="K209" i="49"/>
  <c r="K212" i="49"/>
  <c r="K218" i="49"/>
  <c r="L219" i="49"/>
  <c r="K221" i="49"/>
  <c r="K223" i="49"/>
  <c r="K225" i="49"/>
  <c r="K228" i="49"/>
  <c r="K234" i="49"/>
  <c r="L235" i="49"/>
  <c r="K236" i="49"/>
  <c r="K239" i="49"/>
  <c r="K241" i="49"/>
  <c r="L248" i="49"/>
  <c r="K250" i="49"/>
  <c r="K252" i="49"/>
  <c r="K255" i="49"/>
  <c r="K257" i="49"/>
  <c r="L264" i="49"/>
  <c r="K266" i="49"/>
  <c r="K268" i="49"/>
  <c r="K271" i="49"/>
  <c r="K273" i="49"/>
  <c r="L280" i="49"/>
  <c r="K282" i="49"/>
  <c r="K284" i="49"/>
  <c r="K287" i="49"/>
  <c r="K289" i="49"/>
  <c r="L296" i="49"/>
  <c r="K298" i="49"/>
  <c r="K300" i="49"/>
  <c r="K303" i="49"/>
  <c r="K305" i="49"/>
  <c r="L312" i="49"/>
  <c r="K314" i="49"/>
  <c r="K316" i="49"/>
  <c r="K319" i="49"/>
  <c r="K321" i="49"/>
  <c r="L328" i="49"/>
  <c r="K330" i="49"/>
  <c r="K332" i="49"/>
  <c r="K335" i="49"/>
  <c r="K337" i="49"/>
  <c r="L344" i="49"/>
  <c r="K346" i="49"/>
  <c r="K348" i="49"/>
  <c r="K351" i="49"/>
  <c r="K353" i="49"/>
  <c r="L360" i="49"/>
  <c r="K362" i="49"/>
  <c r="K364" i="49"/>
  <c r="K367" i="49"/>
  <c r="K369" i="49"/>
  <c r="L376" i="49"/>
  <c r="K378" i="49"/>
  <c r="K380" i="49"/>
  <c r="K383" i="49"/>
  <c r="K385" i="49"/>
  <c r="L392" i="49"/>
  <c r="K394" i="49"/>
  <c r="K396" i="49"/>
  <c r="K399" i="49"/>
  <c r="K401" i="49"/>
  <c r="L408" i="49"/>
  <c r="K410" i="49"/>
  <c r="K412" i="49"/>
  <c r="K415" i="49"/>
  <c r="K417" i="49"/>
  <c r="L424" i="49"/>
  <c r="K426" i="49"/>
  <c r="K428" i="49"/>
  <c r="K431" i="49"/>
  <c r="K433" i="49"/>
  <c r="L440" i="49"/>
  <c r="K442" i="49"/>
  <c r="K444" i="49"/>
  <c r="K447" i="49"/>
  <c r="L460" i="49"/>
  <c r="K462" i="49"/>
  <c r="K464" i="49"/>
  <c r="K467" i="49"/>
  <c r="K469" i="49"/>
  <c r="L476" i="49"/>
  <c r="K478" i="49"/>
  <c r="K480" i="49"/>
  <c r="K483" i="49"/>
  <c r="K485" i="49"/>
  <c r="L492" i="49"/>
  <c r="K494" i="49"/>
  <c r="K496" i="49"/>
  <c r="K499" i="49"/>
  <c r="K501" i="49"/>
  <c r="L508" i="49"/>
  <c r="K510" i="49"/>
  <c r="K512" i="49"/>
  <c r="K515" i="49"/>
  <c r="K517" i="49"/>
  <c r="L524" i="49"/>
  <c r="K526" i="49"/>
  <c r="K528" i="49"/>
  <c r="K531" i="49"/>
  <c r="K533" i="49"/>
  <c r="L540" i="49"/>
  <c r="K542" i="49"/>
  <c r="L543" i="49"/>
  <c r="L547" i="49"/>
  <c r="L551" i="49"/>
  <c r="L555" i="49"/>
  <c r="L559" i="49"/>
  <c r="L563" i="49"/>
  <c r="L567" i="49"/>
  <c r="L571" i="49"/>
  <c r="L575" i="49"/>
  <c r="L579" i="49"/>
  <c r="L583" i="49"/>
  <c r="L587" i="49"/>
  <c r="L591" i="49"/>
  <c r="L595" i="49"/>
  <c r="L599" i="49"/>
  <c r="L603" i="49"/>
  <c r="L607" i="49"/>
  <c r="L611" i="49"/>
  <c r="L615" i="49"/>
  <c r="L619" i="49"/>
  <c r="L623" i="49"/>
  <c r="L627" i="49"/>
  <c r="L631" i="49"/>
  <c r="L635" i="49"/>
  <c r="L639" i="49"/>
  <c r="L643" i="49"/>
  <c r="L647" i="49"/>
  <c r="L651" i="49"/>
  <c r="L655" i="49"/>
  <c r="L659" i="49"/>
  <c r="L663" i="49"/>
  <c r="L667" i="49"/>
  <c r="L671" i="49"/>
  <c r="L675" i="49"/>
  <c r="L679" i="49"/>
  <c r="L683" i="49"/>
  <c r="L687" i="49"/>
  <c r="L691" i="49"/>
  <c r="L695" i="49"/>
  <c r="L699" i="49"/>
  <c r="L703" i="49"/>
  <c r="L707" i="49"/>
  <c r="Q12" i="50"/>
  <c r="N14" i="50"/>
  <c r="Q16" i="50"/>
  <c r="Q20" i="50"/>
  <c r="Q24" i="50"/>
  <c r="Q28" i="50"/>
  <c r="K589" i="49"/>
  <c r="L590" i="49"/>
  <c r="K591" i="49"/>
  <c r="L593" i="49"/>
  <c r="K593" i="49"/>
  <c r="K595" i="49"/>
  <c r="L597" i="49"/>
  <c r="K597" i="49"/>
  <c r="K599" i="49"/>
  <c r="L601" i="49"/>
  <c r="K601" i="49"/>
  <c r="K603" i="49"/>
  <c r="L605" i="49"/>
  <c r="K605" i="49"/>
  <c r="L606" i="49"/>
  <c r="K607" i="49"/>
  <c r="L609" i="49"/>
  <c r="K609" i="49"/>
  <c r="L610" i="49"/>
  <c r="K611" i="49"/>
  <c r="L613" i="49"/>
  <c r="K613" i="49"/>
  <c r="L614" i="49"/>
  <c r="K615" i="49"/>
  <c r="L617" i="49"/>
  <c r="K617" i="49"/>
  <c r="L618" i="49"/>
  <c r="K619" i="49"/>
  <c r="L621" i="49"/>
  <c r="K621" i="49"/>
  <c r="K623" i="49"/>
  <c r="L625" i="49"/>
  <c r="K625" i="49"/>
  <c r="K627" i="49"/>
  <c r="L629" i="49"/>
  <c r="K629" i="49"/>
  <c r="K631" i="49"/>
  <c r="L633" i="49"/>
  <c r="K633" i="49"/>
  <c r="K635" i="49"/>
  <c r="L637" i="49"/>
  <c r="K637" i="49"/>
  <c r="K639" i="49"/>
  <c r="L641" i="49"/>
  <c r="K641" i="49"/>
  <c r="K643" i="49"/>
  <c r="L645" i="49"/>
  <c r="K645" i="49"/>
  <c r="K647" i="49"/>
  <c r="L649" i="49"/>
  <c r="K649" i="49"/>
  <c r="K651" i="49"/>
  <c r="L653" i="49"/>
  <c r="K653" i="49"/>
  <c r="K655" i="49"/>
  <c r="L657" i="49"/>
  <c r="K657" i="49"/>
  <c r="K659" i="49"/>
  <c r="L661" i="49"/>
  <c r="K661" i="49"/>
  <c r="K663" i="49"/>
  <c r="L665" i="49"/>
  <c r="K665" i="49"/>
  <c r="K667" i="49"/>
  <c r="L669" i="49"/>
  <c r="K669" i="49"/>
  <c r="K671" i="49"/>
  <c r="L673" i="49"/>
  <c r="K673" i="49"/>
  <c r="K675" i="49"/>
  <c r="L677" i="49"/>
  <c r="K677" i="49"/>
  <c r="K679" i="49"/>
  <c r="L681" i="49"/>
  <c r="K681" i="49"/>
  <c r="K683" i="49"/>
  <c r="L685" i="49"/>
  <c r="K685" i="49"/>
  <c r="K687" i="49"/>
  <c r="L689" i="49"/>
  <c r="K689" i="49"/>
  <c r="K691" i="49"/>
  <c r="L693" i="49"/>
  <c r="K693" i="49"/>
  <c r="K695" i="49"/>
  <c r="L697" i="49"/>
  <c r="K697" i="49"/>
  <c r="K699" i="49"/>
  <c r="L701" i="49"/>
  <c r="K701" i="49"/>
  <c r="K703" i="49"/>
  <c r="L705" i="49"/>
  <c r="K705" i="49"/>
  <c r="K707" i="49"/>
  <c r="L709" i="49"/>
  <c r="K709" i="49"/>
  <c r="K711" i="49"/>
  <c r="K712" i="49"/>
  <c r="K716" i="49"/>
  <c r="K720" i="49"/>
  <c r="K724" i="49"/>
  <c r="K728" i="49"/>
  <c r="L736" i="49"/>
  <c r="L739" i="49"/>
  <c r="L740" i="49"/>
  <c r="L743" i="49"/>
  <c r="L744" i="49"/>
  <c r="F12" i="50"/>
  <c r="Q29" i="50"/>
  <c r="K29" i="50"/>
  <c r="N27" i="50"/>
  <c r="H27" i="50"/>
  <c r="Q25" i="50"/>
  <c r="K25" i="50"/>
  <c r="F24" i="50"/>
  <c r="N23" i="50"/>
  <c r="H23" i="50"/>
  <c r="Q21" i="50"/>
  <c r="K21" i="50"/>
  <c r="F20" i="50"/>
  <c r="N19" i="50"/>
  <c r="H19" i="50"/>
  <c r="Q17" i="50"/>
  <c r="K17" i="50"/>
  <c r="F16" i="50"/>
  <c r="N15" i="50"/>
  <c r="H15" i="50"/>
  <c r="Q13" i="50"/>
  <c r="K13" i="50"/>
  <c r="Q14" i="50"/>
  <c r="Q18" i="50"/>
  <c r="Q22" i="50"/>
  <c r="Q26" i="50"/>
  <c r="T51" i="50"/>
  <c r="T55" i="50"/>
  <c r="T59" i="50"/>
  <c r="T63" i="50"/>
  <c r="T67" i="50"/>
  <c r="T71" i="50"/>
  <c r="T75" i="50"/>
  <c r="T79" i="50"/>
  <c r="T83" i="50"/>
  <c r="T25" i="51"/>
  <c r="T12" i="51"/>
  <c r="G25" i="51"/>
  <c r="T13" i="51"/>
  <c r="T14" i="51"/>
  <c r="T15" i="51"/>
  <c r="T11" i="51"/>
  <c r="F12" i="47"/>
  <c r="H11" i="47"/>
  <c r="H13" i="47"/>
  <c r="F11" i="47"/>
  <c r="T16" i="47"/>
  <c r="T21" i="47"/>
  <c r="T19" i="47"/>
  <c r="T24" i="47"/>
  <c r="T13" i="47"/>
  <c r="T15" i="47"/>
  <c r="T20" i="47"/>
  <c r="T25" i="47"/>
  <c r="T17" i="47"/>
  <c r="T23" i="47"/>
  <c r="T12" i="47"/>
  <c r="N12" i="50"/>
  <c r="T23" i="50"/>
  <c r="T19" i="50"/>
  <c r="N28" i="50"/>
  <c r="N24" i="50"/>
  <c r="N20" i="50"/>
  <c r="N16" i="50"/>
  <c r="T52" i="50"/>
  <c r="T56" i="50"/>
  <c r="T60" i="50"/>
  <c r="T64" i="50"/>
  <c r="T68" i="50"/>
  <c r="K12" i="50"/>
  <c r="N18" i="50"/>
  <c r="T18" i="50"/>
  <c r="K16" i="50"/>
  <c r="K15" i="50"/>
  <c r="T80" i="50"/>
  <c r="T84" i="50"/>
  <c r="T49" i="50"/>
  <c r="T53" i="50"/>
  <c r="T57" i="50"/>
  <c r="T61" i="50"/>
  <c r="T65" i="50"/>
  <c r="T69" i="50"/>
  <c r="T73" i="50"/>
  <c r="T77" i="50"/>
  <c r="T81" i="50"/>
  <c r="T72" i="50"/>
  <c r="T76" i="50"/>
  <c r="K28" i="50"/>
  <c r="N26" i="50"/>
  <c r="T26" i="50"/>
  <c r="K24" i="50"/>
  <c r="N22" i="50"/>
  <c r="H22" i="50"/>
  <c r="K20" i="50"/>
  <c r="T31" i="50"/>
  <c r="T35" i="50"/>
  <c r="T39" i="50"/>
  <c r="T50" i="50"/>
  <c r="T54" i="50"/>
  <c r="T58" i="50"/>
  <c r="T62" i="50"/>
  <c r="T66" i="50"/>
  <c r="T70" i="50"/>
  <c r="T74" i="50"/>
  <c r="T78" i="50"/>
  <c r="T82" i="50"/>
  <c r="K14" i="50"/>
  <c r="K18" i="50"/>
  <c r="K22" i="50"/>
  <c r="T43" i="50"/>
  <c r="K26" i="50"/>
  <c r="T47" i="50"/>
  <c r="T24" i="50"/>
  <c r="T20" i="50"/>
  <c r="F29" i="50"/>
  <c r="T25" i="50"/>
  <c r="F21" i="50"/>
  <c r="F18" i="50"/>
  <c r="H17" i="50"/>
  <c r="T14" i="50"/>
  <c r="H13" i="50"/>
  <c r="T33" i="50"/>
  <c r="T37" i="50"/>
  <c r="T41" i="50"/>
  <c r="T45" i="50"/>
  <c r="T28" i="50"/>
  <c r="F17" i="50"/>
  <c r="F13" i="50"/>
  <c r="F14" i="50"/>
  <c r="H14" i="50"/>
  <c r="H18" i="50"/>
  <c r="H26" i="50"/>
  <c r="T27" i="50"/>
  <c r="T16" i="50"/>
  <c r="F25" i="50"/>
  <c r="F28" i="50"/>
  <c r="H12" i="50"/>
  <c r="H16" i="50"/>
  <c r="H20" i="50"/>
  <c r="H24" i="50"/>
  <c r="H28" i="50"/>
  <c r="T22" i="50"/>
  <c r="T15" i="50"/>
  <c r="F27" i="50"/>
  <c r="F23" i="50"/>
  <c r="F19" i="50"/>
  <c r="F15" i="50"/>
  <c r="T29" i="50"/>
  <c r="T21" i="50"/>
  <c r="T13" i="50"/>
  <c r="T34" i="50"/>
  <c r="T38" i="50"/>
  <c r="T42" i="50"/>
  <c r="T46" i="50"/>
  <c r="T17" i="50"/>
  <c r="T32" i="50"/>
  <c r="T36" i="50"/>
  <c r="T40" i="50"/>
  <c r="T44" i="50"/>
  <c r="T48" i="50"/>
  <c r="L453" i="49"/>
  <c r="L568" i="49"/>
  <c r="L584" i="49"/>
  <c r="L600" i="49"/>
  <c r="L616" i="49"/>
  <c r="L632" i="49"/>
  <c r="L648" i="49"/>
  <c r="L664" i="49"/>
  <c r="L552" i="49"/>
  <c r="L680" i="49"/>
  <c r="L696" i="49"/>
  <c r="L544" i="49"/>
  <c r="L560" i="49"/>
  <c r="L576" i="49"/>
  <c r="L592" i="49"/>
  <c r="L608" i="49"/>
  <c r="L624" i="49"/>
  <c r="L640" i="49"/>
  <c r="L656" i="49"/>
  <c r="L672" i="49"/>
  <c r="L688" i="49"/>
  <c r="L704" i="49"/>
  <c r="K457" i="49"/>
  <c r="L700" i="49"/>
  <c r="L708" i="49"/>
  <c r="I2" i="49" l="1"/>
  <c r="E5" i="49"/>
  <c r="B12" i="49"/>
  <c r="C12" i="49"/>
  <c r="D12" i="49"/>
  <c r="E12" i="49"/>
  <c r="F12" i="49"/>
  <c r="G12" i="49"/>
  <c r="H12" i="49"/>
  <c r="I12" i="49"/>
  <c r="J12" i="49"/>
  <c r="B13" i="49"/>
  <c r="C13" i="49"/>
  <c r="D13" i="49"/>
  <c r="E13" i="49"/>
  <c r="F13" i="49"/>
  <c r="G13" i="49"/>
  <c r="H13" i="49"/>
  <c r="I13" i="49"/>
  <c r="J13" i="49"/>
  <c r="B14" i="49"/>
  <c r="C14" i="49"/>
  <c r="D14" i="49"/>
  <c r="E14" i="49"/>
  <c r="F14" i="49"/>
  <c r="G14" i="49"/>
  <c r="H14" i="49"/>
  <c r="I14" i="49"/>
  <c r="J14" i="49"/>
  <c r="B15" i="49"/>
  <c r="C15" i="49"/>
  <c r="D15" i="49"/>
  <c r="E15" i="49"/>
  <c r="F15" i="49"/>
  <c r="G15" i="49"/>
  <c r="H15" i="49"/>
  <c r="I15" i="49"/>
  <c r="J15" i="49"/>
  <c r="B16" i="49"/>
  <c r="C16" i="49"/>
  <c r="D16" i="49"/>
  <c r="E16" i="49"/>
  <c r="F16" i="49"/>
  <c r="G16" i="49"/>
  <c r="H16" i="49"/>
  <c r="I16" i="49"/>
  <c r="J16" i="49"/>
  <c r="B17" i="49"/>
  <c r="C17" i="49"/>
  <c r="D17" i="49"/>
  <c r="E17" i="49"/>
  <c r="F17" i="49"/>
  <c r="G17" i="49"/>
  <c r="H17" i="49"/>
  <c r="I17" i="49"/>
  <c r="J17" i="49"/>
  <c r="B18" i="49"/>
  <c r="C18" i="49"/>
  <c r="D18" i="49"/>
  <c r="E18" i="49"/>
  <c r="F18" i="49"/>
  <c r="G18" i="49"/>
  <c r="H18" i="49"/>
  <c r="I18" i="49"/>
  <c r="J18" i="49"/>
  <c r="B19" i="49"/>
  <c r="C19" i="49"/>
  <c r="D19" i="49"/>
  <c r="E19" i="49"/>
  <c r="F19" i="49"/>
  <c r="G19" i="49"/>
  <c r="H19" i="49"/>
  <c r="I19" i="49"/>
  <c r="J19" i="49"/>
  <c r="B20" i="49"/>
  <c r="C20" i="49"/>
  <c r="D20" i="49"/>
  <c r="E20" i="49"/>
  <c r="F20" i="49"/>
  <c r="G20" i="49"/>
  <c r="H20" i="49"/>
  <c r="I20" i="49"/>
  <c r="J20" i="49"/>
  <c r="B21" i="49"/>
  <c r="C21" i="49"/>
  <c r="D21" i="49"/>
  <c r="E21" i="49"/>
  <c r="F21" i="49"/>
  <c r="G21" i="49"/>
  <c r="H21" i="49"/>
  <c r="I21" i="49"/>
  <c r="J21" i="49"/>
  <c r="B22" i="49"/>
  <c r="C22" i="49"/>
  <c r="D22" i="49"/>
  <c r="E22" i="49"/>
  <c r="F22" i="49"/>
  <c r="G22" i="49"/>
  <c r="H22" i="49"/>
  <c r="I22" i="49"/>
  <c r="J22" i="49"/>
  <c r="B23" i="49"/>
  <c r="C23" i="49"/>
  <c r="D23" i="49"/>
  <c r="E23" i="49"/>
  <c r="F23" i="49"/>
  <c r="G23" i="49"/>
  <c r="H23" i="49"/>
  <c r="I23" i="49"/>
  <c r="J23" i="49"/>
  <c r="B24" i="49"/>
  <c r="C24" i="49"/>
  <c r="D24" i="49"/>
  <c r="E24" i="49"/>
  <c r="F24" i="49"/>
  <c r="G24" i="49"/>
  <c r="H24" i="49"/>
  <c r="I24" i="49"/>
  <c r="J24" i="49"/>
  <c r="B25" i="49"/>
  <c r="C25" i="49"/>
  <c r="D25" i="49"/>
  <c r="E25" i="49"/>
  <c r="F25" i="49"/>
  <c r="G25" i="49"/>
  <c r="H25" i="49"/>
  <c r="I25" i="49"/>
  <c r="J25" i="49"/>
  <c r="B26" i="49"/>
  <c r="C26" i="49"/>
  <c r="D26" i="49"/>
  <c r="E26" i="49"/>
  <c r="F26" i="49"/>
  <c r="G26" i="49"/>
  <c r="H26" i="49"/>
  <c r="I26" i="49"/>
  <c r="J26" i="49"/>
  <c r="B27" i="49"/>
  <c r="C27" i="49"/>
  <c r="D27" i="49"/>
  <c r="E27" i="49"/>
  <c r="F27" i="49"/>
  <c r="G27" i="49"/>
  <c r="H27" i="49"/>
  <c r="I27" i="49"/>
  <c r="J27" i="49"/>
  <c r="B28" i="49"/>
  <c r="C28" i="49"/>
  <c r="D28" i="49"/>
  <c r="E28" i="49"/>
  <c r="F28" i="49"/>
  <c r="G28" i="49"/>
  <c r="H28" i="49"/>
  <c r="I28" i="49"/>
  <c r="J28" i="49"/>
  <c r="B29" i="49"/>
  <c r="C29" i="49"/>
  <c r="D29" i="49"/>
  <c r="E29" i="49"/>
  <c r="F29" i="49"/>
  <c r="G29" i="49"/>
  <c r="H29" i="49"/>
  <c r="I29" i="49"/>
  <c r="J29" i="49"/>
  <c r="B30" i="49"/>
  <c r="C30" i="49"/>
  <c r="D30" i="49"/>
  <c r="E30" i="49"/>
  <c r="F30" i="49"/>
  <c r="G30" i="49"/>
  <c r="H30" i="49"/>
  <c r="I30" i="49"/>
  <c r="J30" i="49"/>
  <c r="B31" i="49"/>
  <c r="C31" i="49"/>
  <c r="D31" i="49"/>
  <c r="E31" i="49"/>
  <c r="F31" i="49"/>
  <c r="G31" i="49"/>
  <c r="H31" i="49"/>
  <c r="I31" i="49"/>
  <c r="J31" i="49"/>
  <c r="B32" i="49"/>
  <c r="C32" i="49"/>
  <c r="D32" i="49"/>
  <c r="E32" i="49"/>
  <c r="F32" i="49"/>
  <c r="G32" i="49"/>
  <c r="H32" i="49"/>
  <c r="I32" i="49"/>
  <c r="J32" i="49"/>
  <c r="B33" i="49"/>
  <c r="C33" i="49"/>
  <c r="D33" i="49"/>
  <c r="E33" i="49"/>
  <c r="F33" i="49"/>
  <c r="G33" i="49"/>
  <c r="H33" i="49"/>
  <c r="I33" i="49"/>
  <c r="J33" i="49"/>
  <c r="B34" i="49"/>
  <c r="C34" i="49"/>
  <c r="D34" i="49"/>
  <c r="E34" i="49"/>
  <c r="F34" i="49"/>
  <c r="G34" i="49"/>
  <c r="H34" i="49"/>
  <c r="I34" i="49"/>
  <c r="J34" i="49"/>
  <c r="B35" i="49"/>
  <c r="C35" i="49"/>
  <c r="D35" i="49"/>
  <c r="E35" i="49"/>
  <c r="F35" i="49"/>
  <c r="G35" i="49"/>
  <c r="H35" i="49"/>
  <c r="I35" i="49"/>
  <c r="J35" i="49"/>
  <c r="B36" i="49"/>
  <c r="C36" i="49"/>
  <c r="D36" i="49"/>
  <c r="E36" i="49"/>
  <c r="F36" i="49"/>
  <c r="G36" i="49"/>
  <c r="H36" i="49"/>
  <c r="I36" i="49"/>
  <c r="J36" i="49"/>
  <c r="B37" i="49"/>
  <c r="C37" i="49"/>
  <c r="D37" i="49"/>
  <c r="E37" i="49"/>
  <c r="F37" i="49"/>
  <c r="G37" i="49"/>
  <c r="H37" i="49"/>
  <c r="I37" i="49"/>
  <c r="J37" i="49"/>
  <c r="B38" i="49"/>
  <c r="C38" i="49"/>
  <c r="D38" i="49"/>
  <c r="E38" i="49"/>
  <c r="F38" i="49"/>
  <c r="G38" i="49"/>
  <c r="H38" i="49"/>
  <c r="I38" i="49"/>
  <c r="J38" i="49"/>
  <c r="B39" i="49"/>
  <c r="C39" i="49"/>
  <c r="D39" i="49"/>
  <c r="E39" i="49"/>
  <c r="F39" i="49"/>
  <c r="G39" i="49"/>
  <c r="H39" i="49"/>
  <c r="I39" i="49"/>
  <c r="J39" i="49"/>
  <c r="B40" i="49"/>
  <c r="C40" i="49"/>
  <c r="D40" i="49"/>
  <c r="E40" i="49"/>
  <c r="F40" i="49"/>
  <c r="G40" i="49"/>
  <c r="H40" i="49"/>
  <c r="I40" i="49"/>
  <c r="J40" i="49"/>
  <c r="B41" i="49"/>
  <c r="C41" i="49"/>
  <c r="D41" i="49"/>
  <c r="E41" i="49"/>
  <c r="F41" i="49"/>
  <c r="G41" i="49"/>
  <c r="H41" i="49"/>
  <c r="I41" i="49"/>
  <c r="J41" i="49"/>
  <c r="B42" i="49"/>
  <c r="C42" i="49"/>
  <c r="D42" i="49"/>
  <c r="E42" i="49"/>
  <c r="F42" i="49"/>
  <c r="G42" i="49"/>
  <c r="H42" i="49"/>
  <c r="I42" i="49"/>
  <c r="J42" i="49"/>
  <c r="B43" i="49"/>
  <c r="C43" i="49"/>
  <c r="D43" i="49"/>
  <c r="E43" i="49"/>
  <c r="F43" i="49"/>
  <c r="G43" i="49"/>
  <c r="H43" i="49"/>
  <c r="I43" i="49"/>
  <c r="J43" i="49"/>
  <c r="B44" i="49"/>
  <c r="C44" i="49"/>
  <c r="D44" i="49"/>
  <c r="E44" i="49"/>
  <c r="F44" i="49"/>
  <c r="G44" i="49"/>
  <c r="H44" i="49"/>
  <c r="I44" i="49"/>
  <c r="J44" i="49"/>
  <c r="B45" i="49"/>
  <c r="C45" i="49"/>
  <c r="D45" i="49"/>
  <c r="E45" i="49"/>
  <c r="F45" i="49"/>
  <c r="G45" i="49"/>
  <c r="H45" i="49"/>
  <c r="I45" i="49"/>
  <c r="J45" i="49"/>
  <c r="J11" i="49"/>
  <c r="I11" i="49"/>
  <c r="H11" i="49"/>
  <c r="G11" i="49"/>
  <c r="F11" i="49"/>
  <c r="E11" i="49"/>
  <c r="D11" i="49"/>
  <c r="C11" i="49"/>
  <c r="B11" i="49"/>
  <c r="Q178" i="48"/>
  <c r="P178" i="48"/>
  <c r="O178" i="48"/>
  <c r="M178" i="48"/>
  <c r="K178" i="48"/>
  <c r="J178" i="48"/>
  <c r="H178" i="48"/>
  <c r="G178" i="48"/>
  <c r="F178" i="48"/>
  <c r="E178" i="48"/>
  <c r="C178" i="48"/>
  <c r="B178" i="48"/>
  <c r="Q177" i="48"/>
  <c r="P177" i="48"/>
  <c r="O177" i="48"/>
  <c r="M177" i="48"/>
  <c r="K177" i="48"/>
  <c r="J177" i="48"/>
  <c r="H177" i="48"/>
  <c r="G177" i="48"/>
  <c r="F177" i="48"/>
  <c r="E177" i="48"/>
  <c r="C177" i="48"/>
  <c r="B177" i="48"/>
  <c r="Q151" i="48"/>
  <c r="P151" i="48"/>
  <c r="O151" i="48"/>
  <c r="M151" i="48"/>
  <c r="K151" i="48"/>
  <c r="J151" i="48"/>
  <c r="H151" i="48"/>
  <c r="G151" i="48"/>
  <c r="F151" i="48"/>
  <c r="E151" i="48"/>
  <c r="C151" i="48"/>
  <c r="B151" i="48"/>
  <c r="Q143" i="48"/>
  <c r="P143" i="48"/>
  <c r="O143" i="48"/>
  <c r="M143" i="48"/>
  <c r="K143" i="48"/>
  <c r="J143" i="48"/>
  <c r="H143" i="48"/>
  <c r="G143" i="48"/>
  <c r="F143" i="48"/>
  <c r="E143" i="48"/>
  <c r="C143" i="48"/>
  <c r="B143" i="48"/>
  <c r="Q142" i="48"/>
  <c r="P142" i="48"/>
  <c r="O142" i="48"/>
  <c r="M142" i="48"/>
  <c r="K142" i="48"/>
  <c r="J142" i="48"/>
  <c r="H142" i="48"/>
  <c r="G142" i="48"/>
  <c r="F142" i="48"/>
  <c r="E142" i="48"/>
  <c r="C142" i="48"/>
  <c r="B142" i="48"/>
  <c r="Q141" i="48"/>
  <c r="P141" i="48"/>
  <c r="O141" i="48"/>
  <c r="M141" i="48"/>
  <c r="K141" i="48"/>
  <c r="J141" i="48"/>
  <c r="H141" i="48"/>
  <c r="G141" i="48"/>
  <c r="F141" i="48"/>
  <c r="E141" i="48"/>
  <c r="C141" i="48"/>
  <c r="B141" i="48"/>
  <c r="Q140" i="48"/>
  <c r="P140" i="48"/>
  <c r="O140" i="48"/>
  <c r="M140" i="48"/>
  <c r="K140" i="48"/>
  <c r="J140" i="48"/>
  <c r="H140" i="48"/>
  <c r="G140" i="48"/>
  <c r="F140" i="48"/>
  <c r="E140" i="48"/>
  <c r="C140" i="48"/>
  <c r="B140" i="48"/>
  <c r="Q139" i="48"/>
  <c r="P139" i="48"/>
  <c r="O139" i="48"/>
  <c r="M139" i="48"/>
  <c r="K139" i="48"/>
  <c r="J139" i="48"/>
  <c r="H139" i="48"/>
  <c r="G139" i="48"/>
  <c r="F139" i="48"/>
  <c r="E139" i="48"/>
  <c r="C139" i="48"/>
  <c r="B139" i="48"/>
  <c r="Q138" i="48"/>
  <c r="P138" i="48"/>
  <c r="O138" i="48"/>
  <c r="M138" i="48"/>
  <c r="K138" i="48"/>
  <c r="J138" i="48"/>
  <c r="H138" i="48"/>
  <c r="G138" i="48"/>
  <c r="F138" i="48"/>
  <c r="E138" i="48"/>
  <c r="C138" i="48"/>
  <c r="B138" i="48"/>
  <c r="Q137" i="48"/>
  <c r="P137" i="48"/>
  <c r="O137" i="48"/>
  <c r="M137" i="48"/>
  <c r="K137" i="48"/>
  <c r="J137" i="48"/>
  <c r="H137" i="48"/>
  <c r="G137" i="48"/>
  <c r="F137" i="48"/>
  <c r="E137" i="48"/>
  <c r="C137" i="48"/>
  <c r="B137" i="48"/>
  <c r="Q136" i="48"/>
  <c r="P136" i="48"/>
  <c r="O136" i="48"/>
  <c r="M136" i="48"/>
  <c r="K136" i="48"/>
  <c r="J136" i="48"/>
  <c r="H136" i="48"/>
  <c r="G136" i="48"/>
  <c r="F136" i="48"/>
  <c r="E136" i="48"/>
  <c r="C136" i="48"/>
  <c r="B136" i="48"/>
  <c r="Q135" i="48"/>
  <c r="P135" i="48"/>
  <c r="O135" i="48"/>
  <c r="M135" i="48"/>
  <c r="K135" i="48"/>
  <c r="J135" i="48"/>
  <c r="H135" i="48"/>
  <c r="G135" i="48"/>
  <c r="F135" i="48"/>
  <c r="E135" i="48"/>
  <c r="C135" i="48"/>
  <c r="B135" i="48"/>
  <c r="Q134" i="48"/>
  <c r="P134" i="48"/>
  <c r="O134" i="48"/>
  <c r="M134" i="48"/>
  <c r="K134" i="48"/>
  <c r="J134" i="48"/>
  <c r="H134" i="48"/>
  <c r="G134" i="48"/>
  <c r="F134" i="48"/>
  <c r="E134" i="48"/>
  <c r="C134" i="48"/>
  <c r="B134" i="48"/>
  <c r="Q133" i="48"/>
  <c r="P133" i="48"/>
  <c r="O133" i="48"/>
  <c r="M133" i="48"/>
  <c r="K133" i="48"/>
  <c r="J133" i="48"/>
  <c r="H133" i="48"/>
  <c r="G133" i="48"/>
  <c r="F133" i="48"/>
  <c r="E133" i="48"/>
  <c r="C133" i="48"/>
  <c r="B133" i="48"/>
  <c r="Q132" i="48"/>
  <c r="P132" i="48"/>
  <c r="O132" i="48"/>
  <c r="M132" i="48"/>
  <c r="K132" i="48"/>
  <c r="J132" i="48"/>
  <c r="H132" i="48"/>
  <c r="G132" i="48"/>
  <c r="F132" i="48"/>
  <c r="E132" i="48"/>
  <c r="C132" i="48"/>
  <c r="B132" i="48"/>
  <c r="Q131" i="48"/>
  <c r="P131" i="48"/>
  <c r="O131" i="48"/>
  <c r="M131" i="48"/>
  <c r="K131" i="48"/>
  <c r="J131" i="48"/>
  <c r="H131" i="48"/>
  <c r="G131" i="48"/>
  <c r="F131" i="48"/>
  <c r="E131" i="48"/>
  <c r="C131" i="48"/>
  <c r="B131" i="48"/>
  <c r="Q130" i="48"/>
  <c r="P130" i="48"/>
  <c r="O130" i="48"/>
  <c r="M130" i="48"/>
  <c r="K130" i="48"/>
  <c r="J130" i="48"/>
  <c r="H130" i="48"/>
  <c r="G130" i="48"/>
  <c r="F130" i="48"/>
  <c r="E130" i="48"/>
  <c r="C130" i="48"/>
  <c r="B130" i="48"/>
  <c r="Q123" i="48"/>
  <c r="P123" i="48"/>
  <c r="O123" i="48"/>
  <c r="M123" i="48"/>
  <c r="K123" i="48"/>
  <c r="J123" i="48"/>
  <c r="H123" i="48"/>
  <c r="G123" i="48"/>
  <c r="F123" i="48"/>
  <c r="E123" i="48"/>
  <c r="C123" i="48"/>
  <c r="B123" i="48"/>
  <c r="Q116" i="48"/>
  <c r="P116" i="48"/>
  <c r="O116" i="48"/>
  <c r="M116" i="48"/>
  <c r="K116" i="48"/>
  <c r="J116" i="48"/>
  <c r="H116" i="48"/>
  <c r="G116" i="48"/>
  <c r="F116" i="48"/>
  <c r="E116" i="48"/>
  <c r="C116" i="48"/>
  <c r="B116" i="48"/>
  <c r="Q109" i="48"/>
  <c r="P109" i="48"/>
  <c r="O109" i="48"/>
  <c r="M109" i="48"/>
  <c r="K109" i="48"/>
  <c r="J109" i="48"/>
  <c r="H109" i="48"/>
  <c r="G109" i="48"/>
  <c r="F109" i="48"/>
  <c r="E109" i="48"/>
  <c r="C109" i="48"/>
  <c r="B109" i="48"/>
  <c r="Q102" i="48"/>
  <c r="P102" i="48"/>
  <c r="O102" i="48"/>
  <c r="M102" i="48"/>
  <c r="K102" i="48"/>
  <c r="J102" i="48"/>
  <c r="H102" i="48"/>
  <c r="G102" i="48"/>
  <c r="F102" i="48"/>
  <c r="E102" i="48"/>
  <c r="C102" i="48"/>
  <c r="B102" i="48"/>
  <c r="Q95" i="48"/>
  <c r="P95" i="48"/>
  <c r="O95" i="48"/>
  <c r="M95" i="48"/>
  <c r="K95" i="48"/>
  <c r="J95" i="48"/>
  <c r="H95" i="48"/>
  <c r="G95" i="48"/>
  <c r="F95" i="48"/>
  <c r="E95" i="48"/>
  <c r="C95" i="48"/>
  <c r="B95" i="48"/>
  <c r="Q88" i="48"/>
  <c r="P88" i="48"/>
  <c r="O88" i="48"/>
  <c r="M88" i="48"/>
  <c r="K88" i="48"/>
  <c r="J88" i="48"/>
  <c r="H88" i="48"/>
  <c r="G88" i="48"/>
  <c r="F88" i="48"/>
  <c r="E88" i="48"/>
  <c r="C88" i="48"/>
  <c r="B88" i="48"/>
  <c r="Q87" i="48"/>
  <c r="P87" i="48"/>
  <c r="O87" i="48"/>
  <c r="M87" i="48"/>
  <c r="K87" i="48"/>
  <c r="J87" i="48"/>
  <c r="H87" i="48"/>
  <c r="G87" i="48"/>
  <c r="F87" i="48"/>
  <c r="E87" i="48"/>
  <c r="C87" i="48"/>
  <c r="B87" i="48"/>
  <c r="Q86" i="48"/>
  <c r="P86" i="48"/>
  <c r="O86" i="48"/>
  <c r="M86" i="48"/>
  <c r="K86" i="48"/>
  <c r="J86" i="48"/>
  <c r="H86" i="48"/>
  <c r="G86" i="48"/>
  <c r="F86" i="48"/>
  <c r="E86" i="48"/>
  <c r="C86" i="48"/>
  <c r="B86" i="48"/>
  <c r="Q85" i="48"/>
  <c r="P85" i="48"/>
  <c r="O85" i="48"/>
  <c r="M85" i="48"/>
  <c r="K85" i="48"/>
  <c r="J85" i="48"/>
  <c r="H85" i="48"/>
  <c r="G85" i="48"/>
  <c r="F85" i="48"/>
  <c r="E85" i="48"/>
  <c r="C85" i="48"/>
  <c r="B85" i="48"/>
  <c r="Q84" i="48"/>
  <c r="P84" i="48"/>
  <c r="O84" i="48"/>
  <c r="M84" i="48"/>
  <c r="K84" i="48"/>
  <c r="J84" i="48"/>
  <c r="H84" i="48"/>
  <c r="G84" i="48"/>
  <c r="F84" i="48"/>
  <c r="E84" i="48"/>
  <c r="C84" i="48"/>
  <c r="B84" i="48"/>
  <c r="Q83" i="48"/>
  <c r="P83" i="48"/>
  <c r="O83" i="48"/>
  <c r="M83" i="48"/>
  <c r="K83" i="48"/>
  <c r="J83" i="48"/>
  <c r="H83" i="48"/>
  <c r="G83" i="48"/>
  <c r="F83" i="48"/>
  <c r="E83" i="48"/>
  <c r="C83" i="48"/>
  <c r="B83" i="48"/>
  <c r="Q82" i="48"/>
  <c r="P82" i="48"/>
  <c r="O82" i="48"/>
  <c r="M82" i="48"/>
  <c r="K82" i="48"/>
  <c r="J82" i="48"/>
  <c r="H82" i="48"/>
  <c r="G82" i="48"/>
  <c r="F82" i="48"/>
  <c r="E82" i="48"/>
  <c r="C82" i="48"/>
  <c r="B82" i="48"/>
  <c r="Q81" i="48"/>
  <c r="P81" i="48"/>
  <c r="O81" i="48"/>
  <c r="M81" i="48"/>
  <c r="K81" i="48"/>
  <c r="J81" i="48"/>
  <c r="H81" i="48"/>
  <c r="G81" i="48"/>
  <c r="F81" i="48"/>
  <c r="E81" i="48"/>
  <c r="C81" i="48"/>
  <c r="B81" i="48"/>
  <c r="Q80" i="48"/>
  <c r="P80" i="48"/>
  <c r="O80" i="48"/>
  <c r="M80" i="48"/>
  <c r="K80" i="48"/>
  <c r="J80" i="48"/>
  <c r="H80" i="48"/>
  <c r="G80" i="48"/>
  <c r="F80" i="48"/>
  <c r="E80" i="48"/>
  <c r="C80" i="48"/>
  <c r="B80" i="48"/>
  <c r="Q79" i="48"/>
  <c r="P79" i="48"/>
  <c r="O79" i="48"/>
  <c r="M79" i="48"/>
  <c r="K79" i="48"/>
  <c r="J79" i="48"/>
  <c r="H79" i="48"/>
  <c r="G79" i="48"/>
  <c r="F79" i="48"/>
  <c r="E79" i="48"/>
  <c r="C79" i="48"/>
  <c r="B79" i="48"/>
  <c r="Q78" i="48"/>
  <c r="P78" i="48"/>
  <c r="O78" i="48"/>
  <c r="M78" i="48"/>
  <c r="K78" i="48"/>
  <c r="J78" i="48"/>
  <c r="H78" i="48"/>
  <c r="G78" i="48"/>
  <c r="F78" i="48"/>
  <c r="E78" i="48"/>
  <c r="C78" i="48"/>
  <c r="B78" i="48"/>
  <c r="Q77" i="48"/>
  <c r="P77" i="48"/>
  <c r="O77" i="48"/>
  <c r="M77" i="48"/>
  <c r="K77" i="48"/>
  <c r="J77" i="48"/>
  <c r="H77" i="48"/>
  <c r="G77" i="48"/>
  <c r="F77" i="48"/>
  <c r="E77" i="48"/>
  <c r="C77" i="48"/>
  <c r="B77" i="48"/>
  <c r="Q76" i="48"/>
  <c r="P76" i="48"/>
  <c r="O76" i="48"/>
  <c r="M76" i="48"/>
  <c r="K76" i="48"/>
  <c r="J76" i="48"/>
  <c r="H76" i="48"/>
  <c r="G76" i="48"/>
  <c r="F76" i="48"/>
  <c r="E76" i="48"/>
  <c r="C76" i="48"/>
  <c r="B76" i="48"/>
  <c r="Q75" i="48"/>
  <c r="P75" i="48"/>
  <c r="O75" i="48"/>
  <c r="M75" i="48"/>
  <c r="K75" i="48"/>
  <c r="J75" i="48"/>
  <c r="H75" i="48"/>
  <c r="G75" i="48"/>
  <c r="F75" i="48"/>
  <c r="E75" i="48"/>
  <c r="C75" i="48"/>
  <c r="B75" i="48"/>
  <c r="Q74" i="48"/>
  <c r="P74" i="48"/>
  <c r="O74" i="48"/>
  <c r="M74" i="48"/>
  <c r="K74" i="48"/>
  <c r="J74" i="48"/>
  <c r="H74" i="48"/>
  <c r="G74" i="48"/>
  <c r="F74" i="48"/>
  <c r="E74" i="48"/>
  <c r="C74" i="48"/>
  <c r="B74" i="48"/>
  <c r="Q73" i="48"/>
  <c r="P73" i="48"/>
  <c r="O73" i="48"/>
  <c r="M73" i="48"/>
  <c r="K73" i="48"/>
  <c r="J73" i="48"/>
  <c r="H73" i="48"/>
  <c r="G73" i="48"/>
  <c r="F73" i="48"/>
  <c r="E73" i="48"/>
  <c r="C73" i="48"/>
  <c r="B73" i="48"/>
  <c r="Q72" i="48"/>
  <c r="P72" i="48"/>
  <c r="O72" i="48"/>
  <c r="M72" i="48"/>
  <c r="K72" i="48"/>
  <c r="J72" i="48"/>
  <c r="H72" i="48"/>
  <c r="G72" i="48"/>
  <c r="F72" i="48"/>
  <c r="E72" i="48"/>
  <c r="C72" i="48"/>
  <c r="B72" i="48"/>
  <c r="Q71" i="48"/>
  <c r="P71" i="48"/>
  <c r="O71" i="48"/>
  <c r="M71" i="48"/>
  <c r="K71" i="48"/>
  <c r="J71" i="48"/>
  <c r="H71" i="48"/>
  <c r="G71" i="48"/>
  <c r="F71" i="48"/>
  <c r="E71" i="48"/>
  <c r="C71" i="48"/>
  <c r="B71" i="48"/>
  <c r="Q70" i="48"/>
  <c r="P70" i="48"/>
  <c r="O70" i="48"/>
  <c r="M70" i="48"/>
  <c r="K70" i="48"/>
  <c r="J70" i="48"/>
  <c r="H70" i="48"/>
  <c r="G70" i="48"/>
  <c r="F70" i="48"/>
  <c r="E70" i="48"/>
  <c r="C70" i="48"/>
  <c r="B70" i="48"/>
  <c r="Q69" i="48"/>
  <c r="P69" i="48"/>
  <c r="O69" i="48"/>
  <c r="M69" i="48"/>
  <c r="K69" i="48"/>
  <c r="J69" i="48"/>
  <c r="H69" i="48"/>
  <c r="G69" i="48"/>
  <c r="F69" i="48"/>
  <c r="E69" i="48"/>
  <c r="C69" i="48"/>
  <c r="B69" i="48"/>
  <c r="Q68" i="48"/>
  <c r="P68" i="48"/>
  <c r="O68" i="48"/>
  <c r="M68" i="48"/>
  <c r="K68" i="48"/>
  <c r="J68" i="48"/>
  <c r="H68" i="48"/>
  <c r="G68" i="48"/>
  <c r="F68" i="48"/>
  <c r="E68" i="48"/>
  <c r="C68" i="48"/>
  <c r="B68" i="48"/>
  <c r="Q67" i="48"/>
  <c r="P67" i="48"/>
  <c r="O67" i="48"/>
  <c r="M67" i="48"/>
  <c r="K67" i="48"/>
  <c r="J67" i="48"/>
  <c r="H67" i="48"/>
  <c r="G67" i="48"/>
  <c r="F67" i="48"/>
  <c r="E67" i="48"/>
  <c r="C67" i="48"/>
  <c r="B67" i="48"/>
  <c r="Q66" i="48"/>
  <c r="P66" i="48"/>
  <c r="O66" i="48"/>
  <c r="M66" i="48"/>
  <c r="K66" i="48"/>
  <c r="J66" i="48"/>
  <c r="H66" i="48"/>
  <c r="G66" i="48"/>
  <c r="F66" i="48"/>
  <c r="E66" i="48"/>
  <c r="C66" i="48"/>
  <c r="B66" i="48"/>
  <c r="Q65" i="48"/>
  <c r="P65" i="48"/>
  <c r="O65" i="48"/>
  <c r="M65" i="48"/>
  <c r="K65" i="48"/>
  <c r="J65" i="48"/>
  <c r="H65" i="48"/>
  <c r="G65" i="48"/>
  <c r="F65" i="48"/>
  <c r="E65" i="48"/>
  <c r="C65" i="48"/>
  <c r="B65" i="48"/>
  <c r="Q64" i="48"/>
  <c r="P64" i="48"/>
  <c r="O64" i="48"/>
  <c r="M64" i="48"/>
  <c r="K64" i="48"/>
  <c r="J64" i="48"/>
  <c r="H64" i="48"/>
  <c r="G64" i="48"/>
  <c r="F64" i="48"/>
  <c r="E64" i="48"/>
  <c r="C64" i="48"/>
  <c r="B64" i="48"/>
  <c r="Q63" i="48"/>
  <c r="P63" i="48"/>
  <c r="O63" i="48"/>
  <c r="M63" i="48"/>
  <c r="K63" i="48"/>
  <c r="J63" i="48"/>
  <c r="H63" i="48"/>
  <c r="G63" i="48"/>
  <c r="F63" i="48"/>
  <c r="E63" i="48"/>
  <c r="C63" i="48"/>
  <c r="B63" i="48"/>
  <c r="Q62" i="48"/>
  <c r="P62" i="48"/>
  <c r="O62" i="48"/>
  <c r="M62" i="48"/>
  <c r="K62" i="48"/>
  <c r="J62" i="48"/>
  <c r="H62" i="48"/>
  <c r="G62" i="48"/>
  <c r="F62" i="48"/>
  <c r="E62" i="48"/>
  <c r="C62" i="48"/>
  <c r="B62" i="48"/>
  <c r="Q61" i="48"/>
  <c r="P61" i="48"/>
  <c r="O61" i="48"/>
  <c r="M61" i="48"/>
  <c r="K61" i="48"/>
  <c r="J61" i="48"/>
  <c r="H61" i="48"/>
  <c r="G61" i="48"/>
  <c r="F61" i="48"/>
  <c r="E61" i="48"/>
  <c r="C61" i="48"/>
  <c r="B61" i="48"/>
  <c r="Q60" i="48"/>
  <c r="P60" i="48"/>
  <c r="O60" i="48"/>
  <c r="M60" i="48"/>
  <c r="K60" i="48"/>
  <c r="J60" i="48"/>
  <c r="H60" i="48"/>
  <c r="G60" i="48"/>
  <c r="F60" i="48"/>
  <c r="E60" i="48"/>
  <c r="C60" i="48"/>
  <c r="B60" i="48"/>
  <c r="Q59" i="48"/>
  <c r="P59" i="48"/>
  <c r="O59" i="48"/>
  <c r="M59" i="48"/>
  <c r="K59" i="48"/>
  <c r="J59" i="48"/>
  <c r="H59" i="48"/>
  <c r="G59" i="48"/>
  <c r="F59" i="48"/>
  <c r="E59" i="48"/>
  <c r="C59" i="48"/>
  <c r="B59" i="48"/>
  <c r="Q58" i="48"/>
  <c r="P58" i="48"/>
  <c r="O58" i="48"/>
  <c r="M58" i="48"/>
  <c r="K58" i="48"/>
  <c r="J58" i="48"/>
  <c r="H58" i="48"/>
  <c r="G58" i="48"/>
  <c r="F58" i="48"/>
  <c r="E58" i="48"/>
  <c r="C58" i="48"/>
  <c r="B58" i="48"/>
  <c r="Q57" i="48"/>
  <c r="P57" i="48"/>
  <c r="O57" i="48"/>
  <c r="M57" i="48"/>
  <c r="K57" i="48"/>
  <c r="J57" i="48"/>
  <c r="H57" i="48"/>
  <c r="G57" i="48"/>
  <c r="F57" i="48"/>
  <c r="E57" i="48"/>
  <c r="C57" i="48"/>
  <c r="B57" i="48"/>
  <c r="Q56" i="48"/>
  <c r="P56" i="48"/>
  <c r="O56" i="48"/>
  <c r="M56" i="48"/>
  <c r="K56" i="48"/>
  <c r="J56" i="48"/>
  <c r="H56" i="48"/>
  <c r="G56" i="48"/>
  <c r="F56" i="48"/>
  <c r="E56" i="48"/>
  <c r="C56" i="48"/>
  <c r="B56" i="48"/>
  <c r="Q55" i="48"/>
  <c r="P55" i="48"/>
  <c r="O55" i="48"/>
  <c r="M55" i="48"/>
  <c r="K55" i="48"/>
  <c r="J55" i="48"/>
  <c r="H55" i="48"/>
  <c r="G55" i="48"/>
  <c r="F55" i="48"/>
  <c r="E55" i="48"/>
  <c r="C55" i="48"/>
  <c r="B55" i="48"/>
  <c r="Q54" i="48"/>
  <c r="P54" i="48"/>
  <c r="O54" i="48"/>
  <c r="M54" i="48"/>
  <c r="K54" i="48"/>
  <c r="J54" i="48"/>
  <c r="H54" i="48"/>
  <c r="G54" i="48"/>
  <c r="F54" i="48"/>
  <c r="E54" i="48"/>
  <c r="C54" i="48"/>
  <c r="B54" i="48"/>
  <c r="Q53" i="48"/>
  <c r="P53" i="48"/>
  <c r="O53" i="48"/>
  <c r="M53" i="48"/>
  <c r="K53" i="48"/>
  <c r="J53" i="48"/>
  <c r="H53" i="48"/>
  <c r="G53" i="48"/>
  <c r="F53" i="48"/>
  <c r="E53" i="48"/>
  <c r="C53" i="48"/>
  <c r="B53" i="48"/>
  <c r="Q52" i="48"/>
  <c r="P52" i="48"/>
  <c r="O52" i="48"/>
  <c r="M52" i="48"/>
  <c r="K52" i="48"/>
  <c r="J52" i="48"/>
  <c r="H52" i="48"/>
  <c r="G52" i="48"/>
  <c r="F52" i="48"/>
  <c r="E52" i="48"/>
  <c r="C52" i="48"/>
  <c r="B52" i="48"/>
  <c r="Q51" i="48"/>
  <c r="P51" i="48"/>
  <c r="O51" i="48"/>
  <c r="M51" i="48"/>
  <c r="K51" i="48"/>
  <c r="J51" i="48"/>
  <c r="H51" i="48"/>
  <c r="G51" i="48"/>
  <c r="F51" i="48"/>
  <c r="E51" i="48"/>
  <c r="C51" i="48"/>
  <c r="B51" i="48"/>
  <c r="Q50" i="48"/>
  <c r="P50" i="48"/>
  <c r="O50" i="48"/>
  <c r="M50" i="48"/>
  <c r="K50" i="48"/>
  <c r="J50" i="48"/>
  <c r="H50" i="48"/>
  <c r="G50" i="48"/>
  <c r="F50" i="48"/>
  <c r="E50" i="48"/>
  <c r="C50" i="48"/>
  <c r="B50" i="48"/>
  <c r="Q49" i="48"/>
  <c r="P49" i="48"/>
  <c r="O49" i="48"/>
  <c r="M49" i="48"/>
  <c r="K49" i="48"/>
  <c r="J49" i="48"/>
  <c r="H49" i="48"/>
  <c r="G49" i="48"/>
  <c r="F49" i="48"/>
  <c r="E49" i="48"/>
  <c r="C49" i="48"/>
  <c r="B49" i="48"/>
  <c r="Q48" i="48"/>
  <c r="P48" i="48"/>
  <c r="O48" i="48"/>
  <c r="M48" i="48"/>
  <c r="K48" i="48"/>
  <c r="J48" i="48"/>
  <c r="H48" i="48"/>
  <c r="G48" i="48"/>
  <c r="F48" i="48"/>
  <c r="E48" i="48"/>
  <c r="C48" i="48"/>
  <c r="B48" i="48"/>
  <c r="Q47" i="48"/>
  <c r="P47" i="48"/>
  <c r="O47" i="48"/>
  <c r="M47" i="48"/>
  <c r="K47" i="48"/>
  <c r="J47" i="48"/>
  <c r="H47" i="48"/>
  <c r="G47" i="48"/>
  <c r="F47" i="48"/>
  <c r="E47" i="48"/>
  <c r="C47" i="48"/>
  <c r="B47" i="48"/>
  <c r="Q46" i="48"/>
  <c r="P46" i="48"/>
  <c r="O46" i="48"/>
  <c r="M46" i="48"/>
  <c r="K46" i="48"/>
  <c r="J46" i="48"/>
  <c r="H46" i="48"/>
  <c r="G46" i="48"/>
  <c r="F46" i="48"/>
  <c r="E46" i="48"/>
  <c r="C46" i="48"/>
  <c r="B46" i="48"/>
  <c r="Q37" i="48"/>
  <c r="P37" i="48"/>
  <c r="O37" i="48"/>
  <c r="M37" i="48"/>
  <c r="K37" i="48"/>
  <c r="J37" i="48"/>
  <c r="H37" i="48"/>
  <c r="G37" i="48"/>
  <c r="F37" i="48"/>
  <c r="E37" i="48"/>
  <c r="C37" i="48"/>
  <c r="D37" i="48" s="1"/>
  <c r="B37" i="48"/>
  <c r="Q36" i="48"/>
  <c r="P36" i="48"/>
  <c r="O36" i="48"/>
  <c r="M36" i="48"/>
  <c r="K36" i="48"/>
  <c r="J36" i="48"/>
  <c r="H36" i="48"/>
  <c r="G36" i="48"/>
  <c r="F36" i="48"/>
  <c r="E36" i="48"/>
  <c r="C36" i="48"/>
  <c r="D36" i="48" s="1"/>
  <c r="B36" i="48"/>
  <c r="Q35" i="48"/>
  <c r="P35" i="48"/>
  <c r="O35" i="48"/>
  <c r="M35" i="48"/>
  <c r="N20" i="48" s="1"/>
  <c r="K35" i="48"/>
  <c r="L20" i="48" s="1"/>
  <c r="J35" i="48"/>
  <c r="H35" i="48"/>
  <c r="I20" i="48" s="1"/>
  <c r="G35" i="48"/>
  <c r="F35" i="48"/>
  <c r="E35" i="48"/>
  <c r="C35" i="48"/>
  <c r="D35" i="48" s="1"/>
  <c r="B35" i="48"/>
  <c r="Q34" i="48"/>
  <c r="P34" i="48"/>
  <c r="O34" i="48"/>
  <c r="M34" i="48"/>
  <c r="K34" i="48"/>
  <c r="J34" i="48"/>
  <c r="H34" i="48"/>
  <c r="G34" i="48"/>
  <c r="F34" i="48"/>
  <c r="E34" i="48"/>
  <c r="C34" i="48"/>
  <c r="D34" i="48" s="1"/>
  <c r="B34" i="48"/>
  <c r="Q25" i="48"/>
  <c r="P25" i="48"/>
  <c r="O25" i="48"/>
  <c r="M25" i="48"/>
  <c r="K25" i="48"/>
  <c r="J25" i="48"/>
  <c r="H25" i="48"/>
  <c r="G25" i="48"/>
  <c r="F25" i="48"/>
  <c r="E25" i="48"/>
  <c r="C25" i="48"/>
  <c r="D25" i="48" s="1"/>
  <c r="B25" i="48"/>
  <c r="Q24" i="48"/>
  <c r="P24" i="48"/>
  <c r="O24" i="48"/>
  <c r="M24" i="48"/>
  <c r="K24" i="48"/>
  <c r="J24" i="48"/>
  <c r="H24" i="48"/>
  <c r="G24" i="48"/>
  <c r="F24" i="48"/>
  <c r="E24" i="48"/>
  <c r="C24" i="48"/>
  <c r="D24" i="48" s="1"/>
  <c r="B24" i="48"/>
  <c r="Q23" i="48"/>
  <c r="P23" i="48"/>
  <c r="O23" i="48"/>
  <c r="M23" i="48"/>
  <c r="K23" i="48"/>
  <c r="J23" i="48"/>
  <c r="H23" i="48"/>
  <c r="G23" i="48"/>
  <c r="F23" i="48"/>
  <c r="E23" i="48"/>
  <c r="C23" i="48"/>
  <c r="D23" i="48" s="1"/>
  <c r="B23" i="48"/>
  <c r="P22" i="48"/>
  <c r="B11" i="48"/>
  <c r="C11" i="48"/>
  <c r="D11" i="48" s="1"/>
  <c r="E11" i="48"/>
  <c r="F11" i="48"/>
  <c r="B12" i="48"/>
  <c r="C12" i="48"/>
  <c r="D12" i="48" s="1"/>
  <c r="E12" i="48"/>
  <c r="F12" i="48"/>
  <c r="B13" i="48"/>
  <c r="C13" i="48"/>
  <c r="D13" i="48" s="1"/>
  <c r="E13" i="48"/>
  <c r="F13" i="48"/>
  <c r="B14" i="48"/>
  <c r="C14" i="48"/>
  <c r="D14" i="48" s="1"/>
  <c r="E14" i="48"/>
  <c r="F14" i="48"/>
  <c r="B15" i="48"/>
  <c r="C15" i="48"/>
  <c r="D15" i="48" s="1"/>
  <c r="E15" i="48"/>
  <c r="F15" i="48"/>
  <c r="B16" i="48"/>
  <c r="C16" i="48"/>
  <c r="D16" i="48" s="1"/>
  <c r="E16" i="48"/>
  <c r="F16" i="48"/>
  <c r="B22" i="48"/>
  <c r="C22" i="48"/>
  <c r="D22" i="48" s="1"/>
  <c r="E22" i="48"/>
  <c r="F22" i="48"/>
  <c r="G22" i="48"/>
  <c r="H22" i="48"/>
  <c r="J22" i="48"/>
  <c r="K22" i="48"/>
  <c r="M22" i="48"/>
  <c r="O22" i="48"/>
  <c r="Q22" i="48"/>
  <c r="F4" i="48"/>
  <c r="M2" i="48"/>
  <c r="F10" i="48"/>
  <c r="E10" i="48"/>
  <c r="C10" i="48"/>
  <c r="D10" i="48" s="1"/>
  <c r="B10" i="48"/>
  <c r="Q17" i="46"/>
  <c r="N17" i="46"/>
  <c r="G17" i="46"/>
  <c r="Q16" i="46"/>
  <c r="N16" i="46"/>
  <c r="G16" i="46"/>
  <c r="Q15" i="46"/>
  <c r="N15" i="46"/>
  <c r="G15" i="46"/>
  <c r="Q14" i="46"/>
  <c r="N14" i="46"/>
  <c r="G14" i="46"/>
  <c r="G13" i="46"/>
  <c r="Q12" i="46"/>
  <c r="G12" i="46"/>
  <c r="Q11" i="46"/>
  <c r="N11" i="46"/>
  <c r="G11" i="46"/>
  <c r="Q10" i="46"/>
  <c r="N10" i="46"/>
  <c r="I10" i="46"/>
  <c r="G10" i="46"/>
  <c r="B11" i="46"/>
  <c r="C11" i="46"/>
  <c r="D11" i="46"/>
  <c r="E11" i="46" s="1"/>
  <c r="B12" i="46"/>
  <c r="C12" i="46"/>
  <c r="D12" i="46"/>
  <c r="E12" i="46" s="1"/>
  <c r="B13" i="46"/>
  <c r="C13" i="46"/>
  <c r="D13" i="46"/>
  <c r="E13" i="46" s="1"/>
  <c r="B14" i="46"/>
  <c r="C14" i="46"/>
  <c r="D14" i="46"/>
  <c r="E14" i="46" s="1"/>
  <c r="B15" i="46"/>
  <c r="C15" i="46"/>
  <c r="D15" i="46"/>
  <c r="E15" i="46" s="1"/>
  <c r="B16" i="46"/>
  <c r="C16" i="46"/>
  <c r="D16" i="46"/>
  <c r="E16" i="46" s="1"/>
  <c r="B17" i="46"/>
  <c r="C17" i="46"/>
  <c r="D17" i="46"/>
  <c r="E17" i="46" s="1"/>
  <c r="B18" i="46"/>
  <c r="C18" i="46"/>
  <c r="D18" i="46"/>
  <c r="E18" i="46" s="1"/>
  <c r="B19" i="46"/>
  <c r="C19" i="46"/>
  <c r="D19" i="46"/>
  <c r="E19" i="46" s="1"/>
  <c r="B20" i="46"/>
  <c r="C20" i="46"/>
  <c r="D20" i="46"/>
  <c r="E20" i="46" s="1"/>
  <c r="B21" i="46"/>
  <c r="C21" i="46"/>
  <c r="D21" i="46"/>
  <c r="E21" i="46" s="1"/>
  <c r="B22" i="46"/>
  <c r="C22" i="46"/>
  <c r="D22" i="46"/>
  <c r="E22" i="46" s="1"/>
  <c r="B23" i="46"/>
  <c r="C23" i="46"/>
  <c r="D23" i="46"/>
  <c r="E23" i="46" s="1"/>
  <c r="B24" i="46"/>
  <c r="C24" i="46"/>
  <c r="D24" i="46"/>
  <c r="E24" i="46" s="1"/>
  <c r="B25" i="46"/>
  <c r="C25" i="46"/>
  <c r="D25" i="46"/>
  <c r="E25" i="46" s="1"/>
  <c r="B26" i="46"/>
  <c r="C26" i="46"/>
  <c r="D26" i="46"/>
  <c r="E26" i="46" s="1"/>
  <c r="B27" i="46"/>
  <c r="C27" i="46"/>
  <c r="D27" i="46"/>
  <c r="E27" i="46" s="1"/>
  <c r="I4" i="46"/>
  <c r="C10" i="46"/>
  <c r="D10" i="46"/>
  <c r="E10" i="46" s="1"/>
  <c r="B10" i="46"/>
  <c r="P2" i="46"/>
  <c r="B133" i="45"/>
  <c r="C133" i="45"/>
  <c r="F133" i="45"/>
  <c r="G133" i="45"/>
  <c r="H133" i="45"/>
  <c r="I133" i="45"/>
  <c r="J133" i="45"/>
  <c r="K133" i="45"/>
  <c r="R133" i="45"/>
  <c r="L133" i="45"/>
  <c r="M133" i="45"/>
  <c r="O133" i="45"/>
  <c r="Q133" i="45"/>
  <c r="B134" i="45"/>
  <c r="C134" i="45"/>
  <c r="F134" i="45"/>
  <c r="G134" i="45"/>
  <c r="H134" i="45"/>
  <c r="I134" i="45"/>
  <c r="J134" i="45"/>
  <c r="K134" i="45"/>
  <c r="R134" i="45"/>
  <c r="L134" i="45"/>
  <c r="M134" i="45"/>
  <c r="O134" i="45"/>
  <c r="Q134" i="45"/>
  <c r="B135" i="45"/>
  <c r="C135" i="45"/>
  <c r="F135" i="45"/>
  <c r="G135" i="45"/>
  <c r="H135" i="45"/>
  <c r="I135" i="45"/>
  <c r="J135" i="45"/>
  <c r="K135" i="45"/>
  <c r="R135" i="45"/>
  <c r="L135" i="45"/>
  <c r="M135" i="45"/>
  <c r="O135" i="45"/>
  <c r="Q135" i="45"/>
  <c r="B136" i="45"/>
  <c r="C136" i="45"/>
  <c r="F136" i="45"/>
  <c r="G136" i="45"/>
  <c r="H136" i="45"/>
  <c r="I136" i="45"/>
  <c r="J136" i="45"/>
  <c r="K136" i="45"/>
  <c r="R136" i="45"/>
  <c r="L136" i="45"/>
  <c r="M136" i="45"/>
  <c r="O136" i="45"/>
  <c r="Q136" i="45"/>
  <c r="B137" i="45"/>
  <c r="C137" i="45"/>
  <c r="F137" i="45"/>
  <c r="G137" i="45"/>
  <c r="H137" i="45"/>
  <c r="I137" i="45"/>
  <c r="J137" i="45"/>
  <c r="K137" i="45"/>
  <c r="R137" i="45"/>
  <c r="L137" i="45"/>
  <c r="M137" i="45"/>
  <c r="O137" i="45"/>
  <c r="Q137" i="45"/>
  <c r="B138" i="45"/>
  <c r="C138" i="45"/>
  <c r="F138" i="45"/>
  <c r="G138" i="45"/>
  <c r="H138" i="45"/>
  <c r="I138" i="45"/>
  <c r="J138" i="45"/>
  <c r="K138" i="45"/>
  <c r="R138" i="45"/>
  <c r="L138" i="45"/>
  <c r="M138" i="45"/>
  <c r="O138" i="45"/>
  <c r="Q138" i="45"/>
  <c r="O132" i="45"/>
  <c r="O131" i="45"/>
  <c r="O130" i="45"/>
  <c r="O129" i="45"/>
  <c r="O128" i="45"/>
  <c r="O127" i="45"/>
  <c r="O126" i="45"/>
  <c r="O125" i="45"/>
  <c r="O124" i="45"/>
  <c r="O123" i="45"/>
  <c r="O122" i="45"/>
  <c r="O121" i="45"/>
  <c r="O120" i="45"/>
  <c r="O119" i="45"/>
  <c r="O118" i="45"/>
  <c r="O117" i="45"/>
  <c r="O116" i="45"/>
  <c r="O115" i="45"/>
  <c r="O114" i="45"/>
  <c r="O113" i="45"/>
  <c r="O112" i="45"/>
  <c r="O111" i="45"/>
  <c r="O110" i="45"/>
  <c r="O109" i="45"/>
  <c r="O108" i="45"/>
  <c r="O107" i="45"/>
  <c r="O106" i="45"/>
  <c r="O105" i="45"/>
  <c r="O104" i="45"/>
  <c r="O103" i="45"/>
  <c r="O102" i="45"/>
  <c r="O101" i="45"/>
  <c r="O100" i="45"/>
  <c r="O99" i="45"/>
  <c r="O98" i="45"/>
  <c r="O97" i="45"/>
  <c r="O96" i="45"/>
  <c r="O95" i="45"/>
  <c r="O94" i="45"/>
  <c r="O93" i="45"/>
  <c r="O92" i="45"/>
  <c r="O91" i="45"/>
  <c r="O90" i="45"/>
  <c r="O89" i="45"/>
  <c r="O88" i="45"/>
  <c r="O87" i="45"/>
  <c r="O86" i="45"/>
  <c r="O85" i="45"/>
  <c r="O84" i="45"/>
  <c r="O83" i="45"/>
  <c r="O82" i="45"/>
  <c r="O81" i="45"/>
  <c r="O80" i="45"/>
  <c r="O79" i="45"/>
  <c r="O78" i="45"/>
  <c r="O77" i="45"/>
  <c r="O76" i="45"/>
  <c r="O75" i="45"/>
  <c r="O74" i="45"/>
  <c r="O73" i="45"/>
  <c r="O72" i="45"/>
  <c r="O71" i="45"/>
  <c r="O70" i="45"/>
  <c r="O69" i="45"/>
  <c r="O68" i="45"/>
  <c r="O67" i="45"/>
  <c r="O66" i="45"/>
  <c r="O65" i="45"/>
  <c r="O64" i="45"/>
  <c r="O63" i="45"/>
  <c r="O62" i="45"/>
  <c r="O61" i="45"/>
  <c r="O60" i="45"/>
  <c r="O59" i="45"/>
  <c r="O58" i="45"/>
  <c r="O57" i="45"/>
  <c r="O56" i="45"/>
  <c r="O55" i="45"/>
  <c r="O54" i="45"/>
  <c r="O53" i="45"/>
  <c r="O52" i="45"/>
  <c r="O51" i="45"/>
  <c r="O50" i="45"/>
  <c r="O49" i="45"/>
  <c r="O48" i="45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3" i="45"/>
  <c r="O14" i="45"/>
  <c r="O15" i="45"/>
  <c r="O16" i="45"/>
  <c r="O17" i="45"/>
  <c r="O12" i="45"/>
  <c r="M132" i="45"/>
  <c r="M131" i="45"/>
  <c r="M130" i="45"/>
  <c r="M129" i="45"/>
  <c r="M128" i="45"/>
  <c r="M127" i="45"/>
  <c r="M126" i="45"/>
  <c r="M125" i="45"/>
  <c r="M124" i="45"/>
  <c r="M123" i="45"/>
  <c r="M122" i="45"/>
  <c r="M121" i="45"/>
  <c r="M120" i="45"/>
  <c r="M119" i="45"/>
  <c r="M118" i="45"/>
  <c r="M117" i="45"/>
  <c r="M116" i="45"/>
  <c r="M115" i="45"/>
  <c r="M114" i="45"/>
  <c r="M113" i="45"/>
  <c r="M112" i="45"/>
  <c r="M111" i="45"/>
  <c r="M110" i="45"/>
  <c r="M109" i="45"/>
  <c r="M108" i="45"/>
  <c r="M107" i="45"/>
  <c r="M106" i="45"/>
  <c r="M105" i="45"/>
  <c r="M104" i="45"/>
  <c r="M103" i="45"/>
  <c r="M102" i="45"/>
  <c r="M101" i="45"/>
  <c r="M100" i="45"/>
  <c r="M99" i="45"/>
  <c r="M98" i="45"/>
  <c r="M97" i="45"/>
  <c r="M96" i="45"/>
  <c r="M95" i="45"/>
  <c r="M94" i="45"/>
  <c r="M93" i="45"/>
  <c r="M92" i="45"/>
  <c r="M91" i="45"/>
  <c r="M90" i="45"/>
  <c r="M89" i="45"/>
  <c r="M88" i="45"/>
  <c r="M87" i="45"/>
  <c r="M86" i="45"/>
  <c r="M85" i="45"/>
  <c r="M84" i="45"/>
  <c r="M83" i="45"/>
  <c r="M82" i="45"/>
  <c r="M81" i="45"/>
  <c r="M80" i="45"/>
  <c r="M79" i="45"/>
  <c r="M78" i="45"/>
  <c r="M77" i="45"/>
  <c r="M76" i="45"/>
  <c r="M75" i="45"/>
  <c r="M74" i="45"/>
  <c r="M73" i="45"/>
  <c r="M72" i="45"/>
  <c r="M71" i="45"/>
  <c r="M70" i="45"/>
  <c r="M69" i="45"/>
  <c r="M68" i="45"/>
  <c r="M67" i="45"/>
  <c r="M66" i="45"/>
  <c r="M65" i="45"/>
  <c r="M64" i="45"/>
  <c r="M63" i="45"/>
  <c r="M62" i="45"/>
  <c r="M61" i="45"/>
  <c r="M60" i="45"/>
  <c r="M59" i="45"/>
  <c r="M58" i="45"/>
  <c r="M57" i="45"/>
  <c r="M56" i="45"/>
  <c r="M55" i="45"/>
  <c r="M54" i="45"/>
  <c r="M53" i="45"/>
  <c r="M52" i="45"/>
  <c r="M51" i="45"/>
  <c r="M50" i="45"/>
  <c r="M49" i="45"/>
  <c r="M48" i="45"/>
  <c r="M47" i="45"/>
  <c r="M46" i="45"/>
  <c r="M45" i="45"/>
  <c r="M44" i="45"/>
  <c r="M43" i="45"/>
  <c r="M42" i="45"/>
  <c r="M41" i="45"/>
  <c r="M40" i="45"/>
  <c r="M39" i="45"/>
  <c r="M38" i="45"/>
  <c r="M37" i="45"/>
  <c r="M36" i="45"/>
  <c r="M35" i="45"/>
  <c r="M34" i="45"/>
  <c r="M33" i="45"/>
  <c r="M32" i="45"/>
  <c r="M31" i="45"/>
  <c r="M30" i="45"/>
  <c r="M29" i="45"/>
  <c r="M28" i="45"/>
  <c r="M27" i="45"/>
  <c r="M26" i="45"/>
  <c r="M25" i="45"/>
  <c r="M24" i="45"/>
  <c r="M23" i="45"/>
  <c r="M22" i="45"/>
  <c r="M21" i="45"/>
  <c r="M20" i="45"/>
  <c r="M19" i="45"/>
  <c r="M13" i="45"/>
  <c r="M14" i="45"/>
  <c r="M15" i="45"/>
  <c r="M16" i="45"/>
  <c r="M17" i="45"/>
  <c r="M12" i="45"/>
  <c r="J132" i="45"/>
  <c r="I132" i="45"/>
  <c r="L132" i="45"/>
  <c r="R132" i="45"/>
  <c r="K132" i="45"/>
  <c r="Q132" i="45"/>
  <c r="H132" i="45"/>
  <c r="G132" i="45"/>
  <c r="F132" i="45"/>
  <c r="C132" i="45"/>
  <c r="B132" i="45"/>
  <c r="J131" i="45"/>
  <c r="I131" i="45"/>
  <c r="L131" i="45"/>
  <c r="R131" i="45"/>
  <c r="K131" i="45"/>
  <c r="Q131" i="45"/>
  <c r="H131" i="45"/>
  <c r="G131" i="45"/>
  <c r="F131" i="45"/>
  <c r="C131" i="45"/>
  <c r="B131" i="45"/>
  <c r="J130" i="45"/>
  <c r="I130" i="45"/>
  <c r="L130" i="45"/>
  <c r="R130" i="45"/>
  <c r="K130" i="45"/>
  <c r="Q130" i="45"/>
  <c r="H130" i="45"/>
  <c r="G130" i="45"/>
  <c r="F130" i="45"/>
  <c r="C130" i="45"/>
  <c r="B130" i="45"/>
  <c r="J129" i="45"/>
  <c r="I129" i="45"/>
  <c r="L129" i="45"/>
  <c r="R129" i="45"/>
  <c r="K129" i="45"/>
  <c r="Q129" i="45"/>
  <c r="H129" i="45"/>
  <c r="G129" i="45"/>
  <c r="F129" i="45"/>
  <c r="C129" i="45"/>
  <c r="B129" i="45"/>
  <c r="J128" i="45"/>
  <c r="I128" i="45"/>
  <c r="L128" i="45"/>
  <c r="R128" i="45"/>
  <c r="K128" i="45"/>
  <c r="Q128" i="45"/>
  <c r="H128" i="45"/>
  <c r="G128" i="45"/>
  <c r="F128" i="45"/>
  <c r="C128" i="45"/>
  <c r="B128" i="45"/>
  <c r="J127" i="45"/>
  <c r="I127" i="45"/>
  <c r="L127" i="45"/>
  <c r="R127" i="45"/>
  <c r="K127" i="45"/>
  <c r="Q127" i="45"/>
  <c r="H127" i="45"/>
  <c r="G127" i="45"/>
  <c r="F127" i="45"/>
  <c r="C127" i="45"/>
  <c r="B127" i="45"/>
  <c r="J126" i="45"/>
  <c r="I126" i="45"/>
  <c r="L126" i="45"/>
  <c r="R126" i="45"/>
  <c r="K126" i="45"/>
  <c r="Q126" i="45"/>
  <c r="H126" i="45"/>
  <c r="G126" i="45"/>
  <c r="F126" i="45"/>
  <c r="C126" i="45"/>
  <c r="B126" i="45"/>
  <c r="J125" i="45"/>
  <c r="I125" i="45"/>
  <c r="L125" i="45"/>
  <c r="R125" i="45"/>
  <c r="K125" i="45"/>
  <c r="Q125" i="45"/>
  <c r="H125" i="45"/>
  <c r="G125" i="45"/>
  <c r="F125" i="45"/>
  <c r="C125" i="45"/>
  <c r="B125" i="45"/>
  <c r="J124" i="45"/>
  <c r="I124" i="45"/>
  <c r="L124" i="45"/>
  <c r="R124" i="45"/>
  <c r="K124" i="45"/>
  <c r="Q124" i="45"/>
  <c r="H124" i="45"/>
  <c r="G124" i="45"/>
  <c r="F124" i="45"/>
  <c r="C124" i="45"/>
  <c r="B124" i="45"/>
  <c r="J123" i="45"/>
  <c r="I123" i="45"/>
  <c r="L123" i="45"/>
  <c r="R123" i="45"/>
  <c r="K123" i="45"/>
  <c r="Q123" i="45"/>
  <c r="H123" i="45"/>
  <c r="G123" i="45"/>
  <c r="F123" i="45"/>
  <c r="C123" i="45"/>
  <c r="B123" i="45"/>
  <c r="J122" i="45"/>
  <c r="I122" i="45"/>
  <c r="L122" i="45"/>
  <c r="R122" i="45"/>
  <c r="K122" i="45"/>
  <c r="Q122" i="45"/>
  <c r="H122" i="45"/>
  <c r="G122" i="45"/>
  <c r="F122" i="45"/>
  <c r="C122" i="45"/>
  <c r="B122" i="45"/>
  <c r="J121" i="45"/>
  <c r="I121" i="45"/>
  <c r="L121" i="45"/>
  <c r="R121" i="45"/>
  <c r="K121" i="45"/>
  <c r="Q121" i="45"/>
  <c r="H121" i="45"/>
  <c r="G121" i="45"/>
  <c r="F121" i="45"/>
  <c r="C121" i="45"/>
  <c r="B121" i="45"/>
  <c r="J120" i="45"/>
  <c r="I120" i="45"/>
  <c r="L120" i="45"/>
  <c r="R120" i="45"/>
  <c r="K120" i="45"/>
  <c r="Q120" i="45"/>
  <c r="H120" i="45"/>
  <c r="G120" i="45"/>
  <c r="F120" i="45"/>
  <c r="C120" i="45"/>
  <c r="B120" i="45"/>
  <c r="J119" i="45"/>
  <c r="I119" i="45"/>
  <c r="L119" i="45"/>
  <c r="R119" i="45"/>
  <c r="K119" i="45"/>
  <c r="Q119" i="45"/>
  <c r="H119" i="45"/>
  <c r="G119" i="45"/>
  <c r="F119" i="45"/>
  <c r="C119" i="45"/>
  <c r="B119" i="45"/>
  <c r="J118" i="45"/>
  <c r="I118" i="45"/>
  <c r="L118" i="45"/>
  <c r="R118" i="45"/>
  <c r="K118" i="45"/>
  <c r="Q118" i="45"/>
  <c r="H118" i="45"/>
  <c r="G118" i="45"/>
  <c r="F118" i="45"/>
  <c r="C118" i="45"/>
  <c r="B118" i="45"/>
  <c r="J117" i="45"/>
  <c r="I117" i="45"/>
  <c r="L117" i="45"/>
  <c r="R117" i="45"/>
  <c r="K117" i="45"/>
  <c r="Q117" i="45"/>
  <c r="H117" i="45"/>
  <c r="G117" i="45"/>
  <c r="F117" i="45"/>
  <c r="C117" i="45"/>
  <c r="B117" i="45"/>
  <c r="J116" i="45"/>
  <c r="I116" i="45"/>
  <c r="L116" i="45"/>
  <c r="R116" i="45"/>
  <c r="K116" i="45"/>
  <c r="Q116" i="45"/>
  <c r="H116" i="45"/>
  <c r="G116" i="45"/>
  <c r="F116" i="45"/>
  <c r="C116" i="45"/>
  <c r="B116" i="45"/>
  <c r="J115" i="45"/>
  <c r="I115" i="45"/>
  <c r="L115" i="45"/>
  <c r="R115" i="45"/>
  <c r="K115" i="45"/>
  <c r="Q115" i="45"/>
  <c r="H115" i="45"/>
  <c r="G115" i="45"/>
  <c r="F115" i="45"/>
  <c r="C115" i="45"/>
  <c r="B115" i="45"/>
  <c r="J114" i="45"/>
  <c r="I114" i="45"/>
  <c r="L114" i="45"/>
  <c r="R114" i="45"/>
  <c r="K114" i="45"/>
  <c r="Q114" i="45"/>
  <c r="H114" i="45"/>
  <c r="G114" i="45"/>
  <c r="F114" i="45"/>
  <c r="C114" i="45"/>
  <c r="B114" i="45"/>
  <c r="J113" i="45"/>
  <c r="I113" i="45"/>
  <c r="L113" i="45"/>
  <c r="R113" i="45"/>
  <c r="K113" i="45"/>
  <c r="Q113" i="45"/>
  <c r="H113" i="45"/>
  <c r="G113" i="45"/>
  <c r="F113" i="45"/>
  <c r="C113" i="45"/>
  <c r="B113" i="45"/>
  <c r="J112" i="45"/>
  <c r="I112" i="45"/>
  <c r="L112" i="45"/>
  <c r="R112" i="45"/>
  <c r="K112" i="45"/>
  <c r="Q112" i="45"/>
  <c r="H112" i="45"/>
  <c r="G112" i="45"/>
  <c r="F112" i="45"/>
  <c r="C112" i="45"/>
  <c r="B112" i="45"/>
  <c r="J111" i="45"/>
  <c r="I111" i="45"/>
  <c r="L111" i="45"/>
  <c r="R111" i="45"/>
  <c r="K111" i="45"/>
  <c r="Q111" i="45"/>
  <c r="H111" i="45"/>
  <c r="G111" i="45"/>
  <c r="F111" i="45"/>
  <c r="C111" i="45"/>
  <c r="B111" i="45"/>
  <c r="J110" i="45"/>
  <c r="I110" i="45"/>
  <c r="L110" i="45"/>
  <c r="R110" i="45"/>
  <c r="K110" i="45"/>
  <c r="Q110" i="45"/>
  <c r="H110" i="45"/>
  <c r="G110" i="45"/>
  <c r="F110" i="45"/>
  <c r="C110" i="45"/>
  <c r="B110" i="45"/>
  <c r="J109" i="45"/>
  <c r="I109" i="45"/>
  <c r="L109" i="45"/>
  <c r="R109" i="45"/>
  <c r="K109" i="45"/>
  <c r="Q109" i="45"/>
  <c r="H109" i="45"/>
  <c r="G109" i="45"/>
  <c r="F109" i="45"/>
  <c r="C109" i="45"/>
  <c r="B109" i="45"/>
  <c r="J108" i="45"/>
  <c r="I108" i="45"/>
  <c r="L108" i="45"/>
  <c r="R108" i="45"/>
  <c r="K108" i="45"/>
  <c r="Q108" i="45"/>
  <c r="H108" i="45"/>
  <c r="G108" i="45"/>
  <c r="F108" i="45"/>
  <c r="C108" i="45"/>
  <c r="B108" i="45"/>
  <c r="J107" i="45"/>
  <c r="I107" i="45"/>
  <c r="L107" i="45"/>
  <c r="R107" i="45"/>
  <c r="K107" i="45"/>
  <c r="Q107" i="45"/>
  <c r="H107" i="45"/>
  <c r="G107" i="45"/>
  <c r="F107" i="45"/>
  <c r="C107" i="45"/>
  <c r="B107" i="45"/>
  <c r="J106" i="45"/>
  <c r="I106" i="45"/>
  <c r="L106" i="45"/>
  <c r="R106" i="45"/>
  <c r="K106" i="45"/>
  <c r="Q106" i="45"/>
  <c r="H106" i="45"/>
  <c r="G106" i="45"/>
  <c r="F106" i="45"/>
  <c r="C106" i="45"/>
  <c r="B106" i="45"/>
  <c r="J105" i="45"/>
  <c r="I105" i="45"/>
  <c r="L105" i="45"/>
  <c r="R105" i="45"/>
  <c r="K105" i="45"/>
  <c r="Q105" i="45"/>
  <c r="H105" i="45"/>
  <c r="G105" i="45"/>
  <c r="F105" i="45"/>
  <c r="C105" i="45"/>
  <c r="B105" i="45"/>
  <c r="J104" i="45"/>
  <c r="I104" i="45"/>
  <c r="L104" i="45"/>
  <c r="R104" i="45"/>
  <c r="K104" i="45"/>
  <c r="Q104" i="45"/>
  <c r="H104" i="45"/>
  <c r="G104" i="45"/>
  <c r="F104" i="45"/>
  <c r="C104" i="45"/>
  <c r="B104" i="45"/>
  <c r="J103" i="45"/>
  <c r="I103" i="45"/>
  <c r="L103" i="45"/>
  <c r="R103" i="45"/>
  <c r="K103" i="45"/>
  <c r="Q103" i="45"/>
  <c r="H103" i="45"/>
  <c r="G103" i="45"/>
  <c r="F103" i="45"/>
  <c r="C103" i="45"/>
  <c r="B103" i="45"/>
  <c r="J102" i="45"/>
  <c r="I102" i="45"/>
  <c r="L102" i="45"/>
  <c r="R102" i="45"/>
  <c r="K102" i="45"/>
  <c r="Q102" i="45"/>
  <c r="H102" i="45"/>
  <c r="G102" i="45"/>
  <c r="F102" i="45"/>
  <c r="C102" i="45"/>
  <c r="B102" i="45"/>
  <c r="J101" i="45"/>
  <c r="I101" i="45"/>
  <c r="L101" i="45"/>
  <c r="R101" i="45"/>
  <c r="K101" i="45"/>
  <c r="Q101" i="45"/>
  <c r="H101" i="45"/>
  <c r="G101" i="45"/>
  <c r="F101" i="45"/>
  <c r="C101" i="45"/>
  <c r="B101" i="45"/>
  <c r="J100" i="45"/>
  <c r="I100" i="45"/>
  <c r="L100" i="45"/>
  <c r="R100" i="45"/>
  <c r="K100" i="45"/>
  <c r="Q100" i="45"/>
  <c r="H100" i="45"/>
  <c r="G100" i="45"/>
  <c r="F100" i="45"/>
  <c r="C100" i="45"/>
  <c r="B100" i="45"/>
  <c r="J99" i="45"/>
  <c r="I99" i="45"/>
  <c r="L99" i="45"/>
  <c r="R99" i="45"/>
  <c r="K99" i="45"/>
  <c r="Q99" i="45"/>
  <c r="H99" i="45"/>
  <c r="G99" i="45"/>
  <c r="F99" i="45"/>
  <c r="C99" i="45"/>
  <c r="B99" i="45"/>
  <c r="J98" i="45"/>
  <c r="I98" i="45"/>
  <c r="L98" i="45"/>
  <c r="R98" i="45"/>
  <c r="K98" i="45"/>
  <c r="Q98" i="45"/>
  <c r="H98" i="45"/>
  <c r="G98" i="45"/>
  <c r="F98" i="45"/>
  <c r="C98" i="45"/>
  <c r="B98" i="45"/>
  <c r="J97" i="45"/>
  <c r="I97" i="45"/>
  <c r="L97" i="45"/>
  <c r="R97" i="45"/>
  <c r="K97" i="45"/>
  <c r="Q97" i="45"/>
  <c r="H97" i="45"/>
  <c r="G97" i="45"/>
  <c r="F97" i="45"/>
  <c r="C97" i="45"/>
  <c r="B97" i="45"/>
  <c r="J96" i="45"/>
  <c r="I96" i="45"/>
  <c r="L96" i="45"/>
  <c r="R96" i="45"/>
  <c r="K96" i="45"/>
  <c r="Q96" i="45"/>
  <c r="H96" i="45"/>
  <c r="G96" i="45"/>
  <c r="F96" i="45"/>
  <c r="C96" i="45"/>
  <c r="B96" i="45"/>
  <c r="J95" i="45"/>
  <c r="I95" i="45"/>
  <c r="L95" i="45"/>
  <c r="R95" i="45"/>
  <c r="K95" i="45"/>
  <c r="Q95" i="45"/>
  <c r="H95" i="45"/>
  <c r="G95" i="45"/>
  <c r="F95" i="45"/>
  <c r="C95" i="45"/>
  <c r="B95" i="45"/>
  <c r="J94" i="45"/>
  <c r="I94" i="45"/>
  <c r="L94" i="45"/>
  <c r="R94" i="45"/>
  <c r="K94" i="45"/>
  <c r="Q94" i="45"/>
  <c r="H94" i="45"/>
  <c r="G94" i="45"/>
  <c r="F94" i="45"/>
  <c r="C94" i="45"/>
  <c r="B94" i="45"/>
  <c r="J93" i="45"/>
  <c r="I93" i="45"/>
  <c r="L93" i="45"/>
  <c r="R93" i="45"/>
  <c r="K93" i="45"/>
  <c r="Q93" i="45"/>
  <c r="H93" i="45"/>
  <c r="G93" i="45"/>
  <c r="F93" i="45"/>
  <c r="C93" i="45"/>
  <c r="B93" i="45"/>
  <c r="J92" i="45"/>
  <c r="I92" i="45"/>
  <c r="L92" i="45"/>
  <c r="R92" i="45"/>
  <c r="K92" i="45"/>
  <c r="Q92" i="45"/>
  <c r="H92" i="45"/>
  <c r="G92" i="45"/>
  <c r="F92" i="45"/>
  <c r="C92" i="45"/>
  <c r="B92" i="45"/>
  <c r="J91" i="45"/>
  <c r="I91" i="45"/>
  <c r="L91" i="45"/>
  <c r="R91" i="45"/>
  <c r="K91" i="45"/>
  <c r="Q91" i="45"/>
  <c r="H91" i="45"/>
  <c r="G91" i="45"/>
  <c r="F91" i="45"/>
  <c r="C91" i="45"/>
  <c r="B91" i="45"/>
  <c r="J90" i="45"/>
  <c r="I90" i="45"/>
  <c r="L90" i="45"/>
  <c r="R90" i="45"/>
  <c r="K90" i="45"/>
  <c r="Q90" i="45"/>
  <c r="H90" i="45"/>
  <c r="G90" i="45"/>
  <c r="F90" i="45"/>
  <c r="C90" i="45"/>
  <c r="B90" i="45"/>
  <c r="J89" i="45"/>
  <c r="I89" i="45"/>
  <c r="L89" i="45"/>
  <c r="R89" i="45"/>
  <c r="K89" i="45"/>
  <c r="Q89" i="45"/>
  <c r="H89" i="45"/>
  <c r="G89" i="45"/>
  <c r="F89" i="45"/>
  <c r="C89" i="45"/>
  <c r="B89" i="45"/>
  <c r="J88" i="45"/>
  <c r="I88" i="45"/>
  <c r="L88" i="45"/>
  <c r="R88" i="45"/>
  <c r="K88" i="45"/>
  <c r="Q88" i="45"/>
  <c r="H88" i="45"/>
  <c r="G88" i="45"/>
  <c r="F88" i="45"/>
  <c r="C88" i="45"/>
  <c r="B88" i="45"/>
  <c r="J87" i="45"/>
  <c r="I87" i="45"/>
  <c r="L87" i="45"/>
  <c r="R87" i="45"/>
  <c r="K87" i="45"/>
  <c r="Q87" i="45"/>
  <c r="H87" i="45"/>
  <c r="G87" i="45"/>
  <c r="F87" i="45"/>
  <c r="C87" i="45"/>
  <c r="B87" i="45"/>
  <c r="J86" i="45"/>
  <c r="I86" i="45"/>
  <c r="L86" i="45"/>
  <c r="R86" i="45"/>
  <c r="K86" i="45"/>
  <c r="Q86" i="45"/>
  <c r="H86" i="45"/>
  <c r="G86" i="45"/>
  <c r="F86" i="45"/>
  <c r="C86" i="45"/>
  <c r="B86" i="45"/>
  <c r="J85" i="45"/>
  <c r="I85" i="45"/>
  <c r="L85" i="45"/>
  <c r="R85" i="45"/>
  <c r="K85" i="45"/>
  <c r="Q85" i="45"/>
  <c r="H85" i="45"/>
  <c r="G85" i="45"/>
  <c r="F85" i="45"/>
  <c r="C85" i="45"/>
  <c r="B85" i="45"/>
  <c r="J84" i="45"/>
  <c r="I84" i="45"/>
  <c r="L84" i="45"/>
  <c r="R84" i="45"/>
  <c r="K84" i="45"/>
  <c r="Q84" i="45"/>
  <c r="H84" i="45"/>
  <c r="G84" i="45"/>
  <c r="F84" i="45"/>
  <c r="C84" i="45"/>
  <c r="B84" i="45"/>
  <c r="J83" i="45"/>
  <c r="I83" i="45"/>
  <c r="L83" i="45"/>
  <c r="R83" i="45"/>
  <c r="K83" i="45"/>
  <c r="Q83" i="45"/>
  <c r="H83" i="45"/>
  <c r="G83" i="45"/>
  <c r="F83" i="45"/>
  <c r="C83" i="45"/>
  <c r="B83" i="45"/>
  <c r="J82" i="45"/>
  <c r="I82" i="45"/>
  <c r="L82" i="45"/>
  <c r="R82" i="45"/>
  <c r="K82" i="45"/>
  <c r="Q82" i="45"/>
  <c r="H82" i="45"/>
  <c r="G82" i="45"/>
  <c r="F82" i="45"/>
  <c r="C82" i="45"/>
  <c r="B82" i="45"/>
  <c r="J81" i="45"/>
  <c r="I81" i="45"/>
  <c r="L81" i="45"/>
  <c r="R81" i="45"/>
  <c r="K81" i="45"/>
  <c r="Q81" i="45"/>
  <c r="H81" i="45"/>
  <c r="G81" i="45"/>
  <c r="F81" i="45"/>
  <c r="C81" i="45"/>
  <c r="B81" i="45"/>
  <c r="J80" i="45"/>
  <c r="I80" i="45"/>
  <c r="L80" i="45"/>
  <c r="R80" i="45"/>
  <c r="K80" i="45"/>
  <c r="Q80" i="45"/>
  <c r="H80" i="45"/>
  <c r="G80" i="45"/>
  <c r="F80" i="45"/>
  <c r="C80" i="45"/>
  <c r="B80" i="45"/>
  <c r="J79" i="45"/>
  <c r="I79" i="45"/>
  <c r="L79" i="45"/>
  <c r="R79" i="45"/>
  <c r="K79" i="45"/>
  <c r="Q79" i="45"/>
  <c r="H79" i="45"/>
  <c r="G79" i="45"/>
  <c r="F79" i="45"/>
  <c r="C79" i="45"/>
  <c r="B79" i="45"/>
  <c r="J78" i="45"/>
  <c r="I78" i="45"/>
  <c r="L78" i="45"/>
  <c r="R78" i="45"/>
  <c r="K78" i="45"/>
  <c r="Q78" i="45"/>
  <c r="H78" i="45"/>
  <c r="G78" i="45"/>
  <c r="F78" i="45"/>
  <c r="C78" i="45"/>
  <c r="B78" i="45"/>
  <c r="J77" i="45"/>
  <c r="I77" i="45"/>
  <c r="L77" i="45"/>
  <c r="R77" i="45"/>
  <c r="K77" i="45"/>
  <c r="Q77" i="45"/>
  <c r="H77" i="45"/>
  <c r="G77" i="45"/>
  <c r="F77" i="45"/>
  <c r="C77" i="45"/>
  <c r="B77" i="45"/>
  <c r="J76" i="45"/>
  <c r="I76" i="45"/>
  <c r="L76" i="45"/>
  <c r="R76" i="45"/>
  <c r="K76" i="45"/>
  <c r="Q76" i="45"/>
  <c r="H76" i="45"/>
  <c r="G76" i="45"/>
  <c r="F76" i="45"/>
  <c r="C76" i="45"/>
  <c r="B76" i="45"/>
  <c r="J75" i="45"/>
  <c r="I75" i="45"/>
  <c r="L75" i="45"/>
  <c r="R75" i="45"/>
  <c r="K75" i="45"/>
  <c r="Q75" i="45"/>
  <c r="H75" i="45"/>
  <c r="G75" i="45"/>
  <c r="F75" i="45"/>
  <c r="C75" i="45"/>
  <c r="B75" i="45"/>
  <c r="J74" i="45"/>
  <c r="I74" i="45"/>
  <c r="L74" i="45"/>
  <c r="R74" i="45"/>
  <c r="K74" i="45"/>
  <c r="Q74" i="45"/>
  <c r="H74" i="45"/>
  <c r="G74" i="45"/>
  <c r="F74" i="45"/>
  <c r="C74" i="45"/>
  <c r="B74" i="45"/>
  <c r="J73" i="45"/>
  <c r="I73" i="45"/>
  <c r="L73" i="45"/>
  <c r="R73" i="45"/>
  <c r="K73" i="45"/>
  <c r="Q73" i="45"/>
  <c r="H73" i="45"/>
  <c r="G73" i="45"/>
  <c r="F73" i="45"/>
  <c r="C73" i="45"/>
  <c r="B73" i="45"/>
  <c r="J72" i="45"/>
  <c r="I72" i="45"/>
  <c r="L72" i="45"/>
  <c r="R72" i="45"/>
  <c r="K72" i="45"/>
  <c r="Q72" i="45"/>
  <c r="H72" i="45"/>
  <c r="G72" i="45"/>
  <c r="F72" i="45"/>
  <c r="C72" i="45"/>
  <c r="B72" i="45"/>
  <c r="J71" i="45"/>
  <c r="I71" i="45"/>
  <c r="L71" i="45"/>
  <c r="R71" i="45"/>
  <c r="K71" i="45"/>
  <c r="Q71" i="45"/>
  <c r="H71" i="45"/>
  <c r="G71" i="45"/>
  <c r="F71" i="45"/>
  <c r="C71" i="45"/>
  <c r="B71" i="45"/>
  <c r="J70" i="45"/>
  <c r="I70" i="45"/>
  <c r="L70" i="45"/>
  <c r="R70" i="45"/>
  <c r="K70" i="45"/>
  <c r="Q70" i="45"/>
  <c r="H70" i="45"/>
  <c r="G70" i="45"/>
  <c r="F70" i="45"/>
  <c r="C70" i="45"/>
  <c r="B70" i="45"/>
  <c r="J69" i="45"/>
  <c r="I69" i="45"/>
  <c r="L69" i="45"/>
  <c r="R69" i="45"/>
  <c r="K69" i="45"/>
  <c r="Q69" i="45"/>
  <c r="H69" i="45"/>
  <c r="G69" i="45"/>
  <c r="F69" i="45"/>
  <c r="C69" i="45"/>
  <c r="B69" i="45"/>
  <c r="J68" i="45"/>
  <c r="I68" i="45"/>
  <c r="L68" i="45"/>
  <c r="R68" i="45"/>
  <c r="K68" i="45"/>
  <c r="Q68" i="45"/>
  <c r="H68" i="45"/>
  <c r="G68" i="45"/>
  <c r="F68" i="45"/>
  <c r="C68" i="45"/>
  <c r="B68" i="45"/>
  <c r="J67" i="45"/>
  <c r="I67" i="45"/>
  <c r="L67" i="45"/>
  <c r="R67" i="45"/>
  <c r="K67" i="45"/>
  <c r="Q67" i="45"/>
  <c r="H67" i="45"/>
  <c r="G67" i="45"/>
  <c r="F67" i="45"/>
  <c r="C67" i="45"/>
  <c r="B67" i="45"/>
  <c r="J66" i="45"/>
  <c r="I66" i="45"/>
  <c r="L66" i="45"/>
  <c r="R66" i="45"/>
  <c r="K66" i="45"/>
  <c r="Q66" i="45"/>
  <c r="H66" i="45"/>
  <c r="G66" i="45"/>
  <c r="F66" i="45"/>
  <c r="C66" i="45"/>
  <c r="B66" i="45"/>
  <c r="J65" i="45"/>
  <c r="I65" i="45"/>
  <c r="L65" i="45"/>
  <c r="R65" i="45"/>
  <c r="K65" i="45"/>
  <c r="Q65" i="45"/>
  <c r="H65" i="45"/>
  <c r="G65" i="45"/>
  <c r="F65" i="45"/>
  <c r="C65" i="45"/>
  <c r="B65" i="45"/>
  <c r="J64" i="45"/>
  <c r="I64" i="45"/>
  <c r="L64" i="45"/>
  <c r="R64" i="45"/>
  <c r="K64" i="45"/>
  <c r="Q64" i="45"/>
  <c r="H64" i="45"/>
  <c r="G64" i="45"/>
  <c r="F64" i="45"/>
  <c r="C64" i="45"/>
  <c r="B64" i="45"/>
  <c r="J63" i="45"/>
  <c r="I63" i="45"/>
  <c r="L63" i="45"/>
  <c r="R63" i="45"/>
  <c r="K63" i="45"/>
  <c r="Q63" i="45"/>
  <c r="H63" i="45"/>
  <c r="G63" i="45"/>
  <c r="F63" i="45"/>
  <c r="C63" i="45"/>
  <c r="B63" i="45"/>
  <c r="J62" i="45"/>
  <c r="I62" i="45"/>
  <c r="L62" i="45"/>
  <c r="R62" i="45"/>
  <c r="K62" i="45"/>
  <c r="Q62" i="45"/>
  <c r="H62" i="45"/>
  <c r="G62" i="45"/>
  <c r="F62" i="45"/>
  <c r="C62" i="45"/>
  <c r="B62" i="45"/>
  <c r="J61" i="45"/>
  <c r="I61" i="45"/>
  <c r="L61" i="45"/>
  <c r="R61" i="45"/>
  <c r="K61" i="45"/>
  <c r="Q61" i="45"/>
  <c r="H61" i="45"/>
  <c r="G61" i="45"/>
  <c r="F61" i="45"/>
  <c r="C61" i="45"/>
  <c r="B61" i="45"/>
  <c r="J60" i="45"/>
  <c r="I60" i="45"/>
  <c r="L60" i="45"/>
  <c r="R60" i="45"/>
  <c r="K60" i="45"/>
  <c r="Q60" i="45"/>
  <c r="H60" i="45"/>
  <c r="G60" i="45"/>
  <c r="F60" i="45"/>
  <c r="C60" i="45"/>
  <c r="B60" i="45"/>
  <c r="J59" i="45"/>
  <c r="I59" i="45"/>
  <c r="L59" i="45"/>
  <c r="R59" i="45"/>
  <c r="K59" i="45"/>
  <c r="Q59" i="45"/>
  <c r="H59" i="45"/>
  <c r="G59" i="45"/>
  <c r="F59" i="45"/>
  <c r="C59" i="45"/>
  <c r="B59" i="45"/>
  <c r="J58" i="45"/>
  <c r="I58" i="45"/>
  <c r="L58" i="45"/>
  <c r="R58" i="45"/>
  <c r="K58" i="45"/>
  <c r="Q58" i="45"/>
  <c r="H58" i="45"/>
  <c r="G58" i="45"/>
  <c r="F58" i="45"/>
  <c r="C58" i="45"/>
  <c r="B58" i="45"/>
  <c r="J57" i="45"/>
  <c r="I57" i="45"/>
  <c r="L57" i="45"/>
  <c r="R57" i="45"/>
  <c r="K57" i="45"/>
  <c r="Q57" i="45"/>
  <c r="H57" i="45"/>
  <c r="G57" i="45"/>
  <c r="F57" i="45"/>
  <c r="C57" i="45"/>
  <c r="B57" i="45"/>
  <c r="J56" i="45"/>
  <c r="I56" i="45"/>
  <c r="L56" i="45"/>
  <c r="R56" i="45"/>
  <c r="K56" i="45"/>
  <c r="Q56" i="45"/>
  <c r="H56" i="45"/>
  <c r="G56" i="45"/>
  <c r="F56" i="45"/>
  <c r="C56" i="45"/>
  <c r="B56" i="45"/>
  <c r="J55" i="45"/>
  <c r="I55" i="45"/>
  <c r="L55" i="45"/>
  <c r="R55" i="45"/>
  <c r="K55" i="45"/>
  <c r="Q55" i="45"/>
  <c r="H55" i="45"/>
  <c r="G55" i="45"/>
  <c r="F55" i="45"/>
  <c r="C55" i="45"/>
  <c r="B55" i="45"/>
  <c r="J54" i="45"/>
  <c r="I54" i="45"/>
  <c r="L54" i="45"/>
  <c r="R54" i="45"/>
  <c r="K54" i="45"/>
  <c r="Q54" i="45"/>
  <c r="H54" i="45"/>
  <c r="G54" i="45"/>
  <c r="F54" i="45"/>
  <c r="C54" i="45"/>
  <c r="B54" i="45"/>
  <c r="J53" i="45"/>
  <c r="I53" i="45"/>
  <c r="L53" i="45"/>
  <c r="R53" i="45"/>
  <c r="K53" i="45"/>
  <c r="Q53" i="45"/>
  <c r="H53" i="45"/>
  <c r="G53" i="45"/>
  <c r="F53" i="45"/>
  <c r="C53" i="45"/>
  <c r="B53" i="45"/>
  <c r="J52" i="45"/>
  <c r="I52" i="45"/>
  <c r="L52" i="45"/>
  <c r="R52" i="45"/>
  <c r="K52" i="45"/>
  <c r="Q52" i="45"/>
  <c r="H52" i="45"/>
  <c r="G52" i="45"/>
  <c r="F52" i="45"/>
  <c r="C52" i="45"/>
  <c r="B52" i="45"/>
  <c r="J51" i="45"/>
  <c r="I51" i="45"/>
  <c r="L51" i="45"/>
  <c r="R51" i="45"/>
  <c r="K51" i="45"/>
  <c r="Q51" i="45"/>
  <c r="H51" i="45"/>
  <c r="G51" i="45"/>
  <c r="F51" i="45"/>
  <c r="C51" i="45"/>
  <c r="B51" i="45"/>
  <c r="J50" i="45"/>
  <c r="I50" i="45"/>
  <c r="L50" i="45"/>
  <c r="R50" i="45"/>
  <c r="K50" i="45"/>
  <c r="Q50" i="45"/>
  <c r="H50" i="45"/>
  <c r="G50" i="45"/>
  <c r="F50" i="45"/>
  <c r="C50" i="45"/>
  <c r="B50" i="45"/>
  <c r="J49" i="45"/>
  <c r="I49" i="45"/>
  <c r="L49" i="45"/>
  <c r="R49" i="45"/>
  <c r="K49" i="45"/>
  <c r="Q49" i="45"/>
  <c r="H49" i="45"/>
  <c r="G49" i="45"/>
  <c r="F49" i="45"/>
  <c r="C49" i="45"/>
  <c r="B49" i="45"/>
  <c r="J48" i="45"/>
  <c r="I48" i="45"/>
  <c r="L48" i="45"/>
  <c r="R48" i="45"/>
  <c r="K48" i="45"/>
  <c r="Q48" i="45"/>
  <c r="H48" i="45"/>
  <c r="G48" i="45"/>
  <c r="F48" i="45"/>
  <c r="C48" i="45"/>
  <c r="B48" i="45"/>
  <c r="J47" i="45"/>
  <c r="I47" i="45"/>
  <c r="L47" i="45"/>
  <c r="R47" i="45"/>
  <c r="K47" i="45"/>
  <c r="Q47" i="45"/>
  <c r="H47" i="45"/>
  <c r="G47" i="45"/>
  <c r="F47" i="45"/>
  <c r="C47" i="45"/>
  <c r="B47" i="45"/>
  <c r="J46" i="45"/>
  <c r="I46" i="45"/>
  <c r="L46" i="45"/>
  <c r="R46" i="45"/>
  <c r="K46" i="45"/>
  <c r="Q46" i="45"/>
  <c r="H46" i="45"/>
  <c r="G46" i="45"/>
  <c r="F46" i="45"/>
  <c r="C46" i="45"/>
  <c r="B46" i="45"/>
  <c r="J45" i="45"/>
  <c r="I45" i="45"/>
  <c r="L45" i="45"/>
  <c r="R45" i="45"/>
  <c r="K45" i="45"/>
  <c r="Q45" i="45"/>
  <c r="H45" i="45"/>
  <c r="G45" i="45"/>
  <c r="F45" i="45"/>
  <c r="C45" i="45"/>
  <c r="B45" i="45"/>
  <c r="J44" i="45"/>
  <c r="I44" i="45"/>
  <c r="L44" i="45"/>
  <c r="R44" i="45"/>
  <c r="K44" i="45"/>
  <c r="Q44" i="45"/>
  <c r="H44" i="45"/>
  <c r="G44" i="45"/>
  <c r="F44" i="45"/>
  <c r="C44" i="45"/>
  <c r="B44" i="45"/>
  <c r="J43" i="45"/>
  <c r="I43" i="45"/>
  <c r="L43" i="45"/>
  <c r="R43" i="45"/>
  <c r="K43" i="45"/>
  <c r="Q43" i="45"/>
  <c r="H43" i="45"/>
  <c r="G43" i="45"/>
  <c r="F43" i="45"/>
  <c r="C43" i="45"/>
  <c r="B43" i="45"/>
  <c r="J42" i="45"/>
  <c r="I42" i="45"/>
  <c r="L42" i="45"/>
  <c r="R42" i="45"/>
  <c r="K42" i="45"/>
  <c r="Q42" i="45"/>
  <c r="H42" i="45"/>
  <c r="G42" i="45"/>
  <c r="F42" i="45"/>
  <c r="C42" i="45"/>
  <c r="B42" i="45"/>
  <c r="J41" i="45"/>
  <c r="I41" i="45"/>
  <c r="L41" i="45"/>
  <c r="R41" i="45"/>
  <c r="K41" i="45"/>
  <c r="Q41" i="45"/>
  <c r="H41" i="45"/>
  <c r="G41" i="45"/>
  <c r="F41" i="45"/>
  <c r="C41" i="45"/>
  <c r="B41" i="45"/>
  <c r="J40" i="45"/>
  <c r="I40" i="45"/>
  <c r="L40" i="45"/>
  <c r="R40" i="45"/>
  <c r="K40" i="45"/>
  <c r="Q40" i="45"/>
  <c r="H40" i="45"/>
  <c r="G40" i="45"/>
  <c r="F40" i="45"/>
  <c r="C40" i="45"/>
  <c r="B40" i="45"/>
  <c r="J39" i="45"/>
  <c r="I39" i="45"/>
  <c r="L39" i="45"/>
  <c r="R39" i="45"/>
  <c r="K39" i="45"/>
  <c r="Q39" i="45"/>
  <c r="H39" i="45"/>
  <c r="G39" i="45"/>
  <c r="F39" i="45"/>
  <c r="C39" i="45"/>
  <c r="B39" i="45"/>
  <c r="J38" i="45"/>
  <c r="I38" i="45"/>
  <c r="L38" i="45"/>
  <c r="R38" i="45"/>
  <c r="K38" i="45"/>
  <c r="Q38" i="45"/>
  <c r="H38" i="45"/>
  <c r="G38" i="45"/>
  <c r="F38" i="45"/>
  <c r="C38" i="45"/>
  <c r="B38" i="45"/>
  <c r="J37" i="45"/>
  <c r="I37" i="45"/>
  <c r="L37" i="45"/>
  <c r="R37" i="45"/>
  <c r="K37" i="45"/>
  <c r="Q37" i="45"/>
  <c r="H37" i="45"/>
  <c r="G37" i="45"/>
  <c r="F37" i="45"/>
  <c r="C37" i="45"/>
  <c r="B37" i="45"/>
  <c r="J36" i="45"/>
  <c r="I36" i="45"/>
  <c r="L36" i="45"/>
  <c r="R36" i="45"/>
  <c r="K36" i="45"/>
  <c r="Q36" i="45"/>
  <c r="H36" i="45"/>
  <c r="G36" i="45"/>
  <c r="F36" i="45"/>
  <c r="C36" i="45"/>
  <c r="B36" i="45"/>
  <c r="J35" i="45"/>
  <c r="I35" i="45"/>
  <c r="L35" i="45"/>
  <c r="R35" i="45"/>
  <c r="K35" i="45"/>
  <c r="Q35" i="45"/>
  <c r="H35" i="45"/>
  <c r="G35" i="45"/>
  <c r="F35" i="45"/>
  <c r="C35" i="45"/>
  <c r="B35" i="45"/>
  <c r="J34" i="45"/>
  <c r="I34" i="45"/>
  <c r="L34" i="45"/>
  <c r="R34" i="45"/>
  <c r="K34" i="45"/>
  <c r="Q34" i="45"/>
  <c r="H34" i="45"/>
  <c r="G34" i="45"/>
  <c r="F34" i="45"/>
  <c r="C34" i="45"/>
  <c r="B34" i="45"/>
  <c r="J33" i="45"/>
  <c r="I33" i="45"/>
  <c r="L33" i="45"/>
  <c r="R33" i="45"/>
  <c r="K33" i="45"/>
  <c r="Q33" i="45"/>
  <c r="H33" i="45"/>
  <c r="G33" i="45"/>
  <c r="F33" i="45"/>
  <c r="C33" i="45"/>
  <c r="B33" i="45"/>
  <c r="J32" i="45"/>
  <c r="I32" i="45"/>
  <c r="L32" i="45"/>
  <c r="R32" i="45"/>
  <c r="K32" i="45"/>
  <c r="Q32" i="45"/>
  <c r="H32" i="45"/>
  <c r="G32" i="45"/>
  <c r="F32" i="45"/>
  <c r="C32" i="45"/>
  <c r="B32" i="45"/>
  <c r="J31" i="45"/>
  <c r="I31" i="45"/>
  <c r="L31" i="45"/>
  <c r="R31" i="45"/>
  <c r="K31" i="45"/>
  <c r="Q31" i="45"/>
  <c r="H31" i="45"/>
  <c r="G31" i="45"/>
  <c r="F31" i="45"/>
  <c r="C31" i="45"/>
  <c r="B31" i="45"/>
  <c r="J30" i="45"/>
  <c r="I30" i="45"/>
  <c r="L30" i="45"/>
  <c r="R30" i="45"/>
  <c r="K30" i="45"/>
  <c r="Q30" i="45"/>
  <c r="H30" i="45"/>
  <c r="G30" i="45"/>
  <c r="F30" i="45"/>
  <c r="C30" i="45"/>
  <c r="B30" i="45"/>
  <c r="J29" i="45"/>
  <c r="I29" i="45"/>
  <c r="L29" i="45"/>
  <c r="R29" i="45"/>
  <c r="K29" i="45"/>
  <c r="Q29" i="45"/>
  <c r="H29" i="45"/>
  <c r="G29" i="45"/>
  <c r="F29" i="45"/>
  <c r="C29" i="45"/>
  <c r="B29" i="45"/>
  <c r="J28" i="45"/>
  <c r="I28" i="45"/>
  <c r="L28" i="45"/>
  <c r="R28" i="45"/>
  <c r="K28" i="45"/>
  <c r="Q28" i="45"/>
  <c r="H28" i="45"/>
  <c r="G28" i="45"/>
  <c r="F28" i="45"/>
  <c r="C28" i="45"/>
  <c r="B28" i="45"/>
  <c r="J27" i="45"/>
  <c r="I27" i="45"/>
  <c r="L27" i="45"/>
  <c r="R27" i="45"/>
  <c r="K27" i="45"/>
  <c r="Q27" i="45"/>
  <c r="H27" i="45"/>
  <c r="G27" i="45"/>
  <c r="F27" i="45"/>
  <c r="C27" i="45"/>
  <c r="B27" i="45"/>
  <c r="J26" i="45"/>
  <c r="I26" i="45"/>
  <c r="L26" i="45"/>
  <c r="R26" i="45"/>
  <c r="K26" i="45"/>
  <c r="Q26" i="45"/>
  <c r="H26" i="45"/>
  <c r="G26" i="45"/>
  <c r="F26" i="45"/>
  <c r="C26" i="45"/>
  <c r="B26" i="45"/>
  <c r="J25" i="45"/>
  <c r="I25" i="45"/>
  <c r="L25" i="45"/>
  <c r="R25" i="45"/>
  <c r="K25" i="45"/>
  <c r="Q25" i="45"/>
  <c r="H25" i="45"/>
  <c r="G25" i="45"/>
  <c r="F25" i="45"/>
  <c r="C25" i="45"/>
  <c r="B25" i="45"/>
  <c r="J24" i="45"/>
  <c r="I24" i="45"/>
  <c r="L24" i="45"/>
  <c r="R24" i="45"/>
  <c r="K24" i="45"/>
  <c r="Q24" i="45"/>
  <c r="H24" i="45"/>
  <c r="G24" i="45"/>
  <c r="F24" i="45"/>
  <c r="C24" i="45"/>
  <c r="B24" i="45"/>
  <c r="J23" i="45"/>
  <c r="I23" i="45"/>
  <c r="L23" i="45"/>
  <c r="R23" i="45"/>
  <c r="K23" i="45"/>
  <c r="Q23" i="45"/>
  <c r="H23" i="45"/>
  <c r="G23" i="45"/>
  <c r="F23" i="45"/>
  <c r="C23" i="45"/>
  <c r="B23" i="45"/>
  <c r="J22" i="45"/>
  <c r="I22" i="45"/>
  <c r="L22" i="45"/>
  <c r="R22" i="45"/>
  <c r="K22" i="45"/>
  <c r="Q22" i="45"/>
  <c r="H22" i="45"/>
  <c r="G22" i="45"/>
  <c r="F22" i="45"/>
  <c r="C22" i="45"/>
  <c r="B22" i="45"/>
  <c r="J21" i="45"/>
  <c r="I21" i="45"/>
  <c r="L21" i="45"/>
  <c r="R21" i="45"/>
  <c r="K21" i="45"/>
  <c r="Q21" i="45"/>
  <c r="H21" i="45"/>
  <c r="G21" i="45"/>
  <c r="F21" i="45"/>
  <c r="C21" i="45"/>
  <c r="B21" i="45"/>
  <c r="J20" i="45"/>
  <c r="I20" i="45"/>
  <c r="L20" i="45"/>
  <c r="R20" i="45"/>
  <c r="K20" i="45"/>
  <c r="Q20" i="45"/>
  <c r="H20" i="45"/>
  <c r="G20" i="45"/>
  <c r="F20" i="45"/>
  <c r="C20" i="45"/>
  <c r="B20" i="45"/>
  <c r="J19" i="45"/>
  <c r="I19" i="45"/>
  <c r="L19" i="45"/>
  <c r="R19" i="45"/>
  <c r="K19" i="45"/>
  <c r="Q19" i="45"/>
  <c r="H19" i="45"/>
  <c r="G19" i="45"/>
  <c r="F19" i="45"/>
  <c r="C19" i="45"/>
  <c r="B19" i="45"/>
  <c r="B13" i="45"/>
  <c r="C13" i="45"/>
  <c r="F13" i="45"/>
  <c r="G13" i="45"/>
  <c r="H13" i="45"/>
  <c r="Q13" i="45"/>
  <c r="K13" i="45"/>
  <c r="R13" i="45"/>
  <c r="L13" i="45"/>
  <c r="I13" i="45"/>
  <c r="J13" i="45"/>
  <c r="B14" i="45"/>
  <c r="C14" i="45"/>
  <c r="F14" i="45"/>
  <c r="G14" i="45"/>
  <c r="H14" i="45"/>
  <c r="Q14" i="45"/>
  <c r="K14" i="45"/>
  <c r="R14" i="45"/>
  <c r="L14" i="45"/>
  <c r="I14" i="45"/>
  <c r="J14" i="45"/>
  <c r="B15" i="45"/>
  <c r="C15" i="45"/>
  <c r="F15" i="45"/>
  <c r="G15" i="45"/>
  <c r="H15" i="45"/>
  <c r="Q15" i="45"/>
  <c r="K15" i="45"/>
  <c r="R15" i="45"/>
  <c r="L15" i="45"/>
  <c r="I15" i="45"/>
  <c r="J15" i="45"/>
  <c r="B16" i="45"/>
  <c r="C16" i="45"/>
  <c r="F16" i="45"/>
  <c r="G16" i="45"/>
  <c r="H16" i="45"/>
  <c r="Q16" i="45"/>
  <c r="K16" i="45"/>
  <c r="R16" i="45"/>
  <c r="L16" i="45"/>
  <c r="I16" i="45"/>
  <c r="J16" i="45"/>
  <c r="B17" i="45"/>
  <c r="C17" i="45"/>
  <c r="F17" i="45"/>
  <c r="G17" i="45"/>
  <c r="H17" i="45"/>
  <c r="Q17" i="45"/>
  <c r="K17" i="45"/>
  <c r="R17" i="45"/>
  <c r="L17" i="45"/>
  <c r="I17" i="45"/>
  <c r="J17" i="45"/>
  <c r="J12" i="45"/>
  <c r="I12" i="45"/>
  <c r="L12" i="45"/>
  <c r="R12" i="45"/>
  <c r="K12" i="45"/>
  <c r="Q12" i="45"/>
  <c r="H12" i="45"/>
  <c r="G12" i="45"/>
  <c r="F12" i="45"/>
  <c r="C12" i="45"/>
  <c r="B12" i="45"/>
  <c r="Q11" i="44"/>
  <c r="J11" i="44"/>
  <c r="H11" i="44"/>
  <c r="F5" i="16"/>
  <c r="N2" i="16"/>
  <c r="I14" i="16"/>
  <c r="K14" i="16"/>
  <c r="I15" i="16"/>
  <c r="K15" i="16"/>
  <c r="I16" i="16"/>
  <c r="K16" i="16"/>
  <c r="I17" i="16"/>
  <c r="K17" i="16"/>
  <c r="I18" i="16"/>
  <c r="K18" i="16"/>
  <c r="I19" i="16"/>
  <c r="K19" i="16"/>
  <c r="I20" i="16"/>
  <c r="K20" i="16"/>
  <c r="I21" i="16"/>
  <c r="K21" i="16"/>
  <c r="I22" i="16"/>
  <c r="K22" i="16"/>
  <c r="I23" i="16"/>
  <c r="K23" i="16"/>
  <c r="I24" i="16"/>
  <c r="K24" i="16"/>
  <c r="I25" i="16"/>
  <c r="K25" i="16"/>
  <c r="I26" i="16"/>
  <c r="K26" i="16"/>
  <c r="I27" i="16"/>
  <c r="K27" i="16"/>
  <c r="I28" i="16"/>
  <c r="K28" i="16"/>
  <c r="I29" i="16"/>
  <c r="K29" i="16"/>
  <c r="I30" i="16"/>
  <c r="K30" i="16"/>
  <c r="I31" i="16"/>
  <c r="K31" i="16"/>
  <c r="I32" i="16"/>
  <c r="K32" i="16"/>
  <c r="I33" i="16"/>
  <c r="K33" i="16"/>
  <c r="B15" i="16"/>
  <c r="C15" i="16"/>
  <c r="E15" i="16"/>
  <c r="F15" i="16"/>
  <c r="H15" i="16"/>
  <c r="R15" i="16"/>
  <c r="L15" i="16"/>
  <c r="S15" i="16"/>
  <c r="M15" i="16"/>
  <c r="N15" i="16"/>
  <c r="O15" i="16"/>
  <c r="P15" i="16"/>
  <c r="B16" i="16"/>
  <c r="C16" i="16"/>
  <c r="E16" i="16"/>
  <c r="F16" i="16"/>
  <c r="H16" i="16"/>
  <c r="R16" i="16"/>
  <c r="L16" i="16"/>
  <c r="S16" i="16"/>
  <c r="M16" i="16"/>
  <c r="N16" i="16"/>
  <c r="O16" i="16"/>
  <c r="P16" i="16"/>
  <c r="B17" i="16"/>
  <c r="C17" i="16"/>
  <c r="E17" i="16"/>
  <c r="F17" i="16"/>
  <c r="H17" i="16"/>
  <c r="R17" i="16"/>
  <c r="L17" i="16"/>
  <c r="S17" i="16"/>
  <c r="M17" i="16"/>
  <c r="N17" i="16"/>
  <c r="O17" i="16"/>
  <c r="P17" i="16"/>
  <c r="B18" i="16"/>
  <c r="C18" i="16"/>
  <c r="E18" i="16"/>
  <c r="F18" i="16"/>
  <c r="H18" i="16"/>
  <c r="R18" i="16"/>
  <c r="L18" i="16"/>
  <c r="S18" i="16"/>
  <c r="M18" i="16"/>
  <c r="N18" i="16"/>
  <c r="O18" i="16"/>
  <c r="P18" i="16"/>
  <c r="B19" i="16"/>
  <c r="C19" i="16"/>
  <c r="E19" i="16"/>
  <c r="F19" i="16"/>
  <c r="H19" i="16"/>
  <c r="R19" i="16"/>
  <c r="L19" i="16"/>
  <c r="S19" i="16"/>
  <c r="M19" i="16"/>
  <c r="N19" i="16"/>
  <c r="O19" i="16"/>
  <c r="P19" i="16"/>
  <c r="B20" i="16"/>
  <c r="C20" i="16"/>
  <c r="E20" i="16"/>
  <c r="F20" i="16"/>
  <c r="H20" i="16"/>
  <c r="R20" i="16"/>
  <c r="L20" i="16"/>
  <c r="S20" i="16"/>
  <c r="M20" i="16"/>
  <c r="N20" i="16"/>
  <c r="O20" i="16"/>
  <c r="P20" i="16"/>
  <c r="B21" i="16"/>
  <c r="C21" i="16"/>
  <c r="E21" i="16"/>
  <c r="F21" i="16"/>
  <c r="H21" i="16"/>
  <c r="R21" i="16"/>
  <c r="L21" i="16"/>
  <c r="S21" i="16"/>
  <c r="M21" i="16"/>
  <c r="N21" i="16"/>
  <c r="O21" i="16"/>
  <c r="P21" i="16"/>
  <c r="B22" i="16"/>
  <c r="C22" i="16"/>
  <c r="E22" i="16"/>
  <c r="F22" i="16"/>
  <c r="H22" i="16"/>
  <c r="R22" i="16"/>
  <c r="L22" i="16"/>
  <c r="S22" i="16"/>
  <c r="M22" i="16"/>
  <c r="N22" i="16"/>
  <c r="O22" i="16"/>
  <c r="P22" i="16"/>
  <c r="B23" i="16"/>
  <c r="C23" i="16"/>
  <c r="E23" i="16"/>
  <c r="F23" i="16"/>
  <c r="H23" i="16"/>
  <c r="R23" i="16"/>
  <c r="L23" i="16"/>
  <c r="S23" i="16"/>
  <c r="M23" i="16"/>
  <c r="N23" i="16"/>
  <c r="O23" i="16"/>
  <c r="P23" i="16"/>
  <c r="B24" i="16"/>
  <c r="C24" i="16"/>
  <c r="E24" i="16"/>
  <c r="F24" i="16"/>
  <c r="H24" i="16"/>
  <c r="R24" i="16"/>
  <c r="L24" i="16"/>
  <c r="S24" i="16"/>
  <c r="M24" i="16"/>
  <c r="N24" i="16"/>
  <c r="O24" i="16"/>
  <c r="P24" i="16"/>
  <c r="B25" i="16"/>
  <c r="C25" i="16"/>
  <c r="E25" i="16"/>
  <c r="F25" i="16"/>
  <c r="H25" i="16"/>
  <c r="R25" i="16"/>
  <c r="L25" i="16"/>
  <c r="S25" i="16"/>
  <c r="M25" i="16"/>
  <c r="N25" i="16"/>
  <c r="O25" i="16"/>
  <c r="P25" i="16"/>
  <c r="B26" i="16"/>
  <c r="C26" i="16"/>
  <c r="E26" i="16"/>
  <c r="F26" i="16"/>
  <c r="H26" i="16"/>
  <c r="R26" i="16"/>
  <c r="L26" i="16"/>
  <c r="S26" i="16"/>
  <c r="M26" i="16"/>
  <c r="N26" i="16"/>
  <c r="O26" i="16"/>
  <c r="P26" i="16"/>
  <c r="B27" i="16"/>
  <c r="C27" i="16"/>
  <c r="E27" i="16"/>
  <c r="F27" i="16"/>
  <c r="H27" i="16"/>
  <c r="R27" i="16"/>
  <c r="L27" i="16"/>
  <c r="S27" i="16"/>
  <c r="M27" i="16"/>
  <c r="N27" i="16"/>
  <c r="O27" i="16"/>
  <c r="P27" i="16"/>
  <c r="B28" i="16"/>
  <c r="C28" i="16"/>
  <c r="E28" i="16"/>
  <c r="F28" i="16"/>
  <c r="H28" i="16"/>
  <c r="R28" i="16"/>
  <c r="L28" i="16"/>
  <c r="S28" i="16"/>
  <c r="M28" i="16"/>
  <c r="N28" i="16"/>
  <c r="O28" i="16"/>
  <c r="P28" i="16"/>
  <c r="B29" i="16"/>
  <c r="C29" i="16"/>
  <c r="E29" i="16"/>
  <c r="F29" i="16"/>
  <c r="H29" i="16"/>
  <c r="R29" i="16"/>
  <c r="L29" i="16"/>
  <c r="S29" i="16"/>
  <c r="M29" i="16"/>
  <c r="N29" i="16"/>
  <c r="O29" i="16"/>
  <c r="P29" i="16"/>
  <c r="B30" i="16"/>
  <c r="C30" i="16"/>
  <c r="E30" i="16"/>
  <c r="F30" i="16"/>
  <c r="H30" i="16"/>
  <c r="R30" i="16"/>
  <c r="L30" i="16"/>
  <c r="S30" i="16"/>
  <c r="M30" i="16"/>
  <c r="N30" i="16"/>
  <c r="O30" i="16"/>
  <c r="P30" i="16"/>
  <c r="B31" i="16"/>
  <c r="C31" i="16"/>
  <c r="E31" i="16"/>
  <c r="F31" i="16"/>
  <c r="H31" i="16"/>
  <c r="R31" i="16"/>
  <c r="L31" i="16"/>
  <c r="S31" i="16"/>
  <c r="M31" i="16"/>
  <c r="N31" i="16"/>
  <c r="O31" i="16"/>
  <c r="P31" i="16"/>
  <c r="B32" i="16"/>
  <c r="C32" i="16"/>
  <c r="E32" i="16"/>
  <c r="F32" i="16"/>
  <c r="H32" i="16"/>
  <c r="R32" i="16"/>
  <c r="L32" i="16"/>
  <c r="S32" i="16"/>
  <c r="M32" i="16"/>
  <c r="N32" i="16"/>
  <c r="O32" i="16"/>
  <c r="P32" i="16"/>
  <c r="B33" i="16"/>
  <c r="C33" i="16"/>
  <c r="E33" i="16"/>
  <c r="F33" i="16"/>
  <c r="G34" i="16" s="1"/>
  <c r="H33" i="16"/>
  <c r="R33" i="16"/>
  <c r="L33" i="16"/>
  <c r="S33" i="16"/>
  <c r="M33" i="16"/>
  <c r="N33" i="16"/>
  <c r="O33" i="16"/>
  <c r="P33" i="16"/>
  <c r="P14" i="16"/>
  <c r="O14" i="16"/>
  <c r="N14" i="16"/>
  <c r="M14" i="16"/>
  <c r="S14" i="16"/>
  <c r="L14" i="16"/>
  <c r="R14" i="16"/>
  <c r="H14" i="16"/>
  <c r="F14" i="16"/>
  <c r="E14" i="16"/>
  <c r="C14" i="16"/>
  <c r="B14" i="16"/>
  <c r="G11" i="6"/>
  <c r="G12" i="6"/>
  <c r="G13" i="6"/>
  <c r="G14" i="6"/>
  <c r="G16" i="6"/>
  <c r="G17" i="6"/>
  <c r="G18" i="6"/>
  <c r="G19" i="6"/>
  <c r="G21" i="6"/>
  <c r="G22" i="6"/>
  <c r="G23" i="6"/>
  <c r="G24" i="6"/>
  <c r="G26" i="6"/>
  <c r="G27" i="6"/>
  <c r="G28" i="6"/>
  <c r="G29" i="6"/>
  <c r="G31" i="6"/>
  <c r="G32" i="6"/>
  <c r="G33" i="6"/>
  <c r="G34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L59" i="6"/>
  <c r="J59" i="6"/>
  <c r="T59" i="6"/>
  <c r="S59" i="6"/>
  <c r="R59" i="6"/>
  <c r="P59" i="6"/>
  <c r="N59" i="6"/>
  <c r="V59" i="6"/>
  <c r="I59" i="6"/>
  <c r="E59" i="6"/>
  <c r="C59" i="6"/>
  <c r="B59" i="6"/>
  <c r="L58" i="6"/>
  <c r="J58" i="6"/>
  <c r="T58" i="6"/>
  <c r="S58" i="6"/>
  <c r="R58" i="6"/>
  <c r="P58" i="6"/>
  <c r="N58" i="6"/>
  <c r="V58" i="6"/>
  <c r="I58" i="6"/>
  <c r="E58" i="6"/>
  <c r="C58" i="6"/>
  <c r="B58" i="6"/>
  <c r="L57" i="6"/>
  <c r="J57" i="6"/>
  <c r="T57" i="6"/>
  <c r="S57" i="6"/>
  <c r="R57" i="6"/>
  <c r="P57" i="6"/>
  <c r="N57" i="6"/>
  <c r="V57" i="6"/>
  <c r="I57" i="6"/>
  <c r="E57" i="6"/>
  <c r="C57" i="6"/>
  <c r="B57" i="6"/>
  <c r="L56" i="6"/>
  <c r="J56" i="6"/>
  <c r="T56" i="6"/>
  <c r="S56" i="6"/>
  <c r="R56" i="6"/>
  <c r="P56" i="6"/>
  <c r="N56" i="6"/>
  <c r="V56" i="6"/>
  <c r="I56" i="6"/>
  <c r="E56" i="6"/>
  <c r="C56" i="6"/>
  <c r="B56" i="6"/>
  <c r="L55" i="6"/>
  <c r="J55" i="6"/>
  <c r="T55" i="6"/>
  <c r="S55" i="6"/>
  <c r="R55" i="6"/>
  <c r="P55" i="6"/>
  <c r="N55" i="6"/>
  <c r="V55" i="6"/>
  <c r="I55" i="6"/>
  <c r="E55" i="6"/>
  <c r="C55" i="6"/>
  <c r="B55" i="6"/>
  <c r="L54" i="6"/>
  <c r="J54" i="6"/>
  <c r="T54" i="6"/>
  <c r="S54" i="6"/>
  <c r="R54" i="6"/>
  <c r="P54" i="6"/>
  <c r="N54" i="6"/>
  <c r="V54" i="6"/>
  <c r="I54" i="6"/>
  <c r="E54" i="6"/>
  <c r="C54" i="6"/>
  <c r="B54" i="6"/>
  <c r="L53" i="6"/>
  <c r="J53" i="6"/>
  <c r="T53" i="6"/>
  <c r="S53" i="6"/>
  <c r="R53" i="6"/>
  <c r="P53" i="6"/>
  <c r="N53" i="6"/>
  <c r="V53" i="6"/>
  <c r="I53" i="6"/>
  <c r="E53" i="6"/>
  <c r="C53" i="6"/>
  <c r="B53" i="6"/>
  <c r="L52" i="6"/>
  <c r="J52" i="6"/>
  <c r="T52" i="6"/>
  <c r="S52" i="6"/>
  <c r="R52" i="6"/>
  <c r="P52" i="6"/>
  <c r="N52" i="6"/>
  <c r="V52" i="6"/>
  <c r="I52" i="6"/>
  <c r="E52" i="6"/>
  <c r="C52" i="6"/>
  <c r="B52" i="6"/>
  <c r="L51" i="6"/>
  <c r="J51" i="6"/>
  <c r="T51" i="6"/>
  <c r="S51" i="6"/>
  <c r="R51" i="6"/>
  <c r="P51" i="6"/>
  <c r="N51" i="6"/>
  <c r="V51" i="6"/>
  <c r="I51" i="6"/>
  <c r="E51" i="6"/>
  <c r="C51" i="6"/>
  <c r="B51" i="6"/>
  <c r="L50" i="6"/>
  <c r="J50" i="6"/>
  <c r="T50" i="6"/>
  <c r="S50" i="6"/>
  <c r="R50" i="6"/>
  <c r="P50" i="6"/>
  <c r="N50" i="6"/>
  <c r="V50" i="6"/>
  <c r="I50" i="6"/>
  <c r="E50" i="6"/>
  <c r="C50" i="6"/>
  <c r="B50" i="6"/>
  <c r="L49" i="6"/>
  <c r="J49" i="6"/>
  <c r="T49" i="6"/>
  <c r="S49" i="6"/>
  <c r="R49" i="6"/>
  <c r="P49" i="6"/>
  <c r="N49" i="6"/>
  <c r="V49" i="6"/>
  <c r="I49" i="6"/>
  <c r="E49" i="6"/>
  <c r="C49" i="6"/>
  <c r="B49" i="6"/>
  <c r="L48" i="6"/>
  <c r="J48" i="6"/>
  <c r="T48" i="6"/>
  <c r="S48" i="6"/>
  <c r="R48" i="6"/>
  <c r="P48" i="6"/>
  <c r="N48" i="6"/>
  <c r="V48" i="6"/>
  <c r="I48" i="6"/>
  <c r="E48" i="6"/>
  <c r="C48" i="6"/>
  <c r="B48" i="6"/>
  <c r="L47" i="6"/>
  <c r="J47" i="6"/>
  <c r="T47" i="6"/>
  <c r="S47" i="6"/>
  <c r="R47" i="6"/>
  <c r="P47" i="6"/>
  <c r="N47" i="6"/>
  <c r="V47" i="6"/>
  <c r="I47" i="6"/>
  <c r="E47" i="6"/>
  <c r="C47" i="6"/>
  <c r="B47" i="6"/>
  <c r="L46" i="6"/>
  <c r="J46" i="6"/>
  <c r="T46" i="6"/>
  <c r="S46" i="6"/>
  <c r="R46" i="6"/>
  <c r="P46" i="6"/>
  <c r="N46" i="6"/>
  <c r="V46" i="6"/>
  <c r="I46" i="6"/>
  <c r="E46" i="6"/>
  <c r="C46" i="6"/>
  <c r="B46" i="6"/>
  <c r="L45" i="6"/>
  <c r="J45" i="6"/>
  <c r="T45" i="6"/>
  <c r="S45" i="6"/>
  <c r="R45" i="6"/>
  <c r="P45" i="6"/>
  <c r="N45" i="6"/>
  <c r="V45" i="6"/>
  <c r="I45" i="6"/>
  <c r="E45" i="6"/>
  <c r="C45" i="6"/>
  <c r="B45" i="6"/>
  <c r="L44" i="6"/>
  <c r="J44" i="6"/>
  <c r="T44" i="6"/>
  <c r="S44" i="6"/>
  <c r="R44" i="6"/>
  <c r="P44" i="6"/>
  <c r="N44" i="6"/>
  <c r="V44" i="6"/>
  <c r="I44" i="6"/>
  <c r="E44" i="6"/>
  <c r="C44" i="6"/>
  <c r="B44" i="6"/>
  <c r="L43" i="6"/>
  <c r="J43" i="6"/>
  <c r="T43" i="6"/>
  <c r="S43" i="6"/>
  <c r="R43" i="6"/>
  <c r="P43" i="6"/>
  <c r="N43" i="6"/>
  <c r="V43" i="6"/>
  <c r="I43" i="6"/>
  <c r="E43" i="6"/>
  <c r="C43" i="6"/>
  <c r="B43" i="6"/>
  <c r="L42" i="6"/>
  <c r="J42" i="6"/>
  <c r="T42" i="6"/>
  <c r="S42" i="6"/>
  <c r="R42" i="6"/>
  <c r="P42" i="6"/>
  <c r="N42" i="6"/>
  <c r="V42" i="6"/>
  <c r="I42" i="6"/>
  <c r="E42" i="6"/>
  <c r="C42" i="6"/>
  <c r="B42" i="6"/>
  <c r="L41" i="6"/>
  <c r="J41" i="6"/>
  <c r="T41" i="6"/>
  <c r="S41" i="6"/>
  <c r="R41" i="6"/>
  <c r="P41" i="6"/>
  <c r="N41" i="6"/>
  <c r="V41" i="6"/>
  <c r="I41" i="6"/>
  <c r="E41" i="6"/>
  <c r="C41" i="6"/>
  <c r="B41" i="6"/>
  <c r="L40" i="6"/>
  <c r="J40" i="6"/>
  <c r="T40" i="6"/>
  <c r="S40" i="6"/>
  <c r="R40" i="6"/>
  <c r="P40" i="6"/>
  <c r="N40" i="6"/>
  <c r="V40" i="6"/>
  <c r="I40" i="6"/>
  <c r="E40" i="6"/>
  <c r="C40" i="6"/>
  <c r="B40" i="6"/>
  <c r="L39" i="6"/>
  <c r="J39" i="6"/>
  <c r="T39" i="6"/>
  <c r="S39" i="6"/>
  <c r="R39" i="6"/>
  <c r="P39" i="6"/>
  <c r="N39" i="6"/>
  <c r="V39" i="6"/>
  <c r="I39" i="6"/>
  <c r="E39" i="6"/>
  <c r="C39" i="6"/>
  <c r="B39" i="6"/>
  <c r="L38" i="6"/>
  <c r="J38" i="6"/>
  <c r="T38" i="6"/>
  <c r="S38" i="6"/>
  <c r="R38" i="6"/>
  <c r="P38" i="6"/>
  <c r="N38" i="6"/>
  <c r="V38" i="6"/>
  <c r="I38" i="6"/>
  <c r="E38" i="6"/>
  <c r="C38" i="6"/>
  <c r="B38" i="6"/>
  <c r="L37" i="6"/>
  <c r="J37" i="6"/>
  <c r="T37" i="6"/>
  <c r="S37" i="6"/>
  <c r="R37" i="6"/>
  <c r="P37" i="6"/>
  <c r="N37" i="6"/>
  <c r="V37" i="6"/>
  <c r="I37" i="6"/>
  <c r="E37" i="6"/>
  <c r="C37" i="6"/>
  <c r="B37" i="6"/>
  <c r="L36" i="6"/>
  <c r="J36" i="6"/>
  <c r="T36" i="6"/>
  <c r="S36" i="6"/>
  <c r="R36" i="6"/>
  <c r="P36" i="6"/>
  <c r="N36" i="6"/>
  <c r="V36" i="6"/>
  <c r="I36" i="6"/>
  <c r="E36" i="6"/>
  <c r="C36" i="6"/>
  <c r="B36" i="6"/>
  <c r="L34" i="6"/>
  <c r="J34" i="6"/>
  <c r="T34" i="6"/>
  <c r="S34" i="6"/>
  <c r="R34" i="6"/>
  <c r="P34" i="6"/>
  <c r="N34" i="6"/>
  <c r="V34" i="6"/>
  <c r="I34" i="6"/>
  <c r="E34" i="6"/>
  <c r="C34" i="6"/>
  <c r="B34" i="6"/>
  <c r="L33" i="6"/>
  <c r="J33" i="6"/>
  <c r="T33" i="6"/>
  <c r="S33" i="6"/>
  <c r="R33" i="6"/>
  <c r="P33" i="6"/>
  <c r="N33" i="6"/>
  <c r="V33" i="6"/>
  <c r="I33" i="6"/>
  <c r="E33" i="6"/>
  <c r="C33" i="6"/>
  <c r="B33" i="6"/>
  <c r="L32" i="6"/>
  <c r="J32" i="6"/>
  <c r="T32" i="6"/>
  <c r="S32" i="6"/>
  <c r="R32" i="6"/>
  <c r="P32" i="6"/>
  <c r="N32" i="6"/>
  <c r="V32" i="6"/>
  <c r="I32" i="6"/>
  <c r="E32" i="6"/>
  <c r="C32" i="6"/>
  <c r="B32" i="6"/>
  <c r="L31" i="6"/>
  <c r="J31" i="6"/>
  <c r="T31" i="6"/>
  <c r="S31" i="6"/>
  <c r="R31" i="6"/>
  <c r="P31" i="6"/>
  <c r="N31" i="6"/>
  <c r="V31" i="6"/>
  <c r="I31" i="6"/>
  <c r="E31" i="6"/>
  <c r="C31" i="6"/>
  <c r="B31" i="6"/>
  <c r="L29" i="6"/>
  <c r="J29" i="6"/>
  <c r="T29" i="6"/>
  <c r="S29" i="6"/>
  <c r="R29" i="6"/>
  <c r="P29" i="6"/>
  <c r="N29" i="6"/>
  <c r="V29" i="6"/>
  <c r="I29" i="6"/>
  <c r="E29" i="6"/>
  <c r="C29" i="6"/>
  <c r="B29" i="6"/>
  <c r="L28" i="6"/>
  <c r="J28" i="6"/>
  <c r="T28" i="6"/>
  <c r="S28" i="6"/>
  <c r="R28" i="6"/>
  <c r="P28" i="6"/>
  <c r="N28" i="6"/>
  <c r="V28" i="6"/>
  <c r="I28" i="6"/>
  <c r="E28" i="6"/>
  <c r="C28" i="6"/>
  <c r="B28" i="6"/>
  <c r="L27" i="6"/>
  <c r="J27" i="6"/>
  <c r="T27" i="6"/>
  <c r="S27" i="6"/>
  <c r="R27" i="6"/>
  <c r="P27" i="6"/>
  <c r="N27" i="6"/>
  <c r="V27" i="6"/>
  <c r="I27" i="6"/>
  <c r="E27" i="6"/>
  <c r="C27" i="6"/>
  <c r="B27" i="6"/>
  <c r="L26" i="6"/>
  <c r="J26" i="6"/>
  <c r="T26" i="6"/>
  <c r="S26" i="6"/>
  <c r="R26" i="6"/>
  <c r="P26" i="6"/>
  <c r="N26" i="6"/>
  <c r="V26" i="6"/>
  <c r="I26" i="6"/>
  <c r="E26" i="6"/>
  <c r="C26" i="6"/>
  <c r="B26" i="6"/>
  <c r="L24" i="6"/>
  <c r="J24" i="6"/>
  <c r="T24" i="6"/>
  <c r="S24" i="6"/>
  <c r="R24" i="6"/>
  <c r="P24" i="6"/>
  <c r="N24" i="6"/>
  <c r="V24" i="6"/>
  <c r="I24" i="6"/>
  <c r="E24" i="6"/>
  <c r="C24" i="6"/>
  <c r="B24" i="6"/>
  <c r="L23" i="6"/>
  <c r="J23" i="6"/>
  <c r="T23" i="6"/>
  <c r="S23" i="6"/>
  <c r="R23" i="6"/>
  <c r="P23" i="6"/>
  <c r="N23" i="6"/>
  <c r="V23" i="6"/>
  <c r="I23" i="6"/>
  <c r="E23" i="6"/>
  <c r="C23" i="6"/>
  <c r="B23" i="6"/>
  <c r="L22" i="6"/>
  <c r="J22" i="6"/>
  <c r="T22" i="6"/>
  <c r="S22" i="6"/>
  <c r="R22" i="6"/>
  <c r="P22" i="6"/>
  <c r="N22" i="6"/>
  <c r="V22" i="6"/>
  <c r="I22" i="6"/>
  <c r="E22" i="6"/>
  <c r="C22" i="6"/>
  <c r="B22" i="6"/>
  <c r="L21" i="6"/>
  <c r="J21" i="6"/>
  <c r="T21" i="6"/>
  <c r="S21" i="6"/>
  <c r="R21" i="6"/>
  <c r="P21" i="6"/>
  <c r="N21" i="6"/>
  <c r="V21" i="6"/>
  <c r="I21" i="6"/>
  <c r="E21" i="6"/>
  <c r="C21" i="6"/>
  <c r="B21" i="6"/>
  <c r="L19" i="6"/>
  <c r="J19" i="6"/>
  <c r="T19" i="6"/>
  <c r="S19" i="6"/>
  <c r="R19" i="6"/>
  <c r="P19" i="6"/>
  <c r="N19" i="6"/>
  <c r="V19" i="6"/>
  <c r="I19" i="6"/>
  <c r="E19" i="6"/>
  <c r="C19" i="6"/>
  <c r="B19" i="6"/>
  <c r="L18" i="6"/>
  <c r="J18" i="6"/>
  <c r="T18" i="6"/>
  <c r="S18" i="6"/>
  <c r="R18" i="6"/>
  <c r="P18" i="6"/>
  <c r="N18" i="6"/>
  <c r="V18" i="6"/>
  <c r="I18" i="6"/>
  <c r="E18" i="6"/>
  <c r="C18" i="6"/>
  <c r="B18" i="6"/>
  <c r="L17" i="6"/>
  <c r="J17" i="6"/>
  <c r="T17" i="6"/>
  <c r="S17" i="6"/>
  <c r="R17" i="6"/>
  <c r="P17" i="6"/>
  <c r="N17" i="6"/>
  <c r="V17" i="6"/>
  <c r="I17" i="6"/>
  <c r="E17" i="6"/>
  <c r="C17" i="6"/>
  <c r="B17" i="6"/>
  <c r="L16" i="6"/>
  <c r="J16" i="6"/>
  <c r="T16" i="6"/>
  <c r="S16" i="6"/>
  <c r="R16" i="6"/>
  <c r="P16" i="6"/>
  <c r="N16" i="6"/>
  <c r="V16" i="6"/>
  <c r="I16" i="6"/>
  <c r="E16" i="6"/>
  <c r="C16" i="6"/>
  <c r="B16" i="6"/>
  <c r="L14" i="6"/>
  <c r="J14" i="6"/>
  <c r="K14" i="6" s="1"/>
  <c r="T14" i="6"/>
  <c r="S14" i="6"/>
  <c r="R14" i="6"/>
  <c r="P14" i="6"/>
  <c r="Q14" i="6" s="1"/>
  <c r="N14" i="6"/>
  <c r="O14" i="6" s="1"/>
  <c r="V14" i="6"/>
  <c r="I14" i="6"/>
  <c r="E14" i="6"/>
  <c r="F14" i="6" s="1"/>
  <c r="C14" i="6"/>
  <c r="B14" i="6"/>
  <c r="L13" i="6"/>
  <c r="J13" i="6"/>
  <c r="K13" i="6" s="1"/>
  <c r="T13" i="6"/>
  <c r="S13" i="6"/>
  <c r="R13" i="6"/>
  <c r="P13" i="6"/>
  <c r="Q13" i="6" s="1"/>
  <c r="N13" i="6"/>
  <c r="V13" i="6"/>
  <c r="I13" i="6"/>
  <c r="E13" i="6"/>
  <c r="F13" i="6" s="1"/>
  <c r="C13" i="6"/>
  <c r="B13" i="6"/>
  <c r="L12" i="6"/>
  <c r="J12" i="6"/>
  <c r="K12" i="6" s="1"/>
  <c r="T12" i="6"/>
  <c r="S12" i="6"/>
  <c r="R12" i="6"/>
  <c r="P12" i="6"/>
  <c r="Q12" i="6" s="1"/>
  <c r="N12" i="6"/>
  <c r="O12" i="6" s="1"/>
  <c r="V12" i="6"/>
  <c r="I12" i="6"/>
  <c r="E12" i="6"/>
  <c r="C12" i="6"/>
  <c r="B12" i="6"/>
  <c r="B11" i="6"/>
  <c r="L11" i="6"/>
  <c r="J11" i="6"/>
  <c r="T11" i="6"/>
  <c r="S11" i="6"/>
  <c r="R11" i="6"/>
  <c r="P11" i="6"/>
  <c r="N11" i="6"/>
  <c r="V11" i="6"/>
  <c r="I11" i="6"/>
  <c r="E11" i="6"/>
  <c r="C11" i="6"/>
  <c r="G4" i="1"/>
  <c r="O2" i="1"/>
  <c r="C37" i="35"/>
  <c r="C50" i="35" s="1"/>
  <c r="C63" i="35" s="1"/>
  <c r="C76" i="35" s="1"/>
  <c r="C89" i="35" s="1"/>
  <c r="C102" i="35" s="1"/>
  <c r="C115" i="35" s="1"/>
  <c r="C128" i="35" s="1"/>
  <c r="C141" i="35" s="1"/>
  <c r="C153" i="35" s="1"/>
  <c r="C165" i="35" s="1"/>
  <c r="C177" i="35" s="1"/>
  <c r="C189" i="35" s="1"/>
  <c r="C202" i="35" s="1"/>
  <c r="C215" i="35" s="1"/>
  <c r="C227" i="35" s="1"/>
  <c r="C240" i="35" s="1"/>
  <c r="C252" i="35" s="1"/>
  <c r="C38" i="35"/>
  <c r="C51" i="35" s="1"/>
  <c r="C64" i="35" s="1"/>
  <c r="C77" i="35" s="1"/>
  <c r="C90" i="35" s="1"/>
  <c r="C103" i="35" s="1"/>
  <c r="C116" i="35" s="1"/>
  <c r="C129" i="35" s="1"/>
  <c r="C142" i="35" s="1"/>
  <c r="C154" i="35" s="1"/>
  <c r="C166" i="35" s="1"/>
  <c r="C178" i="35" s="1"/>
  <c r="C190" i="35" s="1"/>
  <c r="C203" i="35" s="1"/>
  <c r="C216" i="35" s="1"/>
  <c r="C228" i="35" s="1"/>
  <c r="C241" i="35" s="1"/>
  <c r="C253" i="35" s="1"/>
  <c r="C39" i="35"/>
  <c r="C52" i="35" s="1"/>
  <c r="C65" i="35" s="1"/>
  <c r="C78" i="35" s="1"/>
  <c r="C91" i="35" s="1"/>
  <c r="C104" i="35" s="1"/>
  <c r="C117" i="35" s="1"/>
  <c r="C130" i="35" s="1"/>
  <c r="C143" i="35" s="1"/>
  <c r="C155" i="35" s="1"/>
  <c r="C167" i="35" s="1"/>
  <c r="C179" i="35" s="1"/>
  <c r="C191" i="35" s="1"/>
  <c r="C204" i="35" s="1"/>
  <c r="C217" i="35" s="1"/>
  <c r="C229" i="35" s="1"/>
  <c r="C242" i="35" s="1"/>
  <c r="C254" i="35" s="1"/>
  <c r="C40" i="35"/>
  <c r="C53" i="35" s="1"/>
  <c r="C66" i="35" s="1"/>
  <c r="C79" i="35" s="1"/>
  <c r="C92" i="35" s="1"/>
  <c r="C105" i="35" s="1"/>
  <c r="C118" i="35" s="1"/>
  <c r="C131" i="35" s="1"/>
  <c r="C144" i="35" s="1"/>
  <c r="C156" i="35" s="1"/>
  <c r="C168" i="35" s="1"/>
  <c r="C180" i="35" s="1"/>
  <c r="C192" i="35" s="1"/>
  <c r="C205" i="35" s="1"/>
  <c r="C218" i="35" s="1"/>
  <c r="C230" i="35" s="1"/>
  <c r="C243" i="35" s="1"/>
  <c r="C255" i="35" s="1"/>
  <c r="C41" i="35"/>
  <c r="C54" i="35" s="1"/>
  <c r="C67" i="35" s="1"/>
  <c r="C80" i="35" s="1"/>
  <c r="C93" i="35" s="1"/>
  <c r="C106" i="35" s="1"/>
  <c r="C119" i="35" s="1"/>
  <c r="C132" i="35" s="1"/>
  <c r="C145" i="35" s="1"/>
  <c r="C157" i="35" s="1"/>
  <c r="C169" i="35" s="1"/>
  <c r="C181" i="35" s="1"/>
  <c r="C193" i="35" s="1"/>
  <c r="C206" i="35" s="1"/>
  <c r="C219" i="35" s="1"/>
  <c r="C231" i="35" s="1"/>
  <c r="C244" i="35" s="1"/>
  <c r="C256" i="35" s="1"/>
  <c r="C42" i="35"/>
  <c r="C55" i="35" s="1"/>
  <c r="C68" i="35" s="1"/>
  <c r="C81" i="35" s="1"/>
  <c r="C94" i="35" s="1"/>
  <c r="C107" i="35" s="1"/>
  <c r="C120" i="35" s="1"/>
  <c r="C133" i="35" s="1"/>
  <c r="C146" i="35" s="1"/>
  <c r="C158" i="35" s="1"/>
  <c r="C170" i="35" s="1"/>
  <c r="C182" i="35" s="1"/>
  <c r="C194" i="35" s="1"/>
  <c r="C207" i="35" s="1"/>
  <c r="C220" i="35" s="1"/>
  <c r="C232" i="35" s="1"/>
  <c r="C245" i="35" s="1"/>
  <c r="C257" i="35" s="1"/>
  <c r="C43" i="35"/>
  <c r="C56" i="35" s="1"/>
  <c r="C69" i="35" s="1"/>
  <c r="C82" i="35" s="1"/>
  <c r="C95" i="35" s="1"/>
  <c r="C108" i="35" s="1"/>
  <c r="C121" i="35" s="1"/>
  <c r="C134" i="35" s="1"/>
  <c r="C147" i="35" s="1"/>
  <c r="C159" i="35" s="1"/>
  <c r="C171" i="35" s="1"/>
  <c r="C183" i="35" s="1"/>
  <c r="C195" i="35" s="1"/>
  <c r="C208" i="35" s="1"/>
  <c r="C221" i="35" s="1"/>
  <c r="C233" i="35" s="1"/>
  <c r="C246" i="35" s="1"/>
  <c r="C258" i="35" s="1"/>
  <c r="C44" i="35"/>
  <c r="C57" i="35" s="1"/>
  <c r="C70" i="35" s="1"/>
  <c r="C83" i="35" s="1"/>
  <c r="C96" i="35" s="1"/>
  <c r="C109" i="35" s="1"/>
  <c r="C122" i="35" s="1"/>
  <c r="C135" i="35" s="1"/>
  <c r="C148" i="35" s="1"/>
  <c r="C160" i="35" s="1"/>
  <c r="C172" i="35" s="1"/>
  <c r="C184" i="35" s="1"/>
  <c r="C196" i="35" s="1"/>
  <c r="C209" i="35" s="1"/>
  <c r="C222" i="35" s="1"/>
  <c r="C234" i="35" s="1"/>
  <c r="C247" i="35" s="1"/>
  <c r="C259" i="35" s="1"/>
  <c r="C45" i="35"/>
  <c r="C58" i="35" s="1"/>
  <c r="C71" i="35" s="1"/>
  <c r="C84" i="35" s="1"/>
  <c r="C97" i="35" s="1"/>
  <c r="C110" i="35" s="1"/>
  <c r="C123" i="35" s="1"/>
  <c r="C136" i="35" s="1"/>
  <c r="C149" i="35" s="1"/>
  <c r="C161" i="35" s="1"/>
  <c r="C173" i="35" s="1"/>
  <c r="C185" i="35" s="1"/>
  <c r="C197" i="35" s="1"/>
  <c r="C210" i="35" s="1"/>
  <c r="C223" i="35" s="1"/>
  <c r="C235" i="35" s="1"/>
  <c r="C248" i="35" s="1"/>
  <c r="C260" i="35" s="1"/>
  <c r="C46" i="35"/>
  <c r="C59" i="35" s="1"/>
  <c r="C72" i="35" s="1"/>
  <c r="C85" i="35" s="1"/>
  <c r="C98" i="35" s="1"/>
  <c r="C111" i="35" s="1"/>
  <c r="C124" i="35" s="1"/>
  <c r="C137" i="35" s="1"/>
  <c r="C150" i="35" s="1"/>
  <c r="C162" i="35" s="1"/>
  <c r="C174" i="35" s="1"/>
  <c r="C186" i="35" s="1"/>
  <c r="C198" i="35" s="1"/>
  <c r="C211" i="35" s="1"/>
  <c r="C224" i="35" s="1"/>
  <c r="C236" i="35" s="1"/>
  <c r="C249" i="35" s="1"/>
  <c r="C261" i="35" s="1"/>
  <c r="C47" i="35"/>
  <c r="C60" i="35" s="1"/>
  <c r="C73" i="35" s="1"/>
  <c r="C86" i="35" s="1"/>
  <c r="C99" i="35" s="1"/>
  <c r="C112" i="35" s="1"/>
  <c r="C125" i="35" s="1"/>
  <c r="C138" i="35" s="1"/>
  <c r="C151" i="35" s="1"/>
  <c r="C163" i="35" s="1"/>
  <c r="C175" i="35" s="1"/>
  <c r="C187" i="35" s="1"/>
  <c r="C199" i="35" s="1"/>
  <c r="C212" i="35" s="1"/>
  <c r="C225" i="35" s="1"/>
  <c r="C237" i="35" s="1"/>
  <c r="C250" i="35" s="1"/>
  <c r="C262" i="35" s="1"/>
  <c r="C36" i="35"/>
  <c r="C49" i="35" s="1"/>
  <c r="C62" i="35" s="1"/>
  <c r="C75" i="35" s="1"/>
  <c r="C88" i="35" s="1"/>
  <c r="C101" i="35" s="1"/>
  <c r="C114" i="35" s="1"/>
  <c r="C127" i="35" s="1"/>
  <c r="C140" i="35" s="1"/>
  <c r="C152" i="35" s="1"/>
  <c r="C164" i="35" s="1"/>
  <c r="C176" i="35" s="1"/>
  <c r="C188" i="35" s="1"/>
  <c r="C201" i="35" s="1"/>
  <c r="C214" i="35" s="1"/>
  <c r="C226" i="35" s="1"/>
  <c r="C239" i="35" s="1"/>
  <c r="C251" i="35" s="1"/>
  <c r="C24" i="35"/>
  <c r="C25" i="35"/>
  <c r="C26" i="35"/>
  <c r="C27" i="35"/>
  <c r="C28" i="35"/>
  <c r="C29" i="35"/>
  <c r="C30" i="35"/>
  <c r="C31" i="35"/>
  <c r="C32" i="35"/>
  <c r="C33" i="35"/>
  <c r="C34" i="35"/>
  <c r="C23" i="35"/>
  <c r="S10" i="35"/>
  <c r="P2" i="35"/>
  <c r="N4" i="48" l="1"/>
  <c r="F12" i="6"/>
  <c r="O13" i="6"/>
  <c r="G32" i="16"/>
  <c r="G26" i="16"/>
  <c r="G24" i="16"/>
  <c r="G22" i="16"/>
  <c r="G18" i="16"/>
  <c r="G31" i="16"/>
  <c r="G25" i="16"/>
  <c r="G23" i="16"/>
  <c r="G21" i="16"/>
  <c r="G19" i="16"/>
  <c r="G17" i="16"/>
  <c r="G16" i="16"/>
  <c r="G29" i="16"/>
  <c r="G30" i="16"/>
  <c r="F11" i="6"/>
  <c r="Q11" i="6"/>
  <c r="K11" i="6"/>
  <c r="O11" i="6"/>
  <c r="H14" i="6"/>
  <c r="H13" i="6"/>
  <c r="H12" i="6"/>
  <c r="H11" i="6"/>
  <c r="S5" i="6"/>
  <c r="G20" i="16"/>
  <c r="G28" i="16"/>
  <c r="G27" i="16"/>
  <c r="M10" i="48"/>
  <c r="N10" i="48" s="1"/>
  <c r="O10" i="48"/>
  <c r="H10" i="48"/>
  <c r="I10" i="48" s="1"/>
  <c r="G10" i="48"/>
  <c r="K10" i="48"/>
  <c r="L10" i="48" s="1"/>
  <c r="Q10" i="48"/>
  <c r="J10" i="48"/>
  <c r="P10" i="48"/>
  <c r="R10" i="48"/>
  <c r="H16" i="48"/>
  <c r="I16" i="48" s="1"/>
  <c r="G16" i="48"/>
  <c r="K16" i="48"/>
  <c r="L16" i="48" s="1"/>
  <c r="R16" i="48"/>
  <c r="J16" i="48"/>
  <c r="P16" i="48"/>
  <c r="M16" i="48"/>
  <c r="N16" i="48" s="1"/>
  <c r="O16" i="48"/>
  <c r="Q16" i="48"/>
  <c r="G15" i="48"/>
  <c r="K15" i="48"/>
  <c r="L15" i="48" s="1"/>
  <c r="Q15" i="48"/>
  <c r="R15" i="48"/>
  <c r="J15" i="48"/>
  <c r="M15" i="48"/>
  <c r="N15" i="48" s="1"/>
  <c r="O15" i="48"/>
  <c r="H15" i="48"/>
  <c r="I15" i="48" s="1"/>
  <c r="P15" i="48"/>
  <c r="J14" i="48"/>
  <c r="P14" i="48"/>
  <c r="M14" i="48"/>
  <c r="N14" i="48" s="1"/>
  <c r="H14" i="48"/>
  <c r="I14" i="48" s="1"/>
  <c r="G14" i="48"/>
  <c r="K14" i="48"/>
  <c r="L14" i="48" s="1"/>
  <c r="Q14" i="48"/>
  <c r="R14" i="48"/>
  <c r="O14" i="48"/>
  <c r="M13" i="48"/>
  <c r="N13" i="48" s="1"/>
  <c r="O13" i="48"/>
  <c r="H13" i="48"/>
  <c r="I13" i="48" s="1"/>
  <c r="G13" i="48"/>
  <c r="K13" i="48"/>
  <c r="L13" i="48" s="1"/>
  <c r="Q13" i="48"/>
  <c r="R13" i="48"/>
  <c r="J13" i="48"/>
  <c r="P13" i="48"/>
  <c r="H12" i="48"/>
  <c r="I12" i="48" s="1"/>
  <c r="G12" i="48"/>
  <c r="K12" i="48"/>
  <c r="L12" i="48" s="1"/>
  <c r="J12" i="48"/>
  <c r="P12" i="48"/>
  <c r="M12" i="48"/>
  <c r="N12" i="48" s="1"/>
  <c r="O12" i="48"/>
  <c r="Q12" i="48"/>
  <c r="R12" i="48"/>
  <c r="G11" i="48"/>
  <c r="K11" i="48"/>
  <c r="L11" i="48" s="1"/>
  <c r="Q11" i="48"/>
  <c r="R11" i="48"/>
  <c r="J11" i="48"/>
  <c r="P11" i="48"/>
  <c r="M11" i="48"/>
  <c r="N11" i="48" s="1"/>
  <c r="O11" i="48"/>
  <c r="H11" i="48"/>
  <c r="I11" i="48" s="1"/>
  <c r="G33" i="16"/>
  <c r="G15" i="16"/>
  <c r="U20" i="44"/>
  <c r="O11" i="44"/>
  <c r="R37" i="48"/>
  <c r="R4" i="46"/>
  <c r="R25" i="48"/>
  <c r="R47" i="48"/>
  <c r="R51" i="48"/>
  <c r="R67" i="48"/>
  <c r="R71" i="48"/>
  <c r="R79" i="48"/>
  <c r="P137" i="45"/>
  <c r="R34" i="48"/>
  <c r="R55" i="48"/>
  <c r="R59" i="48"/>
  <c r="R63" i="48"/>
  <c r="R75" i="48"/>
  <c r="R83" i="48"/>
  <c r="R87" i="48"/>
  <c r="R95" i="48"/>
  <c r="R123" i="48"/>
  <c r="P13" i="45"/>
  <c r="P138" i="45"/>
  <c r="R50" i="48"/>
  <c r="R58" i="48"/>
  <c r="R66" i="48"/>
  <c r="R70" i="48"/>
  <c r="R74" i="48"/>
  <c r="R78" i="48"/>
  <c r="R82" i="48"/>
  <c r="R86" i="48"/>
  <c r="R102" i="48"/>
  <c r="R130" i="48"/>
  <c r="R134" i="48"/>
  <c r="R138" i="48"/>
  <c r="R142" i="48"/>
  <c r="R178" i="48"/>
  <c r="R24" i="48"/>
  <c r="R46" i="48"/>
  <c r="R54" i="48"/>
  <c r="R62" i="48"/>
  <c r="R35" i="48"/>
  <c r="R48" i="48"/>
  <c r="R52" i="48"/>
  <c r="R56" i="48"/>
  <c r="R60" i="48"/>
  <c r="R64" i="48"/>
  <c r="R68" i="48"/>
  <c r="R72" i="48"/>
  <c r="R76" i="48"/>
  <c r="R80" i="48"/>
  <c r="R84" i="48"/>
  <c r="R88" i="48"/>
  <c r="R116" i="48"/>
  <c r="R132" i="48"/>
  <c r="R136" i="48"/>
  <c r="R140" i="48"/>
  <c r="P133" i="45"/>
  <c r="R131" i="48"/>
  <c r="R135" i="48"/>
  <c r="R139" i="48"/>
  <c r="R143" i="48"/>
  <c r="R151" i="48"/>
  <c r="P136" i="45"/>
  <c r="R23" i="48"/>
  <c r="R36" i="48"/>
  <c r="R49" i="48"/>
  <c r="R53" i="48"/>
  <c r="R57" i="48"/>
  <c r="R61" i="48"/>
  <c r="R65" i="48"/>
  <c r="R69" i="48"/>
  <c r="R73" i="48"/>
  <c r="R77" i="48"/>
  <c r="R81" i="48"/>
  <c r="R85" i="48"/>
  <c r="R109" i="48"/>
  <c r="R133" i="48"/>
  <c r="R137" i="48"/>
  <c r="R141" i="48"/>
  <c r="R177" i="48"/>
  <c r="K43" i="49"/>
  <c r="K39" i="49"/>
  <c r="K35" i="49"/>
  <c r="K27" i="49"/>
  <c r="K23" i="49"/>
  <c r="K15" i="49"/>
  <c r="L13" i="49"/>
  <c r="L19" i="49"/>
  <c r="L40" i="49"/>
  <c r="L20" i="49"/>
  <c r="L16" i="49"/>
  <c r="L12" i="49"/>
  <c r="K20" i="49"/>
  <c r="K12" i="49"/>
  <c r="L43" i="49"/>
  <c r="L45" i="49"/>
  <c r="L44" i="49"/>
  <c r="L35" i="49"/>
  <c r="L27" i="49"/>
  <c r="L15" i="49"/>
  <c r="K44" i="49"/>
  <c r="K42" i="49"/>
  <c r="K26" i="49"/>
  <c r="L31" i="49"/>
  <c r="L23" i="49"/>
  <c r="K18" i="49"/>
  <c r="L39" i="49"/>
  <c r="L32" i="49"/>
  <c r="L28" i="49"/>
  <c r="L33" i="49"/>
  <c r="L21" i="49"/>
  <c r="L41" i="49"/>
  <c r="L29" i="49"/>
  <c r="K28" i="49"/>
  <c r="L17" i="49"/>
  <c r="L37" i="49"/>
  <c r="K36" i="49"/>
  <c r="L36" i="49"/>
  <c r="K34" i="49"/>
  <c r="K31" i="49"/>
  <c r="L25" i="49"/>
  <c r="L24" i="49"/>
  <c r="K19" i="49"/>
  <c r="K13" i="49"/>
  <c r="K40" i="49"/>
  <c r="K38" i="49"/>
  <c r="K32" i="49"/>
  <c r="K30" i="49"/>
  <c r="K24" i="49"/>
  <c r="K22" i="49"/>
  <c r="K16" i="49"/>
  <c r="K14" i="49"/>
  <c r="L42" i="49"/>
  <c r="L38" i="49"/>
  <c r="L34" i="49"/>
  <c r="L30" i="49"/>
  <c r="L26" i="49"/>
  <c r="L22" i="49"/>
  <c r="L18" i="49"/>
  <c r="L14" i="49"/>
  <c r="K45" i="49"/>
  <c r="K41" i="49"/>
  <c r="K37" i="49"/>
  <c r="K33" i="49"/>
  <c r="K29" i="49"/>
  <c r="K25" i="49"/>
  <c r="K21" i="49"/>
  <c r="K17" i="49"/>
  <c r="R22" i="48"/>
  <c r="P135" i="45"/>
  <c r="P134" i="45"/>
  <c r="P36" i="45"/>
  <c r="P40" i="45"/>
  <c r="P44" i="45"/>
  <c r="P48" i="45"/>
  <c r="P52" i="45"/>
  <c r="P116" i="45"/>
  <c r="P120" i="45"/>
  <c r="P124" i="45"/>
  <c r="P132" i="45"/>
  <c r="P16" i="45"/>
  <c r="P38" i="45"/>
  <c r="P42" i="45"/>
  <c r="P46" i="45"/>
  <c r="P50" i="45"/>
  <c r="P54" i="45"/>
  <c r="P58" i="45"/>
  <c r="P62" i="45"/>
  <c r="P66" i="45"/>
  <c r="P70" i="45"/>
  <c r="P74" i="45"/>
  <c r="P90" i="45"/>
  <c r="P94" i="45"/>
  <c r="P98" i="45"/>
  <c r="P102" i="45"/>
  <c r="P106" i="45"/>
  <c r="P110" i="45"/>
  <c r="P118" i="45"/>
  <c r="P122" i="45"/>
  <c r="P126" i="45"/>
  <c r="P130" i="45"/>
  <c r="P15" i="45"/>
  <c r="P19" i="45"/>
  <c r="P20" i="45"/>
  <c r="P24" i="45"/>
  <c r="P28" i="45"/>
  <c r="P31" i="45"/>
  <c r="P32" i="45"/>
  <c r="P35" i="45"/>
  <c r="P39" i="45"/>
  <c r="P51" i="45"/>
  <c r="P56" i="45"/>
  <c r="P60" i="45"/>
  <c r="P63" i="45"/>
  <c r="P64" i="45"/>
  <c r="P68" i="45"/>
  <c r="P71" i="45"/>
  <c r="P72" i="45"/>
  <c r="P76" i="45"/>
  <c r="P80" i="45"/>
  <c r="P84" i="45"/>
  <c r="P88" i="45"/>
  <c r="P92" i="45"/>
  <c r="P96" i="45"/>
  <c r="P104" i="45"/>
  <c r="P108" i="45"/>
  <c r="P112" i="45"/>
  <c r="P119" i="45"/>
  <c r="P123" i="45"/>
  <c r="P127" i="45"/>
  <c r="P128" i="45"/>
  <c r="P14" i="45"/>
  <c r="P21" i="45"/>
  <c r="P25" i="45"/>
  <c r="P29" i="45"/>
  <c r="P33" i="45"/>
  <c r="P37" i="45"/>
  <c r="P41" i="45"/>
  <c r="P45" i="45"/>
  <c r="P49" i="45"/>
  <c r="P53" i="45"/>
  <c r="P57" i="45"/>
  <c r="P61" i="45"/>
  <c r="P65" i="45"/>
  <c r="P69" i="45"/>
  <c r="P73" i="45"/>
  <c r="P77" i="45"/>
  <c r="P81" i="45"/>
  <c r="P85" i="45"/>
  <c r="P89" i="45"/>
  <c r="P93" i="45"/>
  <c r="P97" i="45"/>
  <c r="P100" i="45"/>
  <c r="P101" i="45"/>
  <c r="P105" i="45"/>
  <c r="P109" i="45"/>
  <c r="P113" i="45"/>
  <c r="P117" i="45"/>
  <c r="P121" i="45"/>
  <c r="P125" i="45"/>
  <c r="P129" i="45"/>
  <c r="P131" i="45"/>
  <c r="P17" i="45"/>
  <c r="P22" i="45"/>
  <c r="P23" i="45"/>
  <c r="P26" i="45"/>
  <c r="P27" i="45"/>
  <c r="P30" i="45"/>
  <c r="P34" i="45"/>
  <c r="P43" i="45"/>
  <c r="P47" i="45"/>
  <c r="P55" i="45"/>
  <c r="P59" i="45"/>
  <c r="P67" i="45"/>
  <c r="P75" i="45"/>
  <c r="P78" i="45"/>
  <c r="P79" i="45"/>
  <c r="P82" i="45"/>
  <c r="P83" i="45"/>
  <c r="P86" i="45"/>
  <c r="P87" i="45"/>
  <c r="P91" i="45"/>
  <c r="P95" i="45"/>
  <c r="P99" i="45"/>
  <c r="P103" i="45"/>
  <c r="P107" i="45"/>
  <c r="P111" i="45"/>
  <c r="P114" i="45"/>
  <c r="P115" i="45"/>
  <c r="Q29" i="16"/>
  <c r="Q24" i="16"/>
  <c r="Q16" i="16"/>
  <c r="Q15" i="16"/>
  <c r="Q31" i="16"/>
  <c r="Q25" i="16"/>
  <c r="Q32" i="16"/>
  <c r="Q28" i="16"/>
  <c r="Q26" i="16"/>
  <c r="Q23" i="16"/>
  <c r="Q21" i="16"/>
  <c r="Q17" i="16"/>
  <c r="Q33" i="16"/>
  <c r="Q20" i="16"/>
  <c r="Q18" i="16"/>
  <c r="Q30" i="16"/>
  <c r="Q27" i="16"/>
  <c r="Q22" i="16"/>
  <c r="Q19" i="16"/>
  <c r="U16" i="6"/>
  <c r="U21" i="6"/>
  <c r="U26" i="6"/>
  <c r="U31" i="6"/>
  <c r="U36" i="6"/>
  <c r="U40" i="6"/>
  <c r="U44" i="6"/>
  <c r="U48" i="6"/>
  <c r="U52" i="6"/>
  <c r="U56" i="6"/>
  <c r="U13" i="6"/>
  <c r="U18" i="6"/>
  <c r="U23" i="6"/>
  <c r="U28" i="6"/>
  <c r="U33" i="6"/>
  <c r="U38" i="6"/>
  <c r="U42" i="6"/>
  <c r="U46" i="6"/>
  <c r="U50" i="6"/>
  <c r="U54" i="6"/>
  <c r="U58" i="6"/>
  <c r="U14" i="6"/>
  <c r="U19" i="6"/>
  <c r="U24" i="6"/>
  <c r="U29" i="6"/>
  <c r="U34" i="6"/>
  <c r="U39" i="6"/>
  <c r="U43" i="6"/>
  <c r="U47" i="6"/>
  <c r="U51" i="6"/>
  <c r="U55" i="6"/>
  <c r="U59" i="6"/>
  <c r="U12" i="6"/>
  <c r="U17" i="6"/>
  <c r="U22" i="6"/>
  <c r="U27" i="6"/>
  <c r="U32" i="6"/>
  <c r="U37" i="6"/>
  <c r="U41" i="6"/>
  <c r="U45" i="6"/>
  <c r="U49" i="6"/>
  <c r="U53" i="6"/>
  <c r="U57" i="6"/>
  <c r="B21" i="35" l="1"/>
  <c r="D21" i="35"/>
  <c r="G21" i="35"/>
  <c r="K205" i="68" l="1"/>
  <c r="K179" i="68"/>
  <c r="K88" i="68"/>
  <c r="K231" i="68"/>
  <c r="K75" i="68"/>
  <c r="K101" i="68"/>
  <c r="K20" i="68"/>
  <c r="K114" i="68"/>
  <c r="K140" i="68"/>
  <c r="K166" i="68"/>
  <c r="K192" i="68"/>
  <c r="K218" i="68"/>
  <c r="U21" i="35"/>
  <c r="K21" i="35"/>
  <c r="J21" i="35"/>
  <c r="O21" i="35"/>
  <c r="E21" i="35"/>
  <c r="T21" i="35" s="1"/>
  <c r="I21" i="35"/>
  <c r="R21" i="35"/>
  <c r="M21" i="35"/>
  <c r="Q21" i="35"/>
  <c r="O8" i="2" l="1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7" i="2"/>
  <c r="L8" i="2"/>
  <c r="N8" i="2"/>
  <c r="L9" i="2"/>
  <c r="N9" i="2"/>
  <c r="L10" i="2"/>
  <c r="N10" i="2"/>
  <c r="L11" i="2"/>
  <c r="N11" i="2"/>
  <c r="L12" i="2"/>
  <c r="N12" i="2"/>
  <c r="L13" i="2"/>
  <c r="N13" i="2"/>
  <c r="L14" i="2"/>
  <c r="N14" i="2"/>
  <c r="L15" i="2"/>
  <c r="N15" i="2"/>
  <c r="L16" i="2"/>
  <c r="N16" i="2"/>
  <c r="L17" i="2"/>
  <c r="N17" i="2"/>
  <c r="L18" i="2"/>
  <c r="N18" i="2"/>
  <c r="L19" i="2"/>
  <c r="N19" i="2"/>
  <c r="L20" i="2"/>
  <c r="N20" i="2"/>
  <c r="L21" i="2"/>
  <c r="N21" i="2"/>
  <c r="L22" i="2"/>
  <c r="N22" i="2"/>
  <c r="L23" i="2"/>
  <c r="N23" i="2"/>
  <c r="L24" i="2"/>
  <c r="N24" i="2"/>
  <c r="L25" i="2"/>
  <c r="N25" i="2"/>
  <c r="L26" i="2"/>
  <c r="M27" i="2" s="1"/>
  <c r="N26" i="2"/>
  <c r="N7" i="2"/>
  <c r="L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I27" i="2" s="1"/>
  <c r="H7" i="2"/>
  <c r="I273" i="1"/>
  <c r="H273" i="1"/>
  <c r="P273" i="1"/>
  <c r="O273" i="1"/>
  <c r="N273" i="1"/>
  <c r="L273" i="1"/>
  <c r="J273" i="1"/>
  <c r="R273" i="1"/>
  <c r="G273" i="1"/>
  <c r="E273" i="1"/>
  <c r="D273" i="1"/>
  <c r="C273" i="1"/>
  <c r="B273" i="1"/>
  <c r="I272" i="1"/>
  <c r="H272" i="1"/>
  <c r="P272" i="1"/>
  <c r="O272" i="1"/>
  <c r="N272" i="1"/>
  <c r="L272" i="1"/>
  <c r="J272" i="1"/>
  <c r="R272" i="1"/>
  <c r="G272" i="1"/>
  <c r="E272" i="1"/>
  <c r="D272" i="1"/>
  <c r="C272" i="1"/>
  <c r="B272" i="1"/>
  <c r="I271" i="1"/>
  <c r="H271" i="1"/>
  <c r="P271" i="1"/>
  <c r="O271" i="1"/>
  <c r="N271" i="1"/>
  <c r="L271" i="1"/>
  <c r="J271" i="1"/>
  <c r="R271" i="1"/>
  <c r="G271" i="1"/>
  <c r="E271" i="1"/>
  <c r="D271" i="1"/>
  <c r="C271" i="1"/>
  <c r="B271" i="1"/>
  <c r="I270" i="1"/>
  <c r="H270" i="1"/>
  <c r="P270" i="1"/>
  <c r="O270" i="1"/>
  <c r="N270" i="1"/>
  <c r="L270" i="1"/>
  <c r="J270" i="1"/>
  <c r="R270" i="1"/>
  <c r="G270" i="1"/>
  <c r="E270" i="1"/>
  <c r="D270" i="1"/>
  <c r="C270" i="1"/>
  <c r="B270" i="1"/>
  <c r="I269" i="1"/>
  <c r="H269" i="1"/>
  <c r="P269" i="1"/>
  <c r="O269" i="1"/>
  <c r="N269" i="1"/>
  <c r="L269" i="1"/>
  <c r="J269" i="1"/>
  <c r="R269" i="1"/>
  <c r="G269" i="1"/>
  <c r="E269" i="1"/>
  <c r="D269" i="1"/>
  <c r="C269" i="1"/>
  <c r="B269" i="1"/>
  <c r="I268" i="1"/>
  <c r="H268" i="1"/>
  <c r="P268" i="1"/>
  <c r="O268" i="1"/>
  <c r="N268" i="1"/>
  <c r="L268" i="1"/>
  <c r="J268" i="1"/>
  <c r="R268" i="1"/>
  <c r="G268" i="1"/>
  <c r="E268" i="1"/>
  <c r="D268" i="1"/>
  <c r="C268" i="1"/>
  <c r="B268" i="1"/>
  <c r="I267" i="1"/>
  <c r="H267" i="1"/>
  <c r="P267" i="1"/>
  <c r="O267" i="1"/>
  <c r="N267" i="1"/>
  <c r="L267" i="1"/>
  <c r="J267" i="1"/>
  <c r="R267" i="1"/>
  <c r="G267" i="1"/>
  <c r="E267" i="1"/>
  <c r="D267" i="1"/>
  <c r="C267" i="1"/>
  <c r="B267" i="1"/>
  <c r="I266" i="1"/>
  <c r="H266" i="1"/>
  <c r="P266" i="1"/>
  <c r="O266" i="1"/>
  <c r="N266" i="1"/>
  <c r="L266" i="1"/>
  <c r="J266" i="1"/>
  <c r="R266" i="1"/>
  <c r="G266" i="1"/>
  <c r="E266" i="1"/>
  <c r="D266" i="1"/>
  <c r="C266" i="1"/>
  <c r="B266" i="1"/>
  <c r="I265" i="1"/>
  <c r="H265" i="1"/>
  <c r="P265" i="1"/>
  <c r="O265" i="1"/>
  <c r="N265" i="1"/>
  <c r="L265" i="1"/>
  <c r="J265" i="1"/>
  <c r="R265" i="1"/>
  <c r="G265" i="1"/>
  <c r="E265" i="1"/>
  <c r="D265" i="1"/>
  <c r="C265" i="1"/>
  <c r="B265" i="1"/>
  <c r="I264" i="1"/>
  <c r="H264" i="1"/>
  <c r="P264" i="1"/>
  <c r="O264" i="1"/>
  <c r="N264" i="1"/>
  <c r="L264" i="1"/>
  <c r="J264" i="1"/>
  <c r="R264" i="1"/>
  <c r="G264" i="1"/>
  <c r="E264" i="1"/>
  <c r="D264" i="1"/>
  <c r="C264" i="1"/>
  <c r="B264" i="1"/>
  <c r="I263" i="1"/>
  <c r="H263" i="1"/>
  <c r="P263" i="1"/>
  <c r="O263" i="1"/>
  <c r="N263" i="1"/>
  <c r="L263" i="1"/>
  <c r="J263" i="1"/>
  <c r="R263" i="1"/>
  <c r="G263" i="1"/>
  <c r="E263" i="1"/>
  <c r="D263" i="1"/>
  <c r="C263" i="1"/>
  <c r="B263" i="1"/>
  <c r="I262" i="1"/>
  <c r="H262" i="1"/>
  <c r="P262" i="1"/>
  <c r="O262" i="1"/>
  <c r="N262" i="1"/>
  <c r="L262" i="1"/>
  <c r="J262" i="1"/>
  <c r="R262" i="1"/>
  <c r="G262" i="1"/>
  <c r="E262" i="1"/>
  <c r="D262" i="1"/>
  <c r="C262" i="1"/>
  <c r="B262" i="1"/>
  <c r="I261" i="1"/>
  <c r="H261" i="1"/>
  <c r="P261" i="1"/>
  <c r="O261" i="1"/>
  <c r="N261" i="1"/>
  <c r="L261" i="1"/>
  <c r="J261" i="1"/>
  <c r="R261" i="1"/>
  <c r="G261" i="1"/>
  <c r="E261" i="1"/>
  <c r="D261" i="1"/>
  <c r="C261" i="1"/>
  <c r="B261" i="1"/>
  <c r="I260" i="1"/>
  <c r="H260" i="1"/>
  <c r="P260" i="1"/>
  <c r="O260" i="1"/>
  <c r="N260" i="1"/>
  <c r="L260" i="1"/>
  <c r="J260" i="1"/>
  <c r="R260" i="1"/>
  <c r="G260" i="1"/>
  <c r="E260" i="1"/>
  <c r="D260" i="1"/>
  <c r="C260" i="1"/>
  <c r="B260" i="1"/>
  <c r="I259" i="1"/>
  <c r="H259" i="1"/>
  <c r="P259" i="1"/>
  <c r="O259" i="1"/>
  <c r="N259" i="1"/>
  <c r="L259" i="1"/>
  <c r="J259" i="1"/>
  <c r="R259" i="1"/>
  <c r="G259" i="1"/>
  <c r="E259" i="1"/>
  <c r="D259" i="1"/>
  <c r="C259" i="1"/>
  <c r="B259" i="1"/>
  <c r="I258" i="1"/>
  <c r="H258" i="1"/>
  <c r="P258" i="1"/>
  <c r="O258" i="1"/>
  <c r="N258" i="1"/>
  <c r="L258" i="1"/>
  <c r="J258" i="1"/>
  <c r="R258" i="1"/>
  <c r="G258" i="1"/>
  <c r="E258" i="1"/>
  <c r="D258" i="1"/>
  <c r="C258" i="1"/>
  <c r="B258" i="1"/>
  <c r="I257" i="1"/>
  <c r="H257" i="1"/>
  <c r="P257" i="1"/>
  <c r="O257" i="1"/>
  <c r="N257" i="1"/>
  <c r="L257" i="1"/>
  <c r="J257" i="1"/>
  <c r="R257" i="1"/>
  <c r="G257" i="1"/>
  <c r="E257" i="1"/>
  <c r="D257" i="1"/>
  <c r="C257" i="1"/>
  <c r="B257" i="1"/>
  <c r="I256" i="1"/>
  <c r="H256" i="1"/>
  <c r="P256" i="1"/>
  <c r="O256" i="1"/>
  <c r="N256" i="1"/>
  <c r="L256" i="1"/>
  <c r="J256" i="1"/>
  <c r="R256" i="1"/>
  <c r="G256" i="1"/>
  <c r="E256" i="1"/>
  <c r="D256" i="1"/>
  <c r="C256" i="1"/>
  <c r="B256" i="1"/>
  <c r="I255" i="1"/>
  <c r="H255" i="1"/>
  <c r="P255" i="1"/>
  <c r="O255" i="1"/>
  <c r="N255" i="1"/>
  <c r="L255" i="1"/>
  <c r="J255" i="1"/>
  <c r="R255" i="1"/>
  <c r="G255" i="1"/>
  <c r="E255" i="1"/>
  <c r="D255" i="1"/>
  <c r="C255" i="1"/>
  <c r="B255" i="1"/>
  <c r="I254" i="1"/>
  <c r="H254" i="1"/>
  <c r="P254" i="1"/>
  <c r="O254" i="1"/>
  <c r="N254" i="1"/>
  <c r="L254" i="1"/>
  <c r="J254" i="1"/>
  <c r="R254" i="1"/>
  <c r="G254" i="1"/>
  <c r="E254" i="1"/>
  <c r="D254" i="1"/>
  <c r="C254" i="1"/>
  <c r="B254" i="1"/>
  <c r="I253" i="1"/>
  <c r="H253" i="1"/>
  <c r="P253" i="1"/>
  <c r="O253" i="1"/>
  <c r="N253" i="1"/>
  <c r="L253" i="1"/>
  <c r="J253" i="1"/>
  <c r="R253" i="1"/>
  <c r="G253" i="1"/>
  <c r="E253" i="1"/>
  <c r="D253" i="1"/>
  <c r="C253" i="1"/>
  <c r="B253" i="1"/>
  <c r="I252" i="1"/>
  <c r="H252" i="1"/>
  <c r="P252" i="1"/>
  <c r="O252" i="1"/>
  <c r="N252" i="1"/>
  <c r="L252" i="1"/>
  <c r="J252" i="1"/>
  <c r="R252" i="1"/>
  <c r="G252" i="1"/>
  <c r="E252" i="1"/>
  <c r="D252" i="1"/>
  <c r="C252" i="1"/>
  <c r="B252" i="1"/>
  <c r="I251" i="1"/>
  <c r="H251" i="1"/>
  <c r="P251" i="1"/>
  <c r="O251" i="1"/>
  <c r="N251" i="1"/>
  <c r="L251" i="1"/>
  <c r="J251" i="1"/>
  <c r="R251" i="1"/>
  <c r="G251" i="1"/>
  <c r="E251" i="1"/>
  <c r="D251" i="1"/>
  <c r="C251" i="1"/>
  <c r="B251" i="1"/>
  <c r="I250" i="1"/>
  <c r="H250" i="1"/>
  <c r="P250" i="1"/>
  <c r="O250" i="1"/>
  <c r="N250" i="1"/>
  <c r="L250" i="1"/>
  <c r="J250" i="1"/>
  <c r="R250" i="1"/>
  <c r="G250" i="1"/>
  <c r="E250" i="1"/>
  <c r="D250" i="1"/>
  <c r="C250" i="1"/>
  <c r="B250" i="1"/>
  <c r="I249" i="1"/>
  <c r="H249" i="1"/>
  <c r="P249" i="1"/>
  <c r="O249" i="1"/>
  <c r="N249" i="1"/>
  <c r="L249" i="1"/>
  <c r="J249" i="1"/>
  <c r="R249" i="1"/>
  <c r="G249" i="1"/>
  <c r="E249" i="1"/>
  <c r="D249" i="1"/>
  <c r="C249" i="1"/>
  <c r="B249" i="1"/>
  <c r="I248" i="1"/>
  <c r="H248" i="1"/>
  <c r="P248" i="1"/>
  <c r="O248" i="1"/>
  <c r="N248" i="1"/>
  <c r="L248" i="1"/>
  <c r="J248" i="1"/>
  <c r="R248" i="1"/>
  <c r="G248" i="1"/>
  <c r="E248" i="1"/>
  <c r="D248" i="1"/>
  <c r="C248" i="1"/>
  <c r="B248" i="1"/>
  <c r="I247" i="1"/>
  <c r="H247" i="1"/>
  <c r="P247" i="1"/>
  <c r="O247" i="1"/>
  <c r="N247" i="1"/>
  <c r="L247" i="1"/>
  <c r="J247" i="1"/>
  <c r="R247" i="1"/>
  <c r="G247" i="1"/>
  <c r="E247" i="1"/>
  <c r="D247" i="1"/>
  <c r="C247" i="1"/>
  <c r="B247" i="1"/>
  <c r="I246" i="1"/>
  <c r="H246" i="1"/>
  <c r="P246" i="1"/>
  <c r="O246" i="1"/>
  <c r="N246" i="1"/>
  <c r="L246" i="1"/>
  <c r="J246" i="1"/>
  <c r="R246" i="1"/>
  <c r="G246" i="1"/>
  <c r="E246" i="1"/>
  <c r="D246" i="1"/>
  <c r="C246" i="1"/>
  <c r="B246" i="1"/>
  <c r="I245" i="1"/>
  <c r="H245" i="1"/>
  <c r="P245" i="1"/>
  <c r="O245" i="1"/>
  <c r="N245" i="1"/>
  <c r="L245" i="1"/>
  <c r="J245" i="1"/>
  <c r="R245" i="1"/>
  <c r="G245" i="1"/>
  <c r="E245" i="1"/>
  <c r="D245" i="1"/>
  <c r="C245" i="1"/>
  <c r="B245" i="1"/>
  <c r="I244" i="1"/>
  <c r="H244" i="1"/>
  <c r="P244" i="1"/>
  <c r="O244" i="1"/>
  <c r="N244" i="1"/>
  <c r="L244" i="1"/>
  <c r="J244" i="1"/>
  <c r="R244" i="1"/>
  <c r="G244" i="1"/>
  <c r="E244" i="1"/>
  <c r="D244" i="1"/>
  <c r="C244" i="1"/>
  <c r="B244" i="1"/>
  <c r="I243" i="1"/>
  <c r="H243" i="1"/>
  <c r="P243" i="1"/>
  <c r="O243" i="1"/>
  <c r="N243" i="1"/>
  <c r="L243" i="1"/>
  <c r="J243" i="1"/>
  <c r="R243" i="1"/>
  <c r="G243" i="1"/>
  <c r="E243" i="1"/>
  <c r="D243" i="1"/>
  <c r="C243" i="1"/>
  <c r="B243" i="1"/>
  <c r="I242" i="1"/>
  <c r="H242" i="1"/>
  <c r="P242" i="1"/>
  <c r="O242" i="1"/>
  <c r="N242" i="1"/>
  <c r="L242" i="1"/>
  <c r="J242" i="1"/>
  <c r="R242" i="1"/>
  <c r="G242" i="1"/>
  <c r="E242" i="1"/>
  <c r="D242" i="1"/>
  <c r="C242" i="1"/>
  <c r="B242" i="1"/>
  <c r="I241" i="1"/>
  <c r="H241" i="1"/>
  <c r="P241" i="1"/>
  <c r="O241" i="1"/>
  <c r="N241" i="1"/>
  <c r="L241" i="1"/>
  <c r="J241" i="1"/>
  <c r="R241" i="1"/>
  <c r="G241" i="1"/>
  <c r="E241" i="1"/>
  <c r="D241" i="1"/>
  <c r="C241" i="1"/>
  <c r="B241" i="1"/>
  <c r="I240" i="1"/>
  <c r="H240" i="1"/>
  <c r="P240" i="1"/>
  <c r="O240" i="1"/>
  <c r="N240" i="1"/>
  <c r="L240" i="1"/>
  <c r="J240" i="1"/>
  <c r="R240" i="1"/>
  <c r="G240" i="1"/>
  <c r="E240" i="1"/>
  <c r="D240" i="1"/>
  <c r="C240" i="1"/>
  <c r="B240" i="1"/>
  <c r="I239" i="1"/>
  <c r="H239" i="1"/>
  <c r="P239" i="1"/>
  <c r="O239" i="1"/>
  <c r="N239" i="1"/>
  <c r="L239" i="1"/>
  <c r="J239" i="1"/>
  <c r="R239" i="1"/>
  <c r="G239" i="1"/>
  <c r="E239" i="1"/>
  <c r="D239" i="1"/>
  <c r="C239" i="1"/>
  <c r="B239" i="1"/>
  <c r="I238" i="1"/>
  <c r="H238" i="1"/>
  <c r="P238" i="1"/>
  <c r="O238" i="1"/>
  <c r="N238" i="1"/>
  <c r="L238" i="1"/>
  <c r="J238" i="1"/>
  <c r="R238" i="1"/>
  <c r="G238" i="1"/>
  <c r="E238" i="1"/>
  <c r="D238" i="1"/>
  <c r="C238" i="1"/>
  <c r="B238" i="1"/>
  <c r="I237" i="1"/>
  <c r="H237" i="1"/>
  <c r="P237" i="1"/>
  <c r="O237" i="1"/>
  <c r="N237" i="1"/>
  <c r="L237" i="1"/>
  <c r="J237" i="1"/>
  <c r="R237" i="1"/>
  <c r="G237" i="1"/>
  <c r="E237" i="1"/>
  <c r="D237" i="1"/>
  <c r="C237" i="1"/>
  <c r="B237" i="1"/>
  <c r="I236" i="1"/>
  <c r="H236" i="1"/>
  <c r="P236" i="1"/>
  <c r="O236" i="1"/>
  <c r="N236" i="1"/>
  <c r="L236" i="1"/>
  <c r="J236" i="1"/>
  <c r="R236" i="1"/>
  <c r="G236" i="1"/>
  <c r="E236" i="1"/>
  <c r="D236" i="1"/>
  <c r="C236" i="1"/>
  <c r="B236" i="1"/>
  <c r="I235" i="1"/>
  <c r="H235" i="1"/>
  <c r="P235" i="1"/>
  <c r="O235" i="1"/>
  <c r="N235" i="1"/>
  <c r="L235" i="1"/>
  <c r="J235" i="1"/>
  <c r="R235" i="1"/>
  <c r="G235" i="1"/>
  <c r="E235" i="1"/>
  <c r="D235" i="1"/>
  <c r="C235" i="1"/>
  <c r="B235" i="1"/>
  <c r="I234" i="1"/>
  <c r="H234" i="1"/>
  <c r="P234" i="1"/>
  <c r="O234" i="1"/>
  <c r="N234" i="1"/>
  <c r="L234" i="1"/>
  <c r="J234" i="1"/>
  <c r="R234" i="1"/>
  <c r="G234" i="1"/>
  <c r="E234" i="1"/>
  <c r="D234" i="1"/>
  <c r="C234" i="1"/>
  <c r="B234" i="1"/>
  <c r="I233" i="1"/>
  <c r="H233" i="1"/>
  <c r="P233" i="1"/>
  <c r="O233" i="1"/>
  <c r="N233" i="1"/>
  <c r="L233" i="1"/>
  <c r="J233" i="1"/>
  <c r="R233" i="1"/>
  <c r="G233" i="1"/>
  <c r="E233" i="1"/>
  <c r="D233" i="1"/>
  <c r="C233" i="1"/>
  <c r="B233" i="1"/>
  <c r="I232" i="1"/>
  <c r="H232" i="1"/>
  <c r="P232" i="1"/>
  <c r="O232" i="1"/>
  <c r="N232" i="1"/>
  <c r="L232" i="1"/>
  <c r="J232" i="1"/>
  <c r="R232" i="1"/>
  <c r="G232" i="1"/>
  <c r="E232" i="1"/>
  <c r="D232" i="1"/>
  <c r="C232" i="1"/>
  <c r="B232" i="1"/>
  <c r="I231" i="1"/>
  <c r="H231" i="1"/>
  <c r="P231" i="1"/>
  <c r="O231" i="1"/>
  <c r="N231" i="1"/>
  <c r="L231" i="1"/>
  <c r="J231" i="1"/>
  <c r="R231" i="1"/>
  <c r="G231" i="1"/>
  <c r="E231" i="1"/>
  <c r="D231" i="1"/>
  <c r="C231" i="1"/>
  <c r="B231" i="1"/>
  <c r="I230" i="1"/>
  <c r="H230" i="1"/>
  <c r="P230" i="1"/>
  <c r="O230" i="1"/>
  <c r="N230" i="1"/>
  <c r="L230" i="1"/>
  <c r="J230" i="1"/>
  <c r="R230" i="1"/>
  <c r="G230" i="1"/>
  <c r="E230" i="1"/>
  <c r="D230" i="1"/>
  <c r="C230" i="1"/>
  <c r="B230" i="1"/>
  <c r="I229" i="1"/>
  <c r="H229" i="1"/>
  <c r="P229" i="1"/>
  <c r="O229" i="1"/>
  <c r="N229" i="1"/>
  <c r="L229" i="1"/>
  <c r="J229" i="1"/>
  <c r="R229" i="1"/>
  <c r="G229" i="1"/>
  <c r="E229" i="1"/>
  <c r="D229" i="1"/>
  <c r="C229" i="1"/>
  <c r="B229" i="1"/>
  <c r="I228" i="1"/>
  <c r="H228" i="1"/>
  <c r="P228" i="1"/>
  <c r="O228" i="1"/>
  <c r="N228" i="1"/>
  <c r="L228" i="1"/>
  <c r="J228" i="1"/>
  <c r="R228" i="1"/>
  <c r="G228" i="1"/>
  <c r="E228" i="1"/>
  <c r="D228" i="1"/>
  <c r="C228" i="1"/>
  <c r="B228" i="1"/>
  <c r="I227" i="1"/>
  <c r="H227" i="1"/>
  <c r="P227" i="1"/>
  <c r="O227" i="1"/>
  <c r="N227" i="1"/>
  <c r="L227" i="1"/>
  <c r="J227" i="1"/>
  <c r="R227" i="1"/>
  <c r="G227" i="1"/>
  <c r="E227" i="1"/>
  <c r="D227" i="1"/>
  <c r="C227" i="1"/>
  <c r="B227" i="1"/>
  <c r="I226" i="1"/>
  <c r="H226" i="1"/>
  <c r="P226" i="1"/>
  <c r="O226" i="1"/>
  <c r="N226" i="1"/>
  <c r="L226" i="1"/>
  <c r="J226" i="1"/>
  <c r="R226" i="1"/>
  <c r="G226" i="1"/>
  <c r="E226" i="1"/>
  <c r="D226" i="1"/>
  <c r="C226" i="1"/>
  <c r="B226" i="1"/>
  <c r="I225" i="1"/>
  <c r="H225" i="1"/>
  <c r="P225" i="1"/>
  <c r="O225" i="1"/>
  <c r="N225" i="1"/>
  <c r="L225" i="1"/>
  <c r="J225" i="1"/>
  <c r="R225" i="1"/>
  <c r="G225" i="1"/>
  <c r="E225" i="1"/>
  <c r="D225" i="1"/>
  <c r="C225" i="1"/>
  <c r="B225" i="1"/>
  <c r="I224" i="1"/>
  <c r="H224" i="1"/>
  <c r="P224" i="1"/>
  <c r="O224" i="1"/>
  <c r="N224" i="1"/>
  <c r="L224" i="1"/>
  <c r="J224" i="1"/>
  <c r="R224" i="1"/>
  <c r="G224" i="1"/>
  <c r="E224" i="1"/>
  <c r="D224" i="1"/>
  <c r="C224" i="1"/>
  <c r="B224" i="1"/>
  <c r="I223" i="1"/>
  <c r="H223" i="1"/>
  <c r="P223" i="1"/>
  <c r="O223" i="1"/>
  <c r="N223" i="1"/>
  <c r="L223" i="1"/>
  <c r="J223" i="1"/>
  <c r="R223" i="1"/>
  <c r="G223" i="1"/>
  <c r="E223" i="1"/>
  <c r="D223" i="1"/>
  <c r="C223" i="1"/>
  <c r="B223" i="1"/>
  <c r="I222" i="1"/>
  <c r="H222" i="1"/>
  <c r="P222" i="1"/>
  <c r="O222" i="1"/>
  <c r="N222" i="1"/>
  <c r="L222" i="1"/>
  <c r="J222" i="1"/>
  <c r="R222" i="1"/>
  <c r="G222" i="1"/>
  <c r="E222" i="1"/>
  <c r="D222" i="1"/>
  <c r="C222" i="1"/>
  <c r="B222" i="1"/>
  <c r="M10" i="1"/>
  <c r="F10" i="1"/>
  <c r="K262" i="35"/>
  <c r="J262" i="35"/>
  <c r="S262" i="35"/>
  <c r="R262" i="35"/>
  <c r="Q262" i="35"/>
  <c r="O262" i="35"/>
  <c r="M262" i="35"/>
  <c r="I262" i="35"/>
  <c r="G262" i="35"/>
  <c r="U262" i="35" s="1"/>
  <c r="E262" i="35"/>
  <c r="D262" i="35"/>
  <c r="B262" i="35"/>
  <c r="K261" i="35"/>
  <c r="J261" i="35"/>
  <c r="S261" i="35"/>
  <c r="R261" i="35"/>
  <c r="Q261" i="35"/>
  <c r="O261" i="35"/>
  <c r="M261" i="35"/>
  <c r="I261" i="35"/>
  <c r="G261" i="35"/>
  <c r="U261" i="35" s="1"/>
  <c r="E261" i="35"/>
  <c r="D261" i="35"/>
  <c r="B261" i="35"/>
  <c r="K260" i="35"/>
  <c r="J260" i="35"/>
  <c r="S260" i="35"/>
  <c r="R260" i="35"/>
  <c r="Q260" i="35"/>
  <c r="O260" i="35"/>
  <c r="M260" i="35"/>
  <c r="I260" i="35"/>
  <c r="G260" i="35"/>
  <c r="U260" i="35" s="1"/>
  <c r="E260" i="35"/>
  <c r="D260" i="35"/>
  <c r="B260" i="35"/>
  <c r="K259" i="35"/>
  <c r="J259" i="35"/>
  <c r="S259" i="35"/>
  <c r="R259" i="35"/>
  <c r="Q259" i="35"/>
  <c r="O259" i="35"/>
  <c r="M259" i="35"/>
  <c r="I259" i="35"/>
  <c r="G259" i="35"/>
  <c r="U259" i="35" s="1"/>
  <c r="E259" i="35"/>
  <c r="D259" i="35"/>
  <c r="B259" i="35"/>
  <c r="K258" i="35"/>
  <c r="J258" i="35"/>
  <c r="S258" i="35"/>
  <c r="R258" i="35"/>
  <c r="Q258" i="35"/>
  <c r="O258" i="35"/>
  <c r="M258" i="35"/>
  <c r="I258" i="35"/>
  <c r="G258" i="35"/>
  <c r="U258" i="35" s="1"/>
  <c r="E258" i="35"/>
  <c r="D258" i="35"/>
  <c r="B258" i="35"/>
  <c r="K257" i="35"/>
  <c r="J257" i="35"/>
  <c r="S257" i="35"/>
  <c r="R257" i="35"/>
  <c r="Q257" i="35"/>
  <c r="O257" i="35"/>
  <c r="M257" i="35"/>
  <c r="I257" i="35"/>
  <c r="G257" i="35"/>
  <c r="U257" i="35" s="1"/>
  <c r="E257" i="35"/>
  <c r="D257" i="35"/>
  <c r="B257" i="35"/>
  <c r="K256" i="35"/>
  <c r="J256" i="35"/>
  <c r="S256" i="35"/>
  <c r="R256" i="35"/>
  <c r="Q256" i="35"/>
  <c r="O256" i="35"/>
  <c r="M256" i="35"/>
  <c r="I256" i="35"/>
  <c r="G256" i="35"/>
  <c r="U256" i="35" s="1"/>
  <c r="E256" i="35"/>
  <c r="D256" i="35"/>
  <c r="B256" i="35"/>
  <c r="K255" i="35"/>
  <c r="J255" i="35"/>
  <c r="S255" i="35"/>
  <c r="R255" i="35"/>
  <c r="Q255" i="35"/>
  <c r="O255" i="35"/>
  <c r="M255" i="35"/>
  <c r="I255" i="35"/>
  <c r="G255" i="35"/>
  <c r="U255" i="35" s="1"/>
  <c r="E255" i="35"/>
  <c r="D255" i="35"/>
  <c r="B255" i="35"/>
  <c r="K254" i="35"/>
  <c r="J254" i="35"/>
  <c r="S254" i="35"/>
  <c r="R254" i="35"/>
  <c r="Q254" i="35"/>
  <c r="O254" i="35"/>
  <c r="M254" i="35"/>
  <c r="I254" i="35"/>
  <c r="G254" i="35"/>
  <c r="U254" i="35" s="1"/>
  <c r="E254" i="35"/>
  <c r="D254" i="35"/>
  <c r="B254" i="35"/>
  <c r="K253" i="35"/>
  <c r="J253" i="35"/>
  <c r="S253" i="35"/>
  <c r="R253" i="35"/>
  <c r="Q253" i="35"/>
  <c r="O253" i="35"/>
  <c r="M253" i="35"/>
  <c r="I253" i="35"/>
  <c r="G253" i="35"/>
  <c r="U253" i="35" s="1"/>
  <c r="E253" i="35"/>
  <c r="D253" i="35"/>
  <c r="B253" i="35"/>
  <c r="K252" i="35"/>
  <c r="J252" i="35"/>
  <c r="S252" i="35"/>
  <c r="R252" i="35"/>
  <c r="Q252" i="35"/>
  <c r="O252" i="35"/>
  <c r="M252" i="35"/>
  <c r="I252" i="35"/>
  <c r="G252" i="35"/>
  <c r="U252" i="35" s="1"/>
  <c r="E252" i="35"/>
  <c r="D252" i="35"/>
  <c r="B252" i="35"/>
  <c r="K251" i="35"/>
  <c r="J251" i="35"/>
  <c r="S251" i="35"/>
  <c r="R251" i="35"/>
  <c r="Q251" i="35"/>
  <c r="O251" i="35"/>
  <c r="M251" i="35"/>
  <c r="I251" i="35"/>
  <c r="G251" i="35"/>
  <c r="U251" i="35" s="1"/>
  <c r="E251" i="35"/>
  <c r="D251" i="35"/>
  <c r="B251" i="35"/>
  <c r="K250" i="35"/>
  <c r="J250" i="35"/>
  <c r="S250" i="35"/>
  <c r="R250" i="35"/>
  <c r="Q250" i="35"/>
  <c r="O250" i="35"/>
  <c r="M250" i="35"/>
  <c r="I250" i="35"/>
  <c r="G250" i="35"/>
  <c r="U250" i="35" s="1"/>
  <c r="E250" i="35"/>
  <c r="D250" i="35"/>
  <c r="B250" i="35"/>
  <c r="K249" i="35"/>
  <c r="J249" i="35"/>
  <c r="S249" i="35"/>
  <c r="R249" i="35"/>
  <c r="Q249" i="35"/>
  <c r="O249" i="35"/>
  <c r="M249" i="35"/>
  <c r="I249" i="35"/>
  <c r="G249" i="35"/>
  <c r="U249" i="35" s="1"/>
  <c r="E249" i="35"/>
  <c r="D249" i="35"/>
  <c r="B249" i="35"/>
  <c r="K248" i="35"/>
  <c r="J248" i="35"/>
  <c r="S248" i="35"/>
  <c r="R248" i="35"/>
  <c r="Q248" i="35"/>
  <c r="O248" i="35"/>
  <c r="M248" i="35"/>
  <c r="I248" i="35"/>
  <c r="G248" i="35"/>
  <c r="U248" i="35" s="1"/>
  <c r="E248" i="35"/>
  <c r="D248" i="35"/>
  <c r="B248" i="35"/>
  <c r="K247" i="35"/>
  <c r="J247" i="35"/>
  <c r="S247" i="35"/>
  <c r="R247" i="35"/>
  <c r="Q247" i="35"/>
  <c r="O247" i="35"/>
  <c r="M247" i="35"/>
  <c r="I247" i="35"/>
  <c r="G247" i="35"/>
  <c r="U247" i="35" s="1"/>
  <c r="E247" i="35"/>
  <c r="D247" i="35"/>
  <c r="B247" i="35"/>
  <c r="K246" i="35"/>
  <c r="J246" i="35"/>
  <c r="S246" i="35"/>
  <c r="R246" i="35"/>
  <c r="Q246" i="35"/>
  <c r="O246" i="35"/>
  <c r="M246" i="35"/>
  <c r="I246" i="35"/>
  <c r="G246" i="35"/>
  <c r="U246" i="35" s="1"/>
  <c r="E246" i="35"/>
  <c r="D246" i="35"/>
  <c r="B246" i="35"/>
  <c r="K245" i="35"/>
  <c r="J245" i="35"/>
  <c r="S245" i="35"/>
  <c r="R245" i="35"/>
  <c r="Q245" i="35"/>
  <c r="O245" i="35"/>
  <c r="M245" i="35"/>
  <c r="I245" i="35"/>
  <c r="G245" i="35"/>
  <c r="U245" i="35" s="1"/>
  <c r="E245" i="35"/>
  <c r="D245" i="35"/>
  <c r="B245" i="35"/>
  <c r="K244" i="35"/>
  <c r="J244" i="35"/>
  <c r="S244" i="35"/>
  <c r="R244" i="35"/>
  <c r="Q244" i="35"/>
  <c r="O244" i="35"/>
  <c r="M244" i="35"/>
  <c r="I244" i="35"/>
  <c r="G244" i="35"/>
  <c r="U244" i="35" s="1"/>
  <c r="E244" i="35"/>
  <c r="D244" i="35"/>
  <c r="B244" i="35"/>
  <c r="K243" i="35"/>
  <c r="J243" i="35"/>
  <c r="S243" i="35"/>
  <c r="R243" i="35"/>
  <c r="Q243" i="35"/>
  <c r="O243" i="35"/>
  <c r="M243" i="35"/>
  <c r="I243" i="35"/>
  <c r="G243" i="35"/>
  <c r="U243" i="35" s="1"/>
  <c r="E243" i="35"/>
  <c r="D243" i="35"/>
  <c r="B243" i="35"/>
  <c r="K242" i="35"/>
  <c r="J242" i="35"/>
  <c r="S242" i="35"/>
  <c r="R242" i="35"/>
  <c r="Q242" i="35"/>
  <c r="O242" i="35"/>
  <c r="M242" i="35"/>
  <c r="I242" i="35"/>
  <c r="G242" i="35"/>
  <c r="U242" i="35" s="1"/>
  <c r="E242" i="35"/>
  <c r="D242" i="35"/>
  <c r="B242" i="35"/>
  <c r="K241" i="35"/>
  <c r="J241" i="35"/>
  <c r="S241" i="35"/>
  <c r="R241" i="35"/>
  <c r="Q241" i="35"/>
  <c r="O241" i="35"/>
  <c r="M241" i="35"/>
  <c r="I241" i="35"/>
  <c r="G241" i="35"/>
  <c r="U241" i="35" s="1"/>
  <c r="E241" i="35"/>
  <c r="D241" i="35"/>
  <c r="B241" i="35"/>
  <c r="K240" i="35"/>
  <c r="J240" i="35"/>
  <c r="S240" i="35"/>
  <c r="R240" i="35"/>
  <c r="Q240" i="35"/>
  <c r="O240" i="35"/>
  <c r="M240" i="35"/>
  <c r="I240" i="35"/>
  <c r="G240" i="35"/>
  <c r="U240" i="35" s="1"/>
  <c r="E240" i="35"/>
  <c r="D240" i="35"/>
  <c r="B240" i="35"/>
  <c r="K239" i="35"/>
  <c r="J239" i="35"/>
  <c r="S239" i="35"/>
  <c r="R239" i="35"/>
  <c r="Q239" i="35"/>
  <c r="O239" i="35"/>
  <c r="M239" i="35"/>
  <c r="I239" i="35"/>
  <c r="G239" i="35"/>
  <c r="U239" i="35" s="1"/>
  <c r="E239" i="35"/>
  <c r="D239" i="35"/>
  <c r="B239" i="35"/>
  <c r="K237" i="35"/>
  <c r="J237" i="35"/>
  <c r="S237" i="35"/>
  <c r="R237" i="35"/>
  <c r="Q237" i="35"/>
  <c r="O237" i="35"/>
  <c r="M237" i="35"/>
  <c r="I237" i="35"/>
  <c r="G237" i="35"/>
  <c r="U237" i="35" s="1"/>
  <c r="E237" i="35"/>
  <c r="D237" i="35"/>
  <c r="B237" i="35"/>
  <c r="K236" i="35"/>
  <c r="J236" i="35"/>
  <c r="S236" i="35"/>
  <c r="R236" i="35"/>
  <c r="Q236" i="35"/>
  <c r="O236" i="35"/>
  <c r="M236" i="35"/>
  <c r="I236" i="35"/>
  <c r="G236" i="35"/>
  <c r="U236" i="35" s="1"/>
  <c r="E236" i="35"/>
  <c r="D236" i="35"/>
  <c r="B236" i="35"/>
  <c r="K235" i="35"/>
  <c r="J235" i="35"/>
  <c r="S235" i="35"/>
  <c r="R235" i="35"/>
  <c r="Q235" i="35"/>
  <c r="O235" i="35"/>
  <c r="M235" i="35"/>
  <c r="I235" i="35"/>
  <c r="G235" i="35"/>
  <c r="U235" i="35" s="1"/>
  <c r="E235" i="35"/>
  <c r="D235" i="35"/>
  <c r="B235" i="35"/>
  <c r="K234" i="35"/>
  <c r="J234" i="35"/>
  <c r="S234" i="35"/>
  <c r="R234" i="35"/>
  <c r="Q234" i="35"/>
  <c r="O234" i="35"/>
  <c r="M234" i="35"/>
  <c r="I234" i="35"/>
  <c r="G234" i="35"/>
  <c r="U234" i="35" s="1"/>
  <c r="E234" i="35"/>
  <c r="D234" i="35"/>
  <c r="B234" i="35"/>
  <c r="K233" i="35"/>
  <c r="J233" i="35"/>
  <c r="S233" i="35"/>
  <c r="R233" i="35"/>
  <c r="Q233" i="35"/>
  <c r="O233" i="35"/>
  <c r="M233" i="35"/>
  <c r="I233" i="35"/>
  <c r="G233" i="35"/>
  <c r="U233" i="35" s="1"/>
  <c r="E233" i="35"/>
  <c r="D233" i="35"/>
  <c r="B233" i="35"/>
  <c r="K232" i="35"/>
  <c r="J232" i="35"/>
  <c r="S232" i="35"/>
  <c r="R232" i="35"/>
  <c r="Q232" i="35"/>
  <c r="O232" i="35"/>
  <c r="M232" i="35"/>
  <c r="I232" i="35"/>
  <c r="G232" i="35"/>
  <c r="U232" i="35" s="1"/>
  <c r="E232" i="35"/>
  <c r="D232" i="35"/>
  <c r="B232" i="35"/>
  <c r="K231" i="35"/>
  <c r="J231" i="35"/>
  <c r="S231" i="35"/>
  <c r="R231" i="35"/>
  <c r="Q231" i="35"/>
  <c r="O231" i="35"/>
  <c r="M231" i="35"/>
  <c r="I231" i="35"/>
  <c r="G231" i="35"/>
  <c r="U231" i="35" s="1"/>
  <c r="E231" i="35"/>
  <c r="D231" i="35"/>
  <c r="B231" i="35"/>
  <c r="K230" i="35"/>
  <c r="J230" i="35"/>
  <c r="S230" i="35"/>
  <c r="R230" i="35"/>
  <c r="Q230" i="35"/>
  <c r="O230" i="35"/>
  <c r="M230" i="35"/>
  <c r="I230" i="35"/>
  <c r="G230" i="35"/>
  <c r="U230" i="35" s="1"/>
  <c r="E230" i="35"/>
  <c r="D230" i="35"/>
  <c r="B230" i="35"/>
  <c r="K229" i="35"/>
  <c r="J229" i="35"/>
  <c r="S229" i="35"/>
  <c r="R229" i="35"/>
  <c r="Q229" i="35"/>
  <c r="O229" i="35"/>
  <c r="M229" i="35"/>
  <c r="I229" i="35"/>
  <c r="G229" i="35"/>
  <c r="U229" i="35" s="1"/>
  <c r="E229" i="35"/>
  <c r="D229" i="35"/>
  <c r="B229" i="35"/>
  <c r="K228" i="35"/>
  <c r="J228" i="35"/>
  <c r="S228" i="35"/>
  <c r="R228" i="35"/>
  <c r="Q228" i="35"/>
  <c r="O228" i="35"/>
  <c r="M228" i="35"/>
  <c r="I228" i="35"/>
  <c r="G228" i="35"/>
  <c r="U228" i="35" s="1"/>
  <c r="E228" i="35"/>
  <c r="D228" i="35"/>
  <c r="B228" i="35"/>
  <c r="K227" i="35"/>
  <c r="J227" i="35"/>
  <c r="S227" i="35"/>
  <c r="R227" i="35"/>
  <c r="Q227" i="35"/>
  <c r="O227" i="35"/>
  <c r="M227" i="35"/>
  <c r="I227" i="35"/>
  <c r="G227" i="35"/>
  <c r="U227" i="35" s="1"/>
  <c r="E227" i="35"/>
  <c r="D227" i="35"/>
  <c r="B227" i="35"/>
  <c r="K226" i="35"/>
  <c r="J226" i="35"/>
  <c r="S226" i="35"/>
  <c r="R226" i="35"/>
  <c r="Q226" i="35"/>
  <c r="O226" i="35"/>
  <c r="M226" i="35"/>
  <c r="I226" i="35"/>
  <c r="G226" i="35"/>
  <c r="U226" i="35" s="1"/>
  <c r="E226" i="35"/>
  <c r="D226" i="35"/>
  <c r="B226" i="35"/>
  <c r="K225" i="35"/>
  <c r="J225" i="35"/>
  <c r="S225" i="35"/>
  <c r="R225" i="35"/>
  <c r="Q225" i="35"/>
  <c r="O225" i="35"/>
  <c r="M225" i="35"/>
  <c r="I225" i="35"/>
  <c r="G225" i="35"/>
  <c r="U225" i="35" s="1"/>
  <c r="E225" i="35"/>
  <c r="D225" i="35"/>
  <c r="B225" i="35"/>
  <c r="K224" i="35"/>
  <c r="J224" i="35"/>
  <c r="S224" i="35"/>
  <c r="R224" i="35"/>
  <c r="Q224" i="35"/>
  <c r="O224" i="35"/>
  <c r="M224" i="35"/>
  <c r="I224" i="35"/>
  <c r="G224" i="35"/>
  <c r="U224" i="35" s="1"/>
  <c r="E224" i="35"/>
  <c r="D224" i="35"/>
  <c r="B224" i="35"/>
  <c r="K223" i="35"/>
  <c r="J223" i="35"/>
  <c r="S223" i="35"/>
  <c r="R223" i="35"/>
  <c r="Q223" i="35"/>
  <c r="O223" i="35"/>
  <c r="M223" i="35"/>
  <c r="I223" i="35"/>
  <c r="G223" i="35"/>
  <c r="U223" i="35" s="1"/>
  <c r="E223" i="35"/>
  <c r="D223" i="35"/>
  <c r="B223" i="35"/>
  <c r="K222" i="35"/>
  <c r="J222" i="35"/>
  <c r="S222" i="35"/>
  <c r="R222" i="35"/>
  <c r="Q222" i="35"/>
  <c r="O222" i="35"/>
  <c r="M222" i="35"/>
  <c r="I222" i="35"/>
  <c r="G222" i="35"/>
  <c r="U222" i="35" s="1"/>
  <c r="E222" i="35"/>
  <c r="D222" i="35"/>
  <c r="B222" i="35"/>
  <c r="K221" i="35"/>
  <c r="J221" i="35"/>
  <c r="S221" i="35"/>
  <c r="R221" i="35"/>
  <c r="Q221" i="35"/>
  <c r="O221" i="35"/>
  <c r="M221" i="35"/>
  <c r="I221" i="35"/>
  <c r="G221" i="35"/>
  <c r="U221" i="35" s="1"/>
  <c r="E221" i="35"/>
  <c r="D221" i="35"/>
  <c r="B221" i="35"/>
  <c r="K220" i="35"/>
  <c r="J220" i="35"/>
  <c r="S220" i="35"/>
  <c r="R220" i="35"/>
  <c r="Q220" i="35"/>
  <c r="O220" i="35"/>
  <c r="M220" i="35"/>
  <c r="I220" i="35"/>
  <c r="G220" i="35"/>
  <c r="U220" i="35" s="1"/>
  <c r="E220" i="35"/>
  <c r="D220" i="35"/>
  <c r="B220" i="35"/>
  <c r="K219" i="35"/>
  <c r="J219" i="35"/>
  <c r="S219" i="35"/>
  <c r="R219" i="35"/>
  <c r="Q219" i="35"/>
  <c r="O219" i="35"/>
  <c r="M219" i="35"/>
  <c r="I219" i="35"/>
  <c r="G219" i="35"/>
  <c r="U219" i="35" s="1"/>
  <c r="E219" i="35"/>
  <c r="D219" i="35"/>
  <c r="B219" i="35"/>
  <c r="K218" i="35"/>
  <c r="J218" i="35"/>
  <c r="S218" i="35"/>
  <c r="R218" i="35"/>
  <c r="Q218" i="35"/>
  <c r="O218" i="35"/>
  <c r="M218" i="35"/>
  <c r="I218" i="35"/>
  <c r="G218" i="35"/>
  <c r="U218" i="35" s="1"/>
  <c r="E218" i="35"/>
  <c r="D218" i="35"/>
  <c r="B218" i="35"/>
  <c r="K217" i="35"/>
  <c r="J217" i="35"/>
  <c r="S217" i="35"/>
  <c r="R217" i="35"/>
  <c r="Q217" i="35"/>
  <c r="O217" i="35"/>
  <c r="M217" i="35"/>
  <c r="I217" i="35"/>
  <c r="G217" i="35"/>
  <c r="U217" i="35" s="1"/>
  <c r="E217" i="35"/>
  <c r="D217" i="35"/>
  <c r="B217" i="35"/>
  <c r="K216" i="35"/>
  <c r="J216" i="35"/>
  <c r="S216" i="35"/>
  <c r="R216" i="35"/>
  <c r="Q216" i="35"/>
  <c r="O216" i="35"/>
  <c r="M216" i="35"/>
  <c r="I216" i="35"/>
  <c r="G216" i="35"/>
  <c r="U216" i="35" s="1"/>
  <c r="E216" i="35"/>
  <c r="D216" i="35"/>
  <c r="B216" i="35"/>
  <c r="K215" i="35"/>
  <c r="J215" i="35"/>
  <c r="S215" i="35"/>
  <c r="R215" i="35"/>
  <c r="Q215" i="35"/>
  <c r="O215" i="35"/>
  <c r="M215" i="35"/>
  <c r="I215" i="35"/>
  <c r="G215" i="35"/>
  <c r="U215" i="35" s="1"/>
  <c r="E215" i="35"/>
  <c r="D215" i="35"/>
  <c r="B215" i="35"/>
  <c r="K214" i="35"/>
  <c r="J214" i="35"/>
  <c r="S214" i="35"/>
  <c r="R214" i="35"/>
  <c r="Q214" i="35"/>
  <c r="O214" i="35"/>
  <c r="M214" i="35"/>
  <c r="I214" i="35"/>
  <c r="G214" i="35"/>
  <c r="U214" i="35" s="1"/>
  <c r="E214" i="35"/>
  <c r="D214" i="35"/>
  <c r="B214" i="35"/>
  <c r="K212" i="35"/>
  <c r="J212" i="35"/>
  <c r="S212" i="35"/>
  <c r="R212" i="35"/>
  <c r="Q212" i="35"/>
  <c r="O212" i="35"/>
  <c r="M212" i="35"/>
  <c r="I212" i="35"/>
  <c r="G212" i="35"/>
  <c r="U212" i="35" s="1"/>
  <c r="E212" i="35"/>
  <c r="D212" i="35"/>
  <c r="B212" i="35"/>
  <c r="K211" i="35"/>
  <c r="J211" i="35"/>
  <c r="S211" i="35"/>
  <c r="R211" i="35"/>
  <c r="Q211" i="35"/>
  <c r="O211" i="35"/>
  <c r="M211" i="35"/>
  <c r="I211" i="35"/>
  <c r="G211" i="35"/>
  <c r="U211" i="35" s="1"/>
  <c r="E211" i="35"/>
  <c r="D211" i="35"/>
  <c r="B211" i="35"/>
  <c r="K210" i="35"/>
  <c r="J210" i="35"/>
  <c r="S210" i="35"/>
  <c r="R210" i="35"/>
  <c r="Q210" i="35"/>
  <c r="O210" i="35"/>
  <c r="M210" i="35"/>
  <c r="I210" i="35"/>
  <c r="G210" i="35"/>
  <c r="U210" i="35" s="1"/>
  <c r="E210" i="35"/>
  <c r="D210" i="35"/>
  <c r="B210" i="35"/>
  <c r="K209" i="35"/>
  <c r="J209" i="35"/>
  <c r="S209" i="35"/>
  <c r="R209" i="35"/>
  <c r="Q209" i="35"/>
  <c r="O209" i="35"/>
  <c r="M209" i="35"/>
  <c r="I209" i="35"/>
  <c r="G209" i="35"/>
  <c r="U209" i="35" s="1"/>
  <c r="E209" i="35"/>
  <c r="D209" i="35"/>
  <c r="B209" i="35"/>
  <c r="K208" i="35"/>
  <c r="J208" i="35"/>
  <c r="S208" i="35"/>
  <c r="R208" i="35"/>
  <c r="Q208" i="35"/>
  <c r="O208" i="35"/>
  <c r="M208" i="35"/>
  <c r="I208" i="35"/>
  <c r="G208" i="35"/>
  <c r="U208" i="35" s="1"/>
  <c r="E208" i="35"/>
  <c r="D208" i="35"/>
  <c r="B208" i="35"/>
  <c r="K207" i="35"/>
  <c r="J207" i="35"/>
  <c r="S207" i="35"/>
  <c r="R207" i="35"/>
  <c r="Q207" i="35"/>
  <c r="O207" i="35"/>
  <c r="M207" i="35"/>
  <c r="I207" i="35"/>
  <c r="G207" i="35"/>
  <c r="U207" i="35" s="1"/>
  <c r="E207" i="35"/>
  <c r="D207" i="35"/>
  <c r="B207" i="35"/>
  <c r="K206" i="35"/>
  <c r="J206" i="35"/>
  <c r="S206" i="35"/>
  <c r="R206" i="35"/>
  <c r="Q206" i="35"/>
  <c r="O206" i="35"/>
  <c r="M206" i="35"/>
  <c r="I206" i="35"/>
  <c r="G206" i="35"/>
  <c r="U206" i="35" s="1"/>
  <c r="E206" i="35"/>
  <c r="D206" i="35"/>
  <c r="B206" i="35"/>
  <c r="K205" i="35"/>
  <c r="J205" i="35"/>
  <c r="S205" i="35"/>
  <c r="R205" i="35"/>
  <c r="Q205" i="35"/>
  <c r="O205" i="35"/>
  <c r="M205" i="35"/>
  <c r="I205" i="35"/>
  <c r="G205" i="35"/>
  <c r="U205" i="35" s="1"/>
  <c r="E205" i="35"/>
  <c r="D205" i="35"/>
  <c r="B205" i="35"/>
  <c r="K204" i="35"/>
  <c r="J204" i="35"/>
  <c r="S204" i="35"/>
  <c r="R204" i="35"/>
  <c r="Q204" i="35"/>
  <c r="O204" i="35"/>
  <c r="M204" i="35"/>
  <c r="I204" i="35"/>
  <c r="G204" i="35"/>
  <c r="U204" i="35" s="1"/>
  <c r="E204" i="35"/>
  <c r="D204" i="35"/>
  <c r="B204" i="35"/>
  <c r="K203" i="35"/>
  <c r="J203" i="35"/>
  <c r="S203" i="35"/>
  <c r="R203" i="35"/>
  <c r="Q203" i="35"/>
  <c r="O203" i="35"/>
  <c r="M203" i="35"/>
  <c r="I203" i="35"/>
  <c r="G203" i="35"/>
  <c r="U203" i="35" s="1"/>
  <c r="E203" i="35"/>
  <c r="D203" i="35"/>
  <c r="B203" i="35"/>
  <c r="K202" i="35"/>
  <c r="J202" i="35"/>
  <c r="S202" i="35"/>
  <c r="R202" i="35"/>
  <c r="Q202" i="35"/>
  <c r="O202" i="35"/>
  <c r="M202" i="35"/>
  <c r="I202" i="35"/>
  <c r="G202" i="35"/>
  <c r="U202" i="35" s="1"/>
  <c r="E202" i="35"/>
  <c r="D202" i="35"/>
  <c r="B202" i="35"/>
  <c r="K201" i="35"/>
  <c r="J201" i="35"/>
  <c r="S201" i="35"/>
  <c r="R201" i="35"/>
  <c r="Q201" i="35"/>
  <c r="O201" i="35"/>
  <c r="M201" i="35"/>
  <c r="I201" i="35"/>
  <c r="G201" i="35"/>
  <c r="U201" i="35" s="1"/>
  <c r="E201" i="35"/>
  <c r="D201" i="35"/>
  <c r="B201" i="35"/>
  <c r="K199" i="35"/>
  <c r="J199" i="35"/>
  <c r="S199" i="35"/>
  <c r="R199" i="35"/>
  <c r="Q199" i="35"/>
  <c r="O199" i="35"/>
  <c r="M199" i="35"/>
  <c r="I199" i="35"/>
  <c r="G199" i="35"/>
  <c r="U199" i="35" s="1"/>
  <c r="E199" i="35"/>
  <c r="D199" i="35"/>
  <c r="B199" i="35"/>
  <c r="K198" i="35"/>
  <c r="J198" i="35"/>
  <c r="S198" i="35"/>
  <c r="R198" i="35"/>
  <c r="Q198" i="35"/>
  <c r="O198" i="35"/>
  <c r="M198" i="35"/>
  <c r="I198" i="35"/>
  <c r="G198" i="35"/>
  <c r="U198" i="35" s="1"/>
  <c r="E198" i="35"/>
  <c r="D198" i="35"/>
  <c r="B198" i="35"/>
  <c r="K197" i="35"/>
  <c r="J197" i="35"/>
  <c r="S197" i="35"/>
  <c r="R197" i="35"/>
  <c r="Q197" i="35"/>
  <c r="O197" i="35"/>
  <c r="M197" i="35"/>
  <c r="I197" i="35"/>
  <c r="G197" i="35"/>
  <c r="U197" i="35" s="1"/>
  <c r="E197" i="35"/>
  <c r="D197" i="35"/>
  <c r="B197" i="35"/>
  <c r="K196" i="35"/>
  <c r="J196" i="35"/>
  <c r="S196" i="35"/>
  <c r="R196" i="35"/>
  <c r="Q196" i="35"/>
  <c r="O196" i="35"/>
  <c r="M196" i="35"/>
  <c r="I196" i="35"/>
  <c r="G196" i="35"/>
  <c r="U196" i="35" s="1"/>
  <c r="E196" i="35"/>
  <c r="D196" i="35"/>
  <c r="B196" i="35"/>
  <c r="K195" i="35"/>
  <c r="J195" i="35"/>
  <c r="S195" i="35"/>
  <c r="R195" i="35"/>
  <c r="Q195" i="35"/>
  <c r="O195" i="35"/>
  <c r="M195" i="35"/>
  <c r="I195" i="35"/>
  <c r="G195" i="35"/>
  <c r="U195" i="35" s="1"/>
  <c r="E195" i="35"/>
  <c r="D195" i="35"/>
  <c r="B195" i="35"/>
  <c r="K194" i="35"/>
  <c r="J194" i="35"/>
  <c r="S194" i="35"/>
  <c r="R194" i="35"/>
  <c r="Q194" i="35"/>
  <c r="O194" i="35"/>
  <c r="M194" i="35"/>
  <c r="I194" i="35"/>
  <c r="G194" i="35"/>
  <c r="U194" i="35" s="1"/>
  <c r="E194" i="35"/>
  <c r="D194" i="35"/>
  <c r="B194" i="35"/>
  <c r="K193" i="35"/>
  <c r="J193" i="35"/>
  <c r="S193" i="35"/>
  <c r="R193" i="35"/>
  <c r="Q193" i="35"/>
  <c r="O193" i="35"/>
  <c r="M193" i="35"/>
  <c r="I193" i="35"/>
  <c r="G193" i="35"/>
  <c r="U193" i="35" s="1"/>
  <c r="E193" i="35"/>
  <c r="D193" i="35"/>
  <c r="B193" i="35"/>
  <c r="K192" i="35"/>
  <c r="J192" i="35"/>
  <c r="S192" i="35"/>
  <c r="R192" i="35"/>
  <c r="Q192" i="35"/>
  <c r="O192" i="35"/>
  <c r="M192" i="35"/>
  <c r="I192" i="35"/>
  <c r="G192" i="35"/>
  <c r="U192" i="35" s="1"/>
  <c r="E192" i="35"/>
  <c r="D192" i="35"/>
  <c r="B192" i="35"/>
  <c r="K191" i="35"/>
  <c r="J191" i="35"/>
  <c r="S191" i="35"/>
  <c r="R191" i="35"/>
  <c r="Q191" i="35"/>
  <c r="O191" i="35"/>
  <c r="M191" i="35"/>
  <c r="I191" i="35"/>
  <c r="G191" i="35"/>
  <c r="U191" i="35" s="1"/>
  <c r="E191" i="35"/>
  <c r="D191" i="35"/>
  <c r="B191" i="35"/>
  <c r="K190" i="35"/>
  <c r="J190" i="35"/>
  <c r="S190" i="35"/>
  <c r="R190" i="35"/>
  <c r="Q190" i="35"/>
  <c r="O190" i="35"/>
  <c r="M190" i="35"/>
  <c r="I190" i="35"/>
  <c r="G190" i="35"/>
  <c r="U190" i="35" s="1"/>
  <c r="E190" i="35"/>
  <c r="D190" i="35"/>
  <c r="B190" i="35"/>
  <c r="K189" i="35"/>
  <c r="J189" i="35"/>
  <c r="S189" i="35"/>
  <c r="R189" i="35"/>
  <c r="Q189" i="35"/>
  <c r="O189" i="35"/>
  <c r="M189" i="35"/>
  <c r="I189" i="35"/>
  <c r="G189" i="35"/>
  <c r="U189" i="35" s="1"/>
  <c r="E189" i="35"/>
  <c r="D189" i="35"/>
  <c r="B189" i="35"/>
  <c r="K188" i="35"/>
  <c r="J188" i="35"/>
  <c r="S188" i="35"/>
  <c r="R188" i="35"/>
  <c r="Q188" i="35"/>
  <c r="O188" i="35"/>
  <c r="M188" i="35"/>
  <c r="I188" i="35"/>
  <c r="G188" i="35"/>
  <c r="U188" i="35" s="1"/>
  <c r="E188" i="35"/>
  <c r="D188" i="35"/>
  <c r="B188" i="35"/>
  <c r="K187" i="35"/>
  <c r="J187" i="35"/>
  <c r="S187" i="35"/>
  <c r="R187" i="35"/>
  <c r="Q187" i="35"/>
  <c r="O187" i="35"/>
  <c r="M187" i="35"/>
  <c r="I187" i="35"/>
  <c r="G187" i="35"/>
  <c r="U187" i="35" s="1"/>
  <c r="E187" i="35"/>
  <c r="D187" i="35"/>
  <c r="B187" i="35"/>
  <c r="K186" i="35"/>
  <c r="J186" i="35"/>
  <c r="S186" i="35"/>
  <c r="R186" i="35"/>
  <c r="Q186" i="35"/>
  <c r="O186" i="35"/>
  <c r="M186" i="35"/>
  <c r="I186" i="35"/>
  <c r="G186" i="35"/>
  <c r="U186" i="35" s="1"/>
  <c r="E186" i="35"/>
  <c r="D186" i="35"/>
  <c r="B186" i="35"/>
  <c r="K185" i="35"/>
  <c r="J185" i="35"/>
  <c r="S185" i="35"/>
  <c r="R185" i="35"/>
  <c r="Q185" i="35"/>
  <c r="O185" i="35"/>
  <c r="M185" i="35"/>
  <c r="I185" i="35"/>
  <c r="G185" i="35"/>
  <c r="U185" i="35" s="1"/>
  <c r="E185" i="35"/>
  <c r="D185" i="35"/>
  <c r="B185" i="35"/>
  <c r="K184" i="35"/>
  <c r="J184" i="35"/>
  <c r="S184" i="35"/>
  <c r="R184" i="35"/>
  <c r="Q184" i="35"/>
  <c r="O184" i="35"/>
  <c r="M184" i="35"/>
  <c r="I184" i="35"/>
  <c r="G184" i="35"/>
  <c r="U184" i="35" s="1"/>
  <c r="E184" i="35"/>
  <c r="D184" i="35"/>
  <c r="B184" i="35"/>
  <c r="K183" i="35"/>
  <c r="J183" i="35"/>
  <c r="S183" i="35"/>
  <c r="R183" i="35"/>
  <c r="Q183" i="35"/>
  <c r="O183" i="35"/>
  <c r="M183" i="35"/>
  <c r="I183" i="35"/>
  <c r="G183" i="35"/>
  <c r="U183" i="35" s="1"/>
  <c r="E183" i="35"/>
  <c r="D183" i="35"/>
  <c r="B183" i="35"/>
  <c r="K182" i="35"/>
  <c r="J182" i="35"/>
  <c r="S182" i="35"/>
  <c r="R182" i="35"/>
  <c r="Q182" i="35"/>
  <c r="O182" i="35"/>
  <c r="M182" i="35"/>
  <c r="I182" i="35"/>
  <c r="G182" i="35"/>
  <c r="U182" i="35" s="1"/>
  <c r="E182" i="35"/>
  <c r="D182" i="35"/>
  <c r="B182" i="35"/>
  <c r="K181" i="35"/>
  <c r="J181" i="35"/>
  <c r="S181" i="35"/>
  <c r="R181" i="35"/>
  <c r="Q181" i="35"/>
  <c r="O181" i="35"/>
  <c r="M181" i="35"/>
  <c r="I181" i="35"/>
  <c r="G181" i="35"/>
  <c r="U181" i="35" s="1"/>
  <c r="E181" i="35"/>
  <c r="D181" i="35"/>
  <c r="B181" i="35"/>
  <c r="K180" i="35"/>
  <c r="J180" i="35"/>
  <c r="S180" i="35"/>
  <c r="R180" i="35"/>
  <c r="Q180" i="35"/>
  <c r="O180" i="35"/>
  <c r="M180" i="35"/>
  <c r="I180" i="35"/>
  <c r="G180" i="35"/>
  <c r="U180" i="35" s="1"/>
  <c r="E180" i="35"/>
  <c r="D180" i="35"/>
  <c r="B180" i="35"/>
  <c r="K179" i="35"/>
  <c r="J179" i="35"/>
  <c r="S179" i="35"/>
  <c r="R179" i="35"/>
  <c r="Q179" i="35"/>
  <c r="O179" i="35"/>
  <c r="M179" i="35"/>
  <c r="I179" i="35"/>
  <c r="G179" i="35"/>
  <c r="U179" i="35" s="1"/>
  <c r="E179" i="35"/>
  <c r="D179" i="35"/>
  <c r="B179" i="35"/>
  <c r="K178" i="35"/>
  <c r="J178" i="35"/>
  <c r="S178" i="35"/>
  <c r="R178" i="35"/>
  <c r="Q178" i="35"/>
  <c r="O178" i="35"/>
  <c r="M178" i="35"/>
  <c r="I178" i="35"/>
  <c r="G178" i="35"/>
  <c r="U178" i="35" s="1"/>
  <c r="E178" i="35"/>
  <c r="D178" i="35"/>
  <c r="B178" i="35"/>
  <c r="K177" i="35"/>
  <c r="J177" i="35"/>
  <c r="S177" i="35"/>
  <c r="R177" i="35"/>
  <c r="Q177" i="35"/>
  <c r="O177" i="35"/>
  <c r="M177" i="35"/>
  <c r="I177" i="35"/>
  <c r="G177" i="35"/>
  <c r="U177" i="35" s="1"/>
  <c r="E177" i="35"/>
  <c r="D177" i="35"/>
  <c r="B177" i="35"/>
  <c r="K176" i="35"/>
  <c r="J176" i="35"/>
  <c r="S176" i="35"/>
  <c r="R176" i="35"/>
  <c r="Q176" i="35"/>
  <c r="O176" i="35"/>
  <c r="M176" i="35"/>
  <c r="I176" i="35"/>
  <c r="G176" i="35"/>
  <c r="U176" i="35" s="1"/>
  <c r="E176" i="35"/>
  <c r="D176" i="35"/>
  <c r="B176" i="35"/>
  <c r="K175" i="35"/>
  <c r="J175" i="35"/>
  <c r="S175" i="35"/>
  <c r="R175" i="35"/>
  <c r="Q175" i="35"/>
  <c r="O175" i="35"/>
  <c r="M175" i="35"/>
  <c r="I175" i="35"/>
  <c r="G175" i="35"/>
  <c r="U175" i="35" s="1"/>
  <c r="E175" i="35"/>
  <c r="D175" i="35"/>
  <c r="B175" i="35"/>
  <c r="K174" i="35"/>
  <c r="J174" i="35"/>
  <c r="S174" i="35"/>
  <c r="R174" i="35"/>
  <c r="Q174" i="35"/>
  <c r="O174" i="35"/>
  <c r="M174" i="35"/>
  <c r="I174" i="35"/>
  <c r="G174" i="35"/>
  <c r="U174" i="35" s="1"/>
  <c r="E174" i="35"/>
  <c r="D174" i="35"/>
  <c r="B174" i="35"/>
  <c r="K173" i="35"/>
  <c r="J173" i="35"/>
  <c r="S173" i="35"/>
  <c r="R173" i="35"/>
  <c r="Q173" i="35"/>
  <c r="O173" i="35"/>
  <c r="M173" i="35"/>
  <c r="I173" i="35"/>
  <c r="G173" i="35"/>
  <c r="U173" i="35" s="1"/>
  <c r="E173" i="35"/>
  <c r="D173" i="35"/>
  <c r="B173" i="35"/>
  <c r="K172" i="35"/>
  <c r="J172" i="35"/>
  <c r="S172" i="35"/>
  <c r="R172" i="35"/>
  <c r="Q172" i="35"/>
  <c r="O172" i="35"/>
  <c r="M172" i="35"/>
  <c r="I172" i="35"/>
  <c r="G172" i="35"/>
  <c r="U172" i="35" s="1"/>
  <c r="E172" i="35"/>
  <c r="D172" i="35"/>
  <c r="B172" i="35"/>
  <c r="K171" i="35"/>
  <c r="J171" i="35"/>
  <c r="S171" i="35"/>
  <c r="R171" i="35"/>
  <c r="Q171" i="35"/>
  <c r="O171" i="35"/>
  <c r="M171" i="35"/>
  <c r="I171" i="35"/>
  <c r="G171" i="35"/>
  <c r="U171" i="35" s="1"/>
  <c r="E171" i="35"/>
  <c r="D171" i="35"/>
  <c r="B171" i="35"/>
  <c r="K170" i="35"/>
  <c r="J170" i="35"/>
  <c r="S170" i="35"/>
  <c r="R170" i="35"/>
  <c r="Q170" i="35"/>
  <c r="O170" i="35"/>
  <c r="M170" i="35"/>
  <c r="I170" i="35"/>
  <c r="G170" i="35"/>
  <c r="U170" i="35" s="1"/>
  <c r="E170" i="35"/>
  <c r="D170" i="35"/>
  <c r="B170" i="35"/>
  <c r="K169" i="35"/>
  <c r="J169" i="35"/>
  <c r="S169" i="35"/>
  <c r="R169" i="35"/>
  <c r="Q169" i="35"/>
  <c r="O169" i="35"/>
  <c r="M169" i="35"/>
  <c r="I169" i="35"/>
  <c r="G169" i="35"/>
  <c r="U169" i="35" s="1"/>
  <c r="E169" i="35"/>
  <c r="D169" i="35"/>
  <c r="B169" i="35"/>
  <c r="K168" i="35"/>
  <c r="J168" i="35"/>
  <c r="S168" i="35"/>
  <c r="R168" i="35"/>
  <c r="Q168" i="35"/>
  <c r="O168" i="35"/>
  <c r="M168" i="35"/>
  <c r="I168" i="35"/>
  <c r="G168" i="35"/>
  <c r="U168" i="35" s="1"/>
  <c r="E168" i="35"/>
  <c r="D168" i="35"/>
  <c r="B168" i="35"/>
  <c r="K167" i="35"/>
  <c r="J167" i="35"/>
  <c r="S167" i="35"/>
  <c r="R167" i="35"/>
  <c r="Q167" i="35"/>
  <c r="O167" i="35"/>
  <c r="M167" i="35"/>
  <c r="I167" i="35"/>
  <c r="G167" i="35"/>
  <c r="U167" i="35" s="1"/>
  <c r="E167" i="35"/>
  <c r="D167" i="35"/>
  <c r="B167" i="35"/>
  <c r="K166" i="35"/>
  <c r="J166" i="35"/>
  <c r="S166" i="35"/>
  <c r="R166" i="35"/>
  <c r="Q166" i="35"/>
  <c r="O166" i="35"/>
  <c r="M166" i="35"/>
  <c r="I166" i="35"/>
  <c r="G166" i="35"/>
  <c r="U166" i="35" s="1"/>
  <c r="E166" i="35"/>
  <c r="D166" i="35"/>
  <c r="B166" i="35"/>
  <c r="K165" i="35"/>
  <c r="J165" i="35"/>
  <c r="S165" i="35"/>
  <c r="R165" i="35"/>
  <c r="Q165" i="35"/>
  <c r="O165" i="35"/>
  <c r="M165" i="35"/>
  <c r="I165" i="35"/>
  <c r="G165" i="35"/>
  <c r="U165" i="35" s="1"/>
  <c r="E165" i="35"/>
  <c r="D165" i="35"/>
  <c r="B165" i="35"/>
  <c r="K164" i="35"/>
  <c r="J164" i="35"/>
  <c r="S164" i="35"/>
  <c r="R164" i="35"/>
  <c r="Q164" i="35"/>
  <c r="O164" i="35"/>
  <c r="M164" i="35"/>
  <c r="I164" i="35"/>
  <c r="G164" i="35"/>
  <c r="U164" i="35" s="1"/>
  <c r="E164" i="35"/>
  <c r="D164" i="35"/>
  <c r="B164" i="35"/>
  <c r="K163" i="35"/>
  <c r="J163" i="35"/>
  <c r="S163" i="35"/>
  <c r="R163" i="35"/>
  <c r="Q163" i="35"/>
  <c r="O163" i="35"/>
  <c r="M163" i="35"/>
  <c r="I163" i="35"/>
  <c r="G163" i="35"/>
  <c r="U163" i="35" s="1"/>
  <c r="E163" i="35"/>
  <c r="D163" i="35"/>
  <c r="B163" i="35"/>
  <c r="K162" i="35"/>
  <c r="J162" i="35"/>
  <c r="S162" i="35"/>
  <c r="R162" i="35"/>
  <c r="Q162" i="35"/>
  <c r="O162" i="35"/>
  <c r="M162" i="35"/>
  <c r="I162" i="35"/>
  <c r="G162" i="35"/>
  <c r="U162" i="35" s="1"/>
  <c r="E162" i="35"/>
  <c r="D162" i="35"/>
  <c r="B162" i="35"/>
  <c r="K161" i="35"/>
  <c r="J161" i="35"/>
  <c r="S161" i="35"/>
  <c r="R161" i="35"/>
  <c r="Q161" i="35"/>
  <c r="O161" i="35"/>
  <c r="M161" i="35"/>
  <c r="I161" i="35"/>
  <c r="G161" i="35"/>
  <c r="U161" i="35" s="1"/>
  <c r="E161" i="35"/>
  <c r="D161" i="35"/>
  <c r="B161" i="35"/>
  <c r="K160" i="35"/>
  <c r="J160" i="35"/>
  <c r="S160" i="35"/>
  <c r="R160" i="35"/>
  <c r="Q160" i="35"/>
  <c r="O160" i="35"/>
  <c r="M160" i="35"/>
  <c r="I160" i="35"/>
  <c r="G160" i="35"/>
  <c r="U160" i="35" s="1"/>
  <c r="E160" i="35"/>
  <c r="D160" i="35"/>
  <c r="B160" i="35"/>
  <c r="K159" i="35"/>
  <c r="J159" i="35"/>
  <c r="S159" i="35"/>
  <c r="R159" i="35"/>
  <c r="Q159" i="35"/>
  <c r="O159" i="35"/>
  <c r="M159" i="35"/>
  <c r="I159" i="35"/>
  <c r="G159" i="35"/>
  <c r="U159" i="35" s="1"/>
  <c r="E159" i="35"/>
  <c r="D159" i="35"/>
  <c r="B159" i="35"/>
  <c r="K158" i="35"/>
  <c r="J158" i="35"/>
  <c r="S158" i="35"/>
  <c r="R158" i="35"/>
  <c r="Q158" i="35"/>
  <c r="O158" i="35"/>
  <c r="M158" i="35"/>
  <c r="I158" i="35"/>
  <c r="G158" i="35"/>
  <c r="U158" i="35" s="1"/>
  <c r="E158" i="35"/>
  <c r="D158" i="35"/>
  <c r="B158" i="35"/>
  <c r="K157" i="35"/>
  <c r="J157" i="35"/>
  <c r="S157" i="35"/>
  <c r="R157" i="35"/>
  <c r="Q157" i="35"/>
  <c r="O157" i="35"/>
  <c r="M157" i="35"/>
  <c r="I157" i="35"/>
  <c r="G157" i="35"/>
  <c r="U157" i="35" s="1"/>
  <c r="E157" i="35"/>
  <c r="D157" i="35"/>
  <c r="B157" i="35"/>
  <c r="K156" i="35"/>
  <c r="J156" i="35"/>
  <c r="S156" i="35"/>
  <c r="R156" i="35"/>
  <c r="Q156" i="35"/>
  <c r="O156" i="35"/>
  <c r="M156" i="35"/>
  <c r="I156" i="35"/>
  <c r="G156" i="35"/>
  <c r="U156" i="35" s="1"/>
  <c r="E156" i="35"/>
  <c r="D156" i="35"/>
  <c r="B156" i="35"/>
  <c r="K155" i="35"/>
  <c r="J155" i="35"/>
  <c r="S155" i="35"/>
  <c r="R155" i="35"/>
  <c r="Q155" i="35"/>
  <c r="O155" i="35"/>
  <c r="M155" i="35"/>
  <c r="I155" i="35"/>
  <c r="G155" i="35"/>
  <c r="U155" i="35" s="1"/>
  <c r="E155" i="35"/>
  <c r="D155" i="35"/>
  <c r="B155" i="35"/>
  <c r="K154" i="35"/>
  <c r="J154" i="35"/>
  <c r="S154" i="35"/>
  <c r="R154" i="35"/>
  <c r="Q154" i="35"/>
  <c r="O154" i="35"/>
  <c r="M154" i="35"/>
  <c r="I154" i="35"/>
  <c r="G154" i="35"/>
  <c r="U154" i="35" s="1"/>
  <c r="E154" i="35"/>
  <c r="D154" i="35"/>
  <c r="B154" i="35"/>
  <c r="K153" i="35"/>
  <c r="J153" i="35"/>
  <c r="S153" i="35"/>
  <c r="R153" i="35"/>
  <c r="Q153" i="35"/>
  <c r="O153" i="35"/>
  <c r="M153" i="35"/>
  <c r="I153" i="35"/>
  <c r="G153" i="35"/>
  <c r="U153" i="35" s="1"/>
  <c r="E153" i="35"/>
  <c r="D153" i="35"/>
  <c r="B153" i="35"/>
  <c r="K152" i="35"/>
  <c r="J152" i="35"/>
  <c r="S152" i="35"/>
  <c r="R152" i="35"/>
  <c r="Q152" i="35"/>
  <c r="O152" i="35"/>
  <c r="M152" i="35"/>
  <c r="I152" i="35"/>
  <c r="G152" i="35"/>
  <c r="U152" i="35" s="1"/>
  <c r="E152" i="35"/>
  <c r="D152" i="35"/>
  <c r="B152" i="35"/>
  <c r="K151" i="35"/>
  <c r="J151" i="35"/>
  <c r="S151" i="35"/>
  <c r="R151" i="35"/>
  <c r="Q151" i="35"/>
  <c r="O151" i="35"/>
  <c r="M151" i="35"/>
  <c r="I151" i="35"/>
  <c r="G151" i="35"/>
  <c r="U151" i="35" s="1"/>
  <c r="E151" i="35"/>
  <c r="D151" i="35"/>
  <c r="B151" i="35"/>
  <c r="K150" i="35"/>
  <c r="J150" i="35"/>
  <c r="S150" i="35"/>
  <c r="R150" i="35"/>
  <c r="Q150" i="35"/>
  <c r="O150" i="35"/>
  <c r="M150" i="35"/>
  <c r="I150" i="35"/>
  <c r="G150" i="35"/>
  <c r="U150" i="35" s="1"/>
  <c r="E150" i="35"/>
  <c r="D150" i="35"/>
  <c r="B150" i="35"/>
  <c r="K149" i="35"/>
  <c r="J149" i="35"/>
  <c r="S149" i="35"/>
  <c r="R149" i="35"/>
  <c r="Q149" i="35"/>
  <c r="O149" i="35"/>
  <c r="M149" i="35"/>
  <c r="I149" i="35"/>
  <c r="G149" i="35"/>
  <c r="U149" i="35" s="1"/>
  <c r="E149" i="35"/>
  <c r="D149" i="35"/>
  <c r="B149" i="35"/>
  <c r="K148" i="35"/>
  <c r="J148" i="35"/>
  <c r="S148" i="35"/>
  <c r="R148" i="35"/>
  <c r="Q148" i="35"/>
  <c r="O148" i="35"/>
  <c r="M148" i="35"/>
  <c r="I148" i="35"/>
  <c r="G148" i="35"/>
  <c r="U148" i="35" s="1"/>
  <c r="E148" i="35"/>
  <c r="D148" i="35"/>
  <c r="B148" i="35"/>
  <c r="K147" i="35"/>
  <c r="J147" i="35"/>
  <c r="S147" i="35"/>
  <c r="R147" i="35"/>
  <c r="Q147" i="35"/>
  <c r="O147" i="35"/>
  <c r="M147" i="35"/>
  <c r="I147" i="35"/>
  <c r="G147" i="35"/>
  <c r="U147" i="35" s="1"/>
  <c r="E147" i="35"/>
  <c r="D147" i="35"/>
  <c r="B147" i="35"/>
  <c r="K146" i="35"/>
  <c r="J146" i="35"/>
  <c r="S146" i="35"/>
  <c r="R146" i="35"/>
  <c r="Q146" i="35"/>
  <c r="O146" i="35"/>
  <c r="M146" i="35"/>
  <c r="I146" i="35"/>
  <c r="G146" i="35"/>
  <c r="U146" i="35" s="1"/>
  <c r="E146" i="35"/>
  <c r="D146" i="35"/>
  <c r="B146" i="35"/>
  <c r="K145" i="35"/>
  <c r="J145" i="35"/>
  <c r="S145" i="35"/>
  <c r="R145" i="35"/>
  <c r="Q145" i="35"/>
  <c r="O145" i="35"/>
  <c r="M145" i="35"/>
  <c r="I145" i="35"/>
  <c r="G145" i="35"/>
  <c r="U145" i="35" s="1"/>
  <c r="E145" i="35"/>
  <c r="D145" i="35"/>
  <c r="B145" i="35"/>
  <c r="K144" i="35"/>
  <c r="J144" i="35"/>
  <c r="S144" i="35"/>
  <c r="R144" i="35"/>
  <c r="Q144" i="35"/>
  <c r="O144" i="35"/>
  <c r="M144" i="35"/>
  <c r="I144" i="35"/>
  <c r="G144" i="35"/>
  <c r="U144" i="35" s="1"/>
  <c r="E144" i="35"/>
  <c r="D144" i="35"/>
  <c r="B144" i="35"/>
  <c r="K143" i="35"/>
  <c r="J143" i="35"/>
  <c r="S143" i="35"/>
  <c r="R143" i="35"/>
  <c r="Q143" i="35"/>
  <c r="O143" i="35"/>
  <c r="M143" i="35"/>
  <c r="I143" i="35"/>
  <c r="G143" i="35"/>
  <c r="U143" i="35" s="1"/>
  <c r="E143" i="35"/>
  <c r="D143" i="35"/>
  <c r="B143" i="35"/>
  <c r="K142" i="35"/>
  <c r="J142" i="35"/>
  <c r="S142" i="35"/>
  <c r="R142" i="35"/>
  <c r="Q142" i="35"/>
  <c r="O142" i="35"/>
  <c r="M142" i="35"/>
  <c r="I142" i="35"/>
  <c r="G142" i="35"/>
  <c r="U142" i="35" s="1"/>
  <c r="E142" i="35"/>
  <c r="D142" i="35"/>
  <c r="B142" i="35"/>
  <c r="K141" i="35"/>
  <c r="J141" i="35"/>
  <c r="S141" i="35"/>
  <c r="R141" i="35"/>
  <c r="Q141" i="35"/>
  <c r="O141" i="35"/>
  <c r="M141" i="35"/>
  <c r="I141" i="35"/>
  <c r="G141" i="35"/>
  <c r="U141" i="35" s="1"/>
  <c r="E141" i="35"/>
  <c r="D141" i="35"/>
  <c r="B141" i="35"/>
  <c r="K140" i="35"/>
  <c r="J140" i="35"/>
  <c r="S140" i="35"/>
  <c r="R140" i="35"/>
  <c r="Q140" i="35"/>
  <c r="O140" i="35"/>
  <c r="M140" i="35"/>
  <c r="I140" i="35"/>
  <c r="G140" i="35"/>
  <c r="U140" i="35" s="1"/>
  <c r="E140" i="35"/>
  <c r="D140" i="35"/>
  <c r="B140" i="35"/>
  <c r="K138" i="35"/>
  <c r="J138" i="35"/>
  <c r="S138" i="35"/>
  <c r="R138" i="35"/>
  <c r="Q138" i="35"/>
  <c r="O138" i="35"/>
  <c r="M138" i="35"/>
  <c r="I138" i="35"/>
  <c r="G138" i="35"/>
  <c r="U138" i="35" s="1"/>
  <c r="E138" i="35"/>
  <c r="D138" i="35"/>
  <c r="B138" i="35"/>
  <c r="K137" i="35"/>
  <c r="J137" i="35"/>
  <c r="S137" i="35"/>
  <c r="R137" i="35"/>
  <c r="Q137" i="35"/>
  <c r="O137" i="35"/>
  <c r="M137" i="35"/>
  <c r="I137" i="35"/>
  <c r="G137" i="35"/>
  <c r="U137" i="35" s="1"/>
  <c r="E137" i="35"/>
  <c r="D137" i="35"/>
  <c r="B137" i="35"/>
  <c r="K136" i="35"/>
  <c r="J136" i="35"/>
  <c r="S136" i="35"/>
  <c r="R136" i="35"/>
  <c r="Q136" i="35"/>
  <c r="O136" i="35"/>
  <c r="M136" i="35"/>
  <c r="I136" i="35"/>
  <c r="G136" i="35"/>
  <c r="U136" i="35" s="1"/>
  <c r="E136" i="35"/>
  <c r="D136" i="35"/>
  <c r="B136" i="35"/>
  <c r="K135" i="35"/>
  <c r="J135" i="35"/>
  <c r="S135" i="35"/>
  <c r="R135" i="35"/>
  <c r="Q135" i="35"/>
  <c r="O135" i="35"/>
  <c r="M135" i="35"/>
  <c r="I135" i="35"/>
  <c r="G135" i="35"/>
  <c r="U135" i="35" s="1"/>
  <c r="E135" i="35"/>
  <c r="D135" i="35"/>
  <c r="B135" i="35"/>
  <c r="K134" i="35"/>
  <c r="J134" i="35"/>
  <c r="S134" i="35"/>
  <c r="R134" i="35"/>
  <c r="Q134" i="35"/>
  <c r="O134" i="35"/>
  <c r="M134" i="35"/>
  <c r="I134" i="35"/>
  <c r="G134" i="35"/>
  <c r="U134" i="35" s="1"/>
  <c r="E134" i="35"/>
  <c r="D134" i="35"/>
  <c r="B134" i="35"/>
  <c r="K133" i="35"/>
  <c r="J133" i="35"/>
  <c r="S133" i="35"/>
  <c r="R133" i="35"/>
  <c r="Q133" i="35"/>
  <c r="O133" i="35"/>
  <c r="M133" i="35"/>
  <c r="I133" i="35"/>
  <c r="G133" i="35"/>
  <c r="U133" i="35" s="1"/>
  <c r="E133" i="35"/>
  <c r="D133" i="35"/>
  <c r="B133" i="35"/>
  <c r="K132" i="35"/>
  <c r="J132" i="35"/>
  <c r="S132" i="35"/>
  <c r="R132" i="35"/>
  <c r="Q132" i="35"/>
  <c r="O132" i="35"/>
  <c r="M132" i="35"/>
  <c r="I132" i="35"/>
  <c r="G132" i="35"/>
  <c r="U132" i="35" s="1"/>
  <c r="E132" i="35"/>
  <c r="D132" i="35"/>
  <c r="B132" i="35"/>
  <c r="K131" i="35"/>
  <c r="J131" i="35"/>
  <c r="S131" i="35"/>
  <c r="R131" i="35"/>
  <c r="Q131" i="35"/>
  <c r="O131" i="35"/>
  <c r="M131" i="35"/>
  <c r="I131" i="35"/>
  <c r="G131" i="35"/>
  <c r="U131" i="35" s="1"/>
  <c r="E131" i="35"/>
  <c r="D131" i="35"/>
  <c r="B131" i="35"/>
  <c r="K130" i="35"/>
  <c r="J130" i="35"/>
  <c r="S130" i="35"/>
  <c r="R130" i="35"/>
  <c r="Q130" i="35"/>
  <c r="O130" i="35"/>
  <c r="M130" i="35"/>
  <c r="I130" i="35"/>
  <c r="G130" i="35"/>
  <c r="U130" i="35" s="1"/>
  <c r="E130" i="35"/>
  <c r="D130" i="35"/>
  <c r="B130" i="35"/>
  <c r="K129" i="35"/>
  <c r="J129" i="35"/>
  <c r="S129" i="35"/>
  <c r="R129" i="35"/>
  <c r="Q129" i="35"/>
  <c r="O129" i="35"/>
  <c r="M129" i="35"/>
  <c r="I129" i="35"/>
  <c r="G129" i="35"/>
  <c r="U129" i="35" s="1"/>
  <c r="E129" i="35"/>
  <c r="D129" i="35"/>
  <c r="B129" i="35"/>
  <c r="K128" i="35"/>
  <c r="J128" i="35"/>
  <c r="S128" i="35"/>
  <c r="R128" i="35"/>
  <c r="Q128" i="35"/>
  <c r="O128" i="35"/>
  <c r="M128" i="35"/>
  <c r="I128" i="35"/>
  <c r="G128" i="35"/>
  <c r="U128" i="35" s="1"/>
  <c r="E128" i="35"/>
  <c r="D128" i="35"/>
  <c r="B128" i="35"/>
  <c r="K127" i="35"/>
  <c r="J127" i="35"/>
  <c r="S127" i="35"/>
  <c r="R127" i="35"/>
  <c r="Q127" i="35"/>
  <c r="O127" i="35"/>
  <c r="M127" i="35"/>
  <c r="I127" i="35"/>
  <c r="G127" i="35"/>
  <c r="U127" i="35" s="1"/>
  <c r="E127" i="35"/>
  <c r="D127" i="35"/>
  <c r="B127" i="35"/>
  <c r="K125" i="35"/>
  <c r="J125" i="35"/>
  <c r="S125" i="35"/>
  <c r="R125" i="35"/>
  <c r="Q125" i="35"/>
  <c r="O125" i="35"/>
  <c r="M125" i="35"/>
  <c r="I125" i="35"/>
  <c r="G125" i="35"/>
  <c r="U125" i="35" s="1"/>
  <c r="E125" i="35"/>
  <c r="D125" i="35"/>
  <c r="B125" i="35"/>
  <c r="K124" i="35"/>
  <c r="J124" i="35"/>
  <c r="S124" i="35"/>
  <c r="R124" i="35"/>
  <c r="Q124" i="35"/>
  <c r="O124" i="35"/>
  <c r="M124" i="35"/>
  <c r="I124" i="35"/>
  <c r="G124" i="35"/>
  <c r="U124" i="35" s="1"/>
  <c r="E124" i="35"/>
  <c r="D124" i="35"/>
  <c r="B124" i="35"/>
  <c r="K123" i="35"/>
  <c r="J123" i="35"/>
  <c r="S123" i="35"/>
  <c r="R123" i="35"/>
  <c r="Q123" i="35"/>
  <c r="O123" i="35"/>
  <c r="M123" i="35"/>
  <c r="I123" i="35"/>
  <c r="G123" i="35"/>
  <c r="U123" i="35" s="1"/>
  <c r="E123" i="35"/>
  <c r="D123" i="35"/>
  <c r="B123" i="35"/>
  <c r="K122" i="35"/>
  <c r="J122" i="35"/>
  <c r="S122" i="35"/>
  <c r="R122" i="35"/>
  <c r="Q122" i="35"/>
  <c r="O122" i="35"/>
  <c r="M122" i="35"/>
  <c r="I122" i="35"/>
  <c r="G122" i="35"/>
  <c r="U122" i="35" s="1"/>
  <c r="E122" i="35"/>
  <c r="D122" i="35"/>
  <c r="B122" i="35"/>
  <c r="K121" i="35"/>
  <c r="J121" i="35"/>
  <c r="S121" i="35"/>
  <c r="R121" i="35"/>
  <c r="Q121" i="35"/>
  <c r="O121" i="35"/>
  <c r="M121" i="35"/>
  <c r="I121" i="35"/>
  <c r="G121" i="35"/>
  <c r="U121" i="35" s="1"/>
  <c r="E121" i="35"/>
  <c r="D121" i="35"/>
  <c r="B121" i="35"/>
  <c r="K120" i="35"/>
  <c r="J120" i="35"/>
  <c r="S120" i="35"/>
  <c r="R120" i="35"/>
  <c r="Q120" i="35"/>
  <c r="O120" i="35"/>
  <c r="M120" i="35"/>
  <c r="I120" i="35"/>
  <c r="G120" i="35"/>
  <c r="U120" i="35" s="1"/>
  <c r="E120" i="35"/>
  <c r="D120" i="35"/>
  <c r="B120" i="35"/>
  <c r="K119" i="35"/>
  <c r="J119" i="35"/>
  <c r="S119" i="35"/>
  <c r="R119" i="35"/>
  <c r="Q119" i="35"/>
  <c r="O119" i="35"/>
  <c r="M119" i="35"/>
  <c r="I119" i="35"/>
  <c r="G119" i="35"/>
  <c r="U119" i="35" s="1"/>
  <c r="E119" i="35"/>
  <c r="D119" i="35"/>
  <c r="B119" i="35"/>
  <c r="K118" i="35"/>
  <c r="J118" i="35"/>
  <c r="S118" i="35"/>
  <c r="R118" i="35"/>
  <c r="Q118" i="35"/>
  <c r="O118" i="35"/>
  <c r="M118" i="35"/>
  <c r="I118" i="35"/>
  <c r="G118" i="35"/>
  <c r="U118" i="35" s="1"/>
  <c r="E118" i="35"/>
  <c r="D118" i="35"/>
  <c r="B118" i="35"/>
  <c r="K117" i="35"/>
  <c r="J117" i="35"/>
  <c r="S117" i="35"/>
  <c r="R117" i="35"/>
  <c r="Q117" i="35"/>
  <c r="O117" i="35"/>
  <c r="M117" i="35"/>
  <c r="I117" i="35"/>
  <c r="G117" i="35"/>
  <c r="U117" i="35" s="1"/>
  <c r="E117" i="35"/>
  <c r="D117" i="35"/>
  <c r="B117" i="35"/>
  <c r="K116" i="35"/>
  <c r="J116" i="35"/>
  <c r="S116" i="35"/>
  <c r="R116" i="35"/>
  <c r="Q116" i="35"/>
  <c r="O116" i="35"/>
  <c r="M116" i="35"/>
  <c r="I116" i="35"/>
  <c r="G116" i="35"/>
  <c r="U116" i="35" s="1"/>
  <c r="E116" i="35"/>
  <c r="D116" i="35"/>
  <c r="B116" i="35"/>
  <c r="K115" i="35"/>
  <c r="J115" i="35"/>
  <c r="S115" i="35"/>
  <c r="R115" i="35"/>
  <c r="Q115" i="35"/>
  <c r="O115" i="35"/>
  <c r="M115" i="35"/>
  <c r="I115" i="35"/>
  <c r="G115" i="35"/>
  <c r="U115" i="35" s="1"/>
  <c r="E115" i="35"/>
  <c r="D115" i="35"/>
  <c r="B115" i="35"/>
  <c r="K114" i="35"/>
  <c r="J114" i="35"/>
  <c r="S114" i="35"/>
  <c r="R114" i="35"/>
  <c r="Q114" i="35"/>
  <c r="O114" i="35"/>
  <c r="M114" i="35"/>
  <c r="I114" i="35"/>
  <c r="G114" i="35"/>
  <c r="U114" i="35" s="1"/>
  <c r="E114" i="35"/>
  <c r="D114" i="35"/>
  <c r="B114" i="35"/>
  <c r="K112" i="35"/>
  <c r="J112" i="35"/>
  <c r="S112" i="35"/>
  <c r="R112" i="35"/>
  <c r="Q112" i="35"/>
  <c r="O112" i="35"/>
  <c r="M112" i="35"/>
  <c r="I112" i="35"/>
  <c r="G112" i="35"/>
  <c r="U112" i="35" s="1"/>
  <c r="E112" i="35"/>
  <c r="D112" i="35"/>
  <c r="B112" i="35"/>
  <c r="K111" i="35"/>
  <c r="J111" i="35"/>
  <c r="S111" i="35"/>
  <c r="R111" i="35"/>
  <c r="Q111" i="35"/>
  <c r="O111" i="35"/>
  <c r="M111" i="35"/>
  <c r="I111" i="35"/>
  <c r="G111" i="35"/>
  <c r="U111" i="35" s="1"/>
  <c r="E111" i="35"/>
  <c r="D111" i="35"/>
  <c r="B111" i="35"/>
  <c r="K110" i="35"/>
  <c r="J110" i="35"/>
  <c r="S110" i="35"/>
  <c r="R110" i="35"/>
  <c r="Q110" i="35"/>
  <c r="O110" i="35"/>
  <c r="M110" i="35"/>
  <c r="I110" i="35"/>
  <c r="G110" i="35"/>
  <c r="U110" i="35" s="1"/>
  <c r="E110" i="35"/>
  <c r="D110" i="35"/>
  <c r="B110" i="35"/>
  <c r="K109" i="35"/>
  <c r="J109" i="35"/>
  <c r="S109" i="35"/>
  <c r="R109" i="35"/>
  <c r="Q109" i="35"/>
  <c r="O109" i="35"/>
  <c r="M109" i="35"/>
  <c r="I109" i="35"/>
  <c r="G109" i="35"/>
  <c r="U109" i="35" s="1"/>
  <c r="E109" i="35"/>
  <c r="D109" i="35"/>
  <c r="B109" i="35"/>
  <c r="K108" i="35"/>
  <c r="J108" i="35"/>
  <c r="S108" i="35"/>
  <c r="R108" i="35"/>
  <c r="Q108" i="35"/>
  <c r="O108" i="35"/>
  <c r="M108" i="35"/>
  <c r="I108" i="35"/>
  <c r="G108" i="35"/>
  <c r="U108" i="35" s="1"/>
  <c r="E108" i="35"/>
  <c r="D108" i="35"/>
  <c r="B108" i="35"/>
  <c r="K107" i="35"/>
  <c r="J107" i="35"/>
  <c r="S107" i="35"/>
  <c r="R107" i="35"/>
  <c r="Q107" i="35"/>
  <c r="O107" i="35"/>
  <c r="M107" i="35"/>
  <c r="I107" i="35"/>
  <c r="G107" i="35"/>
  <c r="U107" i="35" s="1"/>
  <c r="E107" i="35"/>
  <c r="D107" i="35"/>
  <c r="B107" i="35"/>
  <c r="K106" i="35"/>
  <c r="J106" i="35"/>
  <c r="S106" i="35"/>
  <c r="R106" i="35"/>
  <c r="Q106" i="35"/>
  <c r="O106" i="35"/>
  <c r="M106" i="35"/>
  <c r="I106" i="35"/>
  <c r="G106" i="35"/>
  <c r="U106" i="35" s="1"/>
  <c r="E106" i="35"/>
  <c r="D106" i="35"/>
  <c r="B106" i="35"/>
  <c r="K105" i="35"/>
  <c r="J105" i="35"/>
  <c r="S105" i="35"/>
  <c r="R105" i="35"/>
  <c r="Q105" i="35"/>
  <c r="O105" i="35"/>
  <c r="M105" i="35"/>
  <c r="I105" i="35"/>
  <c r="G105" i="35"/>
  <c r="U105" i="35" s="1"/>
  <c r="E105" i="35"/>
  <c r="D105" i="35"/>
  <c r="B105" i="35"/>
  <c r="K104" i="35"/>
  <c r="J104" i="35"/>
  <c r="S104" i="35"/>
  <c r="R104" i="35"/>
  <c r="Q104" i="35"/>
  <c r="O104" i="35"/>
  <c r="M104" i="35"/>
  <c r="I104" i="35"/>
  <c r="G104" i="35"/>
  <c r="U104" i="35" s="1"/>
  <c r="E104" i="35"/>
  <c r="D104" i="35"/>
  <c r="B104" i="35"/>
  <c r="K103" i="35"/>
  <c r="J103" i="35"/>
  <c r="S103" i="35"/>
  <c r="R103" i="35"/>
  <c r="Q103" i="35"/>
  <c r="O103" i="35"/>
  <c r="M103" i="35"/>
  <c r="I103" i="35"/>
  <c r="G103" i="35"/>
  <c r="U103" i="35" s="1"/>
  <c r="E103" i="35"/>
  <c r="D103" i="35"/>
  <c r="B103" i="35"/>
  <c r="K102" i="35"/>
  <c r="J102" i="35"/>
  <c r="S102" i="35"/>
  <c r="R102" i="35"/>
  <c r="Q102" i="35"/>
  <c r="O102" i="35"/>
  <c r="M102" i="35"/>
  <c r="I102" i="35"/>
  <c r="G102" i="35"/>
  <c r="U102" i="35" s="1"/>
  <c r="E102" i="35"/>
  <c r="D102" i="35"/>
  <c r="B102" i="35"/>
  <c r="K101" i="35"/>
  <c r="J101" i="35"/>
  <c r="S101" i="35"/>
  <c r="R101" i="35"/>
  <c r="Q101" i="35"/>
  <c r="O101" i="35"/>
  <c r="M101" i="35"/>
  <c r="I101" i="35"/>
  <c r="G101" i="35"/>
  <c r="U101" i="35" s="1"/>
  <c r="E101" i="35"/>
  <c r="D101" i="35"/>
  <c r="B101" i="35"/>
  <c r="K99" i="35"/>
  <c r="J99" i="35"/>
  <c r="S99" i="35"/>
  <c r="R99" i="35"/>
  <c r="Q99" i="35"/>
  <c r="O99" i="35"/>
  <c r="M99" i="35"/>
  <c r="I99" i="35"/>
  <c r="G99" i="35"/>
  <c r="U99" i="35" s="1"/>
  <c r="E99" i="35"/>
  <c r="D99" i="35"/>
  <c r="B99" i="35"/>
  <c r="K98" i="35"/>
  <c r="J98" i="35"/>
  <c r="S98" i="35"/>
  <c r="R98" i="35"/>
  <c r="Q98" i="35"/>
  <c r="O98" i="35"/>
  <c r="M98" i="35"/>
  <c r="I98" i="35"/>
  <c r="G98" i="35"/>
  <c r="U98" i="35" s="1"/>
  <c r="E98" i="35"/>
  <c r="D98" i="35"/>
  <c r="B98" i="35"/>
  <c r="K97" i="35"/>
  <c r="J97" i="35"/>
  <c r="S97" i="35"/>
  <c r="R97" i="35"/>
  <c r="Q97" i="35"/>
  <c r="O97" i="35"/>
  <c r="M97" i="35"/>
  <c r="I97" i="35"/>
  <c r="G97" i="35"/>
  <c r="U97" i="35" s="1"/>
  <c r="E97" i="35"/>
  <c r="D97" i="35"/>
  <c r="B97" i="35"/>
  <c r="K96" i="35"/>
  <c r="J96" i="35"/>
  <c r="S96" i="35"/>
  <c r="R96" i="35"/>
  <c r="Q96" i="35"/>
  <c r="O96" i="35"/>
  <c r="M96" i="35"/>
  <c r="I96" i="35"/>
  <c r="G96" i="35"/>
  <c r="U96" i="35" s="1"/>
  <c r="E96" i="35"/>
  <c r="D96" i="35"/>
  <c r="B96" i="35"/>
  <c r="K95" i="35"/>
  <c r="J95" i="35"/>
  <c r="S95" i="35"/>
  <c r="R95" i="35"/>
  <c r="Q95" i="35"/>
  <c r="O95" i="35"/>
  <c r="M95" i="35"/>
  <c r="I95" i="35"/>
  <c r="G95" i="35"/>
  <c r="U95" i="35" s="1"/>
  <c r="E95" i="35"/>
  <c r="D95" i="35"/>
  <c r="B95" i="35"/>
  <c r="K94" i="35"/>
  <c r="J94" i="35"/>
  <c r="S94" i="35"/>
  <c r="R94" i="35"/>
  <c r="Q94" i="35"/>
  <c r="O94" i="35"/>
  <c r="M94" i="35"/>
  <c r="I94" i="35"/>
  <c r="G94" i="35"/>
  <c r="U94" i="35" s="1"/>
  <c r="E94" i="35"/>
  <c r="D94" i="35"/>
  <c r="B94" i="35"/>
  <c r="K93" i="35"/>
  <c r="J93" i="35"/>
  <c r="S93" i="35"/>
  <c r="R93" i="35"/>
  <c r="Q93" i="35"/>
  <c r="O93" i="35"/>
  <c r="M93" i="35"/>
  <c r="I93" i="35"/>
  <c r="G93" i="35"/>
  <c r="U93" i="35" s="1"/>
  <c r="E93" i="35"/>
  <c r="D93" i="35"/>
  <c r="B93" i="35"/>
  <c r="K92" i="35"/>
  <c r="J92" i="35"/>
  <c r="S92" i="35"/>
  <c r="R92" i="35"/>
  <c r="Q92" i="35"/>
  <c r="O92" i="35"/>
  <c r="M92" i="35"/>
  <c r="I92" i="35"/>
  <c r="G92" i="35"/>
  <c r="U92" i="35" s="1"/>
  <c r="E92" i="35"/>
  <c r="D92" i="35"/>
  <c r="B92" i="35"/>
  <c r="K91" i="35"/>
  <c r="J91" i="35"/>
  <c r="S91" i="35"/>
  <c r="R91" i="35"/>
  <c r="Q91" i="35"/>
  <c r="O91" i="35"/>
  <c r="M91" i="35"/>
  <c r="I91" i="35"/>
  <c r="G91" i="35"/>
  <c r="U91" i="35" s="1"/>
  <c r="E91" i="35"/>
  <c r="D91" i="35"/>
  <c r="B91" i="35"/>
  <c r="K90" i="35"/>
  <c r="J90" i="35"/>
  <c r="S90" i="35"/>
  <c r="R90" i="35"/>
  <c r="Q90" i="35"/>
  <c r="O90" i="35"/>
  <c r="M90" i="35"/>
  <c r="I90" i="35"/>
  <c r="G90" i="35"/>
  <c r="U90" i="35" s="1"/>
  <c r="E90" i="35"/>
  <c r="D90" i="35"/>
  <c r="B90" i="35"/>
  <c r="K89" i="35"/>
  <c r="J89" i="35"/>
  <c r="S89" i="35"/>
  <c r="R89" i="35"/>
  <c r="Q89" i="35"/>
  <c r="O89" i="35"/>
  <c r="M89" i="35"/>
  <c r="I89" i="35"/>
  <c r="G89" i="35"/>
  <c r="U89" i="35" s="1"/>
  <c r="E89" i="35"/>
  <c r="D89" i="35"/>
  <c r="B89" i="35"/>
  <c r="K88" i="35"/>
  <c r="J88" i="35"/>
  <c r="S88" i="35"/>
  <c r="R88" i="35"/>
  <c r="Q88" i="35"/>
  <c r="O88" i="35"/>
  <c r="M88" i="35"/>
  <c r="I88" i="35"/>
  <c r="G88" i="35"/>
  <c r="U88" i="35" s="1"/>
  <c r="E88" i="35"/>
  <c r="D88" i="35"/>
  <c r="B88" i="35"/>
  <c r="K86" i="35"/>
  <c r="J86" i="35"/>
  <c r="S86" i="35"/>
  <c r="R86" i="35"/>
  <c r="Q86" i="35"/>
  <c r="O86" i="35"/>
  <c r="M86" i="35"/>
  <c r="I86" i="35"/>
  <c r="G86" i="35"/>
  <c r="U86" i="35" s="1"/>
  <c r="E86" i="35"/>
  <c r="D86" i="35"/>
  <c r="B86" i="35"/>
  <c r="K85" i="35"/>
  <c r="J85" i="35"/>
  <c r="S85" i="35"/>
  <c r="R85" i="35"/>
  <c r="Q85" i="35"/>
  <c r="O85" i="35"/>
  <c r="M85" i="35"/>
  <c r="I85" i="35"/>
  <c r="G85" i="35"/>
  <c r="U85" i="35" s="1"/>
  <c r="E85" i="35"/>
  <c r="D85" i="35"/>
  <c r="B85" i="35"/>
  <c r="K84" i="35"/>
  <c r="J84" i="35"/>
  <c r="S84" i="35"/>
  <c r="R84" i="35"/>
  <c r="Q84" i="35"/>
  <c r="O84" i="35"/>
  <c r="M84" i="35"/>
  <c r="I84" i="35"/>
  <c r="G84" i="35"/>
  <c r="U84" i="35" s="1"/>
  <c r="E84" i="35"/>
  <c r="D84" i="35"/>
  <c r="B84" i="35"/>
  <c r="K83" i="35"/>
  <c r="J83" i="35"/>
  <c r="S83" i="35"/>
  <c r="R83" i="35"/>
  <c r="Q83" i="35"/>
  <c r="O83" i="35"/>
  <c r="M83" i="35"/>
  <c r="I83" i="35"/>
  <c r="G83" i="35"/>
  <c r="U83" i="35" s="1"/>
  <c r="E83" i="35"/>
  <c r="D83" i="35"/>
  <c r="B83" i="35"/>
  <c r="K82" i="35"/>
  <c r="J82" i="35"/>
  <c r="S82" i="35"/>
  <c r="R82" i="35"/>
  <c r="Q82" i="35"/>
  <c r="O82" i="35"/>
  <c r="M82" i="35"/>
  <c r="I82" i="35"/>
  <c r="G82" i="35"/>
  <c r="U82" i="35" s="1"/>
  <c r="E82" i="35"/>
  <c r="D82" i="35"/>
  <c r="B82" i="35"/>
  <c r="K81" i="35"/>
  <c r="J81" i="35"/>
  <c r="S81" i="35"/>
  <c r="R81" i="35"/>
  <c r="Q81" i="35"/>
  <c r="O81" i="35"/>
  <c r="M81" i="35"/>
  <c r="I81" i="35"/>
  <c r="G81" i="35"/>
  <c r="U81" i="35" s="1"/>
  <c r="E81" i="35"/>
  <c r="D81" i="35"/>
  <c r="B81" i="35"/>
  <c r="K80" i="35"/>
  <c r="J80" i="35"/>
  <c r="S80" i="35"/>
  <c r="R80" i="35"/>
  <c r="Q80" i="35"/>
  <c r="O80" i="35"/>
  <c r="M80" i="35"/>
  <c r="I80" i="35"/>
  <c r="G80" i="35"/>
  <c r="U80" i="35" s="1"/>
  <c r="E80" i="35"/>
  <c r="D80" i="35"/>
  <c r="B80" i="35"/>
  <c r="K79" i="35"/>
  <c r="J79" i="35"/>
  <c r="S79" i="35"/>
  <c r="R79" i="35"/>
  <c r="Q79" i="35"/>
  <c r="O79" i="35"/>
  <c r="M79" i="35"/>
  <c r="I79" i="35"/>
  <c r="G79" i="35"/>
  <c r="U79" i="35" s="1"/>
  <c r="E79" i="35"/>
  <c r="D79" i="35"/>
  <c r="B79" i="35"/>
  <c r="K78" i="35"/>
  <c r="J78" i="35"/>
  <c r="S78" i="35"/>
  <c r="R78" i="35"/>
  <c r="Q78" i="35"/>
  <c r="O78" i="35"/>
  <c r="M78" i="35"/>
  <c r="I78" i="35"/>
  <c r="G78" i="35"/>
  <c r="U78" i="35" s="1"/>
  <c r="E78" i="35"/>
  <c r="D78" i="35"/>
  <c r="B78" i="35"/>
  <c r="K77" i="35"/>
  <c r="J77" i="35"/>
  <c r="S77" i="35"/>
  <c r="R77" i="35"/>
  <c r="Q77" i="35"/>
  <c r="O77" i="35"/>
  <c r="M77" i="35"/>
  <c r="I77" i="35"/>
  <c r="G77" i="35"/>
  <c r="U77" i="35" s="1"/>
  <c r="E77" i="35"/>
  <c r="D77" i="35"/>
  <c r="B77" i="35"/>
  <c r="K76" i="35"/>
  <c r="J76" i="35"/>
  <c r="S76" i="35"/>
  <c r="R76" i="35"/>
  <c r="Q76" i="35"/>
  <c r="O76" i="35"/>
  <c r="M76" i="35"/>
  <c r="I76" i="35"/>
  <c r="G76" i="35"/>
  <c r="U76" i="35" s="1"/>
  <c r="E76" i="35"/>
  <c r="D76" i="35"/>
  <c r="B76" i="35"/>
  <c r="K75" i="35"/>
  <c r="J75" i="35"/>
  <c r="S75" i="35"/>
  <c r="R75" i="35"/>
  <c r="Q75" i="35"/>
  <c r="O75" i="35"/>
  <c r="M75" i="35"/>
  <c r="I75" i="35"/>
  <c r="G75" i="35"/>
  <c r="U75" i="35" s="1"/>
  <c r="E75" i="35"/>
  <c r="D75" i="35"/>
  <c r="B75" i="35"/>
  <c r="K73" i="35"/>
  <c r="J73" i="35"/>
  <c r="S73" i="35"/>
  <c r="R73" i="35"/>
  <c r="Q73" i="35"/>
  <c r="O73" i="35"/>
  <c r="M73" i="35"/>
  <c r="I73" i="35"/>
  <c r="G73" i="35"/>
  <c r="U73" i="35" s="1"/>
  <c r="E73" i="35"/>
  <c r="D73" i="35"/>
  <c r="B73" i="35"/>
  <c r="K72" i="35"/>
  <c r="J72" i="35"/>
  <c r="S72" i="35"/>
  <c r="R72" i="35"/>
  <c r="Q72" i="35"/>
  <c r="O72" i="35"/>
  <c r="M72" i="35"/>
  <c r="I72" i="35"/>
  <c r="G72" i="35"/>
  <c r="U72" i="35" s="1"/>
  <c r="E72" i="35"/>
  <c r="D72" i="35"/>
  <c r="B72" i="35"/>
  <c r="K71" i="35"/>
  <c r="J71" i="35"/>
  <c r="S71" i="35"/>
  <c r="R71" i="35"/>
  <c r="Q71" i="35"/>
  <c r="O71" i="35"/>
  <c r="M71" i="35"/>
  <c r="I71" i="35"/>
  <c r="G71" i="35"/>
  <c r="U71" i="35" s="1"/>
  <c r="E71" i="35"/>
  <c r="D71" i="35"/>
  <c r="B71" i="35"/>
  <c r="K70" i="35"/>
  <c r="J70" i="35"/>
  <c r="S70" i="35"/>
  <c r="R70" i="35"/>
  <c r="Q70" i="35"/>
  <c r="O70" i="35"/>
  <c r="M70" i="35"/>
  <c r="I70" i="35"/>
  <c r="G70" i="35"/>
  <c r="U70" i="35" s="1"/>
  <c r="E70" i="35"/>
  <c r="D70" i="35"/>
  <c r="B70" i="35"/>
  <c r="K69" i="35"/>
  <c r="J69" i="35"/>
  <c r="S69" i="35"/>
  <c r="R69" i="35"/>
  <c r="Q69" i="35"/>
  <c r="O69" i="35"/>
  <c r="M69" i="35"/>
  <c r="I69" i="35"/>
  <c r="G69" i="35"/>
  <c r="U69" i="35" s="1"/>
  <c r="E69" i="35"/>
  <c r="D69" i="35"/>
  <c r="B69" i="35"/>
  <c r="K68" i="35"/>
  <c r="J68" i="35"/>
  <c r="S68" i="35"/>
  <c r="R68" i="35"/>
  <c r="Q68" i="35"/>
  <c r="O68" i="35"/>
  <c r="M68" i="35"/>
  <c r="I68" i="35"/>
  <c r="G68" i="35"/>
  <c r="U68" i="35" s="1"/>
  <c r="E68" i="35"/>
  <c r="D68" i="35"/>
  <c r="B68" i="35"/>
  <c r="K67" i="35"/>
  <c r="J67" i="35"/>
  <c r="S67" i="35"/>
  <c r="R67" i="35"/>
  <c r="Q67" i="35"/>
  <c r="O67" i="35"/>
  <c r="M67" i="35"/>
  <c r="I67" i="35"/>
  <c r="G67" i="35"/>
  <c r="U67" i="35" s="1"/>
  <c r="E67" i="35"/>
  <c r="D67" i="35"/>
  <c r="B67" i="35"/>
  <c r="K66" i="35"/>
  <c r="J66" i="35"/>
  <c r="S66" i="35"/>
  <c r="R66" i="35"/>
  <c r="Q66" i="35"/>
  <c r="O66" i="35"/>
  <c r="M66" i="35"/>
  <c r="I66" i="35"/>
  <c r="G66" i="35"/>
  <c r="U66" i="35" s="1"/>
  <c r="E66" i="35"/>
  <c r="D66" i="35"/>
  <c r="B66" i="35"/>
  <c r="K65" i="35"/>
  <c r="J65" i="35"/>
  <c r="S65" i="35"/>
  <c r="R65" i="35"/>
  <c r="Q65" i="35"/>
  <c r="O65" i="35"/>
  <c r="M65" i="35"/>
  <c r="I65" i="35"/>
  <c r="G65" i="35"/>
  <c r="U65" i="35" s="1"/>
  <c r="E65" i="35"/>
  <c r="D65" i="35"/>
  <c r="B65" i="35"/>
  <c r="K64" i="35"/>
  <c r="J64" i="35"/>
  <c r="S64" i="35"/>
  <c r="R64" i="35"/>
  <c r="Q64" i="35"/>
  <c r="O64" i="35"/>
  <c r="M64" i="35"/>
  <c r="I64" i="35"/>
  <c r="G64" i="35"/>
  <c r="U64" i="35" s="1"/>
  <c r="E64" i="35"/>
  <c r="D64" i="35"/>
  <c r="B64" i="35"/>
  <c r="K63" i="35"/>
  <c r="J63" i="35"/>
  <c r="S63" i="35"/>
  <c r="R63" i="35"/>
  <c r="Q63" i="35"/>
  <c r="O63" i="35"/>
  <c r="M63" i="35"/>
  <c r="I63" i="35"/>
  <c r="G63" i="35"/>
  <c r="U63" i="35" s="1"/>
  <c r="E63" i="35"/>
  <c r="D63" i="35"/>
  <c r="B63" i="35"/>
  <c r="K62" i="35"/>
  <c r="J62" i="35"/>
  <c r="S62" i="35"/>
  <c r="R62" i="35"/>
  <c r="Q62" i="35"/>
  <c r="O62" i="35"/>
  <c r="M62" i="35"/>
  <c r="I62" i="35"/>
  <c r="G62" i="35"/>
  <c r="U62" i="35" s="1"/>
  <c r="E62" i="35"/>
  <c r="D62" i="35"/>
  <c r="B62" i="35"/>
  <c r="K60" i="35"/>
  <c r="J60" i="35"/>
  <c r="S60" i="35"/>
  <c r="R60" i="35"/>
  <c r="Q60" i="35"/>
  <c r="O60" i="35"/>
  <c r="M60" i="35"/>
  <c r="I60" i="35"/>
  <c r="G60" i="35"/>
  <c r="U60" i="35" s="1"/>
  <c r="E60" i="35"/>
  <c r="D60" i="35"/>
  <c r="B60" i="35"/>
  <c r="K59" i="35"/>
  <c r="J59" i="35"/>
  <c r="S59" i="35"/>
  <c r="R59" i="35"/>
  <c r="Q59" i="35"/>
  <c r="O59" i="35"/>
  <c r="M59" i="35"/>
  <c r="I59" i="35"/>
  <c r="G59" i="35"/>
  <c r="U59" i="35" s="1"/>
  <c r="E59" i="35"/>
  <c r="D59" i="35"/>
  <c r="B59" i="35"/>
  <c r="K58" i="35"/>
  <c r="J58" i="35"/>
  <c r="S58" i="35"/>
  <c r="R58" i="35"/>
  <c r="Q58" i="35"/>
  <c r="O58" i="35"/>
  <c r="M58" i="35"/>
  <c r="I58" i="35"/>
  <c r="G58" i="35"/>
  <c r="U58" i="35" s="1"/>
  <c r="E58" i="35"/>
  <c r="D58" i="35"/>
  <c r="B58" i="35"/>
  <c r="K57" i="35"/>
  <c r="J57" i="35"/>
  <c r="S57" i="35"/>
  <c r="R57" i="35"/>
  <c r="Q57" i="35"/>
  <c r="O57" i="35"/>
  <c r="M57" i="35"/>
  <c r="I57" i="35"/>
  <c r="G57" i="35"/>
  <c r="U57" i="35" s="1"/>
  <c r="E57" i="35"/>
  <c r="D57" i="35"/>
  <c r="B57" i="35"/>
  <c r="K56" i="35"/>
  <c r="J56" i="35"/>
  <c r="S56" i="35"/>
  <c r="R56" i="35"/>
  <c r="Q56" i="35"/>
  <c r="O56" i="35"/>
  <c r="M56" i="35"/>
  <c r="I56" i="35"/>
  <c r="G56" i="35"/>
  <c r="U56" i="35" s="1"/>
  <c r="E56" i="35"/>
  <c r="D56" i="35"/>
  <c r="B56" i="35"/>
  <c r="K55" i="35"/>
  <c r="J55" i="35"/>
  <c r="S55" i="35"/>
  <c r="R55" i="35"/>
  <c r="Q55" i="35"/>
  <c r="O55" i="35"/>
  <c r="M55" i="35"/>
  <c r="I55" i="35"/>
  <c r="G55" i="35"/>
  <c r="U55" i="35" s="1"/>
  <c r="E55" i="35"/>
  <c r="D55" i="35"/>
  <c r="B55" i="35"/>
  <c r="K54" i="35"/>
  <c r="J54" i="35"/>
  <c r="S54" i="35"/>
  <c r="R54" i="35"/>
  <c r="Q54" i="35"/>
  <c r="O54" i="35"/>
  <c r="M54" i="35"/>
  <c r="I54" i="35"/>
  <c r="G54" i="35"/>
  <c r="U54" i="35" s="1"/>
  <c r="E54" i="35"/>
  <c r="D54" i="35"/>
  <c r="B54" i="35"/>
  <c r="K53" i="35"/>
  <c r="J53" i="35"/>
  <c r="S53" i="35"/>
  <c r="R53" i="35"/>
  <c r="Q53" i="35"/>
  <c r="O53" i="35"/>
  <c r="M53" i="35"/>
  <c r="I53" i="35"/>
  <c r="G53" i="35"/>
  <c r="U53" i="35" s="1"/>
  <c r="E53" i="35"/>
  <c r="D53" i="35"/>
  <c r="B53" i="35"/>
  <c r="K52" i="35"/>
  <c r="J52" i="35"/>
  <c r="S52" i="35"/>
  <c r="R52" i="35"/>
  <c r="Q52" i="35"/>
  <c r="O52" i="35"/>
  <c r="M52" i="35"/>
  <c r="I52" i="35"/>
  <c r="G52" i="35"/>
  <c r="U52" i="35" s="1"/>
  <c r="E52" i="35"/>
  <c r="D52" i="35"/>
  <c r="B52" i="35"/>
  <c r="K51" i="35"/>
  <c r="J51" i="35"/>
  <c r="S51" i="35"/>
  <c r="R51" i="35"/>
  <c r="Q51" i="35"/>
  <c r="O51" i="35"/>
  <c r="M51" i="35"/>
  <c r="I51" i="35"/>
  <c r="G51" i="35"/>
  <c r="U51" i="35" s="1"/>
  <c r="E51" i="35"/>
  <c r="D51" i="35"/>
  <c r="B51" i="35"/>
  <c r="K50" i="35"/>
  <c r="J50" i="35"/>
  <c r="S50" i="35"/>
  <c r="R50" i="35"/>
  <c r="Q50" i="35"/>
  <c r="O50" i="35"/>
  <c r="M50" i="35"/>
  <c r="I50" i="35"/>
  <c r="G50" i="35"/>
  <c r="U50" i="35" s="1"/>
  <c r="E50" i="35"/>
  <c r="D50" i="35"/>
  <c r="B50" i="35"/>
  <c r="K49" i="35"/>
  <c r="J49" i="35"/>
  <c r="S49" i="35"/>
  <c r="R49" i="35"/>
  <c r="Q49" i="35"/>
  <c r="O49" i="35"/>
  <c r="M49" i="35"/>
  <c r="I49" i="35"/>
  <c r="G49" i="35"/>
  <c r="U49" i="35" s="1"/>
  <c r="E49" i="35"/>
  <c r="D49" i="35"/>
  <c r="B49" i="35"/>
  <c r="K47" i="35"/>
  <c r="J47" i="35"/>
  <c r="S47" i="35"/>
  <c r="R47" i="35"/>
  <c r="Q47" i="35"/>
  <c r="O47" i="35"/>
  <c r="M47" i="35"/>
  <c r="I47" i="35"/>
  <c r="G47" i="35"/>
  <c r="U47" i="35" s="1"/>
  <c r="E47" i="35"/>
  <c r="D47" i="35"/>
  <c r="B47" i="35"/>
  <c r="K46" i="35"/>
  <c r="J46" i="35"/>
  <c r="S46" i="35"/>
  <c r="R46" i="35"/>
  <c r="Q46" i="35"/>
  <c r="O46" i="35"/>
  <c r="M46" i="35"/>
  <c r="I46" i="35"/>
  <c r="G46" i="35"/>
  <c r="U46" i="35" s="1"/>
  <c r="E46" i="35"/>
  <c r="D46" i="35"/>
  <c r="B46" i="35"/>
  <c r="K45" i="35"/>
  <c r="J45" i="35"/>
  <c r="S45" i="35"/>
  <c r="R45" i="35"/>
  <c r="Q45" i="35"/>
  <c r="O45" i="35"/>
  <c r="M45" i="35"/>
  <c r="I45" i="35"/>
  <c r="G45" i="35"/>
  <c r="E45" i="35"/>
  <c r="D45" i="35"/>
  <c r="B45" i="35"/>
  <c r="K44" i="35"/>
  <c r="J44" i="35"/>
  <c r="S44" i="35"/>
  <c r="R44" i="35"/>
  <c r="Q44" i="35"/>
  <c r="O44" i="35"/>
  <c r="M44" i="35"/>
  <c r="I44" i="35"/>
  <c r="G44" i="35"/>
  <c r="E44" i="35"/>
  <c r="D44" i="35"/>
  <c r="B44" i="35"/>
  <c r="K43" i="35"/>
  <c r="J43" i="35"/>
  <c r="S43" i="35"/>
  <c r="R43" i="35"/>
  <c r="Q43" i="35"/>
  <c r="O43" i="35"/>
  <c r="M43" i="35"/>
  <c r="I43" i="35"/>
  <c r="G43" i="35"/>
  <c r="E43" i="35"/>
  <c r="D43" i="35"/>
  <c r="B43" i="35"/>
  <c r="K42" i="35"/>
  <c r="J42" i="35"/>
  <c r="S42" i="35"/>
  <c r="R42" i="35"/>
  <c r="Q42" i="35"/>
  <c r="O42" i="35"/>
  <c r="M42" i="35"/>
  <c r="I42" i="35"/>
  <c r="G42" i="35"/>
  <c r="E42" i="35"/>
  <c r="D42" i="35"/>
  <c r="B42" i="35"/>
  <c r="K41" i="35"/>
  <c r="J41" i="35"/>
  <c r="S41" i="35"/>
  <c r="R41" i="35"/>
  <c r="Q41" i="35"/>
  <c r="O41" i="35"/>
  <c r="M41" i="35"/>
  <c r="I41" i="35"/>
  <c r="G41" i="35"/>
  <c r="E41" i="35"/>
  <c r="D41" i="35"/>
  <c r="B41" i="35"/>
  <c r="K40" i="35"/>
  <c r="J40" i="35"/>
  <c r="S40" i="35"/>
  <c r="R40" i="35"/>
  <c r="Q40" i="35"/>
  <c r="O40" i="35"/>
  <c r="M40" i="35"/>
  <c r="I40" i="35"/>
  <c r="G40" i="35"/>
  <c r="E40" i="35"/>
  <c r="D40" i="35"/>
  <c r="B40" i="35"/>
  <c r="K39" i="35"/>
  <c r="J39" i="35"/>
  <c r="S39" i="35"/>
  <c r="R39" i="35"/>
  <c r="Q39" i="35"/>
  <c r="O39" i="35"/>
  <c r="M39" i="35"/>
  <c r="I39" i="35"/>
  <c r="G39" i="35"/>
  <c r="E39" i="35"/>
  <c r="D39" i="35"/>
  <c r="B39" i="35"/>
  <c r="K38" i="35"/>
  <c r="J38" i="35"/>
  <c r="S38" i="35"/>
  <c r="R38" i="35"/>
  <c r="Q38" i="35"/>
  <c r="O38" i="35"/>
  <c r="M38" i="35"/>
  <c r="I38" i="35"/>
  <c r="G38" i="35"/>
  <c r="E38" i="35"/>
  <c r="D38" i="35"/>
  <c r="B38" i="35"/>
  <c r="K37" i="35"/>
  <c r="J37" i="35"/>
  <c r="S37" i="35"/>
  <c r="R37" i="35"/>
  <c r="Q37" i="35"/>
  <c r="O37" i="35"/>
  <c r="M37" i="35"/>
  <c r="I37" i="35"/>
  <c r="G37" i="35"/>
  <c r="E37" i="35"/>
  <c r="D37" i="35"/>
  <c r="B37" i="35"/>
  <c r="K36" i="35"/>
  <c r="J36" i="35"/>
  <c r="S36" i="35"/>
  <c r="R36" i="35"/>
  <c r="Q36" i="35"/>
  <c r="O36" i="35"/>
  <c r="M36" i="35"/>
  <c r="I36" i="35"/>
  <c r="G36" i="35"/>
  <c r="K297" i="68" s="1"/>
  <c r="E36" i="35"/>
  <c r="D36" i="35"/>
  <c r="B36" i="35"/>
  <c r="K34" i="35"/>
  <c r="J34" i="35"/>
  <c r="S34" i="35"/>
  <c r="R34" i="35"/>
  <c r="Q34" i="35"/>
  <c r="O34" i="35"/>
  <c r="P21" i="35" s="1"/>
  <c r="M34" i="35"/>
  <c r="N21" i="35" s="1"/>
  <c r="I34" i="35"/>
  <c r="G34" i="35"/>
  <c r="E34" i="35"/>
  <c r="F21" i="35" s="1"/>
  <c r="D34" i="35"/>
  <c r="B34" i="35"/>
  <c r="K33" i="35"/>
  <c r="J33" i="35"/>
  <c r="S33" i="35"/>
  <c r="R33" i="35"/>
  <c r="Q33" i="35"/>
  <c r="O33" i="35"/>
  <c r="M33" i="35"/>
  <c r="I33" i="35"/>
  <c r="G33" i="35"/>
  <c r="K438" i="68" s="1"/>
  <c r="E33" i="35"/>
  <c r="D33" i="35"/>
  <c r="B33" i="35"/>
  <c r="K32" i="35"/>
  <c r="J32" i="35"/>
  <c r="S32" i="35"/>
  <c r="R32" i="35"/>
  <c r="Q32" i="35"/>
  <c r="O32" i="35"/>
  <c r="M32" i="35"/>
  <c r="I32" i="35"/>
  <c r="G32" i="35"/>
  <c r="E32" i="35"/>
  <c r="D32" i="35"/>
  <c r="B32" i="35"/>
  <c r="K31" i="35"/>
  <c r="J31" i="35"/>
  <c r="S31" i="35"/>
  <c r="R31" i="35"/>
  <c r="Q31" i="35"/>
  <c r="O31" i="35"/>
  <c r="M31" i="35"/>
  <c r="I31" i="35"/>
  <c r="G31" i="35"/>
  <c r="E31" i="35"/>
  <c r="D31" i="35"/>
  <c r="B31" i="35"/>
  <c r="K30" i="35"/>
  <c r="J30" i="35"/>
  <c r="S30" i="35"/>
  <c r="R30" i="35"/>
  <c r="Q30" i="35"/>
  <c r="O30" i="35"/>
  <c r="M30" i="35"/>
  <c r="I30" i="35"/>
  <c r="G30" i="35"/>
  <c r="E30" i="35"/>
  <c r="D30" i="35"/>
  <c r="B30" i="35"/>
  <c r="K29" i="35"/>
  <c r="J29" i="35"/>
  <c r="S29" i="35"/>
  <c r="R29" i="35"/>
  <c r="Q29" i="35"/>
  <c r="O29" i="35"/>
  <c r="M29" i="35"/>
  <c r="I29" i="35"/>
  <c r="G29" i="35"/>
  <c r="E29" i="35"/>
  <c r="D29" i="35"/>
  <c r="B29" i="35"/>
  <c r="K28" i="35"/>
  <c r="J28" i="35"/>
  <c r="S28" i="35"/>
  <c r="R28" i="35"/>
  <c r="Q28" i="35"/>
  <c r="O28" i="35"/>
  <c r="M28" i="35"/>
  <c r="I28" i="35"/>
  <c r="G28" i="35"/>
  <c r="E28" i="35"/>
  <c r="D28" i="35"/>
  <c r="B28" i="35"/>
  <c r="K27" i="35"/>
  <c r="J27" i="35"/>
  <c r="S27" i="35"/>
  <c r="R27" i="35"/>
  <c r="Q27" i="35"/>
  <c r="O27" i="35"/>
  <c r="M27" i="35"/>
  <c r="I27" i="35"/>
  <c r="G27" i="35"/>
  <c r="E27" i="35"/>
  <c r="D27" i="35"/>
  <c r="B27" i="35"/>
  <c r="K26" i="35"/>
  <c r="J26" i="35"/>
  <c r="S26" i="35"/>
  <c r="R26" i="35"/>
  <c r="Q26" i="35"/>
  <c r="O26" i="35"/>
  <c r="M26" i="35"/>
  <c r="I26" i="35"/>
  <c r="G26" i="35"/>
  <c r="E26" i="35"/>
  <c r="D26" i="35"/>
  <c r="B26" i="35"/>
  <c r="K25" i="35"/>
  <c r="J25" i="35"/>
  <c r="S25" i="35"/>
  <c r="R25" i="35"/>
  <c r="Q25" i="35"/>
  <c r="O25" i="35"/>
  <c r="M25" i="35"/>
  <c r="I25" i="35"/>
  <c r="G25" i="35"/>
  <c r="E25" i="35"/>
  <c r="D25" i="35"/>
  <c r="B25" i="35"/>
  <c r="K24" i="35"/>
  <c r="J24" i="35"/>
  <c r="S24" i="35"/>
  <c r="R24" i="35"/>
  <c r="Q24" i="35"/>
  <c r="O24" i="35"/>
  <c r="M24" i="35"/>
  <c r="I24" i="35"/>
  <c r="G24" i="35"/>
  <c r="K403" i="68" s="1"/>
  <c r="E24" i="35"/>
  <c r="D24" i="35"/>
  <c r="B24" i="35"/>
  <c r="K23" i="35"/>
  <c r="J23" i="35"/>
  <c r="S23" i="35"/>
  <c r="R23" i="35"/>
  <c r="Q23" i="35"/>
  <c r="O23" i="35"/>
  <c r="M23" i="35"/>
  <c r="I23" i="35"/>
  <c r="G23" i="35"/>
  <c r="K311" i="68" s="1"/>
  <c r="E23" i="35"/>
  <c r="F10" i="35" s="1"/>
  <c r="D23" i="35"/>
  <c r="B23" i="35"/>
  <c r="G20" i="35"/>
  <c r="D20" i="35"/>
  <c r="B20" i="35"/>
  <c r="G19" i="35"/>
  <c r="D19" i="35"/>
  <c r="B19" i="35"/>
  <c r="G18" i="35"/>
  <c r="D18" i="35"/>
  <c r="B18" i="35"/>
  <c r="G17" i="35"/>
  <c r="D17" i="35"/>
  <c r="B17" i="35"/>
  <c r="G16" i="35"/>
  <c r="D16" i="35"/>
  <c r="B16" i="35"/>
  <c r="G15" i="35"/>
  <c r="D15" i="35"/>
  <c r="B15" i="35"/>
  <c r="G14" i="35"/>
  <c r="K117" i="68" s="1"/>
  <c r="D14" i="35"/>
  <c r="B14" i="35"/>
  <c r="G13" i="35"/>
  <c r="D13" i="35"/>
  <c r="B13" i="35"/>
  <c r="G12" i="35"/>
  <c r="D12" i="35"/>
  <c r="B12" i="35"/>
  <c r="G11" i="35"/>
  <c r="D11" i="35"/>
  <c r="B11" i="35"/>
  <c r="K10" i="68" l="1"/>
  <c r="K168" i="68"/>
  <c r="K195" i="68"/>
  <c r="K11" i="68"/>
  <c r="K79" i="68"/>
  <c r="K38" i="68"/>
  <c r="K314" i="68"/>
  <c r="K273" i="68"/>
  <c r="K430" i="68"/>
  <c r="K352" i="68"/>
  <c r="K23" i="68"/>
  <c r="K245" i="68"/>
  <c r="K362" i="68"/>
  <c r="K414" i="68"/>
  <c r="K440" i="68"/>
  <c r="K323" i="68"/>
  <c r="K466" i="68"/>
  <c r="K258" i="68"/>
  <c r="K388" i="68"/>
  <c r="K310" i="68"/>
  <c r="K375" i="68"/>
  <c r="K453" i="68"/>
  <c r="K427" i="68"/>
  <c r="K349" i="68"/>
  <c r="K271" i="68"/>
  <c r="K401" i="68"/>
  <c r="K203" i="68"/>
  <c r="K36" i="68"/>
  <c r="K415" i="68"/>
  <c r="K324" i="68"/>
  <c r="K246" i="68"/>
  <c r="K441" i="68"/>
  <c r="K259" i="68"/>
  <c r="K337" i="68"/>
  <c r="K428" i="68"/>
  <c r="K389" i="68"/>
  <c r="K454" i="68"/>
  <c r="K298" i="68"/>
  <c r="K363" i="68"/>
  <c r="K376" i="68"/>
  <c r="K425" i="68"/>
  <c r="K386" i="68"/>
  <c r="K373" i="68"/>
  <c r="K321" i="68"/>
  <c r="K464" i="68"/>
  <c r="K451" i="68"/>
  <c r="K347" i="68"/>
  <c r="K269" i="68"/>
  <c r="K399" i="68"/>
  <c r="K256" i="68"/>
  <c r="K222" i="68"/>
  <c r="K196" i="68"/>
  <c r="K157" i="68"/>
  <c r="K105" i="68"/>
  <c r="K209" i="68"/>
  <c r="K183" i="68"/>
  <c r="K66" i="68"/>
  <c r="K131" i="68"/>
  <c r="K92" i="68"/>
  <c r="K144" i="68"/>
  <c r="K186" i="68"/>
  <c r="K160" i="68"/>
  <c r="K134" i="68"/>
  <c r="K95" i="68"/>
  <c r="K147" i="68"/>
  <c r="K108" i="68"/>
  <c r="K69" i="68"/>
  <c r="K225" i="68"/>
  <c r="K212" i="68"/>
  <c r="K341" i="68"/>
  <c r="K432" i="68"/>
  <c r="K302" i="68"/>
  <c r="K263" i="68"/>
  <c r="K274" i="68"/>
  <c r="K367" i="68"/>
  <c r="K380" i="68"/>
  <c r="K250" i="68"/>
  <c r="K458" i="68"/>
  <c r="K393" i="68"/>
  <c r="K328" i="68"/>
  <c r="K315" i="68"/>
  <c r="K419" i="68"/>
  <c r="K445" i="68"/>
  <c r="K181" i="68"/>
  <c r="K142" i="68"/>
  <c r="K194" i="68"/>
  <c r="K220" i="68"/>
  <c r="K103" i="68"/>
  <c r="K64" i="68"/>
  <c r="K207" i="68"/>
  <c r="K155" i="68"/>
  <c r="K129" i="68"/>
  <c r="K90" i="68"/>
  <c r="K77" i="68"/>
  <c r="K215" i="68"/>
  <c r="K72" i="68"/>
  <c r="K228" i="68"/>
  <c r="K189" i="68"/>
  <c r="K111" i="68"/>
  <c r="K163" i="68"/>
  <c r="K150" i="68"/>
  <c r="K98" i="68"/>
  <c r="K137" i="68"/>
  <c r="K210" i="68"/>
  <c r="K106" i="68"/>
  <c r="K67" i="68"/>
  <c r="K158" i="68"/>
  <c r="K223" i="68"/>
  <c r="K80" i="68"/>
  <c r="K132" i="68"/>
  <c r="K197" i="68"/>
  <c r="K184" i="68"/>
  <c r="K39" i="68"/>
  <c r="K93" i="68"/>
  <c r="K145" i="68"/>
  <c r="K345" i="68"/>
  <c r="K436" i="68"/>
  <c r="K267" i="68"/>
  <c r="K371" i="68"/>
  <c r="K462" i="68"/>
  <c r="K397" i="68"/>
  <c r="K254" i="68"/>
  <c r="K384" i="68"/>
  <c r="K332" i="68"/>
  <c r="K449" i="68"/>
  <c r="K423" i="68"/>
  <c r="K306" i="68"/>
  <c r="K161" i="68"/>
  <c r="K109" i="68"/>
  <c r="K226" i="68"/>
  <c r="K213" i="68"/>
  <c r="K83" i="68"/>
  <c r="K187" i="68"/>
  <c r="K70" i="68"/>
  <c r="K135" i="68"/>
  <c r="K96" i="68"/>
  <c r="K148" i="68"/>
  <c r="K42" i="68"/>
  <c r="K261" i="68"/>
  <c r="K417" i="68"/>
  <c r="K456" i="68"/>
  <c r="K391" i="68"/>
  <c r="K313" i="68"/>
  <c r="K365" i="68"/>
  <c r="K378" i="68"/>
  <c r="K339" i="68"/>
  <c r="K326" i="68"/>
  <c r="K404" i="68"/>
  <c r="K443" i="68"/>
  <c r="K300" i="68"/>
  <c r="K248" i="68"/>
  <c r="K19" i="68"/>
  <c r="K86" i="68"/>
  <c r="K216" i="68"/>
  <c r="K99" i="68"/>
  <c r="K164" i="68"/>
  <c r="K190" i="68"/>
  <c r="K138" i="68"/>
  <c r="K33" i="68"/>
  <c r="K229" i="68"/>
  <c r="K34" i="68"/>
  <c r="K112" i="68"/>
  <c r="K312" i="68"/>
  <c r="K442" i="68"/>
  <c r="K390" i="68"/>
  <c r="K416" i="68"/>
  <c r="K377" i="68"/>
  <c r="K429" i="68"/>
  <c r="K338" i="68"/>
  <c r="K260" i="68"/>
  <c r="K455" i="68"/>
  <c r="K299" i="68"/>
  <c r="K325" i="68"/>
  <c r="K364" i="68"/>
  <c r="K247" i="68"/>
  <c r="K327" i="68"/>
  <c r="K340" i="68"/>
  <c r="K444" i="68"/>
  <c r="K366" i="68"/>
  <c r="K392" i="68"/>
  <c r="K301" i="68"/>
  <c r="K249" i="68"/>
  <c r="K418" i="68"/>
  <c r="K431" i="68"/>
  <c r="K379" i="68"/>
  <c r="K457" i="68"/>
  <c r="K262" i="68"/>
  <c r="K381" i="68"/>
  <c r="K420" i="68"/>
  <c r="K264" i="68"/>
  <c r="K342" i="68"/>
  <c r="K459" i="68"/>
  <c r="K303" i="68"/>
  <c r="K329" i="68"/>
  <c r="K368" i="68"/>
  <c r="K251" i="68"/>
  <c r="K446" i="68"/>
  <c r="K394" i="68"/>
  <c r="K277" i="68"/>
  <c r="K344" i="68"/>
  <c r="K331" i="68"/>
  <c r="K396" i="68"/>
  <c r="K305" i="68"/>
  <c r="K370" i="68"/>
  <c r="K253" i="68"/>
  <c r="K422" i="68"/>
  <c r="K383" i="68"/>
  <c r="K461" i="68"/>
  <c r="K266" i="68"/>
  <c r="K318" i="68"/>
  <c r="K448" i="68"/>
  <c r="K424" i="68"/>
  <c r="K268" i="68"/>
  <c r="K463" i="68"/>
  <c r="K307" i="68"/>
  <c r="K346" i="68"/>
  <c r="K333" i="68"/>
  <c r="K372" i="68"/>
  <c r="K450" i="68"/>
  <c r="K398" i="68"/>
  <c r="K255" i="68"/>
  <c r="K385" i="68"/>
  <c r="K421" i="68"/>
  <c r="K382" i="68"/>
  <c r="K369" i="68"/>
  <c r="K460" i="68"/>
  <c r="K330" i="68"/>
  <c r="K343" i="68"/>
  <c r="K447" i="68"/>
  <c r="K304" i="68"/>
  <c r="K265" i="68"/>
  <c r="K252" i="68"/>
  <c r="K395" i="68"/>
  <c r="K182" i="68"/>
  <c r="K156" i="68"/>
  <c r="K130" i="68"/>
  <c r="K91" i="68"/>
  <c r="K169" i="68"/>
  <c r="K143" i="68"/>
  <c r="K104" i="68"/>
  <c r="K65" i="68"/>
  <c r="K221" i="68"/>
  <c r="K208" i="68"/>
  <c r="K78" i="68"/>
  <c r="K107" i="68"/>
  <c r="K224" i="68"/>
  <c r="K133" i="68"/>
  <c r="K68" i="68"/>
  <c r="K211" i="68"/>
  <c r="K146" i="68"/>
  <c r="K159" i="68"/>
  <c r="K94" i="68"/>
  <c r="K185" i="68"/>
  <c r="K110" i="68"/>
  <c r="K71" i="68"/>
  <c r="K162" i="68"/>
  <c r="K227" i="68"/>
  <c r="K136" i="68"/>
  <c r="K201" i="68"/>
  <c r="K188" i="68"/>
  <c r="K97" i="68"/>
  <c r="K149" i="68"/>
  <c r="K214" i="68"/>
  <c r="K18" i="68"/>
  <c r="U43" i="35"/>
  <c r="U45" i="35"/>
  <c r="U44" i="35"/>
  <c r="U33" i="35"/>
  <c r="K32" i="68"/>
  <c r="K31" i="68"/>
  <c r="U32" i="35"/>
  <c r="U42" i="35"/>
  <c r="K17" i="68"/>
  <c r="K30" i="68"/>
  <c r="U31" i="35"/>
  <c r="K28" i="68"/>
  <c r="K15" i="68"/>
  <c r="U27" i="35"/>
  <c r="U25" i="35"/>
  <c r="K272" i="68"/>
  <c r="U36" i="35"/>
  <c r="U40" i="35"/>
  <c r="K127" i="68"/>
  <c r="K62" i="68"/>
  <c r="K153" i="68"/>
  <c r="U23" i="35"/>
  <c r="K334" i="68"/>
  <c r="U29" i="35"/>
  <c r="U38" i="35"/>
  <c r="K26" i="68"/>
  <c r="K13" i="68"/>
  <c r="K25" i="68"/>
  <c r="K12" i="68"/>
  <c r="K29" i="68"/>
  <c r="K16" i="68"/>
  <c r="K37" i="68"/>
  <c r="K24" i="68"/>
  <c r="U37" i="35"/>
  <c r="U24" i="35"/>
  <c r="K336" i="68"/>
  <c r="U26" i="35"/>
  <c r="U30" i="35"/>
  <c r="K27" i="68"/>
  <c r="K14" i="68"/>
  <c r="U28" i="35"/>
  <c r="U39" i="35"/>
  <c r="U41" i="35"/>
  <c r="U34" i="35"/>
  <c r="H21" i="35"/>
  <c r="U16" i="35"/>
  <c r="J16" i="35"/>
  <c r="O16" i="35"/>
  <c r="P16" i="35" s="1"/>
  <c r="E16" i="35"/>
  <c r="F16" i="35" s="1"/>
  <c r="I16" i="35"/>
  <c r="R16" i="35"/>
  <c r="H16" i="35"/>
  <c r="M16" i="35"/>
  <c r="N16" i="35" s="1"/>
  <c r="Q16" i="35"/>
  <c r="K16" i="35"/>
  <c r="U20" i="35"/>
  <c r="J20" i="35"/>
  <c r="O20" i="35"/>
  <c r="P20" i="35" s="1"/>
  <c r="E20" i="35"/>
  <c r="T20" i="35" s="1"/>
  <c r="I20" i="35"/>
  <c r="R20" i="35"/>
  <c r="H20" i="35"/>
  <c r="M20" i="35"/>
  <c r="N20" i="35" s="1"/>
  <c r="Q20" i="35"/>
  <c r="K20" i="35"/>
  <c r="U13" i="35"/>
  <c r="K13" i="35"/>
  <c r="J13" i="35"/>
  <c r="O13" i="35"/>
  <c r="P13" i="35" s="1"/>
  <c r="E13" i="35"/>
  <c r="F13" i="35" s="1"/>
  <c r="I13" i="35"/>
  <c r="R13" i="35"/>
  <c r="H13" i="35"/>
  <c r="M13" i="35"/>
  <c r="N13" i="35" s="1"/>
  <c r="Q13" i="35"/>
  <c r="U17" i="35"/>
  <c r="K17" i="35"/>
  <c r="J17" i="35"/>
  <c r="O17" i="35"/>
  <c r="P17" i="35" s="1"/>
  <c r="E17" i="35"/>
  <c r="F17" i="35" s="1"/>
  <c r="I17" i="35"/>
  <c r="R17" i="35"/>
  <c r="H17" i="35"/>
  <c r="M17" i="35"/>
  <c r="N17" i="35" s="1"/>
  <c r="Q17" i="35"/>
  <c r="U12" i="35"/>
  <c r="J12" i="35"/>
  <c r="O12" i="35"/>
  <c r="P12" i="35" s="1"/>
  <c r="E12" i="35"/>
  <c r="F12" i="35" s="1"/>
  <c r="I12" i="35"/>
  <c r="R12" i="35"/>
  <c r="H12" i="35"/>
  <c r="M12" i="35"/>
  <c r="N12" i="35" s="1"/>
  <c r="Q12" i="35"/>
  <c r="K12" i="35"/>
  <c r="U11" i="35"/>
  <c r="E11" i="35"/>
  <c r="F11" i="35" s="1"/>
  <c r="I11" i="35"/>
  <c r="R11" i="35"/>
  <c r="H11" i="35"/>
  <c r="M11" i="35"/>
  <c r="N11" i="35" s="1"/>
  <c r="Q11" i="35"/>
  <c r="K11" i="35"/>
  <c r="J11" i="35"/>
  <c r="O11" i="35"/>
  <c r="P11" i="35" s="1"/>
  <c r="U15" i="35"/>
  <c r="E15" i="35"/>
  <c r="F15" i="35" s="1"/>
  <c r="I15" i="35"/>
  <c r="R15" i="35"/>
  <c r="H15" i="35"/>
  <c r="M15" i="35"/>
  <c r="N15" i="35" s="1"/>
  <c r="Q15" i="35"/>
  <c r="K15" i="35"/>
  <c r="J15" i="35"/>
  <c r="O15" i="35"/>
  <c r="P15" i="35" s="1"/>
  <c r="U19" i="35"/>
  <c r="E19" i="35"/>
  <c r="F19" i="35" s="1"/>
  <c r="I19" i="35"/>
  <c r="R19" i="35"/>
  <c r="H19" i="35"/>
  <c r="M19" i="35"/>
  <c r="N19" i="35" s="1"/>
  <c r="Q19" i="35"/>
  <c r="K19" i="35"/>
  <c r="J19" i="35"/>
  <c r="O19" i="35"/>
  <c r="P19" i="35" s="1"/>
  <c r="U14" i="35"/>
  <c r="H14" i="35"/>
  <c r="M14" i="35"/>
  <c r="N14" i="35" s="1"/>
  <c r="Q14" i="35"/>
  <c r="K14" i="35"/>
  <c r="J14" i="35"/>
  <c r="O14" i="35"/>
  <c r="P14" i="35" s="1"/>
  <c r="E14" i="35"/>
  <c r="T14" i="35" s="1"/>
  <c r="I14" i="35"/>
  <c r="R14" i="35"/>
  <c r="U18" i="35"/>
  <c r="H18" i="35"/>
  <c r="M18" i="35"/>
  <c r="N18" i="35" s="1"/>
  <c r="Q18" i="35"/>
  <c r="K18" i="35"/>
  <c r="J18" i="35"/>
  <c r="O18" i="35"/>
  <c r="P18" i="35" s="1"/>
  <c r="E18" i="35"/>
  <c r="F18" i="35" s="1"/>
  <c r="I18" i="35"/>
  <c r="R18" i="35"/>
  <c r="T47" i="35"/>
  <c r="T60" i="35"/>
  <c r="T73" i="35"/>
  <c r="T112" i="35"/>
  <c r="T125" i="35"/>
  <c r="T138" i="35"/>
  <c r="T175" i="35"/>
  <c r="T187" i="35"/>
  <c r="T199" i="35"/>
  <c r="T212" i="35"/>
  <c r="T86" i="35"/>
  <c r="T99" i="35"/>
  <c r="T151" i="35"/>
  <c r="T163" i="35"/>
  <c r="T225" i="35"/>
  <c r="T237" i="35"/>
  <c r="T250" i="35"/>
  <c r="T262" i="35"/>
  <c r="T33" i="35"/>
  <c r="T46" i="35"/>
  <c r="T111" i="35"/>
  <c r="T124" i="35"/>
  <c r="T174" i="35"/>
  <c r="T224" i="35"/>
  <c r="T236" i="35"/>
  <c r="T249" i="35"/>
  <c r="T261" i="35"/>
  <c r="T59" i="35"/>
  <c r="T72" i="35"/>
  <c r="T85" i="35"/>
  <c r="T98" i="35"/>
  <c r="T137" i="35"/>
  <c r="T150" i="35"/>
  <c r="T162" i="35"/>
  <c r="T186" i="35"/>
  <c r="T198" i="35"/>
  <c r="T211" i="35"/>
  <c r="T71" i="35"/>
  <c r="T84" i="35"/>
  <c r="T110" i="35"/>
  <c r="T123" i="35"/>
  <c r="T136" i="35"/>
  <c r="T149" i="35"/>
  <c r="T173" i="35"/>
  <c r="T185" i="35"/>
  <c r="T197" i="35"/>
  <c r="T210" i="35"/>
  <c r="T223" i="35"/>
  <c r="T235" i="35"/>
  <c r="T248" i="35"/>
  <c r="T260" i="35"/>
  <c r="T32" i="35"/>
  <c r="T45" i="35"/>
  <c r="T58" i="35"/>
  <c r="T97" i="35"/>
  <c r="T161" i="35"/>
  <c r="T31" i="35"/>
  <c r="T44" i="35"/>
  <c r="T57" i="35"/>
  <c r="T70" i="35"/>
  <c r="T109" i="35"/>
  <c r="T122" i="35"/>
  <c r="T135" i="35"/>
  <c r="T172" i="35"/>
  <c r="T184" i="35"/>
  <c r="T196" i="35"/>
  <c r="T83" i="35"/>
  <c r="T96" i="35"/>
  <c r="T148" i="35"/>
  <c r="T160" i="35"/>
  <c r="T209" i="35"/>
  <c r="T222" i="35"/>
  <c r="T234" i="35"/>
  <c r="T247" i="35"/>
  <c r="T259" i="35"/>
  <c r="T30" i="35"/>
  <c r="T43" i="35"/>
  <c r="T56" i="35"/>
  <c r="T69" i="35"/>
  <c r="T82" i="35"/>
  <c r="T95" i="35"/>
  <c r="T108" i="35"/>
  <c r="T121" i="35"/>
  <c r="T134" i="35"/>
  <c r="T147" i="35"/>
  <c r="T159" i="35"/>
  <c r="T171" i="35"/>
  <c r="T183" i="35"/>
  <c r="T195" i="35"/>
  <c r="T208" i="35"/>
  <c r="T221" i="35"/>
  <c r="T233" i="35"/>
  <c r="T246" i="35"/>
  <c r="T258" i="35"/>
  <c r="T29" i="35"/>
  <c r="T42" i="35"/>
  <c r="T55" i="35"/>
  <c r="T68" i="35"/>
  <c r="T107" i="35"/>
  <c r="T120" i="35"/>
  <c r="T133" i="35"/>
  <c r="T146" i="35"/>
  <c r="T170" i="35"/>
  <c r="T182" i="35"/>
  <c r="T194" i="35"/>
  <c r="T207" i="35"/>
  <c r="T220" i="35"/>
  <c r="T232" i="35"/>
  <c r="T245" i="35"/>
  <c r="T257" i="35"/>
  <c r="T81" i="35"/>
  <c r="T158" i="35"/>
  <c r="T94" i="35"/>
  <c r="T28" i="35"/>
  <c r="T41" i="35"/>
  <c r="T54" i="35"/>
  <c r="T106" i="35"/>
  <c r="T119" i="35"/>
  <c r="T169" i="35"/>
  <c r="T181" i="35"/>
  <c r="T193" i="35"/>
  <c r="T219" i="35"/>
  <c r="T231" i="35"/>
  <c r="T244" i="35"/>
  <c r="T256" i="35"/>
  <c r="T67" i="35"/>
  <c r="T80" i="35"/>
  <c r="T93" i="35"/>
  <c r="T132" i="35"/>
  <c r="T145" i="35"/>
  <c r="T157" i="35"/>
  <c r="T206" i="35"/>
  <c r="T27" i="35"/>
  <c r="T40" i="35"/>
  <c r="T53" i="35"/>
  <c r="T66" i="35"/>
  <c r="T79" i="35"/>
  <c r="T92" i="35"/>
  <c r="T105" i="35"/>
  <c r="T118" i="35"/>
  <c r="T131" i="35"/>
  <c r="T144" i="35"/>
  <c r="T156" i="35"/>
  <c r="T168" i="35"/>
  <c r="T180" i="35"/>
  <c r="T192" i="35"/>
  <c r="T205" i="35"/>
  <c r="T218" i="35"/>
  <c r="T230" i="35"/>
  <c r="T243" i="35"/>
  <c r="T255" i="35"/>
  <c r="M25" i="2"/>
  <c r="M23" i="2"/>
  <c r="M21" i="2"/>
  <c r="M19" i="2"/>
  <c r="M17" i="2"/>
  <c r="M15" i="2"/>
  <c r="M13" i="2"/>
  <c r="M11" i="2"/>
  <c r="M9" i="2"/>
  <c r="I25" i="2"/>
  <c r="I21" i="2"/>
  <c r="I17" i="2"/>
  <c r="I13" i="2"/>
  <c r="I9" i="2"/>
  <c r="T26" i="35"/>
  <c r="T39" i="35"/>
  <c r="T52" i="35"/>
  <c r="T65" i="35"/>
  <c r="T78" i="35"/>
  <c r="T91" i="35"/>
  <c r="T104" i="35"/>
  <c r="T117" i="35"/>
  <c r="T130" i="35"/>
  <c r="T143" i="35"/>
  <c r="T155" i="35"/>
  <c r="T167" i="35"/>
  <c r="T179" i="35"/>
  <c r="T191" i="35"/>
  <c r="T204" i="35"/>
  <c r="T217" i="35"/>
  <c r="T229" i="35"/>
  <c r="T242" i="35"/>
  <c r="T254" i="35"/>
  <c r="M24" i="2"/>
  <c r="M22" i="2"/>
  <c r="M20" i="2"/>
  <c r="M18" i="2"/>
  <c r="M16" i="2"/>
  <c r="M14" i="2"/>
  <c r="M12" i="2"/>
  <c r="M10" i="2"/>
  <c r="M26" i="2"/>
  <c r="M8" i="2"/>
  <c r="T25" i="35"/>
  <c r="T103" i="35"/>
  <c r="T116" i="35"/>
  <c r="T166" i="35"/>
  <c r="T178" i="35"/>
  <c r="T38" i="35"/>
  <c r="I19" i="2"/>
  <c r="I15" i="2"/>
  <c r="I11" i="2"/>
  <c r="T51" i="35"/>
  <c r="T64" i="35"/>
  <c r="T77" i="35"/>
  <c r="T90" i="35"/>
  <c r="T129" i="35"/>
  <c r="T142" i="35"/>
  <c r="T154" i="35"/>
  <c r="T190" i="35"/>
  <c r="T203" i="35"/>
  <c r="T216" i="35"/>
  <c r="T228" i="35"/>
  <c r="T241" i="35"/>
  <c r="T253" i="35"/>
  <c r="I22" i="2"/>
  <c r="I18" i="2"/>
  <c r="I14" i="2"/>
  <c r="I10" i="2"/>
  <c r="T24" i="35"/>
  <c r="T37" i="35"/>
  <c r="T102" i="35"/>
  <c r="T165" i="35"/>
  <c r="T177" i="35"/>
  <c r="T252" i="35"/>
  <c r="I24" i="2"/>
  <c r="I20" i="2"/>
  <c r="I16" i="2"/>
  <c r="I12" i="2"/>
  <c r="I23" i="2"/>
  <c r="I26" i="2"/>
  <c r="I8" i="2"/>
  <c r="T50" i="35"/>
  <c r="T63" i="35"/>
  <c r="T76" i="35"/>
  <c r="T115" i="35"/>
  <c r="T128" i="35"/>
  <c r="T141" i="35"/>
  <c r="T153" i="35"/>
  <c r="T189" i="35"/>
  <c r="T202" i="35"/>
  <c r="T227" i="35"/>
  <c r="T240" i="35"/>
  <c r="T89" i="35"/>
  <c r="T215" i="35"/>
  <c r="T23" i="35"/>
  <c r="T49" i="35"/>
  <c r="T62" i="35"/>
  <c r="T36" i="35"/>
  <c r="T75" i="35"/>
  <c r="T88" i="35"/>
  <c r="T101" i="35"/>
  <c r="T114" i="35"/>
  <c r="T127" i="35"/>
  <c r="T140" i="35"/>
  <c r="T152" i="35"/>
  <c r="T164" i="35"/>
  <c r="T176" i="35"/>
  <c r="T188" i="35"/>
  <c r="T201" i="35"/>
  <c r="T214" i="35"/>
  <c r="T226" i="35"/>
  <c r="T239" i="35"/>
  <c r="T251" i="35"/>
  <c r="T34" i="35"/>
  <c r="K10" i="1"/>
  <c r="Q222" i="1"/>
  <c r="Q226" i="1"/>
  <c r="Q234" i="1"/>
  <c r="Q238" i="1"/>
  <c r="Q242" i="1"/>
  <c r="Q246" i="1"/>
  <c r="Q250" i="1"/>
  <c r="Q254" i="1"/>
  <c r="Q258" i="1"/>
  <c r="Q223" i="1"/>
  <c r="Q225" i="1"/>
  <c r="Q227" i="1"/>
  <c r="Q229" i="1"/>
  <c r="Q231" i="1"/>
  <c r="Q233" i="1"/>
  <c r="Q235" i="1"/>
  <c r="Q237" i="1"/>
  <c r="Q239" i="1"/>
  <c r="Q241" i="1"/>
  <c r="Q243" i="1"/>
  <c r="Q245" i="1"/>
  <c r="Q247" i="1"/>
  <c r="Q249" i="1"/>
  <c r="Q251" i="1"/>
  <c r="Q253" i="1"/>
  <c r="Q255" i="1"/>
  <c r="Q257" i="1"/>
  <c r="Q259" i="1"/>
  <c r="Q261" i="1"/>
  <c r="Q263" i="1"/>
  <c r="Q265" i="1"/>
  <c r="Q267" i="1"/>
  <c r="Q269" i="1"/>
  <c r="Q271" i="1"/>
  <c r="Q273" i="1"/>
  <c r="P5" i="47"/>
  <c r="Q64" i="1"/>
  <c r="Q117" i="1"/>
  <c r="Q224" i="1"/>
  <c r="Q228" i="1"/>
  <c r="Q230" i="1"/>
  <c r="Q232" i="1"/>
  <c r="Q236" i="1"/>
  <c r="Q240" i="1"/>
  <c r="Q244" i="1"/>
  <c r="Q248" i="1"/>
  <c r="Q252" i="1"/>
  <c r="Q256" i="1"/>
  <c r="Q260" i="1"/>
  <c r="Q262" i="1"/>
  <c r="Q264" i="1"/>
  <c r="Q266" i="1"/>
  <c r="Q268" i="1"/>
  <c r="Q270" i="1"/>
  <c r="Q272" i="1"/>
  <c r="T18" i="35" l="1"/>
  <c r="F20" i="35"/>
  <c r="T19" i="35"/>
  <c r="F14" i="35"/>
  <c r="T11" i="35"/>
  <c r="T17" i="35"/>
  <c r="T16" i="35"/>
  <c r="T12" i="35"/>
  <c r="T13" i="35"/>
  <c r="T15" i="35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K11" i="49" l="1"/>
  <c r="B26" i="2" l="1"/>
  <c r="F26" i="2"/>
  <c r="G27" i="2" s="1"/>
  <c r="E27" i="2" l="1"/>
  <c r="C27" i="2"/>
  <c r="Q26" i="2"/>
  <c r="R26" i="2"/>
  <c r="S27" i="2" s="1"/>
  <c r="D10" i="35" l="1"/>
  <c r="B10" i="35"/>
  <c r="I7" i="45" l="1"/>
  <c r="Q5" i="44"/>
  <c r="U11" i="6"/>
  <c r="P12" i="45"/>
  <c r="U11" i="44"/>
  <c r="B25" i="2"/>
  <c r="F25" i="2"/>
  <c r="E26" i="2" l="1"/>
  <c r="G26" i="2"/>
  <c r="C26" i="2"/>
  <c r="Q25" i="2"/>
  <c r="R25" i="2"/>
  <c r="S26" i="2" l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L5" i="49" l="1"/>
  <c r="T12" i="50"/>
  <c r="T11" i="47"/>
  <c r="O5" i="50"/>
  <c r="T10" i="51"/>
  <c r="L11" i="49"/>
  <c r="B24" i="2" l="1"/>
  <c r="F24" i="2"/>
  <c r="B23" i="2"/>
  <c r="F23" i="2"/>
  <c r="E24" i="2" l="1"/>
  <c r="E25" i="2"/>
  <c r="G24" i="2"/>
  <c r="G25" i="2"/>
  <c r="C24" i="2"/>
  <c r="C25" i="2"/>
  <c r="Q23" i="2"/>
  <c r="R23" i="2"/>
  <c r="Q24" i="2"/>
  <c r="R24" i="2"/>
  <c r="P7" i="2"/>
  <c r="S24" i="2" l="1"/>
  <c r="S25" i="2"/>
  <c r="F8" i="2" l="1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7" i="2"/>
  <c r="B7" i="2"/>
  <c r="G21" i="2" l="1"/>
  <c r="G17" i="2"/>
  <c r="G13" i="2"/>
  <c r="G9" i="2"/>
  <c r="G19" i="2"/>
  <c r="G15" i="2"/>
  <c r="G11" i="2"/>
  <c r="G18" i="2"/>
  <c r="G14" i="2"/>
  <c r="G10" i="2"/>
  <c r="G20" i="2"/>
  <c r="G22" i="2"/>
  <c r="G23" i="2"/>
  <c r="G16" i="2"/>
  <c r="G12" i="2"/>
  <c r="G8" i="2"/>
  <c r="R7" i="2"/>
  <c r="Q7" i="2"/>
  <c r="Q14" i="16"/>
  <c r="B8" i="2" l="1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E21" i="2" l="1"/>
  <c r="E17" i="2"/>
  <c r="E13" i="2"/>
  <c r="E9" i="2"/>
  <c r="E19" i="2"/>
  <c r="E15" i="2"/>
  <c r="E11" i="2"/>
  <c r="E22" i="2"/>
  <c r="E23" i="2"/>
  <c r="E18" i="2"/>
  <c r="E14" i="2"/>
  <c r="E10" i="2"/>
  <c r="E20" i="2"/>
  <c r="E16" i="2"/>
  <c r="E12" i="2"/>
  <c r="C8" i="2"/>
  <c r="E8" i="2"/>
  <c r="C19" i="2"/>
  <c r="C15" i="2"/>
  <c r="C11" i="2"/>
  <c r="C21" i="2"/>
  <c r="C17" i="2"/>
  <c r="C13" i="2"/>
  <c r="C9" i="2"/>
  <c r="C22" i="2"/>
  <c r="C23" i="2"/>
  <c r="C18" i="2"/>
  <c r="C14" i="2"/>
  <c r="C10" i="2"/>
  <c r="C20" i="2"/>
  <c r="C16" i="2"/>
  <c r="C12" i="2"/>
  <c r="Q18" i="2"/>
  <c r="R18" i="2"/>
  <c r="Q19" i="2"/>
  <c r="R19" i="2"/>
  <c r="Q15" i="2"/>
  <c r="R15" i="2"/>
  <c r="Q11" i="2"/>
  <c r="R11" i="2"/>
  <c r="Q10" i="2"/>
  <c r="R10" i="2"/>
  <c r="Q21" i="2"/>
  <c r="R21" i="2"/>
  <c r="Q17" i="2"/>
  <c r="R17" i="2"/>
  <c r="Q13" i="2"/>
  <c r="R13" i="2"/>
  <c r="Q9" i="2"/>
  <c r="R9" i="2"/>
  <c r="Q22" i="2"/>
  <c r="R22" i="2"/>
  <c r="Q14" i="2"/>
  <c r="R14" i="2"/>
  <c r="Q20" i="2"/>
  <c r="R20" i="2"/>
  <c r="Q16" i="2"/>
  <c r="R16" i="2"/>
  <c r="Q12" i="2"/>
  <c r="R12" i="2"/>
  <c r="Q8" i="2"/>
  <c r="R8" i="2"/>
  <c r="S8" i="2" s="1"/>
  <c r="S20" i="2" l="1"/>
  <c r="S11" i="2"/>
  <c r="S19" i="2"/>
  <c r="S13" i="2"/>
  <c r="S9" i="2"/>
  <c r="S17" i="2"/>
  <c r="S12" i="2"/>
  <c r="S22" i="2"/>
  <c r="S23" i="2"/>
  <c r="S16" i="2"/>
  <c r="S21" i="2"/>
  <c r="S14" i="2"/>
  <c r="S10" i="2"/>
  <c r="S15" i="2"/>
  <c r="S18" i="2"/>
  <c r="E5" i="47" l="1"/>
  <c r="D7" i="45"/>
  <c r="J5" i="35" l="1"/>
  <c r="Q10" i="1" l="1"/>
  <c r="P4" i="1"/>
  <c r="H10" i="35"/>
  <c r="M10" i="35"/>
  <c r="N10" i="35" s="1"/>
  <c r="Q10" i="35"/>
  <c r="I10" i="35"/>
  <c r="R10" i="35"/>
  <c r="P5" i="35"/>
  <c r="J10" i="35"/>
  <c r="O10" i="35"/>
  <c r="P10" i="35" s="1"/>
  <c r="T10" i="35"/>
  <c r="K10" i="35"/>
  <c r="U10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J7" authorId="0" shapeId="0" xr:uid="{9FEE8A45-39BE-45A5-A7ED-4DBF8DECB9CB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Standard avvik for slaktevekt målt i kg</t>
        </r>
      </text>
    </comment>
  </commentList>
</comments>
</file>

<file path=xl/sharedStrings.xml><?xml version="1.0" encoding="utf-8"?>
<sst xmlns="http://schemas.openxmlformats.org/spreadsheetml/2006/main" count="2752" uniqueCount="583">
  <si>
    <t>Klasse</t>
  </si>
  <si>
    <t>Vekt</t>
  </si>
  <si>
    <t xml:space="preserve"> </t>
  </si>
  <si>
    <t>Antall</t>
  </si>
  <si>
    <t>Østlandet</t>
  </si>
  <si>
    <t>Vestlandet</t>
  </si>
  <si>
    <t>Midt-Norge</t>
  </si>
  <si>
    <t>Nord 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</si>
  <si>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</si>
  <si>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</si>
  <si>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</si>
  <si>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</si>
  <si>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</si>
  <si>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</si>
  <si>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</si>
  <si>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</si>
  <si>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</si>
  <si>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COR_VEFE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</si>
  <si>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</si>
  <si>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</si>
  <si>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</si>
  <si>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</si>
  <si>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</si>
  <si>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</si>
  <si>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</si>
  <si>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</si>
  <si>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</si>
  <si>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</si>
  <si>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</si>
  <si>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</si>
  <si>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</si>
  <si>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</si>
  <si>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</si>
  <si>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</si>
  <si>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</si>
  <si>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</si>
  <si>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</si>
  <si>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</si>
  <si>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</si>
  <si>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</si>
  <si>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</si>
  <si>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</si>
  <si>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</si>
  <si>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</si>
  <si>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</si>
  <si>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</si>
  <si>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</si>
  <si>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</si>
  <si>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</si>
  <si>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produsent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</si>
  <si>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</si>
  <si>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</si>
  <si>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</si>
  <si>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</si>
  <si>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</si>
  <si>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</si>
  <si>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</si>
  <si>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</si>
  <si>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</si>
  <si>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</si>
  <si>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</si>
  <si>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</si>
  <si>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</si>
  <si>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</si>
  <si>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</si>
  <si>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</si>
  <si>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</si>
  <si>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</si>
  <si>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</si>
  <si>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</si>
  <si>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Rogaland</t>
  </si>
  <si>
    <t>Nordland</t>
  </si>
  <si>
    <t>FYLKE</t>
  </si>
  <si>
    <t>slaktevekt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</si>
  <si>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</si>
  <si>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</si>
  <si>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</si>
  <si>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</si>
  <si>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</si>
  <si>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</si>
  <si>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</si>
  <si>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</si>
  <si>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</si>
  <si>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</si>
  <si>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</si>
  <si>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</si>
  <si>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</si>
  <si>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</si>
  <si>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</si>
  <si>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</si>
  <si>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</si>
  <si>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</si>
  <si>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</si>
  <si>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</si>
  <si>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</si>
  <si>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</si>
  <si>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</si>
  <si>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</si>
  <si>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</si>
  <si>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</si>
  <si>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</si>
  <si>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</si>
  <si>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</si>
  <si>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</si>
  <si>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</si>
  <si>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</si>
  <si>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</si>
  <si>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</si>
  <si>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</si>
  <si>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</si>
  <si>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</si>
  <si>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</si>
  <si>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</si>
  <si>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</si>
  <si>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</si>
  <si>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</si>
  <si>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</si>
  <si>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</si>
  <si>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</si>
  <si>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</si>
  <si>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</si>
  <si>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</si>
  <si>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</si>
  <si>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</si>
  <si>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</si>
  <si>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</si>
  <si>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</si>
  <si>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</si>
  <si>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</si>
  <si>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</si>
  <si>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</si>
  <si>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</si>
  <si>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</si>
  <si>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</si>
  <si>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</si>
  <si>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</si>
  <si>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</si>
  <si>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</si>
  <si>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</si>
  <si>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</si>
  <si>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</si>
  <si>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</si>
  <si>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</si>
  <si>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</si>
  <si>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</si>
  <si>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</si>
  <si>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</si>
  <si>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</si>
  <si>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</si>
  <si>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</si>
  <si>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</si>
  <si>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</si>
  <si>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</si>
  <si>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</si>
  <si>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</si>
  <si>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</si>
  <si>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</si>
  <si>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</si>
  <si>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</si>
  <si>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</si>
  <si>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</si>
  <si>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</si>
  <si>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</si>
  <si>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</si>
  <si>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</si>
  <si>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</si>
  <si>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</si>
  <si>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</si>
  <si>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</si>
  <si>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</si>
  <si>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</si>
  <si>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</si>
  <si>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</si>
  <si>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</si>
  <si>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</si>
  <si>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</si>
  <si>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</si>
  <si>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</si>
  <si>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</si>
  <si>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</si>
  <si>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</si>
  <si>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</si>
  <si>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</si>
  <si>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</si>
  <si>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</si>
  <si>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</si>
  <si>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</si>
  <si>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</si>
  <si>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</si>
  <si>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</si>
  <si>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</si>
  <si>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</si>
  <si>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</si>
  <si>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</si>
  <si>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</si>
  <si>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</si>
  <si>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</si>
  <si>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</si>
  <si>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</si>
  <si>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</si>
  <si>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</si>
  <si>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</si>
  <si>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</si>
  <si>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</si>
  <si>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</si>
  <si>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</si>
  <si>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</si>
  <si>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</si>
  <si>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</si>
  <si>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</si>
  <si>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</si>
  <si>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</si>
  <si>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</si>
  <si>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</si>
  <si>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</si>
  <si>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</si>
  <si>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</si>
  <si>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</si>
  <si>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</si>
  <si>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</si>
  <si>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</si>
  <si>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</si>
  <si>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</si>
  <si>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</si>
  <si>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</si>
  <si>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</si>
  <si>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</si>
  <si>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</si>
  <si>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</si>
  <si>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</si>
  <si>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</si>
  <si>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</si>
  <si>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</si>
  <si>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</si>
  <si>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</si>
  <si>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</si>
  <si>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</si>
  <si>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</si>
  <si>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</si>
  <si>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</si>
  <si>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</si>
  <si>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</si>
  <si>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</si>
  <si>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</si>
  <si>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</si>
  <si>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</si>
  <si>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</si>
  <si>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</si>
  <si>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</si>
  <si>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</si>
  <si>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</si>
  <si>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</si>
  <si>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</si>
  <si>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</si>
  <si>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</si>
  <si>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</si>
  <si>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</si>
  <si>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</si>
  <si>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</si>
  <si>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</si>
  <si>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</si>
  <si>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</si>
  <si>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</si>
  <si>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</si>
  <si>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</si>
  <si>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</si>
  <si>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</si>
  <si>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</si>
  <si>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</si>
  <si>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</si>
  <si>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</si>
  <si>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</si>
  <si>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</si>
  <si>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</si>
  <si>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</si>
  <si>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</si>
  <si>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</si>
  <si>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</si>
  <si>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</si>
  <si>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</si>
  <si>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</si>
  <si>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</si>
  <si>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</si>
  <si>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</si>
  <si>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</si>
  <si>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</si>
  <si>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</si>
  <si>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</si>
  <si>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</si>
  <si>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</si>
  <si>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</si>
  <si>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</si>
  <si>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</si>
  <si>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</si>
  <si>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</si>
  <si>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</si>
  <si>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</si>
  <si>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</si>
  <si>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</si>
  <si>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</si>
  <si>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</si>
  <si>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</si>
  <si>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</si>
  <si>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</si>
  <si>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</si>
  <si>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</si>
  <si>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</si>
  <si>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</si>
  <si>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</si>
  <si>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</si>
  <si>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</si>
  <si>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</si>
  <si>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</si>
  <si>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</si>
  <si>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</si>
  <si>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</si>
  <si>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</si>
  <si>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</si>
  <si>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</si>
  <si>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</si>
  <si>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</si>
  <si>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</si>
  <si>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</si>
  <si>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</si>
  <si>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</si>
  <si>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</si>
  <si>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</si>
  <si>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</si>
  <si>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</si>
  <si>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</si>
  <si>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</si>
  <si>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</si>
  <si>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</si>
  <si>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</si>
  <si>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</si>
  <si>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</si>
  <si>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</si>
  <si>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</si>
  <si>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</si>
  <si>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</si>
  <si>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</si>
  <si>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</si>
  <si>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</si>
  <si>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</si>
  <si>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</si>
  <si>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</si>
  <si>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</si>
  <si>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</si>
  <si>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</si>
  <si>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</si>
  <si>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</si>
  <si>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</si>
  <si>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</si>
  <si>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</si>
  <si>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</si>
  <si>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</si>
  <si>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</si>
  <si>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</si>
  <si>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</si>
  <si>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</si>
  <si>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</si>
  <si>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</si>
  <si>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</si>
  <si>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</si>
  <si>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</si>
  <si>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</si>
  <si>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</si>
  <si>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</si>
  <si>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</si>
  <si>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</si>
  <si>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</si>
  <si>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</si>
  <si>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</si>
  <si>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slakt per</t>
  </si>
  <si>
    <t>Organisasjon</t>
  </si>
  <si>
    <t>Org</t>
  </si>
  <si>
    <t>Ukenr:</t>
  </si>
  <si>
    <t>Antall slakt :</t>
  </si>
  <si>
    <t>Øst</t>
  </si>
  <si>
    <t>Varianter</t>
  </si>
  <si>
    <t>VEKTGRUPPER</t>
  </si>
  <si>
    <t>Vektgruppe</t>
  </si>
  <si>
    <t>FYLKER</t>
  </si>
  <si>
    <t>ORGANISASJON</t>
  </si>
  <si>
    <t>BEDRIFTSGRUPPE</t>
  </si>
  <si>
    <t>KATEGORI</t>
  </si>
  <si>
    <t>Mai</t>
  </si>
  <si>
    <t>VARIANTER</t>
  </si>
  <si>
    <t>ANT_KJOTTPRO</t>
  </si>
  <si>
    <t>MEAN_MHL</t>
  </si>
  <si>
    <t>MEAN_UHL</t>
  </si>
  <si>
    <t>U/hl</t>
  </si>
  <si>
    <t>totalt</t>
  </si>
  <si>
    <t>med</t>
  </si>
  <si>
    <t>kjøtt%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</si>
  <si>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</si>
  <si>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</si>
  <si>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</si>
  <si>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</si>
  <si>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</si>
  <si>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</si>
  <si>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</si>
  <si>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</si>
  <si>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</si>
  <si>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</si>
  <si>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90 kg</t>
  </si>
  <si>
    <t>SLAKT</t>
  </si>
  <si>
    <t>Andre</t>
  </si>
  <si>
    <t>Loppa</t>
  </si>
  <si>
    <t>Båtsfjord</t>
  </si>
  <si>
    <t>Måsøy</t>
  </si>
  <si>
    <t>Nordkapp</t>
  </si>
  <si>
    <t>Værøy</t>
  </si>
  <si>
    <t>Osen</t>
  </si>
  <si>
    <t>Horten</t>
  </si>
  <si>
    <t>Suldal</t>
  </si>
  <si>
    <t>Kategori:</t>
  </si>
  <si>
    <t>Ukenr :</t>
  </si>
  <si>
    <t>Produ-</t>
  </si>
  <si>
    <t>senter</t>
  </si>
  <si>
    <t>TABELL</t>
  </si>
  <si>
    <t>Forhold</t>
  </si>
  <si>
    <t>Vekt /</t>
  </si>
  <si>
    <t>&lt;=70kg</t>
  </si>
  <si>
    <t>&gt; 70 kg</t>
  </si>
  <si>
    <t>&gt; 80 kg</t>
  </si>
  <si>
    <t>&gt; 100 kg</t>
  </si>
  <si>
    <t>&gt; 110 kg</t>
  </si>
  <si>
    <t>&gt; 120 kg</t>
  </si>
  <si>
    <t>&gt; 130 kg</t>
  </si>
  <si>
    <t>&gt; 140 kg</t>
  </si>
  <si>
    <t>&gt; 150 kg</t>
  </si>
  <si>
    <t>&gt; 160 kg</t>
  </si>
  <si>
    <t>&gt; 170 kg</t>
  </si>
  <si>
    <t>&gt; 180 kg</t>
  </si>
  <si>
    <t>&gt; 190 kg</t>
  </si>
  <si>
    <t>&gt; 200 kg</t>
  </si>
  <si>
    <t>&gt; 210 kg</t>
  </si>
  <si>
    <t>&gt; 220 kg</t>
  </si>
  <si>
    <t>&gt;230 kg</t>
  </si>
  <si>
    <t>produ-</t>
  </si>
  <si>
    <t>MEAN_UHL2</t>
  </si>
  <si>
    <t>alle</t>
  </si>
  <si>
    <t>ALLE</t>
  </si>
  <si>
    <t>Ordinær</t>
  </si>
  <si>
    <t>Fagsjefmøte</t>
  </si>
  <si>
    <t>+/-</t>
  </si>
  <si>
    <t>per</t>
  </si>
  <si>
    <t>Produk-</t>
  </si>
  <si>
    <t xml:space="preserve">sjon i </t>
  </si>
  <si>
    <t>tonn</t>
  </si>
  <si>
    <t>Års-</t>
  </si>
  <si>
    <t>produksjon</t>
  </si>
  <si>
    <t>Uke-</t>
  </si>
  <si>
    <t>bonde</t>
  </si>
  <si>
    <t>Uke</t>
  </si>
  <si>
    <t>nr</t>
  </si>
  <si>
    <t>Organi-</t>
  </si>
  <si>
    <t>sasjon</t>
  </si>
  <si>
    <t>Slaketeri</t>
  </si>
  <si>
    <t>Korre-</t>
  </si>
  <si>
    <t>lasjon</t>
  </si>
  <si>
    <t>vekt og</t>
  </si>
  <si>
    <t>KJØTT %</t>
  </si>
  <si>
    <t>Kjøtt</t>
  </si>
  <si>
    <t xml:space="preserve">vekt og </t>
  </si>
  <si>
    <t>M baklabb</t>
  </si>
  <si>
    <t>antall</t>
  </si>
  <si>
    <t>% per</t>
  </si>
  <si>
    <t>måned</t>
  </si>
  <si>
    <t>uke</t>
  </si>
  <si>
    <t>T100</t>
  </si>
  <si>
    <t>T110</t>
  </si>
  <si>
    <t>T120</t>
  </si>
  <si>
    <t>T130</t>
  </si>
  <si>
    <t>T140</t>
  </si>
  <si>
    <t>T150</t>
  </si>
  <si>
    <t>T170</t>
  </si>
  <si>
    <t>T190</t>
  </si>
  <si>
    <t>T200</t>
  </si>
  <si>
    <t>T210</t>
  </si>
  <si>
    <t>Oppdatert per: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</si>
  <si>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</si>
  <si>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</si>
  <si>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</si>
  <si>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</si>
  <si>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</si>
  <si>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</si>
  <si>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</si>
  <si>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</si>
  <si>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</si>
  <si>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</si>
  <si>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</si>
  <si>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KOMMUNE1</t>
  </si>
  <si>
    <t>Færder</t>
  </si>
  <si>
    <t>Tvedestrand</t>
  </si>
  <si>
    <t>Trøndelag</t>
  </si>
  <si>
    <t>Indre Fosen</t>
  </si>
  <si>
    <t>Egersund</t>
  </si>
  <si>
    <t>og vekt</t>
  </si>
  <si>
    <t>Trykk PgUp eller PgDn hvis figurene ikke kommer opp</t>
  </si>
  <si>
    <t>Midt</t>
  </si>
  <si>
    <t>Antall: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</si>
  <si>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</si>
  <si>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</si>
  <si>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</si>
  <si>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</si>
  <si>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</si>
  <si>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</si>
  <si>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</si>
  <si>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</si>
  <si>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</si>
  <si>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</si>
  <si>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</si>
  <si>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</si>
  <si>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</si>
  <si>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</si>
  <si>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</si>
  <si>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</si>
  <si>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</si>
  <si>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</si>
  <si>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</si>
  <si>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</si>
  <si>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</si>
  <si>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</si>
  <si>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</si>
  <si>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</si>
  <si>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</si>
  <si>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</si>
  <si>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</si>
  <si>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</si>
  <si>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</si>
  <si>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</si>
  <si>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</si>
  <si>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</si>
  <si>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</si>
  <si>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</si>
  <si>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</si>
  <si>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</si>
  <si>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</si>
  <si>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</si>
  <si>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</si>
  <si>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</si>
  <si>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</si>
  <si>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</si>
  <si>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</si>
  <si>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</si>
  <si>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</si>
  <si>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</si>
  <si>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</si>
  <si>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</si>
  <si>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</si>
  <si>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</si>
  <si>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</si>
  <si>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Flådd purke</t>
  </si>
  <si>
    <t>PgUp</t>
  </si>
  <si>
    <t>kg</t>
  </si>
  <si>
    <t>SLAKTERI per MÅNED</t>
  </si>
  <si>
    <t>Korr-</t>
  </si>
  <si>
    <t>elasjon</t>
  </si>
  <si>
    <t xml:space="preserve">per </t>
  </si>
  <si>
    <t>Slakteri</t>
  </si>
  <si>
    <t>Prima</t>
  </si>
  <si>
    <t>Ole Ringdal</t>
  </si>
  <si>
    <t>Slakthuset</t>
  </si>
  <si>
    <t>Strilalam</t>
  </si>
  <si>
    <t>Dalpro</t>
  </si>
  <si>
    <t>Øre Vilt</t>
  </si>
  <si>
    <t>Middel vekt i 2024</t>
  </si>
  <si>
    <t>Middel kjøtt% i 2024</t>
  </si>
  <si>
    <t>Antall slakt i 2024</t>
  </si>
  <si>
    <t>FYLKE2</t>
  </si>
  <si>
    <t>Østfold</t>
  </si>
  <si>
    <t>Akershus</t>
  </si>
  <si>
    <t>Buskerud</t>
  </si>
  <si>
    <t>Vestfold</t>
  </si>
  <si>
    <t>Telemark</t>
  </si>
  <si>
    <t>Troms</t>
  </si>
  <si>
    <t>Finnmark</t>
  </si>
  <si>
    <t>Klasser</t>
  </si>
  <si>
    <t>Kasserte</t>
  </si>
  <si>
    <t>Krepert fjøs</t>
  </si>
  <si>
    <t>Krepert transport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</si>
</sst>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48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name val="Verdana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sz val="26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4" applyNumberFormat="0" applyAlignment="0" applyProtection="0"/>
    <xf numFmtId="0" fontId="27" fillId="15" borderId="5" applyNumberFormat="0" applyAlignment="0" applyProtection="0"/>
    <xf numFmtId="0" fontId="28" fillId="15" borderId="4" applyNumberFormat="0" applyAlignment="0" applyProtection="0"/>
    <xf numFmtId="0" fontId="29" fillId="0" borderId="6" applyNumberFormat="0" applyFill="0" applyAlignment="0" applyProtection="0"/>
    <xf numFmtId="0" fontId="30" fillId="16" borderId="7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4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297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" fontId="8" fillId="2" borderId="0" xfId="0" applyNumberFormat="1" applyFont="1" applyFill="1" applyAlignment="1">
      <alignment horizontal="center"/>
    </xf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9" fillId="0" borderId="0" xfId="0" applyFont="1"/>
    <xf numFmtId="0" fontId="0" fillId="5" borderId="0" xfId="0" applyFill="1"/>
    <xf numFmtId="0" fontId="15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6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0" borderId="0" xfId="0" applyFont="1"/>
    <xf numFmtId="0" fontId="12" fillId="7" borderId="0" xfId="0" applyFont="1" applyFill="1"/>
    <xf numFmtId="0" fontId="7" fillId="9" borderId="0" xfId="0" applyFont="1" applyFill="1"/>
    <xf numFmtId="0" fontId="5" fillId="9" borderId="0" xfId="0" applyFont="1" applyFill="1"/>
    <xf numFmtId="2" fontId="5" fillId="9" borderId="0" xfId="0" applyNumberFormat="1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7" borderId="0" xfId="0" applyFont="1" applyFill="1"/>
    <xf numFmtId="1" fontId="8" fillId="6" borderId="0" xfId="0" applyNumberFormat="1" applyFont="1" applyFill="1" applyAlignment="1">
      <alignment horizontal="center"/>
    </xf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2" fontId="6" fillId="0" borderId="0" xfId="2" applyNumberFormat="1"/>
    <xf numFmtId="0" fontId="6" fillId="0" borderId="0" xfId="2"/>
    <xf numFmtId="1" fontId="6" fillId="0" borderId="0" xfId="2" applyNumberFormat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5" fillId="5" borderId="0" xfId="0" applyNumberFormat="1" applyFont="1" applyFill="1"/>
    <xf numFmtId="164" fontId="0" fillId="0" borderId="0" xfId="0" applyNumberFormat="1"/>
    <xf numFmtId="1" fontId="6" fillId="6" borderId="0" xfId="0" applyNumberFormat="1" applyFont="1" applyFill="1"/>
    <xf numFmtId="164" fontId="5" fillId="9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64" fontId="0" fillId="7" borderId="0" xfId="0" applyNumberFormat="1" applyFill="1"/>
    <xf numFmtId="164" fontId="0" fillId="9" borderId="0" xfId="0" applyNumberFormat="1" applyFill="1"/>
    <xf numFmtId="164" fontId="0" fillId="5" borderId="0" xfId="0" applyNumberFormat="1" applyFill="1"/>
    <xf numFmtId="164" fontId="0" fillId="3" borderId="0" xfId="0" applyNumberFormat="1" applyFill="1"/>
    <xf numFmtId="164" fontId="8" fillId="3" borderId="0" xfId="0" applyNumberFormat="1" applyFont="1" applyFill="1"/>
    <xf numFmtId="164" fontId="15" fillId="0" borderId="0" xfId="6" applyNumberFormat="1"/>
    <xf numFmtId="164" fontId="16" fillId="0" borderId="0" xfId="8" applyNumberFormat="1"/>
    <xf numFmtId="2" fontId="8" fillId="6" borderId="0" xfId="0" applyNumberFormat="1" applyFont="1" applyFill="1" applyAlignment="1">
      <alignment horizontal="center"/>
    </xf>
    <xf numFmtId="2" fontId="8" fillId="43" borderId="0" xfId="0" applyNumberFormat="1" applyFont="1" applyFill="1" applyAlignment="1">
      <alignment horizontal="center"/>
    </xf>
    <xf numFmtId="164" fontId="6" fillId="0" borderId="0" xfId="0" quotePrefix="1" applyNumberFormat="1" applyFont="1"/>
    <xf numFmtId="164" fontId="5" fillId="6" borderId="0" xfId="0" applyNumberFormat="1" applyFont="1" applyFill="1"/>
    <xf numFmtId="164" fontId="6" fillId="6" borderId="0" xfId="0" applyNumberFormat="1" applyFont="1" applyFill="1"/>
    <xf numFmtId="1" fontId="5" fillId="5" borderId="0" xfId="0" quotePrefix="1" applyNumberFormat="1" applyFont="1" applyFill="1"/>
    <xf numFmtId="0" fontId="8" fillId="3" borderId="0" xfId="0" quotePrefix="1" applyFont="1" applyFill="1"/>
    <xf numFmtId="0" fontId="2" fillId="0" borderId="0" xfId="12"/>
    <xf numFmtId="0" fontId="5" fillId="5" borderId="0" xfId="0" quotePrefix="1" applyFont="1" applyFill="1"/>
    <xf numFmtId="0" fontId="36" fillId="3" borderId="0" xfId="0" applyFont="1" applyFill="1"/>
    <xf numFmtId="164" fontId="36" fillId="3" borderId="0" xfId="0" applyNumberFormat="1" applyFont="1" applyFill="1"/>
    <xf numFmtId="0" fontId="36" fillId="0" borderId="0" xfId="0" applyFont="1"/>
    <xf numFmtId="0" fontId="38" fillId="5" borderId="0" xfId="0" applyFont="1" applyFill="1"/>
    <xf numFmtId="0" fontId="37" fillId="0" borderId="0" xfId="0" applyFont="1"/>
    <xf numFmtId="0" fontId="40" fillId="5" borderId="0" xfId="0" applyFont="1" applyFill="1"/>
    <xf numFmtId="0" fontId="39" fillId="0" borderId="0" xfId="0" applyFont="1"/>
    <xf numFmtId="1" fontId="40" fillId="5" borderId="0" xfId="0" applyNumberFormat="1" applyFont="1" applyFill="1"/>
    <xf numFmtId="0" fontId="40" fillId="0" borderId="0" xfId="0" applyFont="1"/>
    <xf numFmtId="164" fontId="40" fillId="5" borderId="0" xfId="0" applyNumberFormat="1" applyFont="1" applyFill="1"/>
    <xf numFmtId="164" fontId="5" fillId="5" borderId="0" xfId="0" quotePrefix="1" applyNumberFormat="1" applyFont="1" applyFill="1"/>
    <xf numFmtId="164" fontId="0" fillId="0" borderId="0" xfId="0" quotePrefix="1" applyNumberFormat="1"/>
    <xf numFmtId="164" fontId="2" fillId="0" borderId="0" xfId="4" applyNumberFormat="1"/>
    <xf numFmtId="1" fontId="2" fillId="0" borderId="0" xfId="4" applyNumberFormat="1"/>
    <xf numFmtId="1" fontId="14" fillId="0" borderId="0" xfId="0" applyNumberFormat="1" applyFont="1"/>
    <xf numFmtId="0" fontId="44" fillId="5" borderId="0" xfId="0" applyFont="1" applyFill="1"/>
    <xf numFmtId="0" fontId="38" fillId="0" borderId="0" xfId="0" applyFont="1"/>
    <xf numFmtId="0" fontId="44" fillId="0" borderId="0" xfId="0" applyFont="1"/>
    <xf numFmtId="1" fontId="44" fillId="5" borderId="0" xfId="0" applyNumberFormat="1" applyFont="1" applyFill="1"/>
    <xf numFmtId="164" fontId="44" fillId="5" borderId="0" xfId="0" applyNumberFormat="1" applyFont="1" applyFill="1"/>
    <xf numFmtId="1" fontId="12" fillId="5" borderId="0" xfId="0" applyNumberFormat="1" applyFont="1" applyFill="1"/>
    <xf numFmtId="0" fontId="37" fillId="7" borderId="0" xfId="0" applyFont="1" applyFill="1"/>
    <xf numFmtId="0" fontId="38" fillId="7" borderId="0" xfId="0" applyFont="1" applyFill="1"/>
    <xf numFmtId="0" fontId="41" fillId="0" borderId="0" xfId="0" applyFont="1"/>
    <xf numFmtId="0" fontId="39" fillId="7" borderId="0" xfId="0" applyFont="1" applyFill="1"/>
    <xf numFmtId="0" fontId="40" fillId="7" borderId="0" xfId="0" applyFont="1" applyFill="1"/>
    <xf numFmtId="2" fontId="40" fillId="0" borderId="0" xfId="0" applyNumberFormat="1" applyFont="1"/>
    <xf numFmtId="164" fontId="40" fillId="7" borderId="0" xfId="0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39" fillId="7" borderId="0" xfId="0" applyNumberFormat="1" applyFont="1" applyFill="1"/>
    <xf numFmtId="1" fontId="39" fillId="7" borderId="0" xfId="0" applyNumberFormat="1" applyFon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164" fontId="37" fillId="7" borderId="0" xfId="0" applyNumberFormat="1" applyFont="1" applyFill="1"/>
    <xf numFmtId="0" fontId="42" fillId="7" borderId="0" xfId="0" applyFont="1" applyFill="1"/>
    <xf numFmtId="0" fontId="42" fillId="0" borderId="0" xfId="0" applyFont="1"/>
    <xf numFmtId="0" fontId="44" fillId="7" borderId="0" xfId="0" applyFont="1" applyFill="1"/>
    <xf numFmtId="164" fontId="44" fillId="7" borderId="0" xfId="0" applyNumberFormat="1" applyFont="1" applyFill="1"/>
    <xf numFmtId="1" fontId="44" fillId="7" borderId="0" xfId="0" applyNumberFormat="1" applyFont="1" applyFill="1"/>
    <xf numFmtId="164" fontId="44" fillId="0" borderId="0" xfId="0" applyNumberFormat="1" applyFont="1"/>
    <xf numFmtId="2" fontId="44" fillId="0" borderId="0" xfId="0" applyNumberFormat="1" applyFont="1"/>
    <xf numFmtId="2" fontId="38" fillId="0" borderId="0" xfId="0" applyNumberFormat="1" applyFont="1"/>
    <xf numFmtId="1" fontId="6" fillId="7" borderId="0" xfId="0" applyNumberFormat="1" applyFont="1" applyFill="1"/>
    <xf numFmtId="164" fontId="6" fillId="7" borderId="0" xfId="0" applyNumberFormat="1" applyFont="1" applyFill="1"/>
    <xf numFmtId="1" fontId="40" fillId="7" borderId="0" xfId="0" applyNumberFormat="1" applyFont="1" applyFill="1"/>
    <xf numFmtId="164" fontId="38" fillId="7" borderId="0" xfId="0" applyNumberFormat="1" applyFont="1" applyFill="1"/>
    <xf numFmtId="164" fontId="12" fillId="7" borderId="0" xfId="0" applyNumberFormat="1" applyFont="1" applyFill="1"/>
    <xf numFmtId="164" fontId="43" fillId="7" borderId="0" xfId="0" applyNumberFormat="1" applyFont="1" applyFill="1"/>
    <xf numFmtId="164" fontId="9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1" fontId="9" fillId="7" borderId="0" xfId="0" applyNumberFormat="1" applyFont="1" applyFill="1"/>
    <xf numFmtId="0" fontId="5" fillId="7" borderId="0" xfId="10" quotePrefix="1" applyFont="1" applyFill="1"/>
    <xf numFmtId="164" fontId="42" fillId="7" borderId="0" xfId="0" applyNumberFormat="1" applyFont="1" applyFill="1"/>
    <xf numFmtId="0" fontId="44" fillId="0" borderId="0" xfId="2" applyFont="1"/>
    <xf numFmtId="164" fontId="6" fillId="0" borderId="0" xfId="2" applyNumberFormat="1"/>
    <xf numFmtId="164" fontId="8" fillId="2" borderId="0" xfId="0" applyNumberFormat="1" applyFont="1" applyFill="1" applyAlignment="1">
      <alignment horizontal="center"/>
    </xf>
    <xf numFmtId="1" fontId="37" fillId="7" borderId="0" xfId="0" applyNumberFormat="1" applyFont="1" applyFill="1"/>
    <xf numFmtId="2" fontId="43" fillId="0" borderId="0" xfId="0" applyNumberFormat="1" applyFont="1"/>
    <xf numFmtId="0" fontId="43" fillId="7" borderId="0" xfId="0" applyFont="1" applyFill="1"/>
    <xf numFmtId="2" fontId="8" fillId="2" borderId="0" xfId="0" applyNumberFormat="1" applyFont="1" applyFill="1" applyAlignment="1">
      <alignment horizontal="center"/>
    </xf>
    <xf numFmtId="0" fontId="45" fillId="7" borderId="0" xfId="0" applyFont="1" applyFill="1"/>
    <xf numFmtId="2" fontId="41" fillId="0" borderId="0" xfId="0" applyNumberFormat="1" applyFont="1"/>
    <xf numFmtId="1" fontId="0" fillId="3" borderId="0" xfId="0" applyNumberFormat="1" applyFill="1"/>
    <xf numFmtId="1" fontId="43" fillId="7" borderId="0" xfId="0" applyNumberFormat="1" applyFont="1" applyFill="1"/>
    <xf numFmtId="1" fontId="38" fillId="5" borderId="0" xfId="0" applyNumberFormat="1" applyFont="1" applyFill="1"/>
    <xf numFmtId="1" fontId="7" fillId="0" borderId="0" xfId="0" applyNumberFormat="1" applyFont="1"/>
    <xf numFmtId="1" fontId="11" fillId="0" borderId="0" xfId="0" applyNumberFormat="1" applyFont="1"/>
    <xf numFmtId="1" fontId="36" fillId="3" borderId="0" xfId="0" applyNumberFormat="1" applyFont="1" applyFill="1"/>
    <xf numFmtId="1" fontId="8" fillId="3" borderId="0" xfId="0" applyNumberFormat="1" applyFont="1" applyFill="1"/>
    <xf numFmtId="1" fontId="8" fillId="3" borderId="0" xfId="0" applyNumberFormat="1" applyFont="1" applyFill="1" applyAlignment="1">
      <alignment horizontal="center"/>
    </xf>
    <xf numFmtId="1" fontId="8" fillId="42" borderId="0" xfId="0" applyNumberFormat="1" applyFont="1" applyFill="1" applyAlignment="1">
      <alignment horizontal="center"/>
    </xf>
    <xf numFmtId="1" fontId="15" fillId="0" borderId="0" xfId="6" applyNumberFormat="1"/>
    <xf numFmtId="1" fontId="16" fillId="0" borderId="0" xfId="8" applyNumberFormat="1"/>
    <xf numFmtId="1" fontId="5" fillId="44" borderId="0" xfId="0" applyNumberFormat="1" applyFont="1" applyFill="1"/>
    <xf numFmtId="2" fontId="5" fillId="44" borderId="0" xfId="0" applyNumberFormat="1" applyFont="1" applyFill="1"/>
    <xf numFmtId="1" fontId="2" fillId="9" borderId="0" xfId="7" applyNumberFormat="1" applyFill="1"/>
    <xf numFmtId="0" fontId="0" fillId="6" borderId="0" xfId="0" applyFill="1"/>
    <xf numFmtId="0" fontId="35" fillId="7" borderId="0" xfId="0" applyFont="1" applyFill="1"/>
    <xf numFmtId="0" fontId="36" fillId="7" borderId="0" xfId="0" applyFont="1" applyFill="1"/>
    <xf numFmtId="1" fontId="35" fillId="7" borderId="0" xfId="0" applyNumberFormat="1" applyFont="1" applyFill="1"/>
    <xf numFmtId="0" fontId="5" fillId="0" borderId="0" xfId="2" applyFont="1"/>
    <xf numFmtId="0" fontId="6" fillId="10" borderId="0" xfId="0" applyFont="1" applyFill="1"/>
    <xf numFmtId="164" fontId="0" fillId="10" borderId="0" xfId="0" applyNumberFormat="1" applyFill="1"/>
    <xf numFmtId="1" fontId="5" fillId="10" borderId="0" xfId="0" applyNumberFormat="1" applyFont="1" applyFill="1"/>
    <xf numFmtId="0" fontId="5" fillId="10" borderId="0" xfId="0" applyFont="1" applyFill="1"/>
    <xf numFmtId="164" fontId="5" fillId="10" borderId="0" xfId="0" applyNumberFormat="1" applyFont="1" applyFill="1"/>
    <xf numFmtId="0" fontId="18" fillId="9" borderId="0" xfId="0" applyFont="1" applyFill="1"/>
    <xf numFmtId="0" fontId="7" fillId="6" borderId="0" xfId="0" applyFont="1" applyFill="1"/>
    <xf numFmtId="2" fontId="5" fillId="10" borderId="0" xfId="0" applyNumberFormat="1" applyFont="1" applyFill="1"/>
    <xf numFmtId="3" fontId="0" fillId="5" borderId="0" xfId="0" applyNumberFormat="1" applyFill="1"/>
    <xf numFmtId="3" fontId="36" fillId="5" borderId="0" xfId="0" applyNumberFormat="1" applyFont="1" applyFill="1"/>
    <xf numFmtId="3" fontId="9" fillId="3" borderId="0" xfId="0" applyNumberFormat="1" applyFont="1" applyFill="1"/>
    <xf numFmtId="3" fontId="8" fillId="3" borderId="0" xfId="0" applyNumberFormat="1" applyFont="1" applyFill="1"/>
    <xf numFmtId="3" fontId="8" fillId="4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3" fontId="36" fillId="3" borderId="0" xfId="0" applyNumberFormat="1" applyFont="1" applyFill="1"/>
    <xf numFmtId="3" fontId="8" fillId="2" borderId="0" xfId="0" applyNumberFormat="1" applyFont="1" applyFill="1" applyAlignment="1">
      <alignment horizontal="center"/>
    </xf>
    <xf numFmtId="3" fontId="8" fillId="3" borderId="0" xfId="0" quotePrefix="1" applyNumberFormat="1" applyFont="1" applyFill="1"/>
    <xf numFmtId="3" fontId="14" fillId="3" borderId="0" xfId="0" applyNumberFormat="1" applyFont="1" applyFill="1"/>
    <xf numFmtId="3" fontId="8" fillId="6" borderId="0" xfId="0" applyNumberFormat="1" applyFont="1" applyFill="1" applyAlignment="1">
      <alignment horizontal="center"/>
    </xf>
    <xf numFmtId="3" fontId="5" fillId="0" borderId="0" xfId="0" applyNumberFormat="1" applyFont="1"/>
    <xf numFmtId="0" fontId="6" fillId="7" borderId="0" xfId="2" applyFill="1"/>
    <xf numFmtId="164" fontId="6" fillId="7" borderId="0" xfId="2" applyNumberFormat="1" applyFill="1"/>
    <xf numFmtId="1" fontId="6" fillId="7" borderId="0" xfId="2" applyNumberFormat="1" applyFill="1"/>
    <xf numFmtId="2" fontId="5" fillId="0" borderId="0" xfId="2" applyNumberFormat="1" applyFont="1"/>
    <xf numFmtId="0" fontId="7" fillId="0" borderId="0" xfId="2" applyFont="1"/>
    <xf numFmtId="0" fontId="39" fillId="7" borderId="0" xfId="2" applyFont="1" applyFill="1"/>
    <xf numFmtId="0" fontId="40" fillId="7" borderId="0" xfId="2" applyFont="1" applyFill="1"/>
    <xf numFmtId="164" fontId="40" fillId="7" borderId="0" xfId="2" applyNumberFormat="1" applyFont="1" applyFill="1"/>
    <xf numFmtId="164" fontId="39" fillId="7" borderId="0" xfId="2" applyNumberFormat="1" applyFont="1" applyFill="1"/>
    <xf numFmtId="0" fontId="39" fillId="0" borderId="0" xfId="2" applyFont="1"/>
    <xf numFmtId="0" fontId="44" fillId="7" borderId="0" xfId="2" applyFont="1" applyFill="1"/>
    <xf numFmtId="0" fontId="38" fillId="7" borderId="0" xfId="2" applyFont="1" applyFill="1"/>
    <xf numFmtId="1" fontId="38" fillId="0" borderId="0" xfId="2" applyNumberFormat="1" applyFont="1"/>
    <xf numFmtId="164" fontId="44" fillId="7" borderId="0" xfId="2" applyNumberFormat="1" applyFont="1" applyFill="1"/>
    <xf numFmtId="0" fontId="38" fillId="0" borderId="0" xfId="2" applyFont="1"/>
    <xf numFmtId="0" fontId="5" fillId="7" borderId="0" xfId="2" applyFont="1" applyFill="1"/>
    <xf numFmtId="0" fontId="12" fillId="7" borderId="0" xfId="2" applyFont="1" applyFill="1"/>
    <xf numFmtId="0" fontId="17" fillId="7" borderId="0" xfId="2" applyFont="1" applyFill="1"/>
    <xf numFmtId="164" fontId="9" fillId="7" borderId="0" xfId="2" applyNumberFormat="1" applyFont="1" applyFill="1"/>
    <xf numFmtId="0" fontId="9" fillId="7" borderId="0" xfId="2" applyFont="1" applyFill="1"/>
    <xf numFmtId="164" fontId="5" fillId="7" borderId="0" xfId="2" applyNumberFormat="1" applyFont="1" applyFill="1"/>
    <xf numFmtId="1" fontId="5" fillId="7" borderId="0" xfId="2" applyNumberFormat="1" applyFont="1" applyFill="1"/>
    <xf numFmtId="2" fontId="5" fillId="7" borderId="0" xfId="2" applyNumberFormat="1" applyFont="1" applyFill="1"/>
    <xf numFmtId="164" fontId="5" fillId="5" borderId="0" xfId="2" applyNumberFormat="1" applyFont="1" applyFill="1"/>
    <xf numFmtId="164" fontId="5" fillId="5" borderId="0" xfId="2" quotePrefix="1" applyNumberFormat="1" applyFont="1" applyFill="1"/>
    <xf numFmtId="2" fontId="5" fillId="6" borderId="0" xfId="2" applyNumberFormat="1" applyFont="1" applyFill="1"/>
    <xf numFmtId="1" fontId="5" fillId="0" borderId="0" xfId="2" applyNumberFormat="1" applyFont="1"/>
    <xf numFmtId="1" fontId="6" fillId="0" borderId="0" xfId="2" quotePrefix="1" applyNumberFormat="1"/>
    <xf numFmtId="0" fontId="2" fillId="0" borderId="0" xfId="2" applyFont="1"/>
    <xf numFmtId="9" fontId="0" fillId="0" borderId="0" xfId="14" applyFont="1"/>
    <xf numFmtId="0" fontId="6" fillId="42" borderId="0" xfId="2" applyFill="1"/>
    <xf numFmtId="164" fontId="6" fillId="42" borderId="0" xfId="2" applyNumberFormat="1" applyFill="1"/>
    <xf numFmtId="1" fontId="14" fillId="5" borderId="0" xfId="0" applyNumberFormat="1" applyFont="1" applyFill="1"/>
    <xf numFmtId="0" fontId="0" fillId="9" borderId="0" xfId="0" applyFill="1" applyAlignment="1">
      <alignment horizontal="center"/>
    </xf>
    <xf numFmtId="3" fontId="6" fillId="7" borderId="0" xfId="0" applyNumberFormat="1" applyFont="1" applyFill="1"/>
    <xf numFmtId="3" fontId="39" fillId="7" borderId="0" xfId="0" applyNumberFormat="1" applyFont="1" applyFill="1"/>
    <xf numFmtId="3" fontId="43" fillId="7" borderId="0" xfId="0" applyNumberFormat="1" applyFont="1" applyFill="1"/>
    <xf numFmtId="3" fontId="5" fillId="7" borderId="0" xfId="0" applyNumberFormat="1" applyFont="1" applyFill="1"/>
    <xf numFmtId="3" fontId="0" fillId="7" borderId="0" xfId="0" applyNumberFormat="1" applyFill="1"/>
    <xf numFmtId="3" fontId="5" fillId="5" borderId="0" xfId="0" applyNumberFormat="1" applyFont="1" applyFill="1"/>
    <xf numFmtId="3" fontId="5" fillId="9" borderId="0" xfId="0" applyNumberFormat="1" applyFont="1" applyFill="1"/>
    <xf numFmtId="3" fontId="0" fillId="9" borderId="0" xfId="0" applyNumberFormat="1" applyFill="1"/>
    <xf numFmtId="3" fontId="10" fillId="0" borderId="0" xfId="0" applyNumberFormat="1" applyFont="1"/>
    <xf numFmtId="3" fontId="2" fillId="0" borderId="0" xfId="3" applyNumberFormat="1"/>
    <xf numFmtId="3" fontId="2" fillId="0" borderId="0" xfId="7" applyNumberFormat="1"/>
    <xf numFmtId="3" fontId="40" fillId="7" borderId="0" xfId="0" applyNumberFormat="1" applyFont="1" applyFill="1"/>
    <xf numFmtId="3" fontId="44" fillId="7" borderId="0" xfId="0" applyNumberFormat="1" applyFont="1" applyFill="1"/>
    <xf numFmtId="3" fontId="45" fillId="0" borderId="0" xfId="0" applyNumberFormat="1" applyFont="1"/>
    <xf numFmtId="3" fontId="6" fillId="8" borderId="0" xfId="0" applyNumberFormat="1" applyFont="1" applyFill="1"/>
    <xf numFmtId="3" fontId="6" fillId="0" borderId="0" xfId="0" applyNumberFormat="1" applyFont="1"/>
    <xf numFmtId="0" fontId="5" fillId="0" borderId="0" xfId="0" quotePrefix="1" applyFont="1"/>
    <xf numFmtId="0" fontId="6" fillId="0" borderId="0" xfId="2"/>
    <xf numFmtId="0" fontId="0" fillId="0" borderId="0" xfId="0"/>
    <xf numFmtId="3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3" fontId="0" fillId="0" borderId="0" xfId="0" applyNumberFormat="1"/>
    <xf numFmtId="0" fontId="0" fillId="0" borderId="0" xfId="0"/>
    <xf numFmtId="0" fontId="6" fillId="0" borderId="0" xfId="2"/>
    <xf numFmtId="3" fontId="9" fillId="0" borderId="0" xfId="0" applyNumberFormat="1" applyFont="1"/>
    <xf numFmtId="0" fontId="0" fillId="0" borderId="0" xfId="0"/>
    <xf numFmtId="0" fontId="0" fillId="0" borderId="0" xfId="0"/>
    <xf numFmtId="1" fontId="35" fillId="3" borderId="0" xfId="0" applyNumberFormat="1" applyFont="1" applyFill="1"/>
    <xf numFmtId="0" fontId="0" fillId="0" borderId="0" xfId="0"/>
    <xf numFmtId="166" fontId="14" fillId="0" borderId="0" xfId="0" applyNumberFormat="1" applyFont="1"/>
    <xf numFmtId="166" fontId="0" fillId="0" borderId="0" xfId="0" applyNumberFormat="1"/>
    <xf numFmtId="3" fontId="12" fillId="0" borderId="0" xfId="0" applyNumberFormat="1" applyFont="1"/>
    <xf numFmtId="3" fontId="0" fillId="0" borderId="0" xfId="0" applyNumberFormat="1"/>
    <xf numFmtId="3" fontId="38" fillId="0" borderId="0" xfId="0" applyNumberFormat="1" applyFont="1"/>
    <xf numFmtId="3" fontId="44" fillId="0" borderId="0" xfId="0" applyNumberFormat="1" applyFont="1"/>
    <xf numFmtId="0" fontId="45" fillId="0" borderId="0" xfId="0" applyFont="1"/>
    <xf numFmtId="0" fontId="37" fillId="0" borderId="0" xfId="0" applyFont="1"/>
    <xf numFmtId="3" fontId="38" fillId="0" borderId="0" xfId="2" applyNumberFormat="1" applyFont="1"/>
    <xf numFmtId="0" fontId="6" fillId="0" borderId="0" xfId="2"/>
  </cellXfs>
  <cellStyles count="57">
    <cellStyle name="20 % – uthevingsfarge 1" xfId="32" builtinId="30" customBuiltin="1"/>
    <cellStyle name="20 % – uthevingsfarge 2" xfId="36" builtinId="34" customBuiltin="1"/>
    <cellStyle name="20 % – uthevingsfarge 3" xfId="40" builtinId="38" customBuiltin="1"/>
    <cellStyle name="20 % – uthevingsfarge 4" xfId="44" builtinId="42" customBuiltin="1"/>
    <cellStyle name="20 % – uthevingsfarge 5" xfId="48" builtinId="46" customBuiltin="1"/>
    <cellStyle name="20 % – uthevingsfarge 6" xfId="52" builtinId="50" customBuiltin="1"/>
    <cellStyle name="40 % – uthevingsfarge 1" xfId="33" builtinId="31" customBuiltin="1"/>
    <cellStyle name="40 % – uthevingsfarge 2" xfId="37" builtinId="35" customBuiltin="1"/>
    <cellStyle name="40 % – uthevingsfarge 3" xfId="41" builtinId="39" customBuiltin="1"/>
    <cellStyle name="40 % – uthevingsfarge 4" xfId="45" builtinId="43" customBuiltin="1"/>
    <cellStyle name="40 % – uthevingsfarge 5" xfId="49" builtinId="47" customBuiltin="1"/>
    <cellStyle name="40 % – uthevingsfarge 6" xfId="53" builtinId="51" customBuiltin="1"/>
    <cellStyle name="60 % – uthevingsfarge 1" xfId="34" builtinId="32" customBuiltin="1"/>
    <cellStyle name="60 % – uthevingsfarge 2" xfId="38" builtinId="36" customBuiltin="1"/>
    <cellStyle name="60 % – uthevingsfarge 3" xfId="42" builtinId="40" customBuiltin="1"/>
    <cellStyle name="60 % – uthevingsfarge 4" xfId="46" builtinId="44" customBuiltin="1"/>
    <cellStyle name="60 % – uthevingsfarge 5" xfId="50" builtinId="48" customBuiltin="1"/>
    <cellStyle name="60 % – uthevingsfarge 6" xfId="54" builtinId="52" customBuiltin="1"/>
    <cellStyle name="Beregning" xfId="25" builtinId="22" customBuiltin="1"/>
    <cellStyle name="Dårlig" xfId="21" builtinId="27" customBuiltin="1"/>
    <cellStyle name="Forklarende tekst" xfId="29" builtinId="53" customBuiltin="1"/>
    <cellStyle name="God" xfId="20" builtinId="26" customBuiltin="1"/>
    <cellStyle name="Inndata" xfId="23" builtinId="20" customBuiltin="1"/>
    <cellStyle name="Koblet celle" xfId="26" builtinId="24" customBuiltin="1"/>
    <cellStyle name="Kontrollcelle" xfId="27" builtinId="23" customBuiltin="1"/>
    <cellStyle name="Merknad 2" xfId="56" xr:uid="{00000000-0005-0000-0000-000019000000}"/>
    <cellStyle name="Normal" xfId="0" builtinId="0"/>
    <cellStyle name="Normal 2" xfId="1" xr:uid="{00000000-0005-0000-0000-00001B000000}"/>
    <cellStyle name="Normal 2 2" xfId="11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2" xr:uid="{00000000-0005-0000-0000-000020000000}"/>
    <cellStyle name="Normal 6" xfId="9" xr:uid="{00000000-0005-0000-0000-000021000000}"/>
    <cellStyle name="Normal 6 2" xfId="13" xr:uid="{00000000-0005-0000-0000-000022000000}"/>
    <cellStyle name="Normal 7" xfId="55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2" builtinId="28" customBuiltin="1"/>
    <cellStyle name="Overskrift 1" xfId="16" builtinId="16" customBuiltin="1"/>
    <cellStyle name="Overskrift 2" xfId="17" builtinId="17" customBuiltin="1"/>
    <cellStyle name="Overskrift 3" xfId="18" builtinId="18" customBuiltin="1"/>
    <cellStyle name="Overskrift 4" xfId="19" builtinId="19" customBuiltin="1"/>
    <cellStyle name="Prosent 2" xfId="14" xr:uid="{00000000-0005-0000-0000-00002E000000}"/>
    <cellStyle name="Tittel" xfId="15" builtinId="15" customBuiltin="1"/>
    <cellStyle name="Totalt" xfId="30" builtinId="25" customBuiltin="1"/>
    <cellStyle name="Udefinert" xfId="5" xr:uid="{00000000-0005-0000-0000-000031000000}"/>
    <cellStyle name="Utdata" xfId="24" builtinId="21" customBuiltin="1"/>
    <cellStyle name="Uthevingsfarge1" xfId="31" builtinId="29" customBuiltin="1"/>
    <cellStyle name="Uthevingsfarge2" xfId="35" builtinId="33" customBuiltin="1"/>
    <cellStyle name="Uthevingsfarge3" xfId="39" builtinId="37" customBuiltin="1"/>
    <cellStyle name="Uthevingsfarge4" xfId="43" builtinId="41" customBuiltin="1"/>
    <cellStyle name="Uthevingsfarge5" xfId="47" builtinId="45" customBuiltin="1"/>
    <cellStyle name="Uthevingsfarge6" xfId="51" builtinId="49" customBuiltin="1"/>
    <cellStyle name="Varseltekst" xfId="28" builtinId="11" customBuiltin="1"/>
  </cellStyles>
  <dxfs count="138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FF0000"/>
      <color rgb="FF99CCFF"/>
      <color rgb="FF00FFFF"/>
      <color rgb="FFCCFFFF"/>
      <color rgb="FF66FFFF"/>
      <color rgb="FF66FF33"/>
      <color rgb="FF1ABC04"/>
      <color rgb="FFBE2F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 slakt, hittil i år, per uke17</a:t>
            </a:r>
            <a:endParaRPr lang="nb-NO" sz="2800"/>
          </a:p>
        </c:rich>
      </c:tx>
      <c:layout>
        <c:manualLayout>
          <c:xMode val="edge"/>
          <c:yMode val="edge"/>
          <c:x val="0.11028193238809421"/>
          <c:y val="2.39050065176307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40541101561413"/>
          <c:y val="0.16328615472398189"/>
          <c:w val="0.86431567612176285"/>
          <c:h val="0.71693799818105297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År!$B$7:$B$35</c:f>
              <c:numCache>
                <c:formatCode>#,##0</c:formatCode>
                <c:ptCount val="29"/>
                <c:pt idx="0">
                  <c:v>6122</c:v>
                </c:pt>
                <c:pt idx="1">
                  <c:v>6300.5</c:v>
                </c:pt>
                <c:pt idx="2">
                  <c:v>5714</c:v>
                </c:pt>
                <c:pt idx="3">
                  <c:v>6407.25</c:v>
                </c:pt>
                <c:pt idx="4">
                  <c:v>7346</c:v>
                </c:pt>
                <c:pt idx="5">
                  <c:v>6607</c:v>
                </c:pt>
                <c:pt idx="6">
                  <c:v>8045</c:v>
                </c:pt>
                <c:pt idx="7">
                  <c:v>7566</c:v>
                </c:pt>
                <c:pt idx="8">
                  <c:v>7860</c:v>
                </c:pt>
                <c:pt idx="9">
                  <c:v>8852</c:v>
                </c:pt>
                <c:pt idx="10">
                  <c:v>7735</c:v>
                </c:pt>
                <c:pt idx="11">
                  <c:v>7243</c:v>
                </c:pt>
                <c:pt idx="12">
                  <c:v>7786</c:v>
                </c:pt>
                <c:pt idx="13">
                  <c:v>7153</c:v>
                </c:pt>
                <c:pt idx="14">
                  <c:v>8280</c:v>
                </c:pt>
                <c:pt idx="15">
                  <c:v>9009</c:v>
                </c:pt>
                <c:pt idx="16">
                  <c:v>8935</c:v>
                </c:pt>
                <c:pt idx="17">
                  <c:v>8924</c:v>
                </c:pt>
                <c:pt idx="18">
                  <c:v>8547</c:v>
                </c:pt>
                <c:pt idx="19">
                  <c:v>9027</c:v>
                </c:pt>
                <c:pt idx="20">
                  <c:v>8745</c:v>
                </c:pt>
                <c:pt idx="21">
                  <c:v>8490</c:v>
                </c:pt>
                <c:pt idx="22">
                  <c:v>9420</c:v>
                </c:pt>
                <c:pt idx="23">
                  <c:v>8328</c:v>
                </c:pt>
                <c:pt idx="24">
                  <c:v>6641</c:v>
                </c:pt>
                <c:pt idx="25">
                  <c:v>6400.53</c:v>
                </c:pt>
                <c:pt idx="26">
                  <c:v>6683</c:v>
                </c:pt>
                <c:pt idx="27">
                  <c:v>5905</c:v>
                </c:pt>
                <c:pt idx="28">
                  <c:v>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8-4B33-AFB8-BAF31BB14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18320504"/>
        <c:axId val="718330304"/>
      </c:barChart>
      <c:lineChart>
        <c:grouping val="standard"/>
        <c:varyColors val="0"/>
        <c:ser>
          <c:idx val="0"/>
          <c:order val="1"/>
          <c:tx>
            <c:strRef>
              <c:f>RNR!$D$15</c:f>
              <c:strCache>
                <c:ptCount val="1"/>
                <c:pt idx="0">
                  <c:v>Antall slakt i 2024</c:v>
                </c:pt>
              </c:strCache>
            </c:strRef>
          </c:tx>
          <c:spPr>
            <a:ln w="635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År!$AC$7:$AC$35</c:f>
              <c:numCache>
                <c:formatCode>#,##0</c:formatCode>
                <c:ptCount val="29"/>
                <c:pt idx="0">
                  <c:v>6499</c:v>
                </c:pt>
                <c:pt idx="1">
                  <c:v>6499</c:v>
                </c:pt>
                <c:pt idx="2">
                  <c:v>6499</c:v>
                </c:pt>
                <c:pt idx="3">
                  <c:v>6499</c:v>
                </c:pt>
                <c:pt idx="4">
                  <c:v>6499</c:v>
                </c:pt>
                <c:pt idx="5">
                  <c:v>6499</c:v>
                </c:pt>
                <c:pt idx="6">
                  <c:v>6499</c:v>
                </c:pt>
                <c:pt idx="7">
                  <c:v>6499</c:v>
                </c:pt>
                <c:pt idx="8">
                  <c:v>6499</c:v>
                </c:pt>
                <c:pt idx="9">
                  <c:v>6499</c:v>
                </c:pt>
                <c:pt idx="10">
                  <c:v>6499</c:v>
                </c:pt>
                <c:pt idx="11">
                  <c:v>6499</c:v>
                </c:pt>
                <c:pt idx="12">
                  <c:v>6499</c:v>
                </c:pt>
                <c:pt idx="13">
                  <c:v>6499</c:v>
                </c:pt>
                <c:pt idx="14">
                  <c:v>6499</c:v>
                </c:pt>
                <c:pt idx="15">
                  <c:v>6499</c:v>
                </c:pt>
                <c:pt idx="16">
                  <c:v>6499</c:v>
                </c:pt>
                <c:pt idx="17">
                  <c:v>6499</c:v>
                </c:pt>
                <c:pt idx="18">
                  <c:v>6499</c:v>
                </c:pt>
                <c:pt idx="19">
                  <c:v>6499</c:v>
                </c:pt>
                <c:pt idx="20">
                  <c:v>6499</c:v>
                </c:pt>
                <c:pt idx="21">
                  <c:v>6499</c:v>
                </c:pt>
                <c:pt idx="22">
                  <c:v>6499</c:v>
                </c:pt>
                <c:pt idx="23">
                  <c:v>6499</c:v>
                </c:pt>
                <c:pt idx="24">
                  <c:v>6499</c:v>
                </c:pt>
                <c:pt idx="25">
                  <c:v>6499</c:v>
                </c:pt>
                <c:pt idx="26">
                  <c:v>6499</c:v>
                </c:pt>
                <c:pt idx="27">
                  <c:v>6499</c:v>
                </c:pt>
                <c:pt idx="28">
                  <c:v>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B-4776-887B-BF9B39E11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0504"/>
        <c:axId val="718330304"/>
      </c:lineChart>
      <c:catAx>
        <c:axId val="718320504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0304"/>
        <c:crossesAt val="0"/>
        <c:auto val="1"/>
        <c:lblAlgn val="ctr"/>
        <c:lblOffset val="100"/>
        <c:noMultiLvlLbl val="0"/>
      </c:catAx>
      <c:valAx>
        <c:axId val="718330304"/>
        <c:scaling>
          <c:orientation val="minMax"/>
          <c:min val="3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504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1024065129269"/>
          <c:y val="0.23758655366287693"/>
          <c:w val="0.14319039566189612"/>
          <c:h val="0.10819956559636715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</a:t>
            </a:r>
            <a:r>
              <a:rPr lang="nb-NO" sz="2800" baseline="0"/>
              <a:t> purke,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63858370315046E-2"/>
          <c:y val="0.16324832963005886"/>
          <c:w val="0.88420840415010371"/>
          <c:h val="0.69566263410172757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Måned!$O$23:$O$34</c:f>
              <c:numCache>
                <c:formatCode>0</c:formatCode>
                <c:ptCount val="12"/>
                <c:pt idx="0">
                  <c:v>137.63539603960422</c:v>
                </c:pt>
                <c:pt idx="1">
                  <c:v>138.32439204126737</c:v>
                </c:pt>
                <c:pt idx="2">
                  <c:v>139.93810957254675</c:v>
                </c:pt>
                <c:pt idx="3">
                  <c:v>136.30063643595861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2-4CFF-9B42-A8C0F678ADC1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1480240571833198E-2"/>
                  <c:y val="-6.3172042342180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C0-44CE-8800-591AD6C1F336}"/>
                </c:ext>
              </c:extLst>
            </c:dLbl>
            <c:dLbl>
              <c:idx val="1"/>
              <c:layout>
                <c:manualLayout>
                  <c:x val="-2.5184192457466559E-2"/>
                  <c:y val="9.2652328768531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4CE-8800-591AD6C1F336}"/>
                </c:ext>
              </c:extLst>
            </c:dLbl>
            <c:dLbl>
              <c:idx val="2"/>
              <c:layout>
                <c:manualLayout>
                  <c:x val="-3.0430899219438798E-2"/>
                  <c:y val="6.3172042342180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4CE-8800-591AD6C1F33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Måned!$O$10:$O$21</c:f>
              <c:numCache>
                <c:formatCode>0</c:formatCode>
                <c:ptCount val="12"/>
                <c:pt idx="0">
                  <c:v>138.30673603504931</c:v>
                </c:pt>
                <c:pt idx="1">
                  <c:v>138.70437461491051</c:v>
                </c:pt>
                <c:pt idx="2">
                  <c:v>137.61543126684623</c:v>
                </c:pt>
                <c:pt idx="3">
                  <c:v>137.22168597168579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2-4CFF-9B42-A8C0F678A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1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 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3955430258873"/>
          <c:y val="0.20724160520657009"/>
          <c:w val="8.3962180746156051E-2"/>
          <c:h val="0.14819998306663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 antall% av slakt i ulike måneder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66136988538768E-2"/>
          <c:y val="0.16018927025954063"/>
          <c:w val="0.88634429062638842"/>
          <c:h val="0.6591203190240621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rgbClr val="1ABC04"/>
              </a:solidFill>
              <a:prstDash val="solid"/>
            </a:ln>
          </c:spPr>
          <c:marker>
            <c:symbol val="none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Måned!$J$23:$J$34</c:f>
              <c:numCache>
                <c:formatCode>0.0</c:formatCode>
                <c:ptCount val="12"/>
                <c:pt idx="0">
                  <c:v>27.451312447078752</c:v>
                </c:pt>
                <c:pt idx="1">
                  <c:v>22.997459779847595</c:v>
                </c:pt>
                <c:pt idx="2">
                  <c:v>28.213378492802711</c:v>
                </c:pt>
                <c:pt idx="3">
                  <c:v>21.337849280270962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41-4A86-B6CF-ADB50DFD42AB}"/>
            </c:ext>
          </c:extLst>
        </c:ser>
        <c:ser>
          <c:idx val="1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  <a:ln w="28575"/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Måned!$J$10:$J$21</c:f>
              <c:numCache>
                <c:formatCode>0.0</c:formatCode>
                <c:ptCount val="12"/>
                <c:pt idx="0">
                  <c:v>28.173565163871359</c:v>
                </c:pt>
                <c:pt idx="1">
                  <c:v>25.003846745653167</c:v>
                </c:pt>
                <c:pt idx="2">
                  <c:v>22.865056162486539</c:v>
                </c:pt>
                <c:pt idx="3">
                  <c:v>23.957531927988921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1-4A86-B6CF-ADB50DFD4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325992"/>
        <c:axId val="718315800"/>
      </c:lineChart>
      <c:catAx>
        <c:axId val="71832599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800"/>
        <c:crossesAt val="0"/>
        <c:auto val="1"/>
        <c:lblAlgn val="ctr"/>
        <c:lblOffset val="100"/>
        <c:noMultiLvlLbl val="0"/>
      </c:catAx>
      <c:valAx>
        <c:axId val="718315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5548111405331364E-2"/>
              <c:y val="0.3792212518195051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5992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63313535453378"/>
          <c:y val="0.45196275136499781"/>
          <c:w val="8.866152271332764E-2"/>
          <c:h val="0.14751732574148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 ANTALL</a:t>
            </a:r>
            <a:r>
              <a:rPr lang="nb-NO" sz="2800" baseline="0"/>
              <a:t> slakt </a:t>
            </a:r>
            <a:r>
              <a:rPr lang="nb-NO" sz="2800"/>
              <a:t>i ulike uker:</a:t>
            </a:r>
          </a:p>
        </c:rich>
      </c:tx>
      <c:layout>
        <c:manualLayout>
          <c:xMode val="edge"/>
          <c:yMode val="edge"/>
          <c:x val="0.10068525218131517"/>
          <c:y val="3.53150414011504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177251932992E-2"/>
          <c:y val="0.15999762972625223"/>
          <c:w val="0.91256786568409975"/>
          <c:h val="0.6902562400638057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Uke!$E$64:$E$115</c:f>
              <c:numCache>
                <c:formatCode>0</c:formatCode>
                <c:ptCount val="52"/>
                <c:pt idx="0">
                  <c:v>343</c:v>
                </c:pt>
                <c:pt idx="1">
                  <c:v>449</c:v>
                </c:pt>
                <c:pt idx="2">
                  <c:v>360</c:v>
                </c:pt>
                <c:pt idx="3">
                  <c:v>358</c:v>
                </c:pt>
                <c:pt idx="4">
                  <c:v>308</c:v>
                </c:pt>
                <c:pt idx="5">
                  <c:v>288</c:v>
                </c:pt>
                <c:pt idx="6">
                  <c:v>475</c:v>
                </c:pt>
                <c:pt idx="7">
                  <c:v>262</c:v>
                </c:pt>
                <c:pt idx="8">
                  <c:v>360</c:v>
                </c:pt>
                <c:pt idx="9">
                  <c:v>419</c:v>
                </c:pt>
                <c:pt idx="10">
                  <c:v>351</c:v>
                </c:pt>
                <c:pt idx="11">
                  <c:v>362</c:v>
                </c:pt>
                <c:pt idx="12">
                  <c:v>310</c:v>
                </c:pt>
                <c:pt idx="13">
                  <c:v>111</c:v>
                </c:pt>
                <c:pt idx="14">
                  <c:v>426</c:v>
                </c:pt>
                <c:pt idx="15">
                  <c:v>330</c:v>
                </c:pt>
                <c:pt idx="16">
                  <c:v>393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9-471E-89BA-9D41675A4F9F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Uke!$E$10:$E$61</c:f>
              <c:numCache>
                <c:formatCode>0</c:formatCode>
                <c:ptCount val="52"/>
                <c:pt idx="0">
                  <c:v>398</c:v>
                </c:pt>
                <c:pt idx="1">
                  <c:v>449</c:v>
                </c:pt>
                <c:pt idx="2">
                  <c:v>407</c:v>
                </c:pt>
                <c:pt idx="3">
                  <c:v>356</c:v>
                </c:pt>
                <c:pt idx="4">
                  <c:v>302</c:v>
                </c:pt>
                <c:pt idx="5">
                  <c:v>517</c:v>
                </c:pt>
                <c:pt idx="6">
                  <c:v>312</c:v>
                </c:pt>
                <c:pt idx="7">
                  <c:v>297</c:v>
                </c:pt>
                <c:pt idx="8">
                  <c:v>486</c:v>
                </c:pt>
                <c:pt idx="9">
                  <c:v>367</c:v>
                </c:pt>
                <c:pt idx="10">
                  <c:v>490</c:v>
                </c:pt>
                <c:pt idx="11">
                  <c:v>395</c:v>
                </c:pt>
                <c:pt idx="12">
                  <c:v>166</c:v>
                </c:pt>
                <c:pt idx="13">
                  <c:v>341</c:v>
                </c:pt>
                <c:pt idx="14">
                  <c:v>431</c:v>
                </c:pt>
                <c:pt idx="15">
                  <c:v>438</c:v>
                </c:pt>
                <c:pt idx="16">
                  <c:v>347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9-471E-89BA-9D41675A4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4424"/>
        <c:axId val="718324816"/>
      </c:lineChart>
      <c:catAx>
        <c:axId val="7183244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424"/>
        <c:crosses val="autoZero"/>
        <c:crossBetween val="midCat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94630310141884"/>
          <c:y val="5.8935113676443336E-2"/>
          <c:w val="9.067310662550658E-2"/>
          <c:h val="0.130553606541756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</a:t>
            </a:r>
            <a:r>
              <a:rPr lang="nb-NO" sz="2800" baseline="0"/>
              <a:t> purke, a</a:t>
            </a:r>
            <a:r>
              <a:rPr lang="nb-NO" sz="2800"/>
              <a:t>ntall</a:t>
            </a:r>
            <a:r>
              <a:rPr lang="nb-NO" sz="2800" baseline="0"/>
              <a:t> slakt per produsent, per uke</a:t>
            </a:r>
            <a:endParaRPr lang="nb-NO" sz="2800"/>
          </a:p>
        </c:rich>
      </c:tx>
      <c:layout>
        <c:manualLayout>
          <c:xMode val="edge"/>
          <c:yMode val="edge"/>
          <c:x val="0.11858264294529319"/>
          <c:y val="1.50052439263352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19931076690535E-2"/>
          <c:y val="0.13739456030716887"/>
          <c:w val="0.90933165337900834"/>
          <c:h val="0.74322822846661052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 w="41275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EB4-40DA-B64F-06677FDC39DC}"/>
              </c:ext>
            </c:extLst>
          </c:dPt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Uke!$Q$64:$Q$115</c:f>
              <c:numCache>
                <c:formatCode>0</c:formatCode>
                <c:ptCount val="52"/>
                <c:pt idx="0">
                  <c:v>6.2363636363636363</c:v>
                </c:pt>
                <c:pt idx="1">
                  <c:v>6.323943661971831</c:v>
                </c:pt>
                <c:pt idx="2">
                  <c:v>6.2068965517241379</c:v>
                </c:pt>
                <c:pt idx="3">
                  <c:v>4.9722222222222223</c:v>
                </c:pt>
                <c:pt idx="4">
                  <c:v>4.8888888888888893</c:v>
                </c:pt>
                <c:pt idx="5">
                  <c:v>5.6470588235294121</c:v>
                </c:pt>
                <c:pt idx="6">
                  <c:v>6.333333333333333</c:v>
                </c:pt>
                <c:pt idx="7">
                  <c:v>5.458333333333333</c:v>
                </c:pt>
                <c:pt idx="8">
                  <c:v>5.1428571428571432</c:v>
                </c:pt>
                <c:pt idx="9">
                  <c:v>7.101694915254237</c:v>
                </c:pt>
                <c:pt idx="10">
                  <c:v>6.0517241379310347</c:v>
                </c:pt>
                <c:pt idx="11">
                  <c:v>5.1714285714285717</c:v>
                </c:pt>
                <c:pt idx="12">
                  <c:v>4.84375</c:v>
                </c:pt>
                <c:pt idx="13">
                  <c:v>4.4400000000000004</c:v>
                </c:pt>
                <c:pt idx="14">
                  <c:v>6.5538461538461537</c:v>
                </c:pt>
                <c:pt idx="15">
                  <c:v>4.7142857142857144</c:v>
                </c:pt>
                <c:pt idx="16">
                  <c:v>6.2380952380952381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4-40DA-B64F-06677FDC39DC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val>
            <c:numRef>
              <c:f>Uke!$Q$10:$Q$61</c:f>
              <c:numCache>
                <c:formatCode>0</c:formatCode>
                <c:ptCount val="52"/>
                <c:pt idx="0">
                  <c:v>6.6333333333333337</c:v>
                </c:pt>
                <c:pt idx="1">
                  <c:v>7.4833333333333334</c:v>
                </c:pt>
                <c:pt idx="2">
                  <c:v>5.2857142857142856</c:v>
                </c:pt>
                <c:pt idx="3">
                  <c:v>5.3939393939393936</c:v>
                </c:pt>
                <c:pt idx="4">
                  <c:v>4.7936507936507935</c:v>
                </c:pt>
                <c:pt idx="5">
                  <c:v>8.078125</c:v>
                </c:pt>
                <c:pt idx="6">
                  <c:v>5.7777777777777777</c:v>
                </c:pt>
                <c:pt idx="7">
                  <c:v>5.7115384615384617</c:v>
                </c:pt>
                <c:pt idx="8">
                  <c:v>6.845070422535211</c:v>
                </c:pt>
                <c:pt idx="9">
                  <c:v>5.3188405797101446</c:v>
                </c:pt>
                <c:pt idx="10">
                  <c:v>6.7123287671232879</c:v>
                </c:pt>
                <c:pt idx="11">
                  <c:v>5.8955223880597014</c:v>
                </c:pt>
                <c:pt idx="12">
                  <c:v>7.9047619047619051</c:v>
                </c:pt>
                <c:pt idx="13">
                  <c:v>5.6833333333333336</c:v>
                </c:pt>
                <c:pt idx="14">
                  <c:v>6.070422535211268</c:v>
                </c:pt>
                <c:pt idx="15">
                  <c:v>6</c:v>
                </c:pt>
                <c:pt idx="16">
                  <c:v>5.9827586206896548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4-40DA-B64F-06677FDC3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9520"/>
        <c:axId val="718311880"/>
      </c:lineChart>
      <c:catAx>
        <c:axId val="718329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188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118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311827682809089"/>
          <c:y val="0.4254640109463621"/>
          <c:w val="8.0327567980676168E-2"/>
          <c:h val="0.16764513492129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PRODUSENTER </a:t>
            </a:r>
            <a:r>
              <a:rPr lang="nb-NO" sz="2800" baseline="0"/>
              <a:t>per UKE</a:t>
            </a:r>
            <a:endParaRPr lang="nb-NO" sz="28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86267440469785E-2"/>
          <c:y val="0.16490174700609883"/>
          <c:w val="0.88651007590061426"/>
          <c:h val="0.73170844132761725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Uke!$D$64:$D$115</c:f>
              <c:numCache>
                <c:formatCode>General</c:formatCode>
                <c:ptCount val="52"/>
                <c:pt idx="0">
                  <c:v>55</c:v>
                </c:pt>
                <c:pt idx="1">
                  <c:v>71</c:v>
                </c:pt>
                <c:pt idx="2">
                  <c:v>58</c:v>
                </c:pt>
                <c:pt idx="3">
                  <c:v>72</c:v>
                </c:pt>
                <c:pt idx="4">
                  <c:v>63</c:v>
                </c:pt>
                <c:pt idx="5">
                  <c:v>51</c:v>
                </c:pt>
                <c:pt idx="6">
                  <c:v>75</c:v>
                </c:pt>
                <c:pt idx="7">
                  <c:v>48</c:v>
                </c:pt>
                <c:pt idx="8">
                  <c:v>70</c:v>
                </c:pt>
                <c:pt idx="9">
                  <c:v>59</c:v>
                </c:pt>
                <c:pt idx="10">
                  <c:v>58</c:v>
                </c:pt>
                <c:pt idx="11">
                  <c:v>70</c:v>
                </c:pt>
                <c:pt idx="12">
                  <c:v>64</c:v>
                </c:pt>
                <c:pt idx="13">
                  <c:v>25</c:v>
                </c:pt>
                <c:pt idx="14">
                  <c:v>65</c:v>
                </c:pt>
                <c:pt idx="15">
                  <c:v>70</c:v>
                </c:pt>
                <c:pt idx="16">
                  <c:v>63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4-419F-907A-F7BB96AC0E91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1"/>
            <c:spPr>
              <a:solidFill>
                <a:schemeClr val="accent1"/>
              </a:solidFill>
            </c:spPr>
          </c:marker>
          <c:val>
            <c:numRef>
              <c:f>Uke!$D$10:$D$61</c:f>
              <c:numCache>
                <c:formatCode>General</c:formatCode>
                <c:ptCount val="52"/>
                <c:pt idx="0">
                  <c:v>60</c:v>
                </c:pt>
                <c:pt idx="1">
                  <c:v>60</c:v>
                </c:pt>
                <c:pt idx="2">
                  <c:v>77</c:v>
                </c:pt>
                <c:pt idx="3">
                  <c:v>66</c:v>
                </c:pt>
                <c:pt idx="4">
                  <c:v>63</c:v>
                </c:pt>
                <c:pt idx="5">
                  <c:v>64</c:v>
                </c:pt>
                <c:pt idx="6">
                  <c:v>54</c:v>
                </c:pt>
                <c:pt idx="7">
                  <c:v>52</c:v>
                </c:pt>
                <c:pt idx="8">
                  <c:v>71</c:v>
                </c:pt>
                <c:pt idx="9">
                  <c:v>69</c:v>
                </c:pt>
                <c:pt idx="10">
                  <c:v>73</c:v>
                </c:pt>
                <c:pt idx="11">
                  <c:v>67</c:v>
                </c:pt>
                <c:pt idx="12">
                  <c:v>21</c:v>
                </c:pt>
                <c:pt idx="13">
                  <c:v>60</c:v>
                </c:pt>
                <c:pt idx="14">
                  <c:v>71</c:v>
                </c:pt>
                <c:pt idx="15">
                  <c:v>73</c:v>
                </c:pt>
                <c:pt idx="16">
                  <c:v>58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44-419F-907A-F7BB96AC0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344"/>
        <c:axId val="718329128"/>
      </c:lineChart>
      <c:catAx>
        <c:axId val="718328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1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9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2.0175493171319187E-2"/>
              <c:y val="0.18344160128865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344"/>
        <c:crosses val="autoZero"/>
        <c:crossBetween val="between"/>
      </c:valAx>
      <c:spPr>
        <a:solidFill>
          <a:srgbClr val="CCFFCC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48635153527079"/>
          <c:y val="0.17321586500057057"/>
          <c:w val="0.10115567115843963"/>
          <c:h val="0.12935142781857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middel</a:t>
            </a:r>
            <a:r>
              <a:rPr lang="nb-NO" sz="2800" baseline="0"/>
              <a:t> KJØTT%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7563486999614"/>
          <c:y val="0.15446853601504554"/>
          <c:w val="0.87424506522470113"/>
          <c:h val="0.71738604211195989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Uke!$J$64:$J$115</c:f>
              <c:numCache>
                <c:formatCode>0.00</c:formatCode>
                <c:ptCount val="52"/>
                <c:pt idx="0">
                  <c:v>59.169096209912553</c:v>
                </c:pt>
                <c:pt idx="1">
                  <c:v>59.595982142857153</c:v>
                </c:pt>
                <c:pt idx="2">
                  <c:v>60.444444444444443</c:v>
                </c:pt>
                <c:pt idx="3">
                  <c:v>59.836619718309862</c:v>
                </c:pt>
                <c:pt idx="4">
                  <c:v>60.30618892508145</c:v>
                </c:pt>
                <c:pt idx="5">
                  <c:v>59.365853658536579</c:v>
                </c:pt>
                <c:pt idx="6">
                  <c:v>60.273684210526355</c:v>
                </c:pt>
                <c:pt idx="7">
                  <c:v>59.95801526717559</c:v>
                </c:pt>
                <c:pt idx="8">
                  <c:v>60.186629526462418</c:v>
                </c:pt>
                <c:pt idx="9">
                  <c:v>60.1172248803828</c:v>
                </c:pt>
                <c:pt idx="10">
                  <c:v>59.578347578347561</c:v>
                </c:pt>
                <c:pt idx="11">
                  <c:v>59.695290858725777</c:v>
                </c:pt>
                <c:pt idx="12">
                  <c:v>60.214285714285694</c:v>
                </c:pt>
                <c:pt idx="13">
                  <c:v>59.441441441441427</c:v>
                </c:pt>
                <c:pt idx="14">
                  <c:v>59.962441314553999</c:v>
                </c:pt>
                <c:pt idx="15">
                  <c:v>60.009146341463421</c:v>
                </c:pt>
                <c:pt idx="16">
                  <c:v>60.783163265306136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D-4D61-A705-FEC90727667A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Uke!$J$10:$J$61</c:f>
              <c:numCache>
                <c:formatCode>0.00</c:formatCode>
                <c:ptCount val="52"/>
                <c:pt idx="0">
                  <c:v>60.613065326633169</c:v>
                </c:pt>
                <c:pt idx="1">
                  <c:v>59.86859688195991</c:v>
                </c:pt>
                <c:pt idx="2">
                  <c:v>58.997524752475243</c:v>
                </c:pt>
                <c:pt idx="3">
                  <c:v>59.875706214689266</c:v>
                </c:pt>
                <c:pt idx="4">
                  <c:v>60.311258278145687</c:v>
                </c:pt>
                <c:pt idx="5">
                  <c:v>59.817829457364333</c:v>
                </c:pt>
                <c:pt idx="6">
                  <c:v>59.567307692307693</c:v>
                </c:pt>
                <c:pt idx="7">
                  <c:v>59.734006734006734</c:v>
                </c:pt>
                <c:pt idx="8">
                  <c:v>59.657731958762895</c:v>
                </c:pt>
                <c:pt idx="9">
                  <c:v>60.604904632152603</c:v>
                </c:pt>
                <c:pt idx="10">
                  <c:v>59.593047034764815</c:v>
                </c:pt>
                <c:pt idx="11">
                  <c:v>60.256345177664997</c:v>
                </c:pt>
                <c:pt idx="12">
                  <c:v>59.813253012048207</c:v>
                </c:pt>
                <c:pt idx="13">
                  <c:v>60.381231671554254</c:v>
                </c:pt>
                <c:pt idx="14">
                  <c:v>60.428904428904431</c:v>
                </c:pt>
                <c:pt idx="15">
                  <c:v>59.655251141552512</c:v>
                </c:pt>
                <c:pt idx="16">
                  <c:v>60.667630057803443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AD-4D61-A705-FEC907276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in val="5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52424420976799"/>
          <c:y val="0.67122362204724406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9747253132387071"/>
          <c:y val="1.68776315234288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85656095214949E-2"/>
          <c:y val="0.16594770590385063"/>
          <c:w val="0.88481917299373358"/>
          <c:h val="0.74938536163992164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Uke!$L$64:$L$115</c:f>
              <c:numCache>
                <c:formatCode>0</c:formatCode>
                <c:ptCount val="52"/>
                <c:pt idx="0">
                  <c:v>134.72915451895039</c:v>
                </c:pt>
                <c:pt idx="1">
                  <c:v>138.28660714285729</c:v>
                </c:pt>
                <c:pt idx="2">
                  <c:v>137.4777777777777</c:v>
                </c:pt>
                <c:pt idx="3">
                  <c:v>140.25070422535217</c:v>
                </c:pt>
                <c:pt idx="4">
                  <c:v>141.29869706840381</c:v>
                </c:pt>
                <c:pt idx="5">
                  <c:v>140.80905923344943</c:v>
                </c:pt>
                <c:pt idx="6">
                  <c:v>133.36926315789475</c:v>
                </c:pt>
                <c:pt idx="7">
                  <c:v>137.60229007633589</c:v>
                </c:pt>
                <c:pt idx="8">
                  <c:v>140.957938718663</c:v>
                </c:pt>
                <c:pt idx="9">
                  <c:v>134.80980861244012</c:v>
                </c:pt>
                <c:pt idx="10">
                  <c:v>139.61794871794871</c:v>
                </c:pt>
                <c:pt idx="11">
                  <c:v>143.6952908587258</c:v>
                </c:pt>
                <c:pt idx="12">
                  <c:v>143.14707792207784</c:v>
                </c:pt>
                <c:pt idx="13">
                  <c:v>139.43153153153156</c:v>
                </c:pt>
                <c:pt idx="14">
                  <c:v>136.75492957746459</c:v>
                </c:pt>
                <c:pt idx="15">
                  <c:v>137.99420731707309</c:v>
                </c:pt>
                <c:pt idx="16">
                  <c:v>133.50331632653055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1-4914-AAEF-22B48AD732B1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</c:formatCode>
                <c:ptCount val="52"/>
                <c:pt idx="0">
                  <c:v>137.30276381909545</c:v>
                </c:pt>
                <c:pt idx="1">
                  <c:v>129.97616926503343</c:v>
                </c:pt>
                <c:pt idx="2">
                  <c:v>145.19133663366341</c:v>
                </c:pt>
                <c:pt idx="3">
                  <c:v>143.2499999999998</c:v>
                </c:pt>
                <c:pt idx="4">
                  <c:v>138.7943708609271</c:v>
                </c:pt>
                <c:pt idx="5">
                  <c:v>139.20155038759705</c:v>
                </c:pt>
                <c:pt idx="6">
                  <c:v>137.20288461538459</c:v>
                </c:pt>
                <c:pt idx="7">
                  <c:v>139.83703703703705</c:v>
                </c:pt>
                <c:pt idx="8">
                  <c:v>139.06989690721653</c:v>
                </c:pt>
                <c:pt idx="9">
                  <c:v>136.53133514986379</c:v>
                </c:pt>
                <c:pt idx="10">
                  <c:v>138.93231083844589</c:v>
                </c:pt>
                <c:pt idx="11">
                  <c:v>137.07512690355341</c:v>
                </c:pt>
                <c:pt idx="12">
                  <c:v>132.10120481927717</c:v>
                </c:pt>
                <c:pt idx="13">
                  <c:v>139.28152492668619</c:v>
                </c:pt>
                <c:pt idx="14">
                  <c:v>136.05011655011651</c:v>
                </c:pt>
                <c:pt idx="15">
                  <c:v>140.05593607305937</c:v>
                </c:pt>
                <c:pt idx="16">
                  <c:v>133.05635838150289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1-4914-AAEF-22B48AD73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ax val="150"/>
          <c:min val="1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68314538229766"/>
          <c:y val="0.21639915202907328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KORRELASJON mellom  slaktevekt og kjøtt%</a:t>
            </a:r>
            <a:endParaRPr lang="nb-NO" sz="2400"/>
          </a:p>
        </c:rich>
      </c:tx>
      <c:layout>
        <c:manualLayout>
          <c:xMode val="edge"/>
          <c:yMode val="edge"/>
          <c:x val="0.13075513782121109"/>
          <c:y val="3.36787941033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90290747916259E-2"/>
          <c:y val="0.16908483865987339"/>
          <c:w val="0.91929876352368023"/>
          <c:h val="0.70397222865524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Regioner!$T$90:$T$93</c:f>
              <c:numCache>
                <c:formatCode>0</c:formatCode>
                <c:ptCount val="4"/>
                <c:pt idx="0">
                  <c:v>-62.908766314883152</c:v>
                </c:pt>
                <c:pt idx="1">
                  <c:v>-47.62336745063363</c:v>
                </c:pt>
                <c:pt idx="2">
                  <c:v>-51.652916026937987</c:v>
                </c:pt>
                <c:pt idx="3">
                  <c:v>-47.933144618098915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2-44F9-9FD4-97E989963706}"/>
            </c:ext>
          </c:extLst>
        </c:ser>
        <c:ser>
          <c:idx val="5"/>
          <c:order val="1"/>
          <c:tx>
            <c:strRef>
              <c:f>Regioner!$B$70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Regioner!$T$70:$T$73</c:f>
              <c:numCache>
                <c:formatCode>0</c:formatCode>
                <c:ptCount val="4"/>
                <c:pt idx="0">
                  <c:v>-61.598023907722471</c:v>
                </c:pt>
                <c:pt idx="1">
                  <c:v>-36.312374372914626</c:v>
                </c:pt>
                <c:pt idx="2">
                  <c:v>-50.63142360843176</c:v>
                </c:pt>
                <c:pt idx="3">
                  <c:v>-53.583820534981683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2-44F9-9FD4-97E989963706}"/>
            </c:ext>
          </c:extLst>
        </c:ser>
        <c:ser>
          <c:idx val="10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Regioner!$T$48:$T$51</c:f>
              <c:numCache>
                <c:formatCode>0</c:formatCode>
                <c:ptCount val="4"/>
                <c:pt idx="0">
                  <c:v>-42.87972043059915</c:v>
                </c:pt>
                <c:pt idx="1">
                  <c:v>-60.859889891661517</c:v>
                </c:pt>
                <c:pt idx="2">
                  <c:v>-60.054461711678975</c:v>
                </c:pt>
                <c:pt idx="3">
                  <c:v>-43.593009610687254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D2-44F9-9FD4-97E989963706}"/>
            </c:ext>
          </c:extLst>
        </c:ser>
        <c:ser>
          <c:idx val="1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Regioner!$T$16:$T$19</c:f>
              <c:numCache>
                <c:formatCode>0</c:formatCode>
                <c:ptCount val="4"/>
                <c:pt idx="0">
                  <c:v>-55.564001282302655</c:v>
                </c:pt>
                <c:pt idx="1">
                  <c:v>-59.433239291857305</c:v>
                </c:pt>
                <c:pt idx="2">
                  <c:v>-60.226925765411757</c:v>
                </c:pt>
                <c:pt idx="3">
                  <c:v>-80.601240502248416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D2-44F9-9FD4-97E989963706}"/>
            </c:ext>
          </c:extLst>
        </c:ser>
        <c:ser>
          <c:idx val="2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Regioner!$T$11:$T$14</c:f>
              <c:numCache>
                <c:formatCode>0</c:formatCode>
                <c:ptCount val="4"/>
                <c:pt idx="0">
                  <c:v>-55.772369191706794</c:v>
                </c:pt>
                <c:pt idx="1">
                  <c:v>-51.220857216874279</c:v>
                </c:pt>
                <c:pt idx="2">
                  <c:v>-64.67687667557999</c:v>
                </c:pt>
                <c:pt idx="3">
                  <c:v>-39.242158605096627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D2-44F9-9FD4-97E989963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8352"/>
        <c:axId val="718310704"/>
      </c:barChart>
      <c:catAx>
        <c:axId val="7183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0704"/>
        <c:crossesAt val="-65"/>
        <c:auto val="1"/>
        <c:lblAlgn val="ctr"/>
        <c:lblOffset val="100"/>
        <c:tickLblSkip val="1"/>
        <c:tickMarkSkip val="1"/>
        <c:noMultiLvlLbl val="0"/>
      </c:catAx>
      <c:valAx>
        <c:axId val="718310704"/>
        <c:scaling>
          <c:orientation val="minMax"/>
          <c:max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835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08749800957909"/>
          <c:y val="9.9452871699861056E-2"/>
          <c:w val="4.555585970976532E-2"/>
          <c:h val="0.321169619422572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slakt i de ulike regionene</a:t>
            </a:r>
          </a:p>
        </c:rich>
      </c:tx>
      <c:layout>
        <c:manualLayout>
          <c:xMode val="edge"/>
          <c:yMode val="edge"/>
          <c:x val="0.17822158886949632"/>
          <c:y val="3.6857906180433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Regioner!$G$90:$G$93</c:f>
              <c:numCache>
                <c:formatCode>#,##0</c:formatCode>
                <c:ptCount val="4"/>
                <c:pt idx="0">
                  <c:v>2584</c:v>
                </c:pt>
                <c:pt idx="1">
                  <c:v>232</c:v>
                </c:pt>
                <c:pt idx="2">
                  <c:v>3315</c:v>
                </c:pt>
                <c:pt idx="3">
                  <c:v>2468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9-46D9-A19D-CC9E47C29984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Regioner!$G$78:$G$81</c:f>
              <c:numCache>
                <c:formatCode>#,##0</c:formatCode>
                <c:ptCount val="4"/>
                <c:pt idx="0">
                  <c:v>2670</c:v>
                </c:pt>
                <c:pt idx="1">
                  <c:v>183</c:v>
                </c:pt>
                <c:pt idx="2">
                  <c:v>2060</c:v>
                </c:pt>
                <c:pt idx="3">
                  <c:v>2739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9-46D9-A19D-CC9E47C29984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Regioner!$G$48:$G$51</c:f>
              <c:numCache>
                <c:formatCode>#,##0</c:formatCode>
                <c:ptCount val="4"/>
                <c:pt idx="0">
                  <c:v>2562</c:v>
                </c:pt>
                <c:pt idx="1">
                  <c:v>2133</c:v>
                </c:pt>
                <c:pt idx="2">
                  <c:v>3947</c:v>
                </c:pt>
                <c:pt idx="3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E9-46D9-A19D-CC9E47C29984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Regioner!$G$16:$G$19</c:f>
              <c:numCache>
                <c:formatCode>#,##0</c:formatCode>
                <c:ptCount val="4"/>
                <c:pt idx="0">
                  <c:v>2189</c:v>
                </c:pt>
                <c:pt idx="1">
                  <c:v>712</c:v>
                </c:pt>
                <c:pt idx="2">
                  <c:v>2940</c:v>
                </c:pt>
                <c:pt idx="3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9-46D9-A19D-CC9E47C29984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Regioner!$G$11:$G$14</c:f>
              <c:numCache>
                <c:formatCode>#,##0</c:formatCode>
                <c:ptCount val="4"/>
                <c:pt idx="0">
                  <c:v>2329</c:v>
                </c:pt>
                <c:pt idx="1">
                  <c:v>835</c:v>
                </c:pt>
                <c:pt idx="2">
                  <c:v>3272</c:v>
                </c:pt>
                <c:pt idx="3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E9-46D9-A19D-CC9E47C29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732268186713211"/>
          <c:y val="0.19620255598537939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SLAKT per PRODUSENT i</a:t>
            </a:r>
            <a:r>
              <a:rPr lang="nb-NO" sz="2800" baseline="0"/>
              <a:t>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Regioner!$U$90:$U$93</c:f>
              <c:numCache>
                <c:formatCode>0</c:formatCode>
                <c:ptCount val="4"/>
                <c:pt idx="0">
                  <c:v>7.7134328358208952</c:v>
                </c:pt>
                <c:pt idx="1">
                  <c:v>4.0701754385964914</c:v>
                </c:pt>
                <c:pt idx="2">
                  <c:v>7.3995535714285712</c:v>
                </c:pt>
                <c:pt idx="3">
                  <c:v>7.5938461538461537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B-4175-AA7D-092776F97C17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Regioner!$U$78:$U$81</c:f>
              <c:numCache>
                <c:formatCode>0</c:formatCode>
                <c:ptCount val="4"/>
                <c:pt idx="0">
                  <c:v>10.389105058365759</c:v>
                </c:pt>
                <c:pt idx="1">
                  <c:v>5.903225806451613</c:v>
                </c:pt>
                <c:pt idx="2">
                  <c:v>8.3400809716599191</c:v>
                </c:pt>
                <c:pt idx="3">
                  <c:v>11.4125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B-4175-AA7D-092776F97C17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Regioner!$U$48:$U$51</c:f>
              <c:numCache>
                <c:formatCode>0</c:formatCode>
                <c:ptCount val="4"/>
                <c:pt idx="0">
                  <c:v>22.672566371681416</c:v>
                </c:pt>
                <c:pt idx="1">
                  <c:v>19.568807339449542</c:v>
                </c:pt>
                <c:pt idx="2">
                  <c:v>21.106951871657753</c:v>
                </c:pt>
                <c:pt idx="3">
                  <c:v>11.444444444444445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B-4175-AA7D-092776F97C17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Regioner!$U$16:$U$19</c:f>
              <c:numCache>
                <c:formatCode>0</c:formatCode>
                <c:ptCount val="4"/>
                <c:pt idx="0">
                  <c:v>26.695121951219512</c:v>
                </c:pt>
                <c:pt idx="1">
                  <c:v>19.777777777777779</c:v>
                </c:pt>
                <c:pt idx="2">
                  <c:v>22.105263157894736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0B-4175-AA7D-092776F97C17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Regioner!$U$11:$U$14</c:f>
              <c:numCache>
                <c:formatCode>0</c:formatCode>
                <c:ptCount val="4"/>
                <c:pt idx="0">
                  <c:v>28.402439024390244</c:v>
                </c:pt>
                <c:pt idx="1">
                  <c:v>28.793103448275861</c:v>
                </c:pt>
                <c:pt idx="2">
                  <c:v>24.601503759398497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0B-4175-AA7D-092776F97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9491437743612"/>
          <c:y val="0.17493498326452744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</a:t>
            </a:r>
            <a:r>
              <a:rPr lang="nb-NO" sz="2800" baseline="0"/>
              <a:t> m</a:t>
            </a:r>
            <a:r>
              <a:rPr lang="nb-NO" sz="2800"/>
              <a:t>iddelvekt og middel kjøtt% </a:t>
            </a:r>
          </a:p>
        </c:rich>
      </c:tx>
      <c:layout>
        <c:manualLayout>
          <c:xMode val="edge"/>
          <c:yMode val="edge"/>
          <c:x val="0.15480303674420501"/>
          <c:y val="4.42828391093229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7546191754211E-2"/>
          <c:y val="0.17558914321865476"/>
          <c:w val="0.80168981112538562"/>
          <c:h val="0.69848145269163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År!$H$5</c:f>
              <c:strCache>
                <c:ptCount val="1"/>
                <c:pt idx="0">
                  <c:v>Vekt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År!$H$7:$H$35</c:f>
              <c:numCache>
                <c:formatCode>0.0</c:formatCode>
                <c:ptCount val="29"/>
                <c:pt idx="0">
                  <c:v>125.26112381574625</c:v>
                </c:pt>
                <c:pt idx="1">
                  <c:v>126.29002460122263</c:v>
                </c:pt>
                <c:pt idx="2">
                  <c:v>126.44700735036749</c:v>
                </c:pt>
                <c:pt idx="3">
                  <c:v>128.28765851184201</c:v>
                </c:pt>
                <c:pt idx="4">
                  <c:v>127.42274707323712</c:v>
                </c:pt>
                <c:pt idx="5">
                  <c:v>127.93413046768578</c:v>
                </c:pt>
                <c:pt idx="6">
                  <c:v>130.79185829707868</c:v>
                </c:pt>
                <c:pt idx="7">
                  <c:v>133.45549828178713</c:v>
                </c:pt>
                <c:pt idx="8">
                  <c:v>135.23749363867697</c:v>
                </c:pt>
                <c:pt idx="9">
                  <c:v>135.09570718481748</c:v>
                </c:pt>
                <c:pt idx="10">
                  <c:v>136.26826115061439</c:v>
                </c:pt>
                <c:pt idx="11">
                  <c:v>137.79273781582205</c:v>
                </c:pt>
                <c:pt idx="12">
                  <c:v>137.11894425892638</c:v>
                </c:pt>
                <c:pt idx="13">
                  <c:v>136.59786103732679</c:v>
                </c:pt>
                <c:pt idx="14">
                  <c:v>134.65805555555565</c:v>
                </c:pt>
                <c:pt idx="15">
                  <c:v>135.3171273171279</c:v>
                </c:pt>
                <c:pt idx="16">
                  <c:v>135.03476217123679</c:v>
                </c:pt>
                <c:pt idx="17">
                  <c:v>134.6381443298969</c:v>
                </c:pt>
                <c:pt idx="18">
                  <c:v>134.4976833976834</c:v>
                </c:pt>
                <c:pt idx="19">
                  <c:v>135.13966987925107</c:v>
                </c:pt>
                <c:pt idx="20">
                  <c:v>136.6930360205838</c:v>
                </c:pt>
                <c:pt idx="21">
                  <c:v>138.71365135453439</c:v>
                </c:pt>
                <c:pt idx="22">
                  <c:v>135.99500000000023</c:v>
                </c:pt>
                <c:pt idx="23">
                  <c:v>135.05674831892361</c:v>
                </c:pt>
                <c:pt idx="24">
                  <c:v>132.99673091401917</c:v>
                </c:pt>
                <c:pt idx="25">
                  <c:v>136.17910704269789</c:v>
                </c:pt>
                <c:pt idx="26">
                  <c:v>136.61016908574027</c:v>
                </c:pt>
                <c:pt idx="27">
                  <c:v>138.13016088060959</c:v>
                </c:pt>
                <c:pt idx="28">
                  <c:v>137.9584089859982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9-4196-A239-E1AA6084A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60"/>
        <c:axId val="718305608"/>
        <c:axId val="718320896"/>
      </c:barChart>
      <c:barChart>
        <c:barDir val="col"/>
        <c:grouping val="clustered"/>
        <c:varyColors val="0"/>
        <c:ser>
          <c:idx val="1"/>
          <c:order val="1"/>
          <c:tx>
            <c:strRef>
              <c:f>År!$L$6</c:f>
              <c:strCache>
                <c:ptCount val="1"/>
                <c:pt idx="0">
                  <c:v>Kjøtt%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År!$L$7:$L$35</c:f>
              <c:numCache>
                <c:formatCode>0.00</c:formatCode>
                <c:ptCount val="29"/>
                <c:pt idx="0">
                  <c:v>55.338593030900718</c:v>
                </c:pt>
                <c:pt idx="1">
                  <c:v>55.314948041566751</c:v>
                </c:pt>
                <c:pt idx="2">
                  <c:v>54.975544981741713</c:v>
                </c:pt>
                <c:pt idx="3">
                  <c:v>54.808711360899238</c:v>
                </c:pt>
                <c:pt idx="4">
                  <c:v>55.563588243487935</c:v>
                </c:pt>
                <c:pt idx="5">
                  <c:v>56.100893407270497</c:v>
                </c:pt>
                <c:pt idx="6">
                  <c:v>55.896269221073837</c:v>
                </c:pt>
                <c:pt idx="7">
                  <c:v>56.309603760913376</c:v>
                </c:pt>
                <c:pt idx="8">
                  <c:v>56.308753384040223</c:v>
                </c:pt>
                <c:pt idx="9">
                  <c:v>55.979887369267885</c:v>
                </c:pt>
                <c:pt idx="10">
                  <c:v>55.717604885820514</c:v>
                </c:pt>
                <c:pt idx="11">
                  <c:v>56.044193503415592</c:v>
                </c:pt>
                <c:pt idx="12">
                  <c:v>56.251167618059164</c:v>
                </c:pt>
                <c:pt idx="13">
                  <c:v>56.557136818373984</c:v>
                </c:pt>
                <c:pt idx="14">
                  <c:v>58.412948061448425</c:v>
                </c:pt>
                <c:pt idx="15">
                  <c:v>58.643622961804788</c:v>
                </c:pt>
                <c:pt idx="16">
                  <c:v>59.24360125729681</c:v>
                </c:pt>
                <c:pt idx="17">
                  <c:v>59.270133092713742</c:v>
                </c:pt>
                <c:pt idx="18">
                  <c:v>59.378018612321839</c:v>
                </c:pt>
                <c:pt idx="19">
                  <c:v>58.696188465385063</c:v>
                </c:pt>
                <c:pt idx="20">
                  <c:v>58.923262492820243</c:v>
                </c:pt>
                <c:pt idx="21">
                  <c:v>58.838163965456047</c:v>
                </c:pt>
                <c:pt idx="22">
                  <c:v>58.901914893617011</c:v>
                </c:pt>
                <c:pt idx="23">
                  <c:v>58.206062793215445</c:v>
                </c:pt>
                <c:pt idx="24">
                  <c:v>57.900286619399601</c:v>
                </c:pt>
                <c:pt idx="25">
                  <c:v>57.737913103640444</c:v>
                </c:pt>
                <c:pt idx="26">
                  <c:v>59.779327932793279</c:v>
                </c:pt>
                <c:pt idx="27">
                  <c:v>59.969954167373949</c:v>
                </c:pt>
                <c:pt idx="28">
                  <c:v>59.975797749344849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49-4196-A239-E1AA6084A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7560"/>
        <c:axId val="718319720"/>
      </c:barChart>
      <c:catAx>
        <c:axId val="718305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0896"/>
        <c:scaling>
          <c:orientation val="minMax"/>
          <c:max val="144"/>
          <c:min val="1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Middelvekt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  <c:majorUnit val="2"/>
      </c:valAx>
      <c:catAx>
        <c:axId val="718327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19720"/>
        <c:crosses val="autoZero"/>
        <c:auto val="1"/>
        <c:lblAlgn val="ctr"/>
        <c:lblOffset val="100"/>
        <c:noMultiLvlLbl val="0"/>
      </c:catAx>
      <c:valAx>
        <c:axId val="718319720"/>
        <c:scaling>
          <c:orientation val="minMax"/>
          <c:max val="60.5"/>
          <c:min val="54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0.96445544755482837"/>
              <c:y val="0.372624043551148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560"/>
        <c:crosses val="max"/>
        <c:crossBetween val="between"/>
        <c:majorUnit val="0.5"/>
        <c:minorUnit val="7.0000000000000007E-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71360628785205"/>
          <c:y val="0.23040923343969469"/>
          <c:w val="0.11026547307954566"/>
          <c:h val="0.163921729339085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PRODUSENTER i</a:t>
            </a:r>
            <a:r>
              <a:rPr lang="nb-NO" sz="2800" baseline="0"/>
              <a:t>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Regioner!$E$90:$E$93</c:f>
              <c:numCache>
                <c:formatCode>General</c:formatCode>
                <c:ptCount val="4"/>
                <c:pt idx="0">
                  <c:v>335</c:v>
                </c:pt>
                <c:pt idx="1">
                  <c:v>57</c:v>
                </c:pt>
                <c:pt idx="2">
                  <c:v>448</c:v>
                </c:pt>
                <c:pt idx="3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D-4655-B96E-CF2ED918909A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Regioner!$E$78:$E$81</c:f>
              <c:numCache>
                <c:formatCode>General</c:formatCode>
                <c:ptCount val="4"/>
                <c:pt idx="0">
                  <c:v>257</c:v>
                </c:pt>
                <c:pt idx="1">
                  <c:v>31</c:v>
                </c:pt>
                <c:pt idx="2">
                  <c:v>247</c:v>
                </c:pt>
                <c:pt idx="3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8D-4655-B96E-CF2ED918909A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Regioner!$E$48:$E$51</c:f>
              <c:numCache>
                <c:formatCode>General</c:formatCode>
                <c:ptCount val="4"/>
                <c:pt idx="0">
                  <c:v>113</c:v>
                </c:pt>
                <c:pt idx="1">
                  <c:v>109</c:v>
                </c:pt>
                <c:pt idx="2">
                  <c:v>187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8D-4655-B96E-CF2ED918909A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Regioner!$E$16:$E$19</c:f>
              <c:numCache>
                <c:formatCode>General</c:formatCode>
                <c:ptCount val="4"/>
                <c:pt idx="0">
                  <c:v>82</c:v>
                </c:pt>
                <c:pt idx="1">
                  <c:v>36</c:v>
                </c:pt>
                <c:pt idx="2">
                  <c:v>133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8D-4655-B96E-CF2ED918909A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Regioner!$E$11:$E$14</c:f>
              <c:numCache>
                <c:formatCode>General</c:formatCode>
                <c:ptCount val="4"/>
                <c:pt idx="0">
                  <c:v>82</c:v>
                </c:pt>
                <c:pt idx="1">
                  <c:v>29</c:v>
                </c:pt>
                <c:pt idx="2">
                  <c:v>133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8D-4655-B96E-CF2ED9189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9491437743612"/>
          <c:y val="0.17493498326452744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middel KJØTT% i</a:t>
            </a:r>
            <a:r>
              <a:rPr lang="nb-NO" sz="2400" baseline="0"/>
              <a:t> </a:t>
            </a:r>
            <a:r>
              <a:rPr lang="nb-NO" sz="24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Regioner!$N$90:$N$93</c:f>
              <c:numCache>
                <c:formatCode>0.00</c:formatCode>
                <c:ptCount val="4"/>
                <c:pt idx="0">
                  <c:v>54.969829297340226</c:v>
                </c:pt>
                <c:pt idx="1">
                  <c:v>56.277056277056253</c:v>
                </c:pt>
                <c:pt idx="2">
                  <c:v>56.593891744783789</c:v>
                </c:pt>
                <c:pt idx="3">
                  <c:v>56.401985111662512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A-4623-9666-7EB5EBE42BEF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Regioner!$N$78:$N$81</c:f>
              <c:numCache>
                <c:formatCode>0.00</c:formatCode>
                <c:ptCount val="4"/>
                <c:pt idx="0">
                  <c:v>56.103225806451611</c:v>
                </c:pt>
                <c:pt idx="1">
                  <c:v>55.879781420765035</c:v>
                </c:pt>
                <c:pt idx="2">
                  <c:v>56.887372013651856</c:v>
                </c:pt>
                <c:pt idx="3">
                  <c:v>56.719485294117646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A-4623-9666-7EB5EBE42BEF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Regioner!$N$48:$N$51</c:f>
              <c:numCache>
                <c:formatCode>0.00</c:formatCode>
                <c:ptCount val="4"/>
                <c:pt idx="0">
                  <c:v>58.678376268540227</c:v>
                </c:pt>
                <c:pt idx="1">
                  <c:v>59.95780590717299</c:v>
                </c:pt>
                <c:pt idx="2">
                  <c:v>58.425646275915007</c:v>
                </c:pt>
                <c:pt idx="3">
                  <c:v>62.466019417475728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EA-4623-9666-7EB5EBE42BEF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Regioner!$N$16:$N$19</c:f>
              <c:numCache>
                <c:formatCode>0.00</c:formatCode>
                <c:ptCount val="4"/>
                <c:pt idx="0">
                  <c:v>59.007769652650815</c:v>
                </c:pt>
                <c:pt idx="1">
                  <c:v>61.052039381153293</c:v>
                </c:pt>
                <c:pt idx="2">
                  <c:v>60.371243169398895</c:v>
                </c:pt>
                <c:pt idx="3">
                  <c:v>62.484375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EA-4623-9666-7EB5EBE42BEF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Regioner!$N$11:$N$14</c:f>
              <c:numCache>
                <c:formatCode>0.00</c:formatCode>
                <c:ptCount val="4"/>
                <c:pt idx="0">
                  <c:v>59.024903392013741</c:v>
                </c:pt>
                <c:pt idx="1">
                  <c:v>60.636582430806257</c:v>
                </c:pt>
                <c:pt idx="2">
                  <c:v>60.425245098039248</c:v>
                </c:pt>
                <c:pt idx="3">
                  <c:v>63.126984126984112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EA-4623-9666-7EB5EBE42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Kjøtt %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94858789694616"/>
          <c:y val="0.11946611112190871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VEKT i</a:t>
            </a:r>
            <a:r>
              <a:rPr lang="nb-NO" sz="2800" baseline="0"/>
              <a:t>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Regioner!$P$90:$P$93</c:f>
              <c:numCache>
                <c:formatCode>0</c:formatCode>
                <c:ptCount val="4"/>
                <c:pt idx="0">
                  <c:v>135.47527089783284</c:v>
                </c:pt>
                <c:pt idx="1">
                  <c:v>144.23663793103452</c:v>
                </c:pt>
                <c:pt idx="2">
                  <c:v>133.24992458521859</c:v>
                </c:pt>
                <c:pt idx="3">
                  <c:v>132.88350891410047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A-4584-9D23-F0B939091989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Regioner!$P$78:$P$81</c:f>
              <c:numCache>
                <c:formatCode>0</c:formatCode>
                <c:ptCount val="4"/>
                <c:pt idx="0">
                  <c:v>137.00513108614243</c:v>
                </c:pt>
                <c:pt idx="1">
                  <c:v>140.15956284153009</c:v>
                </c:pt>
                <c:pt idx="2">
                  <c:v>133.47135922330091</c:v>
                </c:pt>
                <c:pt idx="3">
                  <c:v>135.09707922599463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A-4584-9D23-F0B939091989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Regioner!$P$48:$P$51</c:f>
              <c:numCache>
                <c:formatCode>0</c:formatCode>
                <c:ptCount val="4"/>
                <c:pt idx="0">
                  <c:v>135.97701014832165</c:v>
                </c:pt>
                <c:pt idx="1">
                  <c:v>138.37172995780583</c:v>
                </c:pt>
                <c:pt idx="2">
                  <c:v>135.20955155814517</c:v>
                </c:pt>
                <c:pt idx="3">
                  <c:v>138.56796116504847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FA-4584-9D23-F0B939091989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Regioner!$P$16:$P$19</c:f>
              <c:numCache>
                <c:formatCode>0</c:formatCode>
                <c:ptCount val="4"/>
                <c:pt idx="0">
                  <c:v>140.15194152581077</c:v>
                </c:pt>
                <c:pt idx="1">
                  <c:v>136.27457865168529</c:v>
                </c:pt>
                <c:pt idx="2">
                  <c:v>136.1455102040818</c:v>
                </c:pt>
                <c:pt idx="3">
                  <c:v>153.19062500000001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FA-4584-9D23-F0B939091989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3.0593325018265661E-3"/>
                  <c:y val="-9.141888000898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44-4F81-96F5-BC1B2068AE9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Regioner!$P$11:$P$14</c:f>
              <c:numCache>
                <c:formatCode>0</c:formatCode>
                <c:ptCount val="4"/>
                <c:pt idx="0">
                  <c:v>141.08759124087595</c:v>
                </c:pt>
                <c:pt idx="1">
                  <c:v>135.54323353293421</c:v>
                </c:pt>
                <c:pt idx="2">
                  <c:v>135.80504278728617</c:v>
                </c:pt>
                <c:pt idx="3">
                  <c:v>142.91111111111113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FA-4584-9D23-F0B939091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07892620159304"/>
          <c:y val="0.16513915614421956"/>
          <c:w val="8.0144696153341285E-2"/>
          <c:h val="0.26499583602378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ANTALL% slakt i de ulike 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Regioner!$J$90:$J$93</c:f>
              <c:numCache>
                <c:formatCode>0.0</c:formatCode>
                <c:ptCount val="4"/>
                <c:pt idx="0">
                  <c:v>33.406593406593402</c:v>
                </c:pt>
                <c:pt idx="1">
                  <c:v>2.9993535875888822</c:v>
                </c:pt>
                <c:pt idx="2">
                  <c:v>37.449164030727502</c:v>
                </c:pt>
                <c:pt idx="3">
                  <c:v>27.880704925440579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C-46BD-A5EB-89A25DAA079C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Regioner!$J$78:$J$81</c:f>
              <c:numCache>
                <c:formatCode>0.0</c:formatCode>
                <c:ptCount val="4"/>
                <c:pt idx="0">
                  <c:v>37.326995666154055</c:v>
                </c:pt>
                <c:pt idx="1">
                  <c:v>2.5583671186914581</c:v>
                </c:pt>
                <c:pt idx="2">
                  <c:v>26.457744669920356</c:v>
                </c:pt>
                <c:pt idx="3">
                  <c:v>35.178525558695078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C-46BD-A5EB-89A25DAA079C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Regioner!$J$48:$J$51</c:f>
              <c:numCache>
                <c:formatCode>0.0</c:formatCode>
                <c:ptCount val="4"/>
                <c:pt idx="0">
                  <c:v>29.296740994854201</c:v>
                </c:pt>
                <c:pt idx="1">
                  <c:v>24.391080617495703</c:v>
                </c:pt>
                <c:pt idx="2">
                  <c:v>45.134362492853079</c:v>
                </c:pt>
                <c:pt idx="3">
                  <c:v>1.177815894797027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FC-46BD-A5EB-89A25DAA079C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Regioner!$J$16:$J$19</c:f>
              <c:numCache>
                <c:formatCode>0.0</c:formatCode>
                <c:ptCount val="4"/>
                <c:pt idx="0">
                  <c:v>37.070279424216778</c:v>
                </c:pt>
                <c:pt idx="1">
                  <c:v>12.057578323454701</c:v>
                </c:pt>
                <c:pt idx="2">
                  <c:v>49.788314987298889</c:v>
                </c:pt>
                <c:pt idx="3">
                  <c:v>1.0838272650296359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C-46BD-A5EB-89A25DAA079C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Regioner!$J$11:$J$14</c:f>
              <c:numCache>
                <c:formatCode>0.0</c:formatCode>
                <c:ptCount val="4"/>
                <c:pt idx="0">
                  <c:v>35.836282505000774</c:v>
                </c:pt>
                <c:pt idx="1">
                  <c:v>12.84813048161255</c:v>
                </c:pt>
                <c:pt idx="2">
                  <c:v>50.346207108785954</c:v>
                </c:pt>
                <c:pt idx="3">
                  <c:v>0.96937990460070789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FC-46BD-A5EB-89A25DAA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489441184120377"/>
          <c:y val="0.21664812600372879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8512316267234083"/>
          <c:w val="0.83151751476897351"/>
          <c:h val="0.7112825745593616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Organisasjon!$I$14:$I$42</c:f>
              <c:numCache>
                <c:formatCode>0.0</c:formatCode>
                <c:ptCount val="29"/>
                <c:pt idx="0">
                  <c:v>68.082326037242723</c:v>
                </c:pt>
                <c:pt idx="1">
                  <c:v>72.605348781842721</c:v>
                </c:pt>
                <c:pt idx="2">
                  <c:v>72.24361218060902</c:v>
                </c:pt>
                <c:pt idx="3">
                  <c:v>69.936400171680518</c:v>
                </c:pt>
                <c:pt idx="4">
                  <c:v>64.824394228151363</c:v>
                </c:pt>
                <c:pt idx="5">
                  <c:v>69.093385802936254</c:v>
                </c:pt>
                <c:pt idx="6">
                  <c:v>70.466128029832177</c:v>
                </c:pt>
                <c:pt idx="7">
                  <c:v>67.195347607718759</c:v>
                </c:pt>
                <c:pt idx="8">
                  <c:v>65.330788804071247</c:v>
                </c:pt>
                <c:pt idx="9">
                  <c:v>58.800271125169445</c:v>
                </c:pt>
                <c:pt idx="10">
                  <c:v>43.283775048480926</c:v>
                </c:pt>
                <c:pt idx="11">
                  <c:v>44.139168852685359</c:v>
                </c:pt>
                <c:pt idx="12">
                  <c:v>43.385563832519907</c:v>
                </c:pt>
                <c:pt idx="13">
                  <c:v>43.604082203271346</c:v>
                </c:pt>
                <c:pt idx="14">
                  <c:v>36.859903381642511</c:v>
                </c:pt>
                <c:pt idx="15">
                  <c:v>36.086136086136094</c:v>
                </c:pt>
                <c:pt idx="16">
                  <c:v>35.086737548964742</c:v>
                </c:pt>
                <c:pt idx="17">
                  <c:v>31.499327655759757</c:v>
                </c:pt>
                <c:pt idx="18">
                  <c:v>33.660933660933658</c:v>
                </c:pt>
                <c:pt idx="19">
                  <c:v>29.300985931095603</c:v>
                </c:pt>
                <c:pt idx="20">
                  <c:v>31.766723842195528</c:v>
                </c:pt>
                <c:pt idx="21">
                  <c:v>29.045936395759721</c:v>
                </c:pt>
                <c:pt idx="22">
                  <c:v>29.065817409766456</c:v>
                </c:pt>
                <c:pt idx="23">
                  <c:v>29.646974063400584</c:v>
                </c:pt>
                <c:pt idx="24">
                  <c:v>36.786628519801248</c:v>
                </c:pt>
                <c:pt idx="25">
                  <c:v>33.278494124705311</c:v>
                </c:pt>
                <c:pt idx="26">
                  <c:v>31.632500374083499</c:v>
                </c:pt>
                <c:pt idx="27">
                  <c:v>34.530059271803559</c:v>
                </c:pt>
                <c:pt idx="28">
                  <c:v>32.589629173719032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lineChart>
        <c:grouping val="standard"/>
        <c:varyColors val="0"/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Organisasjon!$I$44:$I$72</c:f>
              <c:numCache>
                <c:formatCode>0.0</c:formatCode>
                <c:ptCount val="29"/>
                <c:pt idx="0">
                  <c:v>31.917673962757274</c:v>
                </c:pt>
                <c:pt idx="1">
                  <c:v>27.394651218157286</c:v>
                </c:pt>
                <c:pt idx="2">
                  <c:v>27.756387819390969</c:v>
                </c:pt>
                <c:pt idx="3">
                  <c:v>30.063599828319475</c:v>
                </c:pt>
                <c:pt idx="4">
                  <c:v>35.17560577184863</c:v>
                </c:pt>
                <c:pt idx="5">
                  <c:v>30.906614197063721</c:v>
                </c:pt>
                <c:pt idx="6">
                  <c:v>29.533871970167802</c:v>
                </c:pt>
                <c:pt idx="7">
                  <c:v>32.804652392281241</c:v>
                </c:pt>
                <c:pt idx="8">
                  <c:v>34.669211195928753</c:v>
                </c:pt>
                <c:pt idx="9">
                  <c:v>41.199728874830555</c:v>
                </c:pt>
                <c:pt idx="10">
                  <c:v>56.716224951519045</c:v>
                </c:pt>
                <c:pt idx="11">
                  <c:v>55.860831147314649</c:v>
                </c:pt>
                <c:pt idx="12">
                  <c:v>56.614436167480086</c:v>
                </c:pt>
                <c:pt idx="13">
                  <c:v>56.395917796728646</c:v>
                </c:pt>
                <c:pt idx="14">
                  <c:v>63.140096618357489</c:v>
                </c:pt>
                <c:pt idx="15">
                  <c:v>63.913863913863914</c:v>
                </c:pt>
                <c:pt idx="16">
                  <c:v>64.913262451035266</c:v>
                </c:pt>
                <c:pt idx="17">
                  <c:v>68.500672344240243</c:v>
                </c:pt>
                <c:pt idx="18">
                  <c:v>66.339066339066321</c:v>
                </c:pt>
                <c:pt idx="19">
                  <c:v>70.699014068904404</c:v>
                </c:pt>
                <c:pt idx="20">
                  <c:v>68.23327615780444</c:v>
                </c:pt>
                <c:pt idx="21">
                  <c:v>70.954063604240304</c:v>
                </c:pt>
                <c:pt idx="22">
                  <c:v>70.934182590233547</c:v>
                </c:pt>
                <c:pt idx="23">
                  <c:v>70.353025936599437</c:v>
                </c:pt>
                <c:pt idx="24">
                  <c:v>63.213371480198759</c:v>
                </c:pt>
                <c:pt idx="25">
                  <c:v>66.721505875294696</c:v>
                </c:pt>
                <c:pt idx="26">
                  <c:v>68.367499625916494</c:v>
                </c:pt>
                <c:pt idx="27">
                  <c:v>65.469940728196434</c:v>
                </c:pt>
                <c:pt idx="28">
                  <c:v>67.410370826280982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09592"/>
        <c:axId val="68481508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catAx>
        <c:axId val="684809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4815080"/>
        <c:crossesAt val="26"/>
        <c:auto val="1"/>
        <c:lblAlgn val="ctr"/>
        <c:lblOffset val="100"/>
        <c:noMultiLvlLbl val="0"/>
      </c:catAx>
      <c:valAx>
        <c:axId val="684815080"/>
        <c:scaling>
          <c:orientation val="minMax"/>
          <c:max val="8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5850529928351125"/>
              <c:y val="0.34083954498074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0959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38589440601885"/>
          <c:y val="0.41149749825952769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Flådd purke, antall SLAKT per PRODUSENT innen  ORGANISASJON</a:t>
            </a:r>
            <a:endParaRPr lang="nb-NO" sz="24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94703806518306E-2"/>
          <c:y val="0.15021565078834256"/>
          <c:w val="0.87387763789828887"/>
          <c:h val="0.746190333336612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Organisasjon!$Q$14:$Q$42</c:f>
              <c:numCache>
                <c:formatCode>0.0</c:formatCode>
                <c:ptCount val="29"/>
                <c:pt idx="0">
                  <c:v>2.6717948717948716</c:v>
                </c:pt>
                <c:pt idx="1">
                  <c:v>3.2169479606188469</c:v>
                </c:pt>
                <c:pt idx="2">
                  <c:v>3.1225416036308622</c:v>
                </c:pt>
                <c:pt idx="3">
                  <c:v>3.356554307116105</c:v>
                </c:pt>
                <c:pt idx="4">
                  <c:v>3.8715447154471545</c:v>
                </c:pt>
                <c:pt idx="5">
                  <c:v>4.5468127490039842</c:v>
                </c:pt>
                <c:pt idx="6">
                  <c:v>5.7378542510121457</c:v>
                </c:pt>
                <c:pt idx="7">
                  <c:v>5.4666666666666668</c:v>
                </c:pt>
                <c:pt idx="8">
                  <c:v>5.7761529808773906</c:v>
                </c:pt>
                <c:pt idx="9">
                  <c:v>6.3014527845036321</c:v>
                </c:pt>
                <c:pt idx="10">
                  <c:v>5.6938775510204085</c:v>
                </c:pt>
                <c:pt idx="11">
                  <c:v>6.4716599190283404</c:v>
                </c:pt>
                <c:pt idx="12">
                  <c:v>6.8380566801619436</c:v>
                </c:pt>
                <c:pt idx="13">
                  <c:v>7.287383177570093</c:v>
                </c:pt>
                <c:pt idx="14">
                  <c:v>9.4489164086687314</c:v>
                </c:pt>
                <c:pt idx="15">
                  <c:v>11.694244604316546</c:v>
                </c:pt>
                <c:pt idx="16">
                  <c:v>12.391304347826088</c:v>
                </c:pt>
                <c:pt idx="17">
                  <c:v>12.953917050691244</c:v>
                </c:pt>
                <c:pt idx="18">
                  <c:v>13.319444444444445</c:v>
                </c:pt>
                <c:pt idx="19">
                  <c:v>14.375</c:v>
                </c:pt>
                <c:pt idx="20">
                  <c:v>16.057803468208093</c:v>
                </c:pt>
                <c:pt idx="21">
                  <c:v>14.945454545454545</c:v>
                </c:pt>
                <c:pt idx="22">
                  <c:v>16.395209580838323</c:v>
                </c:pt>
                <c:pt idx="23">
                  <c:v>16.350993377483444</c:v>
                </c:pt>
                <c:pt idx="24">
                  <c:v>18.648854961832061</c:v>
                </c:pt>
                <c:pt idx="25">
                  <c:v>16.384615384615383</c:v>
                </c:pt>
                <c:pt idx="26">
                  <c:v>17.616666666666667</c:v>
                </c:pt>
                <c:pt idx="27">
                  <c:v>17.134453781512605</c:v>
                </c:pt>
                <c:pt idx="28">
                  <c:v>19.431192660550458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C-48F6-B937-FA2C517ACE91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Organisasjon!$Q$44:$Q$72</c:f>
              <c:numCache>
                <c:formatCode>0.0</c:formatCode>
                <c:ptCount val="29"/>
                <c:pt idx="0">
                  <c:v>3.6051660516605164</c:v>
                </c:pt>
                <c:pt idx="1">
                  <c:v>3.6108786610878663</c:v>
                </c:pt>
                <c:pt idx="2">
                  <c:v>3.785202863961814</c:v>
                </c:pt>
                <c:pt idx="3">
                  <c:v>4.3679138321995463</c:v>
                </c:pt>
                <c:pt idx="4">
                  <c:v>5.5331905781584583</c:v>
                </c:pt>
                <c:pt idx="5">
                  <c:v>5.4745308310991954</c:v>
                </c:pt>
                <c:pt idx="6">
                  <c:v>5.7391304347826084</c:v>
                </c:pt>
                <c:pt idx="7">
                  <c:v>6.0684596577017116</c:v>
                </c:pt>
                <c:pt idx="8">
                  <c:v>7.1335078534031418</c:v>
                </c:pt>
                <c:pt idx="9">
                  <c:v>9.3994845360824737</c:v>
                </c:pt>
                <c:pt idx="10">
                  <c:v>10.805418719211822</c:v>
                </c:pt>
                <c:pt idx="11">
                  <c:v>11.795918367346939</c:v>
                </c:pt>
                <c:pt idx="12">
                  <c:v>13.27710843373494</c:v>
                </c:pt>
                <c:pt idx="13">
                  <c:v>13.767918088737201</c:v>
                </c:pt>
                <c:pt idx="14">
                  <c:v>15.842424242424242</c:v>
                </c:pt>
                <c:pt idx="15">
                  <c:v>17.6085626911315</c:v>
                </c:pt>
                <c:pt idx="16">
                  <c:v>18.412698412698411</c:v>
                </c:pt>
                <c:pt idx="17">
                  <c:v>21.910394265232974</c:v>
                </c:pt>
                <c:pt idx="18">
                  <c:v>21.976744186046513</c:v>
                </c:pt>
                <c:pt idx="19">
                  <c:v>25.027450980392157</c:v>
                </c:pt>
                <c:pt idx="20">
                  <c:v>24.256097560975611</c:v>
                </c:pt>
                <c:pt idx="21">
                  <c:v>25.96551724137931</c:v>
                </c:pt>
                <c:pt idx="22">
                  <c:v>31.22429906542056</c:v>
                </c:pt>
                <c:pt idx="23">
                  <c:v>27.378504672897197</c:v>
                </c:pt>
                <c:pt idx="24">
                  <c:v>29.152777777777779</c:v>
                </c:pt>
                <c:pt idx="25">
                  <c:v>29.250205479452045</c:v>
                </c:pt>
                <c:pt idx="26">
                  <c:v>32.176056338028168</c:v>
                </c:pt>
                <c:pt idx="27">
                  <c:v>28.21897810218978</c:v>
                </c:pt>
                <c:pt idx="28">
                  <c:v>31.746376811594203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C-48F6-B937-FA2C517AC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867395401072108"/>
          <c:y val="0.2378569180379466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antall PRODUSENTER innen hver ORGANISASJON</a:t>
            </a:r>
            <a:endParaRPr lang="nb-NO" sz="28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44337908347538"/>
          <c:y val="0.15777527111178605"/>
          <c:w val="0.85602905283206532"/>
          <c:h val="0.7386305924010654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Organisasjon!$E$14:$E$42</c:f>
              <c:numCache>
                <c:formatCode>General</c:formatCode>
                <c:ptCount val="29"/>
                <c:pt idx="0">
                  <c:v>1560</c:v>
                </c:pt>
                <c:pt idx="1">
                  <c:v>1422</c:v>
                </c:pt>
                <c:pt idx="2">
                  <c:v>1322</c:v>
                </c:pt>
                <c:pt idx="3">
                  <c:v>1335</c:v>
                </c:pt>
                <c:pt idx="4">
                  <c:v>1230</c:v>
                </c:pt>
                <c:pt idx="5">
                  <c:v>1004</c:v>
                </c:pt>
                <c:pt idx="6">
                  <c:v>988</c:v>
                </c:pt>
                <c:pt idx="7">
                  <c:v>930</c:v>
                </c:pt>
                <c:pt idx="8">
                  <c:v>889</c:v>
                </c:pt>
                <c:pt idx="9">
                  <c:v>826</c:v>
                </c:pt>
                <c:pt idx="10">
                  <c:v>588</c:v>
                </c:pt>
                <c:pt idx="11">
                  <c:v>494</c:v>
                </c:pt>
                <c:pt idx="12">
                  <c:v>494</c:v>
                </c:pt>
                <c:pt idx="13">
                  <c:v>428</c:v>
                </c:pt>
                <c:pt idx="14">
                  <c:v>323</c:v>
                </c:pt>
                <c:pt idx="15">
                  <c:v>278</c:v>
                </c:pt>
                <c:pt idx="16">
                  <c:v>253</c:v>
                </c:pt>
                <c:pt idx="17">
                  <c:v>217</c:v>
                </c:pt>
                <c:pt idx="18">
                  <c:v>216</c:v>
                </c:pt>
                <c:pt idx="19">
                  <c:v>184</c:v>
                </c:pt>
                <c:pt idx="20">
                  <c:v>173</c:v>
                </c:pt>
                <c:pt idx="21">
                  <c:v>165</c:v>
                </c:pt>
                <c:pt idx="22">
                  <c:v>167</c:v>
                </c:pt>
                <c:pt idx="23">
                  <c:v>151</c:v>
                </c:pt>
                <c:pt idx="24">
                  <c:v>131</c:v>
                </c:pt>
                <c:pt idx="25">
                  <c:v>130</c:v>
                </c:pt>
                <c:pt idx="26">
                  <c:v>120</c:v>
                </c:pt>
                <c:pt idx="27">
                  <c:v>119</c:v>
                </c:pt>
                <c:pt idx="28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9-40BF-B23F-903B573AC931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Organisasjon!$E$44:$E$72</c:f>
              <c:numCache>
                <c:formatCode>General</c:formatCode>
                <c:ptCount val="29"/>
                <c:pt idx="0">
                  <c:v>542</c:v>
                </c:pt>
                <c:pt idx="1">
                  <c:v>478</c:v>
                </c:pt>
                <c:pt idx="2">
                  <c:v>419</c:v>
                </c:pt>
                <c:pt idx="3">
                  <c:v>441</c:v>
                </c:pt>
                <c:pt idx="4">
                  <c:v>467</c:v>
                </c:pt>
                <c:pt idx="5">
                  <c:v>373</c:v>
                </c:pt>
                <c:pt idx="6">
                  <c:v>414</c:v>
                </c:pt>
                <c:pt idx="7">
                  <c:v>409</c:v>
                </c:pt>
                <c:pt idx="8">
                  <c:v>382</c:v>
                </c:pt>
                <c:pt idx="9">
                  <c:v>388</c:v>
                </c:pt>
                <c:pt idx="10">
                  <c:v>406</c:v>
                </c:pt>
                <c:pt idx="11">
                  <c:v>343</c:v>
                </c:pt>
                <c:pt idx="12">
                  <c:v>332</c:v>
                </c:pt>
                <c:pt idx="13">
                  <c:v>293</c:v>
                </c:pt>
                <c:pt idx="14">
                  <c:v>330</c:v>
                </c:pt>
                <c:pt idx="15">
                  <c:v>327</c:v>
                </c:pt>
                <c:pt idx="16">
                  <c:v>315</c:v>
                </c:pt>
                <c:pt idx="17">
                  <c:v>279</c:v>
                </c:pt>
                <c:pt idx="18">
                  <c:v>258</c:v>
                </c:pt>
                <c:pt idx="19">
                  <c:v>255</c:v>
                </c:pt>
                <c:pt idx="20">
                  <c:v>246</c:v>
                </c:pt>
                <c:pt idx="21">
                  <c:v>232</c:v>
                </c:pt>
                <c:pt idx="22">
                  <c:v>214</c:v>
                </c:pt>
                <c:pt idx="23">
                  <c:v>214</c:v>
                </c:pt>
                <c:pt idx="24">
                  <c:v>144</c:v>
                </c:pt>
                <c:pt idx="25">
                  <c:v>146</c:v>
                </c:pt>
                <c:pt idx="26">
                  <c:v>142</c:v>
                </c:pt>
                <c:pt idx="27">
                  <c:v>137</c:v>
                </c:pt>
                <c:pt idx="28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9-40BF-B23F-903B573AC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2.5272406776416526E-2"/>
              <c:y val="0.340935179040419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9760828604867"/>
          <c:y val="0.2818378502052408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middel KJØTT%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78016139371531E-2"/>
          <c:y val="0.16989665093987125"/>
          <c:w val="0.88379443355118548"/>
          <c:h val="0.726508831590566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Organisasjon!$L$14:$L$42</c:f>
              <c:numCache>
                <c:formatCode>0.00</c:formatCode>
                <c:ptCount val="29"/>
                <c:pt idx="0">
                  <c:v>55.37976249381493</c:v>
                </c:pt>
                <c:pt idx="1">
                  <c:v>55.273467541280247</c:v>
                </c:pt>
                <c:pt idx="2">
                  <c:v>54.988939977631425</c:v>
                </c:pt>
                <c:pt idx="3">
                  <c:v>54.788557213930353</c:v>
                </c:pt>
                <c:pt idx="4">
                  <c:v>55.774268267003592</c:v>
                </c:pt>
                <c:pt idx="5">
                  <c:v>56.272149122807022</c:v>
                </c:pt>
                <c:pt idx="6">
                  <c:v>56.076501766784446</c:v>
                </c:pt>
                <c:pt idx="7">
                  <c:v>56.302665350444222</c:v>
                </c:pt>
                <c:pt idx="8">
                  <c:v>56.185170731707323</c:v>
                </c:pt>
                <c:pt idx="9">
                  <c:v>55.634518747584075</c:v>
                </c:pt>
                <c:pt idx="10">
                  <c:v>55.230123012301249</c:v>
                </c:pt>
                <c:pt idx="11">
                  <c:v>55.237421383647806</c:v>
                </c:pt>
                <c:pt idx="12">
                  <c:v>55.474970202622174</c:v>
                </c:pt>
                <c:pt idx="13">
                  <c:v>56.111075338055379</c:v>
                </c:pt>
                <c:pt idx="14">
                  <c:v>58.022553897180785</c:v>
                </c:pt>
                <c:pt idx="15">
                  <c:v>58.372518610421821</c:v>
                </c:pt>
                <c:pt idx="16">
                  <c:v>59.339974293059122</c:v>
                </c:pt>
                <c:pt idx="17">
                  <c:v>59.069675090252694</c:v>
                </c:pt>
                <c:pt idx="18">
                  <c:v>58.865939479239962</c:v>
                </c:pt>
                <c:pt idx="19">
                  <c:v>57.599619047619022</c:v>
                </c:pt>
                <c:pt idx="20">
                  <c:v>58.53146598763189</c:v>
                </c:pt>
                <c:pt idx="21">
                  <c:v>58.218442622950811</c:v>
                </c:pt>
                <c:pt idx="22">
                  <c:v>58.017608217168018</c:v>
                </c:pt>
                <c:pt idx="23">
                  <c:v>57.393582453290009</c:v>
                </c:pt>
                <c:pt idx="24">
                  <c:v>57.337161607875295</c:v>
                </c:pt>
                <c:pt idx="25">
                  <c:v>57.246110325318242</c:v>
                </c:pt>
                <c:pt idx="26">
                  <c:v>59.336501901140686</c:v>
                </c:pt>
                <c:pt idx="27">
                  <c:v>60.251107828655847</c:v>
                </c:pt>
                <c:pt idx="28">
                  <c:v>60.353693181818173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9-4E52-A0A8-A3964C0695E9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Organisasjon!$L$44:$L$72</c:f>
              <c:numCache>
                <c:formatCode>0.00</c:formatCode>
                <c:ptCount val="29"/>
                <c:pt idx="0">
                  <c:v>55.019193857965448</c:v>
                </c:pt>
                <c:pt idx="1">
                  <c:v>55.629502572898794</c:v>
                </c:pt>
                <c:pt idx="2">
                  <c:v>54.866666666666646</c:v>
                </c:pt>
                <c:pt idx="3">
                  <c:v>54.967857142857149</c:v>
                </c:pt>
                <c:pt idx="4">
                  <c:v>55.151851851851838</c:v>
                </c:pt>
                <c:pt idx="5">
                  <c:v>55.696687370600408</c:v>
                </c:pt>
                <c:pt idx="6">
                  <c:v>55.447669305189102</c:v>
                </c:pt>
                <c:pt idx="7">
                  <c:v>56.324369747899183</c:v>
                </c:pt>
                <c:pt idx="8">
                  <c:v>56.549392097264437</c:v>
                </c:pt>
                <c:pt idx="9">
                  <c:v>56.486532463850303</c:v>
                </c:pt>
                <c:pt idx="10">
                  <c:v>56.104548702071916</c:v>
                </c:pt>
                <c:pt idx="11">
                  <c:v>56.686701728024047</c:v>
                </c:pt>
                <c:pt idx="12">
                  <c:v>56.849724264705877</c:v>
                </c:pt>
                <c:pt idx="13">
                  <c:v>56.904284640440999</c:v>
                </c:pt>
                <c:pt idx="14">
                  <c:v>58.639868903026802</c:v>
                </c:pt>
                <c:pt idx="15">
                  <c:v>58.796160558464237</c:v>
                </c:pt>
                <c:pt idx="16">
                  <c:v>59.191856452726014</c:v>
                </c:pt>
                <c:pt idx="17">
                  <c:v>59.361220472440941</c:v>
                </c:pt>
                <c:pt idx="18">
                  <c:v>59.635735788914481</c:v>
                </c:pt>
                <c:pt idx="19">
                  <c:v>59.147787888296207</c:v>
                </c:pt>
                <c:pt idx="20">
                  <c:v>59.104096709200817</c:v>
                </c:pt>
                <c:pt idx="21">
                  <c:v>59.089639115250307</c:v>
                </c:pt>
                <c:pt idx="22">
                  <c:v>59.263110578363779</c:v>
                </c:pt>
                <c:pt idx="23">
                  <c:v>58.547940522987538</c:v>
                </c:pt>
                <c:pt idx="24">
                  <c:v>58.227869243617263</c:v>
                </c:pt>
                <c:pt idx="25">
                  <c:v>57.982343416449346</c:v>
                </c:pt>
                <c:pt idx="26">
                  <c:v>59.983559842174515</c:v>
                </c:pt>
                <c:pt idx="27">
                  <c:v>59.822020725388626</c:v>
                </c:pt>
                <c:pt idx="28">
                  <c:v>59.793371428571405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59-4E52-A0A8-A3964C06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74504095220188"/>
          <c:y val="0.5234711712955596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middel SLAKTEVEKT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661454637146563"/>
          <c:w val="0.87234576889289417"/>
          <c:h val="0.730260225546003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762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Organisasjon!$M$14:$M$42</c:f>
              <c:numCache>
                <c:formatCode>0</c:formatCode>
                <c:ptCount val="29"/>
                <c:pt idx="0">
                  <c:v>123.92357743691235</c:v>
                </c:pt>
                <c:pt idx="1">
                  <c:v>125.6766794842799</c:v>
                </c:pt>
                <c:pt idx="2">
                  <c:v>125.2879085373428</c:v>
                </c:pt>
                <c:pt idx="3">
                  <c:v>126.89737675260062</c:v>
                </c:pt>
                <c:pt idx="4">
                  <c:v>126.30871762476271</c:v>
                </c:pt>
                <c:pt idx="5">
                  <c:v>127.55146929824548</c:v>
                </c:pt>
                <c:pt idx="6">
                  <c:v>129.97816254416921</c:v>
                </c:pt>
                <c:pt idx="7">
                  <c:v>132.70355380059263</c:v>
                </c:pt>
                <c:pt idx="8">
                  <c:v>135.16433170731719</c:v>
                </c:pt>
                <c:pt idx="9">
                  <c:v>134.37555083107816</c:v>
                </c:pt>
                <c:pt idx="10">
                  <c:v>135.39498949894997</c:v>
                </c:pt>
                <c:pt idx="11">
                  <c:v>139.35128930817621</c:v>
                </c:pt>
                <c:pt idx="12">
                  <c:v>137.65414183551837</c:v>
                </c:pt>
                <c:pt idx="13">
                  <c:v>136.27926593689645</c:v>
                </c:pt>
                <c:pt idx="14">
                  <c:v>133.99021558872303</c:v>
                </c:pt>
                <c:pt idx="15">
                  <c:v>134.57918734491301</c:v>
                </c:pt>
                <c:pt idx="16">
                  <c:v>134.33399742930581</c:v>
                </c:pt>
                <c:pt idx="17">
                  <c:v>133.05754512635383</c:v>
                </c:pt>
                <c:pt idx="18">
                  <c:v>134.90932441942263</c:v>
                </c:pt>
                <c:pt idx="19">
                  <c:v>135.70350476190461</c:v>
                </c:pt>
                <c:pt idx="20">
                  <c:v>137.64856311385961</c:v>
                </c:pt>
                <c:pt idx="21">
                  <c:v>136.63668032786882</c:v>
                </c:pt>
                <c:pt idx="22">
                  <c:v>135.63404255319119</c:v>
                </c:pt>
                <c:pt idx="23">
                  <c:v>134.01291632818888</c:v>
                </c:pt>
                <c:pt idx="24">
                  <c:v>133.34925758818676</c:v>
                </c:pt>
                <c:pt idx="25">
                  <c:v>137.30564827911357</c:v>
                </c:pt>
                <c:pt idx="26">
                  <c:v>139.31381178707218</c:v>
                </c:pt>
                <c:pt idx="27">
                  <c:v>138.97134416543565</c:v>
                </c:pt>
                <c:pt idx="28">
                  <c:v>138.9493371212119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1-4BA2-A48A-D3F532D2C09E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762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Organisasjon!$M$44:$M$72</c:f>
              <c:numCache>
                <c:formatCode>0</c:formatCode>
                <c:ptCount val="29"/>
                <c:pt idx="0">
                  <c:v>127.0804222648753</c:v>
                </c:pt>
                <c:pt idx="1">
                  <c:v>124.06946826758156</c:v>
                </c:pt>
                <c:pt idx="2">
                  <c:v>129.40060606060604</c:v>
                </c:pt>
                <c:pt idx="3">
                  <c:v>128.30750000000012</c:v>
                </c:pt>
                <c:pt idx="4">
                  <c:v>130.45226337448551</c:v>
                </c:pt>
                <c:pt idx="5">
                  <c:v>129.51832298136651</c:v>
                </c:pt>
                <c:pt idx="6">
                  <c:v>134.12585751978921</c:v>
                </c:pt>
                <c:pt idx="7">
                  <c:v>136.40529411764675</c:v>
                </c:pt>
                <c:pt idx="8">
                  <c:v>136.4090805471125</c:v>
                </c:pt>
                <c:pt idx="9">
                  <c:v>136.56779132407121</c:v>
                </c:pt>
                <c:pt idx="10">
                  <c:v>136.9014527268404</c:v>
                </c:pt>
                <c:pt idx="11">
                  <c:v>136.82739794640639</c:v>
                </c:pt>
                <c:pt idx="12">
                  <c:v>137.04648437499941</c:v>
                </c:pt>
                <c:pt idx="13">
                  <c:v>137.08205963417697</c:v>
                </c:pt>
                <c:pt idx="14">
                  <c:v>135.3336032388664</c:v>
                </c:pt>
                <c:pt idx="15">
                  <c:v>136.02636998254781</c:v>
                </c:pt>
                <c:pt idx="16">
                  <c:v>135.53847481021424</c:v>
                </c:pt>
                <c:pt idx="17">
                  <c:v>135.55129593175835</c:v>
                </c:pt>
                <c:pt idx="18">
                  <c:v>134.61080219585588</c:v>
                </c:pt>
                <c:pt idx="19">
                  <c:v>135.09850957012824</c:v>
                </c:pt>
                <c:pt idx="20">
                  <c:v>136.51254197447963</c:v>
                </c:pt>
                <c:pt idx="21">
                  <c:v>139.82822218526516</c:v>
                </c:pt>
                <c:pt idx="22">
                  <c:v>136.20122864848679</c:v>
                </c:pt>
                <c:pt idx="23">
                  <c:v>135.58793368654881</c:v>
                </c:pt>
                <c:pt idx="24">
                  <c:v>132.72891911238395</c:v>
                </c:pt>
                <c:pt idx="25">
                  <c:v>135.6804755912672</c:v>
                </c:pt>
                <c:pt idx="26">
                  <c:v>135.40245506356857</c:v>
                </c:pt>
                <c:pt idx="27">
                  <c:v>137.73090673575152</c:v>
                </c:pt>
                <c:pt idx="28">
                  <c:v>137.5241371428572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1-4BA2-A48A-D3F532D2C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ax val="142"/>
          <c:min val="1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95897064630054"/>
          <c:y val="0.47394695107770934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49241804715063E-2"/>
          <c:y val="0.16095998274188328"/>
          <c:w val="0.89904499326308251"/>
          <c:h val="0.633720921871067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Regorg!$L$156:$L$163</c:f>
              <c:numCache>
                <c:formatCode>0.0</c:formatCode>
                <c:ptCount val="8"/>
                <c:pt idx="0">
                  <c:v>21.139554087530968</c:v>
                </c:pt>
                <c:pt idx="1">
                  <c:v>78.86044591246899</c:v>
                </c:pt>
                <c:pt idx="2">
                  <c:v>7.8093712454945949</c:v>
                </c:pt>
                <c:pt idx="3">
                  <c:v>92.19062875450544</c:v>
                </c:pt>
                <c:pt idx="4">
                  <c:v>95.897832817337473</c:v>
                </c:pt>
                <c:pt idx="5">
                  <c:v>4.1021671826625372</c:v>
                </c:pt>
                <c:pt idx="6">
                  <c:v>70.258620689655189</c:v>
                </c:pt>
                <c:pt idx="7">
                  <c:v>29.74137931034484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E-4C26-B13B-662AF846ACA3}"/>
            </c:ext>
          </c:extLst>
        </c:ser>
        <c:ser>
          <c:idx val="4"/>
          <c:order val="1"/>
          <c:tx>
            <c:strRef>
              <c:f>Regorg!$B$116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Regorg!$L$116:$L$123</c:f>
              <c:numCache>
                <c:formatCode>0.0</c:formatCode>
                <c:ptCount val="8"/>
                <c:pt idx="0">
                  <c:v>2.5141643059490089</c:v>
                </c:pt>
                <c:pt idx="1">
                  <c:v>97.485835694051005</c:v>
                </c:pt>
                <c:pt idx="2">
                  <c:v>0.89962121212121215</c:v>
                </c:pt>
                <c:pt idx="3">
                  <c:v>99.100378787878782</c:v>
                </c:pt>
                <c:pt idx="4">
                  <c:v>80.813803759979393</c:v>
                </c:pt>
                <c:pt idx="5">
                  <c:v>19.1861962400206</c:v>
                </c:pt>
                <c:pt idx="6">
                  <c:v>12.105263157894736</c:v>
                </c:pt>
                <c:pt idx="7">
                  <c:v>87.894736842105274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E-4C26-B13B-662AF846ACA3}"/>
            </c:ext>
          </c:extLst>
        </c:ser>
        <c:ser>
          <c:idx val="10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Regorg!$L$76:$L$83</c:f>
              <c:numCache>
                <c:formatCode>0.0</c:formatCode>
                <c:ptCount val="8"/>
                <c:pt idx="0">
                  <c:v>0.54644808743169404</c:v>
                </c:pt>
                <c:pt idx="1">
                  <c:v>99.453551912568287</c:v>
                </c:pt>
                <c:pt idx="2">
                  <c:v>0.46882325363338007</c:v>
                </c:pt>
                <c:pt idx="3">
                  <c:v>99.531176746366597</c:v>
                </c:pt>
                <c:pt idx="4">
                  <c:v>69.571826703825693</c:v>
                </c:pt>
                <c:pt idx="5">
                  <c:v>30.428173296174311</c:v>
                </c:pt>
                <c:pt idx="6">
                  <c:v>7.7669902912621378</c:v>
                </c:pt>
                <c:pt idx="7">
                  <c:v>92.233009708737882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FE-4C26-B13B-662AF846ACA3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Regorg!$L$20:$L$27</c:f>
              <c:numCache>
                <c:formatCode>0.0</c:formatCode>
                <c:ptCount val="8"/>
                <c:pt idx="0">
                  <c:v>0.36546368204659663</c:v>
                </c:pt>
                <c:pt idx="1">
                  <c:v>99.634536317953405</c:v>
                </c:pt>
                <c:pt idx="2">
                  <c:v>1.9662921348314599</c:v>
                </c:pt>
                <c:pt idx="3">
                  <c:v>98.033707865168566</c:v>
                </c:pt>
                <c:pt idx="4">
                  <c:v>68.605442176870724</c:v>
                </c:pt>
                <c:pt idx="5">
                  <c:v>31.394557823129254</c:v>
                </c:pt>
                <c:pt idx="6">
                  <c:v>0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FE-4C26-B13B-662AF846ACA3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Regorg!$L$11:$L$18</c:f>
              <c:numCache>
                <c:formatCode>0.0</c:formatCode>
                <c:ptCount val="8"/>
                <c:pt idx="0">
                  <c:v>0.12881064834693001</c:v>
                </c:pt>
                <c:pt idx="1">
                  <c:v>99.871189351653101</c:v>
                </c:pt>
                <c:pt idx="2">
                  <c:v>0.3592814371257485</c:v>
                </c:pt>
                <c:pt idx="3">
                  <c:v>99.640718562874241</c:v>
                </c:pt>
                <c:pt idx="4">
                  <c:v>64.547677261613686</c:v>
                </c:pt>
                <c:pt idx="5">
                  <c:v>35.452322738386307</c:v>
                </c:pt>
                <c:pt idx="6">
                  <c:v>0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FE-4C26-B13B-662AF846A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9784"/>
        <c:axId val="684820176"/>
      </c:barChart>
      <c:catAx>
        <c:axId val="684819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01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9784"/>
        <c:crosses val="autoZero"/>
        <c:crossBetween val="between"/>
        <c:majorUnit val="10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65691057908485"/>
          <c:y val="7.404927486253998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</a:t>
            </a:r>
            <a:r>
              <a:rPr lang="nb-NO" sz="2800" baseline="0"/>
              <a:t> m</a:t>
            </a:r>
            <a:r>
              <a:rPr lang="nb-NO" sz="2800"/>
              <a:t>iddelvekt i kg</a:t>
            </a:r>
          </a:p>
        </c:rich>
      </c:tx>
      <c:layout>
        <c:manualLayout>
          <c:xMode val="edge"/>
          <c:yMode val="edge"/>
          <c:x val="0.15480303674420501"/>
          <c:y val="4.42828391093229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57175356220292"/>
          <c:y val="0.17561952795812125"/>
          <c:w val="0.83377792237854265"/>
          <c:h val="0.69344652337463419"/>
        </c:manualLayout>
      </c:layout>
      <c:lineChart>
        <c:grouping val="standard"/>
        <c:varyColors val="0"/>
        <c:ser>
          <c:idx val="0"/>
          <c:order val="0"/>
          <c:tx>
            <c:strRef>
              <c:f>År!$H$5</c:f>
              <c:strCache>
                <c:ptCount val="1"/>
                <c:pt idx="0">
                  <c:v>Vekt</c:v>
                </c:pt>
              </c:strCache>
            </c:strRef>
          </c:tx>
          <c:spPr>
            <a:ln w="88900">
              <a:solidFill>
                <a:srgbClr val="00000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År!$H$7:$H$35</c:f>
              <c:numCache>
                <c:formatCode>0.0</c:formatCode>
                <c:ptCount val="29"/>
                <c:pt idx="0">
                  <c:v>125.26112381574625</c:v>
                </c:pt>
                <c:pt idx="1">
                  <c:v>126.29002460122263</c:v>
                </c:pt>
                <c:pt idx="2">
                  <c:v>126.44700735036749</c:v>
                </c:pt>
                <c:pt idx="3">
                  <c:v>128.28765851184201</c:v>
                </c:pt>
                <c:pt idx="4">
                  <c:v>127.42274707323712</c:v>
                </c:pt>
                <c:pt idx="5">
                  <c:v>127.93413046768578</c:v>
                </c:pt>
                <c:pt idx="6">
                  <c:v>130.79185829707868</c:v>
                </c:pt>
                <c:pt idx="7">
                  <c:v>133.45549828178713</c:v>
                </c:pt>
                <c:pt idx="8">
                  <c:v>135.23749363867697</c:v>
                </c:pt>
                <c:pt idx="9">
                  <c:v>135.09570718481748</c:v>
                </c:pt>
                <c:pt idx="10">
                  <c:v>136.26826115061439</c:v>
                </c:pt>
                <c:pt idx="11">
                  <c:v>137.79273781582205</c:v>
                </c:pt>
                <c:pt idx="12">
                  <c:v>137.11894425892638</c:v>
                </c:pt>
                <c:pt idx="13">
                  <c:v>136.59786103732679</c:v>
                </c:pt>
                <c:pt idx="14">
                  <c:v>134.65805555555565</c:v>
                </c:pt>
                <c:pt idx="15">
                  <c:v>135.3171273171279</c:v>
                </c:pt>
                <c:pt idx="16">
                  <c:v>135.03476217123679</c:v>
                </c:pt>
                <c:pt idx="17">
                  <c:v>134.6381443298969</c:v>
                </c:pt>
                <c:pt idx="18">
                  <c:v>134.4976833976834</c:v>
                </c:pt>
                <c:pt idx="19">
                  <c:v>135.13966987925107</c:v>
                </c:pt>
                <c:pt idx="20">
                  <c:v>136.6930360205838</c:v>
                </c:pt>
                <c:pt idx="21">
                  <c:v>138.71365135453439</c:v>
                </c:pt>
                <c:pt idx="22">
                  <c:v>135.99500000000023</c:v>
                </c:pt>
                <c:pt idx="23">
                  <c:v>135.05674831892361</c:v>
                </c:pt>
                <c:pt idx="24">
                  <c:v>132.99673091401917</c:v>
                </c:pt>
                <c:pt idx="25">
                  <c:v>136.17910704269789</c:v>
                </c:pt>
                <c:pt idx="26">
                  <c:v>136.61016908574027</c:v>
                </c:pt>
                <c:pt idx="27">
                  <c:v>138.13016088060959</c:v>
                </c:pt>
                <c:pt idx="28">
                  <c:v>137.9584089859982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D-4EEB-8701-83A3B3140B70}"/>
            </c:ext>
          </c:extLst>
        </c:ser>
        <c:ser>
          <c:idx val="1"/>
          <c:order val="1"/>
          <c:tx>
            <c:strRef>
              <c:f>RNR!$D$16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År!$AE$7:$AE$35</c:f>
              <c:numCache>
                <c:formatCode>0.0</c:formatCode>
                <c:ptCount val="29"/>
                <c:pt idx="0">
                  <c:v>137.9584089859982</c:v>
                </c:pt>
                <c:pt idx="1">
                  <c:v>137.9584089859982</c:v>
                </c:pt>
                <c:pt idx="2">
                  <c:v>137.9584089859982</c:v>
                </c:pt>
                <c:pt idx="3">
                  <c:v>137.9584089859982</c:v>
                </c:pt>
                <c:pt idx="4">
                  <c:v>137.9584089859982</c:v>
                </c:pt>
                <c:pt idx="5">
                  <c:v>137.9584089859982</c:v>
                </c:pt>
                <c:pt idx="6">
                  <c:v>137.9584089859982</c:v>
                </c:pt>
                <c:pt idx="7">
                  <c:v>137.9584089859982</c:v>
                </c:pt>
                <c:pt idx="8">
                  <c:v>137.9584089859982</c:v>
                </c:pt>
                <c:pt idx="9">
                  <c:v>137.9584089859982</c:v>
                </c:pt>
                <c:pt idx="10">
                  <c:v>137.9584089859982</c:v>
                </c:pt>
                <c:pt idx="11">
                  <c:v>137.9584089859982</c:v>
                </c:pt>
                <c:pt idx="12">
                  <c:v>137.9584089859982</c:v>
                </c:pt>
                <c:pt idx="13">
                  <c:v>137.9584089859982</c:v>
                </c:pt>
                <c:pt idx="14">
                  <c:v>137.9584089859982</c:v>
                </c:pt>
                <c:pt idx="15">
                  <c:v>137.9584089859982</c:v>
                </c:pt>
                <c:pt idx="16">
                  <c:v>137.9584089859982</c:v>
                </c:pt>
                <c:pt idx="17">
                  <c:v>137.9584089859982</c:v>
                </c:pt>
                <c:pt idx="18">
                  <c:v>137.9584089859982</c:v>
                </c:pt>
                <c:pt idx="19">
                  <c:v>137.9584089859982</c:v>
                </c:pt>
                <c:pt idx="20">
                  <c:v>137.9584089859982</c:v>
                </c:pt>
                <c:pt idx="21">
                  <c:v>137.9584089859982</c:v>
                </c:pt>
                <c:pt idx="22">
                  <c:v>137.9584089859982</c:v>
                </c:pt>
                <c:pt idx="23">
                  <c:v>137.9584089859982</c:v>
                </c:pt>
                <c:pt idx="24">
                  <c:v>137.9584089859982</c:v>
                </c:pt>
                <c:pt idx="25">
                  <c:v>137.9584089859982</c:v>
                </c:pt>
                <c:pt idx="26">
                  <c:v>137.9584089859982</c:v>
                </c:pt>
                <c:pt idx="27">
                  <c:v>137.9584089859982</c:v>
                </c:pt>
                <c:pt idx="28">
                  <c:v>137.9584089859982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8-49AC-A294-B9066B936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ax val="142"/>
          <c:min val="1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Middelvekt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37276314047201"/>
          <c:y val="0.54068622283869561"/>
          <c:w val="0.21597698515568198"/>
          <c:h val="0.14212457102283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Flådd purke: antall SLAKT</a:t>
            </a:r>
            <a:r>
              <a:rPr lang="nb-NO" sz="2000" baseline="0"/>
              <a:t> per </a:t>
            </a:r>
            <a:r>
              <a:rPr lang="nb-NO" sz="2000"/>
              <a:t>produsent innen ORG innen REGION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961470739524397E-2"/>
          <c:y val="0.14775864980684386"/>
          <c:w val="0.88024324377794483"/>
          <c:h val="0.59965080604870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Regorg!$U$156:$U$163</c:f>
              <c:numCache>
                <c:formatCode>0</c:formatCode>
                <c:ptCount val="8"/>
                <c:pt idx="0">
                  <c:v>3.1801242236024843</c:v>
                </c:pt>
                <c:pt idx="1">
                  <c:v>12.402597402597403</c:v>
                </c:pt>
                <c:pt idx="2">
                  <c:v>2.5</c:v>
                </c:pt>
                <c:pt idx="3">
                  <c:v>11.51</c:v>
                </c:pt>
                <c:pt idx="4">
                  <c:v>8.1245901639344265</c:v>
                </c:pt>
                <c:pt idx="5">
                  <c:v>2.7179487179487181</c:v>
                </c:pt>
                <c:pt idx="6">
                  <c:v>3.7045454545454546</c:v>
                </c:pt>
                <c:pt idx="7">
                  <c:v>5.3076923076923075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2-428D-BAF9-AFC14693C2C1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Regorg!$U$116:$U$123</c:f>
              <c:numCache>
                <c:formatCode>0</c:formatCode>
                <c:ptCount val="8"/>
                <c:pt idx="0">
                  <c:v>3.2272727272727271</c:v>
                </c:pt>
                <c:pt idx="1">
                  <c:v>19.524822695035461</c:v>
                </c:pt>
                <c:pt idx="2">
                  <c:v>1.7272727272727273</c:v>
                </c:pt>
                <c:pt idx="3">
                  <c:v>16.100000000000001</c:v>
                </c:pt>
                <c:pt idx="4">
                  <c:v>13.020746887966805</c:v>
                </c:pt>
                <c:pt idx="5">
                  <c:v>19.102564102564102</c:v>
                </c:pt>
                <c:pt idx="6">
                  <c:v>5.75</c:v>
                </c:pt>
                <c:pt idx="7">
                  <c:v>9.8235294117647065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2-428D-BAF9-AFC14693C2C1}"/>
            </c:ext>
          </c:extLst>
        </c:ser>
        <c:ser>
          <c:idx val="10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Regorg!$U$76:$U$83</c:f>
              <c:numCache>
                <c:formatCode>0</c:formatCode>
                <c:ptCount val="8"/>
                <c:pt idx="0">
                  <c:v>2.3333333333333335</c:v>
                </c:pt>
                <c:pt idx="1">
                  <c:v>23.592592592592592</c:v>
                </c:pt>
                <c:pt idx="2">
                  <c:v>1.25</c:v>
                </c:pt>
                <c:pt idx="3">
                  <c:v>21.019801980198018</c:v>
                </c:pt>
                <c:pt idx="4">
                  <c:v>17.379746835443036</c:v>
                </c:pt>
                <c:pt idx="5">
                  <c:v>41.413793103448278</c:v>
                </c:pt>
                <c:pt idx="6">
                  <c:v>8</c:v>
                </c:pt>
                <c:pt idx="7">
                  <c:v>11.875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D2-428D-BAF9-AFC14693C2C1}"/>
            </c:ext>
          </c:extLst>
        </c:ser>
        <c:ser>
          <c:idx val="2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Regorg!$U$20:$U$27</c:f>
              <c:numCache>
                <c:formatCode>0</c:formatCode>
                <c:ptCount val="8"/>
                <c:pt idx="0">
                  <c:v>2.6666666666666665</c:v>
                </c:pt>
                <c:pt idx="1">
                  <c:v>27.60759493670886</c:v>
                </c:pt>
                <c:pt idx="2">
                  <c:v>2.3333333333333335</c:v>
                </c:pt>
                <c:pt idx="3">
                  <c:v>23.266666666666666</c:v>
                </c:pt>
                <c:pt idx="4">
                  <c:v>18.336363636363636</c:v>
                </c:pt>
                <c:pt idx="5">
                  <c:v>38.458333333333336</c:v>
                </c:pt>
                <c:pt idx="6">
                  <c:v>0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D2-428D-BAF9-AFC14693C2C1}"/>
            </c:ext>
          </c:extLst>
        </c:ser>
        <c:ser>
          <c:idx val="3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Regorg!$U$11:$U$18</c:f>
              <c:numCache>
                <c:formatCode>0</c:formatCode>
                <c:ptCount val="8"/>
                <c:pt idx="0">
                  <c:v>3</c:v>
                </c:pt>
                <c:pt idx="1">
                  <c:v>28.716049382716051</c:v>
                </c:pt>
                <c:pt idx="2">
                  <c:v>3</c:v>
                </c:pt>
                <c:pt idx="3">
                  <c:v>29.714285714285715</c:v>
                </c:pt>
                <c:pt idx="4">
                  <c:v>19.738317757009344</c:v>
                </c:pt>
                <c:pt idx="5">
                  <c:v>44.615384615384613</c:v>
                </c:pt>
                <c:pt idx="6">
                  <c:v>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D2-428D-BAF9-AFC14693C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4488"/>
        <c:axId val="684824880"/>
      </c:barChart>
      <c:catAx>
        <c:axId val="684824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4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81669502367484"/>
          <c:y val="0.25259529388585139"/>
          <c:w val="7.4067351191653821E-2"/>
          <c:h val="0.305222252714389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 produsenter innen ORG og REGION</a:t>
            </a:r>
            <a:endParaRPr lang="nb-NO" sz="2800"/>
          </a:p>
        </c:rich>
      </c:tx>
      <c:layout>
        <c:manualLayout>
          <c:xMode val="edge"/>
          <c:yMode val="edge"/>
          <c:x val="0.13895271963492001"/>
          <c:y val="3.09280896339570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54834075674524E-2"/>
          <c:y val="0.18183925122567227"/>
          <c:w val="0.8748293778548617"/>
          <c:h val="0.56834868453114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Regorg!$G$156:$G$163</c:f>
              <c:numCache>
                <c:formatCode>General</c:formatCode>
                <c:ptCount val="8"/>
                <c:pt idx="0">
                  <c:v>161</c:v>
                </c:pt>
                <c:pt idx="1">
                  <c:v>154</c:v>
                </c:pt>
                <c:pt idx="2">
                  <c:v>78</c:v>
                </c:pt>
                <c:pt idx="3">
                  <c:v>200</c:v>
                </c:pt>
                <c:pt idx="4">
                  <c:v>305</c:v>
                </c:pt>
                <c:pt idx="5">
                  <c:v>39</c:v>
                </c:pt>
                <c:pt idx="6">
                  <c:v>44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C-4D4E-AABF-6E9379EB432F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Regorg!$G$116:$G$123</c:f>
              <c:numCache>
                <c:formatCode>General</c:formatCode>
                <c:ptCount val="8"/>
                <c:pt idx="0">
                  <c:v>22</c:v>
                </c:pt>
                <c:pt idx="1">
                  <c:v>141</c:v>
                </c:pt>
                <c:pt idx="2">
                  <c:v>11</c:v>
                </c:pt>
                <c:pt idx="3">
                  <c:v>130</c:v>
                </c:pt>
                <c:pt idx="4">
                  <c:v>241</c:v>
                </c:pt>
                <c:pt idx="5">
                  <c:v>39</c:v>
                </c:pt>
                <c:pt idx="6">
                  <c:v>4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0C-4D4E-AABF-6E9379EB432F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Regorg!$G$76:$G$83</c:f>
              <c:numCache>
                <c:formatCode>General</c:formatCode>
                <c:ptCount val="8"/>
                <c:pt idx="0">
                  <c:v>6</c:v>
                </c:pt>
                <c:pt idx="1">
                  <c:v>108</c:v>
                </c:pt>
                <c:pt idx="2">
                  <c:v>8</c:v>
                </c:pt>
                <c:pt idx="3">
                  <c:v>101</c:v>
                </c:pt>
                <c:pt idx="4">
                  <c:v>158</c:v>
                </c:pt>
                <c:pt idx="5">
                  <c:v>29</c:v>
                </c:pt>
                <c:pt idx="6">
                  <c:v>1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0C-4D4E-AABF-6E9379EB432F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Regorg!$G$20:$G$27</c:f>
              <c:numCache>
                <c:formatCode>General</c:formatCode>
                <c:ptCount val="8"/>
                <c:pt idx="0">
                  <c:v>3</c:v>
                </c:pt>
                <c:pt idx="1">
                  <c:v>79</c:v>
                </c:pt>
                <c:pt idx="2">
                  <c:v>6</c:v>
                </c:pt>
                <c:pt idx="3">
                  <c:v>30</c:v>
                </c:pt>
                <c:pt idx="4">
                  <c:v>110</c:v>
                </c:pt>
                <c:pt idx="5">
                  <c:v>24</c:v>
                </c:pt>
                <c:pt idx="6">
                  <c:v>0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0C-4D4E-AABF-6E9379EB432F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Regorg!$G$11:$G$18</c:f>
              <c:numCache>
                <c:formatCode>General</c:formatCode>
                <c:ptCount val="8"/>
                <c:pt idx="0">
                  <c:v>1</c:v>
                </c:pt>
                <c:pt idx="1">
                  <c:v>81</c:v>
                </c:pt>
                <c:pt idx="2">
                  <c:v>1</c:v>
                </c:pt>
                <c:pt idx="3">
                  <c:v>28</c:v>
                </c:pt>
                <c:pt idx="4">
                  <c:v>107</c:v>
                </c:pt>
                <c:pt idx="5">
                  <c:v>26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0C-4D4E-AABF-6E9379EB4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3312"/>
        <c:axId val="684823704"/>
      </c:barChart>
      <c:catAx>
        <c:axId val="684823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3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04909859240567"/>
          <c:y val="0.15430917185965251"/>
          <c:w val="8.1054303670583874E-2"/>
          <c:h val="0.258319045804758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/>
            </a:pPr>
            <a:r>
              <a:rPr lang="nb-NO" sz="2800" b="1"/>
              <a:t>Flådd purke, middel KJØTT% per org innen REGION</a:t>
            </a:r>
          </a:p>
        </c:rich>
      </c:tx>
      <c:layout>
        <c:manualLayout>
          <c:xMode val="edge"/>
          <c:yMode val="edge"/>
          <c:x val="0.11799860435668096"/>
          <c:y val="3.2442665978228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6743430562159"/>
          <c:y val="0.18250586722792619"/>
          <c:w val="0.83582783328188537"/>
          <c:h val="0.59994729288418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Regorg!$N$156:$N$163</c:f>
              <c:numCache>
                <c:formatCode>0.00</c:formatCode>
                <c:ptCount val="8"/>
                <c:pt idx="0">
                  <c:v>56.162376237623761</c:v>
                </c:pt>
                <c:pt idx="1">
                  <c:v>56.073700954400813</c:v>
                </c:pt>
                <c:pt idx="2">
                  <c:v>54.579487179487195</c:v>
                </c:pt>
                <c:pt idx="3">
                  <c:v>56.209471766848807</c:v>
                </c:pt>
                <c:pt idx="4">
                  <c:v>55.005665722379597</c:v>
                </c:pt>
                <c:pt idx="5">
                  <c:v>53.125</c:v>
                </c:pt>
                <c:pt idx="6">
                  <c:v>56.530864197530867</c:v>
                </c:pt>
                <c:pt idx="7">
                  <c:v>55.681159420289838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2-4B74-AEB2-5FE624ECE595}"/>
            </c:ext>
          </c:extLst>
        </c:ser>
        <c:ser>
          <c:idx val="5"/>
          <c:order val="1"/>
          <c:tx>
            <c:strRef>
              <c:f>Regorg!$B$108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Regorg!$N$108:$N$115</c:f>
              <c:numCache>
                <c:formatCode>0.00</c:formatCode>
                <c:ptCount val="8"/>
                <c:pt idx="0">
                  <c:v>59.454545454545446</c:v>
                </c:pt>
                <c:pt idx="1">
                  <c:v>59.066131498470938</c:v>
                </c:pt>
                <c:pt idx="2">
                  <c:v>56.6875</c:v>
                </c:pt>
                <c:pt idx="3">
                  <c:v>59.225778167470402</c:v>
                </c:pt>
                <c:pt idx="4">
                  <c:v>59.356834053874302</c:v>
                </c:pt>
                <c:pt idx="5">
                  <c:v>58.948480845442546</c:v>
                </c:pt>
                <c:pt idx="6">
                  <c:v>57.91666666666665</c:v>
                </c:pt>
                <c:pt idx="7">
                  <c:v>62.260563380281688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2-4B74-AEB2-5FE624ECE595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Regorg!$N$76:$N$83</c:f>
              <c:numCache>
                <c:formatCode>0.00</c:formatCode>
                <c:ptCount val="8"/>
                <c:pt idx="0">
                  <c:v>58.214285714285694</c:v>
                </c:pt>
                <c:pt idx="1">
                  <c:v>58.680926216640486</c:v>
                </c:pt>
                <c:pt idx="2">
                  <c:v>58.1</c:v>
                </c:pt>
                <c:pt idx="3">
                  <c:v>59.96655675930289</c:v>
                </c:pt>
                <c:pt idx="4">
                  <c:v>58.529628266470354</c:v>
                </c:pt>
                <c:pt idx="5">
                  <c:v>58.188235294117646</c:v>
                </c:pt>
                <c:pt idx="6">
                  <c:v>60.25</c:v>
                </c:pt>
                <c:pt idx="7">
                  <c:v>62.652631578947378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E2-4B74-AEB2-5FE624ECE595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Regorg!$N$20:$N$27</c:f>
              <c:numCache>
                <c:formatCode>0.00</c:formatCode>
                <c:ptCount val="8"/>
                <c:pt idx="0">
                  <c:v>60</c:v>
                </c:pt>
                <c:pt idx="1">
                  <c:v>59.004128440366976</c:v>
                </c:pt>
                <c:pt idx="2">
                  <c:v>59.071428571428562</c:v>
                </c:pt>
                <c:pt idx="3">
                  <c:v>61.091822094691558</c:v>
                </c:pt>
                <c:pt idx="4">
                  <c:v>60.260328521652561</c:v>
                </c:pt>
                <c:pt idx="5">
                  <c:v>60.613710554951055</c:v>
                </c:pt>
                <c:pt idx="6">
                  <c:v>0</c:v>
                </c:pt>
                <c:pt idx="7">
                  <c:v>62.484375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E2-4B74-AEB2-5FE624ECE595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Regorg!$N$11:$N$18</c:f>
              <c:numCache>
                <c:formatCode>0.00</c:formatCode>
                <c:ptCount val="8"/>
                <c:pt idx="0">
                  <c:v>60</c:v>
                </c:pt>
                <c:pt idx="1">
                  <c:v>59.023645743766117</c:v>
                </c:pt>
                <c:pt idx="2">
                  <c:v>62</c:v>
                </c:pt>
                <c:pt idx="3">
                  <c:v>60.631642512077285</c:v>
                </c:pt>
                <c:pt idx="4">
                  <c:v>60.351851851851855</c:v>
                </c:pt>
                <c:pt idx="5">
                  <c:v>60.558721934369586</c:v>
                </c:pt>
                <c:pt idx="6">
                  <c:v>0</c:v>
                </c:pt>
                <c:pt idx="7">
                  <c:v>63.126984126984112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E2-4B74-AEB2-5FE624ECE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2136"/>
        <c:axId val="684822528"/>
      </c:barChart>
      <c:catAx>
        <c:axId val="684822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68482252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684822528"/>
        <c:scaling>
          <c:orientation val="minMax"/>
          <c:min val="5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nb-NO"/>
          </a:p>
        </c:txPr>
        <c:crossAx val="684822136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051756831578378"/>
          <c:y val="0.12462348244461299"/>
          <c:w val="7.4305735896267475E-2"/>
          <c:h val="0.264837409231580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slaktevekt innen region og organisasjon, hittil</a:t>
            </a:r>
            <a:r>
              <a:rPr lang="nb-NO" sz="2400" baseline="0"/>
              <a:t> i år</a:t>
            </a:r>
            <a:endParaRPr lang="nb-NO" sz="2400"/>
          </a:p>
        </c:rich>
      </c:tx>
      <c:layout>
        <c:manualLayout>
          <c:xMode val="edge"/>
          <c:yMode val="edge"/>
          <c:x val="0.14020786922495182"/>
          <c:y val="1.338510471610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13782094057018"/>
          <c:y val="0.12551997025131142"/>
          <c:w val="0.88268631919706253"/>
          <c:h val="0.667085278370464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Regorg!$P$156:$P$163</c:f>
              <c:numCache>
                <c:formatCode>0</c:formatCode>
                <c:ptCount val="8"/>
                <c:pt idx="0">
                  <c:v>123.5896484375</c:v>
                </c:pt>
                <c:pt idx="1">
                  <c:v>132.39895287958089</c:v>
                </c:pt>
                <c:pt idx="2">
                  <c:v>113.89589743589744</c:v>
                </c:pt>
                <c:pt idx="3">
                  <c:v>132.1546915725454</c:v>
                </c:pt>
                <c:pt idx="4">
                  <c:v>138.18038740920096</c:v>
                </c:pt>
                <c:pt idx="5">
                  <c:v>72.236792452830187</c:v>
                </c:pt>
                <c:pt idx="6">
                  <c:v>143.39202453987738</c:v>
                </c:pt>
                <c:pt idx="7">
                  <c:v>146.23188405797103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C-4925-952E-F5F2E8C573B3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Regorg!$P$116:$P$123</c:f>
              <c:numCache>
                <c:formatCode>0</c:formatCode>
                <c:ptCount val="8"/>
                <c:pt idx="0">
                  <c:v>121.43380281690141</c:v>
                </c:pt>
                <c:pt idx="1">
                  <c:v>136.71558300036298</c:v>
                </c:pt>
                <c:pt idx="2">
                  <c:v>120.77368421052633</c:v>
                </c:pt>
                <c:pt idx="3">
                  <c:v>134.4218824653606</c:v>
                </c:pt>
                <c:pt idx="4">
                  <c:v>133.77084130019119</c:v>
                </c:pt>
                <c:pt idx="5">
                  <c:v>133.22979865771811</c:v>
                </c:pt>
                <c:pt idx="6">
                  <c:v>138.86521739130441</c:v>
                </c:pt>
                <c:pt idx="7">
                  <c:v>134.44251497005985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C-4925-952E-F5F2E8C573B3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Regorg!$P$76:$P$83</c:f>
              <c:numCache>
                <c:formatCode>0</c:formatCode>
                <c:ptCount val="8"/>
                <c:pt idx="0">
                  <c:v>116.88571428571424</c:v>
                </c:pt>
                <c:pt idx="1">
                  <c:v>136.08190737833596</c:v>
                </c:pt>
                <c:pt idx="2">
                  <c:v>140.54</c:v>
                </c:pt>
                <c:pt idx="3">
                  <c:v>138.36151672162029</c:v>
                </c:pt>
                <c:pt idx="4">
                  <c:v>136.33157319737796</c:v>
                </c:pt>
                <c:pt idx="5">
                  <c:v>132.64412989175688</c:v>
                </c:pt>
                <c:pt idx="6">
                  <c:v>123.45</c:v>
                </c:pt>
                <c:pt idx="7">
                  <c:v>139.84105263157889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4C-4925-952E-F5F2E8C573B3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Regorg!$P$20:$P$27</c:f>
              <c:numCache>
                <c:formatCode>0</c:formatCode>
                <c:ptCount val="8"/>
                <c:pt idx="0">
                  <c:v>154.79999999999995</c:v>
                </c:pt>
                <c:pt idx="1">
                  <c:v>140.09821182943583</c:v>
                </c:pt>
                <c:pt idx="2">
                  <c:v>134.80000000000001</c:v>
                </c:pt>
                <c:pt idx="3">
                  <c:v>136.30415472779364</c:v>
                </c:pt>
                <c:pt idx="4">
                  <c:v>138.38631631135351</c:v>
                </c:pt>
                <c:pt idx="5">
                  <c:v>131.24875406283829</c:v>
                </c:pt>
                <c:pt idx="6">
                  <c:v>0</c:v>
                </c:pt>
                <c:pt idx="7">
                  <c:v>153.19062500000001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4C-4925-952E-F5F2E8C573B3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Regorg!$P$11:$P$18</c:f>
              <c:numCache>
                <c:formatCode>0</c:formatCode>
                <c:ptCount val="8"/>
                <c:pt idx="0">
                  <c:v>154.9</c:v>
                </c:pt>
                <c:pt idx="1">
                  <c:v>141.06977644024079</c:v>
                </c:pt>
                <c:pt idx="2">
                  <c:v>106.03333333333336</c:v>
                </c:pt>
                <c:pt idx="3">
                  <c:v>135.64963942307696</c:v>
                </c:pt>
                <c:pt idx="4">
                  <c:v>138.57869318181798</c:v>
                </c:pt>
                <c:pt idx="5">
                  <c:v>130.75508620689644</c:v>
                </c:pt>
                <c:pt idx="6">
                  <c:v>0</c:v>
                </c:pt>
                <c:pt idx="7">
                  <c:v>142.91111111111113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4C-4925-952E-F5F2E8C57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0960"/>
        <c:axId val="684821352"/>
      </c:barChart>
      <c:catAx>
        <c:axId val="684820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1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1352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704440238593163E-2"/>
              <c:y val="0.253133730699399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96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77961653098459"/>
          <c:y val="0.13329434233375573"/>
          <c:w val="5.8867540750954517E-2"/>
          <c:h val="0.253256384926054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596506438500241"/>
          <c:y val="3.1413754330303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9036534396529"/>
          <c:y val="0.16883787014467602"/>
          <c:w val="0.86497534511289065"/>
          <c:h val="0.576753512528403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Bedrifter!$G$121:$G$126</c:f>
              <c:numCache>
                <c:formatCode>0</c:formatCode>
                <c:ptCount val="6"/>
                <c:pt idx="0">
                  <c:v>169</c:v>
                </c:pt>
                <c:pt idx="1">
                  <c:v>193</c:v>
                </c:pt>
                <c:pt idx="2">
                  <c:v>2471</c:v>
                </c:pt>
                <c:pt idx="3">
                  <c:v>2347</c:v>
                </c:pt>
                <c:pt idx="4">
                  <c:v>47</c:v>
                </c:pt>
                <c:pt idx="5">
                  <c:v>1993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8-409D-9023-D204A35EE8E8}"/>
            </c:ext>
          </c:extLst>
        </c:ser>
        <c:ser>
          <c:idx val="4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Bedrifter!$G$91:$G$96</c:f>
              <c:numCache>
                <c:formatCode>0</c:formatCode>
                <c:ptCount val="6"/>
                <c:pt idx="0">
                  <c:v>71</c:v>
                </c:pt>
                <c:pt idx="1">
                  <c:v>44</c:v>
                </c:pt>
                <c:pt idx="2">
                  <c:v>3136</c:v>
                </c:pt>
                <c:pt idx="3">
                  <c:v>3487</c:v>
                </c:pt>
                <c:pt idx="4">
                  <c:v>745</c:v>
                </c:pt>
                <c:pt idx="5">
                  <c:v>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8-409D-9023-D204A35EE8E8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Bedrifter!$G$61:$G$66</c:f>
              <c:numCache>
                <c:formatCode>0</c:formatCode>
                <c:ptCount val="6"/>
                <c:pt idx="0">
                  <c:v>14</c:v>
                </c:pt>
                <c:pt idx="1">
                  <c:v>52</c:v>
                </c:pt>
                <c:pt idx="2">
                  <c:v>2712</c:v>
                </c:pt>
                <c:pt idx="3">
                  <c:v>3265</c:v>
                </c:pt>
                <c:pt idx="4">
                  <c:v>1192</c:v>
                </c:pt>
                <c:pt idx="5">
                  <c:v>1510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D8-409D-9023-D204A35EE8E8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Bedrifter!$G$19:$G$24</c:f>
              <c:numCache>
                <c:formatCode>0</c:formatCode>
                <c:ptCount val="6"/>
                <c:pt idx="0">
                  <c:v>8</c:v>
                </c:pt>
                <c:pt idx="1">
                  <c:v>14</c:v>
                </c:pt>
                <c:pt idx="2">
                  <c:v>2017</c:v>
                </c:pt>
                <c:pt idx="3">
                  <c:v>2038</c:v>
                </c:pt>
                <c:pt idx="4">
                  <c:v>967</c:v>
                </c:pt>
                <c:pt idx="5">
                  <c:v>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D8-409D-9023-D204A35EE8E8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Bedrifter!$G$12:$G$17</c:f>
              <c:numCache>
                <c:formatCode>0</c:formatCode>
                <c:ptCount val="6"/>
                <c:pt idx="0">
                  <c:v>3</c:v>
                </c:pt>
                <c:pt idx="1">
                  <c:v>3</c:v>
                </c:pt>
                <c:pt idx="2">
                  <c:v>2112</c:v>
                </c:pt>
                <c:pt idx="3">
                  <c:v>2103</c:v>
                </c:pt>
                <c:pt idx="4">
                  <c:v>1160</c:v>
                </c:pt>
                <c:pt idx="5">
                  <c:v>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D8-409D-9023-D204A35E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4168"/>
        <c:axId val="875516328"/>
      </c:barChart>
      <c:catAx>
        <c:axId val="8755241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6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63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8240996048779101E-2"/>
              <c:y val="0.350898841985154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41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76824035923577"/>
          <c:y val="0.20029675736487079"/>
          <c:w val="9.0684309768138183E-2"/>
          <c:h val="0.294216749200639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KJØTT% innen bedriftsgruppe</a:t>
            </a:r>
          </a:p>
        </c:rich>
      </c:tx>
      <c:layout>
        <c:manualLayout>
          <c:xMode val="edge"/>
          <c:yMode val="edge"/>
          <c:x val="0.12400765543213646"/>
          <c:y val="2.83290875405280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754353509347882E-2"/>
          <c:y val="0.15308032363485202"/>
          <c:w val="0.86374098106038355"/>
          <c:h val="0.69043129068823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Bedrifter!$K$121:$K$126</c:f>
              <c:numCache>
                <c:formatCode>0.00</c:formatCode>
                <c:ptCount val="6"/>
                <c:pt idx="0">
                  <c:v>56.035928143712589</c:v>
                </c:pt>
                <c:pt idx="1">
                  <c:v>54.549222797927456</c:v>
                </c:pt>
                <c:pt idx="2">
                  <c:v>54.992288961038952</c:v>
                </c:pt>
                <c:pt idx="3">
                  <c:v>55.714036617262437</c:v>
                </c:pt>
                <c:pt idx="4">
                  <c:v>53.5</c:v>
                </c:pt>
                <c:pt idx="5">
                  <c:v>56.578034682080919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DD-49F8-8830-5B3403D288B4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Bedrifter!$K$91:$K$96</c:f>
              <c:numCache>
                <c:formatCode>0.00</c:formatCode>
                <c:ptCount val="6"/>
                <c:pt idx="0">
                  <c:v>58.985915492957744</c:v>
                </c:pt>
                <c:pt idx="1">
                  <c:v>58</c:v>
                </c:pt>
                <c:pt idx="2">
                  <c:v>58.363431876606683</c:v>
                </c:pt>
                <c:pt idx="3">
                  <c:v>58.724207492795379</c:v>
                </c:pt>
                <c:pt idx="4">
                  <c:v>58.546684709066305</c:v>
                </c:pt>
                <c:pt idx="5">
                  <c:v>59.081525312294545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DD-49F8-8830-5B3403D288B4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Bedrifter!$K$61:$K$66</c:f>
              <c:numCache>
                <c:formatCode>0.00</c:formatCode>
                <c:ptCount val="6"/>
                <c:pt idx="0">
                  <c:v>58.214285714285694</c:v>
                </c:pt>
                <c:pt idx="1">
                  <c:v>58.346153846153832</c:v>
                </c:pt>
                <c:pt idx="2">
                  <c:v>58.53671263510995</c:v>
                </c:pt>
                <c:pt idx="3">
                  <c:v>59.254211332312401</c:v>
                </c:pt>
                <c:pt idx="4">
                  <c:v>58.187129551227777</c:v>
                </c:pt>
                <c:pt idx="5">
                  <c:v>59.496688741721854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DD-49F8-8830-5B3403D288B4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Bedrifter!$K$19:$K$24</c:f>
              <c:numCache>
                <c:formatCode>0.00</c:formatCode>
                <c:ptCount val="6"/>
                <c:pt idx="0">
                  <c:v>60</c:v>
                </c:pt>
                <c:pt idx="1">
                  <c:v>59.071428571428562</c:v>
                </c:pt>
                <c:pt idx="2">
                  <c:v>60.260328521652561</c:v>
                </c:pt>
                <c:pt idx="3">
                  <c:v>59.340697103583722</c:v>
                </c:pt>
                <c:pt idx="4">
                  <c:v>60.656964656964647</c:v>
                </c:pt>
                <c:pt idx="5">
                  <c:v>60.027874564459928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DD-49F8-8830-5B3403D288B4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Bedrifter!$K$12:$K$17</c:f>
              <c:numCache>
                <c:formatCode>0.00</c:formatCode>
                <c:ptCount val="6"/>
                <c:pt idx="0">
                  <c:v>60</c:v>
                </c:pt>
                <c:pt idx="1">
                  <c:v>62</c:v>
                </c:pt>
                <c:pt idx="2">
                  <c:v>60.351851851851855</c:v>
                </c:pt>
                <c:pt idx="3">
                  <c:v>59.465459742734637</c:v>
                </c:pt>
                <c:pt idx="4">
                  <c:v>60.558721934369586</c:v>
                </c:pt>
                <c:pt idx="5">
                  <c:v>59.616279069767437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DD-49F8-8830-5B3403D28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0248"/>
        <c:axId val="875522208"/>
      </c:barChart>
      <c:catAx>
        <c:axId val="87552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220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875522208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24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382955150313775"/>
          <c:y val="0.14203001529888981"/>
          <c:w val="6.7494114093970936E-2"/>
          <c:h val="0.235372542001768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SLAKTVEKT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Bedrifter!$R$121:$R$126</c:f>
              <c:numCache>
                <c:formatCode>0.0</c:formatCode>
                <c:ptCount val="6"/>
                <c:pt idx="0">
                  <c:v>123.69492329488992</c:v>
                </c:pt>
                <c:pt idx="1">
                  <c:v>123.35704141148204</c:v>
                </c:pt>
                <c:pt idx="2">
                  <c:v>150.20442989161819</c:v>
                </c:pt>
                <c:pt idx="3">
                  <c:v>147.53893885419313</c:v>
                </c:pt>
                <c:pt idx="4">
                  <c:v>131.70512436320055</c:v>
                </c:pt>
                <c:pt idx="5">
                  <c:v>149.68897098675251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8-440F-9EB1-773B10011590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Bedrifter!$R$91:$R$96</c:f>
              <c:numCache>
                <c:formatCode>0.0</c:formatCode>
                <c:ptCount val="6"/>
                <c:pt idx="0">
                  <c:v>131.56425007248259</c:v>
                </c:pt>
                <c:pt idx="1">
                  <c:v>130.71013493548705</c:v>
                </c:pt>
                <c:pt idx="2">
                  <c:v>145.95167156786877</c:v>
                </c:pt>
                <c:pt idx="3">
                  <c:v>146.25861542376404</c:v>
                </c:pt>
                <c:pt idx="4">
                  <c:v>145.27998138547321</c:v>
                </c:pt>
                <c:pt idx="5">
                  <c:v>150.54866957567577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8-440F-9EB1-773B10011590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Bedrifter!$R$61:$R$66</c:f>
              <c:numCache>
                <c:formatCode>0.0</c:formatCode>
                <c:ptCount val="6"/>
                <c:pt idx="0">
                  <c:v>126.636743538152</c:v>
                </c:pt>
                <c:pt idx="1">
                  <c:v>135.13417784815397</c:v>
                </c:pt>
                <c:pt idx="2">
                  <c:v>148.95940197573029</c:v>
                </c:pt>
                <c:pt idx="3">
                  <c:v>147.69307090036986</c:v>
                </c:pt>
                <c:pt idx="4">
                  <c:v>144.8779148821686</c:v>
                </c:pt>
                <c:pt idx="5">
                  <c:v>150.6049234787225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88-440F-9EB1-773B10011590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Bedrifter!$R$19:$R$24</c:f>
              <c:numCache>
                <c:formatCode>0.0</c:formatCode>
                <c:ptCount val="6"/>
                <c:pt idx="0">
                  <c:v>167.71397616468039</c:v>
                </c:pt>
                <c:pt idx="1">
                  <c:v>146.04550379198267</c:v>
                </c:pt>
                <c:pt idx="2">
                  <c:v>150.4231368148634</c:v>
                </c:pt>
                <c:pt idx="3">
                  <c:v>146.39982265450499</c:v>
                </c:pt>
                <c:pt idx="4">
                  <c:v>142.47132624719771</c:v>
                </c:pt>
                <c:pt idx="5">
                  <c:v>163.50913485918639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88-440F-9EB1-773B10011590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Bedrifter!$R$12:$R$17</c:f>
              <c:numCache>
                <c:formatCode>0.0</c:formatCode>
                <c:ptCount val="6"/>
                <c:pt idx="0">
                  <c:v>167.82231852654397</c:v>
                </c:pt>
                <c:pt idx="1">
                  <c:v>114.87901769591905</c:v>
                </c:pt>
                <c:pt idx="2">
                  <c:v>150.46373813979437</c:v>
                </c:pt>
                <c:pt idx="3">
                  <c:v>146.06240169720937</c:v>
                </c:pt>
                <c:pt idx="4">
                  <c:v>141.93858108865396</c:v>
                </c:pt>
                <c:pt idx="5">
                  <c:v>161.84536695887471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88-440F-9EB1-773B1001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1032"/>
        <c:axId val="875520640"/>
      </c:barChart>
      <c:catAx>
        <c:axId val="875521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875520640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3394861985864096E-3"/>
              <c:y val="0.407387555471228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7894729017903637E-2"/>
          <c:y val="0.22985467679993815"/>
          <c:w val="6.6591069471873265E-2"/>
          <c:h val="0.265429171401093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s%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80858313763405E-2"/>
          <c:y val="0.16206277818780854"/>
          <c:w val="0.90828484597320069"/>
          <c:h val="0.668654197166688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Bedrifter!$I$121:$I$126</c:f>
              <c:numCache>
                <c:formatCode>0.0</c:formatCode>
                <c:ptCount val="6"/>
                <c:pt idx="0">
                  <c:v>2.1848739495798322</c:v>
                </c:pt>
                <c:pt idx="1">
                  <c:v>2.4951519069166124</c:v>
                </c:pt>
                <c:pt idx="2">
                  <c:v>31.945701357466071</c:v>
                </c:pt>
                <c:pt idx="3">
                  <c:v>30.342598577892684</c:v>
                </c:pt>
                <c:pt idx="4">
                  <c:v>0.60762766645119604</c:v>
                </c:pt>
                <c:pt idx="5">
                  <c:v>25.765998707175175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D-4C7B-9A51-4A150334B686}"/>
            </c:ext>
          </c:extLst>
        </c:ser>
        <c:ser>
          <c:idx val="4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Bedrifter!$I$91:$I$96</c:f>
              <c:numCache>
                <c:formatCode>0.0</c:formatCode>
                <c:ptCount val="6"/>
                <c:pt idx="0">
                  <c:v>0.78810078810078821</c:v>
                </c:pt>
                <c:pt idx="1">
                  <c:v>0.48840048840048839</c:v>
                </c:pt>
                <c:pt idx="2">
                  <c:v>34.809634809634808</c:v>
                </c:pt>
                <c:pt idx="3">
                  <c:v>38.705738705738696</c:v>
                </c:pt>
                <c:pt idx="4">
                  <c:v>8.2695082695082718</c:v>
                </c:pt>
                <c:pt idx="5">
                  <c:v>16.938616938616939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D-4C7B-9A51-4A150334B686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Bedrifter!$I$61:$I$66</c:f>
              <c:numCache>
                <c:formatCode>0.0</c:formatCode>
                <c:ptCount val="6"/>
                <c:pt idx="0">
                  <c:v>0.16009148084619779</c:v>
                </c:pt>
                <c:pt idx="1">
                  <c:v>0.59462550028587802</c:v>
                </c:pt>
                <c:pt idx="2">
                  <c:v>31.012006861063476</c:v>
                </c:pt>
                <c:pt idx="3">
                  <c:v>37.33562035448827</c:v>
                </c:pt>
                <c:pt idx="4">
                  <c:v>13.630646083476272</c:v>
                </c:pt>
                <c:pt idx="5">
                  <c:v>17.267009719839901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FD-4C7B-9A51-4A150334B686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Bedrifter!$I$19:$I$24</c:f>
              <c:numCache>
                <c:formatCode>0.0</c:formatCode>
                <c:ptCount val="6"/>
                <c:pt idx="0">
                  <c:v>0.13547840812870449</c:v>
                </c:pt>
                <c:pt idx="1">
                  <c:v>0.23708721422523285</c:v>
                </c:pt>
                <c:pt idx="2">
                  <c:v>34.157493649449606</c:v>
                </c:pt>
                <c:pt idx="3">
                  <c:v>34.513124470787467</c:v>
                </c:pt>
                <c:pt idx="4">
                  <c:v>16.375952582557147</c:v>
                </c:pt>
                <c:pt idx="5">
                  <c:v>14.58086367485182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FD-4C7B-9A51-4A150334B686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Bedrifter!$I$12:$I$17</c:f>
              <c:numCache>
                <c:formatCode>0.0</c:formatCode>
                <c:ptCount val="6"/>
                <c:pt idx="0">
                  <c:v>4.6160947838128942E-2</c:v>
                </c:pt>
                <c:pt idx="1">
                  <c:v>4.6160947838128942E-2</c:v>
                </c:pt>
                <c:pt idx="2">
                  <c:v>32.497307278042776</c:v>
                </c:pt>
                <c:pt idx="3">
                  <c:v>32.358824434528394</c:v>
                </c:pt>
                <c:pt idx="4">
                  <c:v>17.848899830743196</c:v>
                </c:pt>
                <c:pt idx="5">
                  <c:v>17.202646561009381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FD-4C7B-9A51-4A150334B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6520"/>
        <c:axId val="875529656"/>
      </c:barChart>
      <c:catAx>
        <c:axId val="8755265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9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29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65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16628471123984"/>
          <c:y val="0.22401396010784755"/>
          <c:w val="6.8107724960305885E-2"/>
          <c:h val="0.250615045735086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a</a:t>
            </a:r>
            <a:r>
              <a:rPr lang="nb-NO" sz="2800"/>
              <a:t>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0579237940078E-2"/>
          <c:y val="0.15952080527684426"/>
          <c:w val="0.87263845521464967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Bedrifter!$F$121:$F$126</c:f>
              <c:numCache>
                <c:formatCode>General</c:formatCode>
                <c:ptCount val="6"/>
                <c:pt idx="0">
                  <c:v>68</c:v>
                </c:pt>
                <c:pt idx="1">
                  <c:v>76</c:v>
                </c:pt>
                <c:pt idx="2">
                  <c:v>299</c:v>
                </c:pt>
                <c:pt idx="3">
                  <c:v>193</c:v>
                </c:pt>
                <c:pt idx="4">
                  <c:v>24</c:v>
                </c:pt>
                <c:pt idx="5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A-46C0-8245-23EFEF6FCAD3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Bedrifter!$F$91:$F$96</c:f>
              <c:numCache>
                <c:formatCode>General</c:formatCode>
                <c:ptCount val="6"/>
                <c:pt idx="0">
                  <c:v>22</c:v>
                </c:pt>
                <c:pt idx="1">
                  <c:v>12</c:v>
                </c:pt>
                <c:pt idx="2">
                  <c:v>244</c:v>
                </c:pt>
                <c:pt idx="3">
                  <c:v>169</c:v>
                </c:pt>
                <c:pt idx="4">
                  <c:v>39</c:v>
                </c:pt>
                <c:pt idx="5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7A-46C0-8245-23EFEF6FCAD3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Bedrifter!$F$61:$F$66</c:f>
              <c:numCache>
                <c:formatCode>General</c:formatCode>
                <c:ptCount val="6"/>
                <c:pt idx="0">
                  <c:v>6</c:v>
                </c:pt>
                <c:pt idx="1">
                  <c:v>9</c:v>
                </c:pt>
                <c:pt idx="2">
                  <c:v>158</c:v>
                </c:pt>
                <c:pt idx="3">
                  <c:v>127</c:v>
                </c:pt>
                <c:pt idx="4">
                  <c:v>28</c:v>
                </c:pt>
                <c:pt idx="5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A-46C0-8245-23EFEF6FCAD3}"/>
            </c:ext>
          </c:extLst>
        </c:ser>
        <c:ser>
          <c:idx val="2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Bedrifter!$F$19:$F$24</c:f>
              <c:numCache>
                <c:formatCode>General</c:formatCode>
                <c:ptCount val="6"/>
                <c:pt idx="0">
                  <c:v>3</c:v>
                </c:pt>
                <c:pt idx="1">
                  <c:v>6</c:v>
                </c:pt>
                <c:pt idx="2">
                  <c:v>110</c:v>
                </c:pt>
                <c:pt idx="3">
                  <c:v>57</c:v>
                </c:pt>
                <c:pt idx="4">
                  <c:v>24</c:v>
                </c:pt>
                <c:pt idx="5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A-46C0-8245-23EFEF6FCAD3}"/>
            </c:ext>
          </c:extLst>
        </c:ser>
        <c:ser>
          <c:idx val="3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Bedrifter!$F$12:$F$17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107</c:v>
                </c:pt>
                <c:pt idx="3">
                  <c:v>57</c:v>
                </c:pt>
                <c:pt idx="4">
                  <c:v>26</c:v>
                </c:pt>
                <c:pt idx="5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7A-46C0-8245-23EFEF6FC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7304"/>
        <c:axId val="875517504"/>
      </c:barChart>
      <c:catAx>
        <c:axId val="875527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7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636007922322598"/>
          <c:y val="0.22856297265512435"/>
          <c:w val="7.4552920148785062E-2"/>
          <c:h val="0.291871443921858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500"/>
              <a:t>Flådd purke, antall</a:t>
            </a:r>
            <a:r>
              <a:rPr lang="nb-NO" sz="2500" baseline="0"/>
              <a:t> SLAKT per produsent, </a:t>
            </a:r>
            <a:r>
              <a:rPr lang="nb-NO" sz="2500"/>
              <a:t>per bedriftsgruppe</a:t>
            </a:r>
          </a:p>
        </c:rich>
      </c:tx>
      <c:layout>
        <c:manualLayout>
          <c:xMode val="edge"/>
          <c:yMode val="edge"/>
          <c:x val="0.13870392292666472"/>
          <c:y val="8.64429989729544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09481565895977E-2"/>
          <c:y val="0.18095900376583363"/>
          <c:w val="0.89273041197361247"/>
          <c:h val="0.68330409106470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Bedrifter!$P$121:$P$126</c:f>
              <c:numCache>
                <c:formatCode>0</c:formatCode>
                <c:ptCount val="6"/>
                <c:pt idx="0">
                  <c:v>2.4852941176470589</c:v>
                </c:pt>
                <c:pt idx="1">
                  <c:v>2.5394736842105261</c:v>
                </c:pt>
                <c:pt idx="2">
                  <c:v>8.2642140468227421</c:v>
                </c:pt>
                <c:pt idx="3">
                  <c:v>12.160621761658032</c:v>
                </c:pt>
                <c:pt idx="4">
                  <c:v>1.9583333333333333</c:v>
                </c:pt>
                <c:pt idx="5">
                  <c:v>10.380208333333334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9-45CC-A974-4B68A0BEE0E3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Bedrifter!$P$91:$P$96</c:f>
              <c:numCache>
                <c:formatCode>0</c:formatCode>
                <c:ptCount val="6"/>
                <c:pt idx="0">
                  <c:v>3.2272727272727271</c:v>
                </c:pt>
                <c:pt idx="1">
                  <c:v>3.6666666666666665</c:v>
                </c:pt>
                <c:pt idx="2">
                  <c:v>12.852459016393443</c:v>
                </c:pt>
                <c:pt idx="3">
                  <c:v>20.633136094674555</c:v>
                </c:pt>
                <c:pt idx="4">
                  <c:v>19.102564102564102</c:v>
                </c:pt>
                <c:pt idx="5">
                  <c:v>12.611570247933884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E9-45CC-A974-4B68A0BEE0E3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Bedrifter!$P$61:$P$66</c:f>
              <c:numCache>
                <c:formatCode>0</c:formatCode>
                <c:ptCount val="6"/>
                <c:pt idx="0">
                  <c:v>2.3333333333333335</c:v>
                </c:pt>
                <c:pt idx="1">
                  <c:v>5.7777777777777777</c:v>
                </c:pt>
                <c:pt idx="2">
                  <c:v>17.164556962025316</c:v>
                </c:pt>
                <c:pt idx="3">
                  <c:v>25.708661417322833</c:v>
                </c:pt>
                <c:pt idx="4">
                  <c:v>42.571428571428569</c:v>
                </c:pt>
                <c:pt idx="5">
                  <c:v>16.593406593406595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E9-45CC-A974-4B68A0BEE0E3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Bedrifter!$P$19:$P$24</c:f>
              <c:numCache>
                <c:formatCode>0</c:formatCode>
                <c:ptCount val="6"/>
                <c:pt idx="0">
                  <c:v>2.6666666666666665</c:v>
                </c:pt>
                <c:pt idx="1">
                  <c:v>2.3333333333333335</c:v>
                </c:pt>
                <c:pt idx="2">
                  <c:v>18.336363636363636</c:v>
                </c:pt>
                <c:pt idx="3">
                  <c:v>35.754385964912281</c:v>
                </c:pt>
                <c:pt idx="4">
                  <c:v>40.291666666666664</c:v>
                </c:pt>
                <c:pt idx="5">
                  <c:v>15.375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E9-45CC-A974-4B68A0BEE0E3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Bedrifter!$P$12:$P$17</c:f>
              <c:numCache>
                <c:formatCode>0</c:formatCode>
                <c:ptCount val="6"/>
                <c:pt idx="0">
                  <c:v>3</c:v>
                </c:pt>
                <c:pt idx="1">
                  <c:v>3</c:v>
                </c:pt>
                <c:pt idx="2">
                  <c:v>19.738317757009344</c:v>
                </c:pt>
                <c:pt idx="3">
                  <c:v>36.89473684210526</c:v>
                </c:pt>
                <c:pt idx="4">
                  <c:v>44.615384615384613</c:v>
                </c:pt>
                <c:pt idx="5">
                  <c:v>20.327272727272728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E9-45CC-A974-4B68A0BEE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30440"/>
        <c:axId val="875517896"/>
      </c:barChart>
      <c:catAx>
        <c:axId val="875530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75517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395804247873271E-2"/>
              <c:y val="0.340819944358529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440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70178945972366"/>
          <c:y val="0.26840907794134428"/>
          <c:w val="6.4232091075951736E-2"/>
          <c:h val="0.256322392445509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og produksjon i antall slakt, hittil</a:t>
            </a:r>
            <a:r>
              <a:rPr lang="nb-NO" sz="2400" baseline="0"/>
              <a:t> i år</a:t>
            </a:r>
            <a:endParaRPr lang="nb-NO" sz="24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8064239840613"/>
          <c:y val="0.13765384919484491"/>
          <c:w val="0.81342935436973762"/>
          <c:h val="0.76272951938028488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År!$P$7:$P$35</c:f>
              <c:numCache>
                <c:formatCode>#,##0</c:formatCode>
                <c:ptCount val="29"/>
                <c:pt idx="0">
                  <c:v>2086</c:v>
                </c:pt>
                <c:pt idx="1">
                  <c:v>1891</c:v>
                </c:pt>
                <c:pt idx="2">
                  <c:v>1735</c:v>
                </c:pt>
                <c:pt idx="3">
                  <c:v>1765</c:v>
                </c:pt>
                <c:pt idx="4">
                  <c:v>1697</c:v>
                </c:pt>
                <c:pt idx="5">
                  <c:v>1364</c:v>
                </c:pt>
                <c:pt idx="6">
                  <c:v>1394</c:v>
                </c:pt>
                <c:pt idx="7">
                  <c:v>1331</c:v>
                </c:pt>
                <c:pt idx="8">
                  <c:v>1264</c:v>
                </c:pt>
                <c:pt idx="9">
                  <c:v>1205</c:v>
                </c:pt>
                <c:pt idx="10">
                  <c:v>982</c:v>
                </c:pt>
                <c:pt idx="11">
                  <c:v>834</c:v>
                </c:pt>
                <c:pt idx="12">
                  <c:v>821</c:v>
                </c:pt>
                <c:pt idx="13">
                  <c:v>714</c:v>
                </c:pt>
                <c:pt idx="14">
                  <c:v>649</c:v>
                </c:pt>
                <c:pt idx="15">
                  <c:v>603</c:v>
                </c:pt>
                <c:pt idx="16">
                  <c:v>568</c:v>
                </c:pt>
                <c:pt idx="17">
                  <c:v>495</c:v>
                </c:pt>
                <c:pt idx="18">
                  <c:v>473</c:v>
                </c:pt>
                <c:pt idx="19">
                  <c:v>438</c:v>
                </c:pt>
                <c:pt idx="20">
                  <c:v>418</c:v>
                </c:pt>
                <c:pt idx="21">
                  <c:v>396</c:v>
                </c:pt>
                <c:pt idx="22">
                  <c:v>380</c:v>
                </c:pt>
                <c:pt idx="23">
                  <c:v>364</c:v>
                </c:pt>
                <c:pt idx="24">
                  <c:v>275</c:v>
                </c:pt>
                <c:pt idx="25">
                  <c:v>276</c:v>
                </c:pt>
                <c:pt idx="26">
                  <c:v>260</c:v>
                </c:pt>
                <c:pt idx="27">
                  <c:v>255</c:v>
                </c:pt>
                <c:pt idx="28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B-4FAF-80D7-926F19E8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4432"/>
        <c:axId val="718332656"/>
      </c:lineChart>
      <c:lineChart>
        <c:grouping val="standard"/>
        <c:varyColors val="0"/>
        <c:ser>
          <c:idx val="1"/>
          <c:order val="1"/>
          <c:tx>
            <c:strRef>
              <c:f>År!$Q$4:$Q$6</c:f>
              <c:strCache>
                <c:ptCount val="3"/>
                <c:pt idx="0">
                  <c:v>Antall</c:v>
                </c:pt>
                <c:pt idx="1">
                  <c:v>slakt per</c:v>
                </c:pt>
                <c:pt idx="2">
                  <c:v>bonde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chemeClr val="bg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År!$Q$7:$Q$35</c:f>
              <c:numCache>
                <c:formatCode>0.0</c:formatCode>
                <c:ptCount val="29"/>
                <c:pt idx="0">
                  <c:v>2.934803451581975</c:v>
                </c:pt>
                <c:pt idx="1">
                  <c:v>3.3318350079323111</c:v>
                </c:pt>
                <c:pt idx="2">
                  <c:v>3.2933717579250721</c:v>
                </c:pt>
                <c:pt idx="3">
                  <c:v>3.6301699716713882</c:v>
                </c:pt>
                <c:pt idx="4">
                  <c:v>4.3288155568650559</c:v>
                </c:pt>
                <c:pt idx="5">
                  <c:v>4.8438416422287389</c:v>
                </c:pt>
                <c:pt idx="6">
                  <c:v>5.77116212338594</c:v>
                </c:pt>
                <c:pt idx="7">
                  <c:v>5.6844477836213372</c:v>
                </c:pt>
                <c:pt idx="8">
                  <c:v>6.2183544303797467</c:v>
                </c:pt>
                <c:pt idx="9">
                  <c:v>7.3460580912863067</c:v>
                </c:pt>
                <c:pt idx="10">
                  <c:v>7.8767820773930755</c:v>
                </c:pt>
                <c:pt idx="11">
                  <c:v>8.6846522781774578</c:v>
                </c:pt>
                <c:pt idx="12">
                  <c:v>9.483556638246041</c:v>
                </c:pt>
                <c:pt idx="13">
                  <c:v>10.018207282913165</c:v>
                </c:pt>
                <c:pt idx="14">
                  <c:v>12.75808936825886</c:v>
                </c:pt>
                <c:pt idx="15">
                  <c:v>14.940298507462687</c:v>
                </c:pt>
                <c:pt idx="16">
                  <c:v>15.730633802816902</c:v>
                </c:pt>
                <c:pt idx="17">
                  <c:v>18.02828282828283</c:v>
                </c:pt>
                <c:pt idx="18">
                  <c:v>18.069767441860463</c:v>
                </c:pt>
                <c:pt idx="19">
                  <c:v>20.609589041095891</c:v>
                </c:pt>
                <c:pt idx="20">
                  <c:v>20.921052631578949</c:v>
                </c:pt>
                <c:pt idx="21">
                  <c:v>21.439393939393938</c:v>
                </c:pt>
                <c:pt idx="22">
                  <c:v>24.789473684210527</c:v>
                </c:pt>
                <c:pt idx="23">
                  <c:v>22.87912087912088</c:v>
                </c:pt>
                <c:pt idx="24">
                  <c:v>24.149090909090908</c:v>
                </c:pt>
                <c:pt idx="25">
                  <c:v>23.190326086956521</c:v>
                </c:pt>
                <c:pt idx="26">
                  <c:v>25.703846153846154</c:v>
                </c:pt>
                <c:pt idx="27">
                  <c:v>23.156862745098039</c:v>
                </c:pt>
                <c:pt idx="28">
                  <c:v>26.311740890688259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CB-4FAF-80D7-926F19E8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2472"/>
        <c:axId val="718330696"/>
      </c:lineChart>
      <c:catAx>
        <c:axId val="718304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65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32656"/>
        <c:scaling>
          <c:orientation val="minMax"/>
          <c:max val="3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432"/>
        <c:crosses val="autoZero"/>
        <c:crossBetween val="between"/>
      </c:valAx>
      <c:catAx>
        <c:axId val="718302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0696"/>
        <c:crossesAt val="0"/>
        <c:auto val="1"/>
        <c:lblAlgn val="ctr"/>
        <c:lblOffset val="100"/>
        <c:noMultiLvlLbl val="0"/>
      </c:catAx>
      <c:valAx>
        <c:axId val="71833069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23738841724098"/>
          <c:y val="0.19162062932455362"/>
          <c:w val="0.20363129842348729"/>
          <c:h val="0.145397795761990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antall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3617143470703E-2"/>
          <c:y val="0.1455867049045019"/>
          <c:w val="0.89452431031504664"/>
          <c:h val="0.6552258669630902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Slakteri!$H$29:$H$46</c15:sqref>
                  </c15:fullRef>
                </c:ext>
              </c:extLst>
              <c:f>(Slakteri!$H$29:$H$31,Slakteri!$H$33:$H$36,Slakteri!$H$38:$H$45)</c:f>
              <c:numCache>
                <c:formatCode>#,##0</c:formatCode>
                <c:ptCount val="15"/>
                <c:pt idx="0">
                  <c:v>8</c:v>
                </c:pt>
                <c:pt idx="1">
                  <c:v>719</c:v>
                </c:pt>
                <c:pt idx="2">
                  <c:v>0</c:v>
                </c:pt>
                <c:pt idx="3">
                  <c:v>6</c:v>
                </c:pt>
                <c:pt idx="4">
                  <c:v>5</c:v>
                </c:pt>
                <c:pt idx="5">
                  <c:v>15</c:v>
                </c:pt>
                <c:pt idx="6">
                  <c:v>2017</c:v>
                </c:pt>
                <c:pt idx="7">
                  <c:v>651</c:v>
                </c:pt>
                <c:pt idx="8">
                  <c:v>37</c:v>
                </c:pt>
                <c:pt idx="9">
                  <c:v>967</c:v>
                </c:pt>
                <c:pt idx="10">
                  <c:v>0</c:v>
                </c:pt>
                <c:pt idx="11">
                  <c:v>1372</c:v>
                </c:pt>
                <c:pt idx="12">
                  <c:v>3</c:v>
                </c:pt>
                <c:pt idx="13">
                  <c:v>64</c:v>
                </c:pt>
                <c:pt idx="14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2-4858-A4E7-9C6713C14D63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Slakteri!$H$10:$H$27</c15:sqref>
                  </c15:fullRef>
                </c:ext>
              </c:extLst>
              <c:f>(Slakteri!$H$10:$H$12,Slakteri!$H$14:$H$17,Slakteri!$H$19:$H$26)</c:f>
              <c:numCache>
                <c:formatCode>#,##0</c:formatCode>
                <c:ptCount val="15"/>
                <c:pt idx="0">
                  <c:v>3</c:v>
                </c:pt>
                <c:pt idx="1">
                  <c:v>901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2112</c:v>
                </c:pt>
                <c:pt idx="7">
                  <c:v>814</c:v>
                </c:pt>
                <c:pt idx="8">
                  <c:v>12</c:v>
                </c:pt>
                <c:pt idx="9">
                  <c:v>1160</c:v>
                </c:pt>
                <c:pt idx="10">
                  <c:v>0</c:v>
                </c:pt>
                <c:pt idx="11">
                  <c:v>1283</c:v>
                </c:pt>
                <c:pt idx="12">
                  <c:v>0</c:v>
                </c:pt>
                <c:pt idx="13">
                  <c:v>63</c:v>
                </c:pt>
                <c:pt idx="14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2-4858-A4E7-9C6713C14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9416802338596"/>
          <c:y val="0.22284707690352726"/>
          <c:w val="7.3983454715034494E-2"/>
          <c:h val="0.124148897315827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KJØTT%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343833759726529E-2"/>
          <c:y val="0.14824114248665626"/>
          <c:w val="0.88608608186623838"/>
          <c:h val="0.65491704909812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(Slakteri!$E$10:$E$12,Slakteri!$E$14:$E$17,Slakteri!$E$19:$E$21,Slakteri!$E$23:$E$26)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Slakteri!$M$29:$M$48</c15:sqref>
                  </c15:fullRef>
                </c:ext>
              </c:extLst>
              <c:f>(Slakteri!$M$29:$M$31,Slakteri!$M$33:$M$36,Slakteri!$M$38:$M$40,Slakteri!$M$42:$M$45,Slakteri!$M$47:$M$48)</c:f>
              <c:numCache>
                <c:formatCode>0.00</c:formatCode>
                <c:ptCount val="16"/>
                <c:pt idx="0">
                  <c:v>60</c:v>
                </c:pt>
                <c:pt idx="1">
                  <c:v>59.930458970792785</c:v>
                </c:pt>
                <c:pt idx="2">
                  <c:v>0</c:v>
                </c:pt>
                <c:pt idx="3">
                  <c:v>59.83333333333335</c:v>
                </c:pt>
                <c:pt idx="4">
                  <c:v>59.6</c:v>
                </c:pt>
                <c:pt idx="5">
                  <c:v>59</c:v>
                </c:pt>
                <c:pt idx="6">
                  <c:v>60.260328521652561</c:v>
                </c:pt>
                <c:pt idx="7">
                  <c:v>61.173846153846171</c:v>
                </c:pt>
                <c:pt idx="8">
                  <c:v>60.756756756756758</c:v>
                </c:pt>
                <c:pt idx="9">
                  <c:v>60.656964656964647</c:v>
                </c:pt>
                <c:pt idx="10">
                  <c:v>58.475947521865905</c:v>
                </c:pt>
                <c:pt idx="11">
                  <c:v>56.66666666666665</c:v>
                </c:pt>
                <c:pt idx="12">
                  <c:v>62.484375</c:v>
                </c:pt>
                <c:pt idx="13">
                  <c:v>57.243902439024389</c:v>
                </c:pt>
                <c:pt idx="15">
                  <c:v>61.5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F-43E4-9CCC-132F36815642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(Slakteri!$E$10:$E$12,Slakteri!$E$14:$E$17,Slakteri!$E$19:$E$21,Slakteri!$E$23:$E$26)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Slakteri!$M$10:$M$27</c15:sqref>
                  </c15:fullRef>
                </c:ext>
              </c:extLst>
              <c:f>(Slakteri!$M$10:$M$12,Slakteri!$M$14:$M$17,Slakteri!$M$19:$M$21,Slakteri!$M$23:$M$26)</c:f>
              <c:numCache>
                <c:formatCode>0.00</c:formatCode>
                <c:ptCount val="14"/>
                <c:pt idx="0">
                  <c:v>0</c:v>
                </c:pt>
                <c:pt idx="1">
                  <c:v>60.120976692563822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61</c:v>
                </c:pt>
                <c:pt idx="6">
                  <c:v>60.351851851851855</c:v>
                </c:pt>
                <c:pt idx="7">
                  <c:v>60.671182266009858</c:v>
                </c:pt>
                <c:pt idx="8">
                  <c:v>57.83333333333335</c:v>
                </c:pt>
                <c:pt idx="9">
                  <c:v>60.558721934369586</c:v>
                </c:pt>
                <c:pt idx="10">
                  <c:v>58.697583787996876</c:v>
                </c:pt>
                <c:pt idx="11">
                  <c:v>0</c:v>
                </c:pt>
                <c:pt idx="12">
                  <c:v>63.126984126984112</c:v>
                </c:pt>
                <c:pt idx="13">
                  <c:v>55.007042253521128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F-43E4-9CCC-132F36815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031216473405654"/>
          <c:y val="6.8889761625234802E-2"/>
          <c:w val="7.5450583274280919E-2"/>
          <c:h val="0.116874094202619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</a:t>
            </a:r>
            <a:r>
              <a:rPr lang="nb-NO" sz="2800" baseline="0"/>
              <a:t> m</a:t>
            </a:r>
            <a:r>
              <a:rPr lang="nb-NO" sz="2800"/>
              <a:t>iddel KJØTT%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'Ark1'!$C$2508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(Slakteri!$E$10:$E$12,Slakteri!$E$14:$E$21,Slakteri!$E$23:$E$26)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'Ark1'!$W$2508:$W$2526</c15:sqref>
                  </c15:fullRef>
                </c:ext>
              </c:extLst>
              <c:f>('Ark1'!$W$2508:$W$2510,'Ark1'!$W$2512:$W$2519,'Ark1'!$W$2521:$W$2524)</c:f>
              <c:numCache>
                <c:formatCode>General</c:formatCode>
                <c:ptCount val="15"/>
                <c:pt idx="2">
                  <c:v>59</c:v>
                </c:pt>
                <c:pt idx="3">
                  <c:v>59.33333333333335</c:v>
                </c:pt>
                <c:pt idx="4">
                  <c:v>59.380700912145947</c:v>
                </c:pt>
                <c:pt idx="6">
                  <c:v>60.310447761194006</c:v>
                </c:pt>
                <c:pt idx="7">
                  <c:v>55.847457627118636</c:v>
                </c:pt>
                <c:pt idx="8">
                  <c:v>60.445054945054927</c:v>
                </c:pt>
                <c:pt idx="10">
                  <c:v>59.357093425605555</c:v>
                </c:pt>
                <c:pt idx="11">
                  <c:v>62.698412698412696</c:v>
                </c:pt>
                <c:pt idx="12">
                  <c:v>58.8</c:v>
                </c:pt>
                <c:pt idx="14">
                  <c:v>56.818181818181827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E-49DA-9BFD-8A872BD9DADC}"/>
            </c:ext>
          </c:extLst>
        </c:ser>
        <c:ser>
          <c:idx val="0"/>
          <c:order val="1"/>
          <c:tx>
            <c:strRef>
              <c:f>'Ark1'!$C$2489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(Slakteri!$E$10:$E$12,Slakteri!$E$14:$E$21,Slakteri!$E$23:$E$26)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'Ark1'!$W$2489:$W$2507</c15:sqref>
                  </c15:fullRef>
                </c:ext>
              </c:extLst>
              <c:f>('Ark1'!$W$2489:$W$2491,'Ark1'!$W$2493:$W$2500,'Ark1'!$W$2502:$W$2505)</c:f>
              <c:numCache>
                <c:formatCode>General</c:formatCode>
                <c:ptCount val="15"/>
                <c:pt idx="0">
                  <c:v>59.930458970792785</c:v>
                </c:pt>
                <c:pt idx="3">
                  <c:v>59.6</c:v>
                </c:pt>
                <c:pt idx="4">
                  <c:v>59</c:v>
                </c:pt>
                <c:pt idx="5">
                  <c:v>60.260328521652561</c:v>
                </c:pt>
                <c:pt idx="7">
                  <c:v>61.173846153846171</c:v>
                </c:pt>
                <c:pt idx="8">
                  <c:v>60.756756756756758</c:v>
                </c:pt>
                <c:pt idx="9">
                  <c:v>60.656964656964647</c:v>
                </c:pt>
                <c:pt idx="11">
                  <c:v>56.66666666666665</c:v>
                </c:pt>
                <c:pt idx="12">
                  <c:v>62.484375</c:v>
                </c:pt>
                <c:pt idx="13">
                  <c:v>57.243902439024389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E-49DA-9BFD-8A872BD9DADC}"/>
            </c:ext>
          </c:extLst>
        </c:ser>
        <c:ser>
          <c:idx val="1"/>
          <c:order val="2"/>
          <c:tx>
            <c:strRef>
              <c:f>'Ark1'!$C$2470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(Slakteri!$E$10:$E$12,Slakteri!$E$14:$E$21,Slakteri!$E$23:$E$26)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'Ark1'!$W$2470:$W$2488</c15:sqref>
                  </c15:fullRef>
                </c:ext>
              </c:extLst>
              <c:f>('Ark1'!$W$2470:$W$2472,'Ark1'!$W$2474:$W$2481,'Ark1'!$W$2483:$W$2486)</c:f>
              <c:numCache>
                <c:formatCode>General</c:formatCode>
                <c:ptCount val="15"/>
                <c:pt idx="0">
                  <c:v>60</c:v>
                </c:pt>
                <c:pt idx="1">
                  <c:v>60.120976692563822</c:v>
                </c:pt>
                <c:pt idx="5">
                  <c:v>61</c:v>
                </c:pt>
                <c:pt idx="6">
                  <c:v>60.351851851851855</c:v>
                </c:pt>
                <c:pt idx="7">
                  <c:v>62</c:v>
                </c:pt>
                <c:pt idx="8">
                  <c:v>60.671182266009858</c:v>
                </c:pt>
                <c:pt idx="9">
                  <c:v>57.83333333333335</c:v>
                </c:pt>
                <c:pt idx="10">
                  <c:v>60.558721934369586</c:v>
                </c:pt>
                <c:pt idx="11">
                  <c:v>58.697583787996876</c:v>
                </c:pt>
                <c:pt idx="13">
                  <c:v>63.126984126984112</c:v>
                </c:pt>
                <c:pt idx="14">
                  <c:v>55.007042253521128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E-49DA-9BFD-8A872BD9D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27183538130775"/>
          <c:y val="6.8889761625234802E-2"/>
          <c:w val="8.7490791249652519E-2"/>
          <c:h val="0.1851928193668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middel VEKT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324955730547806"/>
          <c:h val="0.655425715848844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(Slakteri!$E$10:$E$11,Slakteri!$E$14:$E$17,Slakteri!$E$19:$E$21,Slakteri!$E$23:$E$26)</c:f>
              <c:strCache>
                <c:ptCount val="13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Oslo</c:v>
                </c:pt>
                <c:pt idx="10">
                  <c:v>Prima</c:v>
                </c:pt>
                <c:pt idx="11">
                  <c:v>Horns</c:v>
                </c:pt>
                <c:pt idx="12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Slakteri!$P$29:$P$46</c15:sqref>
                  </c15:fullRef>
                </c:ext>
              </c:extLst>
              <c:f>(Slakteri!$P$29:$P$30,Slakteri!$P$33:$P$36,Slakteri!$P$38:$P$40,Slakteri!$P$42:$P$45)</c:f>
              <c:numCache>
                <c:formatCode>0</c:formatCode>
                <c:ptCount val="13"/>
                <c:pt idx="0">
                  <c:v>154.79999999999995</c:v>
                </c:pt>
                <c:pt idx="1">
                  <c:v>149.5226703755217</c:v>
                </c:pt>
                <c:pt idx="2">
                  <c:v>147.23333333333338</c:v>
                </c:pt>
                <c:pt idx="3">
                  <c:v>117.66</c:v>
                </c:pt>
                <c:pt idx="4">
                  <c:v>127.3</c:v>
                </c:pt>
                <c:pt idx="5">
                  <c:v>138.38631631135351</c:v>
                </c:pt>
                <c:pt idx="6">
                  <c:v>135.45161290322579</c:v>
                </c:pt>
                <c:pt idx="7">
                  <c:v>155.25675675675677</c:v>
                </c:pt>
                <c:pt idx="8">
                  <c:v>130.80093071354676</c:v>
                </c:pt>
                <c:pt idx="9">
                  <c:v>134.93228862973749</c:v>
                </c:pt>
                <c:pt idx="10">
                  <c:v>138.5</c:v>
                </c:pt>
                <c:pt idx="11">
                  <c:v>153.19062500000001</c:v>
                </c:pt>
                <c:pt idx="12">
                  <c:v>167.94390243902427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D-466C-938F-650352B77E68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(Slakteri!$E$10:$E$11,Slakteri!$E$14:$E$17,Slakteri!$E$19:$E$21,Slakteri!$E$23:$E$26)</c:f>
              <c:strCache>
                <c:ptCount val="13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Oslo</c:v>
                </c:pt>
                <c:pt idx="10">
                  <c:v>Prima</c:v>
                </c:pt>
                <c:pt idx="11">
                  <c:v>Horns</c:v>
                </c:pt>
                <c:pt idx="12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Slakteri!$P$10:$P$27</c15:sqref>
                  </c15:fullRef>
                </c:ext>
              </c:extLst>
              <c:f>(Slakteri!$P$10:$P$11,Slakteri!$P$14:$P$17,Slakteri!$P$19:$P$21,Slakteri!$P$23:$P$26)</c:f>
              <c:numCache>
                <c:formatCode>0</c:formatCode>
                <c:ptCount val="13"/>
                <c:pt idx="0">
                  <c:v>154.9</c:v>
                </c:pt>
                <c:pt idx="1">
                  <c:v>145.42108768035521</c:v>
                </c:pt>
                <c:pt idx="2">
                  <c:v>0</c:v>
                </c:pt>
                <c:pt idx="3">
                  <c:v>0</c:v>
                </c:pt>
                <c:pt idx="4">
                  <c:v>64.516666666666652</c:v>
                </c:pt>
                <c:pt idx="5">
                  <c:v>138.57869318181798</c:v>
                </c:pt>
                <c:pt idx="6">
                  <c:v>135.54975429975437</c:v>
                </c:pt>
                <c:pt idx="7">
                  <c:v>177.99166666666673</c:v>
                </c:pt>
                <c:pt idx="8">
                  <c:v>130.75508620689644</c:v>
                </c:pt>
                <c:pt idx="9">
                  <c:v>134.26118472330478</c:v>
                </c:pt>
                <c:pt idx="10">
                  <c:v>0</c:v>
                </c:pt>
                <c:pt idx="11">
                  <c:v>142.91111111111113</c:v>
                </c:pt>
                <c:pt idx="12">
                  <c:v>174.97746478873228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AD-466C-938F-650352B77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6227629402277"/>
          <c:y val="0.21358097851668953"/>
          <c:w val="6.8024781451194283E-2"/>
          <c:h val="0.125080807099339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antall%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Slakteri!$E$10:$E$27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Egersund</c:v>
                </c:pt>
                <c:pt idx="5">
                  <c:v>Sandeid</c:v>
                </c:pt>
                <c:pt idx="6">
                  <c:v>Jæren</c:v>
                </c:pt>
                <c:pt idx="7">
                  <c:v>Steinkjer</c:v>
                </c:pt>
                <c:pt idx="8">
                  <c:v>Førde</c:v>
                </c:pt>
                <c:pt idx="9">
                  <c:v>Ølen</c:v>
                </c:pt>
                <c:pt idx="10">
                  <c:v>Nordfjord</c:v>
                </c:pt>
                <c:pt idx="11">
                  <c:v>Midt-Norge</c:v>
                </c:pt>
                <c:pt idx="12">
                  <c:v>Målselv</c:v>
                </c:pt>
                <c:pt idx="13">
                  <c:v>Oslo</c:v>
                </c:pt>
                <c:pt idx="14">
                  <c:v>Prima</c:v>
                </c:pt>
                <c:pt idx="15">
                  <c:v>Horns</c:v>
                </c:pt>
                <c:pt idx="16">
                  <c:v>Jens Eide</c:v>
                </c:pt>
                <c:pt idx="17">
                  <c:v>Bjerka</c:v>
                </c:pt>
              </c:strCache>
            </c:strRef>
          </c:cat>
          <c:val>
            <c:numRef>
              <c:f>Slakteri!$J$29:$J$46</c:f>
              <c:numCache>
                <c:formatCode>0.0</c:formatCode>
                <c:ptCount val="18"/>
                <c:pt idx="0">
                  <c:v>0.13547840812870449</c:v>
                </c:pt>
                <c:pt idx="1">
                  <c:v>12.176121930567319</c:v>
                </c:pt>
                <c:pt idx="2">
                  <c:v>0</c:v>
                </c:pt>
                <c:pt idx="3">
                  <c:v>0</c:v>
                </c:pt>
                <c:pt idx="4">
                  <c:v>0.10160880609652836</c:v>
                </c:pt>
                <c:pt idx="5">
                  <c:v>8.4674005080440304E-2</c:v>
                </c:pt>
                <c:pt idx="6">
                  <c:v>0.2540220152413209</c:v>
                </c:pt>
                <c:pt idx="7">
                  <c:v>34.157493649449606</c:v>
                </c:pt>
                <c:pt idx="8">
                  <c:v>0</c:v>
                </c:pt>
                <c:pt idx="9">
                  <c:v>11.024555461473328</c:v>
                </c:pt>
                <c:pt idx="10">
                  <c:v>0.62658763759525826</c:v>
                </c:pt>
                <c:pt idx="11">
                  <c:v>16.375952582557147</c:v>
                </c:pt>
                <c:pt idx="12">
                  <c:v>0</c:v>
                </c:pt>
                <c:pt idx="13">
                  <c:v>23.234546994072808</c:v>
                </c:pt>
                <c:pt idx="14">
                  <c:v>5.0804403048264175E-2</c:v>
                </c:pt>
                <c:pt idx="15">
                  <c:v>1.0838272650296359</c:v>
                </c:pt>
                <c:pt idx="16">
                  <c:v>0.69432684165961045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3E-429B-B811-4DAEB2CBB283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Slakteri!$E$10:$E$27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Egersund</c:v>
                </c:pt>
                <c:pt idx="5">
                  <c:v>Sandeid</c:v>
                </c:pt>
                <c:pt idx="6">
                  <c:v>Jæren</c:v>
                </c:pt>
                <c:pt idx="7">
                  <c:v>Steinkjer</c:v>
                </c:pt>
                <c:pt idx="8">
                  <c:v>Førde</c:v>
                </c:pt>
                <c:pt idx="9">
                  <c:v>Ølen</c:v>
                </c:pt>
                <c:pt idx="10">
                  <c:v>Nordfjord</c:v>
                </c:pt>
                <c:pt idx="11">
                  <c:v>Midt-Norge</c:v>
                </c:pt>
                <c:pt idx="12">
                  <c:v>Målselv</c:v>
                </c:pt>
                <c:pt idx="13">
                  <c:v>Oslo</c:v>
                </c:pt>
                <c:pt idx="14">
                  <c:v>Prima</c:v>
                </c:pt>
                <c:pt idx="15">
                  <c:v>Horns</c:v>
                </c:pt>
                <c:pt idx="16">
                  <c:v>Jens Eide</c:v>
                </c:pt>
                <c:pt idx="17">
                  <c:v>Bjerka</c:v>
                </c:pt>
              </c:strCache>
            </c:strRef>
          </c:cat>
          <c:val>
            <c:numRef>
              <c:f>Slakteri!$J$10:$J$27</c:f>
              <c:numCache>
                <c:formatCode>0.0</c:formatCode>
                <c:ptCount val="18"/>
                <c:pt idx="0">
                  <c:v>4.6160947838128942E-2</c:v>
                </c:pt>
                <c:pt idx="1">
                  <c:v>13.863671334051396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9.2321895676257884E-2</c:v>
                </c:pt>
                <c:pt idx="7">
                  <c:v>32.497307278042776</c:v>
                </c:pt>
                <c:pt idx="8">
                  <c:v>4.6160947838128942E-2</c:v>
                </c:pt>
                <c:pt idx="9">
                  <c:v>12.525003846745657</c:v>
                </c:pt>
                <c:pt idx="10">
                  <c:v>0.18464379135251577</c:v>
                </c:pt>
                <c:pt idx="11">
                  <c:v>17.848899830743196</c:v>
                </c:pt>
                <c:pt idx="12">
                  <c:v>0</c:v>
                </c:pt>
                <c:pt idx="13">
                  <c:v>19.741498692106479</c:v>
                </c:pt>
                <c:pt idx="14">
                  <c:v>0</c:v>
                </c:pt>
                <c:pt idx="15">
                  <c:v>0.96937990460070789</c:v>
                </c:pt>
                <c:pt idx="16">
                  <c:v>2.1849515310047702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3E-429B-B811-4DAEB2CBB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9416802338596"/>
          <c:y val="0.22284707690352726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MÅNED'!$B$256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MÅNED'!$H$256:$H$268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206</c:v>
                </c:pt>
                <c:pt idx="3" formatCode="0">
                  <c:v>189</c:v>
                </c:pt>
                <c:pt idx="4" formatCode="0">
                  <c:v>144</c:v>
                </c:pt>
                <c:pt idx="5" formatCode="0">
                  <c:v>180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39-4AE0-B67C-6EE09649EC99}"/>
            </c:ext>
          </c:extLst>
        </c:ser>
        <c:ser>
          <c:idx val="0"/>
          <c:order val="1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MÅNED'!$H$24:$H$33</c:f>
              <c:numCache>
                <c:formatCode>0</c:formatCode>
                <c:ptCount val="10"/>
                <c:pt idx="0">
                  <c:v>244</c:v>
                </c:pt>
                <c:pt idx="1">
                  <c:v>181</c:v>
                </c:pt>
                <c:pt idx="2">
                  <c:v>240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9-4AE0-B67C-6EE09649E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Steinkjer,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MÅNED'!$H$334:$H$346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534</c:v>
                </c:pt>
                <c:pt idx="3" formatCode="0">
                  <c:v>477</c:v>
                </c:pt>
                <c:pt idx="4" formatCode="0">
                  <c:v>646</c:v>
                </c:pt>
                <c:pt idx="5" formatCode="0">
                  <c:v>360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D7-4346-9E1C-130395F8A793}"/>
            </c:ext>
          </c:extLst>
        </c:ser>
        <c:ser>
          <c:idx val="0"/>
          <c:order val="1"/>
          <c:tx>
            <c:strRef>
              <c:f>'Slakteri per MÅNED'!$B$99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MÅNED'!$H$99:$H$111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612</c:v>
                </c:pt>
                <c:pt idx="3" formatCode="0">
                  <c:v>479</c:v>
                </c:pt>
                <c:pt idx="4" formatCode="0">
                  <c:v>497</c:v>
                </c:pt>
                <c:pt idx="5" formatCode="0">
                  <c:v>524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7-4346-9E1C-130395F8A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Ølen,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MÅNED'!$H$360:$H$372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144</c:v>
                </c:pt>
                <c:pt idx="3" formatCode="0">
                  <c:v>194</c:v>
                </c:pt>
                <c:pt idx="4" formatCode="0">
                  <c:v>163</c:v>
                </c:pt>
                <c:pt idx="5" formatCode="0">
                  <c:v>150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7-44F6-8298-DADE27F0FBEE}"/>
            </c:ext>
          </c:extLst>
        </c:ser>
        <c:ser>
          <c:idx val="0"/>
          <c:order val="1"/>
          <c:tx>
            <c:strRef>
              <c:f>'Slakteri per MÅNED'!$B$125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MÅNED'!$H$125:$H$137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136</c:v>
                </c:pt>
                <c:pt idx="3" formatCode="0">
                  <c:v>253</c:v>
                </c:pt>
                <c:pt idx="4" formatCode="0">
                  <c:v>237</c:v>
                </c:pt>
                <c:pt idx="5" formatCode="0">
                  <c:v>188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7-44F6-8298-DADE27F0F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Midt-Norge,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MÅNED'!$B$386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MÅNED'!$H$386:$H$398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305</c:v>
                </c:pt>
                <c:pt idx="3" formatCode="0">
                  <c:v>236</c:v>
                </c:pt>
                <c:pt idx="4" formatCode="0">
                  <c:v>244</c:v>
                </c:pt>
                <c:pt idx="5" formatCode="0">
                  <c:v>182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4F-4155-8412-58334EE78854}"/>
            </c:ext>
          </c:extLst>
        </c:ser>
        <c:ser>
          <c:idx val="0"/>
          <c:order val="1"/>
          <c:tx>
            <c:strRef>
              <c:f>'Slakteri per MÅNED'!$B$151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MÅNED'!$H$151:$H$163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304</c:v>
                </c:pt>
                <c:pt idx="3" formatCode="0">
                  <c:v>259</c:v>
                </c:pt>
                <c:pt idx="4" formatCode="0">
                  <c:v>284</c:v>
                </c:pt>
                <c:pt idx="5" formatCode="0">
                  <c:v>313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4F-4155-8412-58334EE78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Oslo,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MÅNED'!$H$412:$H$424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397</c:v>
                </c:pt>
                <c:pt idx="3" formatCode="0">
                  <c:v>222</c:v>
                </c:pt>
                <c:pt idx="4" formatCode="0">
                  <c:v>416</c:v>
                </c:pt>
                <c:pt idx="5" formatCode="0">
                  <c:v>337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8-4637-B5C9-55B6398CBEE8}"/>
            </c:ext>
          </c:extLst>
        </c:ser>
        <c:ser>
          <c:idx val="0"/>
          <c:order val="1"/>
          <c:tx>
            <c:strRef>
              <c:f>'Slakteri per MÅNED'!$B$177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MÅNED'!$H$177:$H$189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471</c:v>
                </c:pt>
                <c:pt idx="3" formatCode="0">
                  <c:v>349</c:v>
                </c:pt>
                <c:pt idx="4" formatCode="0">
                  <c:v>219</c:v>
                </c:pt>
                <c:pt idx="5" formatCode="0">
                  <c:v>244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A8-4637-B5C9-55B6398CB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</a:t>
            </a:r>
            <a:r>
              <a:rPr lang="nb-NO" sz="2800" baseline="0"/>
              <a:t>  middel kjøtt%</a:t>
            </a:r>
            <a:endParaRPr lang="nb-NO" sz="2800"/>
          </a:p>
        </c:rich>
      </c:tx>
      <c:layout>
        <c:manualLayout>
          <c:xMode val="edge"/>
          <c:yMode val="edge"/>
          <c:x val="0.153573328432655"/>
          <c:y val="3.924120581669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013045538546253E-2"/>
          <c:y val="0.17814724200612697"/>
          <c:w val="0.85333674418478567"/>
          <c:h val="0.69091905869855097"/>
        </c:manualLayout>
      </c:layout>
      <c:lineChart>
        <c:grouping val="standard"/>
        <c:varyColors val="0"/>
        <c:ser>
          <c:idx val="0"/>
          <c:order val="0"/>
          <c:tx>
            <c:strRef>
              <c:f>År!$F$6</c:f>
              <c:strCache>
                <c:ptCount val="1"/>
                <c:pt idx="0">
                  <c:v>Kjøtt%</c:v>
                </c:pt>
              </c:strCache>
            </c:strRef>
          </c:tx>
          <c:spPr>
            <a:ln w="88900">
              <a:solidFill>
                <a:srgbClr val="00000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År!$L$7:$L$35</c:f>
              <c:numCache>
                <c:formatCode>0.00</c:formatCode>
                <c:ptCount val="29"/>
                <c:pt idx="0">
                  <c:v>55.338593030900718</c:v>
                </c:pt>
                <c:pt idx="1">
                  <c:v>55.314948041566751</c:v>
                </c:pt>
                <c:pt idx="2">
                  <c:v>54.975544981741713</c:v>
                </c:pt>
                <c:pt idx="3">
                  <c:v>54.808711360899238</c:v>
                </c:pt>
                <c:pt idx="4">
                  <c:v>55.563588243487935</c:v>
                </c:pt>
                <c:pt idx="5">
                  <c:v>56.100893407270497</c:v>
                </c:pt>
                <c:pt idx="6">
                  <c:v>55.896269221073837</c:v>
                </c:pt>
                <c:pt idx="7">
                  <c:v>56.309603760913376</c:v>
                </c:pt>
                <c:pt idx="8">
                  <c:v>56.308753384040223</c:v>
                </c:pt>
                <c:pt idx="9">
                  <c:v>55.979887369267885</c:v>
                </c:pt>
                <c:pt idx="10">
                  <c:v>55.717604885820514</c:v>
                </c:pt>
                <c:pt idx="11">
                  <c:v>56.044193503415592</c:v>
                </c:pt>
                <c:pt idx="12">
                  <c:v>56.251167618059164</c:v>
                </c:pt>
                <c:pt idx="13">
                  <c:v>56.557136818373984</c:v>
                </c:pt>
                <c:pt idx="14">
                  <c:v>58.412948061448425</c:v>
                </c:pt>
                <c:pt idx="15">
                  <c:v>58.643622961804788</c:v>
                </c:pt>
                <c:pt idx="16">
                  <c:v>59.24360125729681</c:v>
                </c:pt>
                <c:pt idx="17">
                  <c:v>59.270133092713742</c:v>
                </c:pt>
                <c:pt idx="18">
                  <c:v>59.378018612321839</c:v>
                </c:pt>
                <c:pt idx="19">
                  <c:v>58.696188465385063</c:v>
                </c:pt>
                <c:pt idx="20">
                  <c:v>58.923262492820243</c:v>
                </c:pt>
                <c:pt idx="21">
                  <c:v>58.838163965456047</c:v>
                </c:pt>
                <c:pt idx="22">
                  <c:v>58.901914893617011</c:v>
                </c:pt>
                <c:pt idx="23">
                  <c:v>58.206062793215445</c:v>
                </c:pt>
                <c:pt idx="24">
                  <c:v>57.900286619399601</c:v>
                </c:pt>
                <c:pt idx="25">
                  <c:v>57.737913103640444</c:v>
                </c:pt>
                <c:pt idx="26">
                  <c:v>59.779327932793279</c:v>
                </c:pt>
                <c:pt idx="27">
                  <c:v>59.969954167373949</c:v>
                </c:pt>
                <c:pt idx="28">
                  <c:v>59.975797749344849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3-4FAD-8880-057403A37732}"/>
            </c:ext>
          </c:extLst>
        </c:ser>
        <c:ser>
          <c:idx val="1"/>
          <c:order val="1"/>
          <c:tx>
            <c:strRef>
              <c:f>RNR!$D$17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762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År!$AD$7:$AD$35</c:f>
              <c:numCache>
                <c:formatCode>0.00</c:formatCode>
                <c:ptCount val="29"/>
                <c:pt idx="0">
                  <c:v>59.975797749344849</c:v>
                </c:pt>
                <c:pt idx="1">
                  <c:v>59.975797749344849</c:v>
                </c:pt>
                <c:pt idx="2">
                  <c:v>59.975797749344849</c:v>
                </c:pt>
                <c:pt idx="3">
                  <c:v>59.975797749344849</c:v>
                </c:pt>
                <c:pt idx="4">
                  <c:v>59.975797749344849</c:v>
                </c:pt>
                <c:pt idx="5">
                  <c:v>59.975797749344849</c:v>
                </c:pt>
                <c:pt idx="6">
                  <c:v>59.975797749344849</c:v>
                </c:pt>
                <c:pt idx="7">
                  <c:v>59.975797749344849</c:v>
                </c:pt>
                <c:pt idx="8">
                  <c:v>59.975797749344849</c:v>
                </c:pt>
                <c:pt idx="9">
                  <c:v>59.975797749344849</c:v>
                </c:pt>
                <c:pt idx="10">
                  <c:v>59.975797749344849</c:v>
                </c:pt>
                <c:pt idx="11">
                  <c:v>59.975797749344849</c:v>
                </c:pt>
                <c:pt idx="12">
                  <c:v>59.975797749344849</c:v>
                </c:pt>
                <c:pt idx="13">
                  <c:v>59.975797749344849</c:v>
                </c:pt>
                <c:pt idx="14">
                  <c:v>59.975797749344849</c:v>
                </c:pt>
                <c:pt idx="15">
                  <c:v>59.975797749344849</c:v>
                </c:pt>
                <c:pt idx="16">
                  <c:v>59.975797749344849</c:v>
                </c:pt>
                <c:pt idx="17">
                  <c:v>59.975797749344849</c:v>
                </c:pt>
                <c:pt idx="18">
                  <c:v>59.975797749344849</c:v>
                </c:pt>
                <c:pt idx="19">
                  <c:v>59.975797749344849</c:v>
                </c:pt>
                <c:pt idx="20">
                  <c:v>59.975797749344849</c:v>
                </c:pt>
                <c:pt idx="21">
                  <c:v>59.975797749344849</c:v>
                </c:pt>
                <c:pt idx="22">
                  <c:v>59.975797749344849</c:v>
                </c:pt>
                <c:pt idx="23">
                  <c:v>59.975797749344849</c:v>
                </c:pt>
                <c:pt idx="24">
                  <c:v>59.975797749344849</c:v>
                </c:pt>
                <c:pt idx="25">
                  <c:v>59.975797749344849</c:v>
                </c:pt>
                <c:pt idx="26">
                  <c:v>59.975797749344849</c:v>
                </c:pt>
                <c:pt idx="27">
                  <c:v>59.975797749344849</c:v>
                </c:pt>
                <c:pt idx="28">
                  <c:v>59.975797749344849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3-4FAD-8880-057403A37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592131041762729"/>
          <c:y val="0.54068621048716115"/>
          <c:w val="0.22691454209803383"/>
          <c:h val="0.139634294724581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Midt-Norge,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MÅNED'!$B$386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MÅNED'!$K$386:$K$398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0</c:v>
                </c:pt>
                <c:pt idx="3" formatCode="0.0">
                  <c:v>14.558914250462678</c:v>
                </c:pt>
                <c:pt idx="4" formatCode="0.0">
                  <c:v>17.96759941089838</c:v>
                </c:pt>
                <c:pt idx="5" formatCode="0.0">
                  <c:v>10.92436974789916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A-4289-8B97-AF725CC77041}"/>
            </c:ext>
          </c:extLst>
        </c:ser>
        <c:ser>
          <c:idx val="0"/>
          <c:order val="1"/>
          <c:tx>
            <c:strRef>
              <c:f>'Slakteri per MÅNED'!$B$151</c:f>
              <c:strCache>
                <c:ptCount val="1"/>
                <c:pt idx="0">
                  <c:v>2024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MÅNED'!$K$151:$K$163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18.707692307692309</c:v>
                </c:pt>
                <c:pt idx="3" formatCode="0.0">
                  <c:v>14.145275805570726</c:v>
                </c:pt>
                <c:pt idx="4" formatCode="0.0">
                  <c:v>17.476923076923075</c:v>
                </c:pt>
                <c:pt idx="5" formatCode="0.0">
                  <c:v>21.063257065948857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5A-4289-8B97-AF725CC77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8903106807308777"/>
          <c:y val="0.2525141450744262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Ølen,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MÅNED'!$B$360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MÅNED'!$K$360:$K$372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0</c:v>
                </c:pt>
                <c:pt idx="3" formatCode="0.0">
                  <c:v>11.967921036397286</c:v>
                </c:pt>
                <c:pt idx="4" formatCode="0.0">
                  <c:v>12.002945508100147</c:v>
                </c:pt>
                <c:pt idx="5" formatCode="0.0">
                  <c:v>9.0036014405762312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B-49A9-8B76-F50A2B2EE4F7}"/>
            </c:ext>
          </c:extLst>
        </c:ser>
        <c:ser>
          <c:idx val="0"/>
          <c:order val="1"/>
          <c:tx>
            <c:strRef>
              <c:f>'Slakteri per MÅNED'!$B$125</c:f>
              <c:strCache>
                <c:ptCount val="1"/>
                <c:pt idx="0">
                  <c:v>2024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MÅNED'!$K$125:$K$137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8.3692307692307697</c:v>
                </c:pt>
                <c:pt idx="3" formatCode="0.0">
                  <c:v>13.817586018569088</c:v>
                </c:pt>
                <c:pt idx="4" formatCode="0.0">
                  <c:v>14.584615384615384</c:v>
                </c:pt>
                <c:pt idx="5" formatCode="0.0">
                  <c:v>12.651413189771198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B-49A9-8B76-F50A2B2EE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889561358003344"/>
          <c:y val="0.1902304080502047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Steinkjer,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MÅNED'!$B$321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MÅNED'!$K$334:$K$346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39.322533136966129</c:v>
                </c:pt>
                <c:pt idx="3" formatCode="0.0">
                  <c:v>29.426280074028377</c:v>
                </c:pt>
                <c:pt idx="4" formatCode="0.0">
                  <c:v>47.569955817378499</c:v>
                </c:pt>
                <c:pt idx="5" formatCode="0.0">
                  <c:v>21.608643457382954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F-45B4-AEFF-A7EB949D7CD6}"/>
            </c:ext>
          </c:extLst>
        </c:ser>
        <c:ser>
          <c:idx val="0"/>
          <c:order val="1"/>
          <c:tx>
            <c:strRef>
              <c:f>'Slakteri per MÅNED'!$B$99</c:f>
              <c:strCache>
                <c:ptCount val="1"/>
                <c:pt idx="0">
                  <c:v>2024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MÅNED'!$K$99:$K$111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0</c:v>
                </c:pt>
                <c:pt idx="3" formatCode="0.0">
                  <c:v>26.160567995630803</c:v>
                </c:pt>
                <c:pt idx="4" formatCode="0.0">
                  <c:v>30.584615384615386</c:v>
                </c:pt>
                <c:pt idx="5" formatCode="0.0">
                  <c:v>35.262449528936742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F-45B4-AEFF-A7EB949D7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731338982073897"/>
          <c:y val="0.17869638267534899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MÅNED'!$B$256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MÅNED'!$K$256:$K$268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0</c:v>
                </c:pt>
                <c:pt idx="3" formatCode="0.0">
                  <c:v>11.659469463294263</c:v>
                </c:pt>
                <c:pt idx="4" formatCode="0.0">
                  <c:v>10.603829160530191</c:v>
                </c:pt>
                <c:pt idx="5" formatCode="0.0">
                  <c:v>10.804321728691477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9-4B51-964C-C86542838D5F}"/>
            </c:ext>
          </c:extLst>
        </c:ser>
        <c:ser>
          <c:idx val="0"/>
          <c:order val="1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MÅNED'!$K$24:$K$33</c:f>
              <c:numCache>
                <c:formatCode>0.0</c:formatCode>
                <c:ptCount val="10"/>
                <c:pt idx="0">
                  <c:v>16.41991924629879</c:v>
                </c:pt>
                <c:pt idx="1">
                  <c:v>11.624919717405266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9-4B51-964C-C86542838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927488616058566"/>
          <c:y val="0.18330999282529128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Oslo,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5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MÅNED'!$B$412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MÅNED'!$K$412:$K$424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0</c:v>
                </c:pt>
                <c:pt idx="3" formatCode="0.0">
                  <c:v>13.695249845774214</c:v>
                </c:pt>
                <c:pt idx="4" formatCode="0.0">
                  <c:v>30.633284241531666</c:v>
                </c:pt>
                <c:pt idx="5" formatCode="0.0">
                  <c:v>20.228091236494599</c:v>
                </c:pt>
                <c:pt idx="6" formatCode="0.0">
                  <c:v>7.9365079365079361E-2</c:v>
                </c:pt>
                <c:pt idx="7" formatCode="0.0">
                  <c:v>0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B7-4B44-A986-A8E4D6590928}"/>
            </c:ext>
          </c:extLst>
        </c:ser>
        <c:ser>
          <c:idx val="0"/>
          <c:order val="1"/>
          <c:tx>
            <c:strRef>
              <c:f>'Slakteri per MÅNED'!$B$177</c:f>
              <c:strCache>
                <c:ptCount val="1"/>
                <c:pt idx="0">
                  <c:v>2024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MÅNED'!$K$177:$K$189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0</c:v>
                </c:pt>
                <c:pt idx="3" formatCode="0.0">
                  <c:v>19.060622610595303</c:v>
                </c:pt>
                <c:pt idx="4" formatCode="0.0">
                  <c:v>13.476923076923077</c:v>
                </c:pt>
                <c:pt idx="5" formatCode="0.0">
                  <c:v>16.41991924629879</c:v>
                </c:pt>
                <c:pt idx="6" formatCode="0.0">
                  <c:v>6.4226075786769435E-2</c:v>
                </c:pt>
                <c:pt idx="7" formatCode="0.0">
                  <c:v>0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B7-4B44-A986-A8E4D6590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1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3369646665513861"/>
          <c:y val="0.30557066179876302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middel kjøtt%</a:t>
            </a:r>
            <a:r>
              <a:rPr lang="nb-NO" sz="2800" b="1" baseline="0"/>
              <a:t> for</a:t>
            </a:r>
            <a:r>
              <a:rPr lang="nb-NO" sz="2800" b="1"/>
              <a:t>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MÅNED'!$B$256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MÅNED'!$O$256:$O$268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59.587378640776677</c:v>
                </c:pt>
                <c:pt idx="3" formatCode="0.00">
                  <c:v>60.190476190476176</c:v>
                </c:pt>
                <c:pt idx="4" formatCode="0.00">
                  <c:v>59.548611111111121</c:v>
                </c:pt>
                <c:pt idx="5" formatCode="0.00">
                  <c:v>60.355555555555561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DC-4B6C-ABFB-C6FE7D1980B8}"/>
            </c:ext>
          </c:extLst>
        </c:ser>
        <c:ser>
          <c:idx val="0"/>
          <c:order val="1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MÅNED'!$O$24:$O$33</c:f>
              <c:numCache>
                <c:formatCode>0.00</c:formatCode>
                <c:ptCount val="10"/>
                <c:pt idx="0">
                  <c:v>59.852459016393446</c:v>
                </c:pt>
                <c:pt idx="1">
                  <c:v>60.674033149171251</c:v>
                </c:pt>
                <c:pt idx="2">
                  <c:v>60.475000000000001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DC-4B6C-ABFB-C6FE7D198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607931292869903"/>
          <c:y val="0.1948440182001470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Nortura Steinkjer,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MÅNED'!$B$334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MÅNED'!$O$334:$O$346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59.84905660377359</c:v>
                </c:pt>
                <c:pt idx="3" formatCode="0.00">
                  <c:v>60.172268907563009</c:v>
                </c:pt>
                <c:pt idx="4" formatCode="0.00">
                  <c:v>60.344720496894418</c:v>
                </c:pt>
                <c:pt idx="5" formatCode="0.00">
                  <c:v>60.832869080779922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05-4F68-A5C0-406B6EFD25A3}"/>
            </c:ext>
          </c:extLst>
        </c:ser>
        <c:ser>
          <c:idx val="0"/>
          <c:order val="1"/>
          <c:tx>
            <c:strRef>
              <c:f>'Slakteri per MÅNED'!$B$99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MÅNED'!$O$99:$O$111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60.368421052631597</c:v>
                </c:pt>
                <c:pt idx="3" formatCode="0.00">
                  <c:v>60.200836820083687</c:v>
                </c:pt>
                <c:pt idx="4" formatCode="0.00">
                  <c:v>60.607645875251507</c:v>
                </c:pt>
                <c:pt idx="5" formatCode="0.00">
                  <c:v>60.227533460803045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5-4F68-A5C0-406B6EFD2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374661363767363"/>
          <c:y val="0.16485555222552195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Fatland Ølen,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MÅNED'!$B$360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MÅNED'!$O$360:$O$372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61.286713286713294</c:v>
                </c:pt>
                <c:pt idx="3" formatCode="0.00">
                  <c:v>60.432989690721648</c:v>
                </c:pt>
                <c:pt idx="4" formatCode="0.00">
                  <c:v>61.361963190184014</c:v>
                </c:pt>
                <c:pt idx="5" formatCode="0.00">
                  <c:v>61.82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9-4933-A28A-633E82074B68}"/>
            </c:ext>
          </c:extLst>
        </c:ser>
        <c:ser>
          <c:idx val="0"/>
          <c:order val="1"/>
          <c:tx>
            <c:strRef>
              <c:f>'Slakteri per MÅNED'!$B$125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MÅNED'!$O$125:$O$137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60.845588235294123</c:v>
                </c:pt>
                <c:pt idx="3" formatCode="0.00">
                  <c:v>59.604743083003953</c:v>
                </c:pt>
                <c:pt idx="4" formatCode="0.00">
                  <c:v>60.897872340425515</c:v>
                </c:pt>
                <c:pt idx="5" formatCode="0.00">
                  <c:v>61.696808510638292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9-4933-A28A-633E82074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87042480834643"/>
          <c:y val="0.2156052638748875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Midt-Norge,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MÅNED'!$B$386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MÅNED'!$O$386:$O$398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60.750819672131151</c:v>
                </c:pt>
                <c:pt idx="3" formatCode="0.00">
                  <c:v>60.127118644067778</c:v>
                </c:pt>
                <c:pt idx="4" formatCode="0.00">
                  <c:v>60.477178423236495</c:v>
                </c:pt>
                <c:pt idx="5" formatCode="0.00">
                  <c:v>61.43333333333333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6-41AE-8A68-FFA75C4838BF}"/>
            </c:ext>
          </c:extLst>
        </c:ser>
        <c:ser>
          <c:idx val="0"/>
          <c:order val="1"/>
          <c:tx>
            <c:strRef>
              <c:f>'Slakteri per MÅNED'!$B$151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MÅNED'!$O$151:$O$163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60.901315789473678</c:v>
                </c:pt>
                <c:pt idx="3" formatCode="0.00">
                  <c:v>60.406976744186011</c:v>
                </c:pt>
                <c:pt idx="4" formatCode="0.00">
                  <c:v>60.179577464788736</c:v>
                </c:pt>
                <c:pt idx="5" formatCode="0.00">
                  <c:v>60.695512820512789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96-41AE-8A68-FFA75C483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64799123868819"/>
          <c:y val="0.28019580597408023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Fatland</a:t>
            </a:r>
            <a:r>
              <a:rPr lang="nb-NO" sz="2700" b="1" baseline="0"/>
              <a:t> Oslo</a:t>
            </a:r>
            <a:r>
              <a:rPr lang="nb-NO" sz="2700" b="1"/>
              <a:t>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MÅNED'!$B$412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MÅNED'!$O$412:$O$424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58.659949622166245</c:v>
                </c:pt>
                <c:pt idx="3" formatCode="0.00">
                  <c:v>58.662162162162176</c:v>
                </c:pt>
                <c:pt idx="4" formatCode="0.00">
                  <c:v>58.483173076923087</c:v>
                </c:pt>
                <c:pt idx="5" formatCode="0.00">
                  <c:v>58.127596439169139</c:v>
                </c:pt>
                <c:pt idx="6" formatCode="0.00">
                  <c:v>61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3-41DC-BEEF-D6F0DDAEEBB3}"/>
            </c:ext>
          </c:extLst>
        </c:ser>
        <c:ser>
          <c:idx val="0"/>
          <c:order val="1"/>
          <c:tx>
            <c:strRef>
              <c:f>'Slakteri per MÅNED'!$B$177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MÅNED'!$O$177:$O$189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58.670912951167722</c:v>
                </c:pt>
                <c:pt idx="3" formatCode="0.00">
                  <c:v>58.601719197707752</c:v>
                </c:pt>
                <c:pt idx="4" formatCode="0.00">
                  <c:v>58.488584474885847</c:v>
                </c:pt>
                <c:pt idx="5" formatCode="0.00">
                  <c:v>59.07377049180328</c:v>
                </c:pt>
                <c:pt idx="6" formatCode="0.00">
                  <c:v>61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3-41DC-BEEF-D6F0DDAEE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128249466828061"/>
          <c:y val="0.66773905856923599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purke: ANTALL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37167888546924"/>
          <c:y val="4.7516306336923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88446762615492"/>
          <c:y val="0.18133695016932824"/>
          <c:w val="0.85692752506087033"/>
          <c:h val="0.65837431987813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Måned!$D$239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Måned!$G$239:$G$250</c:f>
              <c:numCache>
                <c:formatCode>0</c:formatCode>
                <c:ptCount val="12"/>
                <c:pt idx="0">
                  <c:v>2076</c:v>
                </c:pt>
                <c:pt idx="1">
                  <c:v>1747</c:v>
                </c:pt>
                <c:pt idx="2">
                  <c:v>2192</c:v>
                </c:pt>
                <c:pt idx="3">
                  <c:v>1720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8-42E8-BB70-4050FF5D71B9}"/>
            </c:ext>
          </c:extLst>
        </c:ser>
        <c:ser>
          <c:idx val="0"/>
          <c:order val="1"/>
          <c:tx>
            <c:strRef>
              <c:f>Måned!$D$114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Måned!$G$114:$G$125</c:f>
              <c:numCache>
                <c:formatCode>0</c:formatCode>
                <c:ptCount val="12"/>
                <c:pt idx="0">
                  <c:v>2308</c:v>
                </c:pt>
                <c:pt idx="1">
                  <c:v>1981</c:v>
                </c:pt>
                <c:pt idx="2">
                  <c:v>2384</c:v>
                </c:pt>
                <c:pt idx="3">
                  <c:v>2072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8-42E8-BB70-4050FF5D71B9}"/>
            </c:ext>
          </c:extLst>
        </c:ser>
        <c:ser>
          <c:idx val="2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Måned!$G$23:$G$34</c:f>
              <c:numCache>
                <c:formatCode>0</c:formatCode>
                <c:ptCount val="12"/>
                <c:pt idx="0">
                  <c:v>1621</c:v>
                </c:pt>
                <c:pt idx="1">
                  <c:v>1358</c:v>
                </c:pt>
                <c:pt idx="2">
                  <c:v>1666</c:v>
                </c:pt>
                <c:pt idx="3">
                  <c:v>1260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8-42E8-BB70-4050FF5D71B9}"/>
            </c:ext>
          </c:extLst>
        </c:ser>
        <c:ser>
          <c:idx val="3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Måned!$G$10:$G$21</c:f>
              <c:numCache>
                <c:formatCode>0</c:formatCode>
                <c:ptCount val="12"/>
                <c:pt idx="0">
                  <c:v>1831</c:v>
                </c:pt>
                <c:pt idx="1">
                  <c:v>1625</c:v>
                </c:pt>
                <c:pt idx="2">
                  <c:v>1486</c:v>
                </c:pt>
                <c:pt idx="3">
                  <c:v>1557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8-42E8-BB70-4050FF5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080"/>
        <c:axId val="718332264"/>
      </c:barChart>
      <c:catAx>
        <c:axId val="7183020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32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07748089272343"/>
          <c:y val="3.1035141953361916E-2"/>
          <c:w val="8.2728848993183376E-2"/>
          <c:h val="0.23561070966002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purke: ANTALL% slakt innen de ulike KLASSENE</a:t>
            </a:r>
          </a:p>
        </c:rich>
      </c:tx>
      <c:layout>
        <c:manualLayout>
          <c:xMode val="edge"/>
          <c:yMode val="edge"/>
          <c:x val="0.14416461478226825"/>
          <c:y val="5.34914815037433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Klasse!$H$137:$H$143</c:f>
              <c:numCache>
                <c:formatCode>0.0</c:formatCode>
                <c:ptCount val="7"/>
                <c:pt idx="0">
                  <c:v>5.1374261494991011E-2</c:v>
                </c:pt>
                <c:pt idx="1">
                  <c:v>0.29540200359619828</c:v>
                </c:pt>
                <c:pt idx="2">
                  <c:v>0.8476753146673518</c:v>
                </c:pt>
                <c:pt idx="3">
                  <c:v>4.405342923195481</c:v>
                </c:pt>
                <c:pt idx="4">
                  <c:v>21.461597739532497</c:v>
                </c:pt>
                <c:pt idx="5">
                  <c:v>50.398150526586178</c:v>
                </c:pt>
                <c:pt idx="6">
                  <c:v>20.434112509632676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E-48F6-B24E-A1D8EA6C1541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Klasse!$H$102:$H$108</c:f>
              <c:numCache>
                <c:formatCode>0.0</c:formatCode>
                <c:ptCount val="7"/>
                <c:pt idx="0">
                  <c:v>0.19049753473778569</c:v>
                </c:pt>
                <c:pt idx="1">
                  <c:v>0.11205737337516807</c:v>
                </c:pt>
                <c:pt idx="2">
                  <c:v>0.25773195876288663</c:v>
                </c:pt>
                <c:pt idx="3">
                  <c:v>1.7480950246526219</c:v>
                </c:pt>
                <c:pt idx="4">
                  <c:v>7.4518153294486797</c:v>
                </c:pt>
                <c:pt idx="5">
                  <c:v>32.563872702823851</c:v>
                </c:pt>
                <c:pt idx="6">
                  <c:v>56.768265351860144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E-48F6-B24E-A1D8EA6C1541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Klasse!$H$67:$H$73</c:f>
              <c:numCache>
                <c:formatCode>0.0</c:formatCode>
                <c:ptCount val="7"/>
                <c:pt idx="0">
                  <c:v>0.13800424628450109</c:v>
                </c:pt>
                <c:pt idx="1">
                  <c:v>0.10615711252653928</c:v>
                </c:pt>
                <c:pt idx="2">
                  <c:v>0.35031847133757954</c:v>
                </c:pt>
                <c:pt idx="3">
                  <c:v>1.9639065817409764</c:v>
                </c:pt>
                <c:pt idx="4">
                  <c:v>9.3630573248407618</c:v>
                </c:pt>
                <c:pt idx="5">
                  <c:v>37.027600849256885</c:v>
                </c:pt>
                <c:pt idx="6">
                  <c:v>51.050955414012734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E-48F6-B24E-A1D8EA6C1541}"/>
            </c:ext>
          </c:extLst>
        </c:ser>
        <c:ser>
          <c:idx val="13"/>
          <c:order val="3"/>
          <c:tx>
            <c:strRef>
              <c:f>Klasse!$B$23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Klasse!$H$22:$H$32</c:f>
              <c:numCache>
                <c:formatCode>0.0</c:formatCode>
                <c:ptCount val="11"/>
                <c:pt idx="0">
                  <c:v>0</c:v>
                </c:pt>
                <c:pt idx="1">
                  <c:v>3.3869602032176122E-2</c:v>
                </c:pt>
                <c:pt idx="2">
                  <c:v>0.16934801016088061</c:v>
                </c:pt>
                <c:pt idx="3">
                  <c:v>1.9475021168501272</c:v>
                </c:pt>
                <c:pt idx="4">
                  <c:v>8.5351397121083856</c:v>
                </c:pt>
                <c:pt idx="5">
                  <c:v>28.247248094834887</c:v>
                </c:pt>
                <c:pt idx="6">
                  <c:v>60.728196443691793</c:v>
                </c:pt>
                <c:pt idx="8">
                  <c:v>1.6934801016088061E-2</c:v>
                </c:pt>
                <c:pt idx="9">
                  <c:v>0</c:v>
                </c:pt>
                <c:pt idx="10">
                  <c:v>0.32176121930567309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6E-48F6-B24E-A1D8EA6C1541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Klasse!$H$10:$H$16</c:f>
              <c:numCache>
                <c:formatCode>0.0</c:formatCode>
                <c:ptCount val="7"/>
                <c:pt idx="0">
                  <c:v>0</c:v>
                </c:pt>
                <c:pt idx="1">
                  <c:v>6.154793045083861E-2</c:v>
                </c:pt>
                <c:pt idx="2">
                  <c:v>0.21541775657793513</c:v>
                </c:pt>
                <c:pt idx="3">
                  <c:v>1.923372826588706</c:v>
                </c:pt>
                <c:pt idx="4">
                  <c:v>6.7702723495922452</c:v>
                </c:pt>
                <c:pt idx="5">
                  <c:v>30.943222034159096</c:v>
                </c:pt>
                <c:pt idx="6">
                  <c:v>59.901523311278638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6E-48F6-B24E-A1D8EA6C1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0920"/>
        <c:axId val="542201312"/>
      </c:barChart>
      <c:catAx>
        <c:axId val="5422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20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03997721881489"/>
          <c:y val="0.3283308288753982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 slakt per produsent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Klasse!$B$144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Klasse!$R$144:$R$150</c:f>
              <c:numCache>
                <c:formatCode>0</c:formatCode>
                <c:ptCount val="7"/>
                <c:pt idx="0">
                  <c:v>1</c:v>
                </c:pt>
                <c:pt idx="1">
                  <c:v>1.125</c:v>
                </c:pt>
                <c:pt idx="2">
                  <c:v>1.4</c:v>
                </c:pt>
                <c:pt idx="3">
                  <c:v>1.8033472803347281</c:v>
                </c:pt>
                <c:pt idx="4">
                  <c:v>3.2848101265822787</c:v>
                </c:pt>
                <c:pt idx="5">
                  <c:v>4.9568245125348191</c:v>
                </c:pt>
                <c:pt idx="6">
                  <c:v>3.6084788029925186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2-409F-9CD2-7E22ECE1885E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Klasse!$R$109:$R$115</c:f>
              <c:numCache>
                <c:formatCode>0</c:formatCode>
                <c:ptCount val="7"/>
                <c:pt idx="0">
                  <c:v>1.0833333333333333</c:v>
                </c:pt>
                <c:pt idx="1">
                  <c:v>1</c:v>
                </c:pt>
                <c:pt idx="2">
                  <c:v>1.1785714285714286</c:v>
                </c:pt>
                <c:pt idx="3">
                  <c:v>1.7525773195876289</c:v>
                </c:pt>
                <c:pt idx="4">
                  <c:v>2.5547445255474455</c:v>
                </c:pt>
                <c:pt idx="5">
                  <c:v>5.9788583509513744</c:v>
                </c:pt>
                <c:pt idx="6">
                  <c:v>10.15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12-409F-9CD2-7E22ECE1885E}"/>
            </c:ext>
          </c:extLst>
        </c:ser>
        <c:ser>
          <c:idx val="10"/>
          <c:order val="2"/>
          <c:tx>
            <c:strRef>
              <c:f>Klasse!$B$74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Klasse!$R$74:$R$80</c:f>
              <c:numCache>
                <c:formatCode>0</c:formatCode>
                <c:ptCount val="7"/>
                <c:pt idx="0">
                  <c:v>1.5</c:v>
                </c:pt>
                <c:pt idx="1">
                  <c:v>1.4</c:v>
                </c:pt>
                <c:pt idx="2">
                  <c:v>1.1875</c:v>
                </c:pt>
                <c:pt idx="3">
                  <c:v>1.7307692307692308</c:v>
                </c:pt>
                <c:pt idx="4">
                  <c:v>3.2311111111111113</c:v>
                </c:pt>
                <c:pt idx="5">
                  <c:v>9.8299711815561963</c:v>
                </c:pt>
                <c:pt idx="6">
                  <c:v>12.008670520231213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12-409F-9CD2-7E22ECE1885E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Klasse!$R$22:$R$32</c:f>
              <c:numCache>
                <c:formatCode>0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1.7692307692307692</c:v>
                </c:pt>
                <c:pt idx="4">
                  <c:v>3.5</c:v>
                </c:pt>
                <c:pt idx="5">
                  <c:v>7.7943925233644862</c:v>
                </c:pt>
                <c:pt idx="6">
                  <c:v>15.456896551724139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12-409F-9CD2-7E22ECE1885E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Klasse!$R$10:$R$16</c:f>
              <c:numCache>
                <c:formatCode>0</c:formatCode>
                <c:ptCount val="7"/>
                <c:pt idx="0">
                  <c:v>0</c:v>
                </c:pt>
                <c:pt idx="1">
                  <c:v>1.3333333333333333</c:v>
                </c:pt>
                <c:pt idx="2">
                  <c:v>2</c:v>
                </c:pt>
                <c:pt idx="3">
                  <c:v>1.9841269841269842</c:v>
                </c:pt>
                <c:pt idx="4">
                  <c:v>3.0136986301369864</c:v>
                </c:pt>
                <c:pt idx="5">
                  <c:v>9.6682692307692299</c:v>
                </c:pt>
                <c:pt idx="6">
                  <c:v>17.457399103139014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12-409F-9CD2-7E22ECE18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3616"/>
        <c:axId val="724642832"/>
      </c:barChart>
      <c:catAx>
        <c:axId val="724643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klasse</a:t>
                </a:r>
              </a:p>
            </c:rich>
          </c:tx>
          <c:layout>
            <c:manualLayout>
              <c:xMode val="edge"/>
              <c:yMode val="edge"/>
              <c:x val="1.161467797294569E-2"/>
              <c:y val="0.300145864368305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 produsenter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Klasse!$B$144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Klasse!$E$144:$E$150</c:f>
              <c:numCache>
                <c:formatCode>General</c:formatCode>
                <c:ptCount val="7"/>
                <c:pt idx="0">
                  <c:v>1</c:v>
                </c:pt>
                <c:pt idx="1">
                  <c:v>16</c:v>
                </c:pt>
                <c:pt idx="2">
                  <c:v>65</c:v>
                </c:pt>
                <c:pt idx="3">
                  <c:v>239</c:v>
                </c:pt>
                <c:pt idx="4">
                  <c:v>474</c:v>
                </c:pt>
                <c:pt idx="5">
                  <c:v>718</c:v>
                </c:pt>
                <c:pt idx="6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0-4A29-A3F2-90136BA65979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Klasse!$E$109:$E$115</c:f>
              <c:numCache>
                <c:formatCode>General</c:formatCode>
                <c:ptCount val="7"/>
                <c:pt idx="0">
                  <c:v>12</c:v>
                </c:pt>
                <c:pt idx="1">
                  <c:v>7</c:v>
                </c:pt>
                <c:pt idx="2">
                  <c:v>28</c:v>
                </c:pt>
                <c:pt idx="3">
                  <c:v>97</c:v>
                </c:pt>
                <c:pt idx="4">
                  <c:v>274</c:v>
                </c:pt>
                <c:pt idx="5">
                  <c:v>473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0-4A29-A3F2-90136BA65979}"/>
            </c:ext>
          </c:extLst>
        </c:ser>
        <c:ser>
          <c:idx val="10"/>
          <c:order val="2"/>
          <c:tx>
            <c:strRef>
              <c:f>Klasse!$B$74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Klasse!$E$74:$E$80</c:f>
              <c:numCache>
                <c:formatCode>General</c:formatCode>
                <c:ptCount val="7"/>
                <c:pt idx="0">
                  <c:v>24</c:v>
                </c:pt>
                <c:pt idx="1">
                  <c:v>5</c:v>
                </c:pt>
                <c:pt idx="2">
                  <c:v>16</c:v>
                </c:pt>
                <c:pt idx="3">
                  <c:v>78</c:v>
                </c:pt>
                <c:pt idx="4">
                  <c:v>225</c:v>
                </c:pt>
                <c:pt idx="5">
                  <c:v>347</c:v>
                </c:pt>
                <c:pt idx="6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90-4A29-A3F2-90136BA65979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Klasse!$E$22:$E$32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10</c:v>
                </c:pt>
                <c:pt idx="3">
                  <c:v>65</c:v>
                </c:pt>
                <c:pt idx="4">
                  <c:v>144</c:v>
                </c:pt>
                <c:pt idx="5">
                  <c:v>214</c:v>
                </c:pt>
                <c:pt idx="6">
                  <c:v>232</c:v>
                </c:pt>
                <c:pt idx="8">
                  <c:v>1</c:v>
                </c:pt>
                <c:pt idx="9">
                  <c:v>0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90-4A29-A3F2-90136BA65979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Klasse!$E$10:$E$16</c:f>
              <c:numCache>
                <c:formatCode>General</c:formatCode>
                <c:ptCount val="7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63</c:v>
                </c:pt>
                <c:pt idx="4">
                  <c:v>146</c:v>
                </c:pt>
                <c:pt idx="5">
                  <c:v>208</c:v>
                </c:pt>
                <c:pt idx="6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90-4A29-A3F2-90136BA65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2096"/>
        <c:axId val="724644008"/>
      </c:barChart>
      <c:catAx>
        <c:axId val="542202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4008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2537386315082708E-2"/>
              <c:y val="0.344592222069145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209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6792018595252981"/>
          <c:w val="7.0427899058186555E-2"/>
          <c:h val="0.24831692471819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Klasse!$K$137:$K$143</c:f>
              <c:numCache>
                <c:formatCode>0.00</c:formatCode>
                <c:ptCount val="7"/>
                <c:pt idx="0">
                  <c:v>0</c:v>
                </c:pt>
                <c:pt idx="1">
                  <c:v>36.565217391304351</c:v>
                </c:pt>
                <c:pt idx="2">
                  <c:v>42.621212121212118</c:v>
                </c:pt>
                <c:pt idx="3">
                  <c:v>47.663742690058477</c:v>
                </c:pt>
                <c:pt idx="4">
                  <c:v>52.622596153846146</c:v>
                </c:pt>
                <c:pt idx="5">
                  <c:v>56.899717876378553</c:v>
                </c:pt>
                <c:pt idx="6">
                  <c:v>61.107547169811312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2E-47AC-9E3F-BB7565EF2EE5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Klasse!$K$109:$K$115</c:f>
              <c:numCache>
                <c:formatCode>0.00</c:formatCode>
                <c:ptCount val="7"/>
                <c:pt idx="0">
                  <c:v>0</c:v>
                </c:pt>
                <c:pt idx="1">
                  <c:v>36.285714285714278</c:v>
                </c:pt>
                <c:pt idx="2">
                  <c:v>42.454545454545446</c:v>
                </c:pt>
                <c:pt idx="3">
                  <c:v>47.676470588235297</c:v>
                </c:pt>
                <c:pt idx="4">
                  <c:v>52.54</c:v>
                </c:pt>
                <c:pt idx="5">
                  <c:v>57.414427157001398</c:v>
                </c:pt>
                <c:pt idx="6">
                  <c:v>61.711724137931007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2E-47AC-9E3F-BB7565EF2EE5}"/>
            </c:ext>
          </c:extLst>
        </c:ser>
        <c:ser>
          <c:idx val="10"/>
          <c:order val="2"/>
          <c:tx>
            <c:strRef>
              <c:f>Klasse!$B$73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Klasse!$K$67:$K$73</c:f>
              <c:numCache>
                <c:formatCode>0.00</c:formatCode>
                <c:ptCount val="7"/>
                <c:pt idx="0">
                  <c:v>0</c:v>
                </c:pt>
                <c:pt idx="1">
                  <c:v>38</c:v>
                </c:pt>
                <c:pt idx="2">
                  <c:v>41.878787878787882</c:v>
                </c:pt>
                <c:pt idx="3">
                  <c:v>47.583783783783772</c:v>
                </c:pt>
                <c:pt idx="4">
                  <c:v>52.639046538024957</c:v>
                </c:pt>
                <c:pt idx="5">
                  <c:v>57.507171543316119</c:v>
                </c:pt>
                <c:pt idx="6">
                  <c:v>61.653349979192683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2E-47AC-9E3F-BB7565EF2EE5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Klasse!$K$22:$K$32</c:f>
              <c:numCache>
                <c:formatCode>0.00</c:formatCode>
                <c:ptCount val="11"/>
                <c:pt idx="0">
                  <c:v>0</c:v>
                </c:pt>
                <c:pt idx="1">
                  <c:v>39</c:v>
                </c:pt>
                <c:pt idx="2">
                  <c:v>42.666666666666657</c:v>
                </c:pt>
                <c:pt idx="3">
                  <c:v>47.782608695652179</c:v>
                </c:pt>
                <c:pt idx="4">
                  <c:v>52.803571428571438</c:v>
                </c:pt>
                <c:pt idx="5">
                  <c:v>57.399280575539557</c:v>
                </c:pt>
                <c:pt idx="6">
                  <c:v>62.61572783045176</c:v>
                </c:pt>
                <c:pt idx="8">
                  <c:v>60</c:v>
                </c:pt>
                <c:pt idx="9">
                  <c:v>0</c:v>
                </c:pt>
                <c:pt idx="10">
                  <c:v>61.83333333333335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2E-47AC-9E3F-BB7565EF2EE5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Klasse!$K$10:$K$16</c:f>
              <c:numCache>
                <c:formatCode>0.00</c:formatCode>
                <c:ptCount val="7"/>
                <c:pt idx="0">
                  <c:v>0</c:v>
                </c:pt>
                <c:pt idx="1">
                  <c:v>39</c:v>
                </c:pt>
                <c:pt idx="2">
                  <c:v>41.923076923076913</c:v>
                </c:pt>
                <c:pt idx="3">
                  <c:v>47.664000000000001</c:v>
                </c:pt>
                <c:pt idx="4">
                  <c:v>52.804545454545448</c:v>
                </c:pt>
                <c:pt idx="5">
                  <c:v>57.518647439085008</c:v>
                </c:pt>
                <c:pt idx="6">
                  <c:v>62.536108969416603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2E-47AC-9E3F-BB7565EF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4056"/>
        <c:axId val="542198568"/>
      </c:barChart>
      <c:catAx>
        <c:axId val="542204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19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19856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40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40319725884407"/>
          <c:y val="0.20311117516300484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Klasse!$M$137:$M$143</c:f>
              <c:numCache>
                <c:formatCode>0.0</c:formatCode>
                <c:ptCount val="7"/>
                <c:pt idx="0">
                  <c:v>0</c:v>
                </c:pt>
                <c:pt idx="1">
                  <c:v>199.61304347826089</c:v>
                </c:pt>
                <c:pt idx="2">
                  <c:v>183.27424242424237</c:v>
                </c:pt>
                <c:pt idx="3">
                  <c:v>174.40845481049561</c:v>
                </c:pt>
                <c:pt idx="4">
                  <c:v>154.66122082585287</c:v>
                </c:pt>
                <c:pt idx="5">
                  <c:v>132.34161569826688</c:v>
                </c:pt>
                <c:pt idx="6">
                  <c:v>118.88516656191062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1-4FFC-A5DB-EC9060FBFF9F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Klasse!$M$102:$M$108</c:f>
              <c:numCache>
                <c:formatCode>0.0</c:formatCode>
                <c:ptCount val="7"/>
                <c:pt idx="0">
                  <c:v>0</c:v>
                </c:pt>
                <c:pt idx="1">
                  <c:v>217.8</c:v>
                </c:pt>
                <c:pt idx="2">
                  <c:v>189.03913043478255</c:v>
                </c:pt>
                <c:pt idx="3">
                  <c:v>185.11153846153837</c:v>
                </c:pt>
                <c:pt idx="4">
                  <c:v>163.29999999999973</c:v>
                </c:pt>
                <c:pt idx="5">
                  <c:v>143.05268410185829</c:v>
                </c:pt>
                <c:pt idx="6">
                  <c:v>124.11109356494238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31-4FFC-A5DB-EC9060FBFF9F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Klasse!$M$67:$M$73</c:f>
              <c:numCache>
                <c:formatCode>0.0</c:formatCode>
                <c:ptCount val="7"/>
                <c:pt idx="0">
                  <c:v>0</c:v>
                </c:pt>
                <c:pt idx="1">
                  <c:v>202.90000000000003</c:v>
                </c:pt>
                <c:pt idx="2">
                  <c:v>197.88787878787875</c:v>
                </c:pt>
                <c:pt idx="3">
                  <c:v>178.14</c:v>
                </c:pt>
                <c:pt idx="4">
                  <c:v>156.85804988662127</c:v>
                </c:pt>
                <c:pt idx="5">
                  <c:v>144.43308486238553</c:v>
                </c:pt>
                <c:pt idx="6">
                  <c:v>123.74689124558084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31-4FFC-A5DB-EC9060FBFF9F}"/>
            </c:ext>
          </c:extLst>
        </c:ser>
        <c:ser>
          <c:idx val="13"/>
          <c:order val="3"/>
          <c:tx>
            <c:strRef>
              <c:f>Klasse!$B$23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Klasse!$M$22:$M$32</c:f>
              <c:numCache>
                <c:formatCode>0.0</c:formatCode>
                <c:ptCount val="11"/>
                <c:pt idx="0">
                  <c:v>0</c:v>
                </c:pt>
                <c:pt idx="1">
                  <c:v>244.8</c:v>
                </c:pt>
                <c:pt idx="2">
                  <c:v>187</c:v>
                </c:pt>
                <c:pt idx="3">
                  <c:v>190.46260869565219</c:v>
                </c:pt>
                <c:pt idx="4">
                  <c:v>170.00853174603196</c:v>
                </c:pt>
                <c:pt idx="5">
                  <c:v>146.59442446043161</c:v>
                </c:pt>
                <c:pt idx="6">
                  <c:v>127.8556051310654</c:v>
                </c:pt>
                <c:pt idx="8">
                  <c:v>181.1</c:v>
                </c:pt>
                <c:pt idx="9">
                  <c:v>0</c:v>
                </c:pt>
                <c:pt idx="10">
                  <c:v>39.694736842105272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31-4FFC-A5DB-EC9060FBFF9F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Klasse!$M$10:$M$16</c:f>
              <c:numCache>
                <c:formatCode>0.0</c:formatCode>
                <c:ptCount val="7"/>
                <c:pt idx="0">
                  <c:v>0</c:v>
                </c:pt>
                <c:pt idx="1">
                  <c:v>270.97500000000002</c:v>
                </c:pt>
                <c:pt idx="2">
                  <c:v>222.17857142857139</c:v>
                </c:pt>
                <c:pt idx="3">
                  <c:v>200.13599999999997</c:v>
                </c:pt>
                <c:pt idx="4">
                  <c:v>169.73545454545453</c:v>
                </c:pt>
                <c:pt idx="5">
                  <c:v>147.41093983092981</c:v>
                </c:pt>
                <c:pt idx="6">
                  <c:v>126.95224762394044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31-4FFC-A5DB-EC9060FBF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2984"/>
        <c:axId val="171033376"/>
      </c:barChart>
      <c:catAx>
        <c:axId val="17103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337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729600267334593"/>
          <c:y val="0.320208913279779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245165941262E-2"/>
          <c:y val="0.19039140672968577"/>
          <c:w val="0.8686296052891832"/>
          <c:h val="0.701567920976458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Klasse!$F$137:$F$143</c:f>
              <c:numCache>
                <c:formatCode>#,##0</c:formatCode>
                <c:ptCount val="7"/>
                <c:pt idx="0">
                  <c:v>4</c:v>
                </c:pt>
                <c:pt idx="1">
                  <c:v>23</c:v>
                </c:pt>
                <c:pt idx="2">
                  <c:v>66</c:v>
                </c:pt>
                <c:pt idx="3">
                  <c:v>343</c:v>
                </c:pt>
                <c:pt idx="4">
                  <c:v>1671</c:v>
                </c:pt>
                <c:pt idx="5">
                  <c:v>3924</c:v>
                </c:pt>
                <c:pt idx="6">
                  <c:v>1591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1-4BDA-8F9D-92601DB2D873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Klasse!$F$102:$F$108</c:f>
              <c:numCache>
                <c:formatCode>#,##0</c:formatCode>
                <c:ptCount val="7"/>
                <c:pt idx="0">
                  <c:v>17</c:v>
                </c:pt>
                <c:pt idx="1">
                  <c:v>10</c:v>
                </c:pt>
                <c:pt idx="2">
                  <c:v>23</c:v>
                </c:pt>
                <c:pt idx="3">
                  <c:v>156</c:v>
                </c:pt>
                <c:pt idx="4">
                  <c:v>665</c:v>
                </c:pt>
                <c:pt idx="5">
                  <c:v>2906</c:v>
                </c:pt>
                <c:pt idx="6">
                  <c:v>5066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71-4BDA-8F9D-92601DB2D873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Klasse!$F$67:$F$73</c:f>
              <c:numCache>
                <c:formatCode>#,##0</c:formatCode>
                <c:ptCount val="7"/>
                <c:pt idx="0">
                  <c:v>13</c:v>
                </c:pt>
                <c:pt idx="1">
                  <c:v>10</c:v>
                </c:pt>
                <c:pt idx="2">
                  <c:v>33</c:v>
                </c:pt>
                <c:pt idx="3">
                  <c:v>185</c:v>
                </c:pt>
                <c:pt idx="4">
                  <c:v>882</c:v>
                </c:pt>
                <c:pt idx="5">
                  <c:v>3488</c:v>
                </c:pt>
                <c:pt idx="6">
                  <c:v>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71-4BDA-8F9D-92601DB2D873}"/>
            </c:ext>
          </c:extLst>
        </c:ser>
        <c:ser>
          <c:idx val="13"/>
          <c:order val="3"/>
          <c:tx>
            <c:strRef>
              <c:f>Klasse!$B$23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Klasse!$F$22:$F$32</c:f>
              <c:numCache>
                <c:formatCode>#,##0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10</c:v>
                </c:pt>
                <c:pt idx="3">
                  <c:v>115</c:v>
                </c:pt>
                <c:pt idx="4">
                  <c:v>504</c:v>
                </c:pt>
                <c:pt idx="5">
                  <c:v>1668</c:v>
                </c:pt>
                <c:pt idx="6">
                  <c:v>3586</c:v>
                </c:pt>
                <c:pt idx="8">
                  <c:v>1</c:v>
                </c:pt>
                <c:pt idx="9">
                  <c:v>0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71-4BDA-8F9D-92601DB2D873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Klasse!$F$10:$F$16</c:f>
              <c:numCache>
                <c:formatCode>#,##0</c:formatCode>
                <c:ptCount val="7"/>
                <c:pt idx="0">
                  <c:v>0</c:v>
                </c:pt>
                <c:pt idx="1">
                  <c:v>4</c:v>
                </c:pt>
                <c:pt idx="2">
                  <c:v>14</c:v>
                </c:pt>
                <c:pt idx="3">
                  <c:v>125</c:v>
                </c:pt>
                <c:pt idx="4">
                  <c:v>440</c:v>
                </c:pt>
                <c:pt idx="5">
                  <c:v>2011</c:v>
                </c:pt>
                <c:pt idx="6">
                  <c:v>3893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71-4BDA-8F9D-92601DB2D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28456"/>
        <c:axId val="171032200"/>
      </c:barChart>
      <c:catAx>
        <c:axId val="167928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2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284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43478692027211"/>
          <c:y val="0.2548077377217308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'Kjøtt%'!$B$82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'Kjøtt%'!$G$83:$G$113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1.4963339817447251E-2</c:v>
                </c:pt>
                <c:pt idx="5">
                  <c:v>2.9926679634894503E-2</c:v>
                </c:pt>
                <c:pt idx="6">
                  <c:v>0</c:v>
                </c:pt>
                <c:pt idx="7">
                  <c:v>0.14963339817447252</c:v>
                </c:pt>
                <c:pt idx="8">
                  <c:v>1.4963339817447251E-2</c:v>
                </c:pt>
                <c:pt idx="9">
                  <c:v>2.9926679634894503E-2</c:v>
                </c:pt>
                <c:pt idx="10">
                  <c:v>0.4788268741583121</c:v>
                </c:pt>
                <c:pt idx="11">
                  <c:v>0.17956007780936717</c:v>
                </c:pt>
                <c:pt idx="12">
                  <c:v>7.481669908723626E-2</c:v>
                </c:pt>
                <c:pt idx="13">
                  <c:v>1.0773604668562025</c:v>
                </c:pt>
                <c:pt idx="14">
                  <c:v>0.71824031123746868</c:v>
                </c:pt>
                <c:pt idx="15">
                  <c:v>0.22445009726170875</c:v>
                </c:pt>
                <c:pt idx="16">
                  <c:v>2.6335478078707166</c:v>
                </c:pt>
                <c:pt idx="17">
                  <c:v>1.346700583570253</c:v>
                </c:pt>
                <c:pt idx="18">
                  <c:v>0.4788268741583121</c:v>
                </c:pt>
                <c:pt idx="19">
                  <c:v>3.7707616339967074</c:v>
                </c:pt>
                <c:pt idx="20">
                  <c:v>2.6784378273230591</c:v>
                </c:pt>
                <c:pt idx="21">
                  <c:v>1.5561873410145146</c:v>
                </c:pt>
                <c:pt idx="22">
                  <c:v>12.075415232679935</c:v>
                </c:pt>
                <c:pt idx="23">
                  <c:v>6.7783929373036047</c:v>
                </c:pt>
                <c:pt idx="24">
                  <c:v>5.5065090528205882</c:v>
                </c:pt>
                <c:pt idx="25">
                  <c:v>11.641478377973968</c:v>
                </c:pt>
                <c:pt idx="26">
                  <c:v>11.641478377973968</c:v>
                </c:pt>
                <c:pt idx="27">
                  <c:v>4.4141852461469409</c:v>
                </c:pt>
                <c:pt idx="28">
                  <c:v>9.6962442017058201</c:v>
                </c:pt>
                <c:pt idx="29">
                  <c:v>10.803531348196922</c:v>
                </c:pt>
                <c:pt idx="30">
                  <c:v>11.731258416878648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B-4007-9B9A-A0F99F0E4ADD}"/>
            </c:ext>
          </c:extLst>
        </c:ser>
        <c:ser>
          <c:idx val="13"/>
          <c:order val="1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'Kjøtt%'!$G$48:$G$78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3.3869602032176122E-2</c:v>
                </c:pt>
                <c:pt idx="5">
                  <c:v>1.6934801016088061E-2</c:v>
                </c:pt>
                <c:pt idx="6">
                  <c:v>0</c:v>
                </c:pt>
                <c:pt idx="7">
                  <c:v>3.3869602032176122E-2</c:v>
                </c:pt>
                <c:pt idx="8">
                  <c:v>6.7739204064352243E-2</c:v>
                </c:pt>
                <c:pt idx="9">
                  <c:v>3.3869602032176122E-2</c:v>
                </c:pt>
                <c:pt idx="10">
                  <c:v>0.20321761219305673</c:v>
                </c:pt>
                <c:pt idx="11">
                  <c:v>0.18628281117696871</c:v>
                </c:pt>
                <c:pt idx="12">
                  <c:v>0.15241320914479253</c:v>
                </c:pt>
                <c:pt idx="13">
                  <c:v>0.69432684165961045</c:v>
                </c:pt>
                <c:pt idx="14">
                  <c:v>0.71126164267569836</c:v>
                </c:pt>
                <c:pt idx="15">
                  <c:v>0.18628281117696871</c:v>
                </c:pt>
                <c:pt idx="16">
                  <c:v>2.0660457239627434</c:v>
                </c:pt>
                <c:pt idx="17">
                  <c:v>1.3039796782387809</c:v>
                </c:pt>
                <c:pt idx="18">
                  <c:v>0.66045723962743419</c:v>
                </c:pt>
                <c:pt idx="19">
                  <c:v>4.3183742591024554</c:v>
                </c:pt>
                <c:pt idx="20">
                  <c:v>3.3869602032176118</c:v>
                </c:pt>
                <c:pt idx="21">
                  <c:v>1.8966977138018628</c:v>
                </c:pt>
                <c:pt idx="22">
                  <c:v>9.9576629974597779</c:v>
                </c:pt>
                <c:pt idx="23">
                  <c:v>6.0626587637595284</c:v>
                </c:pt>
                <c:pt idx="24">
                  <c:v>6.9432684165961049</c:v>
                </c:pt>
                <c:pt idx="25">
                  <c:v>9.7883149872988984</c:v>
                </c:pt>
                <c:pt idx="26">
                  <c:v>11.701947502116852</c:v>
                </c:pt>
                <c:pt idx="27">
                  <c:v>5.0973751058425059</c:v>
                </c:pt>
                <c:pt idx="28">
                  <c:v>9.8729889923793408</c:v>
                </c:pt>
                <c:pt idx="29">
                  <c:v>14.41151566469094</c:v>
                </c:pt>
                <c:pt idx="30">
                  <c:v>9.9745977984758696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B-4007-9B9A-A0F99F0E4ADD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'Kjøtt%'!$G$12:$G$45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6.154793045083861E-2</c:v>
                </c:pt>
                <c:pt idx="5">
                  <c:v>4.6160947838128942E-2</c:v>
                </c:pt>
                <c:pt idx="6">
                  <c:v>0</c:v>
                </c:pt>
                <c:pt idx="7">
                  <c:v>9.2321895676257884E-2</c:v>
                </c:pt>
                <c:pt idx="8">
                  <c:v>4.6160947838128942E-2</c:v>
                </c:pt>
                <c:pt idx="9">
                  <c:v>1.5386982612709653E-2</c:v>
                </c:pt>
                <c:pt idx="10">
                  <c:v>0.23080473919064473</c:v>
                </c:pt>
                <c:pt idx="11">
                  <c:v>0.21541775657793513</c:v>
                </c:pt>
                <c:pt idx="12">
                  <c:v>0.18464379135251577</c:v>
                </c:pt>
                <c:pt idx="13">
                  <c:v>0.63086628712109549</c:v>
                </c:pt>
                <c:pt idx="14">
                  <c:v>0.6616402523465148</c:v>
                </c:pt>
                <c:pt idx="15">
                  <c:v>0.16925680873980603</c:v>
                </c:pt>
                <c:pt idx="16">
                  <c:v>1.4156024003692873</c:v>
                </c:pt>
                <c:pt idx="17">
                  <c:v>1.2463455916294817</c:v>
                </c:pt>
                <c:pt idx="18">
                  <c:v>0.69241421757193367</c:v>
                </c:pt>
                <c:pt idx="19">
                  <c:v>3.2620403138944449</c:v>
                </c:pt>
                <c:pt idx="20">
                  <c:v>3.0927835051546393</c:v>
                </c:pt>
                <c:pt idx="21">
                  <c:v>1.5233112786582557</c:v>
                </c:pt>
                <c:pt idx="22">
                  <c:v>9.7707339590706237</c:v>
                </c:pt>
                <c:pt idx="23">
                  <c:v>9.3552854285274645</c:v>
                </c:pt>
                <c:pt idx="24">
                  <c:v>7.2164948453608257</c:v>
                </c:pt>
                <c:pt idx="25">
                  <c:v>11.0016925680874</c:v>
                </c:pt>
                <c:pt idx="26">
                  <c:v>12.2788121249423</c:v>
                </c:pt>
                <c:pt idx="27">
                  <c:v>5.4931527927373436</c:v>
                </c:pt>
                <c:pt idx="28">
                  <c:v>8.9859978458224301</c:v>
                </c:pt>
                <c:pt idx="29">
                  <c:v>9.0167718110478532</c:v>
                </c:pt>
                <c:pt idx="30">
                  <c:v>13.109709186028622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1B-4007-9B9A-A0F99F0E4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5336"/>
        <c:axId val="171035728"/>
      </c:barChart>
      <c:catAx>
        <c:axId val="17103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336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4.9010081266977069E-2"/>
          <c:h val="0.146606653993402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5111980429196"/>
          <c:y val="0.17226536042962018"/>
          <c:w val="0.87118804947683048"/>
          <c:h val="0.65845153986815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'Kjøtt%'!$F$573:$F$603</c:f>
              <c:numCache>
                <c:formatCode>0</c:formatCode>
                <c:ptCount val="31"/>
                <c:pt idx="0">
                  <c:v>11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4</c:v>
                </c:pt>
                <c:pt idx="5">
                  <c:v>7</c:v>
                </c:pt>
                <c:pt idx="6">
                  <c:v>13</c:v>
                </c:pt>
                <c:pt idx="7">
                  <c:v>5</c:v>
                </c:pt>
                <c:pt idx="8">
                  <c:v>14</c:v>
                </c:pt>
                <c:pt idx="9">
                  <c:v>27</c:v>
                </c:pt>
                <c:pt idx="10">
                  <c:v>28</c:v>
                </c:pt>
                <c:pt idx="11">
                  <c:v>45</c:v>
                </c:pt>
                <c:pt idx="12">
                  <c:v>70</c:v>
                </c:pt>
                <c:pt idx="13">
                  <c:v>70</c:v>
                </c:pt>
                <c:pt idx="14">
                  <c:v>130</c:v>
                </c:pt>
                <c:pt idx="15">
                  <c:v>211</c:v>
                </c:pt>
                <c:pt idx="16">
                  <c:v>177</c:v>
                </c:pt>
                <c:pt idx="17">
                  <c:v>277</c:v>
                </c:pt>
                <c:pt idx="18">
                  <c:v>373</c:v>
                </c:pt>
                <c:pt idx="19">
                  <c:v>641</c:v>
                </c:pt>
                <c:pt idx="20">
                  <c:v>967</c:v>
                </c:pt>
                <c:pt idx="21">
                  <c:v>772</c:v>
                </c:pt>
                <c:pt idx="22">
                  <c:v>723</c:v>
                </c:pt>
                <c:pt idx="23">
                  <c:v>784</c:v>
                </c:pt>
                <c:pt idx="24">
                  <c:v>728</c:v>
                </c:pt>
                <c:pt idx="25">
                  <c:v>684</c:v>
                </c:pt>
                <c:pt idx="26">
                  <c:v>326</c:v>
                </c:pt>
                <c:pt idx="27">
                  <c:v>444</c:v>
                </c:pt>
                <c:pt idx="28">
                  <c:v>123</c:v>
                </c:pt>
                <c:pt idx="29">
                  <c:v>29</c:v>
                </c:pt>
                <c:pt idx="3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3-4852-BF0F-47B5BC25770B}"/>
            </c:ext>
          </c:extLst>
        </c:ser>
        <c:ser>
          <c:idx val="4"/>
          <c:order val="1"/>
          <c:tx>
            <c:strRef>
              <c:f>'Kjøtt%'!$B$398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'Kjøtt%'!$F$398:$F$428</c:f>
              <c:numCache>
                <c:formatCode>0</c:formatCode>
                <c:ptCount val="31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6</c:v>
                </c:pt>
                <c:pt idx="9">
                  <c:v>10</c:v>
                </c:pt>
                <c:pt idx="10">
                  <c:v>24</c:v>
                </c:pt>
                <c:pt idx="11">
                  <c:v>30</c:v>
                </c:pt>
                <c:pt idx="12">
                  <c:v>13</c:v>
                </c:pt>
                <c:pt idx="13">
                  <c:v>41</c:v>
                </c:pt>
                <c:pt idx="14">
                  <c:v>47</c:v>
                </c:pt>
                <c:pt idx="15">
                  <c:v>64</c:v>
                </c:pt>
                <c:pt idx="16">
                  <c:v>91</c:v>
                </c:pt>
                <c:pt idx="17">
                  <c:v>131</c:v>
                </c:pt>
                <c:pt idx="18">
                  <c:v>111</c:v>
                </c:pt>
                <c:pt idx="19">
                  <c:v>268</c:v>
                </c:pt>
                <c:pt idx="20">
                  <c:v>351</c:v>
                </c:pt>
                <c:pt idx="21">
                  <c:v>292</c:v>
                </c:pt>
                <c:pt idx="22">
                  <c:v>639</c:v>
                </c:pt>
                <c:pt idx="23">
                  <c:v>917</c:v>
                </c:pt>
                <c:pt idx="24">
                  <c:v>724</c:v>
                </c:pt>
                <c:pt idx="25">
                  <c:v>1477</c:v>
                </c:pt>
                <c:pt idx="26">
                  <c:v>1088</c:v>
                </c:pt>
                <c:pt idx="27">
                  <c:v>1007</c:v>
                </c:pt>
                <c:pt idx="28">
                  <c:v>1003</c:v>
                </c:pt>
                <c:pt idx="29">
                  <c:v>293</c:v>
                </c:pt>
                <c:pt idx="30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73-4852-BF0F-47B5BC25770B}"/>
            </c:ext>
          </c:extLst>
        </c:ser>
        <c:ser>
          <c:idx val="10"/>
          <c:order val="2"/>
          <c:tx>
            <c:strRef>
              <c:f>'Kjøtt%'!$B$223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'Kjøtt%'!$F$223:$F$253</c:f>
              <c:numCache>
                <c:formatCode>0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  <c:pt idx="5">
                  <c:v>8</c:v>
                </c:pt>
                <c:pt idx="6">
                  <c:v>3</c:v>
                </c:pt>
                <c:pt idx="7">
                  <c:v>11</c:v>
                </c:pt>
                <c:pt idx="8">
                  <c:v>7</c:v>
                </c:pt>
                <c:pt idx="9">
                  <c:v>4</c:v>
                </c:pt>
                <c:pt idx="10">
                  <c:v>27</c:v>
                </c:pt>
                <c:pt idx="11">
                  <c:v>17</c:v>
                </c:pt>
                <c:pt idx="12">
                  <c:v>12</c:v>
                </c:pt>
                <c:pt idx="13">
                  <c:v>79</c:v>
                </c:pt>
                <c:pt idx="14">
                  <c:v>50</c:v>
                </c:pt>
                <c:pt idx="15">
                  <c:v>48</c:v>
                </c:pt>
                <c:pt idx="16">
                  <c:v>166</c:v>
                </c:pt>
                <c:pt idx="17">
                  <c:v>213</c:v>
                </c:pt>
                <c:pt idx="18">
                  <c:v>83</c:v>
                </c:pt>
                <c:pt idx="19">
                  <c:v>371</c:v>
                </c:pt>
                <c:pt idx="20">
                  <c:v>341</c:v>
                </c:pt>
                <c:pt idx="21">
                  <c:v>330</c:v>
                </c:pt>
                <c:pt idx="22">
                  <c:v>804</c:v>
                </c:pt>
                <c:pt idx="23">
                  <c:v>1242</c:v>
                </c:pt>
                <c:pt idx="24">
                  <c:v>769</c:v>
                </c:pt>
                <c:pt idx="25">
                  <c:v>1375</c:v>
                </c:pt>
                <c:pt idx="26">
                  <c:v>1019</c:v>
                </c:pt>
                <c:pt idx="27">
                  <c:v>1027</c:v>
                </c:pt>
                <c:pt idx="28">
                  <c:v>881</c:v>
                </c:pt>
                <c:pt idx="29">
                  <c:v>290</c:v>
                </c:pt>
                <c:pt idx="30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73-4852-BF0F-47B5BC25770B}"/>
            </c:ext>
          </c:extLst>
        </c:ser>
        <c:ser>
          <c:idx val="13"/>
          <c:order val="3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'Kjøtt%'!$F$48:$F$78</c:f>
              <c:numCache>
                <c:formatCode>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12</c:v>
                </c:pt>
                <c:pt idx="11">
                  <c:v>11</c:v>
                </c:pt>
                <c:pt idx="12">
                  <c:v>9</c:v>
                </c:pt>
                <c:pt idx="13">
                  <c:v>41</c:v>
                </c:pt>
                <c:pt idx="14">
                  <c:v>42</c:v>
                </c:pt>
                <c:pt idx="15">
                  <c:v>11</c:v>
                </c:pt>
                <c:pt idx="16">
                  <c:v>122</c:v>
                </c:pt>
                <c:pt idx="17">
                  <c:v>77</c:v>
                </c:pt>
                <c:pt idx="18">
                  <c:v>39</c:v>
                </c:pt>
                <c:pt idx="19">
                  <c:v>255</c:v>
                </c:pt>
                <c:pt idx="20">
                  <c:v>200</c:v>
                </c:pt>
                <c:pt idx="21">
                  <c:v>112</c:v>
                </c:pt>
                <c:pt idx="22">
                  <c:v>588</c:v>
                </c:pt>
                <c:pt idx="23">
                  <c:v>358</c:v>
                </c:pt>
                <c:pt idx="24">
                  <c:v>410</c:v>
                </c:pt>
                <c:pt idx="25">
                  <c:v>578</c:v>
                </c:pt>
                <c:pt idx="26">
                  <c:v>691</c:v>
                </c:pt>
                <c:pt idx="27">
                  <c:v>301</c:v>
                </c:pt>
                <c:pt idx="28">
                  <c:v>583</c:v>
                </c:pt>
                <c:pt idx="29">
                  <c:v>851</c:v>
                </c:pt>
                <c:pt idx="30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73-4852-BF0F-47B5BC25770B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'Kjøtt%'!$F$12:$F$42</c:f>
              <c:numCache>
                <c:formatCode>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  <c:pt idx="7">
                  <c:v>6</c:v>
                </c:pt>
                <c:pt idx="8">
                  <c:v>3</c:v>
                </c:pt>
                <c:pt idx="9">
                  <c:v>1</c:v>
                </c:pt>
                <c:pt idx="10">
                  <c:v>15</c:v>
                </c:pt>
                <c:pt idx="11">
                  <c:v>14</c:v>
                </c:pt>
                <c:pt idx="12">
                  <c:v>12</c:v>
                </c:pt>
                <c:pt idx="13">
                  <c:v>41</c:v>
                </c:pt>
                <c:pt idx="14">
                  <c:v>43</c:v>
                </c:pt>
                <c:pt idx="15">
                  <c:v>11</c:v>
                </c:pt>
                <c:pt idx="16">
                  <c:v>92</c:v>
                </c:pt>
                <c:pt idx="17">
                  <c:v>81</c:v>
                </c:pt>
                <c:pt idx="18">
                  <c:v>45</c:v>
                </c:pt>
                <c:pt idx="19">
                  <c:v>212</c:v>
                </c:pt>
                <c:pt idx="20">
                  <c:v>201</c:v>
                </c:pt>
                <c:pt idx="21">
                  <c:v>99</c:v>
                </c:pt>
                <c:pt idx="22">
                  <c:v>635</c:v>
                </c:pt>
                <c:pt idx="23">
                  <c:v>608</c:v>
                </c:pt>
                <c:pt idx="24">
                  <c:v>469</c:v>
                </c:pt>
                <c:pt idx="25">
                  <c:v>715</c:v>
                </c:pt>
                <c:pt idx="26">
                  <c:v>798</c:v>
                </c:pt>
                <c:pt idx="27">
                  <c:v>357</c:v>
                </c:pt>
                <c:pt idx="28">
                  <c:v>584</c:v>
                </c:pt>
                <c:pt idx="29">
                  <c:v>586</c:v>
                </c:pt>
                <c:pt idx="30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73-4852-BF0F-47B5BC257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4160"/>
        <c:axId val="171034552"/>
      </c:barChart>
      <c:catAx>
        <c:axId val="17103416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5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16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30931934994329"/>
          <c:y val="0.2601183616825719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758400570299079E-2"/>
          <c:y val="0.16828960636948495"/>
          <c:w val="0.87698089822105574"/>
          <c:h val="0.66242731204784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'Kjøtt%'!$I$573:$I$603</c:f>
              <c:numCache>
                <c:formatCode>0.0</c:formatCode>
                <c:ptCount val="31"/>
                <c:pt idx="0">
                  <c:v>209.32727272727271</c:v>
                </c:pt>
                <c:pt idx="1">
                  <c:v>177.6</c:v>
                </c:pt>
                <c:pt idx="2">
                  <c:v>145.9</c:v>
                </c:pt>
                <c:pt idx="3">
                  <c:v>191.56</c:v>
                </c:pt>
                <c:pt idx="4">
                  <c:v>215.32499999999999</c:v>
                </c:pt>
                <c:pt idx="5">
                  <c:v>177.75714285714278</c:v>
                </c:pt>
                <c:pt idx="6">
                  <c:v>190.96923076923073</c:v>
                </c:pt>
                <c:pt idx="7">
                  <c:v>185.04</c:v>
                </c:pt>
                <c:pt idx="8">
                  <c:v>189.81428571428577</c:v>
                </c:pt>
                <c:pt idx="9">
                  <c:v>177.28148148148151</c:v>
                </c:pt>
                <c:pt idx="10">
                  <c:v>186.58571428571435</c:v>
                </c:pt>
                <c:pt idx="11">
                  <c:v>179.42444444444445</c:v>
                </c:pt>
                <c:pt idx="12">
                  <c:v>176.02999999999997</c:v>
                </c:pt>
                <c:pt idx="13">
                  <c:v>178.03428571428589</c:v>
                </c:pt>
                <c:pt idx="14">
                  <c:v>168.34538461538463</c:v>
                </c:pt>
                <c:pt idx="15">
                  <c:v>166.1388625592418</c:v>
                </c:pt>
                <c:pt idx="16">
                  <c:v>158.88305084745755</c:v>
                </c:pt>
                <c:pt idx="17">
                  <c:v>160.78014440433216</c:v>
                </c:pt>
                <c:pt idx="18">
                  <c:v>153.38176943699733</c:v>
                </c:pt>
                <c:pt idx="19">
                  <c:v>149.37160686427461</c:v>
                </c:pt>
                <c:pt idx="20">
                  <c:v>137.38055842812835</c:v>
                </c:pt>
                <c:pt idx="21">
                  <c:v>136.43782383419696</c:v>
                </c:pt>
                <c:pt idx="22">
                  <c:v>132.21410788381749</c:v>
                </c:pt>
                <c:pt idx="23">
                  <c:v>130.83635204081631</c:v>
                </c:pt>
                <c:pt idx="24">
                  <c:v>126.57376373626379</c:v>
                </c:pt>
                <c:pt idx="25">
                  <c:v>122.0827485380117</c:v>
                </c:pt>
                <c:pt idx="26">
                  <c:v>118.47546012269937</c:v>
                </c:pt>
                <c:pt idx="27">
                  <c:v>112.75000000000009</c:v>
                </c:pt>
                <c:pt idx="28">
                  <c:v>120.14227642276428</c:v>
                </c:pt>
                <c:pt idx="29">
                  <c:v>122.17931034482764</c:v>
                </c:pt>
                <c:pt idx="30">
                  <c:v>121.62941176470596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7-4F0C-BD81-B7828B5B7EF1}"/>
            </c:ext>
          </c:extLst>
        </c:ser>
        <c:ser>
          <c:idx val="4"/>
          <c:order val="1"/>
          <c:tx>
            <c:strRef>
              <c:f>'Kjøtt%'!$B$420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'Kjøtt%'!$I$398:$I$428</c:f>
              <c:numCache>
                <c:formatCode>0.0</c:formatCode>
                <c:ptCount val="31"/>
                <c:pt idx="0">
                  <c:v>213.40000000000003</c:v>
                </c:pt>
                <c:pt idx="1">
                  <c:v>0</c:v>
                </c:pt>
                <c:pt idx="2">
                  <c:v>182.1</c:v>
                </c:pt>
                <c:pt idx="3">
                  <c:v>226.1</c:v>
                </c:pt>
                <c:pt idx="4">
                  <c:v>230.03333333333339</c:v>
                </c:pt>
                <c:pt idx="5">
                  <c:v>206.73333333333335</c:v>
                </c:pt>
                <c:pt idx="6">
                  <c:v>215.26666666666659</c:v>
                </c:pt>
                <c:pt idx="7">
                  <c:v>176.20000000000005</c:v>
                </c:pt>
                <c:pt idx="8">
                  <c:v>184.26666666666671</c:v>
                </c:pt>
                <c:pt idx="9">
                  <c:v>180.01</c:v>
                </c:pt>
                <c:pt idx="10">
                  <c:v>191.41666666666663</c:v>
                </c:pt>
                <c:pt idx="11">
                  <c:v>191.23666666666671</c:v>
                </c:pt>
                <c:pt idx="12">
                  <c:v>183.5461538461538</c:v>
                </c:pt>
                <c:pt idx="13">
                  <c:v>186.41219512195124</c:v>
                </c:pt>
                <c:pt idx="14">
                  <c:v>181.21914893617028</c:v>
                </c:pt>
                <c:pt idx="15">
                  <c:v>173.07968749999995</c:v>
                </c:pt>
                <c:pt idx="16">
                  <c:v>171.01758241758239</c:v>
                </c:pt>
                <c:pt idx="17">
                  <c:v>165.14580152671755</c:v>
                </c:pt>
                <c:pt idx="18">
                  <c:v>161.51621621621621</c:v>
                </c:pt>
                <c:pt idx="19">
                  <c:v>160.02350746268661</c:v>
                </c:pt>
                <c:pt idx="20">
                  <c:v>153.07863247863253</c:v>
                </c:pt>
                <c:pt idx="21">
                  <c:v>149.86952054794523</c:v>
                </c:pt>
                <c:pt idx="22">
                  <c:v>145.50892018779339</c:v>
                </c:pt>
                <c:pt idx="23">
                  <c:v>140.64525627044705</c:v>
                </c:pt>
                <c:pt idx="24">
                  <c:v>136.43245856353596</c:v>
                </c:pt>
                <c:pt idx="25">
                  <c:v>131.62708192281661</c:v>
                </c:pt>
                <c:pt idx="26">
                  <c:v>124.8818014705883</c:v>
                </c:pt>
                <c:pt idx="27">
                  <c:v>121.80923535253235</c:v>
                </c:pt>
                <c:pt idx="28">
                  <c:v>115.78484546360916</c:v>
                </c:pt>
                <c:pt idx="29">
                  <c:v>122.16962457337883</c:v>
                </c:pt>
                <c:pt idx="30">
                  <c:v>124.09336492890998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C7-4F0C-BD81-B7828B5B7EF1}"/>
            </c:ext>
          </c:extLst>
        </c:ser>
        <c:ser>
          <c:idx val="10"/>
          <c:order val="2"/>
          <c:tx>
            <c:strRef>
              <c:f>'Kjøtt%'!$B$250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'Kjøtt%'!$I$223:$I$253</c:f>
              <c:numCache>
                <c:formatCode>0.0</c:formatCode>
                <c:ptCount val="31"/>
                <c:pt idx="0">
                  <c:v>265.2</c:v>
                </c:pt>
                <c:pt idx="1">
                  <c:v>256.8</c:v>
                </c:pt>
                <c:pt idx="2">
                  <c:v>233.4</c:v>
                </c:pt>
                <c:pt idx="3">
                  <c:v>0</c:v>
                </c:pt>
                <c:pt idx="4">
                  <c:v>212.26666666666659</c:v>
                </c:pt>
                <c:pt idx="5">
                  <c:v>202.0625</c:v>
                </c:pt>
                <c:pt idx="6">
                  <c:v>189.6</c:v>
                </c:pt>
                <c:pt idx="7">
                  <c:v>194.82727272727271</c:v>
                </c:pt>
                <c:pt idx="8">
                  <c:v>196.44285714285704</c:v>
                </c:pt>
                <c:pt idx="9">
                  <c:v>206.7</c:v>
                </c:pt>
                <c:pt idx="10">
                  <c:v>194.01851851851848</c:v>
                </c:pt>
                <c:pt idx="11">
                  <c:v>179.7470588235295</c:v>
                </c:pt>
                <c:pt idx="12">
                  <c:v>181.875</c:v>
                </c:pt>
                <c:pt idx="13">
                  <c:v>177.82151898734165</c:v>
                </c:pt>
                <c:pt idx="14">
                  <c:v>168.626</c:v>
                </c:pt>
                <c:pt idx="15">
                  <c:v>162.44999999999999</c:v>
                </c:pt>
                <c:pt idx="16">
                  <c:v>162.81265060240955</c:v>
                </c:pt>
                <c:pt idx="17">
                  <c:v>156.58122065727707</c:v>
                </c:pt>
                <c:pt idx="18">
                  <c:v>159.99759036144579</c:v>
                </c:pt>
                <c:pt idx="19">
                  <c:v>153.34959568733146</c:v>
                </c:pt>
                <c:pt idx="20">
                  <c:v>152.35014662756598</c:v>
                </c:pt>
                <c:pt idx="21">
                  <c:v>152.72878787878787</c:v>
                </c:pt>
                <c:pt idx="22">
                  <c:v>148.65435323383079</c:v>
                </c:pt>
                <c:pt idx="23">
                  <c:v>142.18727858293056</c:v>
                </c:pt>
                <c:pt idx="24">
                  <c:v>136.95188556566973</c:v>
                </c:pt>
                <c:pt idx="25">
                  <c:v>131.4426181818182</c:v>
                </c:pt>
                <c:pt idx="26">
                  <c:v>124.66594700686952</c:v>
                </c:pt>
                <c:pt idx="27">
                  <c:v>121.0333982473223</c:v>
                </c:pt>
                <c:pt idx="28">
                  <c:v>116.61702610669704</c:v>
                </c:pt>
                <c:pt idx="29">
                  <c:v>118.05896551724142</c:v>
                </c:pt>
                <c:pt idx="30">
                  <c:v>121.74112149532699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C7-4F0C-BD81-B7828B5B7EF1}"/>
            </c:ext>
          </c:extLst>
        </c:ser>
        <c:ser>
          <c:idx val="13"/>
          <c:order val="3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'Kjøtt%'!$I$48:$I$78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244.8</c:v>
                </c:pt>
                <c:pt idx="5">
                  <c:v>204.20000000000005</c:v>
                </c:pt>
                <c:pt idx="6">
                  <c:v>0</c:v>
                </c:pt>
                <c:pt idx="7">
                  <c:v>201.35000000000005</c:v>
                </c:pt>
                <c:pt idx="8">
                  <c:v>212.57499999999999</c:v>
                </c:pt>
                <c:pt idx="9">
                  <c:v>206.4</c:v>
                </c:pt>
                <c:pt idx="10">
                  <c:v>201.69166666666672</c:v>
                </c:pt>
                <c:pt idx="11">
                  <c:v>194.85454545454547</c:v>
                </c:pt>
                <c:pt idx="12">
                  <c:v>191.84444444444443</c:v>
                </c:pt>
                <c:pt idx="13">
                  <c:v>189.35121951219512</c:v>
                </c:pt>
                <c:pt idx="14">
                  <c:v>186.89285714285705</c:v>
                </c:pt>
                <c:pt idx="15">
                  <c:v>187.16363636363633</c:v>
                </c:pt>
                <c:pt idx="16">
                  <c:v>178.88032786885245</c:v>
                </c:pt>
                <c:pt idx="17">
                  <c:v>173.52857142857147</c:v>
                </c:pt>
                <c:pt idx="18">
                  <c:v>165.04615384615389</c:v>
                </c:pt>
                <c:pt idx="19">
                  <c:v>164.71999999999997</c:v>
                </c:pt>
                <c:pt idx="20">
                  <c:v>157.08200000000005</c:v>
                </c:pt>
                <c:pt idx="21">
                  <c:v>151.63035714285724</c:v>
                </c:pt>
                <c:pt idx="22">
                  <c:v>149.74166666666693</c:v>
                </c:pt>
                <c:pt idx="23">
                  <c:v>141.04888268156429</c:v>
                </c:pt>
                <c:pt idx="24">
                  <c:v>140.43146341463415</c:v>
                </c:pt>
                <c:pt idx="25">
                  <c:v>139.12716262975763</c:v>
                </c:pt>
                <c:pt idx="26">
                  <c:v>135.24269175108549</c:v>
                </c:pt>
                <c:pt idx="27">
                  <c:v>132.08338870431913</c:v>
                </c:pt>
                <c:pt idx="28">
                  <c:v>127.96106346483695</c:v>
                </c:pt>
                <c:pt idx="29">
                  <c:v>121.92408930669784</c:v>
                </c:pt>
                <c:pt idx="30">
                  <c:v>114.50169779286922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C7-4F0C-BD81-B7828B5B7EF1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'Kjøtt%'!$I$12:$I$42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270.97500000000002</c:v>
                </c:pt>
                <c:pt idx="5">
                  <c:v>256.16666666666674</c:v>
                </c:pt>
                <c:pt idx="6">
                  <c:v>0</c:v>
                </c:pt>
                <c:pt idx="7">
                  <c:v>233.53333333333339</c:v>
                </c:pt>
                <c:pt idx="8">
                  <c:v>233.23333333333341</c:v>
                </c:pt>
                <c:pt idx="9">
                  <c:v>241.1</c:v>
                </c:pt>
                <c:pt idx="10">
                  <c:v>225.7</c:v>
                </c:pt>
                <c:pt idx="11">
                  <c:v>210.76428571428576</c:v>
                </c:pt>
                <c:pt idx="12">
                  <c:v>200.50833333333327</c:v>
                </c:pt>
                <c:pt idx="13">
                  <c:v>198.4</c:v>
                </c:pt>
                <c:pt idx="14">
                  <c:v>189.30930232558129</c:v>
                </c:pt>
                <c:pt idx="15">
                  <c:v>177.60909090909095</c:v>
                </c:pt>
                <c:pt idx="16">
                  <c:v>180.30434782608688</c:v>
                </c:pt>
                <c:pt idx="17">
                  <c:v>167.50864197530873</c:v>
                </c:pt>
                <c:pt idx="18">
                  <c:v>178.48444444444445</c:v>
                </c:pt>
                <c:pt idx="19">
                  <c:v>163.966037735849</c:v>
                </c:pt>
                <c:pt idx="20">
                  <c:v>164.72786069651738</c:v>
                </c:pt>
                <c:pt idx="21">
                  <c:v>160.31414141414137</c:v>
                </c:pt>
                <c:pt idx="22">
                  <c:v>149.07968503937005</c:v>
                </c:pt>
                <c:pt idx="23">
                  <c:v>144.02565789473695</c:v>
                </c:pt>
                <c:pt idx="24">
                  <c:v>139.48763326226015</c:v>
                </c:pt>
                <c:pt idx="25">
                  <c:v>136.86713286713291</c:v>
                </c:pt>
                <c:pt idx="26">
                  <c:v>131.53583959899731</c:v>
                </c:pt>
                <c:pt idx="27">
                  <c:v>130.95014005602235</c:v>
                </c:pt>
                <c:pt idx="28">
                  <c:v>130.59229452054797</c:v>
                </c:pt>
                <c:pt idx="29">
                  <c:v>122.26075085324236</c:v>
                </c:pt>
                <c:pt idx="30">
                  <c:v>113.72699530516437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C7-4F0C-BD81-B7828B5B7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6512"/>
        <c:axId val="171036904"/>
      </c:barChart>
      <c:catAx>
        <c:axId val="1710365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9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69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6521337610576455E-2"/>
              <c:y val="0.328754563310108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5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48360390136431"/>
          <c:y val="0.17965738720410954"/>
          <c:w val="7.0165338129030169E-2"/>
          <c:h val="0.252767149086283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'Kjøtt%'!$G$572:$G$606</c:f>
              <c:numCache>
                <c:formatCode>0.0</c:formatCode>
                <c:ptCount val="35"/>
                <c:pt idx="0">
                  <c:v>1.0017980991523248</c:v>
                </c:pt>
                <c:pt idx="1">
                  <c:v>0.14127921911122529</c:v>
                </c:pt>
                <c:pt idx="2">
                  <c:v>1.2843565373747753E-2</c:v>
                </c:pt>
                <c:pt idx="3">
                  <c:v>2.5687130747495505E-2</c:v>
                </c:pt>
                <c:pt idx="4">
                  <c:v>6.4217826868738767E-2</c:v>
                </c:pt>
                <c:pt idx="5">
                  <c:v>5.1374261494991011E-2</c:v>
                </c:pt>
                <c:pt idx="6">
                  <c:v>8.9904957616234252E-2</c:v>
                </c:pt>
                <c:pt idx="7">
                  <c:v>0.1669663498587208</c:v>
                </c:pt>
                <c:pt idx="8">
                  <c:v>6.4217826868738767E-2</c:v>
                </c:pt>
                <c:pt idx="9">
                  <c:v>0.17980991523246853</c:v>
                </c:pt>
                <c:pt idx="10">
                  <c:v>0.34677626509118942</c:v>
                </c:pt>
                <c:pt idx="11">
                  <c:v>0.35961983046493706</c:v>
                </c:pt>
                <c:pt idx="12">
                  <c:v>0.57796044181864858</c:v>
                </c:pt>
                <c:pt idx="13">
                  <c:v>0.8990495761623426</c:v>
                </c:pt>
                <c:pt idx="14">
                  <c:v>0.8990495761623426</c:v>
                </c:pt>
                <c:pt idx="15">
                  <c:v>1.6696634985872081</c:v>
                </c:pt>
                <c:pt idx="16">
                  <c:v>2.7099922938607754</c:v>
                </c:pt>
                <c:pt idx="17">
                  <c:v>2.2733110711533517</c:v>
                </c:pt>
                <c:pt idx="18">
                  <c:v>3.5576676085281278</c:v>
                </c:pt>
                <c:pt idx="19">
                  <c:v>4.7906498844079115</c:v>
                </c:pt>
                <c:pt idx="20">
                  <c:v>8.2327254045723102</c:v>
                </c:pt>
                <c:pt idx="21">
                  <c:v>12.419727716414076</c:v>
                </c:pt>
                <c:pt idx="22">
                  <c:v>9.9152324685332633</c:v>
                </c:pt>
                <c:pt idx="23">
                  <c:v>9.2858977652196248</c:v>
                </c:pt>
                <c:pt idx="24">
                  <c:v>10.069355253018236</c:v>
                </c:pt>
                <c:pt idx="25">
                  <c:v>9.3501155920883612</c:v>
                </c:pt>
                <c:pt idx="26">
                  <c:v>8.7849987156434626</c:v>
                </c:pt>
                <c:pt idx="27">
                  <c:v>4.1870023118417672</c:v>
                </c:pt>
                <c:pt idx="28">
                  <c:v>5.7025430259440011</c:v>
                </c:pt>
                <c:pt idx="29">
                  <c:v>1.5797585409709738</c:v>
                </c:pt>
                <c:pt idx="30">
                  <c:v>0.37246339583868471</c:v>
                </c:pt>
                <c:pt idx="31">
                  <c:v>0.21834061135371172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A-4B31-AC20-28CF65FE8A85}"/>
            </c:ext>
          </c:extLst>
        </c:ser>
        <c:ser>
          <c:idx val="4"/>
          <c:order val="1"/>
          <c:tx>
            <c:strRef>
              <c:f>'Kjøtt%'!$B$397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'Kjøtt%'!$G$397:$G$431</c:f>
              <c:numCache>
                <c:formatCode>0.0</c:formatCode>
                <c:ptCount val="35"/>
                <c:pt idx="0">
                  <c:v>0.6499327655759749</c:v>
                </c:pt>
                <c:pt idx="1">
                  <c:v>4.4822949350067226E-2</c:v>
                </c:pt>
                <c:pt idx="2">
                  <c:v>0</c:v>
                </c:pt>
                <c:pt idx="3">
                  <c:v>1.1205737337516807E-2</c:v>
                </c:pt>
                <c:pt idx="4">
                  <c:v>2.2411474675033613E-2</c:v>
                </c:pt>
                <c:pt idx="5">
                  <c:v>3.3617212012550433E-2</c:v>
                </c:pt>
                <c:pt idx="6">
                  <c:v>3.3617212012550433E-2</c:v>
                </c:pt>
                <c:pt idx="7">
                  <c:v>3.3617212012550433E-2</c:v>
                </c:pt>
                <c:pt idx="8">
                  <c:v>1.1205737337516807E-2</c:v>
                </c:pt>
                <c:pt idx="9">
                  <c:v>6.7234424025100867E-2</c:v>
                </c:pt>
                <c:pt idx="10">
                  <c:v>0.11205737337516807</c:v>
                </c:pt>
                <c:pt idx="11">
                  <c:v>0.26893769610040347</c:v>
                </c:pt>
                <c:pt idx="12">
                  <c:v>0.33617212012550429</c:v>
                </c:pt>
                <c:pt idx="13">
                  <c:v>0.14567458538771846</c:v>
                </c:pt>
                <c:pt idx="14">
                  <c:v>0.4594352308381891</c:v>
                </c:pt>
                <c:pt idx="15">
                  <c:v>0.52666965486328998</c:v>
                </c:pt>
                <c:pt idx="16">
                  <c:v>0.71716718960107562</c:v>
                </c:pt>
                <c:pt idx="17">
                  <c:v>1.0197220977140296</c:v>
                </c:pt>
                <c:pt idx="18">
                  <c:v>1.4679515912147021</c:v>
                </c:pt>
                <c:pt idx="19">
                  <c:v>1.2438368444643657</c:v>
                </c:pt>
                <c:pt idx="20">
                  <c:v>3.003137606454505</c:v>
                </c:pt>
                <c:pt idx="21">
                  <c:v>3.9332138054683994</c:v>
                </c:pt>
                <c:pt idx="22">
                  <c:v>3.2720753025549079</c:v>
                </c:pt>
                <c:pt idx="23">
                  <c:v>7.1604661586732403</c:v>
                </c:pt>
                <c:pt idx="24">
                  <c:v>10.275661138502912</c:v>
                </c:pt>
                <c:pt idx="25">
                  <c:v>8.1129538323621695</c:v>
                </c:pt>
                <c:pt idx="26">
                  <c:v>16.550874047512327</c:v>
                </c:pt>
                <c:pt idx="27">
                  <c:v>12.191842223218284</c:v>
                </c:pt>
                <c:pt idx="28">
                  <c:v>11.284177498879423</c:v>
                </c:pt>
                <c:pt idx="29">
                  <c:v>11.239354549529359</c:v>
                </c:pt>
                <c:pt idx="30">
                  <c:v>3.2832810398924255</c:v>
                </c:pt>
                <c:pt idx="31">
                  <c:v>2.3644105782160474</c:v>
                </c:pt>
                <c:pt idx="32">
                  <c:v>0.12326311071268492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A-4B31-AC20-28CF65FE8A85}"/>
            </c:ext>
          </c:extLst>
        </c:ser>
        <c:ser>
          <c:idx val="10"/>
          <c:order val="2"/>
          <c:tx>
            <c:strRef>
              <c:f>'Kjøtt%'!$B$222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'Kjøtt%'!$G$222:$G$256</c:f>
              <c:numCache>
                <c:formatCode>0.0</c:formatCode>
                <c:ptCount val="35"/>
                <c:pt idx="0">
                  <c:v>0.21231422505307856</c:v>
                </c:pt>
                <c:pt idx="1">
                  <c:v>1.0615711252653927E-2</c:v>
                </c:pt>
                <c:pt idx="2">
                  <c:v>1.0615711252653927E-2</c:v>
                </c:pt>
                <c:pt idx="3">
                  <c:v>1.0615711252653927E-2</c:v>
                </c:pt>
                <c:pt idx="4">
                  <c:v>0</c:v>
                </c:pt>
                <c:pt idx="5">
                  <c:v>6.3694267515923567E-2</c:v>
                </c:pt>
                <c:pt idx="6">
                  <c:v>8.4925690021231418E-2</c:v>
                </c:pt>
                <c:pt idx="7">
                  <c:v>3.1847133757961783E-2</c:v>
                </c:pt>
                <c:pt idx="8">
                  <c:v>0.11677282377919319</c:v>
                </c:pt>
                <c:pt idx="9">
                  <c:v>7.4309978768577478E-2</c:v>
                </c:pt>
                <c:pt idx="10">
                  <c:v>4.2462845010615709E-2</c:v>
                </c:pt>
                <c:pt idx="11">
                  <c:v>0.28662420382165599</c:v>
                </c:pt>
                <c:pt idx="12">
                  <c:v>0.18046709129511673</c:v>
                </c:pt>
                <c:pt idx="13">
                  <c:v>0.12738853503184711</c:v>
                </c:pt>
                <c:pt idx="14">
                  <c:v>0.83864118895966067</c:v>
                </c:pt>
                <c:pt idx="15">
                  <c:v>0.53078556263269638</c:v>
                </c:pt>
                <c:pt idx="16">
                  <c:v>0.50955414012738842</c:v>
                </c:pt>
                <c:pt idx="17">
                  <c:v>1.7622080679405521</c:v>
                </c:pt>
                <c:pt idx="18">
                  <c:v>2.2611464968152872</c:v>
                </c:pt>
                <c:pt idx="19">
                  <c:v>0.88110403397027603</c:v>
                </c:pt>
                <c:pt idx="20">
                  <c:v>3.938428874734607</c:v>
                </c:pt>
                <c:pt idx="21">
                  <c:v>3.619957537154987</c:v>
                </c:pt>
                <c:pt idx="22">
                  <c:v>3.5031847133757958</c:v>
                </c:pt>
                <c:pt idx="23">
                  <c:v>8.5350318471337587</c:v>
                </c:pt>
                <c:pt idx="24">
                  <c:v>13.18471337579618</c:v>
                </c:pt>
                <c:pt idx="25">
                  <c:v>8.1634819532908711</c:v>
                </c:pt>
                <c:pt idx="26">
                  <c:v>14.596602972399149</c:v>
                </c:pt>
                <c:pt idx="27">
                  <c:v>10.817409766454352</c:v>
                </c:pt>
                <c:pt idx="28">
                  <c:v>10.902335456475585</c:v>
                </c:pt>
                <c:pt idx="29">
                  <c:v>9.3524416135881125</c:v>
                </c:pt>
                <c:pt idx="30">
                  <c:v>3.0785562632696393</c:v>
                </c:pt>
                <c:pt idx="31">
                  <c:v>2.27176220806794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AA-4B31-AC20-28CF65FE8A85}"/>
            </c:ext>
          </c:extLst>
        </c:ser>
        <c:ser>
          <c:idx val="13"/>
          <c:order val="3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'Kjøtt%'!$G$47:$G$81</c:f>
              <c:numCache>
                <c:formatCode>0.0</c:formatCode>
                <c:ptCount val="35"/>
                <c:pt idx="0">
                  <c:v>0.23708721422523285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3.3869602032176122E-2</c:v>
                </c:pt>
                <c:pt idx="6">
                  <c:v>1.6934801016088061E-2</c:v>
                </c:pt>
                <c:pt idx="7">
                  <c:v>0</c:v>
                </c:pt>
                <c:pt idx="8">
                  <c:v>3.3869602032176122E-2</c:v>
                </c:pt>
                <c:pt idx="9">
                  <c:v>6.7739204064352243E-2</c:v>
                </c:pt>
                <c:pt idx="10">
                  <c:v>3.3869602032176122E-2</c:v>
                </c:pt>
                <c:pt idx="11">
                  <c:v>0.20321761219305673</c:v>
                </c:pt>
                <c:pt idx="12">
                  <c:v>0.18628281117696871</c:v>
                </c:pt>
                <c:pt idx="13">
                  <c:v>0.15241320914479253</c:v>
                </c:pt>
                <c:pt idx="14">
                  <c:v>0.69432684165961045</c:v>
                </c:pt>
                <c:pt idx="15">
                  <c:v>0.71126164267569836</c:v>
                </c:pt>
                <c:pt idx="16">
                  <c:v>0.18628281117696871</c:v>
                </c:pt>
                <c:pt idx="17">
                  <c:v>2.0660457239627434</c:v>
                </c:pt>
                <c:pt idx="18">
                  <c:v>1.3039796782387809</c:v>
                </c:pt>
                <c:pt idx="19">
                  <c:v>0.66045723962743419</c:v>
                </c:pt>
                <c:pt idx="20">
                  <c:v>4.3183742591024554</c:v>
                </c:pt>
                <c:pt idx="21">
                  <c:v>3.3869602032176118</c:v>
                </c:pt>
                <c:pt idx="22">
                  <c:v>1.8966977138018628</c:v>
                </c:pt>
                <c:pt idx="23">
                  <c:v>9.9576629974597779</c:v>
                </c:pt>
                <c:pt idx="24">
                  <c:v>6.0626587637595284</c:v>
                </c:pt>
                <c:pt idx="25">
                  <c:v>6.9432684165961049</c:v>
                </c:pt>
                <c:pt idx="26">
                  <c:v>9.7883149872988984</c:v>
                </c:pt>
                <c:pt idx="27">
                  <c:v>11.701947502116852</c:v>
                </c:pt>
                <c:pt idx="28">
                  <c:v>5.0973751058425059</c:v>
                </c:pt>
                <c:pt idx="29">
                  <c:v>9.8729889923793408</c:v>
                </c:pt>
                <c:pt idx="30">
                  <c:v>14.41151566469094</c:v>
                </c:pt>
                <c:pt idx="31">
                  <c:v>9.9745977984758696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AA-4B31-AC20-28CF65FE8A85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'Kjøtt%'!$G$11:$G$45</c:f>
              <c:numCache>
                <c:formatCode>0.0</c:formatCode>
                <c:ptCount val="35"/>
                <c:pt idx="0">
                  <c:v>0.18464379135251577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6.154793045083861E-2</c:v>
                </c:pt>
                <c:pt idx="6">
                  <c:v>4.6160947838128942E-2</c:v>
                </c:pt>
                <c:pt idx="7">
                  <c:v>0</c:v>
                </c:pt>
                <c:pt idx="8">
                  <c:v>9.2321895676257884E-2</c:v>
                </c:pt>
                <c:pt idx="9">
                  <c:v>4.6160947838128942E-2</c:v>
                </c:pt>
                <c:pt idx="10">
                  <c:v>1.5386982612709653E-2</c:v>
                </c:pt>
                <c:pt idx="11">
                  <c:v>0.23080473919064473</c:v>
                </c:pt>
                <c:pt idx="12">
                  <c:v>0.21541775657793513</c:v>
                </c:pt>
                <c:pt idx="13">
                  <c:v>0.18464379135251577</c:v>
                </c:pt>
                <c:pt idx="14">
                  <c:v>0.63086628712109549</c:v>
                </c:pt>
                <c:pt idx="15">
                  <c:v>0.6616402523465148</c:v>
                </c:pt>
                <c:pt idx="16">
                  <c:v>0.16925680873980603</c:v>
                </c:pt>
                <c:pt idx="17">
                  <c:v>1.4156024003692873</c:v>
                </c:pt>
                <c:pt idx="18">
                  <c:v>1.2463455916294817</c:v>
                </c:pt>
                <c:pt idx="19">
                  <c:v>0.69241421757193367</c:v>
                </c:pt>
                <c:pt idx="20">
                  <c:v>3.2620403138944449</c:v>
                </c:pt>
                <c:pt idx="21">
                  <c:v>3.0927835051546393</c:v>
                </c:pt>
                <c:pt idx="22">
                  <c:v>1.5233112786582557</c:v>
                </c:pt>
                <c:pt idx="23">
                  <c:v>9.7707339590706237</c:v>
                </c:pt>
                <c:pt idx="24">
                  <c:v>9.3552854285274645</c:v>
                </c:pt>
                <c:pt idx="25">
                  <c:v>7.2164948453608257</c:v>
                </c:pt>
                <c:pt idx="26">
                  <c:v>11.0016925680874</c:v>
                </c:pt>
                <c:pt idx="27">
                  <c:v>12.2788121249423</c:v>
                </c:pt>
                <c:pt idx="28">
                  <c:v>5.4931527927373436</c:v>
                </c:pt>
                <c:pt idx="29">
                  <c:v>8.9859978458224301</c:v>
                </c:pt>
                <c:pt idx="30">
                  <c:v>9.0167718110478532</c:v>
                </c:pt>
                <c:pt idx="31">
                  <c:v>13.109709186028622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AA-4B31-AC20-28CF65FE8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7688"/>
        <c:axId val="171038080"/>
      </c:barChart>
      <c:catAx>
        <c:axId val="1710376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8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7688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6.6357562742673695E-2"/>
          <c:h val="0.277562774288841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2458280365878"/>
          <c:y val="0.16268755991628753"/>
          <c:w val="0.87874770781100398"/>
          <c:h val="0.6962233039174327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Måned!$D$239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Måned!$M$239:$M$250</c:f>
              <c:numCache>
                <c:formatCode>0.00</c:formatCode>
                <c:ptCount val="12"/>
                <c:pt idx="0">
                  <c:v>55.768172888015741</c:v>
                </c:pt>
                <c:pt idx="1">
                  <c:v>55.947983635301</c:v>
                </c:pt>
                <c:pt idx="2">
                  <c:v>55.426206244087034</c:v>
                </c:pt>
                <c:pt idx="3">
                  <c:v>55.788749251944942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9-400D-951F-6F00820935F7}"/>
            </c:ext>
          </c:extLst>
        </c:ser>
        <c:ser>
          <c:idx val="1"/>
          <c:order val="1"/>
          <c:tx>
            <c:strRef>
              <c:f>Måned!$D$114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Måned!$M$114:$M$125</c:f>
              <c:numCache>
                <c:formatCode>0.00</c:formatCode>
                <c:ptCount val="12"/>
                <c:pt idx="0">
                  <c:v>59.085217391304333</c:v>
                </c:pt>
                <c:pt idx="1">
                  <c:v>59.089113924050643</c:v>
                </c:pt>
                <c:pt idx="2">
                  <c:v>58.91130727196299</c:v>
                </c:pt>
                <c:pt idx="3">
                  <c:v>58.595806923451981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9-400D-951F-6F00820935F7}"/>
            </c:ext>
          </c:extLst>
        </c:ser>
        <c:ser>
          <c:idx val="3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Måned!$M$23:$M$34</c:f>
              <c:numCache>
                <c:formatCode>0.00</c:formatCode>
                <c:ptCount val="12"/>
                <c:pt idx="0">
                  <c:v>59.826113861386133</c:v>
                </c:pt>
                <c:pt idx="1">
                  <c:v>59.955784819454699</c:v>
                </c:pt>
                <c:pt idx="2">
                  <c:v>59.959060806742926</c:v>
                </c:pt>
                <c:pt idx="3">
                  <c:v>60.184566428003187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19-400D-951F-6F00820935F7}"/>
            </c:ext>
          </c:extLst>
        </c:ser>
        <c:ser>
          <c:idx val="2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Måned!$M$10:$M$21</c:f>
              <c:numCache>
                <c:formatCode>0.00</c:formatCode>
                <c:ptCount val="12"/>
                <c:pt idx="0">
                  <c:v>59.923877327491773</c:v>
                </c:pt>
                <c:pt idx="1">
                  <c:v>59.717806531115215</c:v>
                </c:pt>
                <c:pt idx="2">
                  <c:v>60.030997304582222</c:v>
                </c:pt>
                <c:pt idx="3">
                  <c:v>60.253539253539238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19-400D-951F-6F0082093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7.0597146047680706E-3"/>
              <c:y val="0.426881644613113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58147967292039"/>
          <c:y val="0.4718330066954603"/>
          <c:w val="7.3301382360826284E-2"/>
          <c:h val="0.203413258420625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'Kjøtt%'!$G$47:$G$81</c:f>
              <c:numCache>
                <c:formatCode>0.0</c:formatCode>
                <c:ptCount val="35"/>
                <c:pt idx="0">
                  <c:v>0.23708721422523285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3.3869602032176122E-2</c:v>
                </c:pt>
                <c:pt idx="6">
                  <c:v>1.6934801016088061E-2</c:v>
                </c:pt>
                <c:pt idx="7">
                  <c:v>0</c:v>
                </c:pt>
                <c:pt idx="8">
                  <c:v>3.3869602032176122E-2</c:v>
                </c:pt>
                <c:pt idx="9">
                  <c:v>6.7739204064352243E-2</c:v>
                </c:pt>
                <c:pt idx="10">
                  <c:v>3.3869602032176122E-2</c:v>
                </c:pt>
                <c:pt idx="11">
                  <c:v>0.20321761219305673</c:v>
                </c:pt>
                <c:pt idx="12">
                  <c:v>0.18628281117696871</c:v>
                </c:pt>
                <c:pt idx="13">
                  <c:v>0.15241320914479253</c:v>
                </c:pt>
                <c:pt idx="14">
                  <c:v>0.69432684165961045</c:v>
                </c:pt>
                <c:pt idx="15">
                  <c:v>0.71126164267569836</c:v>
                </c:pt>
                <c:pt idx="16">
                  <c:v>0.18628281117696871</c:v>
                </c:pt>
                <c:pt idx="17">
                  <c:v>2.0660457239627434</c:v>
                </c:pt>
                <c:pt idx="18">
                  <c:v>1.3039796782387809</c:v>
                </c:pt>
                <c:pt idx="19">
                  <c:v>0.66045723962743419</c:v>
                </c:pt>
                <c:pt idx="20">
                  <c:v>4.3183742591024554</c:v>
                </c:pt>
                <c:pt idx="21">
                  <c:v>3.3869602032176118</c:v>
                </c:pt>
                <c:pt idx="22">
                  <c:v>1.8966977138018628</c:v>
                </c:pt>
                <c:pt idx="23">
                  <c:v>9.9576629974597779</c:v>
                </c:pt>
                <c:pt idx="24">
                  <c:v>6.0626587637595284</c:v>
                </c:pt>
                <c:pt idx="25">
                  <c:v>6.9432684165961049</c:v>
                </c:pt>
                <c:pt idx="26">
                  <c:v>9.7883149872988984</c:v>
                </c:pt>
                <c:pt idx="27">
                  <c:v>11.701947502116852</c:v>
                </c:pt>
                <c:pt idx="28">
                  <c:v>5.0973751058425059</c:v>
                </c:pt>
                <c:pt idx="29">
                  <c:v>9.8729889923793408</c:v>
                </c:pt>
                <c:pt idx="30">
                  <c:v>14.41151566469094</c:v>
                </c:pt>
                <c:pt idx="31">
                  <c:v>9.9745977984758696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29-4A70-A053-9B081DEDB706}"/>
            </c:ext>
          </c:extLst>
        </c:ser>
        <c:ser>
          <c:idx val="1"/>
          <c:order val="1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'Kjøtt%'!$G$11:$G$45</c:f>
              <c:numCache>
                <c:formatCode>0.0</c:formatCode>
                <c:ptCount val="35"/>
                <c:pt idx="0">
                  <c:v>0.18464379135251577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6.154793045083861E-2</c:v>
                </c:pt>
                <c:pt idx="6">
                  <c:v>4.6160947838128942E-2</c:v>
                </c:pt>
                <c:pt idx="7">
                  <c:v>0</c:v>
                </c:pt>
                <c:pt idx="8">
                  <c:v>9.2321895676257884E-2</c:v>
                </c:pt>
                <c:pt idx="9">
                  <c:v>4.6160947838128942E-2</c:v>
                </c:pt>
                <c:pt idx="10">
                  <c:v>1.5386982612709653E-2</c:v>
                </c:pt>
                <c:pt idx="11">
                  <c:v>0.23080473919064473</c:v>
                </c:pt>
                <c:pt idx="12">
                  <c:v>0.21541775657793513</c:v>
                </c:pt>
                <c:pt idx="13">
                  <c:v>0.18464379135251577</c:v>
                </c:pt>
                <c:pt idx="14">
                  <c:v>0.63086628712109549</c:v>
                </c:pt>
                <c:pt idx="15">
                  <c:v>0.6616402523465148</c:v>
                </c:pt>
                <c:pt idx="16">
                  <c:v>0.16925680873980603</c:v>
                </c:pt>
                <c:pt idx="17">
                  <c:v>1.4156024003692873</c:v>
                </c:pt>
                <c:pt idx="18">
                  <c:v>1.2463455916294817</c:v>
                </c:pt>
                <c:pt idx="19">
                  <c:v>0.69241421757193367</c:v>
                </c:pt>
                <c:pt idx="20">
                  <c:v>3.2620403138944449</c:v>
                </c:pt>
                <c:pt idx="21">
                  <c:v>3.0927835051546393</c:v>
                </c:pt>
                <c:pt idx="22">
                  <c:v>1.5233112786582557</c:v>
                </c:pt>
                <c:pt idx="23">
                  <c:v>9.7707339590706237</c:v>
                </c:pt>
                <c:pt idx="24">
                  <c:v>9.3552854285274645</c:v>
                </c:pt>
                <c:pt idx="25">
                  <c:v>7.2164948453608257</c:v>
                </c:pt>
                <c:pt idx="26">
                  <c:v>11.0016925680874</c:v>
                </c:pt>
                <c:pt idx="27">
                  <c:v>12.2788121249423</c:v>
                </c:pt>
                <c:pt idx="28">
                  <c:v>5.4931527927373436</c:v>
                </c:pt>
                <c:pt idx="29">
                  <c:v>8.9859978458224301</c:v>
                </c:pt>
                <c:pt idx="30">
                  <c:v>9.0167718110478532</c:v>
                </c:pt>
                <c:pt idx="31">
                  <c:v>13.109709186028622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29-4A70-A053-9B081DEDB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7688"/>
        <c:axId val="171038080"/>
      </c:barChart>
      <c:catAx>
        <c:axId val="1710376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8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7688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967544505125036"/>
          <c:y val="0.37646721285345403"/>
          <c:w val="7.4833934855409442E-2"/>
          <c:h val="0.14036079498159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antalls%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50722286859564E-2"/>
          <c:y val="0.15222487493748951"/>
          <c:w val="0.90166926092226096"/>
          <c:h val="0.736129151236337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Vektgrupper!$J$31:$J$48</c:f>
              <c:numCache>
                <c:formatCode>0.0</c:formatCode>
                <c:ptCount val="18"/>
                <c:pt idx="0">
                  <c:v>0.20321761219305673</c:v>
                </c:pt>
                <c:pt idx="1">
                  <c:v>0.64352243861134617</c:v>
                </c:pt>
                <c:pt idx="2">
                  <c:v>1.9305673158340395</c:v>
                </c:pt>
                <c:pt idx="3">
                  <c:v>5.3683319220999151</c:v>
                </c:pt>
                <c:pt idx="4">
                  <c:v>9.3818797629127868</c:v>
                </c:pt>
                <c:pt idx="5">
                  <c:v>12.345469940728195</c:v>
                </c:pt>
                <c:pt idx="6">
                  <c:v>13.209144792548685</c:v>
                </c:pt>
                <c:pt idx="7">
                  <c:v>12.819644369178665</c:v>
                </c:pt>
                <c:pt idx="8">
                  <c:v>11.651143099068584</c:v>
                </c:pt>
                <c:pt idx="9">
                  <c:v>9.9576629974597779</c:v>
                </c:pt>
                <c:pt idx="10">
                  <c:v>8.0948348856900925</c:v>
                </c:pt>
                <c:pt idx="11">
                  <c:v>5.5207451312447082</c:v>
                </c:pt>
                <c:pt idx="12">
                  <c:v>3.9796782387806946</c:v>
                </c:pt>
                <c:pt idx="13">
                  <c:v>2.2861981371718887</c:v>
                </c:pt>
                <c:pt idx="14">
                  <c:v>1.0668924640135482</c:v>
                </c:pt>
                <c:pt idx="15">
                  <c:v>0.62658763759525826</c:v>
                </c:pt>
                <c:pt idx="16">
                  <c:v>0.40643522438611346</c:v>
                </c:pt>
                <c:pt idx="17">
                  <c:v>0.5080440304826418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92-4A88-8620-2FF4EE60FDD5}"/>
            </c:ext>
          </c:extLst>
        </c:ser>
        <c:ser>
          <c:idx val="2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val>
            <c:numRef>
              <c:f>Vektgrupper!$J$12:$J$29</c:f>
              <c:numCache>
                <c:formatCode>0.0</c:formatCode>
                <c:ptCount val="18"/>
                <c:pt idx="0">
                  <c:v>0.15386982612709652</c:v>
                </c:pt>
                <c:pt idx="1">
                  <c:v>0.78473611324819204</c:v>
                </c:pt>
                <c:pt idx="2">
                  <c:v>2.5080781658716722</c:v>
                </c:pt>
                <c:pt idx="3">
                  <c:v>5.3546699492229566</c:v>
                </c:pt>
                <c:pt idx="4">
                  <c:v>8.9090629327588875</c:v>
                </c:pt>
                <c:pt idx="5">
                  <c:v>12.740421603323592</c:v>
                </c:pt>
                <c:pt idx="6">
                  <c:v>13.325126942606561</c:v>
                </c:pt>
                <c:pt idx="7">
                  <c:v>12.509616864132949</c:v>
                </c:pt>
                <c:pt idx="8">
                  <c:v>11.8018156639483</c:v>
                </c:pt>
                <c:pt idx="9">
                  <c:v>9.8938298199723018</c:v>
                </c:pt>
                <c:pt idx="10">
                  <c:v>7.47807354977689</c:v>
                </c:pt>
                <c:pt idx="11">
                  <c:v>5.3085090013848282</c:v>
                </c:pt>
                <c:pt idx="12">
                  <c:v>3.8159716879519929</c:v>
                </c:pt>
                <c:pt idx="13">
                  <c:v>2.1234036005539312</c:v>
                </c:pt>
                <c:pt idx="14">
                  <c:v>1.4309893829819973</c:v>
                </c:pt>
                <c:pt idx="15">
                  <c:v>0.72318818279735342</c:v>
                </c:pt>
                <c:pt idx="16">
                  <c:v>0.41544853054316039</c:v>
                </c:pt>
                <c:pt idx="17">
                  <c:v>0.72318818279735342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92-4A88-8620-2FF4EE60F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49097848033247"/>
          <c:y val="0.19875041545514519"/>
          <c:w val="7.9998107386409834E-2"/>
          <c:h val="0.164562825324514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43955813914073E-2"/>
          <c:y val="0.14364924433345216"/>
          <c:w val="0.87977599228679615"/>
          <c:h val="0.744704976662903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Vektgrupper!$G$31:$G$48</c:f>
              <c:numCache>
                <c:formatCode>0</c:formatCode>
                <c:ptCount val="18"/>
                <c:pt idx="0">
                  <c:v>12</c:v>
                </c:pt>
                <c:pt idx="1">
                  <c:v>38</c:v>
                </c:pt>
                <c:pt idx="2">
                  <c:v>114</c:v>
                </c:pt>
                <c:pt idx="3">
                  <c:v>317</c:v>
                </c:pt>
                <c:pt idx="4">
                  <c:v>554</c:v>
                </c:pt>
                <c:pt idx="5">
                  <c:v>729</c:v>
                </c:pt>
                <c:pt idx="6">
                  <c:v>780</c:v>
                </c:pt>
                <c:pt idx="7">
                  <c:v>757</c:v>
                </c:pt>
                <c:pt idx="8">
                  <c:v>688</c:v>
                </c:pt>
                <c:pt idx="9">
                  <c:v>588</c:v>
                </c:pt>
                <c:pt idx="10">
                  <c:v>478</c:v>
                </c:pt>
                <c:pt idx="11">
                  <c:v>326</c:v>
                </c:pt>
                <c:pt idx="12">
                  <c:v>235</c:v>
                </c:pt>
                <c:pt idx="13">
                  <c:v>135</c:v>
                </c:pt>
                <c:pt idx="14">
                  <c:v>63</c:v>
                </c:pt>
                <c:pt idx="15">
                  <c:v>37</c:v>
                </c:pt>
                <c:pt idx="16">
                  <c:v>24</c:v>
                </c:pt>
                <c:pt idx="1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A-4A07-A058-696E363DE881}"/>
            </c:ext>
          </c:extLst>
        </c:ser>
        <c:ser>
          <c:idx val="2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808080"/>
              </a:solidFill>
            </a:ln>
          </c:spPr>
          <c:invertIfNegative val="0"/>
          <c:val>
            <c:numRef>
              <c:f>Vektgrupper!$G$12:$G$29</c:f>
              <c:numCache>
                <c:formatCode>0</c:formatCode>
                <c:ptCount val="18"/>
                <c:pt idx="0">
                  <c:v>10</c:v>
                </c:pt>
                <c:pt idx="1">
                  <c:v>51</c:v>
                </c:pt>
                <c:pt idx="2">
                  <c:v>163</c:v>
                </c:pt>
                <c:pt idx="3">
                  <c:v>348</c:v>
                </c:pt>
                <c:pt idx="4">
                  <c:v>579</c:v>
                </c:pt>
                <c:pt idx="5">
                  <c:v>828</c:v>
                </c:pt>
                <c:pt idx="6">
                  <c:v>866</c:v>
                </c:pt>
                <c:pt idx="7">
                  <c:v>813</c:v>
                </c:pt>
                <c:pt idx="8">
                  <c:v>767</c:v>
                </c:pt>
                <c:pt idx="9">
                  <c:v>643</c:v>
                </c:pt>
                <c:pt idx="10">
                  <c:v>486</c:v>
                </c:pt>
                <c:pt idx="11">
                  <c:v>345</c:v>
                </c:pt>
                <c:pt idx="12">
                  <c:v>248</c:v>
                </c:pt>
                <c:pt idx="13">
                  <c:v>138</c:v>
                </c:pt>
                <c:pt idx="14">
                  <c:v>93</c:v>
                </c:pt>
                <c:pt idx="15">
                  <c:v>47</c:v>
                </c:pt>
                <c:pt idx="16">
                  <c:v>27</c:v>
                </c:pt>
                <c:pt idx="1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2A-4A07-A058-696E363DE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60138005964983"/>
          <c:y val="0.19497525377881486"/>
          <c:w val="7.3777264409496224E-2"/>
          <c:h val="0.17604143297353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middel VEKT innen de ulike VEKTGRUPPENE</a:t>
            </a:r>
          </a:p>
        </c:rich>
      </c:tx>
      <c:layout>
        <c:manualLayout>
          <c:xMode val="edge"/>
          <c:yMode val="edge"/>
          <c:x val="7.7190078644962676E-2"/>
          <c:y val="4.1094051380197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76005015742772E-2"/>
          <c:y val="0.14751509832636353"/>
          <c:w val="0.9107439085616601"/>
          <c:h val="0.740838938849501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Vektgrupper!$P$31:$P$48</c:f>
              <c:numCache>
                <c:formatCode>0</c:formatCode>
                <c:ptCount val="18"/>
                <c:pt idx="0">
                  <c:v>62.408333333333331</c:v>
                </c:pt>
                <c:pt idx="1">
                  <c:v>75.931578947368394</c:v>
                </c:pt>
                <c:pt idx="2">
                  <c:v>85.213157894736867</c:v>
                </c:pt>
                <c:pt idx="3">
                  <c:v>95.447318611987328</c:v>
                </c:pt>
                <c:pt idx="4">
                  <c:v>104.57870036101082</c:v>
                </c:pt>
                <c:pt idx="5">
                  <c:v>114.60452674897122</c:v>
                </c:pt>
                <c:pt idx="6">
                  <c:v>125.1760256410256</c:v>
                </c:pt>
                <c:pt idx="7">
                  <c:v>135.15389696169075</c:v>
                </c:pt>
                <c:pt idx="8">
                  <c:v>144.62892441860461</c:v>
                </c:pt>
                <c:pt idx="9">
                  <c:v>154.53537414965979</c:v>
                </c:pt>
                <c:pt idx="10">
                  <c:v>164.6916317991631</c:v>
                </c:pt>
                <c:pt idx="11">
                  <c:v>174.34969325153381</c:v>
                </c:pt>
                <c:pt idx="12">
                  <c:v>184.67999999999995</c:v>
                </c:pt>
                <c:pt idx="13">
                  <c:v>194.46666666666673</c:v>
                </c:pt>
                <c:pt idx="14">
                  <c:v>203.50317460317456</c:v>
                </c:pt>
                <c:pt idx="15">
                  <c:v>208.55675675675681</c:v>
                </c:pt>
                <c:pt idx="16">
                  <c:v>224.19166666666672</c:v>
                </c:pt>
                <c:pt idx="17">
                  <c:v>245.06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7-4C9F-BD12-0C73C6331022}"/>
            </c:ext>
          </c:extLst>
        </c:ser>
        <c:ser>
          <c:idx val="2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Vektgrupper!$P$12:$P$29</c:f>
              <c:numCache>
                <c:formatCode>0</c:formatCode>
                <c:ptCount val="18"/>
                <c:pt idx="0">
                  <c:v>60.83</c:v>
                </c:pt>
                <c:pt idx="1">
                  <c:v>76.290196078431393</c:v>
                </c:pt>
                <c:pt idx="2">
                  <c:v>85.534355828220853</c:v>
                </c:pt>
                <c:pt idx="3">
                  <c:v>94.924712643678163</c:v>
                </c:pt>
                <c:pt idx="4">
                  <c:v>104.95440414507777</c:v>
                </c:pt>
                <c:pt idx="5">
                  <c:v>115.09577294685984</c:v>
                </c:pt>
                <c:pt idx="6">
                  <c:v>124.7075057736719</c:v>
                </c:pt>
                <c:pt idx="7">
                  <c:v>134.90159901599023</c:v>
                </c:pt>
                <c:pt idx="8">
                  <c:v>144.89960886571055</c:v>
                </c:pt>
                <c:pt idx="9">
                  <c:v>154.80233281493011</c:v>
                </c:pt>
                <c:pt idx="10">
                  <c:v>164.41049382716045</c:v>
                </c:pt>
                <c:pt idx="11">
                  <c:v>174.45913043478265</c:v>
                </c:pt>
                <c:pt idx="12">
                  <c:v>183.86532258064503</c:v>
                </c:pt>
                <c:pt idx="13">
                  <c:v>194.83695652173913</c:v>
                </c:pt>
                <c:pt idx="14">
                  <c:v>204.24838709677411</c:v>
                </c:pt>
                <c:pt idx="15">
                  <c:v>214.18936170212768</c:v>
                </c:pt>
                <c:pt idx="16">
                  <c:v>224.40370370370368</c:v>
                </c:pt>
                <c:pt idx="17">
                  <c:v>245.52553191489355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7-4C9F-BD12-0C73C6331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783589025277791"/>
          <c:y val="0.18755995420423993"/>
          <c:w val="7.5878532943000968E-2"/>
          <c:h val="0.145483606180247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Flådd purke, middel</a:t>
            </a:r>
            <a:r>
              <a:rPr lang="en-US" sz="2000" baseline="0"/>
              <a:t> kjøtt%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V!$AC$30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V!$AH$30:$AH$47</c:f>
              <c:numCache>
                <c:formatCode>0.00</c:formatCode>
                <c:ptCount val="18"/>
                <c:pt idx="0">
                  <c:v>62.83333333333335</c:v>
                </c:pt>
                <c:pt idx="1">
                  <c:v>63.789473684210542</c:v>
                </c:pt>
                <c:pt idx="2">
                  <c:v>63.318584070796483</c:v>
                </c:pt>
                <c:pt idx="3">
                  <c:v>62.892405063291122</c:v>
                </c:pt>
                <c:pt idx="4">
                  <c:v>62</c:v>
                </c:pt>
                <c:pt idx="5">
                  <c:v>61.845730027548221</c:v>
                </c:pt>
                <c:pt idx="6">
                  <c:v>61.087179487179498</c:v>
                </c:pt>
                <c:pt idx="7">
                  <c:v>60.447820343461018</c:v>
                </c:pt>
                <c:pt idx="8">
                  <c:v>60.001457725947503</c:v>
                </c:pt>
                <c:pt idx="9">
                  <c:v>59.267461669505984</c:v>
                </c:pt>
                <c:pt idx="10">
                  <c:v>57.828451882845158</c:v>
                </c:pt>
                <c:pt idx="11">
                  <c:v>57.101538461538446</c:v>
                </c:pt>
                <c:pt idx="12">
                  <c:v>56.182978723404283</c:v>
                </c:pt>
                <c:pt idx="13">
                  <c:v>54.66666666666665</c:v>
                </c:pt>
                <c:pt idx="14">
                  <c:v>53.492063492063515</c:v>
                </c:pt>
                <c:pt idx="15">
                  <c:v>51.861111111111114</c:v>
                </c:pt>
                <c:pt idx="16">
                  <c:v>50.416666666666657</c:v>
                </c:pt>
                <c:pt idx="17">
                  <c:v>49.6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D-4E2E-BD29-BB79F194A737}"/>
            </c:ext>
          </c:extLst>
        </c:ser>
        <c:ser>
          <c:idx val="1"/>
          <c:order val="1"/>
          <c:tx>
            <c:strRef>
              <c:f>V!$AC$12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V!$AH$12:$AH$29</c:f>
              <c:numCache>
                <c:formatCode>0.00</c:formatCode>
                <c:ptCount val="18"/>
                <c:pt idx="0">
                  <c:v>61.6</c:v>
                </c:pt>
                <c:pt idx="1">
                  <c:v>63.529411764705877</c:v>
                </c:pt>
                <c:pt idx="2">
                  <c:v>63.308641975308646</c:v>
                </c:pt>
                <c:pt idx="3">
                  <c:v>62.866666666666646</c:v>
                </c:pt>
                <c:pt idx="4">
                  <c:v>62.190641247833639</c:v>
                </c:pt>
                <c:pt idx="5">
                  <c:v>61.472793228536858</c:v>
                </c:pt>
                <c:pt idx="6">
                  <c:v>61.016203703703702</c:v>
                </c:pt>
                <c:pt idx="7">
                  <c:v>60.635916359163602</c:v>
                </c:pt>
                <c:pt idx="8">
                  <c:v>59.807040417209905</c:v>
                </c:pt>
                <c:pt idx="9">
                  <c:v>59.104361370716518</c:v>
                </c:pt>
                <c:pt idx="10">
                  <c:v>58.418556701030951</c:v>
                </c:pt>
                <c:pt idx="11">
                  <c:v>57.4</c:v>
                </c:pt>
                <c:pt idx="12">
                  <c:v>56.344129554655879</c:v>
                </c:pt>
                <c:pt idx="13">
                  <c:v>54.949275362318843</c:v>
                </c:pt>
                <c:pt idx="14">
                  <c:v>53.741935483870975</c:v>
                </c:pt>
                <c:pt idx="15">
                  <c:v>52.936170212765937</c:v>
                </c:pt>
                <c:pt idx="16">
                  <c:v>50.666666666666657</c:v>
                </c:pt>
                <c:pt idx="17">
                  <c:v>47.191489361702118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CD-4E2E-BD29-BB79F194A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5784"/>
        <c:axId val="740746176"/>
      </c:barChart>
      <c:catAx>
        <c:axId val="740745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617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5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134322076475633"/>
          <c:y val="0.11279042446199966"/>
          <c:w val="6.6439211077841537E-2"/>
          <c:h val="0.150321752124544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</a:t>
            </a:r>
            <a:r>
              <a:rPr lang="nb-NO" sz="2400" baseline="0"/>
              <a:t> a</a:t>
            </a:r>
            <a:r>
              <a:rPr lang="nb-NO" sz="2400"/>
              <a:t>ntall produsenter per VEKTGRUPPE</a:t>
            </a:r>
          </a:p>
        </c:rich>
      </c:tx>
      <c:layout>
        <c:manualLayout>
          <c:xMode val="edge"/>
          <c:yMode val="edge"/>
          <c:x val="0.11696177547773243"/>
          <c:y val="3.0448904707450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8972155294473E-2"/>
          <c:y val="0.17458858366686064"/>
          <c:w val="0.87773520620647971"/>
          <c:h val="0.723193707121451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V!$AC$30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V!$AF$30:$AF$47</c:f>
              <c:numCache>
                <c:formatCode>General</c:formatCode>
                <c:ptCount val="18"/>
                <c:pt idx="0">
                  <c:v>10</c:v>
                </c:pt>
                <c:pt idx="1">
                  <c:v>22</c:v>
                </c:pt>
                <c:pt idx="2">
                  <c:v>42</c:v>
                </c:pt>
                <c:pt idx="3">
                  <c:v>81</c:v>
                </c:pt>
                <c:pt idx="4">
                  <c:v>96</c:v>
                </c:pt>
                <c:pt idx="5">
                  <c:v>135</c:v>
                </c:pt>
                <c:pt idx="6">
                  <c:v>165</c:v>
                </c:pt>
                <c:pt idx="7">
                  <c:v>168</c:v>
                </c:pt>
                <c:pt idx="8">
                  <c:v>183</c:v>
                </c:pt>
                <c:pt idx="9">
                  <c:v>176</c:v>
                </c:pt>
                <c:pt idx="10">
                  <c:v>165</c:v>
                </c:pt>
                <c:pt idx="11">
                  <c:v>140</c:v>
                </c:pt>
                <c:pt idx="12">
                  <c:v>115</c:v>
                </c:pt>
                <c:pt idx="13">
                  <c:v>85</c:v>
                </c:pt>
                <c:pt idx="14">
                  <c:v>42</c:v>
                </c:pt>
                <c:pt idx="15">
                  <c:v>27</c:v>
                </c:pt>
                <c:pt idx="16">
                  <c:v>22</c:v>
                </c:pt>
                <c:pt idx="1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C-4820-BCE1-EB7160CAB1E8}"/>
            </c:ext>
          </c:extLst>
        </c:ser>
        <c:ser>
          <c:idx val="3"/>
          <c:order val="1"/>
          <c:tx>
            <c:strRef>
              <c:f>V!$AC$12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V!$AF$12:$AF$29</c:f>
              <c:numCache>
                <c:formatCode>General</c:formatCode>
                <c:ptCount val="18"/>
                <c:pt idx="0">
                  <c:v>9</c:v>
                </c:pt>
                <c:pt idx="1">
                  <c:v>17</c:v>
                </c:pt>
                <c:pt idx="2">
                  <c:v>48</c:v>
                </c:pt>
                <c:pt idx="3">
                  <c:v>97</c:v>
                </c:pt>
                <c:pt idx="4">
                  <c:v>101</c:v>
                </c:pt>
                <c:pt idx="5">
                  <c:v>135</c:v>
                </c:pt>
                <c:pt idx="6">
                  <c:v>152</c:v>
                </c:pt>
                <c:pt idx="7">
                  <c:v>170</c:v>
                </c:pt>
                <c:pt idx="8">
                  <c:v>168</c:v>
                </c:pt>
                <c:pt idx="9">
                  <c:v>166</c:v>
                </c:pt>
                <c:pt idx="10">
                  <c:v>160</c:v>
                </c:pt>
                <c:pt idx="11">
                  <c:v>131</c:v>
                </c:pt>
                <c:pt idx="12">
                  <c:v>113</c:v>
                </c:pt>
                <c:pt idx="13">
                  <c:v>94</c:v>
                </c:pt>
                <c:pt idx="14">
                  <c:v>66</c:v>
                </c:pt>
                <c:pt idx="15">
                  <c:v>35</c:v>
                </c:pt>
                <c:pt idx="16">
                  <c:v>21</c:v>
                </c:pt>
                <c:pt idx="1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C-4820-BCE1-EB7160CAB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2256"/>
        <c:axId val="740742648"/>
      </c:barChart>
      <c:catAx>
        <c:axId val="740742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044616309493472"/>
          <c:y val="0.10689577924403415"/>
          <c:w val="6.3063656777195956E-2"/>
          <c:h val="0.189239863637818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</a:t>
            </a:r>
            <a:r>
              <a:rPr lang="nb-NO" sz="2400" baseline="0"/>
              <a:t> a</a:t>
            </a:r>
            <a:r>
              <a:rPr lang="nb-NO" sz="2400"/>
              <a:t>ntall slakt per produsent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61348601140941E-2"/>
          <c:y val="0.17207475762362284"/>
          <c:w val="0.88036401798355646"/>
          <c:h val="0.7156522289917379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V!$AC$30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V!$AJ$30:$AJ$47</c:f>
              <c:numCache>
                <c:formatCode>0.0</c:formatCode>
                <c:ptCount val="18"/>
                <c:pt idx="0">
                  <c:v>1.2</c:v>
                </c:pt>
                <c:pt idx="1">
                  <c:v>1.7272727272727273</c:v>
                </c:pt>
                <c:pt idx="2">
                  <c:v>2.7142857142857144</c:v>
                </c:pt>
                <c:pt idx="3">
                  <c:v>3.9135802469135803</c:v>
                </c:pt>
                <c:pt idx="4">
                  <c:v>5.770833333333333</c:v>
                </c:pt>
                <c:pt idx="5">
                  <c:v>5.4</c:v>
                </c:pt>
                <c:pt idx="6">
                  <c:v>4.7272727272727275</c:v>
                </c:pt>
                <c:pt idx="7">
                  <c:v>4.5059523809523814</c:v>
                </c:pt>
                <c:pt idx="8">
                  <c:v>3.7595628415300548</c:v>
                </c:pt>
                <c:pt idx="9">
                  <c:v>3.3409090909090908</c:v>
                </c:pt>
                <c:pt idx="10">
                  <c:v>2.896969696969697</c:v>
                </c:pt>
                <c:pt idx="11">
                  <c:v>2.3285714285714287</c:v>
                </c:pt>
                <c:pt idx="12">
                  <c:v>2.0434782608695654</c:v>
                </c:pt>
                <c:pt idx="13">
                  <c:v>1.588235294117647</c:v>
                </c:pt>
                <c:pt idx="14">
                  <c:v>1.5</c:v>
                </c:pt>
                <c:pt idx="15">
                  <c:v>1.3703703703703705</c:v>
                </c:pt>
                <c:pt idx="16">
                  <c:v>1.0909090909090908</c:v>
                </c:pt>
                <c:pt idx="17">
                  <c:v>1.875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5F-465D-90B6-C9445E4397AE}"/>
            </c:ext>
          </c:extLst>
        </c:ser>
        <c:ser>
          <c:idx val="3"/>
          <c:order val="1"/>
          <c:tx>
            <c:strRef>
              <c:f>V!$AC$12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V!$AJ$12:$AJ$29</c:f>
              <c:numCache>
                <c:formatCode>0.0</c:formatCode>
                <c:ptCount val="18"/>
                <c:pt idx="0">
                  <c:v>1.1111111111111112</c:v>
                </c:pt>
                <c:pt idx="1">
                  <c:v>3</c:v>
                </c:pt>
                <c:pt idx="2">
                  <c:v>3.3958333333333335</c:v>
                </c:pt>
                <c:pt idx="3">
                  <c:v>3.5876288659793816</c:v>
                </c:pt>
                <c:pt idx="4">
                  <c:v>5.7326732673267324</c:v>
                </c:pt>
                <c:pt idx="5">
                  <c:v>6.1333333333333337</c:v>
                </c:pt>
                <c:pt idx="6">
                  <c:v>5.6973684210526319</c:v>
                </c:pt>
                <c:pt idx="7">
                  <c:v>4.7823529411764705</c:v>
                </c:pt>
                <c:pt idx="8">
                  <c:v>4.5654761904761907</c:v>
                </c:pt>
                <c:pt idx="9">
                  <c:v>3.8734939759036147</c:v>
                </c:pt>
                <c:pt idx="10">
                  <c:v>3.0375000000000001</c:v>
                </c:pt>
                <c:pt idx="11">
                  <c:v>2.6335877862595418</c:v>
                </c:pt>
                <c:pt idx="12">
                  <c:v>2.1946902654867255</c:v>
                </c:pt>
                <c:pt idx="13">
                  <c:v>1.4680851063829787</c:v>
                </c:pt>
                <c:pt idx="14">
                  <c:v>1.4090909090909092</c:v>
                </c:pt>
                <c:pt idx="15">
                  <c:v>1.3428571428571427</c:v>
                </c:pt>
                <c:pt idx="16">
                  <c:v>1.2857142857142858</c:v>
                </c:pt>
                <c:pt idx="17">
                  <c:v>2.0434782608695654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5F-465D-90B6-C9445E439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6960"/>
        <c:axId val="740747352"/>
      </c:barChart>
      <c:catAx>
        <c:axId val="740746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7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per produsent</a:t>
                </a:r>
              </a:p>
            </c:rich>
          </c:tx>
          <c:layout>
            <c:manualLayout>
              <c:xMode val="edge"/>
              <c:yMode val="edge"/>
              <c:x val="1.7011827583066311E-2"/>
              <c:y val="0.280072089405113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174315969732175"/>
          <c:y val="0.18231058221794674"/>
          <c:w val="5.6094154468659965E-2"/>
          <c:h val="0.15151040092547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243137513989"/>
          <c:y val="0.18504532557417358"/>
          <c:w val="0.85168681717988914"/>
          <c:h val="0.645671630997502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Variant!$G$23:$G$25</c:f>
              <c:numCache>
                <c:formatCode>#,##0</c:formatCode>
                <c:ptCount val="3"/>
                <c:pt idx="0">
                  <c:v>6365.53</c:v>
                </c:pt>
                <c:pt idx="1">
                  <c:v>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B9-4F92-8570-7A8765B3D285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Variant!$G$15:$G$17</c:f>
              <c:numCache>
                <c:formatCode>#,##0</c:formatCode>
                <c:ptCount val="3"/>
                <c:pt idx="0">
                  <c:v>5843</c:v>
                </c:pt>
                <c:pt idx="1">
                  <c:v>30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B9-4F92-8570-7A8765B3D285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Variant!$G$11:$G$13</c:f>
              <c:numCache>
                <c:formatCode>#,##0</c:formatCode>
                <c:ptCount val="3"/>
                <c:pt idx="0">
                  <c:v>6380</c:v>
                </c:pt>
                <c:pt idx="1">
                  <c:v>106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B9-4F92-8570-7A8765B3D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9704"/>
        <c:axId val="393893616"/>
      </c:barChart>
      <c:catAx>
        <c:axId val="7407497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97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8733819947753"/>
          <c:y val="0.17131989857200053"/>
          <c:w val="6.2756869355857128E-2"/>
          <c:h val="0.207505968708159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</a:t>
            </a:r>
            <a:r>
              <a:rPr lang="nb-NO" sz="2400" baseline="0"/>
              <a:t> purke, a</a:t>
            </a:r>
            <a:r>
              <a:rPr lang="nb-NO" sz="2400"/>
              <a:t>n</a:t>
            </a:r>
            <a:r>
              <a:rPr lang="nb-NO" sz="2400" baseline="0"/>
              <a:t>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5758636849"/>
          <c:y val="5.032253289380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2234637524882E-2"/>
          <c:y val="0.18504532557417358"/>
          <c:w val="0.89921687691073382"/>
          <c:h val="0.645671630997502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Variant!$J$23:$J$25</c:f>
              <c:numCache>
                <c:formatCode>0.0</c:formatCode>
                <c:ptCount val="3"/>
                <c:pt idx="0">
                  <c:v>99.45317028433584</c:v>
                </c:pt>
                <c:pt idx="1">
                  <c:v>9.37422369710008E-2</c:v>
                </c:pt>
                <c:pt idx="2">
                  <c:v>0.45308747869317079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3-4CD7-AFF9-5118CEA0B045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Variant!$J$15:$J$17</c:f>
              <c:numCache>
                <c:formatCode>0.0</c:formatCode>
                <c:ptCount val="3"/>
                <c:pt idx="0">
                  <c:v>98.950042337002529</c:v>
                </c:pt>
                <c:pt idx="1">
                  <c:v>0.5080440304826418</c:v>
                </c:pt>
                <c:pt idx="2">
                  <c:v>0.54191363251481794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3-4CD7-AFF9-5118CEA0B045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Variant!$J$11:$J$13</c:f>
              <c:numCache>
                <c:formatCode>0.0</c:formatCode>
                <c:ptCount val="3"/>
                <c:pt idx="0">
                  <c:v>98.168949069087518</c:v>
                </c:pt>
                <c:pt idx="1">
                  <c:v>1.6310201569472225</c:v>
                </c:pt>
                <c:pt idx="2">
                  <c:v>0.18464379135251577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3-4CD7-AFF9-5118CEA0B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6752"/>
        <c:axId val="393897144"/>
      </c:barChart>
      <c:catAx>
        <c:axId val="393896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7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6752"/>
        <c:crosses val="autoZero"/>
        <c:crossBetween val="between"/>
        <c:majorUnit val="10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17145999000654"/>
          <c:y val="0.177031459938308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Flådd purke, middel KJØTT% innen VARIANT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Variant!$M$23:$M$25</c:f>
              <c:numCache>
                <c:formatCode>0.00</c:formatCode>
                <c:ptCount val="3"/>
                <c:pt idx="0">
                  <c:v>57.747801615794671</c:v>
                </c:pt>
                <c:pt idx="1">
                  <c:v>55.66666666666665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98-44FD-957F-EDD8744E7255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Variant!$M$15:$M$17</c:f>
              <c:numCache>
                <c:formatCode>0.00</c:formatCode>
                <c:ptCount val="3"/>
                <c:pt idx="0">
                  <c:v>59.993137759478479</c:v>
                </c:pt>
                <c:pt idx="1">
                  <c:v>56.3</c:v>
                </c:pt>
                <c:pt idx="2">
                  <c:v>59.1875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98-44FD-957F-EDD8744E7255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Variant!$M$11:$M$13</c:f>
              <c:numCache>
                <c:formatCode>0.00</c:formatCode>
                <c:ptCount val="3"/>
                <c:pt idx="0">
                  <c:v>60.093406593406606</c:v>
                </c:pt>
                <c:pt idx="1">
                  <c:v>52.811320754716995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98-44FD-957F-EDD8744E7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5576"/>
        <c:axId val="393895968"/>
      </c:barChart>
      <c:catAx>
        <c:axId val="393895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96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93895968"/>
        <c:scaling>
          <c:orientation val="minMax"/>
          <c:max val="65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576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30217464209484"/>
          <c:y val="6.7551163368092498E-2"/>
          <c:w val="6.3603828296852946E-2"/>
          <c:h val="0.1777461516634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</a:t>
            </a:r>
            <a:r>
              <a:rPr lang="nb-NO" sz="2800" baseline="0"/>
              <a:t> </a:t>
            </a:r>
            <a:r>
              <a:rPr lang="nb-NO" sz="2800"/>
              <a:t>middel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39896496758927E-2"/>
          <c:y val="0.14649352376487251"/>
          <c:w val="0.8876323643774976"/>
          <c:h val="0.70459348834038027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Måned!$M$23:$M$34</c:f>
              <c:numCache>
                <c:formatCode>0.00</c:formatCode>
                <c:ptCount val="12"/>
                <c:pt idx="0">
                  <c:v>59.826113861386133</c:v>
                </c:pt>
                <c:pt idx="1">
                  <c:v>59.955784819454699</c:v>
                </c:pt>
                <c:pt idx="2">
                  <c:v>59.959060806742926</c:v>
                </c:pt>
                <c:pt idx="3">
                  <c:v>60.184566428003187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F0-4C06-A04D-B96165CCCF02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3768688751990862E-2"/>
                  <c:y val="-6.644412862246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88-4A45-9BB9-EF627B5B0F6F}"/>
                </c:ext>
              </c:extLst>
            </c:dLbl>
            <c:dLbl>
              <c:idx val="1"/>
              <c:layout>
                <c:manualLayout>
                  <c:x val="-2.9969216252510218E-2"/>
                  <c:y val="9.002107748850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88-4A45-9BB9-EF627B5B0F6F}"/>
                </c:ext>
              </c:extLst>
            </c:dLbl>
            <c:dLbl>
              <c:idx val="2"/>
              <c:layout>
                <c:manualLayout>
                  <c:x val="-4.3403692503635523E-2"/>
                  <c:y val="-5.144061570771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88-4A45-9BB9-EF627B5B0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Måned!$M$10:$M$21</c:f>
              <c:numCache>
                <c:formatCode>0.00</c:formatCode>
                <c:ptCount val="12"/>
                <c:pt idx="0">
                  <c:v>59.923877327491773</c:v>
                </c:pt>
                <c:pt idx="1">
                  <c:v>59.717806531115215</c:v>
                </c:pt>
                <c:pt idx="2">
                  <c:v>60.030997304582222</c:v>
                </c:pt>
                <c:pt idx="3">
                  <c:v>60.253539253539238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F0-4C06-A04D-B96165CCC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ax val="60.5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43609546761794"/>
          <c:y val="0.53964868152200085"/>
          <c:w val="8.8407804625121558E-2"/>
          <c:h val="0.117507040596738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middel SLAKTEVEKT innen VARIANT</a:t>
            </a:r>
          </a:p>
        </c:rich>
      </c:tx>
      <c:layout>
        <c:manualLayout>
          <c:xMode val="edge"/>
          <c:yMode val="edge"/>
          <c:x val="9.0641116872460417E-2"/>
          <c:y val="7.7205965808328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Variant!$O$23:$O$25</c:f>
              <c:numCache>
                <c:formatCode>0.0</c:formatCode>
                <c:ptCount val="3"/>
                <c:pt idx="0">
                  <c:v>135.8953865585425</c:v>
                </c:pt>
                <c:pt idx="1">
                  <c:v>169.78333333333327</c:v>
                </c:pt>
                <c:pt idx="2">
                  <c:v>144.1696551724138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0-420E-A124-98C78184615F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Variant!$O$15:$O$17</c:f>
              <c:numCache>
                <c:formatCode>0.0</c:formatCode>
                <c:ptCount val="3"/>
                <c:pt idx="0">
                  <c:v>137.64759541331503</c:v>
                </c:pt>
                <c:pt idx="1">
                  <c:v>172.34666666666672</c:v>
                </c:pt>
                <c:pt idx="2">
                  <c:v>138.96250000000001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0-420E-A124-98C78184615F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Variant!$O$11:$O$13</c:f>
              <c:numCache>
                <c:formatCode>0.0</c:formatCode>
                <c:ptCount val="3"/>
                <c:pt idx="0">
                  <c:v>136.97050156739837</c:v>
                </c:pt>
                <c:pt idx="1">
                  <c:v>188.03396226415097</c:v>
                </c:pt>
                <c:pt idx="2">
                  <c:v>97.491666666666688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40-420E-A124-98C781846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5576"/>
        <c:axId val="393895968"/>
      </c:barChart>
      <c:catAx>
        <c:axId val="393895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96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9389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slaktevekt i kg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317637068990167"/>
          <c:y val="0.15088458537277435"/>
          <c:w val="6.3603828296852946E-2"/>
          <c:h val="0.1777461516634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Flådd purke,</a:t>
            </a:r>
            <a:r>
              <a:rPr lang="nb-NO" sz="2000" baseline="0"/>
              <a:t> a</a:t>
            </a:r>
            <a:r>
              <a:rPr lang="nb-NO" sz="2000"/>
              <a:t>ntall slakt per produsent innen VARIANT</a:t>
            </a:r>
          </a:p>
        </c:rich>
      </c:tx>
      <c:layout>
        <c:manualLayout>
          <c:xMode val="edge"/>
          <c:yMode val="edge"/>
          <c:x val="0.19515914098700626"/>
          <c:y val="5.28389589413211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Variant!$T$23:$T$25</c:f>
              <c:numCache>
                <c:formatCode>0</c:formatCode>
                <c:ptCount val="3"/>
                <c:pt idx="0">
                  <c:v>24.111856060606058</c:v>
                </c:pt>
                <c:pt idx="1">
                  <c:v>3</c:v>
                </c:pt>
                <c:pt idx="2">
                  <c:v>2.0714285714285716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F9-4BA4-A350-EF65C7A6A035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Variant!$T$15:$T$17</c:f>
              <c:numCache>
                <c:formatCode>0</c:formatCode>
                <c:ptCount val="3"/>
                <c:pt idx="0">
                  <c:v>24.447698744769873</c:v>
                </c:pt>
                <c:pt idx="1">
                  <c:v>6</c:v>
                </c:pt>
                <c:pt idx="2">
                  <c:v>2.4615384615384617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F9-4BA4-A350-EF65C7A6A035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Variant!$T$11:$T$13</c:f>
              <c:numCache>
                <c:formatCode>0</c:formatCode>
                <c:ptCount val="3"/>
                <c:pt idx="0">
                  <c:v>27.264957264957264</c:v>
                </c:pt>
                <c:pt idx="1">
                  <c:v>11.777777777777779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F9-4BA4-A350-EF65C7A6A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9104"/>
        <c:axId val="393899496"/>
      </c:barChart>
      <c:catAx>
        <c:axId val="393899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3899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104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628222550861346"/>
          <c:y val="0.1961553629325746"/>
          <c:w val="7.4920070603257269E-2"/>
          <c:h val="0.20321540486109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Flådd purke, antall produsenter innen VARIANT</a:t>
            </a:r>
          </a:p>
        </c:rich>
      </c:tx>
      <c:layout>
        <c:manualLayout>
          <c:xMode val="edge"/>
          <c:yMode val="edge"/>
          <c:x val="0.20355088234003119"/>
          <c:y val="5.2838862657532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Variant!$E$23:$E$25</c:f>
              <c:numCache>
                <c:formatCode>0</c:formatCode>
                <c:ptCount val="3"/>
                <c:pt idx="0">
                  <c:v>264</c:v>
                </c:pt>
                <c:pt idx="1">
                  <c:v>2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6-48B7-89B4-A49AB62F679F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Variant!$E$15:$E$17</c:f>
              <c:numCache>
                <c:formatCode>0</c:formatCode>
                <c:ptCount val="3"/>
                <c:pt idx="0">
                  <c:v>239</c:v>
                </c:pt>
                <c:pt idx="1">
                  <c:v>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6-48B7-89B4-A49AB62F679F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Variant!$E$11:$E$13</c:f>
              <c:numCache>
                <c:formatCode>0</c:formatCode>
                <c:ptCount val="3"/>
                <c:pt idx="0">
                  <c:v>234</c:v>
                </c:pt>
                <c:pt idx="1">
                  <c:v>9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C6-48B7-89B4-A49AB62F6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7928"/>
        <c:axId val="393898320"/>
      </c:barChart>
      <c:catAx>
        <c:axId val="393897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8320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93898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9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93279138718771"/>
          <c:y val="0.20960070113613422"/>
          <c:w val="7.8099282481664672E-2"/>
          <c:h val="0.210307260146200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124819962365041E-2"/>
          <c:y val="0.17063171544207856"/>
          <c:w val="0.89438139013468121"/>
          <c:h val="0.5835134305203243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General</c:formatCode>
                <c:ptCount val="14"/>
                <c:pt idx="0">
                  <c:v>331</c:v>
                </c:pt>
                <c:pt idx="1">
                  <c:v>202</c:v>
                </c:pt>
                <c:pt idx="2">
                  <c:v>256</c:v>
                </c:pt>
                <c:pt idx="3">
                  <c:v>1141</c:v>
                </c:pt>
                <c:pt idx="4">
                  <c:v>158</c:v>
                </c:pt>
                <c:pt idx="5">
                  <c:v>79</c:v>
                </c:pt>
                <c:pt idx="6">
                  <c:v>22</c:v>
                </c:pt>
                <c:pt idx="7">
                  <c:v>629</c:v>
                </c:pt>
                <c:pt idx="8">
                  <c:v>83</c:v>
                </c:pt>
                <c:pt idx="9">
                  <c:v>28</c:v>
                </c:pt>
                <c:pt idx="10">
                  <c:v>2912</c:v>
                </c:pt>
                <c:pt idx="11">
                  <c:v>51</c:v>
                </c:pt>
                <c:pt idx="12">
                  <c:v>13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CE-40EC-AC0C-94C7CA84C5C2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General</c:formatCode>
                <c:ptCount val="14"/>
                <c:pt idx="0">
                  <c:v>381</c:v>
                </c:pt>
                <c:pt idx="1">
                  <c:v>163</c:v>
                </c:pt>
                <c:pt idx="2">
                  <c:v>230</c:v>
                </c:pt>
                <c:pt idx="3">
                  <c:v>1179</c:v>
                </c:pt>
                <c:pt idx="4">
                  <c:v>234</c:v>
                </c:pt>
                <c:pt idx="5">
                  <c:v>101</c:v>
                </c:pt>
                <c:pt idx="6">
                  <c:v>41</c:v>
                </c:pt>
                <c:pt idx="7">
                  <c:v>742</c:v>
                </c:pt>
                <c:pt idx="8">
                  <c:v>93</c:v>
                </c:pt>
                <c:pt idx="9">
                  <c:v>26</c:v>
                </c:pt>
                <c:pt idx="10">
                  <c:v>3246</c:v>
                </c:pt>
                <c:pt idx="11">
                  <c:v>54</c:v>
                </c:pt>
                <c:pt idx="12">
                  <c:v>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CE-40EC-AC0C-94C7CA84C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45628270945594"/>
          <c:y val="0.25424650388477421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antall%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3458613607809E-2"/>
          <c:y val="0.17063171544207856"/>
          <c:w val="0.89604272636588"/>
          <c:h val="0.638278513281747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Fylker!$J$25:$J$38</c:f>
              <c:numCache>
                <c:formatCode>0.0</c:formatCode>
                <c:ptCount val="14"/>
                <c:pt idx="0">
                  <c:v>5.605419136325148</c:v>
                </c:pt>
                <c:pt idx="1">
                  <c:v>3.4208298052497894</c:v>
                </c:pt>
                <c:pt idx="2">
                  <c:v>4.3353090601185436</c:v>
                </c:pt>
                <c:pt idx="3">
                  <c:v>19.322607959356478</c:v>
                </c:pt>
                <c:pt idx="4">
                  <c:v>2.6756985605419139</c:v>
                </c:pt>
                <c:pt idx="5">
                  <c:v>1.337849280270957</c:v>
                </c:pt>
                <c:pt idx="6">
                  <c:v>0.37256562235393742</c:v>
                </c:pt>
                <c:pt idx="7">
                  <c:v>10.651989839119391</c:v>
                </c:pt>
                <c:pt idx="8">
                  <c:v>1.405588484335309</c:v>
                </c:pt>
                <c:pt idx="9">
                  <c:v>0.4741744284504657</c:v>
                </c:pt>
                <c:pt idx="10">
                  <c:v>49.314140558848443</c:v>
                </c:pt>
                <c:pt idx="11">
                  <c:v>0.86367485182049109</c:v>
                </c:pt>
                <c:pt idx="12">
                  <c:v>0.22015241320914483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FD-4DC6-9F7C-07E4C820E615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Fylker!$J$10:$J$23</c:f>
              <c:numCache>
                <c:formatCode>0.0</c:formatCode>
                <c:ptCount val="14"/>
                <c:pt idx="0">
                  <c:v>5.8624403754423762</c:v>
                </c:pt>
                <c:pt idx="1">
                  <c:v>2.5080781658716722</c:v>
                </c:pt>
                <c:pt idx="2">
                  <c:v>3.539006000923218</c:v>
                </c:pt>
                <c:pt idx="3">
                  <c:v>18.14125250038467</c:v>
                </c:pt>
                <c:pt idx="4">
                  <c:v>3.6005539313740575</c:v>
                </c:pt>
                <c:pt idx="5">
                  <c:v>1.5540852438836743</c:v>
                </c:pt>
                <c:pt idx="6">
                  <c:v>0.63086628712109549</c:v>
                </c:pt>
                <c:pt idx="7">
                  <c:v>11.417141098630562</c:v>
                </c:pt>
                <c:pt idx="8">
                  <c:v>1.4309893829819973</c:v>
                </c:pt>
                <c:pt idx="9">
                  <c:v>0.40006154793045073</c:v>
                </c:pt>
                <c:pt idx="10">
                  <c:v>49.946145560855506</c:v>
                </c:pt>
                <c:pt idx="11">
                  <c:v>0.83089706108632078</c:v>
                </c:pt>
                <c:pt idx="12">
                  <c:v>0.13848284351438675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FD-4DC6-9F7C-07E4C820E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28456733465097"/>
          <c:y val="0.31259102103256847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middel VEKT innen de ulike FYLKENE</a:t>
            </a:r>
          </a:p>
        </c:rich>
      </c:tx>
      <c:layout>
        <c:manualLayout>
          <c:xMode val="edge"/>
          <c:yMode val="edge"/>
          <c:x val="0.18906395483450539"/>
          <c:y val="5.65545888789855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59985842815303E-2"/>
          <c:y val="0.13926080807898736"/>
          <c:w val="0.89820796482931142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Fylker!$O$25:$O$38</c:f>
              <c:numCache>
                <c:formatCode>0</c:formatCode>
                <c:ptCount val="14"/>
                <c:pt idx="0">
                  <c:v>139.27492447129924</c:v>
                </c:pt>
                <c:pt idx="1">
                  <c:v>159.04306930693068</c:v>
                </c:pt>
                <c:pt idx="2">
                  <c:v>130.70507812499997</c:v>
                </c:pt>
                <c:pt idx="3">
                  <c:v>137.63978965819439</c:v>
                </c:pt>
                <c:pt idx="4">
                  <c:v>155.43354430379739</c:v>
                </c:pt>
                <c:pt idx="5">
                  <c:v>128.92025316455701</c:v>
                </c:pt>
                <c:pt idx="6">
                  <c:v>150.69090909090909</c:v>
                </c:pt>
                <c:pt idx="7">
                  <c:v>133.78426073131956</c:v>
                </c:pt>
                <c:pt idx="8">
                  <c:v>155.14698795180723</c:v>
                </c:pt>
                <c:pt idx="9">
                  <c:v>153.56071428571431</c:v>
                </c:pt>
                <c:pt idx="10">
                  <c:v>135.97805631868147</c:v>
                </c:pt>
                <c:pt idx="11">
                  <c:v>142.88823529411764</c:v>
                </c:pt>
                <c:pt idx="12">
                  <c:v>193.60769230769236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E-49D5-BD47-88C4D226551A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Fylker!$O$10:$O$23</c:f>
              <c:numCache>
                <c:formatCode>0</c:formatCode>
                <c:ptCount val="14"/>
                <c:pt idx="0">
                  <c:v>137.07454068241472</c:v>
                </c:pt>
                <c:pt idx="1">
                  <c:v>152.68588957055212</c:v>
                </c:pt>
                <c:pt idx="2">
                  <c:v>132.01217391304351</c:v>
                </c:pt>
                <c:pt idx="3">
                  <c:v>138.7960983884648</c:v>
                </c:pt>
                <c:pt idx="4">
                  <c:v>164.68589743589749</c:v>
                </c:pt>
                <c:pt idx="5">
                  <c:v>129.14554455445543</c:v>
                </c:pt>
                <c:pt idx="6">
                  <c:v>143.80975609756101</c:v>
                </c:pt>
                <c:pt idx="7">
                  <c:v>134.09474393531008</c:v>
                </c:pt>
                <c:pt idx="8">
                  <c:v>147.09999999999997</c:v>
                </c:pt>
                <c:pt idx="9">
                  <c:v>151.53846153846149</c:v>
                </c:pt>
                <c:pt idx="10">
                  <c:v>135.6790203327173</c:v>
                </c:pt>
                <c:pt idx="11">
                  <c:v>135.18148148148148</c:v>
                </c:pt>
                <c:pt idx="12">
                  <c:v>189.28888888888889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E-49D5-BD47-88C4D226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8701442485701"/>
          <c:y val="0.22550198590605164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middel KJØTT%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59985842815303E-2"/>
          <c:y val="0.13926080807898736"/>
          <c:w val="0.89820796482931142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Fylker!$M$25:$M$38</c:f>
              <c:numCache>
                <c:formatCode>0.00</c:formatCode>
                <c:ptCount val="14"/>
                <c:pt idx="0">
                  <c:v>58.646525679758312</c:v>
                </c:pt>
                <c:pt idx="1">
                  <c:v>59.128712871287121</c:v>
                </c:pt>
                <c:pt idx="2">
                  <c:v>58.98828125</c:v>
                </c:pt>
                <c:pt idx="3">
                  <c:v>59.182456140350872</c:v>
                </c:pt>
                <c:pt idx="4">
                  <c:v>57.303797468354439</c:v>
                </c:pt>
                <c:pt idx="5">
                  <c:v>60.822784810126578</c:v>
                </c:pt>
                <c:pt idx="6">
                  <c:v>60.22727272727272</c:v>
                </c:pt>
                <c:pt idx="7">
                  <c:v>61.113057324840781</c:v>
                </c:pt>
                <c:pt idx="8">
                  <c:v>60.590361445783117</c:v>
                </c:pt>
                <c:pt idx="9">
                  <c:v>61.392857142857153</c:v>
                </c:pt>
                <c:pt idx="10">
                  <c:v>60.361379310344851</c:v>
                </c:pt>
                <c:pt idx="11">
                  <c:v>62.862745098039248</c:v>
                </c:pt>
                <c:pt idx="12">
                  <c:v>61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E-4278-BC06-8CF3D2D9A281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Fylker!$M$10:$M$23</c:f>
              <c:numCache>
                <c:formatCode>0.00</c:formatCode>
                <c:ptCount val="14"/>
                <c:pt idx="0">
                  <c:v>58.847769028871397</c:v>
                </c:pt>
                <c:pt idx="1">
                  <c:v>60.478527607361961</c:v>
                </c:pt>
                <c:pt idx="2">
                  <c:v>58.904347826086955</c:v>
                </c:pt>
                <c:pt idx="3">
                  <c:v>59.08312128922816</c:v>
                </c:pt>
                <c:pt idx="4">
                  <c:v>57.20940170940171</c:v>
                </c:pt>
                <c:pt idx="5">
                  <c:v>60.623762376237607</c:v>
                </c:pt>
                <c:pt idx="6">
                  <c:v>60.317073170731696</c:v>
                </c:pt>
                <c:pt idx="7">
                  <c:v>60.523035230352306</c:v>
                </c:pt>
                <c:pt idx="8">
                  <c:v>61.537634408602152</c:v>
                </c:pt>
                <c:pt idx="9">
                  <c:v>60.076923076923087</c:v>
                </c:pt>
                <c:pt idx="10">
                  <c:v>60.428042001235355</c:v>
                </c:pt>
                <c:pt idx="11">
                  <c:v>63.259259259259267</c:v>
                </c:pt>
                <c:pt idx="12">
                  <c:v>62.33333333333335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E-4278-BC06-8CF3D2D9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 KJØTT %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50407184413583"/>
          <c:y val="0.23073537529977081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</a:t>
            </a:r>
            <a:r>
              <a:rPr lang="en-US" sz="2400" baseline="0"/>
              <a:t> PRODUSENTER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871166461093E-2"/>
          <c:y val="0.14179048883230166"/>
          <c:w val="0.89209922950707288"/>
          <c:h val="0.68122581354529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Fylker!$E$25:$E$38</c:f>
              <c:numCache>
                <c:formatCode>General</c:formatCode>
                <c:ptCount val="14"/>
                <c:pt idx="0">
                  <c:v>11</c:v>
                </c:pt>
                <c:pt idx="1">
                  <c:v>10</c:v>
                </c:pt>
                <c:pt idx="2">
                  <c:v>3</c:v>
                </c:pt>
                <c:pt idx="3">
                  <c:v>43</c:v>
                </c:pt>
                <c:pt idx="4">
                  <c:v>9</c:v>
                </c:pt>
                <c:pt idx="5">
                  <c:v>3</c:v>
                </c:pt>
                <c:pt idx="6">
                  <c:v>3</c:v>
                </c:pt>
                <c:pt idx="7">
                  <c:v>28</c:v>
                </c:pt>
                <c:pt idx="8">
                  <c:v>8</c:v>
                </c:pt>
                <c:pt idx="9">
                  <c:v>6</c:v>
                </c:pt>
                <c:pt idx="10">
                  <c:v>127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1-40D2-A379-8544E38050E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Fylker!$E$10:$E$23</c:f>
              <c:numCache>
                <c:formatCode>General</c:formatCode>
                <c:ptCount val="14"/>
                <c:pt idx="0">
                  <c:v>11</c:v>
                </c:pt>
                <c:pt idx="1">
                  <c:v>6</c:v>
                </c:pt>
                <c:pt idx="2">
                  <c:v>3</c:v>
                </c:pt>
                <c:pt idx="3">
                  <c:v>42</c:v>
                </c:pt>
                <c:pt idx="4">
                  <c:v>11</c:v>
                </c:pt>
                <c:pt idx="5">
                  <c:v>5</c:v>
                </c:pt>
                <c:pt idx="6">
                  <c:v>4</c:v>
                </c:pt>
                <c:pt idx="7">
                  <c:v>21</c:v>
                </c:pt>
                <c:pt idx="8">
                  <c:v>8</c:v>
                </c:pt>
                <c:pt idx="9">
                  <c:v>4</c:v>
                </c:pt>
                <c:pt idx="10">
                  <c:v>129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1-40D2-A379-8544E3805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836773349218239"/>
          <c:y val="0.24372007682172003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</a:t>
            </a:r>
            <a:r>
              <a:rPr lang="en-US" sz="2400" baseline="0"/>
              <a:t> SLAKT per PRODUSENT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6400563870442389"/>
          <c:y val="3.3530604875620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78119891231296E-2"/>
          <c:y val="0.13926071127986164"/>
          <c:w val="0.88708394749955388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Fylker!$T$25:$T$38</c:f>
              <c:numCache>
                <c:formatCode>0</c:formatCode>
                <c:ptCount val="14"/>
                <c:pt idx="0">
                  <c:v>30.09090909090909</c:v>
                </c:pt>
                <c:pt idx="1">
                  <c:v>20.2</c:v>
                </c:pt>
                <c:pt idx="2">
                  <c:v>85.333333333333329</c:v>
                </c:pt>
                <c:pt idx="3">
                  <c:v>26.534883720930232</c:v>
                </c:pt>
                <c:pt idx="4">
                  <c:v>17.555555555555557</c:v>
                </c:pt>
                <c:pt idx="5">
                  <c:v>26.333333333333332</c:v>
                </c:pt>
                <c:pt idx="6">
                  <c:v>7.333333333333333</c:v>
                </c:pt>
                <c:pt idx="7">
                  <c:v>22.464285714285715</c:v>
                </c:pt>
                <c:pt idx="8">
                  <c:v>10.375</c:v>
                </c:pt>
                <c:pt idx="9">
                  <c:v>4.666666666666667</c:v>
                </c:pt>
                <c:pt idx="10">
                  <c:v>22.929133858267715</c:v>
                </c:pt>
                <c:pt idx="11">
                  <c:v>17</c:v>
                </c:pt>
                <c:pt idx="12">
                  <c:v>13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F-4E6C-8745-3B03C4767777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Fylker!$T$10:$T$23</c:f>
              <c:numCache>
                <c:formatCode>0</c:formatCode>
                <c:ptCount val="14"/>
                <c:pt idx="0">
                  <c:v>34.636363636363633</c:v>
                </c:pt>
                <c:pt idx="1">
                  <c:v>27.166666666666668</c:v>
                </c:pt>
                <c:pt idx="2">
                  <c:v>76.666666666666671</c:v>
                </c:pt>
                <c:pt idx="3">
                  <c:v>28.071428571428573</c:v>
                </c:pt>
                <c:pt idx="4">
                  <c:v>21.272727272727273</c:v>
                </c:pt>
                <c:pt idx="5">
                  <c:v>20.2</c:v>
                </c:pt>
                <c:pt idx="6">
                  <c:v>10.25</c:v>
                </c:pt>
                <c:pt idx="7">
                  <c:v>35.333333333333336</c:v>
                </c:pt>
                <c:pt idx="8">
                  <c:v>11.625</c:v>
                </c:pt>
                <c:pt idx="9">
                  <c:v>6.5</c:v>
                </c:pt>
                <c:pt idx="10">
                  <c:v>25.162790697674417</c:v>
                </c:pt>
                <c:pt idx="11">
                  <c:v>27</c:v>
                </c:pt>
                <c:pt idx="12">
                  <c:v>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FF-4E6C-8745-3B03C476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21121110445496"/>
          <c:y val="0.19137710271895492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726172400049676E-2"/>
          <c:y val="0.14614218112244012"/>
          <c:w val="0.87964607338966938"/>
          <c:h val="0.71276886306947829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Måned!$D$239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Måned!$O$239:$O$250</c:f>
              <c:numCache>
                <c:formatCode>0</c:formatCode>
                <c:ptCount val="12"/>
                <c:pt idx="0">
                  <c:v>138.85672888015733</c:v>
                </c:pt>
                <c:pt idx="1">
                  <c:v>135.59082407948563</c:v>
                </c:pt>
                <c:pt idx="2">
                  <c:v>135.30856196783378</c:v>
                </c:pt>
                <c:pt idx="3">
                  <c:v>134.87145421903028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8-4F50-B37D-F285107DC665}"/>
            </c:ext>
          </c:extLst>
        </c:ser>
        <c:ser>
          <c:idx val="1"/>
          <c:order val="1"/>
          <c:tx>
            <c:strRef>
              <c:f>Måned!$D$114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Måned!$O$114:$O$125</c:f>
              <c:numCache>
                <c:formatCode>0</c:formatCode>
                <c:ptCount val="12"/>
                <c:pt idx="0">
                  <c:v>137.88634782608676</c:v>
                </c:pt>
                <c:pt idx="1">
                  <c:v>135.14815189873417</c:v>
                </c:pt>
                <c:pt idx="2">
                  <c:v>137.34564943253497</c:v>
                </c:pt>
                <c:pt idx="3">
                  <c:v>136.84207703559247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C8-4F50-B37D-F285107DC665}"/>
            </c:ext>
          </c:extLst>
        </c:ser>
        <c:ser>
          <c:idx val="3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Måned!$O$23:$O$34</c:f>
              <c:numCache>
                <c:formatCode>0</c:formatCode>
                <c:ptCount val="12"/>
                <c:pt idx="0">
                  <c:v>137.63539603960422</c:v>
                </c:pt>
                <c:pt idx="1">
                  <c:v>138.32439204126737</c:v>
                </c:pt>
                <c:pt idx="2">
                  <c:v>139.93810957254675</c:v>
                </c:pt>
                <c:pt idx="3">
                  <c:v>136.30063643595861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C8-4F50-B37D-F285107DC665}"/>
            </c:ext>
          </c:extLst>
        </c:ser>
        <c:ser>
          <c:idx val="2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Måned!$O$10:$O$21</c:f>
              <c:numCache>
                <c:formatCode>0</c:formatCode>
                <c:ptCount val="12"/>
                <c:pt idx="0">
                  <c:v>138.30673603504931</c:v>
                </c:pt>
                <c:pt idx="1">
                  <c:v>138.70437461491051</c:v>
                </c:pt>
                <c:pt idx="2">
                  <c:v>137.61543126684623</c:v>
                </c:pt>
                <c:pt idx="3">
                  <c:v>137.22168597168579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C8-4F50-B37D-F285107DC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12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209157814736346"/>
          <c:y val="0.61699602799601705"/>
          <c:w val="9.593308731340755E-2"/>
          <c:h val="0.188174154264196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4" Type="http://schemas.openxmlformats.org/officeDocument/2006/relationships/chart" Target="../charts/chart5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187096</xdr:colOff>
      <xdr:row>0</xdr:row>
      <xdr:rowOff>132669</xdr:rowOff>
    </xdr:from>
    <xdr:to>
      <xdr:col>12</xdr:col>
      <xdr:colOff>336775</xdr:colOff>
      <xdr:row>26</xdr:row>
      <xdr:rowOff>173490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13C6BCFE-415C-4655-97DB-AA9296332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557892</xdr:colOff>
      <xdr:row>28</xdr:row>
      <xdr:rowOff>129268</xdr:rowOff>
    </xdr:from>
    <xdr:to>
      <xdr:col>12</xdr:col>
      <xdr:colOff>421820</xdr:colOff>
      <xdr:row>55</xdr:row>
      <xdr:rowOff>61233</xdr:rowOff>
    </xdr:to>
    <xdr:graphicFrame macro="">
      <xdr:nvGraphicFramePr>
        <xdr:cNvPr id="6" name="Diagram 1025">
          <a:extLst>
            <a:ext uri="{FF2B5EF4-FFF2-40B4-BE49-F238E27FC236}">
              <a16:creationId xmlns:a16="http://schemas.microsoft.com/office/drawing/2014/main" id="{DD647113-9857-427B-A9E1-AA291673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894670</xdr:colOff>
      <xdr:row>56</xdr:row>
      <xdr:rowOff>170089</xdr:rowOff>
    </xdr:from>
    <xdr:to>
      <xdr:col>12</xdr:col>
      <xdr:colOff>244929</xdr:colOff>
      <xdr:row>83</xdr:row>
      <xdr:rowOff>64635</xdr:rowOff>
    </xdr:to>
    <xdr:graphicFrame macro="">
      <xdr:nvGraphicFramePr>
        <xdr:cNvPr id="9" name="Diagram 1025">
          <a:extLst>
            <a:ext uri="{FF2B5EF4-FFF2-40B4-BE49-F238E27FC236}">
              <a16:creationId xmlns:a16="http://schemas.microsoft.com/office/drawing/2014/main" id="{BDBECF4E-9D99-40C4-A3E5-985216C63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234723</xdr:colOff>
      <xdr:row>113</xdr:row>
      <xdr:rowOff>13607</xdr:rowOff>
    </xdr:from>
    <xdr:to>
      <xdr:col>12</xdr:col>
      <xdr:colOff>792616</xdr:colOff>
      <xdr:row>138</xdr:row>
      <xdr:rowOff>183697</xdr:rowOff>
    </xdr:to>
    <xdr:graphicFrame macro="">
      <xdr:nvGraphicFramePr>
        <xdr:cNvPr id="10" name="Diagram 1036">
          <a:extLst>
            <a:ext uri="{FF2B5EF4-FFF2-40B4-BE49-F238E27FC236}">
              <a16:creationId xmlns:a16="http://schemas.microsoft.com/office/drawing/2014/main" id="{D2C54CCA-D2AF-4DE7-975E-15B97A0A3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120</xdr:row>
      <xdr:rowOff>0</xdr:rowOff>
    </xdr:from>
    <xdr:to>
      <xdr:col>13</xdr:col>
      <xdr:colOff>484632</xdr:colOff>
      <xdr:row>125</xdr:row>
      <xdr:rowOff>25908</xdr:rowOff>
    </xdr:to>
    <xdr:sp macro="" textlink="">
      <xdr:nvSpPr>
        <xdr:cNvPr id="11" name="Pil: opp 10">
          <a:extLst>
            <a:ext uri="{FF2B5EF4-FFF2-40B4-BE49-F238E27FC236}">
              <a16:creationId xmlns:a16="http://schemas.microsoft.com/office/drawing/2014/main" id="{CD8B7987-6B45-42A5-9D53-6DD28A069BD2}"/>
            </a:ext>
          </a:extLst>
        </xdr:cNvPr>
        <xdr:cNvSpPr/>
      </xdr:nvSpPr>
      <xdr:spPr bwMode="auto">
        <a:xfrm>
          <a:off x="11896045" y="22924634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898072</xdr:colOff>
      <xdr:row>85</xdr:row>
      <xdr:rowOff>6804</xdr:rowOff>
    </xdr:from>
    <xdr:to>
      <xdr:col>12</xdr:col>
      <xdr:colOff>248331</xdr:colOff>
      <xdr:row>111</xdr:row>
      <xdr:rowOff>91850</xdr:rowOff>
    </xdr:to>
    <xdr:graphicFrame macro="">
      <xdr:nvGraphicFramePr>
        <xdr:cNvPr id="12" name="Diagram 1025">
          <a:extLst>
            <a:ext uri="{FF2B5EF4-FFF2-40B4-BE49-F238E27FC236}">
              <a16:creationId xmlns:a16="http://schemas.microsoft.com/office/drawing/2014/main" id="{469697C8-0D10-45E7-91AC-F47F92F0D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866774</xdr:colOff>
      <xdr:row>1</xdr:row>
      <xdr:rowOff>26670</xdr:rowOff>
    </xdr:from>
    <xdr:to>
      <xdr:col>12</xdr:col>
      <xdr:colOff>910589</xdr:colOff>
      <xdr:row>30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66F37AF-5809-4D9E-8F1A-10C7648D8D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11430</xdr:colOff>
      <xdr:row>33</xdr:row>
      <xdr:rowOff>0</xdr:rowOff>
    </xdr:from>
    <xdr:to>
      <xdr:col>13</xdr:col>
      <xdr:colOff>55245</xdr:colOff>
      <xdr:row>61</xdr:row>
      <xdr:rowOff>171450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31C04D2-3610-4243-8C8A-55CE5AB4C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43815</xdr:colOff>
      <xdr:row>93</xdr:row>
      <xdr:rowOff>171450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982F1C2-C75B-40F3-A3E2-388FA7958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43815</xdr:colOff>
      <xdr:row>125</xdr:row>
      <xdr:rowOff>171450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7910AA0-A074-4F06-8260-4BC56DAFB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43815</xdr:colOff>
      <xdr:row>157</xdr:row>
      <xdr:rowOff>171450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1E424407-BD55-4588-8FE6-34DB40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3810</xdr:colOff>
      <xdr:row>11</xdr:row>
      <xdr:rowOff>99060</xdr:rowOff>
    </xdr:from>
    <xdr:to>
      <xdr:col>14</xdr:col>
      <xdr:colOff>67818</xdr:colOff>
      <xdr:row>14</xdr:row>
      <xdr:rowOff>12192</xdr:rowOff>
    </xdr:to>
    <xdr:sp macro="" textlink="">
      <xdr:nvSpPr>
        <xdr:cNvPr id="8" name="Pil: høyre 7">
          <a:extLst>
            <a:ext uri="{FF2B5EF4-FFF2-40B4-BE49-F238E27FC236}">
              <a16:creationId xmlns:a16="http://schemas.microsoft.com/office/drawing/2014/main" id="{EB1689A1-A420-448E-A630-67A64CE538C3}"/>
            </a:ext>
          </a:extLst>
        </xdr:cNvPr>
        <xdr:cNvSpPr/>
      </xdr:nvSpPr>
      <xdr:spPr bwMode="auto">
        <a:xfrm>
          <a:off x="11891010" y="219456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201930</xdr:colOff>
      <xdr:row>45</xdr:row>
      <xdr:rowOff>179070</xdr:rowOff>
    </xdr:from>
    <xdr:to>
      <xdr:col>14</xdr:col>
      <xdr:colOff>265938</xdr:colOff>
      <xdr:row>48</xdr:row>
      <xdr:rowOff>92202</xdr:rowOff>
    </xdr:to>
    <xdr:sp macro="" textlink="">
      <xdr:nvSpPr>
        <xdr:cNvPr id="10" name="Pil: høyre 9">
          <a:extLst>
            <a:ext uri="{FF2B5EF4-FFF2-40B4-BE49-F238E27FC236}">
              <a16:creationId xmlns:a16="http://schemas.microsoft.com/office/drawing/2014/main" id="{9ABCD52E-541D-4910-A841-7FCD0DE884AF}"/>
            </a:ext>
          </a:extLst>
        </xdr:cNvPr>
        <xdr:cNvSpPr/>
      </xdr:nvSpPr>
      <xdr:spPr bwMode="auto">
        <a:xfrm>
          <a:off x="12089130" y="875157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434340</xdr:colOff>
      <xdr:row>73</xdr:row>
      <xdr:rowOff>3810</xdr:rowOff>
    </xdr:from>
    <xdr:to>
      <xdr:col>14</xdr:col>
      <xdr:colOff>498348</xdr:colOff>
      <xdr:row>75</xdr:row>
      <xdr:rowOff>107442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1AA82A6D-7D8D-4E97-A799-365B8CC34CA3}"/>
            </a:ext>
          </a:extLst>
        </xdr:cNvPr>
        <xdr:cNvSpPr/>
      </xdr:nvSpPr>
      <xdr:spPr bwMode="auto">
        <a:xfrm>
          <a:off x="12321540" y="1391031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97</xdr:row>
      <xdr:rowOff>0</xdr:rowOff>
    </xdr:from>
    <xdr:to>
      <xdr:col>27</xdr:col>
      <xdr:colOff>43815</xdr:colOff>
      <xdr:row>125</xdr:row>
      <xdr:rowOff>171450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99A40DD0-54B2-4DB2-9F17-AD4708DB6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384810</xdr:colOff>
      <xdr:row>103</xdr:row>
      <xdr:rowOff>163830</xdr:rowOff>
    </xdr:from>
    <xdr:to>
      <xdr:col>14</xdr:col>
      <xdr:colOff>448818</xdr:colOff>
      <xdr:row>106</xdr:row>
      <xdr:rowOff>76962</xdr:rowOff>
    </xdr:to>
    <xdr:sp macro="" textlink="">
      <xdr:nvSpPr>
        <xdr:cNvPr id="14" name="Pil: høyre 13">
          <a:extLst>
            <a:ext uri="{FF2B5EF4-FFF2-40B4-BE49-F238E27FC236}">
              <a16:creationId xmlns:a16="http://schemas.microsoft.com/office/drawing/2014/main" id="{979763A1-C654-4C98-AEBC-73D875637DD9}"/>
            </a:ext>
          </a:extLst>
        </xdr:cNvPr>
        <xdr:cNvSpPr/>
      </xdr:nvSpPr>
      <xdr:spPr bwMode="auto">
        <a:xfrm>
          <a:off x="12272010" y="1978533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628650</xdr:colOff>
      <xdr:row>65</xdr:row>
      <xdr:rowOff>0</xdr:rowOff>
    </xdr:from>
    <xdr:to>
      <xdr:col>26</xdr:col>
      <xdr:colOff>672465</xdr:colOff>
      <xdr:row>93</xdr:row>
      <xdr:rowOff>171450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3612ECC-19B7-498C-A1F6-0911341F3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354330</xdr:colOff>
      <xdr:row>32</xdr:row>
      <xdr:rowOff>186690</xdr:rowOff>
    </xdr:from>
    <xdr:to>
      <xdr:col>26</xdr:col>
      <xdr:colOff>398145</xdr:colOff>
      <xdr:row>61</xdr:row>
      <xdr:rowOff>167640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EB133250-077E-4B46-9E41-F6B4AC3DA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133350</xdr:colOff>
      <xdr:row>0</xdr:row>
      <xdr:rowOff>38100</xdr:rowOff>
    </xdr:from>
    <xdr:to>
      <xdr:col>26</xdr:col>
      <xdr:colOff>177165</xdr:colOff>
      <xdr:row>29</xdr:row>
      <xdr:rowOff>19050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2EE343A-268B-4F76-8293-1C74DABCF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571500</xdr:colOff>
      <xdr:row>128</xdr:row>
      <xdr:rowOff>125730</xdr:rowOff>
    </xdr:from>
    <xdr:to>
      <xdr:col>27</xdr:col>
      <xdr:colOff>43815</xdr:colOff>
      <xdr:row>157</xdr:row>
      <xdr:rowOff>171450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5C33E1A3-5638-4A7D-97B5-890A3075A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312420</xdr:colOff>
      <xdr:row>135</xdr:row>
      <xdr:rowOff>160020</xdr:rowOff>
    </xdr:from>
    <xdr:to>
      <xdr:col>14</xdr:col>
      <xdr:colOff>376428</xdr:colOff>
      <xdr:row>138</xdr:row>
      <xdr:rowOff>73152</xdr:rowOff>
    </xdr:to>
    <xdr:sp macro="" textlink="">
      <xdr:nvSpPr>
        <xdr:cNvPr id="22" name="Pil: høyre 21">
          <a:extLst>
            <a:ext uri="{FF2B5EF4-FFF2-40B4-BE49-F238E27FC236}">
              <a16:creationId xmlns:a16="http://schemas.microsoft.com/office/drawing/2014/main" id="{1A2BFB0F-D8C8-4F22-A71A-E993433DC3F7}"/>
            </a:ext>
          </a:extLst>
        </xdr:cNvPr>
        <xdr:cNvSpPr/>
      </xdr:nvSpPr>
      <xdr:spPr bwMode="auto">
        <a:xfrm>
          <a:off x="12199620" y="2587752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320040</xdr:colOff>
      <xdr:row>16</xdr:row>
      <xdr:rowOff>125730</xdr:rowOff>
    </xdr:from>
    <xdr:to>
      <xdr:col>13</xdr:col>
      <xdr:colOff>804672</xdr:colOff>
      <xdr:row>21</xdr:row>
      <xdr:rowOff>151638</xdr:rowOff>
    </xdr:to>
    <xdr:sp macro="" textlink="">
      <xdr:nvSpPr>
        <xdr:cNvPr id="23" name="Pil: ned 22">
          <a:extLst>
            <a:ext uri="{FF2B5EF4-FFF2-40B4-BE49-F238E27FC236}">
              <a16:creationId xmlns:a16="http://schemas.microsoft.com/office/drawing/2014/main" id="{FD855EC8-C1CD-48B8-80FE-2A9B11B607B6}"/>
            </a:ext>
          </a:extLst>
        </xdr:cNvPr>
        <xdr:cNvSpPr/>
      </xdr:nvSpPr>
      <xdr:spPr bwMode="auto">
        <a:xfrm>
          <a:off x="12207240" y="3173730"/>
          <a:ext cx="484632" cy="978408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293370</xdr:colOff>
      <xdr:row>10</xdr:row>
      <xdr:rowOff>129540</xdr:rowOff>
    </xdr:from>
    <xdr:to>
      <xdr:col>27</xdr:col>
      <xdr:colOff>357378</xdr:colOff>
      <xdr:row>13</xdr:row>
      <xdr:rowOff>42672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300EC7E4-122A-4DCD-B761-62FFFE3123A2}"/>
            </a:ext>
          </a:extLst>
        </xdr:cNvPr>
        <xdr:cNvSpPr/>
      </xdr:nvSpPr>
      <xdr:spPr bwMode="auto">
        <a:xfrm>
          <a:off x="24067770" y="203454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777240</xdr:colOff>
      <xdr:row>0</xdr:row>
      <xdr:rowOff>38100</xdr:rowOff>
    </xdr:from>
    <xdr:to>
      <xdr:col>39</xdr:col>
      <xdr:colOff>821055</xdr:colOff>
      <xdr:row>29</xdr:row>
      <xdr:rowOff>19050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963F9EE-F001-40A1-A631-CDD8A1270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643890</xdr:colOff>
      <xdr:row>43</xdr:row>
      <xdr:rowOff>0</xdr:rowOff>
    </xdr:from>
    <xdr:to>
      <xdr:col>27</xdr:col>
      <xdr:colOff>707898</xdr:colOff>
      <xdr:row>45</xdr:row>
      <xdr:rowOff>103632</xdr:rowOff>
    </xdr:to>
    <xdr:sp macro="" textlink="">
      <xdr:nvSpPr>
        <xdr:cNvPr id="26" name="Pil: høyre 25">
          <a:extLst>
            <a:ext uri="{FF2B5EF4-FFF2-40B4-BE49-F238E27FC236}">
              <a16:creationId xmlns:a16="http://schemas.microsoft.com/office/drawing/2014/main" id="{0E65F900-4A93-489B-8161-1BE2EA52EF47}"/>
            </a:ext>
          </a:extLst>
        </xdr:cNvPr>
        <xdr:cNvSpPr/>
      </xdr:nvSpPr>
      <xdr:spPr bwMode="auto">
        <a:xfrm>
          <a:off x="24418290" y="819150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40</xdr:col>
      <xdr:colOff>43815</xdr:colOff>
      <xdr:row>61</xdr:row>
      <xdr:rowOff>171450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26BE2C6F-F9A8-4942-8B90-77E059163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0</xdr:colOff>
      <xdr:row>65</xdr:row>
      <xdr:rowOff>0</xdr:rowOff>
    </xdr:from>
    <xdr:to>
      <xdr:col>40</xdr:col>
      <xdr:colOff>43815</xdr:colOff>
      <xdr:row>93</xdr:row>
      <xdr:rowOff>171450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A44BDDEA-06C7-4AEA-9914-F3D236260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739140</xdr:colOff>
      <xdr:row>75</xdr:row>
      <xdr:rowOff>0</xdr:rowOff>
    </xdr:from>
    <xdr:to>
      <xdr:col>27</xdr:col>
      <xdr:colOff>803148</xdr:colOff>
      <xdr:row>77</xdr:row>
      <xdr:rowOff>103632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0E0AA8CA-2690-45D4-888F-2AC8D864F68D}"/>
            </a:ext>
          </a:extLst>
        </xdr:cNvPr>
        <xdr:cNvSpPr/>
      </xdr:nvSpPr>
      <xdr:spPr bwMode="auto">
        <a:xfrm>
          <a:off x="24513540" y="1428750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40</xdr:col>
      <xdr:colOff>43815</xdr:colOff>
      <xdr:row>125</xdr:row>
      <xdr:rowOff>171450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6C4ED4BB-771B-469D-95A2-46F620E10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838200</xdr:colOff>
      <xdr:row>107</xdr:row>
      <xdr:rowOff>11430</xdr:rowOff>
    </xdr:from>
    <xdr:to>
      <xdr:col>27</xdr:col>
      <xdr:colOff>902208</xdr:colOff>
      <xdr:row>109</xdr:row>
      <xdr:rowOff>115062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60927A35-15BB-4A03-A0E3-3CE193EC6F82}"/>
            </a:ext>
          </a:extLst>
        </xdr:cNvPr>
        <xdr:cNvSpPr/>
      </xdr:nvSpPr>
      <xdr:spPr bwMode="auto">
        <a:xfrm>
          <a:off x="24612600" y="2039493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95250</xdr:colOff>
      <xdr:row>139</xdr:row>
      <xdr:rowOff>186690</xdr:rowOff>
    </xdr:from>
    <xdr:to>
      <xdr:col>28</xdr:col>
      <xdr:colOff>159258</xdr:colOff>
      <xdr:row>142</xdr:row>
      <xdr:rowOff>99822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A812C52F-5869-4E8E-9271-824461B69CF0}"/>
            </a:ext>
          </a:extLst>
        </xdr:cNvPr>
        <xdr:cNvSpPr/>
      </xdr:nvSpPr>
      <xdr:spPr bwMode="auto">
        <a:xfrm>
          <a:off x="24784050" y="2666619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217170</xdr:colOff>
      <xdr:row>129</xdr:row>
      <xdr:rowOff>3810</xdr:rowOff>
    </xdr:from>
    <xdr:to>
      <xdr:col>40</xdr:col>
      <xdr:colOff>260985</xdr:colOff>
      <xdr:row>157</xdr:row>
      <xdr:rowOff>175260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3B0EBF9-6FFF-4E54-8449-785E7F08D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312420</xdr:colOff>
      <xdr:row>144</xdr:row>
      <xdr:rowOff>99060</xdr:rowOff>
    </xdr:from>
    <xdr:to>
      <xdr:col>27</xdr:col>
      <xdr:colOff>797052</xdr:colOff>
      <xdr:row>149</xdr:row>
      <xdr:rowOff>124968</xdr:rowOff>
    </xdr:to>
    <xdr:sp macro="" textlink="">
      <xdr:nvSpPr>
        <xdr:cNvPr id="7" name="Pil: opp 6">
          <a:extLst>
            <a:ext uri="{FF2B5EF4-FFF2-40B4-BE49-F238E27FC236}">
              <a16:creationId xmlns:a16="http://schemas.microsoft.com/office/drawing/2014/main" id="{A3D74680-108D-4789-A8BF-8110A8B4FF40}"/>
            </a:ext>
          </a:extLst>
        </xdr:cNvPr>
        <xdr:cNvSpPr/>
      </xdr:nvSpPr>
      <xdr:spPr bwMode="auto">
        <a:xfrm>
          <a:off x="25001220" y="2753106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392430</xdr:colOff>
      <xdr:row>142</xdr:row>
      <xdr:rowOff>125730</xdr:rowOff>
    </xdr:from>
    <xdr:to>
      <xdr:col>13</xdr:col>
      <xdr:colOff>877062</xdr:colOff>
      <xdr:row>147</xdr:row>
      <xdr:rowOff>151638</xdr:rowOff>
    </xdr:to>
    <xdr:sp macro="" textlink="">
      <xdr:nvSpPr>
        <xdr:cNvPr id="34" name="Pil: opp 33">
          <a:extLst>
            <a:ext uri="{FF2B5EF4-FFF2-40B4-BE49-F238E27FC236}">
              <a16:creationId xmlns:a16="http://schemas.microsoft.com/office/drawing/2014/main" id="{6D2FFDB6-B942-4A44-B9AD-A758E2D56106}"/>
            </a:ext>
          </a:extLst>
        </xdr:cNvPr>
        <xdr:cNvSpPr/>
      </xdr:nvSpPr>
      <xdr:spPr bwMode="auto">
        <a:xfrm>
          <a:off x="12279630" y="2717673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148590</xdr:colOff>
      <xdr:row>113</xdr:row>
      <xdr:rowOff>0</xdr:rowOff>
    </xdr:from>
    <xdr:to>
      <xdr:col>27</xdr:col>
      <xdr:colOff>633222</xdr:colOff>
      <xdr:row>118</xdr:row>
      <xdr:rowOff>25908</xdr:rowOff>
    </xdr:to>
    <xdr:sp macro="" textlink="">
      <xdr:nvSpPr>
        <xdr:cNvPr id="35" name="Pil: opp 34">
          <a:extLst>
            <a:ext uri="{FF2B5EF4-FFF2-40B4-BE49-F238E27FC236}">
              <a16:creationId xmlns:a16="http://schemas.microsoft.com/office/drawing/2014/main" id="{E50A1696-A69C-4602-BCD3-BC79D4639BC1}"/>
            </a:ext>
          </a:extLst>
        </xdr:cNvPr>
        <xdr:cNvSpPr/>
      </xdr:nvSpPr>
      <xdr:spPr bwMode="auto">
        <a:xfrm>
          <a:off x="24837390" y="2152650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182880</xdr:colOff>
      <xdr:row>81</xdr:row>
      <xdr:rowOff>11430</xdr:rowOff>
    </xdr:from>
    <xdr:to>
      <xdr:col>27</xdr:col>
      <xdr:colOff>667512</xdr:colOff>
      <xdr:row>86</xdr:row>
      <xdr:rowOff>37338</xdr:rowOff>
    </xdr:to>
    <xdr:sp macro="" textlink="">
      <xdr:nvSpPr>
        <xdr:cNvPr id="36" name="Pil: opp 35">
          <a:extLst>
            <a:ext uri="{FF2B5EF4-FFF2-40B4-BE49-F238E27FC236}">
              <a16:creationId xmlns:a16="http://schemas.microsoft.com/office/drawing/2014/main" id="{64F8BFF0-F9B0-4049-8860-4D20B6BD4799}"/>
            </a:ext>
          </a:extLst>
        </xdr:cNvPr>
        <xdr:cNvSpPr/>
      </xdr:nvSpPr>
      <xdr:spPr bwMode="auto">
        <a:xfrm>
          <a:off x="24871680" y="1544193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121920</xdr:colOff>
      <xdr:row>48</xdr:row>
      <xdr:rowOff>3810</xdr:rowOff>
    </xdr:from>
    <xdr:to>
      <xdr:col>27</xdr:col>
      <xdr:colOff>606552</xdr:colOff>
      <xdr:row>53</xdr:row>
      <xdr:rowOff>29718</xdr:rowOff>
    </xdr:to>
    <xdr:sp macro="" textlink="">
      <xdr:nvSpPr>
        <xdr:cNvPr id="37" name="Pil: opp 36">
          <a:extLst>
            <a:ext uri="{FF2B5EF4-FFF2-40B4-BE49-F238E27FC236}">
              <a16:creationId xmlns:a16="http://schemas.microsoft.com/office/drawing/2014/main" id="{B0D1A155-1E8B-4186-A707-CDCEE9B087B5}"/>
            </a:ext>
          </a:extLst>
        </xdr:cNvPr>
        <xdr:cNvSpPr/>
      </xdr:nvSpPr>
      <xdr:spPr bwMode="auto">
        <a:xfrm>
          <a:off x="24810720" y="914781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377190</xdr:colOff>
      <xdr:row>0</xdr:row>
      <xdr:rowOff>118110</xdr:rowOff>
    </xdr:from>
    <xdr:to>
      <xdr:col>14</xdr:col>
      <xdr:colOff>480060</xdr:colOff>
      <xdr:row>31</xdr:row>
      <xdr:rowOff>91440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3D2C5EC-0145-44FA-A9FA-F313FDE17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236220</xdr:colOff>
      <xdr:row>191</xdr:row>
      <xdr:rowOff>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BAD15095-AD3D-4472-9AD9-9757FBE97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236220</xdr:colOff>
      <xdr:row>158</xdr:row>
      <xdr:rowOff>137160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5D16974D-856B-44E9-9A9F-AAD31444E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624840</xdr:colOff>
      <xdr:row>96</xdr:row>
      <xdr:rowOff>160020</xdr:rowOff>
    </xdr:from>
    <xdr:to>
      <xdr:col>14</xdr:col>
      <xdr:colOff>91440</xdr:colOff>
      <xdr:row>126</xdr:row>
      <xdr:rowOff>106680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2474995F-FDC1-4998-AD37-642BD5171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449580</xdr:colOff>
      <xdr:row>94</xdr:row>
      <xdr:rowOff>114300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40B656C3-701B-4DC2-85BD-1BD25BC9A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716280</xdr:colOff>
      <xdr:row>32</xdr:row>
      <xdr:rowOff>106680</xdr:rowOff>
    </xdr:from>
    <xdr:to>
      <xdr:col>14</xdr:col>
      <xdr:colOff>60960</xdr:colOff>
      <xdr:row>62</xdr:row>
      <xdr:rowOff>38100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FFAA8F77-C7BE-495D-835B-CC3090760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731520</xdr:colOff>
      <xdr:row>29</xdr:row>
      <xdr:rowOff>83820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71FAAE36-DFAC-4AA1-A474-3B9B9EB66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647700</xdr:colOff>
      <xdr:row>33</xdr:row>
      <xdr:rowOff>0</xdr:rowOff>
    </xdr:from>
    <xdr:to>
      <xdr:col>14</xdr:col>
      <xdr:colOff>411480</xdr:colOff>
      <xdr:row>61</xdr:row>
      <xdr:rowOff>182880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E271B07-44C6-497A-BFDE-2F43AC22A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457200</xdr:colOff>
      <xdr:row>94</xdr:row>
      <xdr:rowOff>167640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44A390B4-25FA-4E09-80B0-8B20CE81D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99060</xdr:colOff>
      <xdr:row>126</xdr:row>
      <xdr:rowOff>121920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6A7BE698-9801-4F6C-AA9D-EC18ADE68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99060</xdr:colOff>
      <xdr:row>158</xdr:row>
      <xdr:rowOff>121920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19EA0D0B-D0C8-4346-AC2B-B1BF82F28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766052</xdr:colOff>
      <xdr:row>1</xdr:row>
      <xdr:rowOff>6081</xdr:rowOff>
    </xdr:from>
    <xdr:to>
      <xdr:col>14</xdr:col>
      <xdr:colOff>863329</xdr:colOff>
      <xdr:row>31</xdr:row>
      <xdr:rowOff>24320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A8F703BE-4F95-40A0-A1FA-13B3D8F1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15</xdr:col>
      <xdr:colOff>121596</xdr:colOff>
      <xdr:row>65</xdr:row>
      <xdr:rowOff>64851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410E4942-AFDE-490D-8D76-DFE50D7EE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69</xdr:row>
      <xdr:rowOff>0</xdr:rowOff>
    </xdr:from>
    <xdr:to>
      <xdr:col>15</xdr:col>
      <xdr:colOff>151994</xdr:colOff>
      <xdr:row>99</xdr:row>
      <xdr:rowOff>162128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C9D8FC7F-6145-4C25-AD57-C4F5286D0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847117</xdr:colOff>
      <xdr:row>100</xdr:row>
      <xdr:rowOff>24321</xdr:rowOff>
    </xdr:from>
    <xdr:to>
      <xdr:col>15</xdr:col>
      <xdr:colOff>88966</xdr:colOff>
      <xdr:row>130</xdr:row>
      <xdr:rowOff>188474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3F37C0FE-D68C-48F8-809F-A7FDA0892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834957</xdr:colOff>
      <xdr:row>133</xdr:row>
      <xdr:rowOff>0</xdr:rowOff>
    </xdr:from>
    <xdr:to>
      <xdr:col>14</xdr:col>
      <xdr:colOff>680936</xdr:colOff>
      <xdr:row>164</xdr:row>
      <xdr:rowOff>243</xdr:rowOff>
    </xdr:to>
    <xdr:graphicFrame macro="">
      <xdr:nvGraphicFramePr>
        <xdr:cNvPr id="18" name="Diagram 9">
          <a:extLst>
            <a:ext uri="{FF2B5EF4-FFF2-40B4-BE49-F238E27FC236}">
              <a16:creationId xmlns:a16="http://schemas.microsoft.com/office/drawing/2014/main" id="{3793E2BA-87E8-4ACE-92ED-874342135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875489</xdr:colOff>
      <xdr:row>166</xdr:row>
      <xdr:rowOff>0</xdr:rowOff>
    </xdr:from>
    <xdr:to>
      <xdr:col>14</xdr:col>
      <xdr:colOff>603925</xdr:colOff>
      <xdr:row>196</xdr:row>
      <xdr:rowOff>121595</xdr:rowOff>
    </xdr:to>
    <xdr:graphicFrame macro="">
      <xdr:nvGraphicFramePr>
        <xdr:cNvPr id="19" name="Diagram 9">
          <a:extLst>
            <a:ext uri="{FF2B5EF4-FFF2-40B4-BE49-F238E27FC236}">
              <a16:creationId xmlns:a16="http://schemas.microsoft.com/office/drawing/2014/main" id="{E5910689-B9F1-4D97-B3B3-7D3D1FC8F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0</xdr:row>
      <xdr:rowOff>76200</xdr:rowOff>
    </xdr:from>
    <xdr:to>
      <xdr:col>14</xdr:col>
      <xdr:colOff>90805</xdr:colOff>
      <xdr:row>29</xdr:row>
      <xdr:rowOff>149645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B8708E6-C423-43FF-9A5E-A2676096B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144780</xdr:colOff>
      <xdr:row>32</xdr:row>
      <xdr:rowOff>175260</xdr:rowOff>
    </xdr:from>
    <xdr:to>
      <xdr:col>14</xdr:col>
      <xdr:colOff>168750</xdr:colOff>
      <xdr:row>60</xdr:row>
      <xdr:rowOff>110490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D2B8DB1-6284-405A-B164-9955A45A6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358140</xdr:colOff>
      <xdr:row>97</xdr:row>
      <xdr:rowOff>125730</xdr:rowOff>
    </xdr:from>
    <xdr:to>
      <xdr:col>14</xdr:col>
      <xdr:colOff>499110</xdr:colOff>
      <xdr:row>127</xdr:row>
      <xdr:rowOff>49530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1AE4B6A-B3ED-43B5-951E-FF4483E07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445770</xdr:colOff>
      <xdr:row>65</xdr:row>
      <xdr:rowOff>60960</xdr:rowOff>
    </xdr:from>
    <xdr:to>
      <xdr:col>14</xdr:col>
      <xdr:colOff>586740</xdr:colOff>
      <xdr:row>94</xdr:row>
      <xdr:rowOff>175260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9C086233-C8CC-4277-A3C3-E0351C977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720090</xdr:colOff>
      <xdr:row>129</xdr:row>
      <xdr:rowOff>167640</xdr:rowOff>
    </xdr:from>
    <xdr:to>
      <xdr:col>13</xdr:col>
      <xdr:colOff>815340</xdr:colOff>
      <xdr:row>158</xdr:row>
      <xdr:rowOff>144780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7E72D4BE-C2BB-423D-8288-DC81C1F39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891540</xdr:colOff>
      <xdr:row>161</xdr:row>
      <xdr:rowOff>0</xdr:rowOff>
    </xdr:from>
    <xdr:to>
      <xdr:col>13</xdr:col>
      <xdr:colOff>1829</xdr:colOff>
      <xdr:row>190</xdr:row>
      <xdr:rowOff>7620</xdr:rowOff>
    </xdr:to>
    <xdr:graphicFrame macro="">
      <xdr:nvGraphicFramePr>
        <xdr:cNvPr id="8" name="Diagram 1">
          <a:extLst>
            <a:ext uri="{FF2B5EF4-FFF2-40B4-BE49-F238E27FC236}">
              <a16:creationId xmlns:a16="http://schemas.microsoft.com/office/drawing/2014/main" id="{218E8F6D-E39A-46F8-A0B5-9FA84CFB3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93036</xdr:colOff>
      <xdr:row>1</xdr:row>
      <xdr:rowOff>44302</xdr:rowOff>
    </xdr:from>
    <xdr:to>
      <xdr:col>25</xdr:col>
      <xdr:colOff>141766</xdr:colOff>
      <xdr:row>34</xdr:row>
      <xdr:rowOff>163918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2AB4289F-611B-4C10-A7C9-B9A51C6D2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13290</xdr:colOff>
      <xdr:row>36</xdr:row>
      <xdr:rowOff>177208</xdr:rowOff>
    </xdr:from>
    <xdr:to>
      <xdr:col>25</xdr:col>
      <xdr:colOff>730988</xdr:colOff>
      <xdr:row>71</xdr:row>
      <xdr:rowOff>119616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85214053-FFBA-4D19-8694-C7455C81B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8860</xdr:colOff>
      <xdr:row>72</xdr:row>
      <xdr:rowOff>177209</xdr:rowOff>
    </xdr:from>
    <xdr:to>
      <xdr:col>25</xdr:col>
      <xdr:colOff>580360</xdr:colOff>
      <xdr:row>108</xdr:row>
      <xdr:rowOff>48733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1BAB0DAF-9A08-4555-B9A3-F0EFEF3C0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62023</xdr:colOff>
      <xdr:row>109</xdr:row>
      <xdr:rowOff>124045</xdr:rowOff>
    </xdr:from>
    <xdr:to>
      <xdr:col>25</xdr:col>
      <xdr:colOff>633523</xdr:colOff>
      <xdr:row>144</xdr:row>
      <xdr:rowOff>190500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0B2B5AC1-FBFC-4A98-89FD-73112482C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79744</xdr:colOff>
      <xdr:row>146</xdr:row>
      <xdr:rowOff>159488</xdr:rowOff>
    </xdr:from>
    <xdr:to>
      <xdr:col>25</xdr:col>
      <xdr:colOff>682255</xdr:colOff>
      <xdr:row>182</xdr:row>
      <xdr:rowOff>110755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5AE48C99-F919-46A0-8FB0-31058F82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115186</xdr:colOff>
      <xdr:row>184</xdr:row>
      <xdr:rowOff>8860</xdr:rowOff>
    </xdr:from>
    <xdr:to>
      <xdr:col>25</xdr:col>
      <xdr:colOff>412011</xdr:colOff>
      <xdr:row>218</xdr:row>
      <xdr:rowOff>39872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523882B5-31A0-45D0-B55D-D507EDC92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729574</xdr:colOff>
      <xdr:row>1</xdr:row>
      <xdr:rowOff>8106</xdr:rowOff>
    </xdr:from>
    <xdr:to>
      <xdr:col>14</xdr:col>
      <xdr:colOff>907914</xdr:colOff>
      <xdr:row>31</xdr:row>
      <xdr:rowOff>81064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0EBF38A-93A9-4D8F-B9C1-013C2C885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16212</xdr:colOff>
      <xdr:row>164</xdr:row>
      <xdr:rowOff>182394</xdr:rowOff>
    </xdr:from>
    <xdr:to>
      <xdr:col>14</xdr:col>
      <xdr:colOff>786318</xdr:colOff>
      <xdr:row>194</xdr:row>
      <xdr:rowOff>162127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E23A5603-3E4B-489E-B4EE-DF8BD3348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24319</xdr:colOff>
      <xdr:row>132</xdr:row>
      <xdr:rowOff>36479</xdr:rowOff>
    </xdr:from>
    <xdr:to>
      <xdr:col>14</xdr:col>
      <xdr:colOff>405319</xdr:colOff>
      <xdr:row>162</xdr:row>
      <xdr:rowOff>125162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81FCCBED-AA10-4143-903B-43EA53685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911967</xdr:colOff>
      <xdr:row>99</xdr:row>
      <xdr:rowOff>28373</xdr:rowOff>
    </xdr:from>
    <xdr:to>
      <xdr:col>14</xdr:col>
      <xdr:colOff>482329</xdr:colOff>
      <xdr:row>128</xdr:row>
      <xdr:rowOff>141864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57FEC9D2-4F87-4640-AF31-A229188B2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911967</xdr:colOff>
      <xdr:row>66</xdr:row>
      <xdr:rowOff>16212</xdr:rowOff>
    </xdr:from>
    <xdr:to>
      <xdr:col>14</xdr:col>
      <xdr:colOff>190499</xdr:colOff>
      <xdr:row>97</xdr:row>
      <xdr:rowOff>16212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465E5719-80AB-4101-8338-166457ADC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883596</xdr:colOff>
      <xdr:row>33</xdr:row>
      <xdr:rowOff>40530</xdr:rowOff>
    </xdr:from>
    <xdr:to>
      <xdr:col>14</xdr:col>
      <xdr:colOff>818745</xdr:colOff>
      <xdr:row>64</xdr:row>
      <xdr:rowOff>61039</xdr:rowOff>
    </xdr:to>
    <xdr:graphicFrame macro="">
      <xdr:nvGraphicFramePr>
        <xdr:cNvPr id="13" name="Diagram 1">
          <a:extLst>
            <a:ext uri="{FF2B5EF4-FFF2-40B4-BE49-F238E27FC236}">
              <a16:creationId xmlns:a16="http://schemas.microsoft.com/office/drawing/2014/main" id="{F2E5BEB5-D3A8-411B-85FB-04878E38A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170234</xdr:colOff>
      <xdr:row>178</xdr:row>
      <xdr:rowOff>121595</xdr:rowOff>
    </xdr:from>
    <xdr:to>
      <xdr:col>15</xdr:col>
      <xdr:colOff>654866</xdr:colOff>
      <xdr:row>183</xdr:row>
      <xdr:rowOff>127238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F44F581F-DEF9-4F95-9D21-DCD0497C6FF0}"/>
            </a:ext>
          </a:extLst>
        </xdr:cNvPr>
        <xdr:cNvSpPr/>
      </xdr:nvSpPr>
      <xdr:spPr bwMode="auto">
        <a:xfrm>
          <a:off x="13910553" y="34253521"/>
          <a:ext cx="484632" cy="958143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792480</xdr:colOff>
      <xdr:row>0</xdr:row>
      <xdr:rowOff>182879</xdr:rowOff>
    </xdr:from>
    <xdr:to>
      <xdr:col>14</xdr:col>
      <xdr:colOff>678180</xdr:colOff>
      <xdr:row>31</xdr:row>
      <xdr:rowOff>30480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DF596E72-5604-4F6F-859D-59E51D04C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902970</xdr:colOff>
      <xdr:row>129</xdr:row>
      <xdr:rowOff>0</xdr:rowOff>
    </xdr:from>
    <xdr:to>
      <xdr:col>13</xdr:col>
      <xdr:colOff>781050</xdr:colOff>
      <xdr:row>158</xdr:row>
      <xdr:rowOff>15240</xdr:rowOff>
    </xdr:to>
    <xdr:graphicFrame macro="">
      <xdr:nvGraphicFramePr>
        <xdr:cNvPr id="9" name="Diagram 29">
          <a:extLst>
            <a:ext uri="{FF2B5EF4-FFF2-40B4-BE49-F238E27FC236}">
              <a16:creationId xmlns:a16="http://schemas.microsoft.com/office/drawing/2014/main" id="{A69A5A8C-8996-4837-942D-1AD8CCB9F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739140</xdr:colOff>
      <xdr:row>126</xdr:row>
      <xdr:rowOff>83820</xdr:rowOff>
    </xdr:to>
    <xdr:graphicFrame macro="">
      <xdr:nvGraphicFramePr>
        <xdr:cNvPr id="10" name="Diagram 30">
          <a:extLst>
            <a:ext uri="{FF2B5EF4-FFF2-40B4-BE49-F238E27FC236}">
              <a16:creationId xmlns:a16="http://schemas.microsoft.com/office/drawing/2014/main" id="{7D132C9D-E8FF-4E04-ACC4-1A2FD5404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563880</xdr:colOff>
      <xdr:row>64</xdr:row>
      <xdr:rowOff>175260</xdr:rowOff>
    </xdr:from>
    <xdr:to>
      <xdr:col>14</xdr:col>
      <xdr:colOff>377189</xdr:colOff>
      <xdr:row>94</xdr:row>
      <xdr:rowOff>175260</xdr:rowOff>
    </xdr:to>
    <xdr:graphicFrame macro="">
      <xdr:nvGraphicFramePr>
        <xdr:cNvPr id="11" name="Diagram 34">
          <a:extLst>
            <a:ext uri="{FF2B5EF4-FFF2-40B4-BE49-F238E27FC236}">
              <a16:creationId xmlns:a16="http://schemas.microsoft.com/office/drawing/2014/main" id="{DF897D45-B747-4530-A9DA-79BA73036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769620</xdr:colOff>
      <xdr:row>62</xdr:row>
      <xdr:rowOff>22860</xdr:rowOff>
    </xdr:to>
    <xdr:graphicFrame macro="">
      <xdr:nvGraphicFramePr>
        <xdr:cNvPr id="12" name="Diagram 34">
          <a:extLst>
            <a:ext uri="{FF2B5EF4-FFF2-40B4-BE49-F238E27FC236}">
              <a16:creationId xmlns:a16="http://schemas.microsoft.com/office/drawing/2014/main" id="{690BB852-D7D2-4C8B-96B5-5763A8F8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514889</xdr:colOff>
      <xdr:row>138</xdr:row>
      <xdr:rowOff>109484</xdr:rowOff>
    </xdr:from>
    <xdr:to>
      <xdr:col>44</xdr:col>
      <xdr:colOff>128160</xdr:colOff>
      <xdr:row>162</xdr:row>
      <xdr:rowOff>32845</xdr:rowOff>
    </xdr:to>
    <xdr:graphicFrame macro="">
      <xdr:nvGraphicFramePr>
        <xdr:cNvPr id="28693" name="Diagram 11">
          <a:extLst>
            <a:ext uri="{FF2B5EF4-FFF2-40B4-BE49-F238E27FC236}">
              <a16:creationId xmlns:a16="http://schemas.microsoft.com/office/drawing/2014/main" id="{00000000-0008-0000-0400-000015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616899</xdr:colOff>
      <xdr:row>0</xdr:row>
      <xdr:rowOff>155947</xdr:rowOff>
    </xdr:from>
    <xdr:to>
      <xdr:col>14</xdr:col>
      <xdr:colOff>719667</xdr:colOff>
      <xdr:row>30</xdr:row>
      <xdr:rowOff>15395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5CE301D7-E935-4637-9D18-4BF4CC9C1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7697</xdr:colOff>
      <xdr:row>161</xdr:row>
      <xdr:rowOff>84667</xdr:rowOff>
    </xdr:from>
    <xdr:to>
      <xdr:col>13</xdr:col>
      <xdr:colOff>900546</xdr:colOff>
      <xdr:row>189</xdr:row>
      <xdr:rowOff>184728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426A5AE6-49C7-41E0-8921-20836A215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869757</xdr:colOff>
      <xdr:row>129</xdr:row>
      <xdr:rowOff>3849</xdr:rowOff>
    </xdr:from>
    <xdr:to>
      <xdr:col>14</xdr:col>
      <xdr:colOff>115454</xdr:colOff>
      <xdr:row>158</xdr:row>
      <xdr:rowOff>37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2FA7482D-7578-40F8-80A0-D62889D5F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38485</xdr:colOff>
      <xdr:row>96</xdr:row>
      <xdr:rowOff>184727</xdr:rowOff>
    </xdr:from>
    <xdr:to>
      <xdr:col>14</xdr:col>
      <xdr:colOff>115454</xdr:colOff>
      <xdr:row>126</xdr:row>
      <xdr:rowOff>123150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8341C2E8-A5FD-40B1-9637-42FD69606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877454</xdr:colOff>
      <xdr:row>64</xdr:row>
      <xdr:rowOff>184726</xdr:rowOff>
    </xdr:from>
    <xdr:to>
      <xdr:col>14</xdr:col>
      <xdr:colOff>507999</xdr:colOff>
      <xdr:row>94</xdr:row>
      <xdr:rowOff>107759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A817CCC1-848D-4C9C-B3E6-09F6CAC81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32</xdr:row>
      <xdr:rowOff>134697</xdr:rowOff>
    </xdr:from>
    <xdr:to>
      <xdr:col>14</xdr:col>
      <xdr:colOff>69272</xdr:colOff>
      <xdr:row>62</xdr:row>
      <xdr:rowOff>96212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CB21FEEA-B22D-4306-B356-19C97732C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685030</xdr:colOff>
      <xdr:row>168</xdr:row>
      <xdr:rowOff>92364</xdr:rowOff>
    </xdr:from>
    <xdr:to>
      <xdr:col>15</xdr:col>
      <xdr:colOff>253723</xdr:colOff>
      <xdr:row>173</xdr:row>
      <xdr:rowOff>108651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0AACD63F-F9F2-4014-8A47-298076E86390}"/>
            </a:ext>
          </a:extLst>
        </xdr:cNvPr>
        <xdr:cNvSpPr/>
      </xdr:nvSpPr>
      <xdr:spPr bwMode="auto">
        <a:xfrm>
          <a:off x="13508182" y="32619758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47270</xdr:colOff>
      <xdr:row>0</xdr:row>
      <xdr:rowOff>121623</xdr:rowOff>
    </xdr:from>
    <xdr:to>
      <xdr:col>25</xdr:col>
      <xdr:colOff>323021</xdr:colOff>
      <xdr:row>31</xdr:row>
      <xdr:rowOff>41413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60F2AEAC-E59B-47C2-A789-98E51E3C0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227772</xdr:colOff>
      <xdr:row>134</xdr:row>
      <xdr:rowOff>16566</xdr:rowOff>
    </xdr:from>
    <xdr:to>
      <xdr:col>25</xdr:col>
      <xdr:colOff>294033</xdr:colOff>
      <xdr:row>166</xdr:row>
      <xdr:rowOff>24848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8D656EB0-5134-47B4-8505-DE586473E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219488</xdr:colOff>
      <xdr:row>100</xdr:row>
      <xdr:rowOff>91109</xdr:rowOff>
    </xdr:from>
    <xdr:to>
      <xdr:col>25</xdr:col>
      <xdr:colOff>459683</xdr:colOff>
      <xdr:row>131</xdr:row>
      <xdr:rowOff>182217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C4EC85DF-6EEC-42D5-B2CA-391DC37E9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91108</xdr:colOff>
      <xdr:row>66</xdr:row>
      <xdr:rowOff>41413</xdr:rowOff>
    </xdr:from>
    <xdr:to>
      <xdr:col>26</xdr:col>
      <xdr:colOff>420856</xdr:colOff>
      <xdr:row>98</xdr:row>
      <xdr:rowOff>14493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ED3133B1-8DEB-4E00-8090-B63429BFD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277467</xdr:colOff>
      <xdr:row>34</xdr:row>
      <xdr:rowOff>28989</xdr:rowOff>
    </xdr:from>
    <xdr:to>
      <xdr:col>25</xdr:col>
      <xdr:colOff>310597</xdr:colOff>
      <xdr:row>64</xdr:row>
      <xdr:rowOff>120098</xdr:rowOff>
    </xdr:to>
    <xdr:graphicFrame macro="">
      <xdr:nvGraphicFramePr>
        <xdr:cNvPr id="14" name="Diagram 8">
          <a:extLst>
            <a:ext uri="{FF2B5EF4-FFF2-40B4-BE49-F238E27FC236}">
              <a16:creationId xmlns:a16="http://schemas.microsoft.com/office/drawing/2014/main" id="{EEBC07AF-E498-40A7-8C03-0F471CA3A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198782</xdr:colOff>
      <xdr:row>146</xdr:row>
      <xdr:rowOff>115956</xdr:rowOff>
    </xdr:from>
    <xdr:to>
      <xdr:col>26</xdr:col>
      <xdr:colOff>683414</xdr:colOff>
      <xdr:row>151</xdr:row>
      <xdr:rowOff>141864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C8BAF31E-B474-427A-97A6-5295BD88258F}"/>
            </a:ext>
          </a:extLst>
        </xdr:cNvPr>
        <xdr:cNvSpPr/>
      </xdr:nvSpPr>
      <xdr:spPr bwMode="auto">
        <a:xfrm>
          <a:off x="14544260" y="29245891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335280</xdr:colOff>
      <xdr:row>1</xdr:row>
      <xdr:rowOff>91440</xdr:rowOff>
    </xdr:from>
    <xdr:to>
      <xdr:col>14</xdr:col>
      <xdr:colOff>373380</xdr:colOff>
      <xdr:row>30</xdr:row>
      <xdr:rowOff>129540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7C8541A-6926-4150-A271-91C1A9B87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434340</xdr:colOff>
      <xdr:row>128</xdr:row>
      <xdr:rowOff>167640</xdr:rowOff>
    </xdr:from>
    <xdr:to>
      <xdr:col>13</xdr:col>
      <xdr:colOff>678180</xdr:colOff>
      <xdr:row>158</xdr:row>
      <xdr:rowOff>137160</xdr:rowOff>
    </xdr:to>
    <xdr:graphicFrame macro="">
      <xdr:nvGraphicFramePr>
        <xdr:cNvPr id="7" name="Diagram 9">
          <a:extLst>
            <a:ext uri="{FF2B5EF4-FFF2-40B4-BE49-F238E27FC236}">
              <a16:creationId xmlns:a16="http://schemas.microsoft.com/office/drawing/2014/main" id="{9F72B365-DCF2-42A9-B416-4BD6733E4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243840</xdr:colOff>
      <xdr:row>126</xdr:row>
      <xdr:rowOff>144780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7599FFE-0989-4EFA-9466-D9FC757EB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358140</xdr:colOff>
      <xdr:row>94</xdr:row>
      <xdr:rowOff>91440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B278E4F4-9BB0-4DF7-8A5B-2EF9A4CC4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716280</xdr:colOff>
      <xdr:row>62</xdr:row>
      <xdr:rowOff>15240</xdr:rowOff>
    </xdr:to>
    <xdr:graphicFrame macro="">
      <xdr:nvGraphicFramePr>
        <xdr:cNvPr id="10" name="Diagram 3">
          <a:extLst>
            <a:ext uri="{FF2B5EF4-FFF2-40B4-BE49-F238E27FC236}">
              <a16:creationId xmlns:a16="http://schemas.microsoft.com/office/drawing/2014/main" id="{7CAB33D3-29D0-4CEC-8995-B38700D8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464820</xdr:colOff>
      <xdr:row>141</xdr:row>
      <xdr:rowOff>7620</xdr:rowOff>
    </xdr:from>
    <xdr:to>
      <xdr:col>15</xdr:col>
      <xdr:colOff>35052</xdr:colOff>
      <xdr:row>146</xdr:row>
      <xdr:rowOff>33528</xdr:rowOff>
    </xdr:to>
    <xdr:sp macro="" textlink="">
      <xdr:nvSpPr>
        <xdr:cNvPr id="11" name="Pil: opp 10">
          <a:extLst>
            <a:ext uri="{FF2B5EF4-FFF2-40B4-BE49-F238E27FC236}">
              <a16:creationId xmlns:a16="http://schemas.microsoft.com/office/drawing/2014/main" id="{45FDBD1F-0C8C-4AC9-B20E-EB8ED89DAE28}"/>
            </a:ext>
          </a:extLst>
        </xdr:cNvPr>
        <xdr:cNvSpPr/>
      </xdr:nvSpPr>
      <xdr:spPr bwMode="auto">
        <a:xfrm>
          <a:off x="13266420" y="26868120"/>
          <a:ext cx="484632" cy="978408"/>
        </a:xfrm>
        <a:prstGeom prst="up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</xdr:row>
      <xdr:rowOff>60961</xdr:rowOff>
    </xdr:from>
    <xdr:to>
      <xdr:col>14</xdr:col>
      <xdr:colOff>205740</xdr:colOff>
      <xdr:row>30</xdr:row>
      <xdr:rowOff>76200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D2055C1-0273-4A2B-A7A5-D91969DE8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99060</xdr:colOff>
      <xdr:row>126</xdr:row>
      <xdr:rowOff>175260</xdr:rowOff>
    </xdr:to>
    <xdr:graphicFrame macro="">
      <xdr:nvGraphicFramePr>
        <xdr:cNvPr id="10" name="Diagram 1">
          <a:extLst>
            <a:ext uri="{FF2B5EF4-FFF2-40B4-BE49-F238E27FC236}">
              <a16:creationId xmlns:a16="http://schemas.microsoft.com/office/drawing/2014/main" id="{DDF82C0C-8E14-49E5-A73F-C85F46B86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220980</xdr:colOff>
      <xdr:row>94</xdr:row>
      <xdr:rowOff>167640</xdr:rowOff>
    </xdr:to>
    <xdr:graphicFrame macro="">
      <xdr:nvGraphicFramePr>
        <xdr:cNvPr id="11" name="Diagram 3">
          <a:extLst>
            <a:ext uri="{FF2B5EF4-FFF2-40B4-BE49-F238E27FC236}">
              <a16:creationId xmlns:a16="http://schemas.microsoft.com/office/drawing/2014/main" id="{EAC44A18-5C71-4411-9B66-F80A3802F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457200</xdr:colOff>
      <xdr:row>62</xdr:row>
      <xdr:rowOff>68580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7A7032D-3C93-48C7-A624-41FD8FAF8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533400</xdr:colOff>
      <xdr:row>158</xdr:row>
      <xdr:rowOff>152400</xdr:rowOff>
    </xdr:to>
    <xdr:graphicFrame macro="">
      <xdr:nvGraphicFramePr>
        <xdr:cNvPr id="13" name="Diagram 9">
          <a:extLst>
            <a:ext uri="{FF2B5EF4-FFF2-40B4-BE49-F238E27FC236}">
              <a16:creationId xmlns:a16="http://schemas.microsoft.com/office/drawing/2014/main" id="{49CC17C0-1453-4203-AFB5-72E8104F8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556260</xdr:colOff>
      <xdr:row>161</xdr:row>
      <xdr:rowOff>7620</xdr:rowOff>
    </xdr:from>
    <xdr:to>
      <xdr:col>13</xdr:col>
      <xdr:colOff>883920</xdr:colOff>
      <xdr:row>190</xdr:row>
      <xdr:rowOff>91440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A3919F8-EC86-4A0F-96F1-291CAB9FE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525780</xdr:colOff>
      <xdr:row>169</xdr:row>
      <xdr:rowOff>137160</xdr:rowOff>
    </xdr:from>
    <xdr:to>
      <xdr:col>15</xdr:col>
      <xdr:colOff>96012</xdr:colOff>
      <xdr:row>174</xdr:row>
      <xdr:rowOff>163068</xdr:rowOff>
    </xdr:to>
    <xdr:sp macro="" textlink="">
      <xdr:nvSpPr>
        <xdr:cNvPr id="15" name="Pil: opp 14">
          <a:extLst>
            <a:ext uri="{FF2B5EF4-FFF2-40B4-BE49-F238E27FC236}">
              <a16:creationId xmlns:a16="http://schemas.microsoft.com/office/drawing/2014/main" id="{F2E264DE-B126-4ABB-A14B-793A2617D4F7}"/>
            </a:ext>
          </a:extLst>
        </xdr:cNvPr>
        <xdr:cNvSpPr/>
      </xdr:nvSpPr>
      <xdr:spPr bwMode="auto">
        <a:xfrm>
          <a:off x="13327380" y="32331660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140137</xdr:colOff>
      <xdr:row>0</xdr:row>
      <xdr:rowOff>148898</xdr:rowOff>
    </xdr:from>
    <xdr:to>
      <xdr:col>24</xdr:col>
      <xdr:colOff>687552</xdr:colOff>
      <xdr:row>32</xdr:row>
      <xdr:rowOff>157655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6DD3E44-C6BF-49FC-8A38-15C5609AE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144517</xdr:colOff>
      <xdr:row>147</xdr:row>
      <xdr:rowOff>43792</xdr:rowOff>
    </xdr:from>
    <xdr:to>
      <xdr:col>25</xdr:col>
      <xdr:colOff>608724</xdr:colOff>
      <xdr:row>180</xdr:row>
      <xdr:rowOff>175171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B4ECE06F-F195-40F8-B89E-3B1A9972A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56931</xdr:colOff>
      <xdr:row>110</xdr:row>
      <xdr:rowOff>127568</xdr:rowOff>
    </xdr:from>
    <xdr:to>
      <xdr:col>26</xdr:col>
      <xdr:colOff>43793</xdr:colOff>
      <xdr:row>144</xdr:row>
      <xdr:rowOff>140137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21ACF476-36D5-4431-9D1B-D08E94DEE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21896</xdr:colOff>
      <xdr:row>73</xdr:row>
      <xdr:rowOff>122622</xdr:rowOff>
    </xdr:from>
    <xdr:to>
      <xdr:col>26</xdr:col>
      <xdr:colOff>144517</xdr:colOff>
      <xdr:row>106</xdr:row>
      <xdr:rowOff>113862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DDCE4A5C-4DEE-447E-8729-AA8B7FD48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36</xdr:row>
      <xdr:rowOff>8759</xdr:rowOff>
    </xdr:from>
    <xdr:to>
      <xdr:col>24</xdr:col>
      <xdr:colOff>718207</xdr:colOff>
      <xdr:row>69</xdr:row>
      <xdr:rowOff>100725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F430BBC9-60AD-48B6-817C-3954424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262759</xdr:colOff>
      <xdr:row>151</xdr:row>
      <xdr:rowOff>43794</xdr:rowOff>
    </xdr:from>
    <xdr:to>
      <xdr:col>27</xdr:col>
      <xdr:colOff>37943</xdr:colOff>
      <xdr:row>156</xdr:row>
      <xdr:rowOff>58753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F4DB807E-1297-40A0-997B-C978A513068C}"/>
            </a:ext>
          </a:extLst>
        </xdr:cNvPr>
        <xdr:cNvSpPr/>
      </xdr:nvSpPr>
      <xdr:spPr bwMode="auto">
        <a:xfrm>
          <a:off x="15476483" y="3003331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GRIS/GRIS%202021_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Kategori"/>
      <sheetName val="Måned"/>
      <sheetName val="M"/>
      <sheetName val="Uke"/>
      <sheetName val="U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akteri per MÅNED"/>
      <sheetName val="S2"/>
      <sheetName val="Klasse"/>
      <sheetName val="KL"/>
      <sheetName val="Kjøtt%"/>
      <sheetName val="K"/>
      <sheetName val="Vektgrupper"/>
      <sheetName val="V"/>
      <sheetName val="Variant"/>
      <sheetName val="VA"/>
      <sheetName val="Variant per måned"/>
      <sheetName val="VM"/>
      <sheetName val="Fylker"/>
      <sheetName val="FY"/>
      <sheetName val="Kommuner"/>
      <sheetName val="Produksjon"/>
      <sheetName val="P"/>
      <sheetName val="K_nr"/>
    </sheetNames>
    <sheetDataSet>
      <sheetData sheetId="0"/>
      <sheetData sheetId="1">
        <row r="2">
          <cell r="B2" t="str">
            <v>GRIS</v>
          </cell>
        </row>
      </sheetData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B11">
            <v>2021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4665"/>
  <sheetViews>
    <sheetView zoomScale="91" zoomScaleNormal="91" workbookViewId="0">
      <pane xSplit="8" ySplit="1" topLeftCell="I4641" activePane="bottomRight" state="frozen"/>
      <selection pane="topRight" activeCell="I1" sqref="I1"/>
      <selection pane="bottomLeft" activeCell="A2" sqref="A2"/>
      <selection pane="bottomRight" sqref="A1:AM4665"/>
    </sheetView>
  </sheetViews>
  <sheetFormatPr baseColWidth="10" defaultColWidth="8.90625" defaultRowHeight="15"/>
  <cols>
    <col min="1" max="29" width="13" customWidth="1"/>
  </cols>
  <sheetData>
    <row r="1" spans="1:39">
      <c r="A1" t="s">
        <v>420</v>
      </c>
      <c r="B1" t="s">
        <v>370</v>
      </c>
      <c r="C1" t="s">
        <v>12</v>
      </c>
      <c r="D1" t="s">
        <v>47</v>
      </c>
      <c r="E1" t="s">
        <v>19</v>
      </c>
      <c r="F1" t="s">
        <v>385</v>
      </c>
      <c r="G1" t="s">
        <v>58</v>
      </c>
      <c r="H1" t="s">
        <v>21</v>
      </c>
      <c r="I1" t="s">
        <v>22</v>
      </c>
      <c r="J1" t="s">
        <v>28</v>
      </c>
      <c r="K1" t="s">
        <v>29</v>
      </c>
      <c r="L1" t="s">
        <v>23</v>
      </c>
      <c r="M1" t="s">
        <v>66</v>
      </c>
      <c r="N1" t="s">
        <v>67</v>
      </c>
      <c r="O1" t="s">
        <v>571</v>
      </c>
      <c r="P1" t="s">
        <v>493</v>
      </c>
      <c r="Q1" t="s">
        <v>48</v>
      </c>
      <c r="R1" t="s">
        <v>50</v>
      </c>
      <c r="S1" t="s">
        <v>388</v>
      </c>
      <c r="T1" t="s">
        <v>20</v>
      </c>
      <c r="U1" t="s">
        <v>51</v>
      </c>
      <c r="V1" t="s">
        <v>13</v>
      </c>
      <c r="W1" t="s">
        <v>14</v>
      </c>
      <c r="X1" t="s">
        <v>389</v>
      </c>
      <c r="Y1" t="s">
        <v>390</v>
      </c>
      <c r="Z1" t="s">
        <v>441</v>
      </c>
      <c r="AA1" t="s">
        <v>15</v>
      </c>
      <c r="AB1" t="s">
        <v>16</v>
      </c>
      <c r="AC1" t="s">
        <v>17</v>
      </c>
      <c r="AD1" t="s">
        <v>471</v>
      </c>
      <c r="AE1" t="s">
        <v>472</v>
      </c>
      <c r="AF1" t="s">
        <v>473</v>
      </c>
      <c r="AG1" t="s">
        <v>474</v>
      </c>
      <c r="AH1" t="s">
        <v>475</v>
      </c>
      <c r="AI1" t="s">
        <v>476</v>
      </c>
      <c r="AJ1" t="s">
        <v>477</v>
      </c>
      <c r="AK1" t="s">
        <v>478</v>
      </c>
      <c r="AL1" t="s">
        <v>479</v>
      </c>
      <c r="AM1" t="s">
        <v>480</v>
      </c>
    </row>
    <row r="2" spans="1:39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2086</v>
      </c>
      <c r="R2">
        <v>6122</v>
      </c>
      <c r="S2">
        <v>4563</v>
      </c>
      <c r="T2">
        <v>100</v>
      </c>
      <c r="U2">
        <v>100</v>
      </c>
      <c r="V2">
        <v>16.455080039202876</v>
      </c>
      <c r="W2">
        <v>55.338593030900718</v>
      </c>
      <c r="X2">
        <v>135.71086003872841</v>
      </c>
      <c r="Y2">
        <v>125.26112381574625</v>
      </c>
      <c r="Z2">
        <v>124.28402366863884</v>
      </c>
      <c r="AA2">
        <v>27.233101310658871</v>
      </c>
      <c r="AB2">
        <v>4.4257795228266907</v>
      </c>
      <c r="AC2">
        <v>-38.647621927830563</v>
      </c>
    </row>
    <row r="3" spans="1:39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1891</v>
      </c>
      <c r="R3">
        <v>6300.5</v>
      </c>
      <c r="S3">
        <v>5004</v>
      </c>
      <c r="T3">
        <v>100</v>
      </c>
      <c r="U3">
        <v>100</v>
      </c>
      <c r="V3">
        <v>17.575113086262995</v>
      </c>
      <c r="W3">
        <v>55.314948041566751</v>
      </c>
      <c r="X3">
        <v>136.8255954509448</v>
      </c>
      <c r="Y3">
        <v>126.29002460122263</v>
      </c>
      <c r="Z3">
        <v>125.48942845723435</v>
      </c>
      <c r="AA3">
        <v>27.469762137440156</v>
      </c>
      <c r="AB3">
        <v>4.4089882099717332</v>
      </c>
      <c r="AC3">
        <v>-43.038648390218931</v>
      </c>
    </row>
    <row r="4" spans="1:39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1735</v>
      </c>
      <c r="R4">
        <v>5714</v>
      </c>
      <c r="S4">
        <v>4518.5</v>
      </c>
      <c r="T4">
        <v>100</v>
      </c>
      <c r="U4">
        <v>100</v>
      </c>
      <c r="V4">
        <v>16.668883444172213</v>
      </c>
      <c r="W4">
        <v>54.975544981741713</v>
      </c>
      <c r="X4">
        <v>136.99567426908689</v>
      </c>
      <c r="Y4">
        <v>126.44700735036749</v>
      </c>
      <c r="Z4">
        <v>125.73845302644652</v>
      </c>
      <c r="AA4">
        <v>27.923539883498432</v>
      </c>
      <c r="AB4">
        <v>4.0111827118596004</v>
      </c>
      <c r="AC4">
        <v>-44.82360163865043</v>
      </c>
    </row>
    <row r="5" spans="1:39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1765</v>
      </c>
      <c r="R5">
        <v>6407.25</v>
      </c>
      <c r="S5">
        <v>4982</v>
      </c>
      <c r="T5">
        <v>100</v>
      </c>
      <c r="U5">
        <v>100</v>
      </c>
      <c r="V5">
        <v>16.351632915837531</v>
      </c>
      <c r="W5">
        <v>54.808711360899238</v>
      </c>
      <c r="X5">
        <v>138.98987921109656</v>
      </c>
      <c r="Y5">
        <v>128.28765851184201</v>
      </c>
      <c r="Z5">
        <v>127.05588117221981</v>
      </c>
      <c r="AA5">
        <v>28.296735702931393</v>
      </c>
      <c r="AB5">
        <v>4.5837516501739923</v>
      </c>
      <c r="AC5">
        <v>-40.514817289954287</v>
      </c>
    </row>
    <row r="6" spans="1:39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1697</v>
      </c>
      <c r="R6">
        <v>7346</v>
      </c>
      <c r="S6">
        <v>7179</v>
      </c>
      <c r="T6">
        <v>100</v>
      </c>
      <c r="U6">
        <v>100</v>
      </c>
      <c r="V6">
        <v>14.08807514293493</v>
      </c>
      <c r="W6">
        <v>55.563588243487935</v>
      </c>
      <c r="X6">
        <v>138.05281373048479</v>
      </c>
      <c r="Y6">
        <v>127.42274707323712</v>
      </c>
      <c r="Z6">
        <v>127.71125504944978</v>
      </c>
      <c r="AA6">
        <v>27.970502666997763</v>
      </c>
      <c r="AB6">
        <v>3.7974141311812688</v>
      </c>
      <c r="AC6">
        <v>-49.93490100233798</v>
      </c>
    </row>
    <row r="7" spans="1:39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1364</v>
      </c>
      <c r="R7">
        <v>6607</v>
      </c>
      <c r="S7">
        <v>6492</v>
      </c>
      <c r="T7">
        <v>100</v>
      </c>
      <c r="U7">
        <v>100</v>
      </c>
      <c r="V7">
        <v>14.592250643257152</v>
      </c>
      <c r="W7">
        <v>56.100893407270497</v>
      </c>
      <c r="X7">
        <v>138.60685857820778</v>
      </c>
      <c r="Y7">
        <v>127.93413046768578</v>
      </c>
      <c r="Z7">
        <v>128.13679913739992</v>
      </c>
      <c r="AA7">
        <v>28.333587505707911</v>
      </c>
      <c r="AB7">
        <v>3.8918076510415074</v>
      </c>
      <c r="AC7">
        <v>-54.680228599918479</v>
      </c>
    </row>
    <row r="8" spans="1:39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1394</v>
      </c>
      <c r="R8">
        <v>8045</v>
      </c>
      <c r="S8">
        <v>7934</v>
      </c>
      <c r="T8">
        <v>100</v>
      </c>
      <c r="U8">
        <v>100</v>
      </c>
      <c r="V8">
        <v>14.15239279055314</v>
      </c>
      <c r="W8">
        <v>55.896269221073837</v>
      </c>
      <c r="X8">
        <v>141.70298840420276</v>
      </c>
      <c r="Y8">
        <v>130.79185829707868</v>
      </c>
      <c r="Z8">
        <v>131.16695235694451</v>
      </c>
      <c r="AA8">
        <v>28.251879113066249</v>
      </c>
      <c r="AB8">
        <v>4.0337564405960498</v>
      </c>
      <c r="AC8">
        <v>-56.76210725752545</v>
      </c>
    </row>
    <row r="9" spans="1:39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1331</v>
      </c>
      <c r="R9">
        <v>7566</v>
      </c>
      <c r="S9">
        <v>7445</v>
      </c>
      <c r="T9">
        <v>100</v>
      </c>
      <c r="U9">
        <v>100</v>
      </c>
      <c r="V9">
        <v>14.399154110494315</v>
      </c>
      <c r="W9">
        <v>56.309603760913376</v>
      </c>
      <c r="X9">
        <v>144.58883887517541</v>
      </c>
      <c r="Y9">
        <v>133.45549828178713</v>
      </c>
      <c r="Z9">
        <v>133.88691739422455</v>
      </c>
      <c r="AA9">
        <v>29.190746681793907</v>
      </c>
      <c r="AB9">
        <v>3.8944323767076425</v>
      </c>
      <c r="AC9">
        <v>-59.281318260739774</v>
      </c>
    </row>
    <row r="10" spans="1:39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1264</v>
      </c>
      <c r="R10">
        <v>7860</v>
      </c>
      <c r="S10">
        <v>7757</v>
      </c>
      <c r="T10">
        <v>100</v>
      </c>
      <c r="U10">
        <v>100</v>
      </c>
      <c r="V10">
        <v>14.447837150127226</v>
      </c>
      <c r="W10">
        <v>56.308753384040223</v>
      </c>
      <c r="X10">
        <v>146.51949473312811</v>
      </c>
      <c r="Y10">
        <v>135.23749363867697</v>
      </c>
      <c r="Z10">
        <v>135.58668299600379</v>
      </c>
      <c r="AA10">
        <v>29.234997098519464</v>
      </c>
      <c r="AB10">
        <v>4.0646372169232947</v>
      </c>
      <c r="AC10">
        <v>-58.635570817106149</v>
      </c>
    </row>
    <row r="11" spans="1:39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1205</v>
      </c>
      <c r="R11">
        <v>8852</v>
      </c>
      <c r="S11">
        <v>8701</v>
      </c>
      <c r="T11">
        <v>100</v>
      </c>
      <c r="U11">
        <v>100</v>
      </c>
      <c r="V11">
        <v>15.401943063714413</v>
      </c>
      <c r="W11">
        <v>55.979887369267885</v>
      </c>
      <c r="X11">
        <v>146.36587994021397</v>
      </c>
      <c r="Y11">
        <v>135.09570718481748</v>
      </c>
      <c r="Z11">
        <v>135.26418802436544</v>
      </c>
      <c r="AA11">
        <v>28.872304215179511</v>
      </c>
      <c r="AB11">
        <v>4.1979997575153263</v>
      </c>
      <c r="AC11">
        <v>-54.495942708930798</v>
      </c>
    </row>
    <row r="12" spans="1:39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982</v>
      </c>
      <c r="R12">
        <v>7735</v>
      </c>
      <c r="S12">
        <v>7532</v>
      </c>
      <c r="T12">
        <v>100</v>
      </c>
      <c r="U12">
        <v>100</v>
      </c>
      <c r="V12">
        <v>15.860116354234004</v>
      </c>
      <c r="W12">
        <v>55.717604885820514</v>
      </c>
      <c r="X12">
        <v>147.63625260088219</v>
      </c>
      <c r="Y12">
        <v>136.26826115061439</v>
      </c>
      <c r="Z12">
        <v>136.2348247477434</v>
      </c>
      <c r="AA12">
        <v>29.539996458953592</v>
      </c>
      <c r="AB12">
        <v>4.2503060648929374</v>
      </c>
      <c r="AC12">
        <v>-49.487990569573007</v>
      </c>
    </row>
    <row r="13" spans="1:39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834</v>
      </c>
      <c r="R13">
        <v>7243</v>
      </c>
      <c r="S13">
        <v>7173</v>
      </c>
      <c r="T13">
        <v>100</v>
      </c>
      <c r="U13">
        <v>100</v>
      </c>
      <c r="V13">
        <v>15.220626812094428</v>
      </c>
      <c r="W13">
        <v>56.044193503415592</v>
      </c>
      <c r="X13">
        <v>149.28790662602597</v>
      </c>
      <c r="Y13">
        <v>137.79273781582205</v>
      </c>
      <c r="Z13">
        <v>137.94631256099248</v>
      </c>
      <c r="AA13">
        <v>29.37866785692864</v>
      </c>
      <c r="AB13">
        <v>4.2080792795002724</v>
      </c>
      <c r="AC13">
        <v>-53.080600308228334</v>
      </c>
    </row>
    <row r="14" spans="1:39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821</v>
      </c>
      <c r="R14">
        <v>7786</v>
      </c>
      <c r="S14">
        <v>7708</v>
      </c>
      <c r="T14">
        <v>100</v>
      </c>
      <c r="U14">
        <v>100</v>
      </c>
      <c r="V14">
        <v>15.656563061905979</v>
      </c>
      <c r="W14">
        <v>56.251167618059164</v>
      </c>
      <c r="X14">
        <v>148.55790277240149</v>
      </c>
      <c r="Y14">
        <v>137.11894425892638</v>
      </c>
      <c r="Z14">
        <v>137.31105345096003</v>
      </c>
      <c r="AA14">
        <v>29.987882041094196</v>
      </c>
      <c r="AB14">
        <v>3.9899936382719967</v>
      </c>
      <c r="AC14">
        <v>-53.047445242970888</v>
      </c>
    </row>
    <row r="15" spans="1:39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714</v>
      </c>
      <c r="R15">
        <v>7153</v>
      </c>
      <c r="S15">
        <v>7097</v>
      </c>
      <c r="T15">
        <v>100</v>
      </c>
      <c r="U15">
        <v>100</v>
      </c>
      <c r="V15">
        <v>15.489724591080662</v>
      </c>
      <c r="W15">
        <v>56.557136818373984</v>
      </c>
      <c r="X15">
        <v>147.99334890284595</v>
      </c>
      <c r="Y15">
        <v>136.59786103732679</v>
      </c>
      <c r="Z15">
        <v>136.7307172044525</v>
      </c>
      <c r="AA15">
        <v>30.392498832715489</v>
      </c>
      <c r="AB15">
        <v>3.7907260784441528</v>
      </c>
      <c r="AC15">
        <v>-55.749069847073422</v>
      </c>
    </row>
    <row r="16" spans="1:39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649</v>
      </c>
      <c r="R16">
        <v>8280</v>
      </c>
      <c r="S16">
        <v>8202</v>
      </c>
      <c r="T16">
        <v>100</v>
      </c>
      <c r="U16">
        <v>100</v>
      </c>
      <c r="V16">
        <v>15.461594202898549</v>
      </c>
      <c r="W16">
        <v>58.412948061448425</v>
      </c>
      <c r="X16">
        <v>145.89171782833813</v>
      </c>
      <c r="Y16">
        <v>134.65805555555565</v>
      </c>
      <c r="Z16">
        <v>134.83978297976111</v>
      </c>
      <c r="AA16">
        <v>29.198344678583929</v>
      </c>
      <c r="AB16">
        <v>3.5782496261730126</v>
      </c>
      <c r="AC16">
        <v>-54.525820365847188</v>
      </c>
    </row>
    <row r="17" spans="1:39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603</v>
      </c>
      <c r="R17">
        <v>9009</v>
      </c>
      <c r="S17">
        <v>8954</v>
      </c>
      <c r="T17">
        <v>100</v>
      </c>
      <c r="U17">
        <v>100</v>
      </c>
      <c r="V17">
        <v>16.218226218226221</v>
      </c>
      <c r="W17">
        <v>58.643622961804788</v>
      </c>
      <c r="X17">
        <v>146.6057717411999</v>
      </c>
      <c r="Y17">
        <v>135.3171273171279</v>
      </c>
      <c r="Z17">
        <v>135.50529372347611</v>
      </c>
      <c r="AA17">
        <v>29.058444817634633</v>
      </c>
      <c r="AB17">
        <v>3.8594036776204623</v>
      </c>
      <c r="AC17">
        <v>-55.987369978446949</v>
      </c>
    </row>
    <row r="18" spans="1:39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568</v>
      </c>
      <c r="R18">
        <v>8935</v>
      </c>
      <c r="S18">
        <v>8908</v>
      </c>
      <c r="T18">
        <v>100</v>
      </c>
      <c r="U18">
        <v>100</v>
      </c>
      <c r="V18">
        <v>16.330162283156128</v>
      </c>
      <c r="W18">
        <v>59.24360125729681</v>
      </c>
      <c r="X18">
        <v>146.29985067306251</v>
      </c>
      <c r="Y18">
        <v>135.03476217123679</v>
      </c>
      <c r="Z18">
        <v>135.11769196228124</v>
      </c>
      <c r="AA18">
        <v>29.326063814139879</v>
      </c>
      <c r="AB18">
        <v>3.8866024538148474</v>
      </c>
      <c r="AC18">
        <v>-51.098501176801875</v>
      </c>
    </row>
    <row r="19" spans="1:39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495</v>
      </c>
      <c r="R19">
        <v>8924</v>
      </c>
      <c r="S19">
        <v>8866</v>
      </c>
      <c r="T19">
        <v>100</v>
      </c>
      <c r="U19">
        <v>100</v>
      </c>
      <c r="V19">
        <v>16.084715374271628</v>
      </c>
      <c r="W19">
        <v>59.270133092713742</v>
      </c>
      <c r="X19">
        <v>145.87014553618349</v>
      </c>
      <c r="Y19">
        <v>134.6381443298969</v>
      </c>
      <c r="Z19">
        <v>134.77217459959391</v>
      </c>
      <c r="AA19">
        <v>28.684895597633304</v>
      </c>
      <c r="AB19">
        <v>3.6466417227576025</v>
      </c>
      <c r="AC19">
        <v>-53.334632234922118</v>
      </c>
    </row>
    <row r="20" spans="1:39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473</v>
      </c>
      <c r="R20">
        <v>8547</v>
      </c>
      <c r="S20">
        <v>8489</v>
      </c>
      <c r="T20">
        <v>100</v>
      </c>
      <c r="U20">
        <v>100</v>
      </c>
      <c r="V20">
        <v>16.129285129285126</v>
      </c>
      <c r="W20">
        <v>59.378018612321839</v>
      </c>
      <c r="X20">
        <v>145.7179668447271</v>
      </c>
      <c r="Y20">
        <v>134.4976833976834</v>
      </c>
      <c r="Z20">
        <v>134.71074331487799</v>
      </c>
      <c r="AA20">
        <v>29.154355786531255</v>
      </c>
      <c r="AB20">
        <v>3.7692911079980607</v>
      </c>
      <c r="AC20">
        <v>-56.231130117655354</v>
      </c>
    </row>
    <row r="21" spans="1:39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438</v>
      </c>
      <c r="R21">
        <v>9027</v>
      </c>
      <c r="S21">
        <v>8999</v>
      </c>
      <c r="T21">
        <v>100</v>
      </c>
      <c r="U21">
        <v>100</v>
      </c>
      <c r="V21">
        <v>14.908496732026149</v>
      </c>
      <c r="W21">
        <v>58.696188465385063</v>
      </c>
      <c r="X21">
        <v>146.41351016170196</v>
      </c>
      <c r="Y21">
        <v>135.13966987925107</v>
      </c>
      <c r="Z21">
        <v>135.27498610956764</v>
      </c>
      <c r="AA21">
        <v>28.642250683401961</v>
      </c>
      <c r="AB21">
        <v>4.2618663461122548</v>
      </c>
      <c r="AC21">
        <v>-53.779946544949759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129</v>
      </c>
      <c r="AM21">
        <v>2</v>
      </c>
    </row>
    <row r="22" spans="1:39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418</v>
      </c>
      <c r="R22">
        <v>8745</v>
      </c>
      <c r="S22">
        <v>8705</v>
      </c>
      <c r="T22">
        <v>100</v>
      </c>
      <c r="U22">
        <v>100</v>
      </c>
      <c r="V22">
        <v>15.045740423098916</v>
      </c>
      <c r="W22">
        <v>58.923262492820243</v>
      </c>
      <c r="X22">
        <v>148.09646372760875</v>
      </c>
      <c r="Y22">
        <v>136.6930360205838</v>
      </c>
      <c r="Z22">
        <v>136.8712923607128</v>
      </c>
      <c r="AA22">
        <v>27.178526839951541</v>
      </c>
      <c r="AB22">
        <v>3.7173659766235794</v>
      </c>
      <c r="AC22">
        <v>-53.18421398133259</v>
      </c>
      <c r="AD22">
        <v>93</v>
      </c>
      <c r="AE22">
        <v>16</v>
      </c>
      <c r="AF22">
        <v>0</v>
      </c>
      <c r="AG22">
        <v>19</v>
      </c>
      <c r="AH22">
        <v>152</v>
      </c>
      <c r="AI22">
        <v>32</v>
      </c>
      <c r="AJ22">
        <v>11</v>
      </c>
      <c r="AK22">
        <v>47</v>
      </c>
      <c r="AL22">
        <v>46</v>
      </c>
      <c r="AM22">
        <v>3</v>
      </c>
    </row>
    <row r="23" spans="1:39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396</v>
      </c>
      <c r="R23">
        <v>8490</v>
      </c>
      <c r="S23">
        <v>8453</v>
      </c>
      <c r="T23">
        <v>100</v>
      </c>
      <c r="U23">
        <v>100</v>
      </c>
      <c r="V23">
        <v>15.030742049469971</v>
      </c>
      <c r="W23">
        <v>58.838163965456047</v>
      </c>
      <c r="X23">
        <v>150.28564610458784</v>
      </c>
      <c r="Y23">
        <v>138.71365135453439</v>
      </c>
      <c r="Z23">
        <v>138.90696794037584</v>
      </c>
      <c r="AA23">
        <v>27.051099603851579</v>
      </c>
      <c r="AB23">
        <v>3.5331926985804407</v>
      </c>
      <c r="AC23">
        <v>-54.628551773220202</v>
      </c>
      <c r="AD23">
        <v>124</v>
      </c>
      <c r="AE23">
        <v>28</v>
      </c>
      <c r="AF23">
        <v>0</v>
      </c>
      <c r="AG23">
        <v>18</v>
      </c>
      <c r="AH23">
        <v>199</v>
      </c>
      <c r="AI23">
        <v>111</v>
      </c>
      <c r="AJ23">
        <v>19</v>
      </c>
      <c r="AK23">
        <v>72</v>
      </c>
      <c r="AL23">
        <v>0</v>
      </c>
      <c r="AM23">
        <v>3</v>
      </c>
    </row>
    <row r="24" spans="1:39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380</v>
      </c>
      <c r="R24">
        <v>9420</v>
      </c>
      <c r="S24">
        <v>9400</v>
      </c>
      <c r="T24">
        <v>100</v>
      </c>
      <c r="U24">
        <v>100</v>
      </c>
      <c r="V24">
        <v>15.070594479830151</v>
      </c>
      <c r="W24">
        <v>58.901914893617011</v>
      </c>
      <c r="X24">
        <v>147.34019501625204</v>
      </c>
      <c r="Y24">
        <v>135.99500000000023</v>
      </c>
      <c r="Z24">
        <v>136.03674468085137</v>
      </c>
      <c r="AA24">
        <v>27.756655840453316</v>
      </c>
      <c r="AB24">
        <v>3.7462259807892648</v>
      </c>
      <c r="AC24">
        <v>-53.180439565666312</v>
      </c>
      <c r="AD24">
        <v>240</v>
      </c>
      <c r="AE24">
        <v>59</v>
      </c>
      <c r="AF24">
        <v>0</v>
      </c>
      <c r="AG24">
        <v>17</v>
      </c>
      <c r="AH24">
        <v>565</v>
      </c>
      <c r="AI24">
        <v>247</v>
      </c>
      <c r="AJ24">
        <v>79</v>
      </c>
      <c r="AK24">
        <v>171</v>
      </c>
      <c r="AL24">
        <v>0</v>
      </c>
      <c r="AM24">
        <v>0</v>
      </c>
    </row>
    <row r="25" spans="1:39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364</v>
      </c>
      <c r="R25">
        <v>8328</v>
      </c>
      <c r="S25">
        <v>8313</v>
      </c>
      <c r="T25">
        <v>100</v>
      </c>
      <c r="U25">
        <v>100</v>
      </c>
      <c r="V25">
        <v>14.64985590778098</v>
      </c>
      <c r="W25">
        <v>58.206062793215445</v>
      </c>
      <c r="X25">
        <v>146.32367098474973</v>
      </c>
      <c r="Y25">
        <v>135.05674831892361</v>
      </c>
      <c r="Z25">
        <v>135.12147239263751</v>
      </c>
      <c r="AA25">
        <v>27.988275473088962</v>
      </c>
      <c r="AB25">
        <v>3.8038331258828704</v>
      </c>
      <c r="AC25">
        <v>-58.452797998540419</v>
      </c>
      <c r="AD25">
        <v>228</v>
      </c>
      <c r="AE25">
        <v>14</v>
      </c>
      <c r="AF25">
        <v>0</v>
      </c>
      <c r="AG25">
        <v>28</v>
      </c>
      <c r="AH25">
        <v>348</v>
      </c>
      <c r="AI25">
        <v>115</v>
      </c>
      <c r="AJ25">
        <v>55</v>
      </c>
      <c r="AK25">
        <v>129</v>
      </c>
      <c r="AL25">
        <v>0</v>
      </c>
      <c r="AM25">
        <v>4</v>
      </c>
    </row>
    <row r="26" spans="1:39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275</v>
      </c>
      <c r="R26">
        <v>6641</v>
      </c>
      <c r="S26">
        <v>6629</v>
      </c>
      <c r="T26">
        <v>100</v>
      </c>
      <c r="U26">
        <v>100</v>
      </c>
      <c r="V26">
        <v>14.45399789188375</v>
      </c>
      <c r="W26">
        <v>57.900286619399601</v>
      </c>
      <c r="X26">
        <v>144.09179947347684</v>
      </c>
      <c r="Y26">
        <v>132.99673091401917</v>
      </c>
      <c r="Z26">
        <v>132.95706592246211</v>
      </c>
      <c r="AA26">
        <v>27.69550337728484</v>
      </c>
      <c r="AB26">
        <v>4.0183822872994783</v>
      </c>
      <c r="AC26">
        <v>-56.877609157155717</v>
      </c>
      <c r="AD26">
        <v>156</v>
      </c>
      <c r="AE26">
        <v>6</v>
      </c>
      <c r="AF26">
        <v>0</v>
      </c>
      <c r="AG26">
        <v>13</v>
      </c>
      <c r="AH26">
        <v>202</v>
      </c>
      <c r="AI26">
        <v>84</v>
      </c>
      <c r="AJ26">
        <v>20</v>
      </c>
      <c r="AK26">
        <v>84</v>
      </c>
      <c r="AL26">
        <v>3</v>
      </c>
      <c r="AM26">
        <v>2</v>
      </c>
    </row>
    <row r="27" spans="1:39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276</v>
      </c>
      <c r="R27">
        <v>6400.53</v>
      </c>
      <c r="S27">
        <v>6388.53</v>
      </c>
      <c r="T27">
        <v>100</v>
      </c>
      <c r="U27">
        <v>100</v>
      </c>
      <c r="V27">
        <v>14.319753207937463</v>
      </c>
      <c r="W27">
        <v>57.737913103640444</v>
      </c>
      <c r="X27">
        <v>147.53966093466758</v>
      </c>
      <c r="Y27">
        <v>136.17910704269789</v>
      </c>
      <c r="Z27">
        <v>136.22003496892069</v>
      </c>
      <c r="AA27">
        <v>28.310047453735439</v>
      </c>
      <c r="AB27">
        <v>4.001531115948076</v>
      </c>
      <c r="AC27">
        <v>-60.4009587610458</v>
      </c>
      <c r="AD27">
        <v>112.53</v>
      </c>
      <c r="AE27">
        <v>18</v>
      </c>
      <c r="AF27">
        <v>1</v>
      </c>
      <c r="AG27">
        <v>30</v>
      </c>
      <c r="AH27">
        <v>303</v>
      </c>
      <c r="AI27">
        <v>53</v>
      </c>
      <c r="AJ27">
        <v>29</v>
      </c>
      <c r="AK27">
        <v>33</v>
      </c>
      <c r="AL27">
        <v>0</v>
      </c>
      <c r="AM27">
        <v>0</v>
      </c>
    </row>
    <row r="28" spans="1:39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260</v>
      </c>
      <c r="R28">
        <v>6683</v>
      </c>
      <c r="S28">
        <v>6666</v>
      </c>
      <c r="T28">
        <v>100</v>
      </c>
      <c r="U28">
        <v>100</v>
      </c>
      <c r="V28">
        <v>5.1393086937004337</v>
      </c>
      <c r="W28">
        <v>59.779327932793279</v>
      </c>
      <c r="X28">
        <v>148.00668373319621</v>
      </c>
      <c r="Y28">
        <v>136.61016908574027</v>
      </c>
      <c r="Z28">
        <v>136.63700270027039</v>
      </c>
      <c r="AA28">
        <v>29.260675209201256</v>
      </c>
      <c r="AB28">
        <v>4.211096299252131</v>
      </c>
      <c r="AC28">
        <v>-57.246695687769346</v>
      </c>
      <c r="AD28">
        <v>159</v>
      </c>
      <c r="AE28">
        <v>11</v>
      </c>
      <c r="AF28">
        <v>0</v>
      </c>
      <c r="AG28">
        <v>15</v>
      </c>
      <c r="AH28">
        <v>267</v>
      </c>
      <c r="AI28">
        <v>81</v>
      </c>
      <c r="AJ28">
        <v>28</v>
      </c>
      <c r="AK28">
        <v>43</v>
      </c>
      <c r="AL28">
        <v>2</v>
      </c>
      <c r="AM28">
        <v>2</v>
      </c>
    </row>
    <row r="29" spans="1:39" s="273" customFormat="1">
      <c r="A29" s="273">
        <v>1</v>
      </c>
      <c r="B29" s="273">
        <v>28</v>
      </c>
      <c r="C29" s="273">
        <v>2023</v>
      </c>
      <c r="D29" s="273">
        <v>99</v>
      </c>
      <c r="E29" s="273">
        <v>99</v>
      </c>
      <c r="F29" s="273">
        <v>99</v>
      </c>
      <c r="G29" s="273">
        <v>99</v>
      </c>
      <c r="H29" s="273">
        <v>99</v>
      </c>
      <c r="I29" s="273">
        <v>99</v>
      </c>
      <c r="J29" s="273">
        <v>999</v>
      </c>
      <c r="K29" s="273">
        <v>99</v>
      </c>
      <c r="L29" s="273">
        <v>99</v>
      </c>
      <c r="M29" s="273">
        <v>99</v>
      </c>
      <c r="N29" s="273">
        <v>99</v>
      </c>
      <c r="O29" s="273">
        <v>99</v>
      </c>
      <c r="P29" s="273">
        <v>9999</v>
      </c>
      <c r="Q29" s="273">
        <v>255</v>
      </c>
      <c r="R29" s="273">
        <v>5905</v>
      </c>
      <c r="S29" s="273">
        <v>5891</v>
      </c>
      <c r="T29" s="273">
        <v>100</v>
      </c>
      <c r="U29" s="273">
        <v>100</v>
      </c>
      <c r="V29" s="273">
        <v>5.0584250635055037</v>
      </c>
      <c r="W29" s="273">
        <v>59.969954167373949</v>
      </c>
      <c r="X29" s="273">
        <v>149.65347874388911</v>
      </c>
      <c r="Y29" s="273">
        <v>138.13016088060959</v>
      </c>
      <c r="Z29" s="273">
        <v>138.15856391105069</v>
      </c>
      <c r="AA29" s="273">
        <v>29.622744406232755</v>
      </c>
      <c r="AB29" s="273">
        <v>4.0654483088666087</v>
      </c>
      <c r="AC29" s="273">
        <v>-57.25145282946621</v>
      </c>
      <c r="AD29" s="273">
        <v>120</v>
      </c>
      <c r="AE29" s="273">
        <v>16</v>
      </c>
      <c r="AF29" s="273">
        <v>2</v>
      </c>
      <c r="AG29" s="273">
        <v>8</v>
      </c>
      <c r="AH29" s="273">
        <v>204</v>
      </c>
      <c r="AI29" s="273">
        <v>50</v>
      </c>
      <c r="AJ29" s="273">
        <v>21</v>
      </c>
      <c r="AK29" s="273">
        <v>32</v>
      </c>
      <c r="AL29" s="273">
        <v>1</v>
      </c>
      <c r="AM29" s="273">
        <v>2</v>
      </c>
    </row>
    <row r="30" spans="1:39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247</v>
      </c>
      <c r="R30">
        <v>6499</v>
      </c>
      <c r="S30">
        <v>6487</v>
      </c>
      <c r="T30">
        <v>100</v>
      </c>
      <c r="U30">
        <v>100</v>
      </c>
      <c r="V30">
        <v>5.2426527158024321</v>
      </c>
      <c r="W30">
        <v>59.975797749344849</v>
      </c>
      <c r="X30">
        <v>149.4673986847217</v>
      </c>
      <c r="Y30">
        <v>137.9584089859982</v>
      </c>
      <c r="Z30">
        <v>137.98814552181321</v>
      </c>
      <c r="AA30">
        <v>30.42839395507168</v>
      </c>
      <c r="AB30">
        <v>3.9699270370252786</v>
      </c>
      <c r="AC30">
        <v>-59.391200301760655</v>
      </c>
      <c r="AD30">
        <v>123</v>
      </c>
      <c r="AE30">
        <v>12</v>
      </c>
      <c r="AF30">
        <v>0</v>
      </c>
      <c r="AG30">
        <v>16</v>
      </c>
      <c r="AH30">
        <v>255</v>
      </c>
      <c r="AI30">
        <v>55</v>
      </c>
      <c r="AJ30">
        <v>26</v>
      </c>
      <c r="AK30">
        <v>40</v>
      </c>
      <c r="AL30">
        <v>0</v>
      </c>
      <c r="AM30">
        <v>0</v>
      </c>
    </row>
    <row r="31" spans="1:39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199</v>
      </c>
      <c r="R31">
        <v>1831</v>
      </c>
      <c r="S31">
        <v>1826</v>
      </c>
      <c r="T31">
        <v>28.173565163871359</v>
      </c>
      <c r="U31">
        <v>28.213595111587839</v>
      </c>
      <c r="V31">
        <v>5.4866193336974334</v>
      </c>
      <c r="W31">
        <v>59.923877327491773</v>
      </c>
      <c r="X31">
        <v>149.76878876079644</v>
      </c>
      <c r="Y31">
        <v>138.23659202621522</v>
      </c>
      <c r="Z31">
        <v>138.30673603504931</v>
      </c>
      <c r="AA31">
        <v>29.995842968161561</v>
      </c>
      <c r="AB31">
        <v>3.8224862845646737</v>
      </c>
      <c r="AC31">
        <v>-55.716175185875201</v>
      </c>
      <c r="AD31">
        <v>39</v>
      </c>
      <c r="AE31">
        <v>0</v>
      </c>
      <c r="AF31">
        <v>0</v>
      </c>
      <c r="AG31">
        <v>1</v>
      </c>
      <c r="AH31">
        <v>53</v>
      </c>
      <c r="AI31">
        <v>15</v>
      </c>
      <c r="AJ31">
        <v>3</v>
      </c>
      <c r="AK31">
        <v>17</v>
      </c>
      <c r="AL31">
        <v>0</v>
      </c>
      <c r="AM31">
        <v>0</v>
      </c>
    </row>
    <row r="32" spans="1:39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164</v>
      </c>
      <c r="R32">
        <v>1625</v>
      </c>
      <c r="S32">
        <v>1623</v>
      </c>
      <c r="T32">
        <v>25.003846745653167</v>
      </c>
      <c r="U32">
        <v>25.149132119601514</v>
      </c>
      <c r="V32">
        <v>5.6406153846153826</v>
      </c>
      <c r="W32">
        <v>59.717806531115215</v>
      </c>
      <c r="X32">
        <v>150.302991915993</v>
      </c>
      <c r="Y32">
        <v>138.72966153846141</v>
      </c>
      <c r="Z32">
        <v>138.70437461491051</v>
      </c>
      <c r="AA32">
        <v>30.556068671876375</v>
      </c>
      <c r="AB32">
        <v>3.8570222577802822</v>
      </c>
      <c r="AC32">
        <v>-53.890230898924443</v>
      </c>
      <c r="AD32">
        <v>31</v>
      </c>
      <c r="AE32">
        <v>0</v>
      </c>
      <c r="AF32">
        <v>0</v>
      </c>
      <c r="AG32">
        <v>8</v>
      </c>
      <c r="AH32">
        <v>51</v>
      </c>
      <c r="AI32">
        <v>18</v>
      </c>
      <c r="AJ32">
        <v>9</v>
      </c>
      <c r="AK32">
        <v>9</v>
      </c>
      <c r="AL32">
        <v>0</v>
      </c>
      <c r="AM32">
        <v>0</v>
      </c>
    </row>
    <row r="33" spans="1:39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160</v>
      </c>
      <c r="R33">
        <v>1486</v>
      </c>
      <c r="S33">
        <v>1484</v>
      </c>
      <c r="T33">
        <v>22.865056162486539</v>
      </c>
      <c r="U33">
        <v>22.814731416954256</v>
      </c>
      <c r="V33">
        <v>5.2510094212651426</v>
      </c>
      <c r="W33">
        <v>60.030997304582222</v>
      </c>
      <c r="X33">
        <v>149.08361026496485</v>
      </c>
      <c r="Y33">
        <v>137.60417227456247</v>
      </c>
      <c r="Z33">
        <v>137.61543126684623</v>
      </c>
      <c r="AA33">
        <v>29.785050663178655</v>
      </c>
      <c r="AB33">
        <v>3.9867176816660224</v>
      </c>
      <c r="AC33">
        <v>-62.873973263700307</v>
      </c>
      <c r="AD33">
        <v>19</v>
      </c>
      <c r="AE33">
        <v>5</v>
      </c>
      <c r="AF33">
        <v>0</v>
      </c>
      <c r="AG33">
        <v>5</v>
      </c>
      <c r="AH33">
        <v>95</v>
      </c>
      <c r="AI33">
        <v>9</v>
      </c>
      <c r="AJ33">
        <v>5</v>
      </c>
      <c r="AK33">
        <v>3</v>
      </c>
      <c r="AL33">
        <v>0</v>
      </c>
      <c r="AM33">
        <v>0</v>
      </c>
    </row>
    <row r="34" spans="1:39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183</v>
      </c>
      <c r="R34">
        <v>1557</v>
      </c>
      <c r="S34">
        <v>1554</v>
      </c>
      <c r="T34">
        <v>23.957531927988921</v>
      </c>
      <c r="U34">
        <v>23.82254135185639</v>
      </c>
      <c r="V34">
        <v>4.5324341682723164</v>
      </c>
      <c r="W34">
        <v>60.253539253539238</v>
      </c>
      <c r="X34">
        <v>148.60717091442484</v>
      </c>
      <c r="Y34">
        <v>137.16441875401398</v>
      </c>
      <c r="Z34">
        <v>137.22168597168579</v>
      </c>
      <c r="AA34">
        <v>31.3701193518373</v>
      </c>
      <c r="AB34">
        <v>4.2134265941345888</v>
      </c>
      <c r="AC34">
        <v>-65.327395930251441</v>
      </c>
      <c r="AD34">
        <v>34</v>
      </c>
      <c r="AE34">
        <v>7</v>
      </c>
      <c r="AF34">
        <v>0</v>
      </c>
      <c r="AG34">
        <v>2</v>
      </c>
      <c r="AH34">
        <v>56</v>
      </c>
      <c r="AI34">
        <v>13</v>
      </c>
      <c r="AJ34">
        <v>9</v>
      </c>
      <c r="AK34">
        <v>11</v>
      </c>
      <c r="AL34">
        <v>0</v>
      </c>
      <c r="AM34">
        <v>0</v>
      </c>
    </row>
    <row r="35" spans="1:39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</row>
    <row r="36" spans="1:39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</row>
    <row r="37" spans="1:39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</row>
    <row r="38" spans="1:39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</row>
    <row r="39" spans="1:39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</row>
    <row r="40" spans="1:39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</row>
    <row r="41" spans="1:39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</row>
    <row r="42" spans="1:39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</row>
    <row r="43" spans="1:39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184</v>
      </c>
      <c r="R43">
        <v>1621</v>
      </c>
      <c r="S43">
        <v>1616</v>
      </c>
      <c r="T43">
        <v>27.451312447078752</v>
      </c>
      <c r="U43">
        <v>27.327799348341181</v>
      </c>
      <c r="V43">
        <v>5.0172732880937687</v>
      </c>
      <c r="W43">
        <v>59.826113861386133</v>
      </c>
      <c r="X43">
        <v>149.08376849623338</v>
      </c>
      <c r="Y43">
        <v>137.60431832202372</v>
      </c>
      <c r="Z43">
        <v>137.63539603960422</v>
      </c>
      <c r="AA43">
        <v>29.399190853880441</v>
      </c>
      <c r="AB43">
        <v>4.1157553169035275</v>
      </c>
      <c r="AC43">
        <v>-53.2007713459328</v>
      </c>
      <c r="AD43">
        <v>47</v>
      </c>
      <c r="AE43">
        <v>4</v>
      </c>
      <c r="AF43">
        <v>0</v>
      </c>
      <c r="AG43">
        <v>1</v>
      </c>
      <c r="AH43">
        <v>57</v>
      </c>
      <c r="AI43">
        <v>18</v>
      </c>
      <c r="AJ43">
        <v>4</v>
      </c>
      <c r="AK43">
        <v>12</v>
      </c>
      <c r="AL43">
        <v>0</v>
      </c>
      <c r="AM43">
        <v>0</v>
      </c>
    </row>
    <row r="44" spans="1:39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168</v>
      </c>
      <c r="R44">
        <v>1358</v>
      </c>
      <c r="S44">
        <v>1357</v>
      </c>
      <c r="T44">
        <v>22.997459779847595</v>
      </c>
      <c r="U44">
        <v>23.062786823953655</v>
      </c>
      <c r="V44">
        <v>4.9624447717231206</v>
      </c>
      <c r="W44">
        <v>59.955784819454699</v>
      </c>
      <c r="X44">
        <v>149.82312590850421</v>
      </c>
      <c r="Y44">
        <v>138.28674521354921</v>
      </c>
      <c r="Z44">
        <v>138.32439204126737</v>
      </c>
      <c r="AA44">
        <v>29.568803675344395</v>
      </c>
      <c r="AB44">
        <v>4.1943699403061965</v>
      </c>
      <c r="AC44">
        <v>-58.449550319816659</v>
      </c>
      <c r="AD44">
        <v>17</v>
      </c>
      <c r="AE44">
        <v>5</v>
      </c>
      <c r="AF44">
        <v>0</v>
      </c>
      <c r="AG44">
        <v>3</v>
      </c>
      <c r="AH44">
        <v>47</v>
      </c>
      <c r="AI44">
        <v>11</v>
      </c>
      <c r="AJ44">
        <v>6</v>
      </c>
      <c r="AK44">
        <v>2</v>
      </c>
      <c r="AL44">
        <v>1</v>
      </c>
      <c r="AM44">
        <v>0</v>
      </c>
    </row>
    <row r="45" spans="1:39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198</v>
      </c>
      <c r="R45">
        <v>1666</v>
      </c>
      <c r="S45">
        <v>1661</v>
      </c>
      <c r="T45">
        <v>28.213378492802711</v>
      </c>
      <c r="U45">
        <v>28.558724184692306</v>
      </c>
      <c r="V45">
        <v>5.0954381752701092</v>
      </c>
      <c r="W45">
        <v>59.959060806742926</v>
      </c>
      <c r="X45">
        <v>151.56699732980957</v>
      </c>
      <c r="Y45">
        <v>139.89633853541429</v>
      </c>
      <c r="Z45">
        <v>139.93810957254675</v>
      </c>
      <c r="AA45">
        <v>29.420299152216245</v>
      </c>
      <c r="AB45">
        <v>4.0101628973009076</v>
      </c>
      <c r="AC45">
        <v>-60.396932473290725</v>
      </c>
      <c r="AD45">
        <v>35</v>
      </c>
      <c r="AE45">
        <v>2</v>
      </c>
      <c r="AF45">
        <v>0</v>
      </c>
      <c r="AG45">
        <v>1</v>
      </c>
      <c r="AH45">
        <v>60</v>
      </c>
      <c r="AI45">
        <v>8</v>
      </c>
      <c r="AJ45">
        <v>7</v>
      </c>
      <c r="AK45">
        <v>12</v>
      </c>
      <c r="AL45">
        <v>0</v>
      </c>
      <c r="AM45">
        <v>2</v>
      </c>
    </row>
    <row r="46" spans="1:39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166</v>
      </c>
      <c r="R46">
        <v>1260</v>
      </c>
      <c r="S46">
        <v>1257</v>
      </c>
      <c r="T46">
        <v>21.337849280270962</v>
      </c>
      <c r="U46">
        <v>21.050689643012863</v>
      </c>
      <c r="V46">
        <v>5.1658730158730162</v>
      </c>
      <c r="W46">
        <v>60.184566428003187</v>
      </c>
      <c r="X46">
        <v>147.67347675798388</v>
      </c>
      <c r="Y46">
        <v>136.30261904761898</v>
      </c>
      <c r="Z46">
        <v>136.30063643595861</v>
      </c>
      <c r="AA46">
        <v>30.094740347308299</v>
      </c>
      <c r="AB46">
        <v>3.9199610128984799</v>
      </c>
      <c r="AC46">
        <v>-57.322798154430117</v>
      </c>
      <c r="AD46">
        <v>21</v>
      </c>
      <c r="AE46">
        <v>5</v>
      </c>
      <c r="AF46">
        <v>2</v>
      </c>
      <c r="AG46">
        <v>3</v>
      </c>
      <c r="AH46">
        <v>40</v>
      </c>
      <c r="AI46">
        <v>13</v>
      </c>
      <c r="AJ46">
        <v>4</v>
      </c>
      <c r="AK46">
        <v>6</v>
      </c>
      <c r="AL46">
        <v>0</v>
      </c>
      <c r="AM46">
        <v>0</v>
      </c>
    </row>
    <row r="47" spans="1:39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</row>
    <row r="48" spans="1:39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</row>
    <row r="49" spans="1:39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</row>
    <row r="50" spans="1:39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</row>
    <row r="51" spans="1:39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</row>
    <row r="52" spans="1:39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</row>
    <row r="53" spans="1:39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</row>
    <row r="54" spans="1:39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</row>
    <row r="55" spans="1:39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193</v>
      </c>
      <c r="R55">
        <v>1802</v>
      </c>
      <c r="S55">
        <v>1799</v>
      </c>
      <c r="T55">
        <v>26.963938351039957</v>
      </c>
      <c r="U55">
        <v>27.004276333782169</v>
      </c>
      <c r="V55">
        <v>5.022752497225305</v>
      </c>
      <c r="W55">
        <v>59.957754307948846</v>
      </c>
      <c r="X55">
        <v>148.05967367424921</v>
      </c>
      <c r="Y55">
        <v>136.65907880133173</v>
      </c>
      <c r="Z55">
        <v>136.72093385213995</v>
      </c>
      <c r="AA55">
        <v>29.276576763479095</v>
      </c>
      <c r="AB55">
        <v>4.2181210846700488</v>
      </c>
      <c r="AC55">
        <v>-57.495519573079207</v>
      </c>
      <c r="AD55">
        <v>44</v>
      </c>
      <c r="AE55">
        <v>9</v>
      </c>
      <c r="AF55">
        <v>0</v>
      </c>
      <c r="AG55">
        <v>4</v>
      </c>
      <c r="AH55">
        <v>55</v>
      </c>
      <c r="AI55">
        <v>9</v>
      </c>
      <c r="AJ55">
        <v>10</v>
      </c>
      <c r="AK55">
        <v>9</v>
      </c>
      <c r="AL55">
        <v>1</v>
      </c>
      <c r="AM55">
        <v>1</v>
      </c>
    </row>
    <row r="56" spans="1:39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177</v>
      </c>
      <c r="R56">
        <v>1574</v>
      </c>
      <c r="S56">
        <v>1572</v>
      </c>
      <c r="T56">
        <v>23.552296872661969</v>
      </c>
      <c r="U56">
        <v>23.341030334502367</v>
      </c>
      <c r="V56">
        <v>4.9047013977128318</v>
      </c>
      <c r="W56">
        <v>59.681297709923633</v>
      </c>
      <c r="X56">
        <v>146.47040684140029</v>
      </c>
      <c r="Y56">
        <v>135.19218551461248</v>
      </c>
      <c r="Z56">
        <v>135.23874045801523</v>
      </c>
      <c r="AA56">
        <v>28.6235633405729</v>
      </c>
      <c r="AB56">
        <v>4.2641271082530228</v>
      </c>
      <c r="AC56">
        <v>-56.342087739063267</v>
      </c>
      <c r="AD56">
        <v>28</v>
      </c>
      <c r="AE56">
        <v>0</v>
      </c>
      <c r="AF56">
        <v>0</v>
      </c>
      <c r="AG56">
        <v>4</v>
      </c>
      <c r="AH56">
        <v>78</v>
      </c>
      <c r="AI56">
        <v>22</v>
      </c>
      <c r="AJ56">
        <v>5</v>
      </c>
      <c r="AK56">
        <v>9</v>
      </c>
      <c r="AL56">
        <v>1</v>
      </c>
      <c r="AM56">
        <v>1</v>
      </c>
    </row>
    <row r="57" spans="1:39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201</v>
      </c>
      <c r="R57">
        <v>1875</v>
      </c>
      <c r="S57">
        <v>1871</v>
      </c>
      <c r="T57">
        <v>28.056262157713597</v>
      </c>
      <c r="U57">
        <v>28.142076808706879</v>
      </c>
      <c r="V57">
        <v>5.4325333333333319</v>
      </c>
      <c r="W57">
        <v>59.75253874933189</v>
      </c>
      <c r="X57">
        <v>148.36847959552188</v>
      </c>
      <c r="Y57">
        <v>136.94410666666661</v>
      </c>
      <c r="Z57">
        <v>136.99855692143228</v>
      </c>
      <c r="AA57">
        <v>28.559588105290459</v>
      </c>
      <c r="AB57">
        <v>3.9645964934564706</v>
      </c>
      <c r="AC57">
        <v>-53.877816078901112</v>
      </c>
      <c r="AD57">
        <v>51</v>
      </c>
      <c r="AE57">
        <v>0</v>
      </c>
      <c r="AF57">
        <v>0</v>
      </c>
      <c r="AG57">
        <v>3</v>
      </c>
      <c r="AH57">
        <v>65</v>
      </c>
      <c r="AI57">
        <v>24</v>
      </c>
      <c r="AJ57">
        <v>7</v>
      </c>
      <c r="AK57">
        <v>17</v>
      </c>
      <c r="AL57">
        <v>0</v>
      </c>
      <c r="AM57">
        <v>0</v>
      </c>
    </row>
    <row r="58" spans="1:39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171</v>
      </c>
      <c r="R58">
        <v>1431</v>
      </c>
      <c r="S58">
        <v>1423</v>
      </c>
      <c r="T58">
        <v>21.412539278767017</v>
      </c>
      <c r="U58">
        <v>21.498848743551804</v>
      </c>
      <c r="V58">
        <v>5.1635220125786141</v>
      </c>
      <c r="W58">
        <v>59.696416022487696</v>
      </c>
      <c r="X58">
        <v>149.16418902600125</v>
      </c>
      <c r="Y58">
        <v>137.67854647099941</v>
      </c>
      <c r="Z58">
        <v>137.60808151791997</v>
      </c>
      <c r="AA58">
        <v>30.761650028606326</v>
      </c>
      <c r="AB58">
        <v>4.4457257751806489</v>
      </c>
      <c r="AC58">
        <v>-61.834393375220714</v>
      </c>
      <c r="AD58">
        <v>36</v>
      </c>
      <c r="AE58">
        <v>2</v>
      </c>
      <c r="AF58">
        <v>0</v>
      </c>
      <c r="AG58">
        <v>4</v>
      </c>
      <c r="AH58">
        <v>69</v>
      </c>
      <c r="AI58">
        <v>26</v>
      </c>
      <c r="AJ58">
        <v>6</v>
      </c>
      <c r="AK58">
        <v>8</v>
      </c>
      <c r="AL58">
        <v>0</v>
      </c>
      <c r="AM58">
        <v>0</v>
      </c>
    </row>
    <row r="59" spans="1:39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1</v>
      </c>
      <c r="R59">
        <v>1</v>
      </c>
      <c r="S59">
        <v>1</v>
      </c>
      <c r="T59">
        <v>1.4963339817447251E-2</v>
      </c>
      <c r="U59">
        <v>1.3767779456773491E-2</v>
      </c>
      <c r="V59">
        <v>0</v>
      </c>
      <c r="W59">
        <v>61</v>
      </c>
      <c r="X59">
        <v>135.86132177681475</v>
      </c>
      <c r="Y59">
        <v>125.4</v>
      </c>
      <c r="Z59">
        <v>125.4</v>
      </c>
      <c r="AA59">
        <v>0</v>
      </c>
      <c r="AB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</row>
    <row r="60" spans="1:39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</row>
    <row r="61" spans="1:39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</row>
    <row r="62" spans="1:39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</row>
    <row r="63" spans="1:39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</row>
    <row r="64" spans="1:39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</row>
    <row r="65" spans="1:39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</row>
    <row r="66" spans="1:39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</row>
    <row r="67" spans="1:39">
      <c r="A67">
        <v>2</v>
      </c>
      <c r="B67">
        <v>37</v>
      </c>
      <c r="C67">
        <v>2021</v>
      </c>
      <c r="D67">
        <v>1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202</v>
      </c>
      <c r="R67">
        <v>1586.53</v>
      </c>
      <c r="S67">
        <v>1582.53</v>
      </c>
      <c r="T67">
        <v>24.787478536933673</v>
      </c>
      <c r="U67">
        <v>24.475270652849368</v>
      </c>
      <c r="V67">
        <v>14.281488531575199</v>
      </c>
      <c r="W67">
        <v>57.676878163447149</v>
      </c>
      <c r="X67">
        <v>145.87400035915857</v>
      </c>
      <c r="Y67">
        <v>134.64170233150341</v>
      </c>
      <c r="Z67">
        <v>134.59145166284372</v>
      </c>
      <c r="AA67">
        <v>28.983958968908695</v>
      </c>
      <c r="AB67">
        <v>3.9073703140741407</v>
      </c>
      <c r="AC67">
        <v>-63.59014109717976</v>
      </c>
      <c r="AD67">
        <v>33.53</v>
      </c>
      <c r="AE67">
        <v>1</v>
      </c>
      <c r="AF67">
        <v>0</v>
      </c>
      <c r="AG67">
        <v>10</v>
      </c>
      <c r="AH67">
        <v>69</v>
      </c>
      <c r="AI67">
        <v>15</v>
      </c>
      <c r="AJ67">
        <v>6</v>
      </c>
      <c r="AK67">
        <v>8</v>
      </c>
      <c r="AL67">
        <v>0</v>
      </c>
      <c r="AM67">
        <v>0</v>
      </c>
    </row>
    <row r="68" spans="1:39">
      <c r="A68">
        <v>2</v>
      </c>
      <c r="B68">
        <v>38</v>
      </c>
      <c r="C68">
        <v>2021</v>
      </c>
      <c r="D68">
        <v>2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182</v>
      </c>
      <c r="R68">
        <v>1533</v>
      </c>
      <c r="S68">
        <v>1531</v>
      </c>
      <c r="T68">
        <v>23.951141546090703</v>
      </c>
      <c r="U68">
        <v>24.415272660098378</v>
      </c>
      <c r="V68">
        <v>14.217873450750163</v>
      </c>
      <c r="W68">
        <v>57.643370346178976</v>
      </c>
      <c r="X68">
        <v>150.29581069133451</v>
      </c>
      <c r="Y68">
        <v>138.72303326810163</v>
      </c>
      <c r="Z68">
        <v>138.78045721750479</v>
      </c>
      <c r="AA68">
        <v>28.209387631463077</v>
      </c>
      <c r="AB68">
        <v>4.2801380946282901</v>
      </c>
      <c r="AC68">
        <v>-61.101403390148946</v>
      </c>
      <c r="AD68">
        <v>24</v>
      </c>
      <c r="AE68">
        <v>3</v>
      </c>
      <c r="AF68">
        <v>1</v>
      </c>
      <c r="AG68">
        <v>6</v>
      </c>
      <c r="AH68">
        <v>68</v>
      </c>
      <c r="AI68">
        <v>7</v>
      </c>
      <c r="AJ68">
        <v>5</v>
      </c>
      <c r="AK68">
        <v>6</v>
      </c>
      <c r="AL68">
        <v>0</v>
      </c>
      <c r="AM68">
        <v>0</v>
      </c>
    </row>
    <row r="69" spans="1:39">
      <c r="A69">
        <v>2</v>
      </c>
      <c r="B69">
        <v>39</v>
      </c>
      <c r="C69">
        <v>2021</v>
      </c>
      <c r="D69">
        <v>3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203</v>
      </c>
      <c r="R69">
        <v>1722</v>
      </c>
      <c r="S69">
        <v>1720</v>
      </c>
      <c r="T69">
        <v>26.904022010677249</v>
      </c>
      <c r="U69">
        <v>26.742704802314567</v>
      </c>
      <c r="V69">
        <v>14.436120789779332</v>
      </c>
      <c r="W69">
        <v>57.863953488372083</v>
      </c>
      <c r="X69">
        <v>146.52652626201223</v>
      </c>
      <c r="Y69">
        <v>135.24398373983735</v>
      </c>
      <c r="Z69">
        <v>135.30654651162789</v>
      </c>
      <c r="AA69">
        <v>28.217192378899878</v>
      </c>
      <c r="AB69">
        <v>3.7846204316668728</v>
      </c>
      <c r="AC69">
        <v>-58.639638103201392</v>
      </c>
      <c r="AD69">
        <v>27</v>
      </c>
      <c r="AE69">
        <v>3</v>
      </c>
      <c r="AF69">
        <v>0</v>
      </c>
      <c r="AG69">
        <v>8</v>
      </c>
      <c r="AH69">
        <v>82</v>
      </c>
      <c r="AI69">
        <v>16</v>
      </c>
      <c r="AJ69">
        <v>14</v>
      </c>
      <c r="AK69">
        <v>12</v>
      </c>
      <c r="AL69">
        <v>0</v>
      </c>
      <c r="AM69">
        <v>0</v>
      </c>
    </row>
    <row r="70" spans="1:39">
      <c r="A70">
        <v>2</v>
      </c>
      <c r="B70">
        <v>40</v>
      </c>
      <c r="C70">
        <v>2021</v>
      </c>
      <c r="D70">
        <v>4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201</v>
      </c>
      <c r="R70">
        <v>1559</v>
      </c>
      <c r="S70">
        <v>1555</v>
      </c>
      <c r="T70">
        <v>24.357357906298379</v>
      </c>
      <c r="U70">
        <v>24.366751884737695</v>
      </c>
      <c r="V70">
        <v>14.330339961513795</v>
      </c>
      <c r="W70">
        <v>57.753697749196142</v>
      </c>
      <c r="X70">
        <v>147.64361270003204</v>
      </c>
      <c r="Y70">
        <v>136.27505452212972</v>
      </c>
      <c r="Z70">
        <v>136.36696463022523</v>
      </c>
      <c r="AA70">
        <v>27.631013826188255</v>
      </c>
      <c r="AB70">
        <v>4.0417966014094819</v>
      </c>
      <c r="AC70">
        <v>-58.791162413046166</v>
      </c>
      <c r="AD70">
        <v>28</v>
      </c>
      <c r="AE70">
        <v>11</v>
      </c>
      <c r="AF70">
        <v>0</v>
      </c>
      <c r="AG70">
        <v>6</v>
      </c>
      <c r="AH70">
        <v>84</v>
      </c>
      <c r="AI70">
        <v>15</v>
      </c>
      <c r="AJ70">
        <v>4</v>
      </c>
      <c r="AK70">
        <v>7</v>
      </c>
      <c r="AL70">
        <v>0</v>
      </c>
      <c r="AM70">
        <v>0</v>
      </c>
    </row>
    <row r="71" spans="1:39">
      <c r="A71">
        <v>2</v>
      </c>
      <c r="B71">
        <v>41</v>
      </c>
      <c r="C71">
        <v>2021</v>
      </c>
      <c r="D71">
        <v>5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</row>
    <row r="72" spans="1:39">
      <c r="A72">
        <v>2</v>
      </c>
      <c r="B72">
        <v>42</v>
      </c>
      <c r="C72">
        <v>2021</v>
      </c>
      <c r="D72">
        <v>6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</row>
    <row r="73" spans="1:39">
      <c r="A73">
        <v>2</v>
      </c>
      <c r="B73">
        <v>43</v>
      </c>
      <c r="C73">
        <v>2021</v>
      </c>
      <c r="D73">
        <v>7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</row>
    <row r="74" spans="1:39">
      <c r="A74">
        <v>2</v>
      </c>
      <c r="B74">
        <v>44</v>
      </c>
      <c r="C74">
        <v>2021</v>
      </c>
      <c r="D74">
        <v>8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</row>
    <row r="75" spans="1:39">
      <c r="A75">
        <v>2</v>
      </c>
      <c r="B75">
        <v>45</v>
      </c>
      <c r="C75">
        <v>2021</v>
      </c>
      <c r="D75">
        <v>9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</row>
    <row r="76" spans="1:39">
      <c r="A76">
        <v>2</v>
      </c>
      <c r="B76">
        <v>46</v>
      </c>
      <c r="C76">
        <v>2021</v>
      </c>
      <c r="D76">
        <v>10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</row>
    <row r="77" spans="1:39">
      <c r="A77">
        <v>2</v>
      </c>
      <c r="B77">
        <v>47</v>
      </c>
      <c r="C77">
        <v>2021</v>
      </c>
      <c r="D77">
        <v>11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</row>
    <row r="78" spans="1:39">
      <c r="A78">
        <v>2</v>
      </c>
      <c r="B78">
        <v>48</v>
      </c>
      <c r="C78">
        <v>2021</v>
      </c>
      <c r="D78">
        <v>12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</row>
    <row r="79" spans="1:39">
      <c r="A79">
        <v>2</v>
      </c>
      <c r="B79">
        <v>49</v>
      </c>
      <c r="C79">
        <v>2020</v>
      </c>
      <c r="D79">
        <v>1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217</v>
      </c>
      <c r="R79">
        <v>1878</v>
      </c>
      <c r="S79">
        <v>1877</v>
      </c>
      <c r="T79">
        <v>28.278873663604877</v>
      </c>
      <c r="U79">
        <v>28.299694071424248</v>
      </c>
      <c r="V79">
        <v>14.42332268370607</v>
      </c>
      <c r="W79">
        <v>57.882791688865218</v>
      </c>
      <c r="X79">
        <v>144.0140498928692</v>
      </c>
      <c r="Y79">
        <v>132.92496805111827</v>
      </c>
      <c r="Z79">
        <v>132.88529035695265</v>
      </c>
      <c r="AA79">
        <v>27.862066508345357</v>
      </c>
      <c r="AB79">
        <v>4.1190472083879053</v>
      </c>
      <c r="AC79">
        <v>-57.727459550859024</v>
      </c>
      <c r="AD79">
        <v>50</v>
      </c>
      <c r="AE79">
        <v>1</v>
      </c>
      <c r="AF79">
        <v>0</v>
      </c>
      <c r="AG79">
        <v>2</v>
      </c>
      <c r="AH79">
        <v>42</v>
      </c>
      <c r="AI79">
        <v>27</v>
      </c>
      <c r="AJ79">
        <v>6</v>
      </c>
      <c r="AK79">
        <v>34</v>
      </c>
      <c r="AL79">
        <v>0</v>
      </c>
      <c r="AM79">
        <v>0</v>
      </c>
    </row>
    <row r="80" spans="1:39">
      <c r="A80">
        <v>2</v>
      </c>
      <c r="B80">
        <v>50</v>
      </c>
      <c r="C80">
        <v>2020</v>
      </c>
      <c r="D80">
        <v>2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195</v>
      </c>
      <c r="R80">
        <v>1711</v>
      </c>
      <c r="S80">
        <v>1708</v>
      </c>
      <c r="T80">
        <v>25.764192139737997</v>
      </c>
      <c r="U80">
        <v>25.764058708487568</v>
      </c>
      <c r="V80">
        <v>14.386323787258911</v>
      </c>
      <c r="W80">
        <v>57.831381733021082</v>
      </c>
      <c r="X80">
        <v>144.08584311696723</v>
      </c>
      <c r="Y80">
        <v>132.99123319696085</v>
      </c>
      <c r="Z80">
        <v>132.94923887587822</v>
      </c>
      <c r="AA80">
        <v>27.120817909084003</v>
      </c>
      <c r="AB80">
        <v>3.9954187713842497</v>
      </c>
      <c r="AC80">
        <v>-54.18134230879609</v>
      </c>
      <c r="AD80">
        <v>33</v>
      </c>
      <c r="AE80">
        <v>1</v>
      </c>
      <c r="AF80">
        <v>0</v>
      </c>
      <c r="AG80">
        <v>3</v>
      </c>
      <c r="AH80">
        <v>40</v>
      </c>
      <c r="AI80">
        <v>26</v>
      </c>
      <c r="AJ80">
        <v>3</v>
      </c>
      <c r="AK80">
        <v>20</v>
      </c>
      <c r="AL80">
        <v>0</v>
      </c>
      <c r="AM80">
        <v>0</v>
      </c>
    </row>
    <row r="81" spans="1:39">
      <c r="A81">
        <v>2</v>
      </c>
      <c r="B81">
        <v>51</v>
      </c>
      <c r="C81">
        <v>2020</v>
      </c>
      <c r="D81">
        <v>3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205</v>
      </c>
      <c r="R81">
        <v>1736</v>
      </c>
      <c r="S81">
        <v>1729</v>
      </c>
      <c r="T81">
        <v>26.140641469658185</v>
      </c>
      <c r="U81">
        <v>25.938366415131281</v>
      </c>
      <c r="V81">
        <v>14.582373271889402</v>
      </c>
      <c r="W81">
        <v>58.10468478889532</v>
      </c>
      <c r="X81">
        <v>143.3468053981457</v>
      </c>
      <c r="Y81">
        <v>132.30910138248839</v>
      </c>
      <c r="Z81">
        <v>132.22301908617689</v>
      </c>
      <c r="AA81">
        <v>27.936010950587985</v>
      </c>
      <c r="AB81">
        <v>3.9363098963964553</v>
      </c>
      <c r="AC81">
        <v>-57.92251022262424</v>
      </c>
      <c r="AD81">
        <v>45</v>
      </c>
      <c r="AE81">
        <v>3</v>
      </c>
      <c r="AF81">
        <v>0</v>
      </c>
      <c r="AG81">
        <v>4</v>
      </c>
      <c r="AH81">
        <v>55</v>
      </c>
      <c r="AI81">
        <v>14</v>
      </c>
      <c r="AJ81">
        <v>9</v>
      </c>
      <c r="AK81">
        <v>24</v>
      </c>
      <c r="AL81">
        <v>0</v>
      </c>
      <c r="AM81">
        <v>0</v>
      </c>
    </row>
    <row r="82" spans="1:39">
      <c r="A82">
        <v>2</v>
      </c>
      <c r="B82">
        <v>52</v>
      </c>
      <c r="C82">
        <v>2020</v>
      </c>
      <c r="D82">
        <v>4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172</v>
      </c>
      <c r="R82">
        <v>1316</v>
      </c>
      <c r="S82">
        <v>1315</v>
      </c>
      <c r="T82">
        <v>19.816292726998945</v>
      </c>
      <c r="U82">
        <v>19.99788080495691</v>
      </c>
      <c r="V82">
        <v>14.416413373860181</v>
      </c>
      <c r="W82">
        <v>57.746007604562735</v>
      </c>
      <c r="X82">
        <v>145.19325445306873</v>
      </c>
      <c r="Y82">
        <v>134.01337386018227</v>
      </c>
      <c r="Z82">
        <v>134.03482889733829</v>
      </c>
      <c r="AA82">
        <v>27.843839996149946</v>
      </c>
      <c r="AB82">
        <v>3.9987799032669047</v>
      </c>
      <c r="AC82">
        <v>-57.631859243055281</v>
      </c>
      <c r="AD82">
        <v>28</v>
      </c>
      <c r="AE82">
        <v>1</v>
      </c>
      <c r="AF82">
        <v>0</v>
      </c>
      <c r="AG82">
        <v>4</v>
      </c>
      <c r="AH82">
        <v>65</v>
      </c>
      <c r="AI82">
        <v>17</v>
      </c>
      <c r="AJ82">
        <v>2</v>
      </c>
      <c r="AK82">
        <v>6</v>
      </c>
      <c r="AL82">
        <v>3</v>
      </c>
      <c r="AM82">
        <v>2</v>
      </c>
    </row>
    <row r="83" spans="1:39">
      <c r="A83">
        <v>2</v>
      </c>
      <c r="B83">
        <v>53</v>
      </c>
      <c r="C83">
        <v>2020</v>
      </c>
      <c r="D83">
        <v>5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</row>
    <row r="84" spans="1:39">
      <c r="A84">
        <v>2</v>
      </c>
      <c r="B84">
        <v>54</v>
      </c>
      <c r="C84">
        <v>2020</v>
      </c>
      <c r="D84">
        <v>6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</row>
    <row r="85" spans="1:39">
      <c r="A85">
        <v>2</v>
      </c>
      <c r="B85">
        <v>55</v>
      </c>
      <c r="C85">
        <v>2020</v>
      </c>
      <c r="D85">
        <v>7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</row>
    <row r="86" spans="1:39">
      <c r="A86">
        <v>2</v>
      </c>
      <c r="B86">
        <v>56</v>
      </c>
      <c r="C86">
        <v>2020</v>
      </c>
      <c r="D86">
        <v>8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</row>
    <row r="87" spans="1:39">
      <c r="A87">
        <v>2</v>
      </c>
      <c r="B87">
        <v>57</v>
      </c>
      <c r="C87">
        <v>2020</v>
      </c>
      <c r="D87">
        <v>9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</row>
    <row r="88" spans="1:39">
      <c r="A88">
        <v>2</v>
      </c>
      <c r="B88">
        <v>58</v>
      </c>
      <c r="C88">
        <v>2020</v>
      </c>
      <c r="D88">
        <v>10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</row>
    <row r="89" spans="1:39">
      <c r="A89">
        <v>2</v>
      </c>
      <c r="B89">
        <v>59</v>
      </c>
      <c r="C89">
        <v>2020</v>
      </c>
      <c r="D89">
        <v>11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</row>
    <row r="90" spans="1:39">
      <c r="A90">
        <v>2</v>
      </c>
      <c r="B90">
        <v>60</v>
      </c>
      <c r="C90">
        <v>2020</v>
      </c>
      <c r="D90">
        <v>12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</row>
    <row r="91" spans="1:39">
      <c r="A91">
        <v>2</v>
      </c>
      <c r="B91">
        <v>61</v>
      </c>
      <c r="C91">
        <v>2019</v>
      </c>
      <c r="D91">
        <v>1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278</v>
      </c>
      <c r="R91">
        <v>2479</v>
      </c>
      <c r="S91">
        <v>2474</v>
      </c>
      <c r="T91">
        <v>29.767050912584057</v>
      </c>
      <c r="U91">
        <v>30.162095349199884</v>
      </c>
      <c r="V91">
        <v>14.649455425574821</v>
      </c>
      <c r="W91">
        <v>58.229991915925645</v>
      </c>
      <c r="X91">
        <v>148.29241686504659</v>
      </c>
      <c r="Y91">
        <v>136.87390076643791</v>
      </c>
      <c r="Z91">
        <v>136.94430072756651</v>
      </c>
      <c r="AA91">
        <v>28.347445485936795</v>
      </c>
      <c r="AB91">
        <v>4.0788576178124334</v>
      </c>
      <c r="AC91">
        <v>-58.444808199085081</v>
      </c>
      <c r="AD91">
        <v>41</v>
      </c>
      <c r="AE91">
        <v>7</v>
      </c>
      <c r="AF91">
        <v>0</v>
      </c>
      <c r="AG91">
        <v>6</v>
      </c>
      <c r="AH91">
        <v>99</v>
      </c>
      <c r="AI91">
        <v>24</v>
      </c>
      <c r="AJ91">
        <v>11</v>
      </c>
      <c r="AK91">
        <v>38</v>
      </c>
      <c r="AL91">
        <v>0</v>
      </c>
      <c r="AM91">
        <v>0</v>
      </c>
    </row>
    <row r="92" spans="1:39">
      <c r="A92">
        <v>2</v>
      </c>
      <c r="B92">
        <v>62</v>
      </c>
      <c r="C92">
        <v>2019</v>
      </c>
      <c r="D92">
        <v>2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238</v>
      </c>
      <c r="R92">
        <v>1884</v>
      </c>
      <c r="S92">
        <v>1879</v>
      </c>
      <c r="T92">
        <v>22.622478386167145</v>
      </c>
      <c r="U92">
        <v>22.775030429156178</v>
      </c>
      <c r="V92">
        <v>14.589702760084924</v>
      </c>
      <c r="W92">
        <v>58.034592868547094</v>
      </c>
      <c r="X92">
        <v>147.34463452279925</v>
      </c>
      <c r="Y92">
        <v>135.99909766454377</v>
      </c>
      <c r="Z92">
        <v>136.14896221394375</v>
      </c>
      <c r="AA92">
        <v>28.246160453223322</v>
      </c>
      <c r="AB92">
        <v>3.7388650695462098</v>
      </c>
      <c r="AC92">
        <v>-62.136412980090391</v>
      </c>
      <c r="AD92">
        <v>66</v>
      </c>
      <c r="AE92">
        <v>2</v>
      </c>
      <c r="AF92">
        <v>0</v>
      </c>
      <c r="AG92">
        <v>7</v>
      </c>
      <c r="AH92">
        <v>86</v>
      </c>
      <c r="AI92">
        <v>38</v>
      </c>
      <c r="AJ92">
        <v>13</v>
      </c>
      <c r="AK92">
        <v>38</v>
      </c>
      <c r="AL92">
        <v>0</v>
      </c>
      <c r="AM92">
        <v>4</v>
      </c>
    </row>
    <row r="93" spans="1:39">
      <c r="A93">
        <v>2</v>
      </c>
      <c r="B93">
        <v>63</v>
      </c>
      <c r="C93">
        <v>2019</v>
      </c>
      <c r="D93">
        <v>3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257</v>
      </c>
      <c r="R93">
        <v>2109</v>
      </c>
      <c r="S93">
        <v>2104</v>
      </c>
      <c r="T93">
        <v>25.324207492795392</v>
      </c>
      <c r="U93">
        <v>25.027740564824963</v>
      </c>
      <c r="V93">
        <v>14.662873399715499</v>
      </c>
      <c r="W93">
        <v>58.260931558935347</v>
      </c>
      <c r="X93">
        <v>144.71693567319929</v>
      </c>
      <c r="Y93">
        <v>133.57373162636327</v>
      </c>
      <c r="Z93">
        <v>133.61587452471488</v>
      </c>
      <c r="AA93">
        <v>27.538795049716914</v>
      </c>
      <c r="AB93">
        <v>3.614750395943533</v>
      </c>
      <c r="AC93">
        <v>-57.949819003716456</v>
      </c>
      <c r="AD93">
        <v>57</v>
      </c>
      <c r="AE93">
        <v>4</v>
      </c>
      <c r="AF93">
        <v>0</v>
      </c>
      <c r="AG93">
        <v>12</v>
      </c>
      <c r="AH93">
        <v>57</v>
      </c>
      <c r="AI93">
        <v>23</v>
      </c>
      <c r="AJ93">
        <v>16</v>
      </c>
      <c r="AK93">
        <v>34</v>
      </c>
      <c r="AL93">
        <v>0</v>
      </c>
      <c r="AM93">
        <v>0</v>
      </c>
    </row>
    <row r="94" spans="1:39">
      <c r="A94">
        <v>2</v>
      </c>
      <c r="B94">
        <v>64</v>
      </c>
      <c r="C94">
        <v>2019</v>
      </c>
      <c r="D94">
        <v>4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237</v>
      </c>
      <c r="R94">
        <v>1856</v>
      </c>
      <c r="S94">
        <v>1856</v>
      </c>
      <c r="T94">
        <v>22.286263208453413</v>
      </c>
      <c r="U94">
        <v>22.035133656818953</v>
      </c>
      <c r="V94">
        <v>14.696659482758619</v>
      </c>
      <c r="W94">
        <v>58.285560344827587</v>
      </c>
      <c r="X94">
        <v>144.48347078492188</v>
      </c>
      <c r="Y94">
        <v>133.35824353448297</v>
      </c>
      <c r="Z94">
        <v>133.35824353448297</v>
      </c>
      <c r="AA94">
        <v>27.546451499852967</v>
      </c>
      <c r="AB94">
        <v>3.6912534241346338</v>
      </c>
      <c r="AC94">
        <v>-55.534163437086178</v>
      </c>
      <c r="AD94">
        <v>64</v>
      </c>
      <c r="AE94">
        <v>1</v>
      </c>
      <c r="AF94">
        <v>0</v>
      </c>
      <c r="AG94">
        <v>3</v>
      </c>
      <c r="AH94">
        <v>106</v>
      </c>
      <c r="AI94">
        <v>30</v>
      </c>
      <c r="AJ94">
        <v>15</v>
      </c>
      <c r="AK94">
        <v>19</v>
      </c>
      <c r="AL94">
        <v>0</v>
      </c>
      <c r="AM94">
        <v>0</v>
      </c>
    </row>
    <row r="95" spans="1:39">
      <c r="A95">
        <v>2</v>
      </c>
      <c r="B95">
        <v>65</v>
      </c>
      <c r="C95">
        <v>2019</v>
      </c>
      <c r="D95">
        <v>5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</row>
    <row r="96" spans="1:39">
      <c r="A96">
        <v>2</v>
      </c>
      <c r="B96">
        <v>66</v>
      </c>
      <c r="C96">
        <v>2019</v>
      </c>
      <c r="D96">
        <v>6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</row>
    <row r="97" spans="1:39">
      <c r="A97">
        <v>2</v>
      </c>
      <c r="B97">
        <v>67</v>
      </c>
      <c r="C97">
        <v>2019</v>
      </c>
      <c r="D97">
        <v>7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</row>
    <row r="98" spans="1:39">
      <c r="A98">
        <v>2</v>
      </c>
      <c r="B98">
        <v>68</v>
      </c>
      <c r="C98">
        <v>2019</v>
      </c>
      <c r="D98">
        <v>8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</row>
    <row r="99" spans="1:39">
      <c r="A99">
        <v>2</v>
      </c>
      <c r="B99">
        <v>69</v>
      </c>
      <c r="C99">
        <v>2019</v>
      </c>
      <c r="D99">
        <v>9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</row>
    <row r="100" spans="1:39">
      <c r="A100">
        <v>2</v>
      </c>
      <c r="B100">
        <v>70</v>
      </c>
      <c r="C100">
        <v>2019</v>
      </c>
      <c r="D100">
        <v>10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</row>
    <row r="101" spans="1:39">
      <c r="A101">
        <v>2</v>
      </c>
      <c r="B101">
        <v>71</v>
      </c>
      <c r="C101">
        <v>2019</v>
      </c>
      <c r="D101">
        <v>11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</row>
    <row r="102" spans="1:39">
      <c r="A102">
        <v>2</v>
      </c>
      <c r="B102">
        <v>72</v>
      </c>
      <c r="C102">
        <v>2019</v>
      </c>
      <c r="D102">
        <v>12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</row>
    <row r="103" spans="1:39">
      <c r="A103">
        <v>2</v>
      </c>
      <c r="B103">
        <v>73</v>
      </c>
      <c r="C103">
        <v>2018</v>
      </c>
      <c r="D103">
        <v>1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279</v>
      </c>
      <c r="R103">
        <v>2452</v>
      </c>
      <c r="S103">
        <v>2448</v>
      </c>
      <c r="T103">
        <v>26.029723991507439</v>
      </c>
      <c r="U103">
        <v>25.949371939089705</v>
      </c>
      <c r="V103">
        <v>14.985725938009788</v>
      </c>
      <c r="W103">
        <v>58.781045751633997</v>
      </c>
      <c r="X103">
        <v>146.85961799154848</v>
      </c>
      <c r="Y103">
        <v>135.55142740619911</v>
      </c>
      <c r="Z103">
        <v>135.55000000000015</v>
      </c>
      <c r="AA103">
        <v>28.567244228494559</v>
      </c>
      <c r="AB103">
        <v>4.0373380156742362</v>
      </c>
      <c r="AC103">
        <v>-53.299478264547453</v>
      </c>
      <c r="AD103">
        <v>53</v>
      </c>
      <c r="AE103">
        <v>10</v>
      </c>
      <c r="AF103">
        <v>0</v>
      </c>
      <c r="AG103">
        <v>4</v>
      </c>
      <c r="AH103">
        <v>131</v>
      </c>
      <c r="AI103">
        <v>56</v>
      </c>
      <c r="AJ103">
        <v>26</v>
      </c>
      <c r="AK103">
        <v>47</v>
      </c>
      <c r="AL103">
        <v>0</v>
      </c>
      <c r="AM103">
        <v>0</v>
      </c>
    </row>
    <row r="104" spans="1:39">
      <c r="A104">
        <v>2</v>
      </c>
      <c r="B104">
        <v>74</v>
      </c>
      <c r="C104">
        <v>2018</v>
      </c>
      <c r="D104">
        <v>2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273</v>
      </c>
      <c r="R104">
        <v>2340</v>
      </c>
      <c r="S104">
        <v>2333</v>
      </c>
      <c r="T104">
        <v>24.840764331210195</v>
      </c>
      <c r="U104">
        <v>25.246620633004792</v>
      </c>
      <c r="V104">
        <v>14.975213675213675</v>
      </c>
      <c r="W104">
        <v>58.758679811401642</v>
      </c>
      <c r="X104">
        <v>149.76160050374548</v>
      </c>
      <c r="Y104">
        <v>138.22995726495702</v>
      </c>
      <c r="Z104">
        <v>138.37976853836247</v>
      </c>
      <c r="AA104">
        <v>27.183320958063632</v>
      </c>
      <c r="AB104">
        <v>3.7385135832549303</v>
      </c>
      <c r="AC104">
        <v>-53.490497570009445</v>
      </c>
      <c r="AD104">
        <v>65</v>
      </c>
      <c r="AE104">
        <v>16</v>
      </c>
      <c r="AF104">
        <v>0</v>
      </c>
      <c r="AG104">
        <v>4</v>
      </c>
      <c r="AH104">
        <v>174</v>
      </c>
      <c r="AI104">
        <v>109</v>
      </c>
      <c r="AJ104">
        <v>27</v>
      </c>
      <c r="AK104">
        <v>41</v>
      </c>
      <c r="AL104">
        <v>0</v>
      </c>
      <c r="AM104">
        <v>0</v>
      </c>
    </row>
    <row r="105" spans="1:39">
      <c r="A105">
        <v>2</v>
      </c>
      <c r="B105">
        <v>75</v>
      </c>
      <c r="C105">
        <v>2018</v>
      </c>
      <c r="D105">
        <v>3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270</v>
      </c>
      <c r="R105">
        <v>2265</v>
      </c>
      <c r="S105">
        <v>2261</v>
      </c>
      <c r="T105">
        <v>24.04458598726114</v>
      </c>
      <c r="U105">
        <v>23.928375421721942</v>
      </c>
      <c r="V105">
        <v>15.181898454746138</v>
      </c>
      <c r="W105">
        <v>59.143299425033199</v>
      </c>
      <c r="X105">
        <v>146.61969439322311</v>
      </c>
      <c r="Y105">
        <v>135.32997792494473</v>
      </c>
      <c r="Z105">
        <v>135.33082706766911</v>
      </c>
      <c r="AA105">
        <v>27.416281327007439</v>
      </c>
      <c r="AB105">
        <v>3.6093869329807751</v>
      </c>
      <c r="AC105">
        <v>-53.322734042750191</v>
      </c>
      <c r="AD105">
        <v>64</v>
      </c>
      <c r="AE105">
        <v>22</v>
      </c>
      <c r="AF105">
        <v>0</v>
      </c>
      <c r="AG105">
        <v>3</v>
      </c>
      <c r="AH105">
        <v>131</v>
      </c>
      <c r="AI105">
        <v>42</v>
      </c>
      <c r="AJ105">
        <v>12</v>
      </c>
      <c r="AK105">
        <v>37</v>
      </c>
      <c r="AL105">
        <v>0</v>
      </c>
      <c r="AM105">
        <v>0</v>
      </c>
    </row>
    <row r="106" spans="1:39">
      <c r="A106">
        <v>2</v>
      </c>
      <c r="B106">
        <v>76</v>
      </c>
      <c r="C106">
        <v>2018</v>
      </c>
      <c r="D106">
        <v>4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266</v>
      </c>
      <c r="R106">
        <v>2363</v>
      </c>
      <c r="S106">
        <v>2358</v>
      </c>
      <c r="T106">
        <v>25.084925690021237</v>
      </c>
      <c r="U106">
        <v>24.87563200618354</v>
      </c>
      <c r="V106">
        <v>15.146424037240797</v>
      </c>
      <c r="W106">
        <v>58.937659033078887</v>
      </c>
      <c r="X106">
        <v>146.13165499720549</v>
      </c>
      <c r="Y106">
        <v>134.87951756242049</v>
      </c>
      <c r="Z106">
        <v>134.90076335877848</v>
      </c>
      <c r="AA106">
        <v>27.654295485325367</v>
      </c>
      <c r="AB106">
        <v>3.5512625356425001</v>
      </c>
      <c r="AC106">
        <v>-52.714752716486913</v>
      </c>
      <c r="AD106">
        <v>58</v>
      </c>
      <c r="AE106">
        <v>11</v>
      </c>
      <c r="AF106">
        <v>0</v>
      </c>
      <c r="AG106">
        <v>6</v>
      </c>
      <c r="AH106">
        <v>129</v>
      </c>
      <c r="AI106">
        <v>40</v>
      </c>
      <c r="AJ106">
        <v>14</v>
      </c>
      <c r="AK106">
        <v>46</v>
      </c>
      <c r="AL106">
        <v>0</v>
      </c>
      <c r="AM106">
        <v>0</v>
      </c>
    </row>
    <row r="107" spans="1:39">
      <c r="A107">
        <v>2</v>
      </c>
      <c r="B107">
        <v>77</v>
      </c>
      <c r="C107">
        <v>2018</v>
      </c>
      <c r="D107">
        <v>5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</row>
    <row r="108" spans="1:39">
      <c r="A108">
        <v>2</v>
      </c>
      <c r="B108">
        <v>78</v>
      </c>
      <c r="C108">
        <v>2018</v>
      </c>
      <c r="D108">
        <v>6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</row>
    <row r="109" spans="1:39">
      <c r="A109">
        <v>2</v>
      </c>
      <c r="B109">
        <v>79</v>
      </c>
      <c r="C109">
        <v>2018</v>
      </c>
      <c r="D109">
        <v>7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</row>
    <row r="110" spans="1:39">
      <c r="A110">
        <v>2</v>
      </c>
      <c r="B110">
        <v>80</v>
      </c>
      <c r="C110">
        <v>2018</v>
      </c>
      <c r="D110">
        <v>8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</row>
    <row r="111" spans="1:39">
      <c r="A111">
        <v>2</v>
      </c>
      <c r="B111">
        <v>81</v>
      </c>
      <c r="C111">
        <v>2018</v>
      </c>
      <c r="D111">
        <v>9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</row>
    <row r="112" spans="1:39">
      <c r="A112">
        <v>2</v>
      </c>
      <c r="B112">
        <v>82</v>
      </c>
      <c r="C112">
        <v>2018</v>
      </c>
      <c r="D112">
        <v>10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</row>
    <row r="113" spans="1:39">
      <c r="A113">
        <v>2</v>
      </c>
      <c r="B113">
        <v>83</v>
      </c>
      <c r="C113">
        <v>2018</v>
      </c>
      <c r="D113">
        <v>11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</row>
    <row r="114" spans="1:39">
      <c r="A114">
        <v>2</v>
      </c>
      <c r="B114">
        <v>84</v>
      </c>
      <c r="C114">
        <v>2018</v>
      </c>
      <c r="D114">
        <v>12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</row>
    <row r="115" spans="1:39">
      <c r="A115">
        <v>2</v>
      </c>
      <c r="B115">
        <v>85</v>
      </c>
      <c r="C115">
        <v>2017</v>
      </c>
      <c r="D115">
        <v>1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297</v>
      </c>
      <c r="R115">
        <v>2260</v>
      </c>
      <c r="S115">
        <v>2257</v>
      </c>
      <c r="T115">
        <v>26.619552414605408</v>
      </c>
      <c r="U115">
        <v>26.981437097495945</v>
      </c>
      <c r="V115">
        <v>14.954867256637172</v>
      </c>
      <c r="W115">
        <v>58.675675675675663</v>
      </c>
      <c r="X115">
        <v>152.06876384241465</v>
      </c>
      <c r="Y115">
        <v>140.35946902654905</v>
      </c>
      <c r="Z115">
        <v>140.3680992467882</v>
      </c>
      <c r="AA115">
        <v>26.676132742698872</v>
      </c>
      <c r="AB115">
        <v>3.599253762229647</v>
      </c>
      <c r="AC115">
        <v>-53.921782635320888</v>
      </c>
      <c r="AD115">
        <v>44</v>
      </c>
      <c r="AE115">
        <v>6</v>
      </c>
      <c r="AF115">
        <v>0</v>
      </c>
      <c r="AG115">
        <v>8</v>
      </c>
      <c r="AH115">
        <v>54</v>
      </c>
      <c r="AI115">
        <v>15</v>
      </c>
      <c r="AJ115">
        <v>8</v>
      </c>
      <c r="AK115">
        <v>19</v>
      </c>
      <c r="AL115">
        <v>0</v>
      </c>
      <c r="AM115">
        <v>2</v>
      </c>
    </row>
    <row r="116" spans="1:39">
      <c r="A116">
        <v>2</v>
      </c>
      <c r="B116">
        <v>86</v>
      </c>
      <c r="C116">
        <v>2017</v>
      </c>
      <c r="D116">
        <v>2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266</v>
      </c>
      <c r="R116">
        <v>1704</v>
      </c>
      <c r="S116">
        <v>1692</v>
      </c>
      <c r="T116">
        <v>20.070671378091873</v>
      </c>
      <c r="U116">
        <v>20.144711980422727</v>
      </c>
      <c r="V116">
        <v>14.936619718309862</v>
      </c>
      <c r="W116">
        <v>58.713947990543758</v>
      </c>
      <c r="X116">
        <v>151.09722073866089</v>
      </c>
      <c r="Y116">
        <v>139.46273474178389</v>
      </c>
      <c r="Z116">
        <v>139.79627659574453</v>
      </c>
      <c r="AA116">
        <v>28.130811945248482</v>
      </c>
      <c r="AB116">
        <v>3.579356264632239</v>
      </c>
      <c r="AC116">
        <v>-57.784800581150826</v>
      </c>
      <c r="AD116">
        <v>31</v>
      </c>
      <c r="AE116">
        <v>4</v>
      </c>
      <c r="AF116">
        <v>0</v>
      </c>
      <c r="AG116">
        <v>3</v>
      </c>
      <c r="AH116">
        <v>25</v>
      </c>
      <c r="AI116">
        <v>16</v>
      </c>
      <c r="AJ116">
        <v>3</v>
      </c>
      <c r="AK116">
        <v>13</v>
      </c>
      <c r="AL116">
        <v>0</v>
      </c>
      <c r="AM116">
        <v>0</v>
      </c>
    </row>
    <row r="117" spans="1:39">
      <c r="A117">
        <v>2</v>
      </c>
      <c r="B117">
        <v>87</v>
      </c>
      <c r="C117">
        <v>2017</v>
      </c>
      <c r="D117">
        <v>3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298</v>
      </c>
      <c r="R117">
        <v>2447</v>
      </c>
      <c r="S117">
        <v>2436</v>
      </c>
      <c r="T117">
        <v>28.822143698468793</v>
      </c>
      <c r="U117">
        <v>28.572742557661055</v>
      </c>
      <c r="V117">
        <v>15.135676338373516</v>
      </c>
      <c r="W117">
        <v>59.033661740558287</v>
      </c>
      <c r="X117">
        <v>148.98225921496723</v>
      </c>
      <c r="Y117">
        <v>137.51062525541485</v>
      </c>
      <c r="Z117">
        <v>137.72397372742205</v>
      </c>
      <c r="AA117">
        <v>26.603099933680408</v>
      </c>
      <c r="AB117">
        <v>3.5225778771176697</v>
      </c>
      <c r="AC117">
        <v>-53.806520085900637</v>
      </c>
      <c r="AD117">
        <v>28</v>
      </c>
      <c r="AE117">
        <v>10</v>
      </c>
      <c r="AF117">
        <v>0</v>
      </c>
      <c r="AG117">
        <v>4</v>
      </c>
      <c r="AH117">
        <v>55</v>
      </c>
      <c r="AI117">
        <v>14</v>
      </c>
      <c r="AJ117">
        <v>5</v>
      </c>
      <c r="AK117">
        <v>28</v>
      </c>
      <c r="AL117">
        <v>0</v>
      </c>
      <c r="AM117">
        <v>1</v>
      </c>
    </row>
    <row r="118" spans="1:39">
      <c r="A118">
        <v>2</v>
      </c>
      <c r="B118">
        <v>88</v>
      </c>
      <c r="C118">
        <v>2017</v>
      </c>
      <c r="D118">
        <v>4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263</v>
      </c>
      <c r="R118">
        <v>2079</v>
      </c>
      <c r="S118">
        <v>2068</v>
      </c>
      <c r="T118">
        <v>24.487632508833926</v>
      </c>
      <c r="U118">
        <v>24.301108364420276</v>
      </c>
      <c r="V118">
        <v>15.066859066859069</v>
      </c>
      <c r="W118">
        <v>58.886847195357824</v>
      </c>
      <c r="X118">
        <v>149.21619851197303</v>
      </c>
      <c r="Y118">
        <v>137.72655122655149</v>
      </c>
      <c r="Z118">
        <v>137.97819148936188</v>
      </c>
      <c r="AA118">
        <v>26.978279701384043</v>
      </c>
      <c r="AB118">
        <v>3.4205207790990726</v>
      </c>
      <c r="AC118">
        <v>-53.36690845983005</v>
      </c>
      <c r="AD118">
        <v>21</v>
      </c>
      <c r="AE118">
        <v>8</v>
      </c>
      <c r="AF118">
        <v>0</v>
      </c>
      <c r="AG118">
        <v>3</v>
      </c>
      <c r="AH118">
        <v>65</v>
      </c>
      <c r="AI118">
        <v>66</v>
      </c>
      <c r="AJ118">
        <v>3</v>
      </c>
      <c r="AK118">
        <v>12</v>
      </c>
      <c r="AL118">
        <v>0</v>
      </c>
      <c r="AM118">
        <v>0</v>
      </c>
    </row>
    <row r="119" spans="1:39">
      <c r="A119">
        <v>2</v>
      </c>
      <c r="B119">
        <v>89</v>
      </c>
      <c r="C119">
        <v>2017</v>
      </c>
      <c r="D119">
        <v>5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</row>
    <row r="120" spans="1:39">
      <c r="A120">
        <v>2</v>
      </c>
      <c r="B120">
        <v>90</v>
      </c>
      <c r="C120">
        <v>2017</v>
      </c>
      <c r="D120">
        <v>6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</row>
    <row r="121" spans="1:39">
      <c r="A121">
        <v>2</v>
      </c>
      <c r="B121">
        <v>91</v>
      </c>
      <c r="C121">
        <v>2017</v>
      </c>
      <c r="D121">
        <v>7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</row>
    <row r="122" spans="1:39">
      <c r="A122">
        <v>2</v>
      </c>
      <c r="B122">
        <v>92</v>
      </c>
      <c r="C122">
        <v>2017</v>
      </c>
      <c r="D122">
        <v>8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</row>
    <row r="123" spans="1:39">
      <c r="A123">
        <v>2</v>
      </c>
      <c r="B123">
        <v>93</v>
      </c>
      <c r="C123">
        <v>2017</v>
      </c>
      <c r="D123">
        <v>9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</row>
    <row r="124" spans="1:39">
      <c r="A124">
        <v>2</v>
      </c>
      <c r="B124">
        <v>94</v>
      </c>
      <c r="C124">
        <v>2017</v>
      </c>
      <c r="D124">
        <v>10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</row>
    <row r="125" spans="1:39">
      <c r="A125">
        <v>2</v>
      </c>
      <c r="B125">
        <v>95</v>
      </c>
      <c r="C125">
        <v>2017</v>
      </c>
      <c r="D125">
        <v>11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</row>
    <row r="126" spans="1:39">
      <c r="A126">
        <v>2</v>
      </c>
      <c r="B126">
        <v>96</v>
      </c>
      <c r="C126">
        <v>2017</v>
      </c>
      <c r="D126">
        <v>12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</row>
    <row r="127" spans="1:39">
      <c r="A127">
        <v>2</v>
      </c>
      <c r="B127">
        <v>97</v>
      </c>
      <c r="C127">
        <v>2016</v>
      </c>
      <c r="D127">
        <v>1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308</v>
      </c>
      <c r="R127">
        <v>2308</v>
      </c>
      <c r="S127">
        <v>2300</v>
      </c>
      <c r="T127">
        <v>26.392224128073192</v>
      </c>
      <c r="U127">
        <v>26.617542812434326</v>
      </c>
      <c r="V127">
        <v>15.158578856152513</v>
      </c>
      <c r="W127">
        <v>59.085217391304333</v>
      </c>
      <c r="X127">
        <v>149.18470964434815</v>
      </c>
      <c r="Y127">
        <v>137.69748700173295</v>
      </c>
      <c r="Z127">
        <v>137.88634782608676</v>
      </c>
      <c r="AA127">
        <v>27.446597407881647</v>
      </c>
      <c r="AB127">
        <v>3.8173116759051871</v>
      </c>
      <c r="AC127">
        <v>-53.083531917940682</v>
      </c>
      <c r="AD127">
        <v>12</v>
      </c>
      <c r="AE127">
        <v>3</v>
      </c>
      <c r="AF127">
        <v>0</v>
      </c>
      <c r="AG127">
        <v>4</v>
      </c>
      <c r="AH127">
        <v>52</v>
      </c>
      <c r="AI127">
        <v>10</v>
      </c>
      <c r="AJ127">
        <v>4</v>
      </c>
      <c r="AK127">
        <v>8</v>
      </c>
      <c r="AL127">
        <v>30</v>
      </c>
      <c r="AM127">
        <v>1</v>
      </c>
    </row>
    <row r="128" spans="1:39">
      <c r="A128">
        <v>2</v>
      </c>
      <c r="B128">
        <v>98</v>
      </c>
      <c r="C128">
        <v>2016</v>
      </c>
      <c r="D128">
        <v>2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296</v>
      </c>
      <c r="R128">
        <v>1981</v>
      </c>
      <c r="S128">
        <v>1975</v>
      </c>
      <c r="T128">
        <v>22.652944539736996</v>
      </c>
      <c r="U128">
        <v>22.402478428649903</v>
      </c>
      <c r="V128">
        <v>15.128722867238771</v>
      </c>
      <c r="W128">
        <v>59.089113924050643</v>
      </c>
      <c r="X128">
        <v>146.2451796946402</v>
      </c>
      <c r="Y128">
        <v>134.98430085815244</v>
      </c>
      <c r="Z128">
        <v>135.14815189873417</v>
      </c>
      <c r="AA128">
        <v>26.935948693662063</v>
      </c>
      <c r="AB128">
        <v>3.6835808080316346</v>
      </c>
      <c r="AC128">
        <v>-49.090068988767456</v>
      </c>
      <c r="AD128">
        <v>24</v>
      </c>
      <c r="AE128">
        <v>9</v>
      </c>
      <c r="AF128">
        <v>0</v>
      </c>
      <c r="AG128">
        <v>2</v>
      </c>
      <c r="AH128">
        <v>30</v>
      </c>
      <c r="AI128">
        <v>4</v>
      </c>
      <c r="AJ128">
        <v>1</v>
      </c>
      <c r="AK128">
        <v>15</v>
      </c>
      <c r="AL128">
        <v>12</v>
      </c>
      <c r="AM128">
        <v>1</v>
      </c>
    </row>
    <row r="129" spans="1:39">
      <c r="A129">
        <v>2</v>
      </c>
      <c r="B129">
        <v>99</v>
      </c>
      <c r="C129">
        <v>2016</v>
      </c>
      <c r="D129">
        <v>3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302</v>
      </c>
      <c r="R129">
        <v>2384</v>
      </c>
      <c r="S129">
        <v>2379</v>
      </c>
      <c r="T129">
        <v>27.261292166952543</v>
      </c>
      <c r="U129">
        <v>27.423836176081139</v>
      </c>
      <c r="V129">
        <v>15.055369127516775</v>
      </c>
      <c r="W129">
        <v>58.91130727196299</v>
      </c>
      <c r="X129">
        <v>148.71384346346571</v>
      </c>
      <c r="Y129">
        <v>137.26287751677881</v>
      </c>
      <c r="Z129">
        <v>137.34564943253497</v>
      </c>
      <c r="AA129">
        <v>26.946054670862459</v>
      </c>
      <c r="AB129">
        <v>3.6432024165556194</v>
      </c>
      <c r="AC129">
        <v>-55.203009499199993</v>
      </c>
      <c r="AD129">
        <v>29</v>
      </c>
      <c r="AE129">
        <v>1</v>
      </c>
      <c r="AF129">
        <v>0</v>
      </c>
      <c r="AG129">
        <v>6</v>
      </c>
      <c r="AH129">
        <v>32</v>
      </c>
      <c r="AI129">
        <v>10</v>
      </c>
      <c r="AJ129">
        <v>2</v>
      </c>
      <c r="AK129">
        <v>9</v>
      </c>
      <c r="AL129">
        <v>2</v>
      </c>
      <c r="AM129">
        <v>0</v>
      </c>
    </row>
    <row r="130" spans="1:39">
      <c r="A130">
        <v>2</v>
      </c>
      <c r="B130">
        <v>100</v>
      </c>
      <c r="C130">
        <v>2016</v>
      </c>
      <c r="D130">
        <v>4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292</v>
      </c>
      <c r="R130">
        <v>2072</v>
      </c>
      <c r="S130">
        <v>2051</v>
      </c>
      <c r="T130">
        <v>23.693539165237276</v>
      </c>
      <c r="U130">
        <v>23.556142582834607</v>
      </c>
      <c r="V130">
        <v>14.829633204633204</v>
      </c>
      <c r="W130">
        <v>58.595806923451981</v>
      </c>
      <c r="X130">
        <v>147.94390040868939</v>
      </c>
      <c r="Y130">
        <v>136.55222007722017</v>
      </c>
      <c r="Z130">
        <v>136.84207703559247</v>
      </c>
      <c r="AA130">
        <v>27.298533587130265</v>
      </c>
      <c r="AB130">
        <v>3.6993235337403472</v>
      </c>
      <c r="AC130">
        <v>-55.294868633774094</v>
      </c>
      <c r="AD130">
        <v>28</v>
      </c>
      <c r="AE130">
        <v>3</v>
      </c>
      <c r="AF130">
        <v>0</v>
      </c>
      <c r="AG130">
        <v>7</v>
      </c>
      <c r="AH130">
        <v>38</v>
      </c>
      <c r="AI130">
        <v>8</v>
      </c>
      <c r="AJ130">
        <v>4</v>
      </c>
      <c r="AK130">
        <v>15</v>
      </c>
      <c r="AL130">
        <v>2</v>
      </c>
      <c r="AM130">
        <v>1</v>
      </c>
    </row>
    <row r="131" spans="1:39">
      <c r="A131">
        <v>2</v>
      </c>
      <c r="B131">
        <v>101</v>
      </c>
      <c r="C131">
        <v>2016</v>
      </c>
      <c r="D131">
        <v>5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</row>
    <row r="132" spans="1:39">
      <c r="A132">
        <v>2</v>
      </c>
      <c r="B132">
        <v>102</v>
      </c>
      <c r="C132">
        <v>2016</v>
      </c>
      <c r="D132">
        <v>6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</row>
    <row r="133" spans="1:39">
      <c r="A133">
        <v>2</v>
      </c>
      <c r="B133">
        <v>103</v>
      </c>
      <c r="C133">
        <v>2016</v>
      </c>
      <c r="D133">
        <v>7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</row>
    <row r="134" spans="1:39">
      <c r="A134">
        <v>2</v>
      </c>
      <c r="B134">
        <v>104</v>
      </c>
      <c r="C134">
        <v>2016</v>
      </c>
      <c r="D134">
        <v>8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</row>
    <row r="135" spans="1:39">
      <c r="A135">
        <v>2</v>
      </c>
      <c r="B135">
        <v>105</v>
      </c>
      <c r="C135">
        <v>2016</v>
      </c>
      <c r="D135">
        <v>9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</row>
    <row r="136" spans="1:39">
      <c r="A136">
        <v>2</v>
      </c>
      <c r="B136">
        <v>106</v>
      </c>
      <c r="C136">
        <v>2016</v>
      </c>
      <c r="D136">
        <v>10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</row>
    <row r="137" spans="1:39">
      <c r="A137">
        <v>2</v>
      </c>
      <c r="B137">
        <v>107</v>
      </c>
      <c r="C137">
        <v>2016</v>
      </c>
      <c r="D137">
        <v>11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</row>
    <row r="138" spans="1:39">
      <c r="A138">
        <v>2</v>
      </c>
      <c r="B138">
        <v>108</v>
      </c>
      <c r="C138">
        <v>2016</v>
      </c>
      <c r="D138">
        <v>12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</row>
    <row r="139" spans="1:39">
      <c r="A139">
        <v>2</v>
      </c>
      <c r="B139">
        <v>109</v>
      </c>
      <c r="C139">
        <v>2015</v>
      </c>
      <c r="D139">
        <v>1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333</v>
      </c>
      <c r="R139">
        <v>2384</v>
      </c>
      <c r="S139">
        <v>2381</v>
      </c>
      <c r="T139">
        <v>26.409659909161405</v>
      </c>
      <c r="U139">
        <v>26.607579347620025</v>
      </c>
      <c r="V139">
        <v>15.028104026845636</v>
      </c>
      <c r="W139">
        <v>58.867282654346901</v>
      </c>
      <c r="X139">
        <v>147.34742995920763</v>
      </c>
      <c r="Y139">
        <v>136.00167785234899</v>
      </c>
      <c r="Z139">
        <v>136.03721125577485</v>
      </c>
      <c r="AA139">
        <v>28.129257981532817</v>
      </c>
      <c r="AB139">
        <v>4.116941433849842</v>
      </c>
      <c r="AC139">
        <v>-52.402120427037183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31</v>
      </c>
      <c r="AM139">
        <v>0</v>
      </c>
    </row>
    <row r="140" spans="1:39">
      <c r="A140">
        <v>2</v>
      </c>
      <c r="B140">
        <v>110</v>
      </c>
      <c r="C140">
        <v>2015</v>
      </c>
      <c r="D140">
        <v>2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306</v>
      </c>
      <c r="R140">
        <v>2105</v>
      </c>
      <c r="S140">
        <v>2101</v>
      </c>
      <c r="T140">
        <v>23.31893209261106</v>
      </c>
      <c r="U140">
        <v>23.465465183257024</v>
      </c>
      <c r="V140">
        <v>14.736342042755348</v>
      </c>
      <c r="W140">
        <v>58.417896239885799</v>
      </c>
      <c r="X140">
        <v>147.22368194182451</v>
      </c>
      <c r="Y140">
        <v>135.88745843230399</v>
      </c>
      <c r="Z140">
        <v>135.96116135173727</v>
      </c>
      <c r="AA140">
        <v>28.662735209730176</v>
      </c>
      <c r="AB140">
        <v>4.5998927569281527</v>
      </c>
      <c r="AC140">
        <v>-58.190572670915309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36</v>
      </c>
      <c r="AM140">
        <v>0</v>
      </c>
    </row>
    <row r="141" spans="1:39">
      <c r="A141">
        <v>2</v>
      </c>
      <c r="B141">
        <v>111</v>
      </c>
      <c r="C141">
        <v>2015</v>
      </c>
      <c r="D141">
        <v>3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333</v>
      </c>
      <c r="R141">
        <v>2880</v>
      </c>
      <c r="S141">
        <v>2868</v>
      </c>
      <c r="T141">
        <v>31.904287138584255</v>
      </c>
      <c r="U141">
        <v>32.028950672433524</v>
      </c>
      <c r="V141">
        <v>14.833333333333337</v>
      </c>
      <c r="W141">
        <v>58.573570432357037</v>
      </c>
      <c r="X141">
        <v>147.06715721680524</v>
      </c>
      <c r="Y141">
        <v>135.74298611111081</v>
      </c>
      <c r="Z141">
        <v>135.94877963737764</v>
      </c>
      <c r="AA141">
        <v>28.343014297339874</v>
      </c>
      <c r="AB141">
        <v>4.2062199343653326</v>
      </c>
      <c r="AC141">
        <v>-48.737763431245746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41</v>
      </c>
      <c r="AM141">
        <v>2</v>
      </c>
    </row>
    <row r="142" spans="1:39">
      <c r="A142">
        <v>2</v>
      </c>
      <c r="B142">
        <v>112</v>
      </c>
      <c r="C142">
        <v>2015</v>
      </c>
      <c r="D142">
        <v>4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253</v>
      </c>
      <c r="R142">
        <v>1658</v>
      </c>
      <c r="S142">
        <v>1649</v>
      </c>
      <c r="T142">
        <v>18.367120859643297</v>
      </c>
      <c r="U142">
        <v>17.898004796689449</v>
      </c>
      <c r="V142">
        <v>15.085645355850421</v>
      </c>
      <c r="W142">
        <v>59.016979987871437</v>
      </c>
      <c r="X142">
        <v>142.90664652291613</v>
      </c>
      <c r="Y142">
        <v>131.90283474065129</v>
      </c>
      <c r="Z142">
        <v>132.12825955124305</v>
      </c>
      <c r="AA142">
        <v>29.638852313602392</v>
      </c>
      <c r="AB142">
        <v>4.0804169694079926</v>
      </c>
      <c r="AC142">
        <v>-58.395646915051366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21</v>
      </c>
      <c r="AM142">
        <v>0</v>
      </c>
    </row>
    <row r="143" spans="1:39">
      <c r="A143">
        <v>2</v>
      </c>
      <c r="B143">
        <v>113</v>
      </c>
      <c r="C143">
        <v>2015</v>
      </c>
      <c r="D143">
        <v>5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</row>
    <row r="144" spans="1:39">
      <c r="A144">
        <v>2</v>
      </c>
      <c r="B144">
        <v>114</v>
      </c>
      <c r="C144">
        <v>2015</v>
      </c>
      <c r="D144">
        <v>6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</row>
    <row r="145" spans="1:29">
      <c r="A145">
        <v>2</v>
      </c>
      <c r="B145">
        <v>115</v>
      </c>
      <c r="C145">
        <v>2015</v>
      </c>
      <c r="D145">
        <v>7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</row>
    <row r="146" spans="1:29">
      <c r="A146">
        <v>2</v>
      </c>
      <c r="B146">
        <v>116</v>
      </c>
      <c r="C146">
        <v>2015</v>
      </c>
      <c r="D146">
        <v>8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</row>
    <row r="147" spans="1:29">
      <c r="A147">
        <v>2</v>
      </c>
      <c r="B147">
        <v>117</v>
      </c>
      <c r="C147">
        <v>2015</v>
      </c>
      <c r="D147">
        <v>9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</row>
    <row r="148" spans="1:29">
      <c r="A148">
        <v>2</v>
      </c>
      <c r="B148">
        <v>118</v>
      </c>
      <c r="C148">
        <v>2015</v>
      </c>
      <c r="D148">
        <v>10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</row>
    <row r="149" spans="1:29">
      <c r="A149">
        <v>2</v>
      </c>
      <c r="B149">
        <v>119</v>
      </c>
      <c r="C149">
        <v>2015</v>
      </c>
      <c r="D149">
        <v>11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</row>
    <row r="150" spans="1:29">
      <c r="A150">
        <v>2</v>
      </c>
      <c r="B150">
        <v>120</v>
      </c>
      <c r="C150">
        <v>2015</v>
      </c>
      <c r="D150">
        <v>12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</row>
    <row r="151" spans="1:29">
      <c r="A151">
        <v>2</v>
      </c>
      <c r="B151">
        <v>121</v>
      </c>
      <c r="C151">
        <v>2014</v>
      </c>
      <c r="D151">
        <v>1</v>
      </c>
      <c r="E151">
        <v>99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358</v>
      </c>
      <c r="R151">
        <v>2383</v>
      </c>
      <c r="S151">
        <v>2369</v>
      </c>
      <c r="T151">
        <v>27.881127881127888</v>
      </c>
      <c r="U151">
        <v>28.325163666604155</v>
      </c>
      <c r="V151">
        <v>16.202685690306339</v>
      </c>
      <c r="W151">
        <v>59.391726466863638</v>
      </c>
      <c r="X151">
        <v>147.85963594602245</v>
      </c>
      <c r="Y151">
        <v>136.4744439781789</v>
      </c>
      <c r="Z151">
        <v>136.73073026593505</v>
      </c>
      <c r="AA151">
        <v>29.008488174496691</v>
      </c>
      <c r="AB151">
        <v>3.798006510872153</v>
      </c>
      <c r="AC151">
        <v>-55.113197103708195</v>
      </c>
    </row>
    <row r="152" spans="1:29">
      <c r="A152">
        <v>2</v>
      </c>
      <c r="B152">
        <v>122</v>
      </c>
      <c r="C152">
        <v>2014</v>
      </c>
      <c r="D152">
        <v>2</v>
      </c>
      <c r="E152">
        <v>99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335</v>
      </c>
      <c r="R152">
        <v>2177</v>
      </c>
      <c r="S152">
        <v>2153</v>
      </c>
      <c r="T152">
        <v>25.470925470925476</v>
      </c>
      <c r="U152">
        <v>25.170032691783906</v>
      </c>
      <c r="V152">
        <v>16.117133670188331</v>
      </c>
      <c r="W152">
        <v>59.36739433348815</v>
      </c>
      <c r="X152">
        <v>144.46749754027525</v>
      </c>
      <c r="Y152">
        <v>133.34350022967405</v>
      </c>
      <c r="Z152">
        <v>133.68987459359059</v>
      </c>
      <c r="AA152">
        <v>29.673512480005556</v>
      </c>
      <c r="AB152">
        <v>3.7136465855646303</v>
      </c>
      <c r="AC152">
        <v>-60.314340697308197</v>
      </c>
    </row>
    <row r="153" spans="1:29">
      <c r="A153">
        <v>2</v>
      </c>
      <c r="B153">
        <v>123</v>
      </c>
      <c r="C153">
        <v>2014</v>
      </c>
      <c r="D153">
        <v>3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324</v>
      </c>
      <c r="R153">
        <v>2128</v>
      </c>
      <c r="S153">
        <v>2116</v>
      </c>
      <c r="T153">
        <v>24.897624897624887</v>
      </c>
      <c r="U153">
        <v>24.80266221390313</v>
      </c>
      <c r="V153">
        <v>15.953477443609025</v>
      </c>
      <c r="W153">
        <v>59.368620037807183</v>
      </c>
      <c r="X153">
        <v>145.15173021937309</v>
      </c>
      <c r="Y153">
        <v>133.97504699248097</v>
      </c>
      <c r="Z153">
        <v>134.04215500945159</v>
      </c>
      <c r="AA153">
        <v>28.285146259966243</v>
      </c>
      <c r="AB153">
        <v>3.6593147303945504</v>
      </c>
      <c r="AC153">
        <v>-52.699076302579563</v>
      </c>
    </row>
    <row r="154" spans="1:29">
      <c r="A154">
        <v>2</v>
      </c>
      <c r="B154">
        <v>124</v>
      </c>
      <c r="C154">
        <v>2014</v>
      </c>
      <c r="D154">
        <v>4</v>
      </c>
      <c r="E154">
        <v>99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300</v>
      </c>
      <c r="R154">
        <v>1859</v>
      </c>
      <c r="S154">
        <v>1851</v>
      </c>
      <c r="T154">
        <v>21.750321750321753</v>
      </c>
      <c r="U154">
        <v>21.70214142770882</v>
      </c>
      <c r="V154">
        <v>16.250672404518557</v>
      </c>
      <c r="W154">
        <v>59.383576445164763</v>
      </c>
      <c r="X154">
        <v>145.08516735368997</v>
      </c>
      <c r="Y154">
        <v>133.9136094674555</v>
      </c>
      <c r="Z154">
        <v>134.07720151269578</v>
      </c>
      <c r="AA154">
        <v>29.581058027145119</v>
      </c>
      <c r="AB154">
        <v>3.9175498084024958</v>
      </c>
      <c r="AC154">
        <v>-57.012094502596497</v>
      </c>
    </row>
    <row r="155" spans="1:29">
      <c r="A155">
        <v>2</v>
      </c>
      <c r="B155">
        <v>125</v>
      </c>
      <c r="C155">
        <v>2014</v>
      </c>
      <c r="D155">
        <v>5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</row>
    <row r="156" spans="1:29">
      <c r="A156">
        <v>2</v>
      </c>
      <c r="B156">
        <v>126</v>
      </c>
      <c r="C156">
        <v>2014</v>
      </c>
      <c r="D156">
        <v>6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</row>
    <row r="157" spans="1:29">
      <c r="A157">
        <v>2</v>
      </c>
      <c r="B157">
        <v>127</v>
      </c>
      <c r="C157">
        <v>2014</v>
      </c>
      <c r="D157">
        <v>7</v>
      </c>
      <c r="E157">
        <v>99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</row>
    <row r="158" spans="1:29">
      <c r="A158">
        <v>2</v>
      </c>
      <c r="B158">
        <v>128</v>
      </c>
      <c r="C158">
        <v>2014</v>
      </c>
      <c r="D158">
        <v>8</v>
      </c>
      <c r="E158">
        <v>99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</row>
    <row r="159" spans="1:29">
      <c r="A159">
        <v>2</v>
      </c>
      <c r="B159">
        <v>129</v>
      </c>
      <c r="C159">
        <v>2014</v>
      </c>
      <c r="D159">
        <v>9</v>
      </c>
      <c r="E159">
        <v>99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</row>
    <row r="160" spans="1:29">
      <c r="A160">
        <v>2</v>
      </c>
      <c r="B160">
        <v>130</v>
      </c>
      <c r="C160">
        <v>2014</v>
      </c>
      <c r="D160">
        <v>10</v>
      </c>
      <c r="E160">
        <v>99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</row>
    <row r="161" spans="1:29">
      <c r="A161">
        <v>2</v>
      </c>
      <c r="B161">
        <v>131</v>
      </c>
      <c r="C161">
        <v>2014</v>
      </c>
      <c r="D161">
        <v>11</v>
      </c>
      <c r="E161">
        <v>99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</row>
    <row r="162" spans="1:29">
      <c r="A162">
        <v>2</v>
      </c>
      <c r="B162">
        <v>132</v>
      </c>
      <c r="C162">
        <v>2014</v>
      </c>
      <c r="D162">
        <v>12</v>
      </c>
      <c r="E162">
        <v>99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</row>
    <row r="163" spans="1:29">
      <c r="A163">
        <v>2</v>
      </c>
      <c r="B163">
        <v>133</v>
      </c>
      <c r="C163">
        <v>2013</v>
      </c>
      <c r="D163">
        <v>1</v>
      </c>
      <c r="E163">
        <v>99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374</v>
      </c>
      <c r="R163">
        <v>2446</v>
      </c>
      <c r="S163">
        <v>2429</v>
      </c>
      <c r="T163">
        <v>27.409233527566112</v>
      </c>
      <c r="U163">
        <v>27.608756654691529</v>
      </c>
      <c r="V163">
        <v>15.781684382665574</v>
      </c>
      <c r="W163">
        <v>59.181556195965427</v>
      </c>
      <c r="X163">
        <v>146.85417366137835</v>
      </c>
      <c r="Y163">
        <v>135.5464022894522</v>
      </c>
      <c r="Z163">
        <v>135.8148620831619</v>
      </c>
      <c r="AA163">
        <v>28.353885620079343</v>
      </c>
      <c r="AB163">
        <v>3.6465345706971823</v>
      </c>
      <c r="AC163">
        <v>-55.57194958574344</v>
      </c>
    </row>
    <row r="164" spans="1:29">
      <c r="A164">
        <v>2</v>
      </c>
      <c r="B164">
        <v>134</v>
      </c>
      <c r="C164">
        <v>2013</v>
      </c>
      <c r="D164">
        <v>2</v>
      </c>
      <c r="E164">
        <v>99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364</v>
      </c>
      <c r="R164">
        <v>2109</v>
      </c>
      <c r="S164">
        <v>2091</v>
      </c>
      <c r="T164">
        <v>23.632900044822957</v>
      </c>
      <c r="U164">
        <v>23.719997345362529</v>
      </c>
      <c r="V164">
        <v>16.438122332859177</v>
      </c>
      <c r="W164">
        <v>59.430416068866563</v>
      </c>
      <c r="X164">
        <v>146.83477455901485</v>
      </c>
      <c r="Y164">
        <v>135.52849691797036</v>
      </c>
      <c r="Z164">
        <v>135.54658058345271</v>
      </c>
      <c r="AA164">
        <v>28.19178005168633</v>
      </c>
      <c r="AB164">
        <v>3.504497727541505</v>
      </c>
      <c r="AC164">
        <v>-49.094367102177351</v>
      </c>
    </row>
    <row r="165" spans="1:29">
      <c r="A165">
        <v>2</v>
      </c>
      <c r="B165">
        <v>135</v>
      </c>
      <c r="C165">
        <v>2013</v>
      </c>
      <c r="D165">
        <v>3</v>
      </c>
      <c r="E165">
        <v>99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342</v>
      </c>
      <c r="R165">
        <v>2056</v>
      </c>
      <c r="S165">
        <v>2046</v>
      </c>
      <c r="T165">
        <v>23.038995965934561</v>
      </c>
      <c r="U165">
        <v>22.963634898305685</v>
      </c>
      <c r="V165">
        <v>16.001945525291823</v>
      </c>
      <c r="W165">
        <v>59.25855327468232</v>
      </c>
      <c r="X165">
        <v>145.21517762666997</v>
      </c>
      <c r="Y165">
        <v>134.03360894941611</v>
      </c>
      <c r="Z165">
        <v>134.11055718475055</v>
      </c>
      <c r="AA165">
        <v>28.806569081899191</v>
      </c>
      <c r="AB165">
        <v>3.7091354630863926</v>
      </c>
      <c r="AC165">
        <v>-53.047311914791841</v>
      </c>
    </row>
    <row r="166" spans="1:29">
      <c r="A166">
        <v>2</v>
      </c>
      <c r="B166">
        <v>136</v>
      </c>
      <c r="C166">
        <v>2013</v>
      </c>
      <c r="D166">
        <v>4</v>
      </c>
      <c r="E166">
        <v>99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342</v>
      </c>
      <c r="R166">
        <v>2313</v>
      </c>
      <c r="S166">
        <v>2300</v>
      </c>
      <c r="T166">
        <v>25.918870461676367</v>
      </c>
      <c r="U166">
        <v>25.707611101640243</v>
      </c>
      <c r="V166">
        <v>16.156506701253786</v>
      </c>
      <c r="W166">
        <v>59.228260869565212</v>
      </c>
      <c r="X166">
        <v>144.53217693202325</v>
      </c>
      <c r="Y166">
        <v>133.40319930825777</v>
      </c>
      <c r="Z166">
        <v>133.55552173913057</v>
      </c>
      <c r="AA166">
        <v>29.299745063988521</v>
      </c>
      <c r="AB166">
        <v>3.7122103484416407</v>
      </c>
      <c r="AC166">
        <v>-55.102902875560737</v>
      </c>
    </row>
    <row r="167" spans="1:29">
      <c r="A167">
        <v>2</v>
      </c>
      <c r="B167">
        <v>137</v>
      </c>
      <c r="C167">
        <v>2013</v>
      </c>
      <c r="D167">
        <v>5</v>
      </c>
      <c r="E167">
        <v>99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</row>
    <row r="168" spans="1:29">
      <c r="A168">
        <v>2</v>
      </c>
      <c r="B168">
        <v>138</v>
      </c>
      <c r="C168">
        <v>2013</v>
      </c>
      <c r="D168">
        <v>6</v>
      </c>
      <c r="E168">
        <v>99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</row>
    <row r="169" spans="1:29">
      <c r="A169">
        <v>2</v>
      </c>
      <c r="B169">
        <v>139</v>
      </c>
      <c r="C169">
        <v>2013</v>
      </c>
      <c r="D169">
        <v>7</v>
      </c>
      <c r="E169">
        <v>99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</row>
    <row r="170" spans="1:29">
      <c r="A170">
        <v>2</v>
      </c>
      <c r="B170">
        <v>140</v>
      </c>
      <c r="C170">
        <v>2013</v>
      </c>
      <c r="D170">
        <v>8</v>
      </c>
      <c r="E170">
        <v>99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</row>
    <row r="171" spans="1:29">
      <c r="A171">
        <v>2</v>
      </c>
      <c r="B171">
        <v>141</v>
      </c>
      <c r="C171">
        <v>2013</v>
      </c>
      <c r="D171">
        <v>9</v>
      </c>
      <c r="E171">
        <v>99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</row>
    <row r="172" spans="1:29">
      <c r="A172">
        <v>2</v>
      </c>
      <c r="B172">
        <v>142</v>
      </c>
      <c r="C172">
        <v>2013</v>
      </c>
      <c r="D172">
        <v>10</v>
      </c>
      <c r="E172">
        <v>99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</row>
    <row r="173" spans="1:29">
      <c r="A173">
        <v>2</v>
      </c>
      <c r="B173">
        <v>143</v>
      </c>
      <c r="C173">
        <v>2013</v>
      </c>
      <c r="D173">
        <v>11</v>
      </c>
      <c r="E173">
        <v>99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</row>
    <row r="174" spans="1:29">
      <c r="A174">
        <v>2</v>
      </c>
      <c r="B174">
        <v>144</v>
      </c>
      <c r="C174">
        <v>2013</v>
      </c>
      <c r="D174">
        <v>12</v>
      </c>
      <c r="E174">
        <v>99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</row>
    <row r="175" spans="1:29">
      <c r="A175">
        <v>2</v>
      </c>
      <c r="B175">
        <v>145</v>
      </c>
      <c r="C175">
        <v>2012</v>
      </c>
      <c r="D175">
        <v>1</v>
      </c>
      <c r="E175">
        <v>99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402</v>
      </c>
      <c r="R175">
        <v>2315</v>
      </c>
      <c r="S175">
        <v>2306</v>
      </c>
      <c r="T175">
        <v>25.909345271404597</v>
      </c>
      <c r="U175">
        <v>25.944203377055604</v>
      </c>
      <c r="V175">
        <v>16.835853131749456</v>
      </c>
      <c r="W175">
        <v>59.439288811795315</v>
      </c>
      <c r="X175">
        <v>146.53966664248659</v>
      </c>
      <c r="Y175">
        <v>135.25611231101516</v>
      </c>
      <c r="Z175">
        <v>135.41708586296619</v>
      </c>
      <c r="AA175">
        <v>28.853109810109792</v>
      </c>
      <c r="AB175">
        <v>3.5861350302495434</v>
      </c>
      <c r="AC175">
        <v>-55.654200324650489</v>
      </c>
    </row>
    <row r="176" spans="1:29">
      <c r="A176">
        <v>2</v>
      </c>
      <c r="B176">
        <v>146</v>
      </c>
      <c r="C176">
        <v>2012</v>
      </c>
      <c r="D176">
        <v>2</v>
      </c>
      <c r="E176">
        <v>99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381</v>
      </c>
      <c r="R176">
        <v>2318</v>
      </c>
      <c r="S176">
        <v>2317</v>
      </c>
      <c r="T176">
        <v>25.942921096810295</v>
      </c>
      <c r="U176">
        <v>26.324220997111681</v>
      </c>
      <c r="V176">
        <v>16.108714408973253</v>
      </c>
      <c r="W176">
        <v>59.116098403107458</v>
      </c>
      <c r="X176">
        <v>148.21856739427764</v>
      </c>
      <c r="Y176">
        <v>136.80573770491762</v>
      </c>
      <c r="Z176">
        <v>136.74829520932201</v>
      </c>
      <c r="AA176">
        <v>29.013042814056391</v>
      </c>
      <c r="AB176">
        <v>4.2053344634817362</v>
      </c>
      <c r="AC176">
        <v>-40.574094021145505</v>
      </c>
    </row>
    <row r="177" spans="1:29">
      <c r="A177">
        <v>2</v>
      </c>
      <c r="B177">
        <v>147</v>
      </c>
      <c r="C177">
        <v>2012</v>
      </c>
      <c r="D177">
        <v>3</v>
      </c>
      <c r="E177">
        <v>99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391</v>
      </c>
      <c r="R177">
        <v>2396</v>
      </c>
      <c r="S177">
        <v>2391</v>
      </c>
      <c r="T177">
        <v>26.815892557358705</v>
      </c>
      <c r="U177">
        <v>26.668563154541744</v>
      </c>
      <c r="V177">
        <v>16.020868113522535</v>
      </c>
      <c r="W177">
        <v>59.355918025930599</v>
      </c>
      <c r="X177">
        <v>145.3510907489368</v>
      </c>
      <c r="Y177">
        <v>134.15905676126883</v>
      </c>
      <c r="Z177">
        <v>134.24943538268508</v>
      </c>
      <c r="AA177">
        <v>29.336586475567209</v>
      </c>
      <c r="AB177">
        <v>3.8062724080748889</v>
      </c>
      <c r="AC177">
        <v>-54.34187237440203</v>
      </c>
    </row>
    <row r="178" spans="1:29">
      <c r="A178">
        <v>2</v>
      </c>
      <c r="B178">
        <v>148</v>
      </c>
      <c r="C178">
        <v>2012</v>
      </c>
      <c r="D178">
        <v>4</v>
      </c>
      <c r="E178">
        <v>99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365</v>
      </c>
      <c r="R178">
        <v>1906</v>
      </c>
      <c r="S178">
        <v>1894</v>
      </c>
      <c r="T178">
        <v>21.331841074426411</v>
      </c>
      <c r="U178">
        <v>21.063012471290978</v>
      </c>
      <c r="V178">
        <v>16.374081846799587</v>
      </c>
      <c r="W178">
        <v>59.019535374868006</v>
      </c>
      <c r="X178">
        <v>144.86777798114849</v>
      </c>
      <c r="Y178">
        <v>133.71295907660016</v>
      </c>
      <c r="Z178">
        <v>133.85448785638857</v>
      </c>
      <c r="AA178">
        <v>30.15246208566511</v>
      </c>
      <c r="AB178">
        <v>3.9155739990306202</v>
      </c>
      <c r="AC178">
        <v>-56.432534815991986</v>
      </c>
    </row>
    <row r="179" spans="1:29">
      <c r="A179">
        <v>2</v>
      </c>
      <c r="B179">
        <v>149</v>
      </c>
      <c r="C179">
        <v>2012</v>
      </c>
      <c r="D179">
        <v>5</v>
      </c>
      <c r="E179">
        <v>99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</row>
    <row r="180" spans="1:29">
      <c r="A180">
        <v>2</v>
      </c>
      <c r="B180">
        <v>150</v>
      </c>
      <c r="C180">
        <v>2012</v>
      </c>
      <c r="D180">
        <v>6</v>
      </c>
      <c r="E180">
        <v>99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</row>
    <row r="181" spans="1:29">
      <c r="A181">
        <v>2</v>
      </c>
      <c r="B181">
        <v>151</v>
      </c>
      <c r="C181">
        <v>2012</v>
      </c>
      <c r="D181">
        <v>7</v>
      </c>
      <c r="E181">
        <v>99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</row>
    <row r="182" spans="1:29">
      <c r="A182">
        <v>2</v>
      </c>
      <c r="B182">
        <v>152</v>
      </c>
      <c r="C182">
        <v>2012</v>
      </c>
      <c r="D182">
        <v>8</v>
      </c>
      <c r="E182">
        <v>99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</row>
    <row r="183" spans="1:29">
      <c r="A183">
        <v>2</v>
      </c>
      <c r="B183">
        <v>153</v>
      </c>
      <c r="C183">
        <v>2012</v>
      </c>
      <c r="D183">
        <v>9</v>
      </c>
      <c r="E183">
        <v>99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</row>
    <row r="184" spans="1:29">
      <c r="A184">
        <v>2</v>
      </c>
      <c r="B184">
        <v>154</v>
      </c>
      <c r="C184">
        <v>2012</v>
      </c>
      <c r="D184">
        <v>10</v>
      </c>
      <c r="E184">
        <v>99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</row>
    <row r="185" spans="1:29">
      <c r="A185">
        <v>2</v>
      </c>
      <c r="B185">
        <v>155</v>
      </c>
      <c r="C185">
        <v>2012</v>
      </c>
      <c r="D185">
        <v>11</v>
      </c>
      <c r="E185">
        <v>99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</row>
    <row r="186" spans="1:29">
      <c r="A186">
        <v>2</v>
      </c>
      <c r="B186">
        <v>156</v>
      </c>
      <c r="C186">
        <v>2012</v>
      </c>
      <c r="D186">
        <v>12</v>
      </c>
      <c r="E186">
        <v>99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</row>
    <row r="187" spans="1:29">
      <c r="A187">
        <v>2</v>
      </c>
      <c r="B187">
        <v>157</v>
      </c>
      <c r="C187">
        <v>2011</v>
      </c>
      <c r="D187">
        <v>1</v>
      </c>
      <c r="E187">
        <v>99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440</v>
      </c>
      <c r="R187">
        <v>2464</v>
      </c>
      <c r="S187">
        <v>2450</v>
      </c>
      <c r="T187">
        <v>27.350427350427353</v>
      </c>
      <c r="U187">
        <v>27.584845280003261</v>
      </c>
      <c r="V187">
        <v>15.94439935064935</v>
      </c>
      <c r="W187">
        <v>58.56979591836734</v>
      </c>
      <c r="X187">
        <v>147.79907592407605</v>
      </c>
      <c r="Y187">
        <v>136.41854707792189</v>
      </c>
      <c r="Z187">
        <v>136.60853061224472</v>
      </c>
      <c r="AA187">
        <v>29.924689360980505</v>
      </c>
      <c r="AB187">
        <v>4.0330555033428643</v>
      </c>
      <c r="AC187">
        <v>-59.492686227206285</v>
      </c>
    </row>
    <row r="188" spans="1:29">
      <c r="A188">
        <v>2</v>
      </c>
      <c r="B188">
        <v>158</v>
      </c>
      <c r="C188">
        <v>2011</v>
      </c>
      <c r="D188">
        <v>2</v>
      </c>
      <c r="E188">
        <v>99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384</v>
      </c>
      <c r="R188">
        <v>2128</v>
      </c>
      <c r="S188">
        <v>2111</v>
      </c>
      <c r="T188">
        <v>23.620823620823625</v>
      </c>
      <c r="U188">
        <v>23.400464051197279</v>
      </c>
      <c r="V188">
        <v>16.005169172932327</v>
      </c>
      <c r="W188">
        <v>58.891520606347697</v>
      </c>
      <c r="X188">
        <v>145.36642934530252</v>
      </c>
      <c r="Y188">
        <v>134.17321428571415</v>
      </c>
      <c r="Z188">
        <v>134.49606821411641</v>
      </c>
      <c r="AA188">
        <v>28.647850287332041</v>
      </c>
      <c r="AB188">
        <v>3.7071990227711566</v>
      </c>
      <c r="AC188">
        <v>-53.313557979844063</v>
      </c>
    </row>
    <row r="189" spans="1:29">
      <c r="A189">
        <v>2</v>
      </c>
      <c r="B189">
        <v>159</v>
      </c>
      <c r="C189">
        <v>2011</v>
      </c>
      <c r="D189">
        <v>3</v>
      </c>
      <c r="E189">
        <v>99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429</v>
      </c>
      <c r="R189">
        <v>2442</v>
      </c>
      <c r="S189">
        <v>2427</v>
      </c>
      <c r="T189">
        <v>27.106227106227113</v>
      </c>
      <c r="U189">
        <v>26.98251994701458</v>
      </c>
      <c r="V189">
        <v>16.661343161343162</v>
      </c>
      <c r="W189">
        <v>58.686444169756911</v>
      </c>
      <c r="X189">
        <v>145.97269878960017</v>
      </c>
      <c r="Y189">
        <v>134.73280098280102</v>
      </c>
      <c r="Z189">
        <v>134.8919653893696</v>
      </c>
      <c r="AA189">
        <v>28.085786334654166</v>
      </c>
      <c r="AB189">
        <v>3.7839458770122976</v>
      </c>
      <c r="AC189">
        <v>-52.328071206238157</v>
      </c>
    </row>
    <row r="190" spans="1:29">
      <c r="A190">
        <v>2</v>
      </c>
      <c r="B190">
        <v>160</v>
      </c>
      <c r="C190">
        <v>2011</v>
      </c>
      <c r="D190">
        <v>4</v>
      </c>
      <c r="E190">
        <v>99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368</v>
      </c>
      <c r="R190">
        <v>1975</v>
      </c>
      <c r="S190">
        <v>1966</v>
      </c>
      <c r="T190">
        <v>21.92252192252192</v>
      </c>
      <c r="U190">
        <v>22.032170721784901</v>
      </c>
      <c r="V190">
        <v>16.241518987341777</v>
      </c>
      <c r="W190">
        <v>58.416581892166846</v>
      </c>
      <c r="X190">
        <v>147.23513035368964</v>
      </c>
      <c r="Y190">
        <v>135.89802531645569</v>
      </c>
      <c r="Z190">
        <v>135.97126144455743</v>
      </c>
      <c r="AA190">
        <v>29.52093026375794</v>
      </c>
      <c r="AB190">
        <v>3.8741533010133722</v>
      </c>
      <c r="AC190">
        <v>-58.174617503278014</v>
      </c>
    </row>
    <row r="191" spans="1:29">
      <c r="A191">
        <v>2</v>
      </c>
      <c r="B191">
        <v>161</v>
      </c>
      <c r="C191">
        <v>2011</v>
      </c>
      <c r="D191">
        <v>5</v>
      </c>
      <c r="E191">
        <v>99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</row>
    <row r="192" spans="1:29">
      <c r="A192">
        <v>2</v>
      </c>
      <c r="B192">
        <v>162</v>
      </c>
      <c r="C192">
        <v>2011</v>
      </c>
      <c r="D192">
        <v>6</v>
      </c>
      <c r="E192">
        <v>99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</row>
    <row r="193" spans="1:29">
      <c r="A193">
        <v>2</v>
      </c>
      <c r="B193">
        <v>163</v>
      </c>
      <c r="C193">
        <v>2011</v>
      </c>
      <c r="D193">
        <v>7</v>
      </c>
      <c r="E193">
        <v>99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</row>
    <row r="194" spans="1:29">
      <c r="A194">
        <v>2</v>
      </c>
      <c r="B194">
        <v>164</v>
      </c>
      <c r="C194">
        <v>2011</v>
      </c>
      <c r="D194">
        <v>8</v>
      </c>
      <c r="E194">
        <v>99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</row>
    <row r="195" spans="1:29">
      <c r="A195">
        <v>2</v>
      </c>
      <c r="B195">
        <v>165</v>
      </c>
      <c r="C195">
        <v>2011</v>
      </c>
      <c r="D195">
        <v>9</v>
      </c>
      <c r="E195">
        <v>99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</row>
    <row r="196" spans="1:29">
      <c r="A196">
        <v>2</v>
      </c>
      <c r="B196">
        <v>166</v>
      </c>
      <c r="C196">
        <v>2011</v>
      </c>
      <c r="D196">
        <v>10</v>
      </c>
      <c r="E196">
        <v>99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</row>
    <row r="197" spans="1:29">
      <c r="A197">
        <v>2</v>
      </c>
      <c r="B197">
        <v>167</v>
      </c>
      <c r="C197">
        <v>2011</v>
      </c>
      <c r="D197">
        <v>11</v>
      </c>
      <c r="E197">
        <v>99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</row>
    <row r="198" spans="1:29">
      <c r="A198">
        <v>2</v>
      </c>
      <c r="B198">
        <v>168</v>
      </c>
      <c r="C198">
        <v>2011</v>
      </c>
      <c r="D198">
        <v>12</v>
      </c>
      <c r="E198">
        <v>99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</row>
    <row r="199" spans="1:29">
      <c r="A199">
        <v>2</v>
      </c>
      <c r="B199">
        <v>169</v>
      </c>
      <c r="C199">
        <v>2010</v>
      </c>
      <c r="D199">
        <v>1</v>
      </c>
      <c r="E199">
        <v>99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411</v>
      </c>
      <c r="R199">
        <v>1997</v>
      </c>
      <c r="S199">
        <v>1976</v>
      </c>
      <c r="T199">
        <v>24.118357487922701</v>
      </c>
      <c r="U199">
        <v>24.023362956877374</v>
      </c>
      <c r="V199">
        <v>15.268903355032551</v>
      </c>
      <c r="W199">
        <v>58.272773279352208</v>
      </c>
      <c r="X199">
        <v>145.51903695196091</v>
      </c>
      <c r="Y199">
        <v>134.31407110665998</v>
      </c>
      <c r="Z199">
        <v>134.45738866396758</v>
      </c>
      <c r="AA199">
        <v>28.9100811056834</v>
      </c>
      <c r="AB199">
        <v>3.2459079815531764</v>
      </c>
      <c r="AC199">
        <v>-65.067857621630324</v>
      </c>
    </row>
    <row r="200" spans="1:29">
      <c r="A200">
        <v>2</v>
      </c>
      <c r="B200">
        <v>170</v>
      </c>
      <c r="C200">
        <v>2010</v>
      </c>
      <c r="D200">
        <v>2</v>
      </c>
      <c r="E200">
        <v>99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383</v>
      </c>
      <c r="R200">
        <v>1929</v>
      </c>
      <c r="S200">
        <v>1915</v>
      </c>
      <c r="T200">
        <v>23.29710144927536</v>
      </c>
      <c r="U200">
        <v>23.45808725284617</v>
      </c>
      <c r="V200">
        <v>15.493001555209958</v>
      </c>
      <c r="W200">
        <v>58.254308093994766</v>
      </c>
      <c r="X200">
        <v>146.64663821345749</v>
      </c>
      <c r="Y200">
        <v>135.35484707102131</v>
      </c>
      <c r="Z200">
        <v>135.4757702349871</v>
      </c>
      <c r="AA200">
        <v>28.964077830363671</v>
      </c>
      <c r="AB200">
        <v>3.7141428916290113</v>
      </c>
      <c r="AC200">
        <v>-50.490553805479649</v>
      </c>
    </row>
    <row r="201" spans="1:29">
      <c r="A201">
        <v>2</v>
      </c>
      <c r="B201">
        <v>171</v>
      </c>
      <c r="C201">
        <v>2010</v>
      </c>
      <c r="D201">
        <v>3</v>
      </c>
      <c r="E201">
        <v>99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412</v>
      </c>
      <c r="R201">
        <v>2146</v>
      </c>
      <c r="S201">
        <v>2120</v>
      </c>
      <c r="T201">
        <v>25.917874396135272</v>
      </c>
      <c r="U201">
        <v>25.851247775792842</v>
      </c>
      <c r="V201">
        <v>15.42171481826654</v>
      </c>
      <c r="W201">
        <v>58.584905660377359</v>
      </c>
      <c r="X201">
        <v>145.84643858563203</v>
      </c>
      <c r="Y201">
        <v>134.61626281453857</v>
      </c>
      <c r="Z201">
        <v>134.86009433962258</v>
      </c>
      <c r="AA201">
        <v>29.468683761455001</v>
      </c>
      <c r="AB201">
        <v>3.6025879705344361</v>
      </c>
      <c r="AC201">
        <v>-50.260047303217277</v>
      </c>
    </row>
    <row r="202" spans="1:29">
      <c r="A202">
        <v>2</v>
      </c>
      <c r="B202">
        <v>172</v>
      </c>
      <c r="C202">
        <v>2010</v>
      </c>
      <c r="D202">
        <v>4</v>
      </c>
      <c r="E202">
        <v>99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416</v>
      </c>
      <c r="R202">
        <v>2208</v>
      </c>
      <c r="S202">
        <v>2191</v>
      </c>
      <c r="T202">
        <v>26.666666666666675</v>
      </c>
      <c r="U202">
        <v>26.667302014483596</v>
      </c>
      <c r="V202">
        <v>15.647192028985501</v>
      </c>
      <c r="W202">
        <v>58.51163852122319</v>
      </c>
      <c r="X202">
        <v>145.61326291079811</v>
      </c>
      <c r="Y202">
        <v>134.40104166666677</v>
      </c>
      <c r="Z202">
        <v>134.60912825193981</v>
      </c>
      <c r="AA202">
        <v>29.388335082176404</v>
      </c>
      <c r="AB202">
        <v>3.7062034429609345</v>
      </c>
      <c r="AC202">
        <v>-54.196164759165562</v>
      </c>
    </row>
    <row r="203" spans="1:29">
      <c r="A203">
        <v>2</v>
      </c>
      <c r="B203">
        <v>173</v>
      </c>
      <c r="C203">
        <v>2010</v>
      </c>
      <c r="D203">
        <v>5</v>
      </c>
      <c r="E203">
        <v>99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</row>
    <row r="204" spans="1:29">
      <c r="A204">
        <v>2</v>
      </c>
      <c r="B204">
        <v>174</v>
      </c>
      <c r="C204">
        <v>2010</v>
      </c>
      <c r="D204">
        <v>6</v>
      </c>
      <c r="E204">
        <v>99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</row>
    <row r="205" spans="1:29">
      <c r="A205">
        <v>2</v>
      </c>
      <c r="B205">
        <v>175</v>
      </c>
      <c r="C205">
        <v>2010</v>
      </c>
      <c r="D205">
        <v>7</v>
      </c>
      <c r="E205">
        <v>99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</row>
    <row r="206" spans="1:29">
      <c r="A206">
        <v>2</v>
      </c>
      <c r="B206">
        <v>176</v>
      </c>
      <c r="C206">
        <v>2010</v>
      </c>
      <c r="D206">
        <v>8</v>
      </c>
      <c r="E206">
        <v>99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</row>
    <row r="207" spans="1:29">
      <c r="A207">
        <v>2</v>
      </c>
      <c r="B207">
        <v>177</v>
      </c>
      <c r="C207">
        <v>2010</v>
      </c>
      <c r="D207">
        <v>9</v>
      </c>
      <c r="E207">
        <v>99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</row>
    <row r="208" spans="1:29">
      <c r="A208">
        <v>2</v>
      </c>
      <c r="B208">
        <v>178</v>
      </c>
      <c r="C208">
        <v>2010</v>
      </c>
      <c r="D208">
        <v>10</v>
      </c>
      <c r="E208">
        <v>99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</row>
    <row r="209" spans="1:29">
      <c r="A209">
        <v>2</v>
      </c>
      <c r="B209">
        <v>179</v>
      </c>
      <c r="C209">
        <v>2010</v>
      </c>
      <c r="D209">
        <v>11</v>
      </c>
      <c r="E209">
        <v>99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</row>
    <row r="210" spans="1:29">
      <c r="A210">
        <v>2</v>
      </c>
      <c r="B210">
        <v>180</v>
      </c>
      <c r="C210">
        <v>2010</v>
      </c>
      <c r="D210">
        <v>12</v>
      </c>
      <c r="E210">
        <v>99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</row>
    <row r="211" spans="1:29">
      <c r="A211">
        <v>2</v>
      </c>
      <c r="B211">
        <v>181</v>
      </c>
      <c r="C211">
        <v>2009</v>
      </c>
      <c r="D211">
        <v>1</v>
      </c>
      <c r="E211">
        <v>99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457</v>
      </c>
      <c r="R211">
        <v>1989</v>
      </c>
      <c r="S211">
        <v>1966</v>
      </c>
      <c r="T211">
        <v>27.806514749056344</v>
      </c>
      <c r="U211">
        <v>28.259114310002339</v>
      </c>
      <c r="V211">
        <v>15.357968828557061</v>
      </c>
      <c r="W211">
        <v>56.497965412004078</v>
      </c>
      <c r="X211">
        <v>150.97630684910004</v>
      </c>
      <c r="Y211">
        <v>139.35113122171944</v>
      </c>
      <c r="Z211">
        <v>139.48128179043735</v>
      </c>
      <c r="AA211">
        <v>30.081749004654071</v>
      </c>
      <c r="AB211">
        <v>3.8965182479472502</v>
      </c>
      <c r="AC211">
        <v>-57.275178004206943</v>
      </c>
    </row>
    <row r="212" spans="1:29">
      <c r="A212">
        <v>2</v>
      </c>
      <c r="B212">
        <v>182</v>
      </c>
      <c r="C212">
        <v>2009</v>
      </c>
      <c r="D212">
        <v>2</v>
      </c>
      <c r="E212">
        <v>99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402</v>
      </c>
      <c r="R212">
        <v>1726</v>
      </c>
      <c r="S212">
        <v>1714</v>
      </c>
      <c r="T212">
        <v>24.129735775199219</v>
      </c>
      <c r="U212">
        <v>23.799810362540153</v>
      </c>
      <c r="V212">
        <v>15.438006952491309</v>
      </c>
      <c r="W212">
        <v>56.776546091015149</v>
      </c>
      <c r="X212">
        <v>145.86936899048251</v>
      </c>
      <c r="Y212">
        <v>134.63742757821512</v>
      </c>
      <c r="Z212">
        <v>134.74218203033797</v>
      </c>
      <c r="AA212">
        <v>29.834433054871724</v>
      </c>
      <c r="AB212">
        <v>3.5685826975956392</v>
      </c>
      <c r="AC212">
        <v>-52.574547344997747</v>
      </c>
    </row>
    <row r="213" spans="1:29">
      <c r="A213">
        <v>2</v>
      </c>
      <c r="B213">
        <v>183</v>
      </c>
      <c r="C213">
        <v>2009</v>
      </c>
      <c r="D213">
        <v>3</v>
      </c>
      <c r="E213">
        <v>99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432</v>
      </c>
      <c r="R213">
        <v>2012</v>
      </c>
      <c r="S213">
        <v>2001</v>
      </c>
      <c r="T213">
        <v>28.128058157416465</v>
      </c>
      <c r="U213">
        <v>27.906705212474439</v>
      </c>
      <c r="V213">
        <v>15.827534791252489</v>
      </c>
      <c r="W213">
        <v>56.686156921539215</v>
      </c>
      <c r="X213">
        <v>146.47650392337204</v>
      </c>
      <c r="Y213">
        <v>135.19781312127228</v>
      </c>
      <c r="Z213">
        <v>135.33258370814588</v>
      </c>
      <c r="AA213">
        <v>30.226133199716809</v>
      </c>
      <c r="AB213">
        <v>3.6717451459973129</v>
      </c>
      <c r="AC213">
        <v>-53.585654255906405</v>
      </c>
    </row>
    <row r="214" spans="1:29">
      <c r="A214">
        <v>2</v>
      </c>
      <c r="B214">
        <v>184</v>
      </c>
      <c r="C214">
        <v>2009</v>
      </c>
      <c r="D214">
        <v>4</v>
      </c>
      <c r="E214">
        <v>99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387</v>
      </c>
      <c r="R214">
        <v>1426</v>
      </c>
      <c r="S214">
        <v>1416</v>
      </c>
      <c r="T214">
        <v>19.935691318327976</v>
      </c>
      <c r="U214">
        <v>20.034370114983066</v>
      </c>
      <c r="V214">
        <v>15.259467040673217</v>
      </c>
      <c r="W214">
        <v>56.191384180790976</v>
      </c>
      <c r="X214">
        <v>148.54368415694299</v>
      </c>
      <c r="Y214">
        <v>137.1058204768585</v>
      </c>
      <c r="Z214">
        <v>137.29456214689279</v>
      </c>
      <c r="AA214">
        <v>31.406367972805835</v>
      </c>
      <c r="AB214">
        <v>4.0315786402638176</v>
      </c>
      <c r="AC214">
        <v>-59.780142410381487</v>
      </c>
    </row>
    <row r="215" spans="1:29">
      <c r="A215">
        <v>2</v>
      </c>
      <c r="B215">
        <v>185</v>
      </c>
      <c r="C215">
        <v>2009</v>
      </c>
      <c r="D215">
        <v>5</v>
      </c>
      <c r="E215">
        <v>99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</row>
    <row r="216" spans="1:29">
      <c r="A216">
        <v>2</v>
      </c>
      <c r="B216">
        <v>186</v>
      </c>
      <c r="C216">
        <v>2009</v>
      </c>
      <c r="D216">
        <v>6</v>
      </c>
      <c r="E216">
        <v>99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</row>
    <row r="217" spans="1:29">
      <c r="A217">
        <v>2</v>
      </c>
      <c r="B217">
        <v>187</v>
      </c>
      <c r="C217">
        <v>2009</v>
      </c>
      <c r="D217">
        <v>7</v>
      </c>
      <c r="E217">
        <v>99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</row>
    <row r="218" spans="1:29">
      <c r="A218">
        <v>2</v>
      </c>
      <c r="B218">
        <v>188</v>
      </c>
      <c r="C218">
        <v>2009</v>
      </c>
      <c r="D218">
        <v>8</v>
      </c>
      <c r="E218">
        <v>99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</row>
    <row r="219" spans="1:29">
      <c r="A219">
        <v>2</v>
      </c>
      <c r="B219">
        <v>189</v>
      </c>
      <c r="C219">
        <v>2009</v>
      </c>
      <c r="D219">
        <v>9</v>
      </c>
      <c r="E219">
        <v>99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</row>
    <row r="220" spans="1:29">
      <c r="A220">
        <v>2</v>
      </c>
      <c r="B220">
        <v>190</v>
      </c>
      <c r="C220">
        <v>2009</v>
      </c>
      <c r="D220">
        <v>10</v>
      </c>
      <c r="E220">
        <v>99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</row>
    <row r="221" spans="1:29">
      <c r="A221">
        <v>2</v>
      </c>
      <c r="B221">
        <v>191</v>
      </c>
      <c r="C221">
        <v>2009</v>
      </c>
      <c r="D221">
        <v>11</v>
      </c>
      <c r="E221">
        <v>99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</row>
    <row r="222" spans="1:29">
      <c r="A222">
        <v>2</v>
      </c>
      <c r="B222">
        <v>192</v>
      </c>
      <c r="C222">
        <v>2009</v>
      </c>
      <c r="D222">
        <v>12</v>
      </c>
      <c r="E222">
        <v>99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</row>
    <row r="223" spans="1:29">
      <c r="A223">
        <v>2</v>
      </c>
      <c r="B223">
        <v>193</v>
      </c>
      <c r="C223">
        <v>2008</v>
      </c>
      <c r="D223">
        <v>1</v>
      </c>
      <c r="E223">
        <v>99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524</v>
      </c>
      <c r="R223">
        <v>2193</v>
      </c>
      <c r="S223">
        <v>2170</v>
      </c>
      <c r="T223">
        <v>28.165938864628831</v>
      </c>
      <c r="U223">
        <v>28.549038845284024</v>
      </c>
      <c r="V223">
        <v>15.95120839033288</v>
      </c>
      <c r="W223">
        <v>56.233640552995389</v>
      </c>
      <c r="X223">
        <v>150.71879945003775</v>
      </c>
      <c r="Y223">
        <v>139.11345189238477</v>
      </c>
      <c r="Z223">
        <v>139.24479262672804</v>
      </c>
      <c r="AA223">
        <v>30.234485804615122</v>
      </c>
      <c r="AB223">
        <v>4.1968028340012049</v>
      </c>
      <c r="AC223">
        <v>-54.795048739254383</v>
      </c>
    </row>
    <row r="224" spans="1:29">
      <c r="A224">
        <v>2</v>
      </c>
      <c r="B224">
        <v>194</v>
      </c>
      <c r="C224">
        <v>2008</v>
      </c>
      <c r="D224">
        <v>2</v>
      </c>
      <c r="E224">
        <v>99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468</v>
      </c>
      <c r="R224">
        <v>1710</v>
      </c>
      <c r="S224">
        <v>1682</v>
      </c>
      <c r="T224">
        <v>21.962496789108656</v>
      </c>
      <c r="U224">
        <v>21.816751348458631</v>
      </c>
      <c r="V224">
        <v>15.797660818713451</v>
      </c>
      <c r="W224">
        <v>56.148632580261605</v>
      </c>
      <c r="X224">
        <v>148.25030253495763</v>
      </c>
      <c r="Y224">
        <v>136.83502923976593</v>
      </c>
      <c r="Z224">
        <v>137.28127229488689</v>
      </c>
      <c r="AA224">
        <v>31.013842179013249</v>
      </c>
      <c r="AB224">
        <v>4.0242163700459299</v>
      </c>
      <c r="AC224">
        <v>-55.410103331543048</v>
      </c>
    </row>
    <row r="225" spans="1:29">
      <c r="A225">
        <v>2</v>
      </c>
      <c r="B225">
        <v>195</v>
      </c>
      <c r="C225">
        <v>2008</v>
      </c>
      <c r="D225">
        <v>3</v>
      </c>
      <c r="E225">
        <v>99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468</v>
      </c>
      <c r="R225">
        <v>1836</v>
      </c>
      <c r="S225">
        <v>1818</v>
      </c>
      <c r="T225">
        <v>23.580786026200876</v>
      </c>
      <c r="U225">
        <v>23.578600626458798</v>
      </c>
      <c r="V225">
        <v>15.272331154684096</v>
      </c>
      <c r="W225">
        <v>56.377887788778885</v>
      </c>
      <c r="X225">
        <v>148.52339274460229</v>
      </c>
      <c r="Y225">
        <v>137.08709150326789</v>
      </c>
      <c r="Z225">
        <v>137.26864686468639</v>
      </c>
      <c r="AA225">
        <v>29.30530100759826</v>
      </c>
      <c r="AB225">
        <v>3.8207492604855622</v>
      </c>
      <c r="AC225">
        <v>-52.198516237910226</v>
      </c>
    </row>
    <row r="226" spans="1:29">
      <c r="A226">
        <v>2</v>
      </c>
      <c r="B226">
        <v>196</v>
      </c>
      <c r="C226">
        <v>2008</v>
      </c>
      <c r="D226">
        <v>4</v>
      </c>
      <c r="E226">
        <v>99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478</v>
      </c>
      <c r="R226">
        <v>2047</v>
      </c>
      <c r="S226">
        <v>2038</v>
      </c>
      <c r="T226">
        <v>26.290778320061644</v>
      </c>
      <c r="U226">
        <v>26.055609179798555</v>
      </c>
      <c r="V226">
        <v>15.567659990229604</v>
      </c>
      <c r="W226">
        <v>56.241413150147203</v>
      </c>
      <c r="X226">
        <v>146.53079500640683</v>
      </c>
      <c r="Y226">
        <v>135.24792379091357</v>
      </c>
      <c r="Z226">
        <v>135.31447497546628</v>
      </c>
      <c r="AA226">
        <v>29.324741979143379</v>
      </c>
      <c r="AB226">
        <v>3.8790107756626959</v>
      </c>
      <c r="AC226">
        <v>-49.931570113205638</v>
      </c>
    </row>
    <row r="227" spans="1:29">
      <c r="A227">
        <v>2</v>
      </c>
      <c r="B227">
        <v>197</v>
      </c>
      <c r="C227">
        <v>2008</v>
      </c>
      <c r="D227">
        <v>5</v>
      </c>
      <c r="E227">
        <v>99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</row>
    <row r="228" spans="1:29">
      <c r="A228">
        <v>2</v>
      </c>
      <c r="B228">
        <v>198</v>
      </c>
      <c r="C228">
        <v>2008</v>
      </c>
      <c r="D228">
        <v>6</v>
      </c>
      <c r="E228">
        <v>99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</row>
    <row r="229" spans="1:29">
      <c r="A229">
        <v>2</v>
      </c>
      <c r="B229">
        <v>199</v>
      </c>
      <c r="C229">
        <v>2008</v>
      </c>
      <c r="D229">
        <v>7</v>
      </c>
      <c r="E229">
        <v>99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</row>
    <row r="230" spans="1:29">
      <c r="A230">
        <v>2</v>
      </c>
      <c r="B230">
        <v>200</v>
      </c>
      <c r="C230">
        <v>2008</v>
      </c>
      <c r="D230">
        <v>8</v>
      </c>
      <c r="E230">
        <v>99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</row>
    <row r="231" spans="1:29">
      <c r="A231">
        <v>2</v>
      </c>
      <c r="B231">
        <v>201</v>
      </c>
      <c r="C231">
        <v>2008</v>
      </c>
      <c r="D231">
        <v>9</v>
      </c>
      <c r="E231">
        <v>99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</row>
    <row r="232" spans="1:29">
      <c r="A232">
        <v>2</v>
      </c>
      <c r="B232">
        <v>202</v>
      </c>
      <c r="C232">
        <v>2008</v>
      </c>
      <c r="D232">
        <v>10</v>
      </c>
      <c r="E232">
        <v>99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</row>
    <row r="233" spans="1:29">
      <c r="A233">
        <v>2</v>
      </c>
      <c r="B233">
        <v>203</v>
      </c>
      <c r="C233">
        <v>2008</v>
      </c>
      <c r="D233">
        <v>11</v>
      </c>
      <c r="E233">
        <v>99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</row>
    <row r="234" spans="1:29">
      <c r="A234">
        <v>2</v>
      </c>
      <c r="B234">
        <v>204</v>
      </c>
      <c r="C234">
        <v>2008</v>
      </c>
      <c r="D234">
        <v>12</v>
      </c>
      <c r="E234">
        <v>99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</row>
    <row r="235" spans="1:29">
      <c r="A235">
        <v>2</v>
      </c>
      <c r="B235">
        <v>205</v>
      </c>
      <c r="C235">
        <v>2007</v>
      </c>
      <c r="D235">
        <v>1</v>
      </c>
      <c r="E235">
        <v>99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532</v>
      </c>
      <c r="R235">
        <v>2332</v>
      </c>
      <c r="S235">
        <v>2310</v>
      </c>
      <c r="T235">
        <v>32.196603617285653</v>
      </c>
      <c r="U235">
        <v>32.289983242864118</v>
      </c>
      <c r="V235">
        <v>14.988850771869629</v>
      </c>
      <c r="W235">
        <v>55.926406926406919</v>
      </c>
      <c r="X235">
        <v>149.63743405146553</v>
      </c>
      <c r="Y235">
        <v>138.11535162950281</v>
      </c>
      <c r="Z235">
        <v>138.31419913419944</v>
      </c>
      <c r="AA235">
        <v>28.76018076296921</v>
      </c>
      <c r="AB235">
        <v>4.1624735183686941</v>
      </c>
      <c r="AC235">
        <v>-53.874331165141101</v>
      </c>
    </row>
    <row r="236" spans="1:29">
      <c r="A236">
        <v>2</v>
      </c>
      <c r="B236">
        <v>206</v>
      </c>
      <c r="C236">
        <v>2007</v>
      </c>
      <c r="D236">
        <v>2</v>
      </c>
      <c r="E236">
        <v>99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463</v>
      </c>
      <c r="R236">
        <v>1589</v>
      </c>
      <c r="S236">
        <v>1577</v>
      </c>
      <c r="T236">
        <v>21.938423305260248</v>
      </c>
      <c r="U236">
        <v>21.753139423797464</v>
      </c>
      <c r="V236">
        <v>15.551290119572061</v>
      </c>
      <c r="W236">
        <v>56.050095117311365</v>
      </c>
      <c r="X236">
        <v>147.6723437882462</v>
      </c>
      <c r="Y236">
        <v>136.30157331655133</v>
      </c>
      <c r="Z236">
        <v>136.49010779961955</v>
      </c>
      <c r="AA236">
        <v>29.372489875691276</v>
      </c>
      <c r="AB236">
        <v>4.1734008769806206</v>
      </c>
      <c r="AC236">
        <v>-54.272840690732565</v>
      </c>
    </row>
    <row r="237" spans="1:29">
      <c r="A237">
        <v>2</v>
      </c>
      <c r="B237">
        <v>207</v>
      </c>
      <c r="C237">
        <v>2007</v>
      </c>
      <c r="D237">
        <v>3</v>
      </c>
      <c r="E237">
        <v>99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508</v>
      </c>
      <c r="R237">
        <v>1883</v>
      </c>
      <c r="S237">
        <v>1865</v>
      </c>
      <c r="T237">
        <v>25.997514841916342</v>
      </c>
      <c r="U237">
        <v>25.872811711177345</v>
      </c>
      <c r="V237">
        <v>15.233669676048859</v>
      </c>
      <c r="W237">
        <v>56.339410187667561</v>
      </c>
      <c r="X237">
        <v>148.67506439840076</v>
      </c>
      <c r="Y237">
        <v>137.22708443972385</v>
      </c>
      <c r="Z237">
        <v>137.2700268096514</v>
      </c>
      <c r="AA237">
        <v>29.145870303756105</v>
      </c>
      <c r="AB237">
        <v>4.1359052518955925</v>
      </c>
      <c r="AC237">
        <v>-49.436216429644688</v>
      </c>
    </row>
    <row r="238" spans="1:29">
      <c r="A238">
        <v>2</v>
      </c>
      <c r="B238">
        <v>208</v>
      </c>
      <c r="C238">
        <v>2007</v>
      </c>
      <c r="D238">
        <v>4</v>
      </c>
      <c r="E238">
        <v>99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417</v>
      </c>
      <c r="R238">
        <v>1439</v>
      </c>
      <c r="S238">
        <v>1421</v>
      </c>
      <c r="T238">
        <v>19.867458235537764</v>
      </c>
      <c r="U238">
        <v>20.084065622161088</v>
      </c>
      <c r="V238">
        <v>15.214037526059764</v>
      </c>
      <c r="W238">
        <v>55.841660802251937</v>
      </c>
      <c r="X238">
        <v>151.30737383083996</v>
      </c>
      <c r="Y238">
        <v>139.65670604586523</v>
      </c>
      <c r="Z238">
        <v>139.85193525686142</v>
      </c>
      <c r="AA238">
        <v>30.545693868668121</v>
      </c>
      <c r="AB238">
        <v>4.3890155961493189</v>
      </c>
      <c r="AC238">
        <v>-54.924203412282189</v>
      </c>
    </row>
    <row r="239" spans="1:29">
      <c r="A239">
        <v>2</v>
      </c>
      <c r="B239">
        <v>209</v>
      </c>
      <c r="C239">
        <v>2007</v>
      </c>
      <c r="D239">
        <v>5</v>
      </c>
      <c r="E239">
        <v>99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</row>
    <row r="240" spans="1:29">
      <c r="A240">
        <v>2</v>
      </c>
      <c r="B240">
        <v>210</v>
      </c>
      <c r="C240">
        <v>2007</v>
      </c>
      <c r="D240">
        <v>6</v>
      </c>
      <c r="E240">
        <v>99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</row>
    <row r="241" spans="1:29">
      <c r="A241">
        <v>2</v>
      </c>
      <c r="B241">
        <v>211</v>
      </c>
      <c r="C241">
        <v>2007</v>
      </c>
      <c r="D241">
        <v>7</v>
      </c>
      <c r="E241">
        <v>99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</row>
    <row r="242" spans="1:29">
      <c r="A242">
        <v>2</v>
      </c>
      <c r="B242">
        <v>212</v>
      </c>
      <c r="C242">
        <v>2007</v>
      </c>
      <c r="D242">
        <v>8</v>
      </c>
      <c r="E242">
        <v>99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</row>
    <row r="243" spans="1:29">
      <c r="A243">
        <v>2</v>
      </c>
      <c r="B243">
        <v>213</v>
      </c>
      <c r="C243">
        <v>2007</v>
      </c>
      <c r="D243">
        <v>9</v>
      </c>
      <c r="E243">
        <v>99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</row>
    <row r="244" spans="1:29">
      <c r="A244">
        <v>2</v>
      </c>
      <c r="B244">
        <v>214</v>
      </c>
      <c r="C244">
        <v>2007</v>
      </c>
      <c r="D244">
        <v>10</v>
      </c>
      <c r="E244">
        <v>99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</row>
    <row r="245" spans="1:29">
      <c r="A245">
        <v>2</v>
      </c>
      <c r="B245">
        <v>215</v>
      </c>
      <c r="C245">
        <v>2007</v>
      </c>
      <c r="D245">
        <v>11</v>
      </c>
      <c r="E245">
        <v>99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</row>
    <row r="246" spans="1:29">
      <c r="A246">
        <v>2</v>
      </c>
      <c r="B246">
        <v>216</v>
      </c>
      <c r="C246">
        <v>2007</v>
      </c>
      <c r="D246">
        <v>12</v>
      </c>
      <c r="E246">
        <v>99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</row>
    <row r="247" spans="1:29">
      <c r="A247">
        <v>2</v>
      </c>
      <c r="B247">
        <v>217</v>
      </c>
      <c r="C247">
        <v>2006</v>
      </c>
      <c r="D247">
        <v>1</v>
      </c>
      <c r="E247">
        <v>99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581</v>
      </c>
      <c r="R247">
        <v>2076</v>
      </c>
      <c r="S247">
        <v>2036</v>
      </c>
      <c r="T247">
        <v>26.839043309631545</v>
      </c>
      <c r="U247">
        <v>27.55156386573239</v>
      </c>
      <c r="V247">
        <v>15.935452793834299</v>
      </c>
      <c r="W247">
        <v>55.768172888015741</v>
      </c>
      <c r="X247">
        <v>150.37319664243068</v>
      </c>
      <c r="Y247">
        <v>138.79446050096357</v>
      </c>
      <c r="Z247">
        <v>138.85672888015733</v>
      </c>
      <c r="AA247">
        <v>29.029688395790775</v>
      </c>
      <c r="AB247">
        <v>4.3635488703778931</v>
      </c>
      <c r="AC247">
        <v>-54.271088102302784</v>
      </c>
    </row>
    <row r="248" spans="1:29">
      <c r="A248">
        <v>2</v>
      </c>
      <c r="B248">
        <v>218</v>
      </c>
      <c r="C248">
        <v>2006</v>
      </c>
      <c r="D248">
        <v>2</v>
      </c>
      <c r="E248">
        <v>99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540</v>
      </c>
      <c r="R248">
        <v>1747</v>
      </c>
      <c r="S248">
        <v>1711</v>
      </c>
      <c r="T248">
        <v>22.585649644473168</v>
      </c>
      <c r="U248">
        <v>22.609026404008777</v>
      </c>
      <c r="V248">
        <v>16.08185460789926</v>
      </c>
      <c r="W248">
        <v>55.947983635301</v>
      </c>
      <c r="X248">
        <v>146.87552907600138</v>
      </c>
      <c r="Y248">
        <v>135.56611333714923</v>
      </c>
      <c r="Z248">
        <v>135.59082407948563</v>
      </c>
      <c r="AA248">
        <v>30.307249017983604</v>
      </c>
      <c r="AB248">
        <v>4.3334407432617326</v>
      </c>
      <c r="AC248">
        <v>-51.901312656454579</v>
      </c>
    </row>
    <row r="249" spans="1:29">
      <c r="A249">
        <v>2</v>
      </c>
      <c r="B249">
        <v>219</v>
      </c>
      <c r="C249">
        <v>2006</v>
      </c>
      <c r="D249">
        <v>3</v>
      </c>
      <c r="E249">
        <v>99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580</v>
      </c>
      <c r="R249">
        <v>2192</v>
      </c>
      <c r="S249">
        <v>2114</v>
      </c>
      <c r="T249">
        <v>28.338720103425981</v>
      </c>
      <c r="U249">
        <v>27.87608709189869</v>
      </c>
      <c r="V249">
        <v>15.612682481751824</v>
      </c>
      <c r="W249">
        <v>55.426206244087034</v>
      </c>
      <c r="X249">
        <v>146.60560217001043</v>
      </c>
      <c r="Y249">
        <v>135.3169708029198</v>
      </c>
      <c r="Z249">
        <v>135.30856196783378</v>
      </c>
      <c r="AA249">
        <v>29.545687846225512</v>
      </c>
      <c r="AB249">
        <v>4.1117886785700932</v>
      </c>
      <c r="AC249">
        <v>-46.496312722541511</v>
      </c>
    </row>
    <row r="250" spans="1:29">
      <c r="A250">
        <v>2</v>
      </c>
      <c r="B250">
        <v>220</v>
      </c>
      <c r="C250">
        <v>2006</v>
      </c>
      <c r="D250">
        <v>4</v>
      </c>
      <c r="E250">
        <v>99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497</v>
      </c>
      <c r="R250">
        <v>1720</v>
      </c>
      <c r="S250">
        <v>1671</v>
      </c>
      <c r="T250">
        <v>22.236586942469295</v>
      </c>
      <c r="U250">
        <v>21.96332263836014</v>
      </c>
      <c r="V250">
        <v>15.859302325581398</v>
      </c>
      <c r="W250">
        <v>55.788749251944942</v>
      </c>
      <c r="X250">
        <v>146.41896999168517</v>
      </c>
      <c r="Y250">
        <v>135.14470930232537</v>
      </c>
      <c r="Z250">
        <v>134.87145421903028</v>
      </c>
      <c r="AA250">
        <v>29.152036187267303</v>
      </c>
      <c r="AB250">
        <v>4.176279407125115</v>
      </c>
      <c r="AC250">
        <v>-45.423754671298802</v>
      </c>
    </row>
    <row r="251" spans="1:29">
      <c r="A251">
        <v>2</v>
      </c>
      <c r="B251">
        <v>221</v>
      </c>
      <c r="C251">
        <v>2006</v>
      </c>
      <c r="D251">
        <v>5</v>
      </c>
      <c r="E251">
        <v>99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</row>
    <row r="252" spans="1:29">
      <c r="A252">
        <v>2</v>
      </c>
      <c r="B252">
        <v>222</v>
      </c>
      <c r="C252">
        <v>2006</v>
      </c>
      <c r="D252">
        <v>6</v>
      </c>
      <c r="E252">
        <v>99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</row>
    <row r="253" spans="1:29">
      <c r="A253">
        <v>2</v>
      </c>
      <c r="B253">
        <v>223</v>
      </c>
      <c r="C253">
        <v>2006</v>
      </c>
      <c r="D253">
        <v>7</v>
      </c>
      <c r="E253">
        <v>99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</row>
    <row r="254" spans="1:29">
      <c r="A254">
        <v>2</v>
      </c>
      <c r="B254">
        <v>224</v>
      </c>
      <c r="C254">
        <v>2006</v>
      </c>
      <c r="D254">
        <v>8</v>
      </c>
      <c r="E254">
        <v>99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</row>
    <row r="255" spans="1:29">
      <c r="A255">
        <v>2</v>
      </c>
      <c r="B255">
        <v>225</v>
      </c>
      <c r="C255">
        <v>2006</v>
      </c>
      <c r="D255">
        <v>9</v>
      </c>
      <c r="E255">
        <v>99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</row>
    <row r="256" spans="1:29">
      <c r="A256">
        <v>2</v>
      </c>
      <c r="B256">
        <v>226</v>
      </c>
      <c r="C256">
        <v>2006</v>
      </c>
      <c r="D256">
        <v>10</v>
      </c>
      <c r="E256">
        <v>99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</row>
    <row r="257" spans="1:29">
      <c r="A257">
        <v>2</v>
      </c>
      <c r="B257">
        <v>227</v>
      </c>
      <c r="C257">
        <v>2006</v>
      </c>
      <c r="D257">
        <v>11</v>
      </c>
      <c r="E257">
        <v>99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</row>
    <row r="258" spans="1:29">
      <c r="A258">
        <v>2</v>
      </c>
      <c r="B258">
        <v>228</v>
      </c>
      <c r="C258">
        <v>2006</v>
      </c>
      <c r="D258">
        <v>12</v>
      </c>
      <c r="E258">
        <v>99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</row>
    <row r="259" spans="1:29">
      <c r="A259">
        <v>2</v>
      </c>
      <c r="B259">
        <v>229</v>
      </c>
      <c r="C259">
        <v>2005</v>
      </c>
      <c r="D259">
        <v>1</v>
      </c>
      <c r="E259">
        <v>99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683</v>
      </c>
      <c r="R259">
        <v>2320</v>
      </c>
      <c r="S259">
        <v>2272</v>
      </c>
      <c r="T259">
        <v>26.208766380478995</v>
      </c>
      <c r="U259">
        <v>26.55454593576512</v>
      </c>
      <c r="V259">
        <v>15.314224137931037</v>
      </c>
      <c r="W259">
        <v>55.89172535211268</v>
      </c>
      <c r="X259">
        <v>148.84171741323243</v>
      </c>
      <c r="Y259">
        <v>137.38090517241363</v>
      </c>
      <c r="Z259">
        <v>137.55695422535203</v>
      </c>
      <c r="AA259">
        <v>29.767121139515002</v>
      </c>
      <c r="AB259">
        <v>4.2801007600426324</v>
      </c>
      <c r="AC259">
        <v>-59.43991947237641</v>
      </c>
    </row>
    <row r="260" spans="1:29">
      <c r="A260">
        <v>2</v>
      </c>
      <c r="B260">
        <v>230</v>
      </c>
      <c r="C260">
        <v>2005</v>
      </c>
      <c r="D260">
        <v>2</v>
      </c>
      <c r="E260">
        <v>99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689</v>
      </c>
      <c r="R260">
        <v>2056</v>
      </c>
      <c r="S260">
        <v>2031</v>
      </c>
      <c r="T260">
        <v>23.226389516493445</v>
      </c>
      <c r="U260">
        <v>23.036726707715175</v>
      </c>
      <c r="V260">
        <v>15.817120622568096</v>
      </c>
      <c r="W260">
        <v>56.216149679960623</v>
      </c>
      <c r="X260">
        <v>144.34590933809963</v>
      </c>
      <c r="Y260">
        <v>133.23127431906619</v>
      </c>
      <c r="Z260">
        <v>133.49433776464815</v>
      </c>
      <c r="AA260">
        <v>28.656057357585677</v>
      </c>
      <c r="AB260">
        <v>3.7433749316789497</v>
      </c>
      <c r="AC260">
        <v>-62.494075481374949</v>
      </c>
    </row>
    <row r="261" spans="1:29">
      <c r="A261">
        <v>2</v>
      </c>
      <c r="B261">
        <v>231</v>
      </c>
      <c r="C261">
        <v>2005</v>
      </c>
      <c r="D261">
        <v>3</v>
      </c>
      <c r="E261">
        <v>99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666</v>
      </c>
      <c r="R261">
        <v>2026</v>
      </c>
      <c r="S261">
        <v>1994</v>
      </c>
      <c r="T261">
        <v>22.887483054676913</v>
      </c>
      <c r="U261">
        <v>22.853691758507743</v>
      </c>
      <c r="V261">
        <v>15.525666337611057</v>
      </c>
      <c r="W261">
        <v>55.964894684052176</v>
      </c>
      <c r="X261">
        <v>146.03491554536387</v>
      </c>
      <c r="Y261">
        <v>134.79022704837129</v>
      </c>
      <c r="Z261">
        <v>134.89107321965909</v>
      </c>
      <c r="AA261">
        <v>28.29383030009884</v>
      </c>
      <c r="AB261">
        <v>4.5742258295542566</v>
      </c>
      <c r="AC261">
        <v>-45.047015801105282</v>
      </c>
    </row>
    <row r="262" spans="1:29">
      <c r="A262">
        <v>2</v>
      </c>
      <c r="B262">
        <v>232</v>
      </c>
      <c r="C262">
        <v>2005</v>
      </c>
      <c r="D262">
        <v>4</v>
      </c>
      <c r="E262">
        <v>99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718</v>
      </c>
      <c r="R262">
        <v>2447</v>
      </c>
      <c r="S262">
        <v>2401</v>
      </c>
      <c r="T262">
        <v>27.643470402168997</v>
      </c>
      <c r="U262">
        <v>27.528814919650905</v>
      </c>
      <c r="V262">
        <v>15.035553739272579</v>
      </c>
      <c r="W262">
        <v>55.875885047896723</v>
      </c>
      <c r="X262">
        <v>146.03257532052223</v>
      </c>
      <c r="Y262">
        <v>134.78806702084151</v>
      </c>
      <c r="Z262">
        <v>134.9420658059139</v>
      </c>
      <c r="AA262">
        <v>28.515962278820393</v>
      </c>
      <c r="AB262">
        <v>4.1513943274826302</v>
      </c>
      <c r="AC262">
        <v>-52.435140932862758</v>
      </c>
    </row>
    <row r="263" spans="1:29">
      <c r="A263">
        <v>2</v>
      </c>
      <c r="B263">
        <v>233</v>
      </c>
      <c r="C263">
        <v>2005</v>
      </c>
      <c r="D263">
        <v>5</v>
      </c>
      <c r="E263">
        <v>99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2</v>
      </c>
      <c r="R263">
        <v>3</v>
      </c>
      <c r="S263">
        <v>3</v>
      </c>
      <c r="T263">
        <v>3.3890646181653862E-2</v>
      </c>
      <c r="U263">
        <v>2.6220678361066566E-2</v>
      </c>
      <c r="V263">
        <v>14</v>
      </c>
      <c r="W263">
        <v>56</v>
      </c>
      <c r="X263">
        <v>111.44817623690862</v>
      </c>
      <c r="Y263">
        <v>102.86666666666667</v>
      </c>
      <c r="Z263">
        <v>102.86666666666667</v>
      </c>
      <c r="AA263">
        <v>23.172589171020356</v>
      </c>
      <c r="AB263">
        <v>0</v>
      </c>
    </row>
    <row r="264" spans="1:29">
      <c r="A264">
        <v>2</v>
      </c>
      <c r="B264">
        <v>234</v>
      </c>
      <c r="C264">
        <v>2005</v>
      </c>
      <c r="D264">
        <v>6</v>
      </c>
      <c r="E264">
        <v>99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</row>
    <row r="265" spans="1:29">
      <c r="A265">
        <v>2</v>
      </c>
      <c r="B265">
        <v>235</v>
      </c>
      <c r="C265">
        <v>2005</v>
      </c>
      <c r="D265">
        <v>7</v>
      </c>
      <c r="E265">
        <v>99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</row>
    <row r="266" spans="1:29">
      <c r="A266">
        <v>2</v>
      </c>
      <c r="B266">
        <v>236</v>
      </c>
      <c r="C266">
        <v>2005</v>
      </c>
      <c r="D266">
        <v>8</v>
      </c>
      <c r="E266">
        <v>99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</row>
    <row r="267" spans="1:29">
      <c r="A267">
        <v>2</v>
      </c>
      <c r="B267">
        <v>237</v>
      </c>
      <c r="C267">
        <v>2005</v>
      </c>
      <c r="D267">
        <v>9</v>
      </c>
      <c r="E267">
        <v>99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</row>
    <row r="268" spans="1:29">
      <c r="A268">
        <v>2</v>
      </c>
      <c r="B268">
        <v>238</v>
      </c>
      <c r="C268">
        <v>2005</v>
      </c>
      <c r="D268">
        <v>10</v>
      </c>
      <c r="E268">
        <v>99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</row>
    <row r="269" spans="1:29">
      <c r="A269">
        <v>2</v>
      </c>
      <c r="B269">
        <v>239</v>
      </c>
      <c r="C269">
        <v>2005</v>
      </c>
      <c r="D269">
        <v>11</v>
      </c>
      <c r="E269">
        <v>99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</row>
    <row r="270" spans="1:29">
      <c r="A270">
        <v>2</v>
      </c>
      <c r="B270">
        <v>240</v>
      </c>
      <c r="C270">
        <v>2005</v>
      </c>
      <c r="D270">
        <v>12</v>
      </c>
      <c r="E270">
        <v>99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</row>
    <row r="271" spans="1:29">
      <c r="A271">
        <v>2</v>
      </c>
      <c r="B271">
        <v>241</v>
      </c>
      <c r="C271">
        <v>2004</v>
      </c>
      <c r="D271">
        <v>1</v>
      </c>
      <c r="E271">
        <v>99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795</v>
      </c>
      <c r="R271">
        <v>2421</v>
      </c>
      <c r="S271">
        <v>2399</v>
      </c>
      <c r="T271">
        <v>30.801526717557241</v>
      </c>
      <c r="U271">
        <v>31.153893730415255</v>
      </c>
      <c r="V271">
        <v>14.27839735646427</v>
      </c>
      <c r="W271">
        <v>56.177573989162155</v>
      </c>
      <c r="X271">
        <v>147.78846881051197</v>
      </c>
      <c r="Y271">
        <v>136.40875671210222</v>
      </c>
      <c r="Z271">
        <v>136.58182576073349</v>
      </c>
      <c r="AA271">
        <v>29.921870387246194</v>
      </c>
      <c r="AB271">
        <v>4.2072385211180512</v>
      </c>
      <c r="AC271">
        <v>-62.376979247417665</v>
      </c>
    </row>
    <row r="272" spans="1:29">
      <c r="A272">
        <v>2</v>
      </c>
      <c r="B272">
        <v>242</v>
      </c>
      <c r="C272">
        <v>2004</v>
      </c>
      <c r="D272">
        <v>2</v>
      </c>
      <c r="E272">
        <v>99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691</v>
      </c>
      <c r="R272">
        <v>1897</v>
      </c>
      <c r="S272">
        <v>1861</v>
      </c>
      <c r="T272">
        <v>24.134860050890591</v>
      </c>
      <c r="U272">
        <v>23.890009934909191</v>
      </c>
      <c r="V272">
        <v>14.50500790722193</v>
      </c>
      <c r="W272">
        <v>56.344975819451903</v>
      </c>
      <c r="X272">
        <v>145.84692372229398</v>
      </c>
      <c r="Y272">
        <v>134.61671059567749</v>
      </c>
      <c r="Z272">
        <v>135.01461579795816</v>
      </c>
      <c r="AA272">
        <v>28.435525668958377</v>
      </c>
      <c r="AB272">
        <v>3.9372104022643577</v>
      </c>
      <c r="AC272">
        <v>-58.127101286551145</v>
      </c>
    </row>
    <row r="273" spans="1:29">
      <c r="A273">
        <v>2</v>
      </c>
      <c r="B273">
        <v>243</v>
      </c>
      <c r="C273">
        <v>2004</v>
      </c>
      <c r="D273">
        <v>3</v>
      </c>
      <c r="E273">
        <v>99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733</v>
      </c>
      <c r="R273">
        <v>2092</v>
      </c>
      <c r="S273">
        <v>2060</v>
      </c>
      <c r="T273">
        <v>26.615776081424929</v>
      </c>
      <c r="U273">
        <v>26.554836106325723</v>
      </c>
      <c r="V273">
        <v>14.701720841300196</v>
      </c>
      <c r="W273">
        <v>56.357281553398046</v>
      </c>
      <c r="X273">
        <v>146.30916104066668</v>
      </c>
      <c r="Y273">
        <v>135.04335564053565</v>
      </c>
      <c r="Z273">
        <v>135.57737864077697</v>
      </c>
      <c r="AA273">
        <v>28.799404540133608</v>
      </c>
      <c r="AB273">
        <v>3.975961798319807</v>
      </c>
      <c r="AC273">
        <v>-56.213285262817138</v>
      </c>
    </row>
    <row r="274" spans="1:29">
      <c r="A274">
        <v>2</v>
      </c>
      <c r="B274">
        <v>244</v>
      </c>
      <c r="C274">
        <v>2004</v>
      </c>
      <c r="D274">
        <v>4</v>
      </c>
      <c r="E274">
        <v>99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581</v>
      </c>
      <c r="R274">
        <v>1450</v>
      </c>
      <c r="S274">
        <v>1437</v>
      </c>
      <c r="T274">
        <v>18.447837150127224</v>
      </c>
      <c r="U274">
        <v>18.401260228349816</v>
      </c>
      <c r="V274">
        <v>14.28965517241379</v>
      </c>
      <c r="W274">
        <v>56.411273486430083</v>
      </c>
      <c r="X274">
        <v>145.58411476818461</v>
      </c>
      <c r="Y274">
        <v>134.3741379310344</v>
      </c>
      <c r="Z274">
        <v>134.67954070981202</v>
      </c>
      <c r="AA274">
        <v>29.663085392475821</v>
      </c>
      <c r="AB274">
        <v>4.1049164617119613</v>
      </c>
      <c r="AC274">
        <v>-55.954330854013357</v>
      </c>
    </row>
    <row r="275" spans="1:29">
      <c r="A275">
        <v>2</v>
      </c>
      <c r="B275">
        <v>245</v>
      </c>
      <c r="C275">
        <v>2004</v>
      </c>
      <c r="D275">
        <v>5</v>
      </c>
      <c r="E275">
        <v>99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</row>
    <row r="276" spans="1:29">
      <c r="A276">
        <v>2</v>
      </c>
      <c r="B276">
        <v>246</v>
      </c>
      <c r="C276">
        <v>2004</v>
      </c>
      <c r="D276">
        <v>6</v>
      </c>
      <c r="E276">
        <v>99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</row>
    <row r="277" spans="1:29">
      <c r="A277">
        <v>2</v>
      </c>
      <c r="B277">
        <v>247</v>
      </c>
      <c r="C277">
        <v>2004</v>
      </c>
      <c r="D277">
        <v>7</v>
      </c>
      <c r="E277">
        <v>99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</row>
    <row r="278" spans="1:29">
      <c r="A278">
        <v>2</v>
      </c>
      <c r="B278">
        <v>248</v>
      </c>
      <c r="C278">
        <v>2004</v>
      </c>
      <c r="D278">
        <v>8</v>
      </c>
      <c r="E278">
        <v>99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</row>
    <row r="279" spans="1:29">
      <c r="A279">
        <v>2</v>
      </c>
      <c r="B279">
        <v>249</v>
      </c>
      <c r="C279">
        <v>2004</v>
      </c>
      <c r="D279">
        <v>9</v>
      </c>
      <c r="E279">
        <v>99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</row>
    <row r="280" spans="1:29">
      <c r="A280">
        <v>2</v>
      </c>
      <c r="B280">
        <v>250</v>
      </c>
      <c r="C280">
        <v>2004</v>
      </c>
      <c r="D280">
        <v>10</v>
      </c>
      <c r="E280">
        <v>99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</row>
    <row r="281" spans="1:29">
      <c r="A281">
        <v>2</v>
      </c>
      <c r="B281">
        <v>251</v>
      </c>
      <c r="C281">
        <v>2004</v>
      </c>
      <c r="D281">
        <v>11</v>
      </c>
      <c r="E281">
        <v>99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</row>
    <row r="282" spans="1:29">
      <c r="A282">
        <v>2</v>
      </c>
      <c r="B282">
        <v>252</v>
      </c>
      <c r="C282">
        <v>2004</v>
      </c>
      <c r="D282">
        <v>12</v>
      </c>
      <c r="E282">
        <v>99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</row>
    <row r="283" spans="1:29">
      <c r="A283">
        <v>2</v>
      </c>
      <c r="B283">
        <v>253</v>
      </c>
      <c r="C283">
        <v>2003</v>
      </c>
      <c r="D283">
        <v>1</v>
      </c>
      <c r="E283">
        <v>99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842</v>
      </c>
      <c r="R283">
        <v>2422</v>
      </c>
      <c r="S283">
        <v>2387</v>
      </c>
      <c r="T283">
        <v>32.011630980703153</v>
      </c>
      <c r="U283">
        <v>32.245579577043486</v>
      </c>
      <c r="V283">
        <v>14.297274979355905</v>
      </c>
      <c r="W283">
        <v>56.470883954754918</v>
      </c>
      <c r="X283">
        <v>145.33152673265019</v>
      </c>
      <c r="Y283">
        <v>134.14099917423584</v>
      </c>
      <c r="Z283">
        <v>134.65441977377441</v>
      </c>
      <c r="AA283">
        <v>29.426213849725492</v>
      </c>
      <c r="AB283">
        <v>3.8121323332495223</v>
      </c>
      <c r="AC283">
        <v>-58.994310995877299</v>
      </c>
    </row>
    <row r="284" spans="1:29">
      <c r="A284">
        <v>2</v>
      </c>
      <c r="B284">
        <v>254</v>
      </c>
      <c r="C284">
        <v>2003</v>
      </c>
      <c r="D284">
        <v>2</v>
      </c>
      <c r="E284">
        <v>99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713</v>
      </c>
      <c r="R284">
        <v>2055</v>
      </c>
      <c r="S284">
        <v>2031</v>
      </c>
      <c r="T284">
        <v>27.160983346550353</v>
      </c>
      <c r="U284">
        <v>27.131152548871754</v>
      </c>
      <c r="V284">
        <v>14.128953771289536</v>
      </c>
      <c r="W284">
        <v>56.217134416543558</v>
      </c>
      <c r="X284">
        <v>143.94946131966799</v>
      </c>
      <c r="Y284">
        <v>132.86535279805349</v>
      </c>
      <c r="Z284">
        <v>133.15612998522889</v>
      </c>
      <c r="AA284">
        <v>29.269827757068889</v>
      </c>
      <c r="AB284">
        <v>3.7999743269433033</v>
      </c>
      <c r="AC284">
        <v>-59.616047851540507</v>
      </c>
    </row>
    <row r="285" spans="1:29">
      <c r="A285">
        <v>2</v>
      </c>
      <c r="B285">
        <v>255</v>
      </c>
      <c r="C285">
        <v>2003</v>
      </c>
      <c r="D285">
        <v>3</v>
      </c>
      <c r="E285">
        <v>99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640</v>
      </c>
      <c r="R285">
        <v>1537</v>
      </c>
      <c r="S285">
        <v>1504</v>
      </c>
      <c r="T285">
        <v>20.31456515992598</v>
      </c>
      <c r="U285">
        <v>20.184239759684122</v>
      </c>
      <c r="V285">
        <v>14.782693558880938</v>
      </c>
      <c r="W285">
        <v>56.249335106382993</v>
      </c>
      <c r="X285">
        <v>144.46992248269669</v>
      </c>
      <c r="Y285">
        <v>133.34573845152875</v>
      </c>
      <c r="Z285">
        <v>133.77267287234022</v>
      </c>
      <c r="AA285">
        <v>28.368045905457247</v>
      </c>
      <c r="AB285">
        <v>3.9074651799324607</v>
      </c>
      <c r="AC285">
        <v>-61.422784573772688</v>
      </c>
    </row>
    <row r="286" spans="1:29">
      <c r="A286">
        <v>2</v>
      </c>
      <c r="B286">
        <v>256</v>
      </c>
      <c r="C286">
        <v>2003</v>
      </c>
      <c r="D286">
        <v>4</v>
      </c>
      <c r="E286">
        <v>99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619</v>
      </c>
      <c r="R286">
        <v>1552</v>
      </c>
      <c r="S286">
        <v>1523</v>
      </c>
      <c r="T286">
        <v>20.512820512820511</v>
      </c>
      <c r="U286">
        <v>20.439028114400635</v>
      </c>
      <c r="V286">
        <v>14.536082474226804</v>
      </c>
      <c r="W286">
        <v>56.239658568614566</v>
      </c>
      <c r="X286">
        <v>144.39419028046188</v>
      </c>
      <c r="Y286">
        <v>133.27583762886579</v>
      </c>
      <c r="Z286">
        <v>133.77137229152979</v>
      </c>
      <c r="AA286">
        <v>29.485645503583079</v>
      </c>
      <c r="AB286">
        <v>4.1193236973093299</v>
      </c>
      <c r="AC286">
        <v>-57.923433435137561</v>
      </c>
    </row>
    <row r="287" spans="1:29">
      <c r="A287">
        <v>2</v>
      </c>
      <c r="B287">
        <v>257</v>
      </c>
      <c r="C287">
        <v>2003</v>
      </c>
      <c r="D287">
        <v>5</v>
      </c>
      <c r="E287">
        <v>99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</row>
    <row r="288" spans="1:29">
      <c r="A288">
        <v>2</v>
      </c>
      <c r="B288">
        <v>258</v>
      </c>
      <c r="C288">
        <v>2003</v>
      </c>
      <c r="D288">
        <v>6</v>
      </c>
      <c r="E288">
        <v>99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</row>
    <row r="289" spans="1:29">
      <c r="A289">
        <v>2</v>
      </c>
      <c r="B289">
        <v>259</v>
      </c>
      <c r="C289">
        <v>2003</v>
      </c>
      <c r="D289">
        <v>7</v>
      </c>
      <c r="E289">
        <v>99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</row>
    <row r="290" spans="1:29">
      <c r="A290">
        <v>2</v>
      </c>
      <c r="B290">
        <v>260</v>
      </c>
      <c r="C290">
        <v>2003</v>
      </c>
      <c r="D290">
        <v>8</v>
      </c>
      <c r="E290">
        <v>99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</row>
    <row r="291" spans="1:29">
      <c r="A291">
        <v>2</v>
      </c>
      <c r="B291">
        <v>261</v>
      </c>
      <c r="C291">
        <v>2003</v>
      </c>
      <c r="D291">
        <v>9</v>
      </c>
      <c r="E291">
        <v>99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</row>
    <row r="292" spans="1:29">
      <c r="A292">
        <v>2</v>
      </c>
      <c r="B292">
        <v>262</v>
      </c>
      <c r="C292">
        <v>2003</v>
      </c>
      <c r="D292">
        <v>10</v>
      </c>
      <c r="E292">
        <v>99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</row>
    <row r="293" spans="1:29">
      <c r="A293">
        <v>2</v>
      </c>
      <c r="B293">
        <v>263</v>
      </c>
      <c r="C293">
        <v>2003</v>
      </c>
      <c r="D293">
        <v>11</v>
      </c>
      <c r="E293">
        <v>99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</row>
    <row r="294" spans="1:29">
      <c r="A294">
        <v>2</v>
      </c>
      <c r="B294">
        <v>264</v>
      </c>
      <c r="C294">
        <v>2003</v>
      </c>
      <c r="D294">
        <v>12</v>
      </c>
      <c r="E294">
        <v>99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</row>
    <row r="295" spans="1:29">
      <c r="A295">
        <v>2</v>
      </c>
      <c r="B295">
        <v>265</v>
      </c>
      <c r="C295">
        <v>2002</v>
      </c>
      <c r="D295">
        <v>1</v>
      </c>
      <c r="E295">
        <v>99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876</v>
      </c>
      <c r="R295">
        <v>2481</v>
      </c>
      <c r="S295">
        <v>2445</v>
      </c>
      <c r="T295">
        <v>30.839030453697958</v>
      </c>
      <c r="U295">
        <v>30.651605596579</v>
      </c>
      <c r="V295">
        <v>13.971785570334548</v>
      </c>
      <c r="W295">
        <v>55.735787321063377</v>
      </c>
      <c r="X295">
        <v>140.99812966410371</v>
      </c>
      <c r="Y295">
        <v>130.14127367996767</v>
      </c>
      <c r="Z295">
        <v>130.46408997955007</v>
      </c>
      <c r="AA295">
        <v>28.290436482316554</v>
      </c>
      <c r="AB295">
        <v>3.9000455458201526</v>
      </c>
      <c r="AC295">
        <v>-58.329383068980952</v>
      </c>
    </row>
    <row r="296" spans="1:29">
      <c r="A296">
        <v>2</v>
      </c>
      <c r="B296">
        <v>266</v>
      </c>
      <c r="C296">
        <v>2002</v>
      </c>
      <c r="D296">
        <v>2</v>
      </c>
      <c r="E296">
        <v>99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716</v>
      </c>
      <c r="R296">
        <v>1818</v>
      </c>
      <c r="S296">
        <v>1800</v>
      </c>
      <c r="T296">
        <v>22.597886886264757</v>
      </c>
      <c r="U296">
        <v>22.650854932541119</v>
      </c>
      <c r="V296">
        <v>14.037403740374044</v>
      </c>
      <c r="W296">
        <v>56.113333333333323</v>
      </c>
      <c r="X296">
        <v>141.58648259192125</v>
      </c>
      <c r="Y296">
        <v>130.68432343234315</v>
      </c>
      <c r="Z296">
        <v>130.95699999999991</v>
      </c>
      <c r="AA296">
        <v>28.377585753940824</v>
      </c>
      <c r="AB296">
        <v>4.0253971508687378</v>
      </c>
      <c r="AC296">
        <v>-56.208168115868837</v>
      </c>
    </row>
    <row r="297" spans="1:29">
      <c r="A297">
        <v>2</v>
      </c>
      <c r="B297">
        <v>267</v>
      </c>
      <c r="C297">
        <v>2002</v>
      </c>
      <c r="D297">
        <v>3</v>
      </c>
      <c r="E297">
        <v>99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736</v>
      </c>
      <c r="R297">
        <v>1719</v>
      </c>
      <c r="S297">
        <v>1686</v>
      </c>
      <c r="T297">
        <v>21.367308887507765</v>
      </c>
      <c r="U297">
        <v>21.525127930948155</v>
      </c>
      <c r="V297">
        <v>14.223385689354275</v>
      </c>
      <c r="W297">
        <v>55.637603795966797</v>
      </c>
      <c r="X297">
        <v>143.23881265847203</v>
      </c>
      <c r="Y297">
        <v>132.20942408376976</v>
      </c>
      <c r="Z297">
        <v>132.8632265717676</v>
      </c>
      <c r="AA297">
        <v>28.216577874221503</v>
      </c>
      <c r="AB297">
        <v>4.1844750574153116</v>
      </c>
      <c r="AC297">
        <v>-54.989654381529121</v>
      </c>
    </row>
    <row r="298" spans="1:29">
      <c r="A298">
        <v>2</v>
      </c>
      <c r="B298">
        <v>268</v>
      </c>
      <c r="C298">
        <v>2002</v>
      </c>
      <c r="D298">
        <v>4</v>
      </c>
      <c r="E298">
        <v>99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775</v>
      </c>
      <c r="R298">
        <v>2027</v>
      </c>
      <c r="S298">
        <v>2003</v>
      </c>
      <c r="T298">
        <v>25.195773772529517</v>
      </c>
      <c r="U298">
        <v>25.172411539931723</v>
      </c>
      <c r="V298">
        <v>14.416378885051802</v>
      </c>
      <c r="W298">
        <v>56.114827758362466</v>
      </c>
      <c r="X298">
        <v>141.36775417027198</v>
      </c>
      <c r="Y298">
        <v>130.48243709916116</v>
      </c>
      <c r="Z298">
        <v>130.78577134298541</v>
      </c>
      <c r="AA298">
        <v>28.063824487662703</v>
      </c>
      <c r="AB298">
        <v>4.0504549780850221</v>
      </c>
      <c r="AC298">
        <v>-57.148941777092155</v>
      </c>
    </row>
    <row r="299" spans="1:29">
      <c r="A299">
        <v>2</v>
      </c>
      <c r="B299">
        <v>269</v>
      </c>
      <c r="C299">
        <v>2002</v>
      </c>
      <c r="D299">
        <v>5</v>
      </c>
      <c r="E299">
        <v>99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</row>
    <row r="300" spans="1:29">
      <c r="A300">
        <v>2</v>
      </c>
      <c r="B300">
        <v>270</v>
      </c>
      <c r="C300">
        <v>2002</v>
      </c>
      <c r="D300">
        <v>6</v>
      </c>
      <c r="E300">
        <v>99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</row>
    <row r="301" spans="1:29">
      <c r="A301">
        <v>2</v>
      </c>
      <c r="B301">
        <v>271</v>
      </c>
      <c r="C301">
        <v>2002</v>
      </c>
      <c r="D301">
        <v>7</v>
      </c>
      <c r="E301">
        <v>99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</row>
    <row r="302" spans="1:29">
      <c r="A302">
        <v>2</v>
      </c>
      <c r="B302">
        <v>272</v>
      </c>
      <c r="C302">
        <v>2002</v>
      </c>
      <c r="D302">
        <v>8</v>
      </c>
      <c r="E302">
        <v>99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</row>
    <row r="303" spans="1:29">
      <c r="A303">
        <v>2</v>
      </c>
      <c r="B303">
        <v>273</v>
      </c>
      <c r="C303">
        <v>2002</v>
      </c>
      <c r="D303">
        <v>9</v>
      </c>
      <c r="E303">
        <v>99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</row>
    <row r="304" spans="1:29">
      <c r="A304">
        <v>2</v>
      </c>
      <c r="B304">
        <v>274</v>
      </c>
      <c r="C304">
        <v>2002</v>
      </c>
      <c r="D304">
        <v>10</v>
      </c>
      <c r="E304">
        <v>99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</row>
    <row r="305" spans="1:29">
      <c r="A305">
        <v>2</v>
      </c>
      <c r="B305">
        <v>275</v>
      </c>
      <c r="C305">
        <v>2002</v>
      </c>
      <c r="D305">
        <v>11</v>
      </c>
      <c r="E305">
        <v>99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</row>
    <row r="306" spans="1:29">
      <c r="A306">
        <v>2</v>
      </c>
      <c r="B306">
        <v>276</v>
      </c>
      <c r="C306">
        <v>2002</v>
      </c>
      <c r="D306">
        <v>12</v>
      </c>
      <c r="E306">
        <v>99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</row>
    <row r="307" spans="1:29">
      <c r="A307">
        <v>2</v>
      </c>
      <c r="B307">
        <v>277</v>
      </c>
      <c r="C307">
        <v>2001</v>
      </c>
      <c r="D307">
        <v>1</v>
      </c>
      <c r="E307">
        <v>99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733</v>
      </c>
      <c r="R307">
        <v>1795</v>
      </c>
      <c r="S307">
        <v>1765</v>
      </c>
      <c r="T307">
        <v>27.168154987134859</v>
      </c>
      <c r="U307">
        <v>27.481880754320329</v>
      </c>
      <c r="V307">
        <v>14.364345403899723</v>
      </c>
      <c r="W307">
        <v>55.986402266288941</v>
      </c>
      <c r="X307">
        <v>140.15505934686755</v>
      </c>
      <c r="Y307">
        <v>129.36311977715897</v>
      </c>
      <c r="Z307">
        <v>129.52515580736562</v>
      </c>
      <c r="AA307">
        <v>28.930284896323784</v>
      </c>
      <c r="AB307">
        <v>4.0002601653629366</v>
      </c>
      <c r="AC307">
        <v>-57.108034075458555</v>
      </c>
    </row>
    <row r="308" spans="1:29">
      <c r="A308">
        <v>2</v>
      </c>
      <c r="B308">
        <v>278</v>
      </c>
      <c r="C308">
        <v>2001</v>
      </c>
      <c r="D308">
        <v>2</v>
      </c>
      <c r="E308">
        <v>99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661</v>
      </c>
      <c r="R308">
        <v>1516</v>
      </c>
      <c r="S308">
        <v>1490</v>
      </c>
      <c r="T308">
        <v>22.945360980777966</v>
      </c>
      <c r="U308">
        <v>22.9954027346534</v>
      </c>
      <c r="V308">
        <v>14.738126649076513</v>
      </c>
      <c r="W308">
        <v>56.26979865771812</v>
      </c>
      <c r="X308">
        <v>138.91398931441287</v>
      </c>
      <c r="Y308">
        <v>128.21761213720319</v>
      </c>
      <c r="Z308">
        <v>128.38288590604029</v>
      </c>
      <c r="AA308">
        <v>27.8224207496317</v>
      </c>
      <c r="AB308">
        <v>3.8209543187232793</v>
      </c>
      <c r="AC308">
        <v>-52.952484363683375</v>
      </c>
    </row>
    <row r="309" spans="1:29">
      <c r="A309">
        <v>2</v>
      </c>
      <c r="B309">
        <v>279</v>
      </c>
      <c r="C309">
        <v>2001</v>
      </c>
      <c r="D309">
        <v>3</v>
      </c>
      <c r="E309">
        <v>99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752</v>
      </c>
      <c r="R309">
        <v>1699</v>
      </c>
      <c r="S309">
        <v>1663</v>
      </c>
      <c r="T309">
        <v>25.715150597850759</v>
      </c>
      <c r="U309">
        <v>25.291619147887243</v>
      </c>
      <c r="V309">
        <v>15.060623896409657</v>
      </c>
      <c r="W309">
        <v>56.156945279615137</v>
      </c>
      <c r="X309">
        <v>136.60422261007537</v>
      </c>
      <c r="Y309">
        <v>126.08569746909944</v>
      </c>
      <c r="Z309">
        <v>126.51346963319304</v>
      </c>
      <c r="AA309">
        <v>27.683438787313243</v>
      </c>
      <c r="AB309">
        <v>3.8101391210137887</v>
      </c>
      <c r="AC309">
        <v>-53.144791895548998</v>
      </c>
    </row>
    <row r="310" spans="1:29">
      <c r="A310">
        <v>2</v>
      </c>
      <c r="B310">
        <v>280</v>
      </c>
      <c r="C310">
        <v>2001</v>
      </c>
      <c r="D310">
        <v>4</v>
      </c>
      <c r="E310">
        <v>99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704</v>
      </c>
      <c r="R310">
        <v>1597</v>
      </c>
      <c r="S310">
        <v>1574</v>
      </c>
      <c r="T310">
        <v>24.17133343423642</v>
      </c>
      <c r="U310">
        <v>24.231097363139018</v>
      </c>
      <c r="V310">
        <v>14.211646837820911</v>
      </c>
      <c r="W310">
        <v>56.010165184243952</v>
      </c>
      <c r="X310">
        <v>138.70569886250701</v>
      </c>
      <c r="Y310">
        <v>128.02536005009415</v>
      </c>
      <c r="Z310">
        <v>128.06213468869143</v>
      </c>
      <c r="AA310">
        <v>28.724901681945944</v>
      </c>
      <c r="AB310">
        <v>3.9134406064985718</v>
      </c>
      <c r="AC310">
        <v>-55.008302216470007</v>
      </c>
    </row>
    <row r="311" spans="1:29">
      <c r="A311">
        <v>2</v>
      </c>
      <c r="B311">
        <v>281</v>
      </c>
      <c r="C311">
        <v>2001</v>
      </c>
      <c r="D311">
        <v>5</v>
      </c>
      <c r="E311">
        <v>99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</row>
    <row r="312" spans="1:29">
      <c r="A312">
        <v>2</v>
      </c>
      <c r="B312">
        <v>282</v>
      </c>
      <c r="C312">
        <v>2001</v>
      </c>
      <c r="D312">
        <v>6</v>
      </c>
      <c r="E312">
        <v>99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</row>
    <row r="313" spans="1:29">
      <c r="A313">
        <v>2</v>
      </c>
      <c r="B313">
        <v>283</v>
      </c>
      <c r="C313">
        <v>2001</v>
      </c>
      <c r="D313">
        <v>7</v>
      </c>
      <c r="E313">
        <v>99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</row>
    <row r="314" spans="1:29">
      <c r="A314">
        <v>2</v>
      </c>
      <c r="B314">
        <v>284</v>
      </c>
      <c r="C314">
        <v>2001</v>
      </c>
      <c r="D314">
        <v>8</v>
      </c>
      <c r="E314">
        <v>99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</row>
    <row r="315" spans="1:29">
      <c r="A315">
        <v>2</v>
      </c>
      <c r="B315">
        <v>285</v>
      </c>
      <c r="C315">
        <v>2001</v>
      </c>
      <c r="D315">
        <v>9</v>
      </c>
      <c r="E315">
        <v>99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</row>
    <row r="316" spans="1:29">
      <c r="A316">
        <v>2</v>
      </c>
      <c r="B316">
        <v>286</v>
      </c>
      <c r="C316">
        <v>2001</v>
      </c>
      <c r="D316">
        <v>10</v>
      </c>
      <c r="E316">
        <v>99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</row>
    <row r="317" spans="1:29">
      <c r="A317">
        <v>2</v>
      </c>
      <c r="B317">
        <v>287</v>
      </c>
      <c r="C317">
        <v>2001</v>
      </c>
      <c r="D317">
        <v>11</v>
      </c>
      <c r="E317">
        <v>99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</row>
    <row r="318" spans="1:29">
      <c r="A318">
        <v>2</v>
      </c>
      <c r="B318">
        <v>288</v>
      </c>
      <c r="C318">
        <v>2001</v>
      </c>
      <c r="D318">
        <v>12</v>
      </c>
      <c r="E318">
        <v>99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</row>
    <row r="319" spans="1:29">
      <c r="A319">
        <v>2</v>
      </c>
      <c r="B319">
        <v>289</v>
      </c>
      <c r="C319">
        <v>2000</v>
      </c>
      <c r="D319">
        <v>1</v>
      </c>
      <c r="E319">
        <v>99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965</v>
      </c>
      <c r="R319">
        <v>2407</v>
      </c>
      <c r="S319">
        <v>2367</v>
      </c>
      <c r="T319">
        <v>32.766131227879114</v>
      </c>
      <c r="U319">
        <v>33.217355149884007</v>
      </c>
      <c r="V319">
        <v>13.749480681346077</v>
      </c>
      <c r="W319">
        <v>55.551753274186737</v>
      </c>
      <c r="X319">
        <v>139.27651428368225</v>
      </c>
      <c r="Y319">
        <v>128.55222268383889</v>
      </c>
      <c r="Z319">
        <v>128.66485002112387</v>
      </c>
      <c r="AA319">
        <v>27.74525064707894</v>
      </c>
      <c r="AB319">
        <v>3.8779113093681672</v>
      </c>
      <c r="AC319">
        <v>-49.278349612657799</v>
      </c>
    </row>
    <row r="320" spans="1:29">
      <c r="A320">
        <v>2</v>
      </c>
      <c r="B320">
        <v>290</v>
      </c>
      <c r="C320">
        <v>2000</v>
      </c>
      <c r="D320">
        <v>2</v>
      </c>
      <c r="E320">
        <v>99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816</v>
      </c>
      <c r="R320">
        <v>1735</v>
      </c>
      <c r="S320">
        <v>1671</v>
      </c>
      <c r="T320">
        <v>23.618295671113529</v>
      </c>
      <c r="U320">
        <v>23.261049839606518</v>
      </c>
      <c r="V320">
        <v>14.136023054755039</v>
      </c>
      <c r="W320">
        <v>55.605625374027511</v>
      </c>
      <c r="X320">
        <v>137.61009863213823</v>
      </c>
      <c r="Y320">
        <v>127.01412103746388</v>
      </c>
      <c r="Z320">
        <v>127.62800718132848</v>
      </c>
      <c r="AA320">
        <v>28.5232502437355</v>
      </c>
      <c r="AB320">
        <v>3.7247540069940679</v>
      </c>
      <c r="AC320">
        <v>-51.169982706143486</v>
      </c>
    </row>
    <row r="321" spans="1:29">
      <c r="A321">
        <v>2</v>
      </c>
      <c r="B321">
        <v>291</v>
      </c>
      <c r="C321">
        <v>2000</v>
      </c>
      <c r="D321">
        <v>3</v>
      </c>
      <c r="E321">
        <v>99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770</v>
      </c>
      <c r="R321">
        <v>1722</v>
      </c>
      <c r="S321">
        <v>1687</v>
      </c>
      <c r="T321">
        <v>23.44132861421182</v>
      </c>
      <c r="U321">
        <v>23.445738734310059</v>
      </c>
      <c r="V321">
        <v>14.560975609756101</v>
      </c>
      <c r="W321">
        <v>55.510966212211031</v>
      </c>
      <c r="X321">
        <v>137.7182419092419</v>
      </c>
      <c r="Y321">
        <v>127.11393728222998</v>
      </c>
      <c r="Z321">
        <v>127.42128037937164</v>
      </c>
      <c r="AA321">
        <v>28.648266628448781</v>
      </c>
      <c r="AB321">
        <v>3.9415969855037432</v>
      </c>
      <c r="AC321">
        <v>-50.765418019158361</v>
      </c>
    </row>
    <row r="322" spans="1:29">
      <c r="A322">
        <v>2</v>
      </c>
      <c r="B322">
        <v>292</v>
      </c>
      <c r="C322">
        <v>2000</v>
      </c>
      <c r="D322">
        <v>4</v>
      </c>
      <c r="E322">
        <v>99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680</v>
      </c>
      <c r="R322">
        <v>1482</v>
      </c>
      <c r="S322">
        <v>1454</v>
      </c>
      <c r="T322">
        <v>20.174244486795526</v>
      </c>
      <c r="U322">
        <v>20.075856276199403</v>
      </c>
      <c r="V322">
        <v>14.032388663967607</v>
      </c>
      <c r="W322">
        <v>55.595598349381007</v>
      </c>
      <c r="X322">
        <v>136.97237927722017</v>
      </c>
      <c r="Y322">
        <v>126.4255060728746</v>
      </c>
      <c r="Z322">
        <v>126.59099037138938</v>
      </c>
      <c r="AA322">
        <v>26.824019599834976</v>
      </c>
      <c r="AB322">
        <v>3.5695306012842662</v>
      </c>
      <c r="AC322">
        <v>-48.598081503284845</v>
      </c>
    </row>
    <row r="323" spans="1:29">
      <c r="A323">
        <v>2</v>
      </c>
      <c r="B323">
        <v>293</v>
      </c>
      <c r="C323">
        <v>2000</v>
      </c>
      <c r="D323">
        <v>5</v>
      </c>
      <c r="E323">
        <v>99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</row>
    <row r="324" spans="1:29">
      <c r="A324">
        <v>2</v>
      </c>
      <c r="B324">
        <v>294</v>
      </c>
      <c r="C324">
        <v>2000</v>
      </c>
      <c r="D324">
        <v>6</v>
      </c>
      <c r="E324">
        <v>99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</row>
    <row r="325" spans="1:29">
      <c r="A325">
        <v>2</v>
      </c>
      <c r="B325">
        <v>295</v>
      </c>
      <c r="C325">
        <v>2000</v>
      </c>
      <c r="D325">
        <v>7</v>
      </c>
      <c r="E325">
        <v>99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</row>
    <row r="326" spans="1:29">
      <c r="A326">
        <v>2</v>
      </c>
      <c r="B326">
        <v>296</v>
      </c>
      <c r="C326">
        <v>2000</v>
      </c>
      <c r="D326">
        <v>8</v>
      </c>
      <c r="E326">
        <v>99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</row>
    <row r="327" spans="1:29">
      <c r="A327">
        <v>2</v>
      </c>
      <c r="B327">
        <v>297</v>
      </c>
      <c r="C327">
        <v>2000</v>
      </c>
      <c r="D327">
        <v>9</v>
      </c>
      <c r="E327">
        <v>99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</row>
    <row r="328" spans="1:29">
      <c r="A328">
        <v>2</v>
      </c>
      <c r="B328">
        <v>298</v>
      </c>
      <c r="C328">
        <v>2000</v>
      </c>
      <c r="D328">
        <v>10</v>
      </c>
      <c r="E328">
        <v>99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</row>
    <row r="329" spans="1:29">
      <c r="A329">
        <v>2</v>
      </c>
      <c r="B329">
        <v>299</v>
      </c>
      <c r="C329">
        <v>2000</v>
      </c>
      <c r="D329">
        <v>11</v>
      </c>
      <c r="E329">
        <v>99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</row>
    <row r="330" spans="1:29">
      <c r="A330">
        <v>2</v>
      </c>
      <c r="B330">
        <v>300</v>
      </c>
      <c r="C330">
        <v>2000</v>
      </c>
      <c r="D330">
        <v>12</v>
      </c>
      <c r="E330">
        <v>99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</row>
    <row r="331" spans="1:29">
      <c r="A331">
        <v>2</v>
      </c>
      <c r="B331">
        <v>301</v>
      </c>
      <c r="C331">
        <v>1999</v>
      </c>
      <c r="D331">
        <v>1</v>
      </c>
      <c r="E331">
        <v>99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776</v>
      </c>
      <c r="R331">
        <v>1723</v>
      </c>
      <c r="S331">
        <v>1300</v>
      </c>
      <c r="T331">
        <v>26.891412072261879</v>
      </c>
      <c r="U331">
        <v>26.297408942034689</v>
      </c>
      <c r="V331">
        <v>15.282066163668025</v>
      </c>
      <c r="W331">
        <v>54.317692307692305</v>
      </c>
      <c r="X331">
        <v>140.59417894033231</v>
      </c>
      <c r="Y331">
        <v>129.76842716192689</v>
      </c>
      <c r="Z331">
        <v>128.04661538461548</v>
      </c>
      <c r="AA331">
        <v>28.281580511645448</v>
      </c>
      <c r="AB331">
        <v>5.5978562570466748</v>
      </c>
      <c r="AC331">
        <v>-25.999693395409203</v>
      </c>
    </row>
    <row r="332" spans="1:29">
      <c r="A332">
        <v>2</v>
      </c>
      <c r="B332">
        <v>302</v>
      </c>
      <c r="C332">
        <v>1999</v>
      </c>
      <c r="D332">
        <v>2</v>
      </c>
      <c r="E332">
        <v>99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740</v>
      </c>
      <c r="R332">
        <v>1398</v>
      </c>
      <c r="S332">
        <v>1106</v>
      </c>
      <c r="T332">
        <v>21.819033126536347</v>
      </c>
      <c r="U332">
        <v>22.100976251847538</v>
      </c>
      <c r="V332">
        <v>17.677396280400576</v>
      </c>
      <c r="W332">
        <v>54.853526220614839</v>
      </c>
      <c r="X332">
        <v>138.07311791957861</v>
      </c>
      <c r="Y332">
        <v>127.44148783977111</v>
      </c>
      <c r="Z332">
        <v>126.48960216998172</v>
      </c>
      <c r="AA332">
        <v>28.162644554528431</v>
      </c>
      <c r="AB332">
        <v>4.0440914468972489</v>
      </c>
      <c r="AC332">
        <v>-48.634331442403379</v>
      </c>
    </row>
    <row r="333" spans="1:29">
      <c r="A333">
        <v>2</v>
      </c>
      <c r="B333">
        <v>303</v>
      </c>
      <c r="C333">
        <v>1999</v>
      </c>
      <c r="D333">
        <v>3</v>
      </c>
      <c r="E333">
        <v>99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788</v>
      </c>
      <c r="R333">
        <v>1685</v>
      </c>
      <c r="S333">
        <v>1331</v>
      </c>
      <c r="T333">
        <v>26.298333918607831</v>
      </c>
      <c r="U333">
        <v>26.640067084533779</v>
      </c>
      <c r="V333">
        <v>16.629080118694361</v>
      </c>
      <c r="W333">
        <v>54.998497370398191</v>
      </c>
      <c r="X333">
        <v>138.25777766347008</v>
      </c>
      <c r="Y333">
        <v>127.61192878338316</v>
      </c>
      <c r="Z333">
        <v>126.69391435011303</v>
      </c>
      <c r="AA333">
        <v>28.597106250106275</v>
      </c>
      <c r="AB333">
        <v>4.2387427252505674</v>
      </c>
      <c r="AC333">
        <v>-46.11215019775868</v>
      </c>
    </row>
    <row r="334" spans="1:29">
      <c r="A334">
        <v>2</v>
      </c>
      <c r="B334">
        <v>304</v>
      </c>
      <c r="C334">
        <v>1999</v>
      </c>
      <c r="D334">
        <v>4</v>
      </c>
      <c r="E334">
        <v>99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857</v>
      </c>
      <c r="R334">
        <v>1601.25</v>
      </c>
      <c r="S334">
        <v>1245</v>
      </c>
      <c r="T334">
        <v>24.991220882593939</v>
      </c>
      <c r="U334">
        <v>24.961547721583997</v>
      </c>
      <c r="V334">
        <v>16.053083528493364</v>
      </c>
      <c r="W334">
        <v>55.078714859437753</v>
      </c>
      <c r="X334">
        <v>138.83438504080371</v>
      </c>
      <c r="Y334">
        <v>128.14413739266217</v>
      </c>
      <c r="Z334">
        <v>126.91140562248997</v>
      </c>
      <c r="AA334">
        <v>28.081766698621529</v>
      </c>
      <c r="AB334">
        <v>4.1538955388418284</v>
      </c>
      <c r="AC334">
        <v>-49.462902727178736</v>
      </c>
    </row>
    <row r="335" spans="1:29">
      <c r="A335">
        <v>2</v>
      </c>
      <c r="B335">
        <v>305</v>
      </c>
      <c r="C335">
        <v>1999</v>
      </c>
      <c r="D335">
        <v>5</v>
      </c>
      <c r="E335">
        <v>99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</row>
    <row r="336" spans="1:29">
      <c r="A336">
        <v>2</v>
      </c>
      <c r="B336">
        <v>306</v>
      </c>
      <c r="C336">
        <v>1999</v>
      </c>
      <c r="D336">
        <v>6</v>
      </c>
      <c r="E336">
        <v>99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</row>
    <row r="337" spans="1:29">
      <c r="A337">
        <v>2</v>
      </c>
      <c r="B337">
        <v>307</v>
      </c>
      <c r="C337">
        <v>1999</v>
      </c>
      <c r="D337">
        <v>7</v>
      </c>
      <c r="E337">
        <v>99</v>
      </c>
      <c r="F337">
        <v>99</v>
      </c>
      <c r="G337">
        <v>99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</row>
    <row r="338" spans="1:29">
      <c r="A338">
        <v>2</v>
      </c>
      <c r="B338">
        <v>308</v>
      </c>
      <c r="C338">
        <v>1999</v>
      </c>
      <c r="D338">
        <v>8</v>
      </c>
      <c r="E338">
        <v>99</v>
      </c>
      <c r="F338">
        <v>99</v>
      </c>
      <c r="G338">
        <v>99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</row>
    <row r="339" spans="1:29">
      <c r="A339">
        <v>2</v>
      </c>
      <c r="B339">
        <v>309</v>
      </c>
      <c r="C339">
        <v>1999</v>
      </c>
      <c r="D339">
        <v>9</v>
      </c>
      <c r="E339">
        <v>99</v>
      </c>
      <c r="F339">
        <v>99</v>
      </c>
      <c r="G339">
        <v>99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</row>
    <row r="340" spans="1:29">
      <c r="A340">
        <v>2</v>
      </c>
      <c r="B340">
        <v>310</v>
      </c>
      <c r="C340">
        <v>1999</v>
      </c>
      <c r="D340">
        <v>10</v>
      </c>
      <c r="E340">
        <v>99</v>
      </c>
      <c r="F340">
        <v>99</v>
      </c>
      <c r="G340">
        <v>99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</row>
    <row r="341" spans="1:29">
      <c r="A341">
        <v>2</v>
      </c>
      <c r="B341">
        <v>311</v>
      </c>
      <c r="C341">
        <v>1999</v>
      </c>
      <c r="D341">
        <v>11</v>
      </c>
      <c r="E341">
        <v>99</v>
      </c>
      <c r="F341">
        <v>99</v>
      </c>
      <c r="G341">
        <v>99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</row>
    <row r="342" spans="1:29">
      <c r="A342">
        <v>2</v>
      </c>
      <c r="B342">
        <v>312</v>
      </c>
      <c r="C342">
        <v>1999</v>
      </c>
      <c r="D342">
        <v>12</v>
      </c>
      <c r="E342">
        <v>99</v>
      </c>
      <c r="F342">
        <v>99</v>
      </c>
      <c r="G342">
        <v>99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</row>
    <row r="343" spans="1:29">
      <c r="A343">
        <v>2</v>
      </c>
      <c r="B343">
        <v>313</v>
      </c>
      <c r="C343">
        <v>1998</v>
      </c>
      <c r="D343">
        <v>1</v>
      </c>
      <c r="E343">
        <v>99</v>
      </c>
      <c r="F343">
        <v>99</v>
      </c>
      <c r="G343">
        <v>99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769</v>
      </c>
      <c r="R343">
        <v>1465</v>
      </c>
      <c r="S343">
        <v>1173</v>
      </c>
      <c r="T343">
        <v>25.638781939096955</v>
      </c>
      <c r="U343">
        <v>26.312120126192195</v>
      </c>
      <c r="V343">
        <v>15.817064846416377</v>
      </c>
      <c r="W343">
        <v>54.95907928388749</v>
      </c>
      <c r="X343">
        <v>138.66735197216389</v>
      </c>
      <c r="Y343">
        <v>127.98996587030724</v>
      </c>
      <c r="Z343">
        <v>127.44424552429658</v>
      </c>
      <c r="AA343">
        <v>27.830331660288046</v>
      </c>
      <c r="AB343">
        <v>4.0906226121679996</v>
      </c>
      <c r="AC343">
        <v>-47.463747280221192</v>
      </c>
    </row>
    <row r="344" spans="1:29">
      <c r="A344">
        <v>2</v>
      </c>
      <c r="B344">
        <v>314</v>
      </c>
      <c r="C344">
        <v>1998</v>
      </c>
      <c r="D344">
        <v>2</v>
      </c>
      <c r="E344">
        <v>99</v>
      </c>
      <c r="F344">
        <v>99</v>
      </c>
      <c r="G344">
        <v>99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702</v>
      </c>
      <c r="R344">
        <v>1317</v>
      </c>
      <c r="S344">
        <v>1074</v>
      </c>
      <c r="T344">
        <v>23.048652432621633</v>
      </c>
      <c r="U344">
        <v>23.618003862365725</v>
      </c>
      <c r="V344">
        <v>16.839028094153381</v>
      </c>
      <c r="W344">
        <v>55.171322160149003</v>
      </c>
      <c r="X344">
        <v>136.2228743055845</v>
      </c>
      <c r="Y344">
        <v>125.73371298405456</v>
      </c>
      <c r="Z344">
        <v>124.93994413407816</v>
      </c>
      <c r="AA344">
        <v>27.033170816455449</v>
      </c>
      <c r="AB344">
        <v>3.7491745488195423</v>
      </c>
      <c r="AC344">
        <v>-39.875241643006781</v>
      </c>
    </row>
    <row r="345" spans="1:29">
      <c r="A345">
        <v>2</v>
      </c>
      <c r="B345">
        <v>315</v>
      </c>
      <c r="C345">
        <v>1998</v>
      </c>
      <c r="D345">
        <v>3</v>
      </c>
      <c r="E345">
        <v>99</v>
      </c>
      <c r="F345">
        <v>99</v>
      </c>
      <c r="G345">
        <v>99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869</v>
      </c>
      <c r="R345">
        <v>1627</v>
      </c>
      <c r="S345">
        <v>1309.5</v>
      </c>
      <c r="T345">
        <v>28.473923696184805</v>
      </c>
      <c r="U345">
        <v>28.899415857665545</v>
      </c>
      <c r="V345">
        <v>17.602950215119851</v>
      </c>
      <c r="W345">
        <v>54.889652539137074</v>
      </c>
      <c r="X345">
        <v>136.35921719147564</v>
      </c>
      <c r="Y345">
        <v>125.85955746773196</v>
      </c>
      <c r="Z345">
        <v>125.3851088201603</v>
      </c>
      <c r="AA345">
        <v>28.626623510196566</v>
      </c>
      <c r="AB345">
        <v>4.2444901545345068</v>
      </c>
      <c r="AC345">
        <v>-47.386029936349047</v>
      </c>
    </row>
    <row r="346" spans="1:29">
      <c r="A346">
        <v>2</v>
      </c>
      <c r="B346">
        <v>316</v>
      </c>
      <c r="C346">
        <v>1998</v>
      </c>
      <c r="D346">
        <v>4</v>
      </c>
      <c r="E346">
        <v>99</v>
      </c>
      <c r="F346">
        <v>99</v>
      </c>
      <c r="G346">
        <v>99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653</v>
      </c>
      <c r="R346">
        <v>1305</v>
      </c>
      <c r="S346">
        <v>962</v>
      </c>
      <c r="T346">
        <v>22.8386419320966</v>
      </c>
      <c r="U346">
        <v>21.170460153776517</v>
      </c>
      <c r="V346">
        <v>16.288888888888891</v>
      </c>
      <c r="W346">
        <v>54.893970893970888</v>
      </c>
      <c r="X346">
        <v>136.69244467690311</v>
      </c>
      <c r="Y346">
        <v>126.16712643678171</v>
      </c>
      <c r="Z346">
        <v>125.03097713097716</v>
      </c>
      <c r="AA346">
        <v>27.957776615202807</v>
      </c>
      <c r="AB346">
        <v>3.8591610141377193</v>
      </c>
      <c r="AC346">
        <v>-42.934475404771206</v>
      </c>
    </row>
    <row r="347" spans="1:29">
      <c r="A347">
        <v>2</v>
      </c>
      <c r="B347">
        <v>317</v>
      </c>
      <c r="C347">
        <v>1998</v>
      </c>
      <c r="D347">
        <v>5</v>
      </c>
      <c r="E347">
        <v>99</v>
      </c>
      <c r="F347">
        <v>99</v>
      </c>
      <c r="G347">
        <v>99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</row>
    <row r="348" spans="1:29">
      <c r="A348">
        <v>2</v>
      </c>
      <c r="B348">
        <v>318</v>
      </c>
      <c r="C348">
        <v>1998</v>
      </c>
      <c r="D348">
        <v>6</v>
      </c>
      <c r="E348">
        <v>99</v>
      </c>
      <c r="F348">
        <v>99</v>
      </c>
      <c r="G348">
        <v>99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</row>
    <row r="349" spans="1:29">
      <c r="A349">
        <v>2</v>
      </c>
      <c r="B349">
        <v>319</v>
      </c>
      <c r="C349">
        <v>1998</v>
      </c>
      <c r="D349">
        <v>7</v>
      </c>
      <c r="E349">
        <v>99</v>
      </c>
      <c r="F349">
        <v>99</v>
      </c>
      <c r="G349">
        <v>99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</row>
    <row r="350" spans="1:29">
      <c r="A350">
        <v>2</v>
      </c>
      <c r="B350">
        <v>320</v>
      </c>
      <c r="C350">
        <v>1998</v>
      </c>
      <c r="D350">
        <v>8</v>
      </c>
      <c r="E350">
        <v>99</v>
      </c>
      <c r="F350">
        <v>99</v>
      </c>
      <c r="G350">
        <v>99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</row>
    <row r="351" spans="1:29">
      <c r="A351">
        <v>2</v>
      </c>
      <c r="B351">
        <v>321</v>
      </c>
      <c r="C351">
        <v>1998</v>
      </c>
      <c r="D351">
        <v>9</v>
      </c>
      <c r="E351">
        <v>99</v>
      </c>
      <c r="F351">
        <v>99</v>
      </c>
      <c r="G351">
        <v>99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</row>
    <row r="352" spans="1:29">
      <c r="A352">
        <v>2</v>
      </c>
      <c r="B352">
        <v>322</v>
      </c>
      <c r="C352">
        <v>1998</v>
      </c>
      <c r="D352">
        <v>10</v>
      </c>
      <c r="E352">
        <v>99</v>
      </c>
      <c r="F352">
        <v>99</v>
      </c>
      <c r="G352">
        <v>99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</row>
    <row r="353" spans="1:29">
      <c r="A353">
        <v>2</v>
      </c>
      <c r="B353">
        <v>323</v>
      </c>
      <c r="C353">
        <v>1998</v>
      </c>
      <c r="D353">
        <v>11</v>
      </c>
      <c r="E353">
        <v>99</v>
      </c>
      <c r="F353">
        <v>99</v>
      </c>
      <c r="G353">
        <v>99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</row>
    <row r="354" spans="1:29" ht="15.9" customHeight="1">
      <c r="A354">
        <v>2</v>
      </c>
      <c r="B354">
        <v>324</v>
      </c>
      <c r="C354">
        <v>1998</v>
      </c>
      <c r="D354">
        <v>12</v>
      </c>
      <c r="E354">
        <v>99</v>
      </c>
      <c r="F354">
        <v>99</v>
      </c>
      <c r="G354">
        <v>99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</row>
    <row r="355" spans="1:29" ht="15.9" customHeight="1">
      <c r="A355">
        <v>2</v>
      </c>
      <c r="B355">
        <v>325</v>
      </c>
      <c r="C355">
        <v>1997</v>
      </c>
      <c r="D355">
        <v>1</v>
      </c>
      <c r="E355">
        <v>99</v>
      </c>
      <c r="F355">
        <v>99</v>
      </c>
      <c r="G355">
        <v>99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808</v>
      </c>
      <c r="R355">
        <v>1603</v>
      </c>
      <c r="S355">
        <v>1288</v>
      </c>
      <c r="T355">
        <v>25.442425204348861</v>
      </c>
      <c r="U355">
        <v>25.835246837681591</v>
      </c>
      <c r="V355">
        <v>16.989394884591395</v>
      </c>
      <c r="W355">
        <v>54.800465838509318</v>
      </c>
      <c r="X355">
        <v>137.96652944201998</v>
      </c>
      <c r="Y355">
        <v>127.3431066749842</v>
      </c>
      <c r="Z355">
        <v>125.95667701863341</v>
      </c>
      <c r="AA355">
        <v>26.684175739950529</v>
      </c>
      <c r="AB355">
        <v>4.077064286854343</v>
      </c>
      <c r="AC355">
        <v>-47.872819664861488</v>
      </c>
    </row>
    <row r="356" spans="1:29" ht="15.9" customHeight="1">
      <c r="A356">
        <v>2</v>
      </c>
      <c r="B356">
        <v>326</v>
      </c>
      <c r="C356">
        <v>1997</v>
      </c>
      <c r="D356">
        <v>2</v>
      </c>
      <c r="E356">
        <v>99</v>
      </c>
      <c r="F356">
        <v>99</v>
      </c>
      <c r="G356">
        <v>99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785</v>
      </c>
      <c r="R356">
        <v>1462.25</v>
      </c>
      <c r="S356">
        <v>1162</v>
      </c>
      <c r="T356">
        <v>23.208475517816055</v>
      </c>
      <c r="U356">
        <v>23.421579870088248</v>
      </c>
      <c r="V356">
        <v>17.794494785433411</v>
      </c>
      <c r="W356">
        <v>55.282271944922549</v>
      </c>
      <c r="X356">
        <v>137.67107822044389</v>
      </c>
      <c r="Y356">
        <v>127.07040519746963</v>
      </c>
      <c r="Z356">
        <v>126.57108433734952</v>
      </c>
      <c r="AA356">
        <v>27.804658663656912</v>
      </c>
      <c r="AB356">
        <v>4.6048144006493699</v>
      </c>
      <c r="AC356">
        <v>-38.851712138438366</v>
      </c>
    </row>
    <row r="357" spans="1:29" ht="15.9" customHeight="1">
      <c r="A357">
        <v>2</v>
      </c>
      <c r="B357">
        <v>327</v>
      </c>
      <c r="C357">
        <v>1997</v>
      </c>
      <c r="D357">
        <v>3</v>
      </c>
      <c r="E357">
        <v>99</v>
      </c>
      <c r="F357">
        <v>99</v>
      </c>
      <c r="G357">
        <v>99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825</v>
      </c>
      <c r="R357">
        <v>1675.25</v>
      </c>
      <c r="S357">
        <v>1308</v>
      </c>
      <c r="T357">
        <v>26.589159590508689</v>
      </c>
      <c r="U357">
        <v>26.19404980435516</v>
      </c>
      <c r="V357">
        <v>17.760334278465905</v>
      </c>
      <c r="W357">
        <v>55.36850152905199</v>
      </c>
      <c r="X357">
        <v>136.7211730659692</v>
      </c>
      <c r="Y357">
        <v>126.1936427398892</v>
      </c>
      <c r="Z357">
        <v>125.7532874617736</v>
      </c>
      <c r="AA357">
        <v>28.577272730538255</v>
      </c>
      <c r="AB357">
        <v>4.6411256825989113</v>
      </c>
      <c r="AC357">
        <v>-41.327174224992191</v>
      </c>
    </row>
    <row r="358" spans="1:29" ht="15.9" customHeight="1">
      <c r="A358">
        <v>2</v>
      </c>
      <c r="B358">
        <v>328</v>
      </c>
      <c r="C358">
        <v>1997</v>
      </c>
      <c r="D358">
        <v>4</v>
      </c>
      <c r="E358">
        <v>99</v>
      </c>
      <c r="F358">
        <v>99</v>
      </c>
      <c r="G358">
        <v>99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805</v>
      </c>
      <c r="R358">
        <v>1560</v>
      </c>
      <c r="S358">
        <v>1246</v>
      </c>
      <c r="T358">
        <v>24.759939687326405</v>
      </c>
      <c r="U358">
        <v>24.549123487875015</v>
      </c>
      <c r="V358">
        <v>17.772435897435901</v>
      </c>
      <c r="W358">
        <v>55.821027287319438</v>
      </c>
      <c r="X358">
        <v>134.97284495930245</v>
      </c>
      <c r="Y358">
        <v>124.57993589743565</v>
      </c>
      <c r="Z358">
        <v>123.72070626003185</v>
      </c>
      <c r="AA358">
        <v>26.676235896769406</v>
      </c>
      <c r="AB358">
        <v>4.2385800763299128</v>
      </c>
      <c r="AC358">
        <v>-44.583056281744838</v>
      </c>
    </row>
    <row r="359" spans="1:29" ht="15.9" customHeight="1">
      <c r="A359">
        <v>2</v>
      </c>
      <c r="B359">
        <v>329</v>
      </c>
      <c r="C359">
        <v>1997</v>
      </c>
      <c r="D359">
        <v>5</v>
      </c>
      <c r="E359">
        <v>99</v>
      </c>
      <c r="F359">
        <v>99</v>
      </c>
      <c r="G359">
        <v>99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</row>
    <row r="360" spans="1:29" ht="15.9" customHeight="1">
      <c r="A360">
        <v>2</v>
      </c>
      <c r="B360">
        <v>330</v>
      </c>
      <c r="C360">
        <v>1997</v>
      </c>
      <c r="D360">
        <v>6</v>
      </c>
      <c r="E360">
        <v>99</v>
      </c>
      <c r="F360">
        <v>99</v>
      </c>
      <c r="G360">
        <v>99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</row>
    <row r="361" spans="1:29" ht="15.9" customHeight="1">
      <c r="A361">
        <v>2</v>
      </c>
      <c r="B361">
        <v>331</v>
      </c>
      <c r="C361">
        <v>1997</v>
      </c>
      <c r="D361">
        <v>7</v>
      </c>
      <c r="E361">
        <v>99</v>
      </c>
      <c r="F361">
        <v>99</v>
      </c>
      <c r="G361">
        <v>99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</row>
    <row r="362" spans="1:29" ht="15.9" customHeight="1">
      <c r="A362">
        <v>2</v>
      </c>
      <c r="B362">
        <v>332</v>
      </c>
      <c r="C362">
        <v>1997</v>
      </c>
      <c r="D362">
        <v>8</v>
      </c>
      <c r="E362">
        <v>99</v>
      </c>
      <c r="F362">
        <v>99</v>
      </c>
      <c r="G362">
        <v>99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</row>
    <row r="363" spans="1:29" ht="15.9" customHeight="1">
      <c r="A363">
        <v>2</v>
      </c>
      <c r="B363">
        <v>333</v>
      </c>
      <c r="C363">
        <v>1997</v>
      </c>
      <c r="D363">
        <v>9</v>
      </c>
      <c r="E363">
        <v>99</v>
      </c>
      <c r="F363">
        <v>99</v>
      </c>
      <c r="G363">
        <v>99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</row>
    <row r="364" spans="1:29" ht="15.9" customHeight="1">
      <c r="A364">
        <v>2</v>
      </c>
      <c r="B364">
        <v>334</v>
      </c>
      <c r="C364">
        <v>1997</v>
      </c>
      <c r="D364">
        <v>10</v>
      </c>
      <c r="E364">
        <v>99</v>
      </c>
      <c r="F364">
        <v>99</v>
      </c>
      <c r="G364">
        <v>99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</row>
    <row r="365" spans="1:29" ht="15.9" customHeight="1">
      <c r="A365">
        <v>2</v>
      </c>
      <c r="B365">
        <v>335</v>
      </c>
      <c r="C365">
        <v>1997</v>
      </c>
      <c r="D365">
        <v>11</v>
      </c>
      <c r="E365">
        <v>99</v>
      </c>
      <c r="F365">
        <v>99</v>
      </c>
      <c r="G365">
        <v>99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</row>
    <row r="366" spans="1:29" ht="15.9" customHeight="1">
      <c r="A366">
        <v>2</v>
      </c>
      <c r="B366">
        <v>336</v>
      </c>
      <c r="C366">
        <v>1997</v>
      </c>
      <c r="D366">
        <v>12</v>
      </c>
      <c r="E366">
        <v>99</v>
      </c>
      <c r="F366">
        <v>99</v>
      </c>
      <c r="G366">
        <v>99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</row>
    <row r="367" spans="1:29" s="273" customFormat="1" ht="15.9" customHeight="1">
      <c r="A367" s="273">
        <v>2</v>
      </c>
      <c r="B367" s="273">
        <v>337</v>
      </c>
      <c r="C367" s="273">
        <v>1996</v>
      </c>
      <c r="D367" s="273">
        <v>1</v>
      </c>
      <c r="E367" s="273">
        <v>99</v>
      </c>
      <c r="F367" s="273">
        <v>99</v>
      </c>
      <c r="G367" s="273">
        <v>99</v>
      </c>
      <c r="H367" s="273">
        <v>99</v>
      </c>
      <c r="I367" s="273">
        <v>99</v>
      </c>
      <c r="J367" s="273">
        <v>999</v>
      </c>
      <c r="K367" s="273">
        <v>99</v>
      </c>
      <c r="L367" s="273">
        <v>99</v>
      </c>
      <c r="M367" s="273">
        <v>99</v>
      </c>
      <c r="N367" s="273">
        <v>99</v>
      </c>
      <c r="O367" s="273">
        <v>99</v>
      </c>
      <c r="P367" s="273">
        <v>9999</v>
      </c>
      <c r="Q367" s="273">
        <v>500</v>
      </c>
      <c r="R367" s="273">
        <v>890</v>
      </c>
      <c r="S367" s="273">
        <v>506</v>
      </c>
      <c r="T367" s="273">
        <v>14.53773276706958</v>
      </c>
      <c r="U367" s="273">
        <v>11.159726189720471</v>
      </c>
      <c r="V367" s="273">
        <v>14.825842696629209</v>
      </c>
      <c r="W367" s="273">
        <v>54.239130434782609</v>
      </c>
      <c r="X367" s="273">
        <v>137.90570562528151</v>
      </c>
      <c r="Y367" s="273">
        <v>127.28696629213498</v>
      </c>
      <c r="Z367" s="273">
        <v>125.07450592885378</v>
      </c>
      <c r="AA367" s="273">
        <v>28.26000963408816</v>
      </c>
      <c r="AB367" s="273">
        <v>4.7962570257749073</v>
      </c>
      <c r="AC367" s="273">
        <v>-33.265755833854904</v>
      </c>
    </row>
    <row r="368" spans="1:29" s="273" customFormat="1" ht="15.9" customHeight="1">
      <c r="A368" s="273">
        <v>2</v>
      </c>
      <c r="B368" s="273">
        <v>338</v>
      </c>
      <c r="C368" s="273">
        <v>1996</v>
      </c>
      <c r="D368" s="273">
        <v>2</v>
      </c>
      <c r="E368" s="273">
        <v>99</v>
      </c>
      <c r="F368" s="273">
        <v>99</v>
      </c>
      <c r="G368" s="273">
        <v>99</v>
      </c>
      <c r="H368" s="273">
        <v>99</v>
      </c>
      <c r="I368" s="273">
        <v>99</v>
      </c>
      <c r="J368" s="273">
        <v>999</v>
      </c>
      <c r="K368" s="273">
        <v>99</v>
      </c>
      <c r="L368" s="273">
        <v>99</v>
      </c>
      <c r="M368" s="273">
        <v>99</v>
      </c>
      <c r="N368" s="273">
        <v>99</v>
      </c>
      <c r="O368" s="273">
        <v>99</v>
      </c>
      <c r="P368" s="273">
        <v>9999</v>
      </c>
      <c r="Q368" s="273">
        <v>869</v>
      </c>
      <c r="R368" s="273">
        <v>1520</v>
      </c>
      <c r="S368" s="273">
        <v>1131</v>
      </c>
      <c r="T368" s="273">
        <v>24.828487422410976</v>
      </c>
      <c r="U368" s="273">
        <v>24.386748203164103</v>
      </c>
      <c r="V368" s="273">
        <v>16.659868421052636</v>
      </c>
      <c r="W368" s="273">
        <v>55.253757736516363</v>
      </c>
      <c r="X368" s="273">
        <v>133.93767463078069</v>
      </c>
      <c r="Y368" s="273">
        <v>123.6244736842105</v>
      </c>
      <c r="Z368" s="273">
        <v>122.28045977011496</v>
      </c>
      <c r="AA368" s="273">
        <v>26.110509860291899</v>
      </c>
      <c r="AB368" s="273">
        <v>4.4948316453947488</v>
      </c>
      <c r="AC368" s="273">
        <v>-32.960932885689544</v>
      </c>
    </row>
    <row r="369" spans="1:39" s="273" customFormat="1" ht="15.9" customHeight="1">
      <c r="A369" s="273">
        <v>2</v>
      </c>
      <c r="B369" s="273">
        <v>339</v>
      </c>
      <c r="C369" s="273">
        <v>1996</v>
      </c>
      <c r="D369" s="273">
        <v>3</v>
      </c>
      <c r="E369" s="273">
        <v>99</v>
      </c>
      <c r="F369" s="273">
        <v>99</v>
      </c>
      <c r="G369" s="273">
        <v>99</v>
      </c>
      <c r="H369" s="273">
        <v>99</v>
      </c>
      <c r="I369" s="273">
        <v>99</v>
      </c>
      <c r="J369" s="273">
        <v>999</v>
      </c>
      <c r="K369" s="273">
        <v>99</v>
      </c>
      <c r="L369" s="273">
        <v>99</v>
      </c>
      <c r="M369" s="273">
        <v>99</v>
      </c>
      <c r="N369" s="273">
        <v>99</v>
      </c>
      <c r="O369" s="273">
        <v>99</v>
      </c>
      <c r="P369" s="273">
        <v>9999</v>
      </c>
      <c r="Q369" s="273">
        <v>1110</v>
      </c>
      <c r="R369" s="273">
        <v>2077</v>
      </c>
      <c r="S369" s="273">
        <v>1617</v>
      </c>
      <c r="T369" s="273">
        <v>33.926821300228681</v>
      </c>
      <c r="U369" s="273">
        <v>35.552751856789179</v>
      </c>
      <c r="V369" s="273">
        <v>17.288396726047178</v>
      </c>
      <c r="W369" s="273">
        <v>55.522572665429827</v>
      </c>
      <c r="X369" s="273">
        <v>135.68892336277585</v>
      </c>
      <c r="Y369" s="273">
        <v>125.24087626384218</v>
      </c>
      <c r="Z369" s="273">
        <v>124.68923933209656</v>
      </c>
      <c r="AA369" s="273">
        <v>27.684234753826377</v>
      </c>
      <c r="AB369" s="273">
        <v>4.2326751248179448</v>
      </c>
      <c r="AC369" s="273">
        <v>-43.487347521307186</v>
      </c>
    </row>
    <row r="370" spans="1:39" s="273" customFormat="1" ht="15.9" customHeight="1">
      <c r="A370" s="273">
        <v>2</v>
      </c>
      <c r="B370" s="273">
        <v>340</v>
      </c>
      <c r="C370" s="273">
        <v>1996</v>
      </c>
      <c r="D370" s="273">
        <v>4</v>
      </c>
      <c r="E370" s="273">
        <v>99</v>
      </c>
      <c r="F370" s="273">
        <v>99</v>
      </c>
      <c r="G370" s="273">
        <v>99</v>
      </c>
      <c r="H370" s="273">
        <v>99</v>
      </c>
      <c r="I370" s="273">
        <v>99</v>
      </c>
      <c r="J370" s="273">
        <v>999</v>
      </c>
      <c r="K370" s="273">
        <v>99</v>
      </c>
      <c r="L370" s="273">
        <v>99</v>
      </c>
      <c r="M370" s="273">
        <v>99</v>
      </c>
      <c r="N370" s="273">
        <v>99</v>
      </c>
      <c r="O370" s="273">
        <v>99</v>
      </c>
      <c r="P370" s="273">
        <v>9999</v>
      </c>
      <c r="Q370" s="273">
        <v>957</v>
      </c>
      <c r="R370" s="273">
        <v>1635</v>
      </c>
      <c r="S370" s="273">
        <v>1309</v>
      </c>
      <c r="T370" s="273">
        <v>26.706958510290743</v>
      </c>
      <c r="U370" s="273">
        <v>28.900773750326248</v>
      </c>
      <c r="V370" s="273">
        <v>16.092966360856266</v>
      </c>
      <c r="W370" s="273">
        <v>55.609625668449198</v>
      </c>
      <c r="X370" s="273">
        <v>136.19244519102361</v>
      </c>
      <c r="Y370" s="273">
        <v>125.70562691131516</v>
      </c>
      <c r="Z370" s="273">
        <v>125.20901451489704</v>
      </c>
      <c r="AA370" s="273">
        <v>27.128964188838044</v>
      </c>
      <c r="AB370" s="273">
        <v>4.3830633402795529</v>
      </c>
      <c r="AC370" s="273">
        <v>-40.980003938735969</v>
      </c>
    </row>
    <row r="371" spans="1:39" s="273" customFormat="1" ht="15.9" customHeight="1">
      <c r="A371" s="273">
        <v>2</v>
      </c>
      <c r="B371" s="273">
        <v>341</v>
      </c>
      <c r="C371" s="273">
        <v>1996</v>
      </c>
      <c r="D371" s="273">
        <v>5</v>
      </c>
      <c r="E371" s="273">
        <v>99</v>
      </c>
      <c r="F371" s="273">
        <v>99</v>
      </c>
      <c r="G371" s="273">
        <v>99</v>
      </c>
      <c r="H371" s="273">
        <v>99</v>
      </c>
      <c r="I371" s="273">
        <v>99</v>
      </c>
      <c r="J371" s="273">
        <v>999</v>
      </c>
      <c r="K371" s="273">
        <v>99</v>
      </c>
      <c r="L371" s="273">
        <v>99</v>
      </c>
      <c r="M371" s="273">
        <v>99</v>
      </c>
      <c r="N371" s="273">
        <v>99</v>
      </c>
      <c r="O371" s="273">
        <v>99</v>
      </c>
      <c r="P371" s="273">
        <v>9999</v>
      </c>
    </row>
    <row r="372" spans="1:39" s="273" customFormat="1" ht="15.9" customHeight="1">
      <c r="A372" s="273">
        <v>2</v>
      </c>
      <c r="B372" s="273">
        <v>342</v>
      </c>
      <c r="C372" s="273">
        <v>1996</v>
      </c>
      <c r="D372" s="273">
        <v>6</v>
      </c>
      <c r="E372" s="273">
        <v>99</v>
      </c>
      <c r="F372" s="273">
        <v>99</v>
      </c>
      <c r="G372" s="273">
        <v>99</v>
      </c>
      <c r="H372" s="273">
        <v>99</v>
      </c>
      <c r="I372" s="273">
        <v>99</v>
      </c>
      <c r="J372" s="273">
        <v>999</v>
      </c>
      <c r="K372" s="273">
        <v>99</v>
      </c>
      <c r="L372" s="273">
        <v>99</v>
      </c>
      <c r="M372" s="273">
        <v>99</v>
      </c>
      <c r="N372" s="273">
        <v>99</v>
      </c>
      <c r="O372" s="273">
        <v>99</v>
      </c>
      <c r="P372" s="273">
        <v>9999</v>
      </c>
    </row>
    <row r="373" spans="1:39" s="273" customFormat="1" ht="15.9" customHeight="1">
      <c r="A373" s="273">
        <v>2</v>
      </c>
      <c r="B373" s="273">
        <v>343</v>
      </c>
      <c r="C373" s="273">
        <v>1996</v>
      </c>
      <c r="D373" s="273">
        <v>7</v>
      </c>
      <c r="E373" s="273">
        <v>99</v>
      </c>
      <c r="F373" s="273">
        <v>99</v>
      </c>
      <c r="G373" s="273">
        <v>99</v>
      </c>
      <c r="H373" s="273">
        <v>99</v>
      </c>
      <c r="I373" s="273">
        <v>99</v>
      </c>
      <c r="J373" s="273">
        <v>999</v>
      </c>
      <c r="K373" s="273">
        <v>99</v>
      </c>
      <c r="L373" s="273">
        <v>99</v>
      </c>
      <c r="M373" s="273">
        <v>99</v>
      </c>
      <c r="N373" s="273">
        <v>99</v>
      </c>
      <c r="O373" s="273">
        <v>99</v>
      </c>
      <c r="P373" s="273">
        <v>9999</v>
      </c>
    </row>
    <row r="374" spans="1:39" s="273" customFormat="1" ht="15.9" customHeight="1">
      <c r="A374" s="273">
        <v>2</v>
      </c>
      <c r="B374" s="273">
        <v>344</v>
      </c>
      <c r="C374" s="273">
        <v>1996</v>
      </c>
      <c r="D374" s="273">
        <v>8</v>
      </c>
      <c r="E374" s="273">
        <v>99</v>
      </c>
      <c r="F374" s="273">
        <v>99</v>
      </c>
      <c r="G374" s="273">
        <v>99</v>
      </c>
      <c r="H374" s="273">
        <v>99</v>
      </c>
      <c r="I374" s="273">
        <v>99</v>
      </c>
      <c r="J374" s="273">
        <v>999</v>
      </c>
      <c r="K374" s="273">
        <v>99</v>
      </c>
      <c r="L374" s="273">
        <v>99</v>
      </c>
      <c r="M374" s="273">
        <v>99</v>
      </c>
      <c r="N374" s="273">
        <v>99</v>
      </c>
      <c r="O374" s="273">
        <v>99</v>
      </c>
      <c r="P374" s="273">
        <v>9999</v>
      </c>
    </row>
    <row r="375" spans="1:39" s="273" customFormat="1" ht="15.9" customHeight="1">
      <c r="A375" s="273">
        <v>2</v>
      </c>
      <c r="B375" s="273">
        <v>345</v>
      </c>
      <c r="C375" s="273">
        <v>1996</v>
      </c>
      <c r="D375" s="273">
        <v>9</v>
      </c>
      <c r="E375" s="273">
        <v>99</v>
      </c>
      <c r="F375" s="273">
        <v>99</v>
      </c>
      <c r="G375" s="273">
        <v>99</v>
      </c>
      <c r="H375" s="273">
        <v>99</v>
      </c>
      <c r="I375" s="273">
        <v>99</v>
      </c>
      <c r="J375" s="273">
        <v>999</v>
      </c>
      <c r="K375" s="273">
        <v>99</v>
      </c>
      <c r="L375" s="273">
        <v>99</v>
      </c>
      <c r="M375" s="273">
        <v>99</v>
      </c>
      <c r="N375" s="273">
        <v>99</v>
      </c>
      <c r="O375" s="273">
        <v>99</v>
      </c>
      <c r="P375" s="273">
        <v>9999</v>
      </c>
    </row>
    <row r="376" spans="1:39" s="273" customFormat="1" ht="15.9" customHeight="1">
      <c r="A376" s="273">
        <v>2</v>
      </c>
      <c r="B376" s="273">
        <v>346</v>
      </c>
      <c r="C376" s="273">
        <v>1996</v>
      </c>
      <c r="D376" s="273">
        <v>10</v>
      </c>
      <c r="E376" s="273">
        <v>99</v>
      </c>
      <c r="F376" s="273">
        <v>99</v>
      </c>
      <c r="G376" s="273">
        <v>99</v>
      </c>
      <c r="H376" s="273">
        <v>99</v>
      </c>
      <c r="I376" s="273">
        <v>99</v>
      </c>
      <c r="J376" s="273">
        <v>999</v>
      </c>
      <c r="K376" s="273">
        <v>99</v>
      </c>
      <c r="L376" s="273">
        <v>99</v>
      </c>
      <c r="M376" s="273">
        <v>99</v>
      </c>
      <c r="N376" s="273">
        <v>99</v>
      </c>
      <c r="O376" s="273">
        <v>99</v>
      </c>
      <c r="P376" s="273">
        <v>9999</v>
      </c>
    </row>
    <row r="377" spans="1:39" s="273" customFormat="1" ht="15.9" customHeight="1">
      <c r="A377" s="273">
        <v>2</v>
      </c>
      <c r="B377" s="273">
        <v>347</v>
      </c>
      <c r="C377" s="273">
        <v>1996</v>
      </c>
      <c r="D377" s="273">
        <v>11</v>
      </c>
      <c r="E377" s="273">
        <v>99</v>
      </c>
      <c r="F377" s="273">
        <v>99</v>
      </c>
      <c r="G377" s="273">
        <v>99</v>
      </c>
      <c r="H377" s="273">
        <v>99</v>
      </c>
      <c r="I377" s="273">
        <v>99</v>
      </c>
      <c r="J377" s="273">
        <v>999</v>
      </c>
      <c r="K377" s="273">
        <v>99</v>
      </c>
      <c r="L377" s="273">
        <v>99</v>
      </c>
      <c r="M377" s="273">
        <v>99</v>
      </c>
      <c r="N377" s="273">
        <v>99</v>
      </c>
      <c r="O377" s="273">
        <v>99</v>
      </c>
      <c r="P377" s="273">
        <v>9999</v>
      </c>
    </row>
    <row r="378" spans="1:39" s="273" customFormat="1" ht="15.9" customHeight="1">
      <c r="A378" s="273">
        <v>2</v>
      </c>
      <c r="B378" s="273">
        <v>348</v>
      </c>
      <c r="C378" s="273">
        <v>1996</v>
      </c>
      <c r="D378" s="273">
        <v>12</v>
      </c>
      <c r="E378" s="273">
        <v>99</v>
      </c>
      <c r="F378" s="273">
        <v>99</v>
      </c>
      <c r="G378" s="273">
        <v>99</v>
      </c>
      <c r="H378" s="273">
        <v>99</v>
      </c>
      <c r="I378" s="273">
        <v>99</v>
      </c>
      <c r="J378" s="273">
        <v>999</v>
      </c>
      <c r="K378" s="273">
        <v>99</v>
      </c>
      <c r="L378" s="273">
        <v>99</v>
      </c>
      <c r="M378" s="273">
        <v>99</v>
      </c>
      <c r="N378" s="273">
        <v>99</v>
      </c>
      <c r="O378" s="273">
        <v>99</v>
      </c>
      <c r="P378" s="273">
        <v>9999</v>
      </c>
    </row>
    <row r="379" spans="1:39">
      <c r="A379">
        <v>3</v>
      </c>
      <c r="B379">
        <v>1</v>
      </c>
      <c r="C379">
        <v>2024</v>
      </c>
      <c r="D379">
        <v>99</v>
      </c>
      <c r="E379">
        <v>1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60</v>
      </c>
      <c r="R379">
        <v>398</v>
      </c>
      <c r="S379">
        <v>398</v>
      </c>
      <c r="T379">
        <v>6.1240190798584386</v>
      </c>
      <c r="U379">
        <v>6.1048735875082114</v>
      </c>
      <c r="V379">
        <v>4.5527638190954782</v>
      </c>
      <c r="W379">
        <v>60.613065326633169</v>
      </c>
      <c r="X379">
        <v>148.75705722545547</v>
      </c>
      <c r="Y379">
        <v>137.30276381909545</v>
      </c>
      <c r="Z379">
        <v>137.30276381909545</v>
      </c>
      <c r="AA379">
        <v>28.476173014421004</v>
      </c>
      <c r="AB379">
        <v>2.860409035435882</v>
      </c>
      <c r="AC379">
        <v>-52.643945633824309</v>
      </c>
      <c r="AD379">
        <v>6</v>
      </c>
      <c r="AE379">
        <v>0</v>
      </c>
      <c r="AF379">
        <v>0</v>
      </c>
      <c r="AG379">
        <v>0</v>
      </c>
      <c r="AH379">
        <v>18</v>
      </c>
      <c r="AI379">
        <v>1</v>
      </c>
      <c r="AJ379">
        <v>1</v>
      </c>
      <c r="AK379">
        <v>2</v>
      </c>
      <c r="AL379">
        <v>0</v>
      </c>
      <c r="AM379">
        <v>0</v>
      </c>
    </row>
    <row r="380" spans="1:39">
      <c r="A380">
        <v>3</v>
      </c>
      <c r="B380">
        <v>2</v>
      </c>
      <c r="C380">
        <v>2024</v>
      </c>
      <c r="D380">
        <v>99</v>
      </c>
      <c r="E380">
        <v>2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60</v>
      </c>
      <c r="R380">
        <v>449</v>
      </c>
      <c r="S380">
        <v>449</v>
      </c>
      <c r="T380">
        <v>6.9087551931066304</v>
      </c>
      <c r="U380">
        <v>6.5196517463235182</v>
      </c>
      <c r="V380">
        <v>6.0133630289532274</v>
      </c>
      <c r="W380">
        <v>59.86859688195991</v>
      </c>
      <c r="X380">
        <v>140.81925164142285</v>
      </c>
      <c r="Y380">
        <v>129.97616926503343</v>
      </c>
      <c r="Z380">
        <v>129.97616926503343</v>
      </c>
      <c r="AA380">
        <v>29.305024197770553</v>
      </c>
      <c r="AB380">
        <v>3.5988265892757929</v>
      </c>
      <c r="AC380">
        <v>-51.625878033141859</v>
      </c>
      <c r="AD380">
        <v>11</v>
      </c>
      <c r="AE380">
        <v>0</v>
      </c>
      <c r="AF380">
        <v>0</v>
      </c>
      <c r="AG380">
        <v>0</v>
      </c>
      <c r="AH380">
        <v>7</v>
      </c>
      <c r="AI380">
        <v>7</v>
      </c>
      <c r="AJ380">
        <v>1</v>
      </c>
      <c r="AK380">
        <v>7</v>
      </c>
      <c r="AL380">
        <v>0</v>
      </c>
      <c r="AM380">
        <v>0</v>
      </c>
    </row>
    <row r="381" spans="1:39">
      <c r="A381">
        <v>3</v>
      </c>
      <c r="B381">
        <v>3</v>
      </c>
      <c r="C381">
        <v>2024</v>
      </c>
      <c r="D381">
        <v>99</v>
      </c>
      <c r="E381">
        <v>3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77</v>
      </c>
      <c r="R381">
        <v>407</v>
      </c>
      <c r="S381">
        <v>404</v>
      </c>
      <c r="T381">
        <v>6.2625019233728283</v>
      </c>
      <c r="U381">
        <v>6.5529430335802958</v>
      </c>
      <c r="V381">
        <v>6.5675675675675675</v>
      </c>
      <c r="W381">
        <v>58.997524752475243</v>
      </c>
      <c r="X381">
        <v>157.10307963829098</v>
      </c>
      <c r="Y381">
        <v>144.12113022113019</v>
      </c>
      <c r="Z381">
        <v>145.19133663366341</v>
      </c>
      <c r="AA381">
        <v>29.89834011743438</v>
      </c>
      <c r="AB381">
        <v>4.3580463662718127</v>
      </c>
      <c r="AC381">
        <v>-58.479096017724267</v>
      </c>
      <c r="AD381">
        <v>9</v>
      </c>
      <c r="AE381">
        <v>0</v>
      </c>
      <c r="AF381">
        <v>0</v>
      </c>
      <c r="AG381">
        <v>0</v>
      </c>
      <c r="AH381">
        <v>11</v>
      </c>
      <c r="AI381">
        <v>4</v>
      </c>
      <c r="AJ381">
        <v>0</v>
      </c>
      <c r="AK381">
        <v>2</v>
      </c>
      <c r="AL381">
        <v>0</v>
      </c>
      <c r="AM381">
        <v>0</v>
      </c>
    </row>
    <row r="382" spans="1:39">
      <c r="A382">
        <v>3</v>
      </c>
      <c r="B382">
        <v>4</v>
      </c>
      <c r="C382">
        <v>2024</v>
      </c>
      <c r="D382">
        <v>99</v>
      </c>
      <c r="E382">
        <v>4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66</v>
      </c>
      <c r="R382">
        <v>356</v>
      </c>
      <c r="S382">
        <v>354</v>
      </c>
      <c r="T382">
        <v>5.4777658101246338</v>
      </c>
      <c r="U382">
        <v>5.6651604779690388</v>
      </c>
      <c r="V382">
        <v>4.9943820224719104</v>
      </c>
      <c r="W382">
        <v>59.875706214689266</v>
      </c>
      <c r="X382">
        <v>154.94601141855443</v>
      </c>
      <c r="Y382">
        <v>142.44522471910099</v>
      </c>
      <c r="Z382">
        <v>143.2499999999998</v>
      </c>
      <c r="AA382">
        <v>31.052243429967412</v>
      </c>
      <c r="AB382">
        <v>4.2274763990649094</v>
      </c>
      <c r="AC382">
        <v>-61.023001878375105</v>
      </c>
      <c r="AD382">
        <v>7</v>
      </c>
      <c r="AE382">
        <v>0</v>
      </c>
      <c r="AF382">
        <v>0</v>
      </c>
      <c r="AG382">
        <v>1</v>
      </c>
      <c r="AH382">
        <v>11</v>
      </c>
      <c r="AI382">
        <v>2</v>
      </c>
      <c r="AJ382">
        <v>1</v>
      </c>
      <c r="AK382">
        <v>5</v>
      </c>
      <c r="AL382">
        <v>0</v>
      </c>
      <c r="AM382">
        <v>0</v>
      </c>
    </row>
    <row r="383" spans="1:39">
      <c r="A383">
        <v>3</v>
      </c>
      <c r="B383">
        <v>5</v>
      </c>
      <c r="C383">
        <v>2024</v>
      </c>
      <c r="D383">
        <v>99</v>
      </c>
      <c r="E383">
        <v>5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63</v>
      </c>
      <c r="R383">
        <v>302</v>
      </c>
      <c r="S383">
        <v>302</v>
      </c>
      <c r="T383">
        <v>4.6468687490383136</v>
      </c>
      <c r="U383">
        <v>4.6826653272695484</v>
      </c>
      <c r="V383">
        <v>4.9006622516556284</v>
      </c>
      <c r="W383">
        <v>60.311258278145687</v>
      </c>
      <c r="X383">
        <v>150.3730995242982</v>
      </c>
      <c r="Y383">
        <v>138.7943708609271</v>
      </c>
      <c r="Z383">
        <v>138.7943708609271</v>
      </c>
      <c r="AA383">
        <v>31.39002459077566</v>
      </c>
      <c r="AB383">
        <v>4.1234034525656318</v>
      </c>
      <c r="AC383">
        <v>-69.346309809020497</v>
      </c>
      <c r="AD383">
        <v>8</v>
      </c>
      <c r="AE383">
        <v>0</v>
      </c>
      <c r="AF383">
        <v>0</v>
      </c>
      <c r="AG383">
        <v>0</v>
      </c>
      <c r="AH383">
        <v>7</v>
      </c>
      <c r="AI383">
        <v>1</v>
      </c>
      <c r="AJ383">
        <v>0</v>
      </c>
      <c r="AK383">
        <v>1</v>
      </c>
      <c r="AL383">
        <v>0</v>
      </c>
      <c r="AM383">
        <v>0</v>
      </c>
    </row>
    <row r="384" spans="1:39">
      <c r="A384">
        <v>3</v>
      </c>
      <c r="B384">
        <v>6</v>
      </c>
      <c r="C384">
        <v>2024</v>
      </c>
      <c r="D384">
        <v>99</v>
      </c>
      <c r="E384">
        <v>6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64</v>
      </c>
      <c r="R384">
        <v>517</v>
      </c>
      <c r="S384">
        <v>516</v>
      </c>
      <c r="T384">
        <v>7.9550700107708883</v>
      </c>
      <c r="U384">
        <v>8.0243173861736903</v>
      </c>
      <c r="V384">
        <v>5.0058027079303677</v>
      </c>
      <c r="W384">
        <v>59.817829457364333</v>
      </c>
      <c r="X384">
        <v>150.91881447889844</v>
      </c>
      <c r="Y384">
        <v>138.93230174081253</v>
      </c>
      <c r="Z384">
        <v>139.20155038759705</v>
      </c>
      <c r="AA384">
        <v>31.572419483068888</v>
      </c>
      <c r="AB384">
        <v>3.8996312608905992</v>
      </c>
      <c r="AC384">
        <v>-62.983230923889295</v>
      </c>
      <c r="AD384">
        <v>15</v>
      </c>
      <c r="AE384">
        <v>0</v>
      </c>
      <c r="AF384">
        <v>0</v>
      </c>
      <c r="AG384">
        <v>3</v>
      </c>
      <c r="AH384">
        <v>12</v>
      </c>
      <c r="AI384">
        <v>2</v>
      </c>
      <c r="AJ384">
        <v>6</v>
      </c>
      <c r="AK384">
        <v>2</v>
      </c>
      <c r="AL384">
        <v>0</v>
      </c>
      <c r="AM384">
        <v>0</v>
      </c>
    </row>
    <row r="385" spans="1:39">
      <c r="A385">
        <v>3</v>
      </c>
      <c r="B385">
        <v>7</v>
      </c>
      <c r="C385">
        <v>2024</v>
      </c>
      <c r="D385">
        <v>99</v>
      </c>
      <c r="E385">
        <v>7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54</v>
      </c>
      <c r="R385">
        <v>312</v>
      </c>
      <c r="S385">
        <v>312</v>
      </c>
      <c r="T385">
        <v>4.8007385751654095</v>
      </c>
      <c r="U385">
        <v>4.7822487281443511</v>
      </c>
      <c r="V385">
        <v>5.8621794871794899</v>
      </c>
      <c r="W385">
        <v>59.567307692307693</v>
      </c>
      <c r="X385">
        <v>148.64884573714477</v>
      </c>
      <c r="Y385">
        <v>137.20288461538459</v>
      </c>
      <c r="Z385">
        <v>137.20288461538459</v>
      </c>
      <c r="AA385">
        <v>28.238660499520758</v>
      </c>
      <c r="AB385">
        <v>3.9640154379750863</v>
      </c>
      <c r="AC385">
        <v>-41.354875043134747</v>
      </c>
      <c r="AD385">
        <v>5</v>
      </c>
      <c r="AE385">
        <v>0</v>
      </c>
      <c r="AF385">
        <v>0</v>
      </c>
      <c r="AG385">
        <v>1</v>
      </c>
      <c r="AH385">
        <v>15</v>
      </c>
      <c r="AI385">
        <v>3</v>
      </c>
      <c r="AJ385">
        <v>0</v>
      </c>
      <c r="AK385">
        <v>2</v>
      </c>
      <c r="AL385">
        <v>0</v>
      </c>
      <c r="AM385">
        <v>0</v>
      </c>
    </row>
    <row r="386" spans="1:39">
      <c r="A386">
        <v>3</v>
      </c>
      <c r="B386">
        <v>8</v>
      </c>
      <c r="C386">
        <v>2024</v>
      </c>
      <c r="D386">
        <v>99</v>
      </c>
      <c r="E386">
        <v>8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52</v>
      </c>
      <c r="R386">
        <v>297</v>
      </c>
      <c r="S386">
        <v>297</v>
      </c>
      <c r="T386">
        <v>4.5699338359747648</v>
      </c>
      <c r="U386">
        <v>4.6397329725957954</v>
      </c>
      <c r="V386">
        <v>5.2962962962962967</v>
      </c>
      <c r="W386">
        <v>59.734006734006734</v>
      </c>
      <c r="X386">
        <v>151.50274868584742</v>
      </c>
      <c r="Y386">
        <v>139.83703703703705</v>
      </c>
      <c r="Z386">
        <v>139.83703703703705</v>
      </c>
      <c r="AA386">
        <v>28.21146533603012</v>
      </c>
      <c r="AB386">
        <v>3.6385452989086273</v>
      </c>
      <c r="AC386">
        <v>-49.140420595582277</v>
      </c>
      <c r="AD386">
        <v>4</v>
      </c>
      <c r="AE386">
        <v>0</v>
      </c>
      <c r="AF386">
        <v>0</v>
      </c>
      <c r="AG386">
        <v>4</v>
      </c>
      <c r="AH386">
        <v>8</v>
      </c>
      <c r="AI386">
        <v>6</v>
      </c>
      <c r="AJ386">
        <v>1</v>
      </c>
      <c r="AK386">
        <v>1</v>
      </c>
      <c r="AL386">
        <v>0</v>
      </c>
      <c r="AM386">
        <v>0</v>
      </c>
    </row>
    <row r="387" spans="1:39">
      <c r="A387">
        <v>3</v>
      </c>
      <c r="B387">
        <v>9</v>
      </c>
      <c r="C387">
        <v>2024</v>
      </c>
      <c r="D387">
        <v>99</v>
      </c>
      <c r="E387">
        <v>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71</v>
      </c>
      <c r="R387">
        <v>486</v>
      </c>
      <c r="S387">
        <v>485</v>
      </c>
      <c r="T387">
        <v>7.47807354977689</v>
      </c>
      <c r="U387">
        <v>7.5351030370926386</v>
      </c>
      <c r="V387">
        <v>6.4773662551440321</v>
      </c>
      <c r="W387">
        <v>59.657731958762895</v>
      </c>
      <c r="X387">
        <v>150.65005417118087</v>
      </c>
      <c r="Y387">
        <v>138.78374485596717</v>
      </c>
      <c r="Z387">
        <v>139.06989690721653</v>
      </c>
      <c r="AA387">
        <v>31.739053328272536</v>
      </c>
      <c r="AB387">
        <v>3.9069548099403946</v>
      </c>
      <c r="AC387">
        <v>-51.844082055366307</v>
      </c>
      <c r="AD387">
        <v>5</v>
      </c>
      <c r="AE387">
        <v>0</v>
      </c>
      <c r="AF387">
        <v>0</v>
      </c>
      <c r="AG387">
        <v>0</v>
      </c>
      <c r="AH387">
        <v>18</v>
      </c>
      <c r="AI387">
        <v>7</v>
      </c>
      <c r="AJ387">
        <v>2</v>
      </c>
      <c r="AK387">
        <v>4</v>
      </c>
      <c r="AL387">
        <v>0</v>
      </c>
      <c r="AM387">
        <v>0</v>
      </c>
    </row>
    <row r="388" spans="1:39">
      <c r="A388">
        <v>3</v>
      </c>
      <c r="B388">
        <v>10</v>
      </c>
      <c r="C388">
        <v>2024</v>
      </c>
      <c r="D388">
        <v>99</v>
      </c>
      <c r="E388">
        <v>10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69</v>
      </c>
      <c r="R388">
        <v>367</v>
      </c>
      <c r="S388">
        <v>367</v>
      </c>
      <c r="T388">
        <v>5.6470226188644395</v>
      </c>
      <c r="U388">
        <v>5.5977400354876172</v>
      </c>
      <c r="V388">
        <v>4.6158038147138978</v>
      </c>
      <c r="W388">
        <v>60.604904632152603</v>
      </c>
      <c r="X388">
        <v>147.9212731851178</v>
      </c>
      <c r="Y388">
        <v>136.53133514986379</v>
      </c>
      <c r="Z388">
        <v>136.53133514986379</v>
      </c>
      <c r="AA388">
        <v>30.303450296166599</v>
      </c>
      <c r="AB388">
        <v>3.6508784250209279</v>
      </c>
      <c r="AC388">
        <v>-64.592305800379805</v>
      </c>
      <c r="AD388">
        <v>7</v>
      </c>
      <c r="AE388">
        <v>0</v>
      </c>
      <c r="AF388">
        <v>0</v>
      </c>
      <c r="AG388">
        <v>1</v>
      </c>
      <c r="AH388">
        <v>10</v>
      </c>
      <c r="AI388">
        <v>2</v>
      </c>
      <c r="AJ388">
        <v>0</v>
      </c>
      <c r="AK388">
        <v>0</v>
      </c>
      <c r="AL388">
        <v>0</v>
      </c>
      <c r="AM388">
        <v>0</v>
      </c>
    </row>
    <row r="389" spans="1:39">
      <c r="A389">
        <v>3</v>
      </c>
      <c r="B389">
        <v>11</v>
      </c>
      <c r="C389">
        <v>2024</v>
      </c>
      <c r="D389">
        <v>99</v>
      </c>
      <c r="E389">
        <v>11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73</v>
      </c>
      <c r="R389">
        <v>490</v>
      </c>
      <c r="S389">
        <v>489</v>
      </c>
      <c r="T389">
        <v>7.5396214802277264</v>
      </c>
      <c r="U389">
        <v>7.58973202859789</v>
      </c>
      <c r="V389">
        <v>5.593877551020408</v>
      </c>
      <c r="W389">
        <v>59.593047034764815</v>
      </c>
      <c r="X389">
        <v>150.59101863930823</v>
      </c>
      <c r="Y389">
        <v>138.64877551020416</v>
      </c>
      <c r="Z389">
        <v>138.93231083844589</v>
      </c>
      <c r="AA389">
        <v>31.05622546380636</v>
      </c>
      <c r="AB389">
        <v>4.4090482258080508</v>
      </c>
      <c r="AC389">
        <v>-64.902296260154614</v>
      </c>
      <c r="AD389">
        <v>7</v>
      </c>
      <c r="AE389">
        <v>5</v>
      </c>
      <c r="AF389">
        <v>0</v>
      </c>
      <c r="AG389">
        <v>2</v>
      </c>
      <c r="AH389">
        <v>48</v>
      </c>
      <c r="AI389">
        <v>4</v>
      </c>
      <c r="AJ389">
        <v>2</v>
      </c>
      <c r="AK389">
        <v>3</v>
      </c>
      <c r="AL389">
        <v>0</v>
      </c>
      <c r="AM389">
        <v>0</v>
      </c>
    </row>
    <row r="390" spans="1:39">
      <c r="A390">
        <v>3</v>
      </c>
      <c r="B390">
        <v>12</v>
      </c>
      <c r="C390">
        <v>2024</v>
      </c>
      <c r="D390">
        <v>99</v>
      </c>
      <c r="E390">
        <v>12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67</v>
      </c>
      <c r="R390">
        <v>395</v>
      </c>
      <c r="S390">
        <v>394</v>
      </c>
      <c r="T390">
        <v>6.0778581320203111</v>
      </c>
      <c r="U390">
        <v>6.0334984082184402</v>
      </c>
      <c r="V390">
        <v>4.6936708860759513</v>
      </c>
      <c r="W390">
        <v>60.256345177664997</v>
      </c>
      <c r="X390">
        <v>148.37747027442165</v>
      </c>
      <c r="Y390">
        <v>136.72810126582289</v>
      </c>
      <c r="Z390">
        <v>137.07512690355341</v>
      </c>
      <c r="AA390">
        <v>27.714868750491256</v>
      </c>
      <c r="AB390">
        <v>3.8099219708544201</v>
      </c>
      <c r="AC390">
        <v>-60.848399904061012</v>
      </c>
      <c r="AD390">
        <v>2</v>
      </c>
      <c r="AE390">
        <v>0</v>
      </c>
      <c r="AF390">
        <v>0</v>
      </c>
      <c r="AG390">
        <v>2</v>
      </c>
      <c r="AH390">
        <v>23</v>
      </c>
      <c r="AI390">
        <v>0</v>
      </c>
      <c r="AJ390">
        <v>0</v>
      </c>
      <c r="AK390">
        <v>0</v>
      </c>
      <c r="AL390">
        <v>0</v>
      </c>
      <c r="AM390">
        <v>0</v>
      </c>
    </row>
    <row r="391" spans="1:39">
      <c r="A391">
        <v>3</v>
      </c>
      <c r="B391">
        <v>13</v>
      </c>
      <c r="C391">
        <v>2024</v>
      </c>
      <c r="D391">
        <v>99</v>
      </c>
      <c r="E391">
        <v>13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21</v>
      </c>
      <c r="R391">
        <v>166</v>
      </c>
      <c r="S391">
        <v>166</v>
      </c>
      <c r="T391">
        <v>2.5542391137098015</v>
      </c>
      <c r="U391">
        <v>2.4497918791825679</v>
      </c>
      <c r="V391">
        <v>6.8975903614457836</v>
      </c>
      <c r="W391">
        <v>59.813253012048207</v>
      </c>
      <c r="X391">
        <v>143.12156535132937</v>
      </c>
      <c r="Y391">
        <v>132.10120481927717</v>
      </c>
      <c r="Z391">
        <v>132.10120481927717</v>
      </c>
      <c r="AA391">
        <v>24.356241593737064</v>
      </c>
      <c r="AB391">
        <v>2.6288607218758129</v>
      </c>
      <c r="AC391">
        <v>-37.792101571886029</v>
      </c>
      <c r="AD391">
        <v>3</v>
      </c>
      <c r="AE391">
        <v>0</v>
      </c>
      <c r="AF391">
        <v>0</v>
      </c>
      <c r="AG391">
        <v>0</v>
      </c>
      <c r="AH391">
        <v>11</v>
      </c>
      <c r="AI391">
        <v>3</v>
      </c>
      <c r="AJ391">
        <v>3</v>
      </c>
      <c r="AK391">
        <v>0</v>
      </c>
      <c r="AL391">
        <v>0</v>
      </c>
      <c r="AM391">
        <v>0</v>
      </c>
    </row>
    <row r="392" spans="1:39">
      <c r="A392">
        <v>3</v>
      </c>
      <c r="B392">
        <v>14</v>
      </c>
      <c r="C392">
        <v>2024</v>
      </c>
      <c r="D392">
        <v>99</v>
      </c>
      <c r="E392">
        <v>14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60</v>
      </c>
      <c r="R392">
        <v>341</v>
      </c>
      <c r="S392">
        <v>341</v>
      </c>
      <c r="T392">
        <v>5.2469610709339909</v>
      </c>
      <c r="U392">
        <v>5.3059385512100992</v>
      </c>
      <c r="V392">
        <v>3.8651026392961878</v>
      </c>
      <c r="W392">
        <v>60.381231671554254</v>
      </c>
      <c r="X392">
        <v>150.90089374505561</v>
      </c>
      <c r="Y392">
        <v>139.28152492668619</v>
      </c>
      <c r="Z392">
        <v>139.28152492668619</v>
      </c>
      <c r="AA392">
        <v>29.507103056932756</v>
      </c>
      <c r="AB392">
        <v>4.2157503455082912</v>
      </c>
      <c r="AC392">
        <v>-66.391937206010354</v>
      </c>
      <c r="AD392">
        <v>9</v>
      </c>
      <c r="AE392">
        <v>3</v>
      </c>
      <c r="AF392">
        <v>0</v>
      </c>
      <c r="AG392">
        <v>0</v>
      </c>
      <c r="AH392">
        <v>12</v>
      </c>
      <c r="AI392">
        <v>3</v>
      </c>
      <c r="AJ392">
        <v>3</v>
      </c>
      <c r="AK392">
        <v>2</v>
      </c>
      <c r="AL392">
        <v>0</v>
      </c>
      <c r="AM392">
        <v>0</v>
      </c>
    </row>
    <row r="393" spans="1:39">
      <c r="A393">
        <v>3</v>
      </c>
      <c r="B393">
        <v>15</v>
      </c>
      <c r="C393">
        <v>2024</v>
      </c>
      <c r="D393">
        <v>99</v>
      </c>
      <c r="E393">
        <v>15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71</v>
      </c>
      <c r="R393">
        <v>431</v>
      </c>
      <c r="S393">
        <v>429</v>
      </c>
      <c r="T393">
        <v>6.63178950607786</v>
      </c>
      <c r="U393">
        <v>6.5203443838436241</v>
      </c>
      <c r="V393">
        <v>4.786542923433875</v>
      </c>
      <c r="W393">
        <v>60.428904428904431</v>
      </c>
      <c r="X393">
        <v>147.26064759070212</v>
      </c>
      <c r="Y393">
        <v>135.41879350348023</v>
      </c>
      <c r="Z393">
        <v>136.05011655011651</v>
      </c>
      <c r="AA393">
        <v>29.434239156437641</v>
      </c>
      <c r="AB393">
        <v>3.8868259907334841</v>
      </c>
      <c r="AC393">
        <v>-61.202071010859314</v>
      </c>
      <c r="AD393">
        <v>7</v>
      </c>
      <c r="AE393">
        <v>2</v>
      </c>
      <c r="AF393">
        <v>0</v>
      </c>
      <c r="AG393">
        <v>0</v>
      </c>
      <c r="AH393">
        <v>26</v>
      </c>
      <c r="AI393">
        <v>0</v>
      </c>
      <c r="AJ393">
        <v>1</v>
      </c>
      <c r="AK393">
        <v>1</v>
      </c>
      <c r="AL393">
        <v>0</v>
      </c>
      <c r="AM393">
        <v>0</v>
      </c>
    </row>
    <row r="394" spans="1:39">
      <c r="A394">
        <v>3</v>
      </c>
      <c r="B394">
        <v>16</v>
      </c>
      <c r="C394">
        <v>2024</v>
      </c>
      <c r="D394">
        <v>99</v>
      </c>
      <c r="E394">
        <v>16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73</v>
      </c>
      <c r="R394">
        <v>438</v>
      </c>
      <c r="S394">
        <v>438</v>
      </c>
      <c r="T394">
        <v>6.7394983843668248</v>
      </c>
      <c r="U394">
        <v>6.8531455406823421</v>
      </c>
      <c r="V394">
        <v>4.9269406392694082</v>
      </c>
      <c r="W394">
        <v>59.655251141552512</v>
      </c>
      <c r="X394">
        <v>151.73990907157039</v>
      </c>
      <c r="Y394">
        <v>140.05593607305937</v>
      </c>
      <c r="Z394">
        <v>140.05593607305937</v>
      </c>
      <c r="AA394">
        <v>34.515190870631081</v>
      </c>
      <c r="AB394">
        <v>4.4998586792559436</v>
      </c>
      <c r="AC394">
        <v>-65.059102082514769</v>
      </c>
      <c r="AD394">
        <v>8</v>
      </c>
      <c r="AE394">
        <v>2</v>
      </c>
      <c r="AF394">
        <v>0</v>
      </c>
      <c r="AG394">
        <v>1</v>
      </c>
      <c r="AH394">
        <v>14</v>
      </c>
      <c r="AI394">
        <v>8</v>
      </c>
      <c r="AJ394">
        <v>3</v>
      </c>
      <c r="AK394">
        <v>7</v>
      </c>
      <c r="AL394">
        <v>0</v>
      </c>
      <c r="AM394">
        <v>0</v>
      </c>
    </row>
    <row r="395" spans="1:39">
      <c r="A395">
        <v>3</v>
      </c>
      <c r="B395">
        <v>17</v>
      </c>
      <c r="C395">
        <v>2024</v>
      </c>
      <c r="D395">
        <v>99</v>
      </c>
      <c r="E395">
        <v>17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58</v>
      </c>
      <c r="R395">
        <v>347</v>
      </c>
      <c r="S395">
        <v>346</v>
      </c>
      <c r="T395">
        <v>5.3392829666102486</v>
      </c>
      <c r="U395">
        <v>5.1431128761203295</v>
      </c>
      <c r="V395">
        <v>4.3746397694524486</v>
      </c>
      <c r="W395">
        <v>60.667630057803443</v>
      </c>
      <c r="X395">
        <v>144.07129988978431</v>
      </c>
      <c r="Y395">
        <v>132.67291066282425</v>
      </c>
      <c r="Z395">
        <v>133.05635838150289</v>
      </c>
      <c r="AA395">
        <v>30.758636693573951</v>
      </c>
      <c r="AB395">
        <v>4.1443524692228948</v>
      </c>
      <c r="AC395">
        <v>-68.894403015561878</v>
      </c>
      <c r="AD395">
        <v>10</v>
      </c>
      <c r="AE395">
        <v>0</v>
      </c>
      <c r="AF395">
        <v>0</v>
      </c>
      <c r="AG395">
        <v>1</v>
      </c>
      <c r="AH395">
        <v>4</v>
      </c>
      <c r="AI395">
        <v>2</v>
      </c>
      <c r="AJ395">
        <v>2</v>
      </c>
      <c r="AK395">
        <v>1</v>
      </c>
      <c r="AL395">
        <v>0</v>
      </c>
      <c r="AM395">
        <v>0</v>
      </c>
    </row>
    <row r="396" spans="1:39">
      <c r="A396">
        <v>3</v>
      </c>
      <c r="B396">
        <v>18</v>
      </c>
      <c r="C396">
        <v>2024</v>
      </c>
      <c r="D396">
        <v>99</v>
      </c>
      <c r="E396">
        <v>18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</row>
    <row r="397" spans="1:39">
      <c r="A397">
        <v>3</v>
      </c>
      <c r="B397">
        <v>19</v>
      </c>
      <c r="C397">
        <v>2024</v>
      </c>
      <c r="D397">
        <v>99</v>
      </c>
      <c r="E397">
        <v>19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</row>
    <row r="398" spans="1:39">
      <c r="A398">
        <v>3</v>
      </c>
      <c r="B398">
        <v>20</v>
      </c>
      <c r="C398">
        <v>2024</v>
      </c>
      <c r="D398">
        <v>99</v>
      </c>
      <c r="E398">
        <v>20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</row>
    <row r="399" spans="1:39">
      <c r="A399">
        <v>3</v>
      </c>
      <c r="B399">
        <v>21</v>
      </c>
      <c r="C399">
        <v>2024</v>
      </c>
      <c r="D399">
        <v>99</v>
      </c>
      <c r="E399">
        <v>21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</row>
    <row r="400" spans="1:39">
      <c r="A400">
        <v>3</v>
      </c>
      <c r="B400">
        <v>22</v>
      </c>
      <c r="C400">
        <v>2024</v>
      </c>
      <c r="D400">
        <v>99</v>
      </c>
      <c r="E400">
        <v>22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</row>
    <row r="401" spans="1:16">
      <c r="A401">
        <v>3</v>
      </c>
      <c r="B401">
        <v>23</v>
      </c>
      <c r="C401">
        <v>2024</v>
      </c>
      <c r="D401">
        <v>99</v>
      </c>
      <c r="E401">
        <v>23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</row>
    <row r="402" spans="1:16">
      <c r="A402">
        <v>3</v>
      </c>
      <c r="B402">
        <v>24</v>
      </c>
      <c r="C402">
        <v>2024</v>
      </c>
      <c r="D402">
        <v>99</v>
      </c>
      <c r="E402">
        <v>24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</row>
    <row r="403" spans="1:16">
      <c r="A403">
        <v>3</v>
      </c>
      <c r="B403">
        <v>25</v>
      </c>
      <c r="C403">
        <v>2024</v>
      </c>
      <c r="D403">
        <v>99</v>
      </c>
      <c r="E403">
        <v>25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</row>
    <row r="404" spans="1:16">
      <c r="A404">
        <v>3</v>
      </c>
      <c r="B404">
        <v>26</v>
      </c>
      <c r="C404">
        <v>2024</v>
      </c>
      <c r="D404">
        <v>99</v>
      </c>
      <c r="E404">
        <v>26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</row>
    <row r="405" spans="1:16">
      <c r="A405">
        <v>3</v>
      </c>
      <c r="B405">
        <v>27</v>
      </c>
      <c r="C405">
        <v>2024</v>
      </c>
      <c r="D405">
        <v>99</v>
      </c>
      <c r="E405">
        <v>27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</row>
    <row r="406" spans="1:16">
      <c r="A406">
        <v>3</v>
      </c>
      <c r="B406">
        <v>28</v>
      </c>
      <c r="C406">
        <v>2024</v>
      </c>
      <c r="D406">
        <v>99</v>
      </c>
      <c r="E406">
        <v>28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</row>
    <row r="407" spans="1:16">
      <c r="A407">
        <v>3</v>
      </c>
      <c r="B407">
        <v>29</v>
      </c>
      <c r="C407">
        <v>2024</v>
      </c>
      <c r="D407">
        <v>99</v>
      </c>
      <c r="E407">
        <v>29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</row>
    <row r="408" spans="1:16">
      <c r="A408">
        <v>3</v>
      </c>
      <c r="B408">
        <v>30</v>
      </c>
      <c r="C408">
        <v>2024</v>
      </c>
      <c r="D408">
        <v>99</v>
      </c>
      <c r="E408">
        <v>30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</row>
    <row r="409" spans="1:16">
      <c r="A409">
        <v>3</v>
      </c>
      <c r="B409">
        <v>31</v>
      </c>
      <c r="C409">
        <v>2024</v>
      </c>
      <c r="D409">
        <v>99</v>
      </c>
      <c r="E409">
        <v>31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</row>
    <row r="410" spans="1:16">
      <c r="A410">
        <v>3</v>
      </c>
      <c r="B410">
        <v>32</v>
      </c>
      <c r="C410">
        <v>2024</v>
      </c>
      <c r="D410">
        <v>99</v>
      </c>
      <c r="E410">
        <v>32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</row>
    <row r="411" spans="1:16">
      <c r="A411">
        <v>3</v>
      </c>
      <c r="B411">
        <v>33</v>
      </c>
      <c r="C411">
        <v>2024</v>
      </c>
      <c r="D411">
        <v>99</v>
      </c>
      <c r="E411">
        <v>33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</row>
    <row r="412" spans="1:16">
      <c r="A412">
        <v>3</v>
      </c>
      <c r="B412">
        <v>34</v>
      </c>
      <c r="C412">
        <v>2024</v>
      </c>
      <c r="D412">
        <v>99</v>
      </c>
      <c r="E412">
        <v>34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</row>
    <row r="413" spans="1:16">
      <c r="A413">
        <v>3</v>
      </c>
      <c r="B413">
        <v>35</v>
      </c>
      <c r="C413">
        <v>2024</v>
      </c>
      <c r="D413">
        <v>99</v>
      </c>
      <c r="E413">
        <v>35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</row>
    <row r="414" spans="1:16">
      <c r="A414">
        <v>3</v>
      </c>
      <c r="B414">
        <v>36</v>
      </c>
      <c r="C414">
        <v>2024</v>
      </c>
      <c r="D414">
        <v>99</v>
      </c>
      <c r="E414">
        <v>36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</row>
    <row r="415" spans="1:16">
      <c r="A415">
        <v>3</v>
      </c>
      <c r="B415">
        <v>37</v>
      </c>
      <c r="C415">
        <v>2024</v>
      </c>
      <c r="D415">
        <v>99</v>
      </c>
      <c r="E415">
        <v>37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</row>
    <row r="416" spans="1:16">
      <c r="A416">
        <v>3</v>
      </c>
      <c r="B416">
        <v>38</v>
      </c>
      <c r="C416">
        <v>2024</v>
      </c>
      <c r="D416">
        <v>99</v>
      </c>
      <c r="E416">
        <v>38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</row>
    <row r="417" spans="1:39">
      <c r="A417">
        <v>3</v>
      </c>
      <c r="B417">
        <v>39</v>
      </c>
      <c r="C417">
        <v>2024</v>
      </c>
      <c r="D417">
        <v>99</v>
      </c>
      <c r="E417">
        <v>39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</row>
    <row r="418" spans="1:39">
      <c r="A418">
        <v>3</v>
      </c>
      <c r="B418">
        <v>40</v>
      </c>
      <c r="C418">
        <v>2024</v>
      </c>
      <c r="D418">
        <v>99</v>
      </c>
      <c r="E418">
        <v>40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</row>
    <row r="419" spans="1:39">
      <c r="A419">
        <v>3</v>
      </c>
      <c r="B419">
        <v>41</v>
      </c>
      <c r="C419">
        <v>2024</v>
      </c>
      <c r="D419">
        <v>99</v>
      </c>
      <c r="E419">
        <v>41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</row>
    <row r="420" spans="1:39">
      <c r="A420">
        <v>3</v>
      </c>
      <c r="B420">
        <v>42</v>
      </c>
      <c r="C420">
        <v>2024</v>
      </c>
      <c r="D420">
        <v>99</v>
      </c>
      <c r="E420">
        <v>42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</row>
    <row r="421" spans="1:39">
      <c r="A421">
        <v>3</v>
      </c>
      <c r="B421">
        <v>43</v>
      </c>
      <c r="C421">
        <v>2024</v>
      </c>
      <c r="D421">
        <v>99</v>
      </c>
      <c r="E421">
        <v>43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</row>
    <row r="422" spans="1:39">
      <c r="A422">
        <v>3</v>
      </c>
      <c r="B422">
        <v>44</v>
      </c>
      <c r="C422">
        <v>2024</v>
      </c>
      <c r="D422">
        <v>99</v>
      </c>
      <c r="E422">
        <v>44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</row>
    <row r="423" spans="1:39">
      <c r="A423">
        <v>3</v>
      </c>
      <c r="B423">
        <v>45</v>
      </c>
      <c r="C423">
        <v>2024</v>
      </c>
      <c r="D423">
        <v>99</v>
      </c>
      <c r="E423">
        <v>45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</row>
    <row r="424" spans="1:39">
      <c r="A424">
        <v>3</v>
      </c>
      <c r="B424">
        <v>46</v>
      </c>
      <c r="C424">
        <v>2024</v>
      </c>
      <c r="D424">
        <v>99</v>
      </c>
      <c r="E424">
        <v>46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</row>
    <row r="425" spans="1:39">
      <c r="A425">
        <v>3</v>
      </c>
      <c r="B425">
        <v>47</v>
      </c>
      <c r="C425">
        <v>2024</v>
      </c>
      <c r="D425">
        <v>99</v>
      </c>
      <c r="E425">
        <v>47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</row>
    <row r="426" spans="1:39">
      <c r="A426">
        <v>3</v>
      </c>
      <c r="B426">
        <v>48</v>
      </c>
      <c r="C426">
        <v>2024</v>
      </c>
      <c r="D426">
        <v>99</v>
      </c>
      <c r="E426">
        <v>48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</row>
    <row r="427" spans="1:39">
      <c r="A427">
        <v>3</v>
      </c>
      <c r="B427">
        <v>49</v>
      </c>
      <c r="C427">
        <v>2024</v>
      </c>
      <c r="D427">
        <v>99</v>
      </c>
      <c r="E427">
        <v>49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39">
      <c r="A428">
        <v>3</v>
      </c>
      <c r="B428">
        <v>50</v>
      </c>
      <c r="C428">
        <v>2024</v>
      </c>
      <c r="D428">
        <v>99</v>
      </c>
      <c r="E428">
        <v>50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</row>
    <row r="429" spans="1:39">
      <c r="A429">
        <v>3</v>
      </c>
      <c r="B429">
        <v>51</v>
      </c>
      <c r="C429">
        <v>2024</v>
      </c>
      <c r="D429">
        <v>99</v>
      </c>
      <c r="E429">
        <v>51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39">
      <c r="A430">
        <v>3</v>
      </c>
      <c r="B430">
        <v>52</v>
      </c>
      <c r="C430">
        <v>2024</v>
      </c>
      <c r="D430">
        <v>99</v>
      </c>
      <c r="E430">
        <v>52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</row>
    <row r="431" spans="1:39">
      <c r="A431">
        <v>3</v>
      </c>
      <c r="B431">
        <v>53</v>
      </c>
      <c r="C431">
        <v>2023</v>
      </c>
      <c r="D431">
        <v>99</v>
      </c>
      <c r="E431">
        <v>1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55</v>
      </c>
      <c r="R431">
        <v>343</v>
      </c>
      <c r="S431">
        <v>343</v>
      </c>
      <c r="T431">
        <v>5.808636748518202</v>
      </c>
      <c r="U431">
        <v>5.6779147997627719</v>
      </c>
      <c r="V431">
        <v>5.9970845481049562</v>
      </c>
      <c r="W431">
        <v>59.169096209912553</v>
      </c>
      <c r="X431">
        <v>145.96874812454004</v>
      </c>
      <c r="Y431">
        <v>134.72915451895039</v>
      </c>
      <c r="Z431">
        <v>134.72915451895039</v>
      </c>
      <c r="AA431">
        <v>28.760262128687557</v>
      </c>
      <c r="AB431">
        <v>4.2075152878449931</v>
      </c>
      <c r="AC431">
        <v>-50.273949288828817</v>
      </c>
      <c r="AD431">
        <v>6</v>
      </c>
      <c r="AE431">
        <v>0</v>
      </c>
      <c r="AF431">
        <v>0</v>
      </c>
      <c r="AG431">
        <v>0</v>
      </c>
      <c r="AH431">
        <v>21</v>
      </c>
      <c r="AI431">
        <v>2</v>
      </c>
      <c r="AJ431">
        <v>0</v>
      </c>
      <c r="AK431">
        <v>1</v>
      </c>
      <c r="AL431">
        <v>0</v>
      </c>
      <c r="AM431">
        <v>0</v>
      </c>
    </row>
    <row r="432" spans="1:39">
      <c r="A432">
        <v>3</v>
      </c>
      <c r="B432">
        <v>54</v>
      </c>
      <c r="C432">
        <v>2023</v>
      </c>
      <c r="D432">
        <v>99</v>
      </c>
      <c r="E432">
        <v>2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71</v>
      </c>
      <c r="R432">
        <v>449</v>
      </c>
      <c r="S432">
        <v>448</v>
      </c>
      <c r="T432">
        <v>7.6037256562235394</v>
      </c>
      <c r="U432">
        <v>7.6118689442986387</v>
      </c>
      <c r="V432">
        <v>5.4721603563474392</v>
      </c>
      <c r="W432">
        <v>59.595982142857153</v>
      </c>
      <c r="X432">
        <v>149.74941304499947</v>
      </c>
      <c r="Y432">
        <v>137.97861915367483</v>
      </c>
      <c r="Z432">
        <v>138.28660714285729</v>
      </c>
      <c r="AA432">
        <v>30.146817071789208</v>
      </c>
      <c r="AB432">
        <v>4.2109213786086954</v>
      </c>
      <c r="AC432">
        <v>-49.395565964255873</v>
      </c>
      <c r="AD432">
        <v>10</v>
      </c>
      <c r="AE432">
        <v>2</v>
      </c>
      <c r="AF432">
        <v>0</v>
      </c>
      <c r="AG432">
        <v>0</v>
      </c>
      <c r="AH432">
        <v>12</v>
      </c>
      <c r="AI432">
        <v>9</v>
      </c>
      <c r="AJ432">
        <v>1</v>
      </c>
      <c r="AK432">
        <v>1</v>
      </c>
      <c r="AL432">
        <v>0</v>
      </c>
      <c r="AM432">
        <v>0</v>
      </c>
    </row>
    <row r="433" spans="1:39">
      <c r="A433">
        <v>3</v>
      </c>
      <c r="B433">
        <v>55</v>
      </c>
      <c r="C433">
        <v>2023</v>
      </c>
      <c r="D433">
        <v>99</v>
      </c>
      <c r="E433">
        <v>3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58</v>
      </c>
      <c r="R433">
        <v>360</v>
      </c>
      <c r="S433">
        <v>360</v>
      </c>
      <c r="T433">
        <v>6.0965283657917011</v>
      </c>
      <c r="U433">
        <v>6.0809043360907413</v>
      </c>
      <c r="V433">
        <v>4.0138888888888884</v>
      </c>
      <c r="W433">
        <v>60.444444444444443</v>
      </c>
      <c r="X433">
        <v>148.94667148188267</v>
      </c>
      <c r="Y433">
        <v>137.4777777777777</v>
      </c>
      <c r="Z433">
        <v>137.4777777777777</v>
      </c>
      <c r="AA433">
        <v>28.541578940119592</v>
      </c>
      <c r="AB433">
        <v>3.8452311333827631</v>
      </c>
      <c r="AC433">
        <v>-52.535660938876163</v>
      </c>
      <c r="AD433">
        <v>12</v>
      </c>
      <c r="AE433">
        <v>0</v>
      </c>
      <c r="AF433">
        <v>0</v>
      </c>
      <c r="AG433">
        <v>1</v>
      </c>
      <c r="AH433">
        <v>9</v>
      </c>
      <c r="AI433">
        <v>2</v>
      </c>
      <c r="AJ433">
        <v>1</v>
      </c>
      <c r="AK433">
        <v>5</v>
      </c>
      <c r="AL433">
        <v>0</v>
      </c>
      <c r="AM433">
        <v>0</v>
      </c>
    </row>
    <row r="434" spans="1:39">
      <c r="A434">
        <v>3</v>
      </c>
      <c r="B434">
        <v>56</v>
      </c>
      <c r="C434">
        <v>2023</v>
      </c>
      <c r="D434">
        <v>99</v>
      </c>
      <c r="E434">
        <v>4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72</v>
      </c>
      <c r="R434">
        <v>358</v>
      </c>
      <c r="S434">
        <v>355</v>
      </c>
      <c r="T434">
        <v>6.0626587637595284</v>
      </c>
      <c r="U434">
        <v>6.1173956596949397</v>
      </c>
      <c r="V434">
        <v>4.9357541899441344</v>
      </c>
      <c r="W434">
        <v>59.836619718309862</v>
      </c>
      <c r="X434">
        <v>151.84545173922788</v>
      </c>
      <c r="Y434">
        <v>139.07541899441338</v>
      </c>
      <c r="Z434">
        <v>140.25070422535217</v>
      </c>
      <c r="AA434">
        <v>29.274335600593577</v>
      </c>
      <c r="AB434">
        <v>4.1947398125297797</v>
      </c>
      <c r="AC434">
        <v>-64.275737666839291</v>
      </c>
      <c r="AD434">
        <v>17</v>
      </c>
      <c r="AE434">
        <v>0</v>
      </c>
      <c r="AF434">
        <v>0</v>
      </c>
      <c r="AG434">
        <v>0</v>
      </c>
      <c r="AH434">
        <v>15</v>
      </c>
      <c r="AI434">
        <v>4</v>
      </c>
      <c r="AJ434">
        <v>2</v>
      </c>
      <c r="AK434">
        <v>3</v>
      </c>
      <c r="AL434">
        <v>0</v>
      </c>
      <c r="AM434">
        <v>0</v>
      </c>
    </row>
    <row r="435" spans="1:39">
      <c r="A435">
        <v>3</v>
      </c>
      <c r="B435">
        <v>57</v>
      </c>
      <c r="C435">
        <v>2023</v>
      </c>
      <c r="D435">
        <v>99</v>
      </c>
      <c r="E435">
        <v>5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63</v>
      </c>
      <c r="R435">
        <v>308</v>
      </c>
      <c r="S435">
        <v>307</v>
      </c>
      <c r="T435">
        <v>5.2159187129551237</v>
      </c>
      <c r="U435">
        <v>5.3297851152505356</v>
      </c>
      <c r="V435">
        <v>3.9967532467532472</v>
      </c>
      <c r="W435">
        <v>60.30618892508145</v>
      </c>
      <c r="X435">
        <v>153.09619957507289</v>
      </c>
      <c r="Y435">
        <v>140.83993506493502</v>
      </c>
      <c r="Z435">
        <v>141.29869706840381</v>
      </c>
      <c r="AA435">
        <v>30.836589347754593</v>
      </c>
      <c r="AB435">
        <v>4.1664153743714474</v>
      </c>
      <c r="AC435">
        <v>-61.194446296491954</v>
      </c>
      <c r="AD435">
        <v>4</v>
      </c>
      <c r="AE435">
        <v>2</v>
      </c>
      <c r="AF435">
        <v>0</v>
      </c>
      <c r="AG435">
        <v>1</v>
      </c>
      <c r="AH435">
        <v>11</v>
      </c>
      <c r="AI435">
        <v>1</v>
      </c>
      <c r="AJ435">
        <v>0</v>
      </c>
      <c r="AK435">
        <v>2</v>
      </c>
      <c r="AL435">
        <v>0</v>
      </c>
      <c r="AM435">
        <v>0</v>
      </c>
    </row>
    <row r="436" spans="1:39">
      <c r="A436">
        <v>3</v>
      </c>
      <c r="B436">
        <v>58</v>
      </c>
      <c r="C436">
        <v>2023</v>
      </c>
      <c r="D436">
        <v>99</v>
      </c>
      <c r="E436">
        <v>6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51</v>
      </c>
      <c r="R436">
        <v>288</v>
      </c>
      <c r="S436">
        <v>287</v>
      </c>
      <c r="T436">
        <v>4.8772226926333611</v>
      </c>
      <c r="U436">
        <v>4.9653019116416068</v>
      </c>
      <c r="V436">
        <v>5.8402777777777777</v>
      </c>
      <c r="W436">
        <v>59.365853658536579</v>
      </c>
      <c r="X436">
        <v>152.35418923799216</v>
      </c>
      <c r="Y436">
        <v>140.32013888888889</v>
      </c>
      <c r="Z436">
        <v>140.80905923344943</v>
      </c>
      <c r="AA436">
        <v>28.929576660143994</v>
      </c>
      <c r="AB436">
        <v>4.1498857571503551</v>
      </c>
      <c r="AC436">
        <v>-56.734283387631912</v>
      </c>
      <c r="AD436">
        <v>3</v>
      </c>
      <c r="AE436">
        <v>1</v>
      </c>
      <c r="AF436">
        <v>0</v>
      </c>
      <c r="AG436">
        <v>1</v>
      </c>
      <c r="AH436">
        <v>6</v>
      </c>
      <c r="AI436">
        <v>4</v>
      </c>
      <c r="AJ436">
        <v>2</v>
      </c>
      <c r="AK436">
        <v>0</v>
      </c>
      <c r="AL436">
        <v>0</v>
      </c>
      <c r="AM436">
        <v>0</v>
      </c>
    </row>
    <row r="437" spans="1:39">
      <c r="A437">
        <v>3</v>
      </c>
      <c r="B437">
        <v>59</v>
      </c>
      <c r="C437">
        <v>2023</v>
      </c>
      <c r="D437">
        <v>99</v>
      </c>
      <c r="E437">
        <v>7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75</v>
      </c>
      <c r="R437">
        <v>475</v>
      </c>
      <c r="S437">
        <v>475</v>
      </c>
      <c r="T437">
        <v>8.0440304826418281</v>
      </c>
      <c r="U437">
        <v>7.7836361846981932</v>
      </c>
      <c r="V437">
        <v>4.88</v>
      </c>
      <c r="W437">
        <v>60.273684210526355</v>
      </c>
      <c r="X437">
        <v>144.49540970519467</v>
      </c>
      <c r="Y437">
        <v>133.36926315789475</v>
      </c>
      <c r="Z437">
        <v>133.36926315789475</v>
      </c>
      <c r="AA437">
        <v>29.002870683401447</v>
      </c>
      <c r="AB437">
        <v>4.211368336858853</v>
      </c>
      <c r="AC437">
        <v>-58.590075685166248</v>
      </c>
      <c r="AD437">
        <v>8</v>
      </c>
      <c r="AE437">
        <v>2</v>
      </c>
      <c r="AF437">
        <v>0</v>
      </c>
      <c r="AG437">
        <v>0</v>
      </c>
      <c r="AH437">
        <v>20</v>
      </c>
      <c r="AI437">
        <v>4</v>
      </c>
      <c r="AJ437">
        <v>3</v>
      </c>
      <c r="AK437">
        <v>0</v>
      </c>
      <c r="AL437">
        <v>1</v>
      </c>
      <c r="AM437">
        <v>0</v>
      </c>
    </row>
    <row r="438" spans="1:39">
      <c r="A438">
        <v>3</v>
      </c>
      <c r="B438">
        <v>60</v>
      </c>
      <c r="C438">
        <v>2023</v>
      </c>
      <c r="D438">
        <v>99</v>
      </c>
      <c r="E438">
        <v>8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48</v>
      </c>
      <c r="R438">
        <v>262</v>
      </c>
      <c r="S438">
        <v>262</v>
      </c>
      <c r="T438">
        <v>4.4369178662150723</v>
      </c>
      <c r="U438">
        <v>4.429555219911828</v>
      </c>
      <c r="V438">
        <v>4.5114503816793903</v>
      </c>
      <c r="W438">
        <v>59.95801526717559</v>
      </c>
      <c r="X438">
        <v>149.0815710469511</v>
      </c>
      <c r="Y438">
        <v>137.60229007633589</v>
      </c>
      <c r="Z438">
        <v>137.60229007633589</v>
      </c>
      <c r="AA438">
        <v>29.074439774321977</v>
      </c>
      <c r="AB438">
        <v>4.0973544657604499</v>
      </c>
      <c r="AC438">
        <v>-55.090635652585995</v>
      </c>
      <c r="AD438">
        <v>3</v>
      </c>
      <c r="AE438">
        <v>1</v>
      </c>
      <c r="AF438">
        <v>0</v>
      </c>
      <c r="AG438">
        <v>1</v>
      </c>
      <c r="AH438">
        <v>6</v>
      </c>
      <c r="AI438">
        <v>3</v>
      </c>
      <c r="AJ438">
        <v>1</v>
      </c>
      <c r="AK438">
        <v>2</v>
      </c>
      <c r="AL438">
        <v>0</v>
      </c>
      <c r="AM438">
        <v>0</v>
      </c>
    </row>
    <row r="439" spans="1:39">
      <c r="A439">
        <v>3</v>
      </c>
      <c r="B439">
        <v>61</v>
      </c>
      <c r="C439">
        <v>2023</v>
      </c>
      <c r="D439">
        <v>99</v>
      </c>
      <c r="E439">
        <v>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70</v>
      </c>
      <c r="R439">
        <v>360</v>
      </c>
      <c r="S439">
        <v>359</v>
      </c>
      <c r="T439">
        <v>6.0965283657917011</v>
      </c>
      <c r="U439">
        <v>6.2175194967490173</v>
      </c>
      <c r="V439">
        <v>4.7444444444444436</v>
      </c>
      <c r="W439">
        <v>60.186629526462418</v>
      </c>
      <c r="X439">
        <v>152.72059708679413</v>
      </c>
      <c r="Y439">
        <v>140.56638888888895</v>
      </c>
      <c r="Z439">
        <v>140.957938718663</v>
      </c>
      <c r="AA439">
        <v>29.191560904876127</v>
      </c>
      <c r="AB439">
        <v>3.8749591863164592</v>
      </c>
      <c r="AC439">
        <v>-61.491731300318143</v>
      </c>
      <c r="AD439">
        <v>4</v>
      </c>
      <c r="AE439">
        <v>1</v>
      </c>
      <c r="AF439">
        <v>0</v>
      </c>
      <c r="AG439">
        <v>1</v>
      </c>
      <c r="AH439">
        <v>14</v>
      </c>
      <c r="AI439">
        <v>1</v>
      </c>
      <c r="AJ439">
        <v>1</v>
      </c>
      <c r="AK439">
        <v>2</v>
      </c>
      <c r="AL439">
        <v>0</v>
      </c>
      <c r="AM439">
        <v>1</v>
      </c>
    </row>
    <row r="440" spans="1:39">
      <c r="A440">
        <v>3</v>
      </c>
      <c r="B440">
        <v>62</v>
      </c>
      <c r="C440">
        <v>2023</v>
      </c>
      <c r="D440">
        <v>99</v>
      </c>
      <c r="E440">
        <v>10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59</v>
      </c>
      <c r="R440">
        <v>419</v>
      </c>
      <c r="S440">
        <v>418</v>
      </c>
      <c r="T440">
        <v>7.0956816257408972</v>
      </c>
      <c r="U440">
        <v>6.9235836052469351</v>
      </c>
      <c r="V440">
        <v>4.5035799522673035</v>
      </c>
      <c r="W440">
        <v>60.1172248803828</v>
      </c>
      <c r="X440">
        <v>145.97362031561499</v>
      </c>
      <c r="Y440">
        <v>134.4880668257756</v>
      </c>
      <c r="Z440">
        <v>134.80980861244012</v>
      </c>
      <c r="AA440">
        <v>32.46184914946496</v>
      </c>
      <c r="AB440">
        <v>4.1650332947718143</v>
      </c>
      <c r="AC440">
        <v>-65.756549882055083</v>
      </c>
      <c r="AD440">
        <v>8</v>
      </c>
      <c r="AE440">
        <v>2</v>
      </c>
      <c r="AF440">
        <v>0</v>
      </c>
      <c r="AG440">
        <v>0</v>
      </c>
      <c r="AH440">
        <v>18</v>
      </c>
      <c r="AI440">
        <v>4</v>
      </c>
      <c r="AJ440">
        <v>1</v>
      </c>
      <c r="AK440">
        <v>6</v>
      </c>
      <c r="AL440">
        <v>0</v>
      </c>
      <c r="AM440">
        <v>1</v>
      </c>
    </row>
    <row r="441" spans="1:39">
      <c r="A441">
        <v>3</v>
      </c>
      <c r="B441">
        <v>63</v>
      </c>
      <c r="C441">
        <v>2023</v>
      </c>
      <c r="D441">
        <v>99</v>
      </c>
      <c r="E441">
        <v>11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58</v>
      </c>
      <c r="R441">
        <v>351</v>
      </c>
      <c r="S441">
        <v>351</v>
      </c>
      <c r="T441">
        <v>5.9441151566469106</v>
      </c>
      <c r="U441">
        <v>6.0211789744611099</v>
      </c>
      <c r="V441">
        <v>6.6723646723646732</v>
      </c>
      <c r="W441">
        <v>59.578347578347561</v>
      </c>
      <c r="X441">
        <v>151.26538322637995</v>
      </c>
      <c r="Y441">
        <v>139.61794871794871</v>
      </c>
      <c r="Z441">
        <v>139.61794871794871</v>
      </c>
      <c r="AA441">
        <v>25.704835473747419</v>
      </c>
      <c r="AB441">
        <v>3.8503322243884672</v>
      </c>
      <c r="AC441">
        <v>-49.715969933546361</v>
      </c>
      <c r="AD441">
        <v>8</v>
      </c>
      <c r="AE441">
        <v>0</v>
      </c>
      <c r="AF441">
        <v>0</v>
      </c>
      <c r="AG441">
        <v>0</v>
      </c>
      <c r="AH441">
        <v>12</v>
      </c>
      <c r="AI441">
        <v>1</v>
      </c>
      <c r="AJ441">
        <v>5</v>
      </c>
      <c r="AK441">
        <v>2</v>
      </c>
      <c r="AL441">
        <v>0</v>
      </c>
      <c r="AM441">
        <v>0</v>
      </c>
    </row>
    <row r="442" spans="1:39">
      <c r="A442">
        <v>3</v>
      </c>
      <c r="B442">
        <v>64</v>
      </c>
      <c r="C442">
        <v>2023</v>
      </c>
      <c r="D442">
        <v>99</v>
      </c>
      <c r="E442">
        <v>12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70</v>
      </c>
      <c r="R442">
        <v>362</v>
      </c>
      <c r="S442">
        <v>361</v>
      </c>
      <c r="T442">
        <v>6.1303979678238782</v>
      </c>
      <c r="U442">
        <v>6.3735721233809777</v>
      </c>
      <c r="V442">
        <v>5.2237569060773481</v>
      </c>
      <c r="W442">
        <v>59.695290858725777</v>
      </c>
      <c r="X442">
        <v>155.71909998024699</v>
      </c>
      <c r="Y442">
        <v>143.29834254143651</v>
      </c>
      <c r="Z442">
        <v>143.6952908587258</v>
      </c>
      <c r="AA442">
        <v>30.03823426884766</v>
      </c>
      <c r="AB442">
        <v>4.3332387925669247</v>
      </c>
      <c r="AC442">
        <v>-64.627585891457855</v>
      </c>
      <c r="AD442">
        <v>8</v>
      </c>
      <c r="AE442">
        <v>0</v>
      </c>
      <c r="AF442">
        <v>0</v>
      </c>
      <c r="AG442">
        <v>0</v>
      </c>
      <c r="AH442">
        <v>15</v>
      </c>
      <c r="AI442">
        <v>0</v>
      </c>
      <c r="AJ442">
        <v>0</v>
      </c>
      <c r="AK442">
        <v>2</v>
      </c>
      <c r="AL442">
        <v>0</v>
      </c>
      <c r="AM442">
        <v>0</v>
      </c>
    </row>
    <row r="443" spans="1:39">
      <c r="A443">
        <v>3</v>
      </c>
      <c r="B443">
        <v>65</v>
      </c>
      <c r="C443">
        <v>2023</v>
      </c>
      <c r="D443">
        <v>99</v>
      </c>
      <c r="E443">
        <v>13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64</v>
      </c>
      <c r="R443">
        <v>310</v>
      </c>
      <c r="S443">
        <v>308</v>
      </c>
      <c r="T443">
        <v>5.2497883149873008</v>
      </c>
      <c r="U443">
        <v>5.417093985799835</v>
      </c>
      <c r="V443">
        <v>4.4967741935483874</v>
      </c>
      <c r="W443">
        <v>60.214285714285694</v>
      </c>
      <c r="X443">
        <v>154.88973543494211</v>
      </c>
      <c r="Y443">
        <v>142.22354838709671</v>
      </c>
      <c r="Z443">
        <v>143.14707792207784</v>
      </c>
      <c r="AA443">
        <v>27.46178261600118</v>
      </c>
      <c r="AB443">
        <v>3.6081874532218801</v>
      </c>
      <c r="AC443">
        <v>-58.34162172273944</v>
      </c>
      <c r="AD443">
        <v>8</v>
      </c>
      <c r="AE443">
        <v>0</v>
      </c>
      <c r="AF443">
        <v>0</v>
      </c>
      <c r="AG443">
        <v>0</v>
      </c>
      <c r="AH443">
        <v>5</v>
      </c>
      <c r="AI443">
        <v>2</v>
      </c>
      <c r="AJ443">
        <v>0</v>
      </c>
      <c r="AK443">
        <v>0</v>
      </c>
      <c r="AL443">
        <v>0</v>
      </c>
      <c r="AM443">
        <v>0</v>
      </c>
    </row>
    <row r="444" spans="1:39">
      <c r="A444">
        <v>3</v>
      </c>
      <c r="B444">
        <v>66</v>
      </c>
      <c r="C444">
        <v>2023</v>
      </c>
      <c r="D444">
        <v>99</v>
      </c>
      <c r="E444">
        <v>14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25</v>
      </c>
      <c r="R444">
        <v>111</v>
      </c>
      <c r="S444">
        <v>111</v>
      </c>
      <c r="T444">
        <v>1.8797629127857745</v>
      </c>
      <c r="U444">
        <v>1.9015911322889123</v>
      </c>
      <c r="V444">
        <v>6.5405405405405403</v>
      </c>
      <c r="W444">
        <v>59.441441441441427</v>
      </c>
      <c r="X444">
        <v>151.06341444369613</v>
      </c>
      <c r="Y444">
        <v>139.43153153153156</v>
      </c>
      <c r="Z444">
        <v>139.43153153153156</v>
      </c>
      <c r="AA444">
        <v>29.858024354855321</v>
      </c>
      <c r="AB444">
        <v>3.2429679562847413</v>
      </c>
      <c r="AC444">
        <v>-62.019535553985556</v>
      </c>
      <c r="AD444">
        <v>1</v>
      </c>
      <c r="AE444">
        <v>2</v>
      </c>
      <c r="AF444">
        <v>1</v>
      </c>
      <c r="AG444">
        <v>1</v>
      </c>
      <c r="AH444">
        <v>8</v>
      </c>
      <c r="AI444">
        <v>1</v>
      </c>
      <c r="AJ444">
        <v>1</v>
      </c>
      <c r="AK444">
        <v>0</v>
      </c>
      <c r="AL444">
        <v>0</v>
      </c>
      <c r="AM444">
        <v>0</v>
      </c>
    </row>
    <row r="445" spans="1:39">
      <c r="A445">
        <v>3</v>
      </c>
      <c r="B445">
        <v>67</v>
      </c>
      <c r="C445">
        <v>2023</v>
      </c>
      <c r="D445">
        <v>99</v>
      </c>
      <c r="E445">
        <v>15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65</v>
      </c>
      <c r="R445">
        <v>426</v>
      </c>
      <c r="S445">
        <v>426</v>
      </c>
      <c r="T445">
        <v>7.2142252328535132</v>
      </c>
      <c r="U445">
        <v>7.1579021346932761</v>
      </c>
      <c r="V445">
        <v>5.063380281690141</v>
      </c>
      <c r="W445">
        <v>59.962441314553999</v>
      </c>
      <c r="X445">
        <v>148.16352066897596</v>
      </c>
      <c r="Y445">
        <v>136.75492957746459</v>
      </c>
      <c r="Z445">
        <v>136.75492957746459</v>
      </c>
      <c r="AA445">
        <v>29.261273043264055</v>
      </c>
      <c r="AB445">
        <v>3.9715535036647025</v>
      </c>
      <c r="AC445">
        <v>-56.548041259529839</v>
      </c>
      <c r="AD445">
        <v>4</v>
      </c>
      <c r="AE445">
        <v>2</v>
      </c>
      <c r="AF445">
        <v>0</v>
      </c>
      <c r="AG445">
        <v>0</v>
      </c>
      <c r="AH445">
        <v>11</v>
      </c>
      <c r="AI445">
        <v>3</v>
      </c>
      <c r="AJ445">
        <v>0</v>
      </c>
      <c r="AK445">
        <v>4</v>
      </c>
      <c r="AL445">
        <v>0</v>
      </c>
      <c r="AM445">
        <v>0</v>
      </c>
    </row>
    <row r="446" spans="1:39">
      <c r="A446">
        <v>3</v>
      </c>
      <c r="B446">
        <v>68</v>
      </c>
      <c r="C446">
        <v>2023</v>
      </c>
      <c r="D446">
        <v>99</v>
      </c>
      <c r="E446">
        <v>16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70</v>
      </c>
      <c r="R446">
        <v>330</v>
      </c>
      <c r="S446">
        <v>328</v>
      </c>
      <c r="T446">
        <v>5.588484335309059</v>
      </c>
      <c r="U446">
        <v>5.5611917107931133</v>
      </c>
      <c r="V446">
        <v>5.6090909090909102</v>
      </c>
      <c r="W446">
        <v>60.009146341463421</v>
      </c>
      <c r="X446">
        <v>149.63229259003899</v>
      </c>
      <c r="Y446">
        <v>137.15787878787876</v>
      </c>
      <c r="Z446">
        <v>137.99420731707309</v>
      </c>
      <c r="AA446">
        <v>31.152830343261524</v>
      </c>
      <c r="AB446">
        <v>4.2573367666227808</v>
      </c>
      <c r="AC446">
        <v>-57.576835172336722</v>
      </c>
      <c r="AD446">
        <v>10</v>
      </c>
      <c r="AE446">
        <v>1</v>
      </c>
      <c r="AF446">
        <v>0</v>
      </c>
      <c r="AG446">
        <v>0</v>
      </c>
      <c r="AH446">
        <v>8</v>
      </c>
      <c r="AI446">
        <v>4</v>
      </c>
      <c r="AJ446">
        <v>0</v>
      </c>
      <c r="AK446">
        <v>0</v>
      </c>
      <c r="AL446">
        <v>0</v>
      </c>
      <c r="AM446">
        <v>0</v>
      </c>
    </row>
    <row r="447" spans="1:39">
      <c r="A447">
        <v>3</v>
      </c>
      <c r="B447">
        <v>69</v>
      </c>
      <c r="C447">
        <v>2023</v>
      </c>
      <c r="D447">
        <v>99</v>
      </c>
      <c r="E447">
        <v>17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63</v>
      </c>
      <c r="R447">
        <v>393</v>
      </c>
      <c r="S447">
        <v>392</v>
      </c>
      <c r="T447">
        <v>6.6553767993226085</v>
      </c>
      <c r="U447">
        <v>6.4300046652375693</v>
      </c>
      <c r="V447">
        <v>4.5165394402035615</v>
      </c>
      <c r="W447">
        <v>60.783163265306136</v>
      </c>
      <c r="X447">
        <v>144.54001361860742</v>
      </c>
      <c r="Y447">
        <v>133.16361323155209</v>
      </c>
      <c r="Z447">
        <v>133.50331632653055</v>
      </c>
      <c r="AA447">
        <v>29.933664998233606</v>
      </c>
      <c r="AB447">
        <v>3.6598235423445633</v>
      </c>
      <c r="AC447">
        <v>-56.445408990555393</v>
      </c>
      <c r="AD447">
        <v>6</v>
      </c>
      <c r="AE447">
        <v>0</v>
      </c>
      <c r="AF447">
        <v>1</v>
      </c>
      <c r="AG447">
        <v>2</v>
      </c>
      <c r="AH447">
        <v>13</v>
      </c>
      <c r="AI447">
        <v>5</v>
      </c>
      <c r="AJ447">
        <v>3</v>
      </c>
      <c r="AK447">
        <v>2</v>
      </c>
      <c r="AL447">
        <v>0</v>
      </c>
      <c r="AM447">
        <v>0</v>
      </c>
    </row>
    <row r="448" spans="1:39">
      <c r="A448">
        <v>3</v>
      </c>
      <c r="B448">
        <v>70</v>
      </c>
      <c r="C448">
        <v>2023</v>
      </c>
      <c r="D448">
        <v>99</v>
      </c>
      <c r="E448">
        <v>18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</row>
    <row r="449" spans="1:16">
      <c r="A449">
        <v>3</v>
      </c>
      <c r="B449">
        <v>71</v>
      </c>
      <c r="C449">
        <v>2023</v>
      </c>
      <c r="D449">
        <v>99</v>
      </c>
      <c r="E449">
        <v>19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</row>
    <row r="450" spans="1:16">
      <c r="A450">
        <v>3</v>
      </c>
      <c r="B450">
        <v>72</v>
      </c>
      <c r="C450">
        <v>2023</v>
      </c>
      <c r="D450">
        <v>99</v>
      </c>
      <c r="E450">
        <v>20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</row>
    <row r="451" spans="1:16">
      <c r="A451">
        <v>3</v>
      </c>
      <c r="B451">
        <v>73</v>
      </c>
      <c r="C451">
        <v>2023</v>
      </c>
      <c r="D451">
        <v>99</v>
      </c>
      <c r="E451">
        <v>21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</row>
    <row r="452" spans="1:16">
      <c r="A452">
        <v>3</v>
      </c>
      <c r="B452">
        <v>74</v>
      </c>
      <c r="C452">
        <v>2023</v>
      </c>
      <c r="D452">
        <v>99</v>
      </c>
      <c r="E452">
        <v>22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</row>
    <row r="453" spans="1:16">
      <c r="A453">
        <v>3</v>
      </c>
      <c r="B453">
        <v>75</v>
      </c>
      <c r="C453">
        <v>2023</v>
      </c>
      <c r="D453">
        <v>99</v>
      </c>
      <c r="E453">
        <v>23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</row>
    <row r="454" spans="1:16">
      <c r="A454">
        <v>3</v>
      </c>
      <c r="B454">
        <v>76</v>
      </c>
      <c r="C454">
        <v>2023</v>
      </c>
      <c r="D454">
        <v>99</v>
      </c>
      <c r="E454">
        <v>24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</row>
    <row r="455" spans="1:16">
      <c r="A455">
        <v>3</v>
      </c>
      <c r="B455">
        <v>77</v>
      </c>
      <c r="C455">
        <v>2023</v>
      </c>
      <c r="D455">
        <v>99</v>
      </c>
      <c r="E455">
        <v>25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</row>
    <row r="456" spans="1:16">
      <c r="A456">
        <v>3</v>
      </c>
      <c r="B456">
        <v>78</v>
      </c>
      <c r="C456">
        <v>2023</v>
      </c>
      <c r="D456">
        <v>99</v>
      </c>
      <c r="E456">
        <v>26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</row>
    <row r="457" spans="1:16">
      <c r="A457">
        <v>3</v>
      </c>
      <c r="B457">
        <v>79</v>
      </c>
      <c r="C457">
        <v>2023</v>
      </c>
      <c r="D457">
        <v>99</v>
      </c>
      <c r="E457">
        <v>27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</row>
    <row r="458" spans="1:16">
      <c r="A458">
        <v>3</v>
      </c>
      <c r="B458">
        <v>80</v>
      </c>
      <c r="C458">
        <v>2023</v>
      </c>
      <c r="D458">
        <v>99</v>
      </c>
      <c r="E458">
        <v>28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</row>
    <row r="459" spans="1:16">
      <c r="A459">
        <v>3</v>
      </c>
      <c r="B459">
        <v>81</v>
      </c>
      <c r="C459">
        <v>2023</v>
      </c>
      <c r="D459">
        <v>99</v>
      </c>
      <c r="E459">
        <v>29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</row>
    <row r="460" spans="1:16">
      <c r="A460">
        <v>3</v>
      </c>
      <c r="B460">
        <v>82</v>
      </c>
      <c r="C460">
        <v>2023</v>
      </c>
      <c r="D460">
        <v>99</v>
      </c>
      <c r="E460">
        <v>30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</row>
    <row r="461" spans="1:16">
      <c r="A461">
        <v>3</v>
      </c>
      <c r="B461">
        <v>83</v>
      </c>
      <c r="C461">
        <v>2023</v>
      </c>
      <c r="D461">
        <v>99</v>
      </c>
      <c r="E461">
        <v>31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</row>
    <row r="462" spans="1:16">
      <c r="A462">
        <v>3</v>
      </c>
      <c r="B462">
        <v>84</v>
      </c>
      <c r="C462">
        <v>2023</v>
      </c>
      <c r="D462">
        <v>99</v>
      </c>
      <c r="E462">
        <v>32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</row>
    <row r="463" spans="1:16">
      <c r="A463">
        <v>3</v>
      </c>
      <c r="B463">
        <v>85</v>
      </c>
      <c r="C463">
        <v>2023</v>
      </c>
      <c r="D463">
        <v>99</v>
      </c>
      <c r="E463">
        <v>33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</row>
    <row r="464" spans="1:16">
      <c r="A464">
        <v>3</v>
      </c>
      <c r="B464">
        <v>86</v>
      </c>
      <c r="C464">
        <v>2023</v>
      </c>
      <c r="D464">
        <v>99</v>
      </c>
      <c r="E464">
        <v>34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</row>
    <row r="465" spans="1:16">
      <c r="A465">
        <v>3</v>
      </c>
      <c r="B465">
        <v>87</v>
      </c>
      <c r="C465">
        <v>2023</v>
      </c>
      <c r="D465">
        <v>99</v>
      </c>
      <c r="E465">
        <v>35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</row>
    <row r="466" spans="1:16">
      <c r="A466">
        <v>3</v>
      </c>
      <c r="B466">
        <v>88</v>
      </c>
      <c r="C466">
        <v>2023</v>
      </c>
      <c r="D466">
        <v>99</v>
      </c>
      <c r="E466">
        <v>36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</row>
    <row r="467" spans="1:16">
      <c r="A467">
        <v>3</v>
      </c>
      <c r="B467">
        <v>89</v>
      </c>
      <c r="C467">
        <v>2023</v>
      </c>
      <c r="D467">
        <v>99</v>
      </c>
      <c r="E467">
        <v>37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</row>
    <row r="468" spans="1:16">
      <c r="A468">
        <v>3</v>
      </c>
      <c r="B468">
        <v>90</v>
      </c>
      <c r="C468">
        <v>2023</v>
      </c>
      <c r="D468">
        <v>99</v>
      </c>
      <c r="E468">
        <v>38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</row>
    <row r="469" spans="1:16">
      <c r="A469">
        <v>3</v>
      </c>
      <c r="B469">
        <v>91</v>
      </c>
      <c r="C469">
        <v>2023</v>
      </c>
      <c r="D469">
        <v>99</v>
      </c>
      <c r="E469">
        <v>39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</row>
    <row r="470" spans="1:16">
      <c r="A470">
        <v>3</v>
      </c>
      <c r="B470">
        <v>92</v>
      </c>
      <c r="C470">
        <v>2023</v>
      </c>
      <c r="D470">
        <v>99</v>
      </c>
      <c r="E470">
        <v>40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</row>
    <row r="471" spans="1:16">
      <c r="A471">
        <v>3</v>
      </c>
      <c r="B471">
        <v>93</v>
      </c>
      <c r="C471">
        <v>2023</v>
      </c>
      <c r="D471">
        <v>99</v>
      </c>
      <c r="E471">
        <v>41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</row>
    <row r="472" spans="1:16">
      <c r="A472">
        <v>3</v>
      </c>
      <c r="B472">
        <v>94</v>
      </c>
      <c r="C472">
        <v>2023</v>
      </c>
      <c r="D472">
        <v>99</v>
      </c>
      <c r="E472">
        <v>42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</row>
    <row r="473" spans="1:16">
      <c r="A473">
        <v>3</v>
      </c>
      <c r="B473">
        <v>95</v>
      </c>
      <c r="C473">
        <v>2023</v>
      </c>
      <c r="D473">
        <v>99</v>
      </c>
      <c r="E473">
        <v>43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</row>
    <row r="474" spans="1:16">
      <c r="A474">
        <v>3</v>
      </c>
      <c r="B474">
        <v>96</v>
      </c>
      <c r="C474">
        <v>2023</v>
      </c>
      <c r="D474">
        <v>99</v>
      </c>
      <c r="E474">
        <v>44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</row>
    <row r="475" spans="1:16">
      <c r="A475">
        <v>3</v>
      </c>
      <c r="B475">
        <v>97</v>
      </c>
      <c r="C475">
        <v>2023</v>
      </c>
      <c r="D475">
        <v>99</v>
      </c>
      <c r="E475">
        <v>45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</row>
    <row r="476" spans="1:16">
      <c r="A476">
        <v>3</v>
      </c>
      <c r="B476">
        <v>98</v>
      </c>
      <c r="C476">
        <v>2023</v>
      </c>
      <c r="D476">
        <v>99</v>
      </c>
      <c r="E476">
        <v>46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</row>
    <row r="477" spans="1:16">
      <c r="A477">
        <v>3</v>
      </c>
      <c r="B477">
        <v>99</v>
      </c>
      <c r="C477">
        <v>2023</v>
      </c>
      <c r="D477">
        <v>99</v>
      </c>
      <c r="E477">
        <v>47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</row>
    <row r="478" spans="1:16">
      <c r="A478">
        <v>3</v>
      </c>
      <c r="B478">
        <v>100</v>
      </c>
      <c r="C478">
        <v>2023</v>
      </c>
      <c r="D478">
        <v>99</v>
      </c>
      <c r="E478">
        <v>48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</row>
    <row r="479" spans="1:16">
      <c r="A479">
        <v>3</v>
      </c>
      <c r="B479">
        <v>101</v>
      </c>
      <c r="C479">
        <v>2023</v>
      </c>
      <c r="D479">
        <v>99</v>
      </c>
      <c r="E479">
        <v>49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</row>
    <row r="480" spans="1:16">
      <c r="A480">
        <v>3</v>
      </c>
      <c r="B480">
        <v>102</v>
      </c>
      <c r="C480">
        <v>2023</v>
      </c>
      <c r="D480">
        <v>99</v>
      </c>
      <c r="E480">
        <v>50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</row>
    <row r="481" spans="1:39">
      <c r="A481">
        <v>3</v>
      </c>
      <c r="B481">
        <v>103</v>
      </c>
      <c r="C481">
        <v>2023</v>
      </c>
      <c r="D481">
        <v>99</v>
      </c>
      <c r="E481">
        <v>51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</row>
    <row r="482" spans="1:39">
      <c r="A482">
        <v>3</v>
      </c>
      <c r="B482">
        <v>104</v>
      </c>
      <c r="C482">
        <v>2023</v>
      </c>
      <c r="D482">
        <v>99</v>
      </c>
      <c r="E482">
        <v>52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</row>
    <row r="483" spans="1:39">
      <c r="A483">
        <v>3</v>
      </c>
      <c r="B483">
        <v>105</v>
      </c>
      <c r="C483">
        <v>2022</v>
      </c>
      <c r="D483">
        <v>99</v>
      </c>
      <c r="E483">
        <v>1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71</v>
      </c>
      <c r="R483">
        <v>449</v>
      </c>
      <c r="S483">
        <v>448</v>
      </c>
      <c r="T483">
        <v>6.718539578033818</v>
      </c>
      <c r="U483">
        <v>6.642106002108469</v>
      </c>
      <c r="V483">
        <v>4.2182628062360807</v>
      </c>
      <c r="W483">
        <v>60.325892857142847</v>
      </c>
      <c r="X483">
        <v>146.24645595002266</v>
      </c>
      <c r="Y483">
        <v>134.73893095768378</v>
      </c>
      <c r="Z483">
        <v>135.03968750000001</v>
      </c>
      <c r="AA483">
        <v>28.260799846042111</v>
      </c>
      <c r="AB483">
        <v>4.0472708074109276</v>
      </c>
      <c r="AC483">
        <v>-58.41785457359989</v>
      </c>
      <c r="AD483">
        <v>11</v>
      </c>
      <c r="AE483">
        <v>0</v>
      </c>
      <c r="AF483">
        <v>0</v>
      </c>
      <c r="AG483">
        <v>1</v>
      </c>
      <c r="AH483">
        <v>15</v>
      </c>
      <c r="AI483">
        <v>2</v>
      </c>
      <c r="AJ483">
        <v>1</v>
      </c>
      <c r="AK483">
        <v>2</v>
      </c>
      <c r="AL483">
        <v>0</v>
      </c>
      <c r="AM483">
        <v>0</v>
      </c>
    </row>
    <row r="484" spans="1:39">
      <c r="A484">
        <v>3</v>
      </c>
      <c r="B484">
        <v>106</v>
      </c>
      <c r="C484">
        <v>2022</v>
      </c>
      <c r="D484">
        <v>99</v>
      </c>
      <c r="E484">
        <v>2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70</v>
      </c>
      <c r="R484">
        <v>455</v>
      </c>
      <c r="S484">
        <v>455</v>
      </c>
      <c r="T484">
        <v>6.8083196169385012</v>
      </c>
      <c r="U484">
        <v>6.8837557834829379</v>
      </c>
      <c r="V484">
        <v>5.9054945054945076</v>
      </c>
      <c r="W484">
        <v>59.213186813186802</v>
      </c>
      <c r="X484">
        <v>149.29525079470903</v>
      </c>
      <c r="Y484">
        <v>137.79951648351656</v>
      </c>
      <c r="Z484">
        <v>137.79951648351656</v>
      </c>
      <c r="AA484">
        <v>31.394444013727028</v>
      </c>
      <c r="AB484">
        <v>4.3324284181123289</v>
      </c>
      <c r="AC484">
        <v>-59.715465307188353</v>
      </c>
      <c r="AD484">
        <v>15</v>
      </c>
      <c r="AE484">
        <v>4</v>
      </c>
      <c r="AF484">
        <v>0</v>
      </c>
      <c r="AG484">
        <v>2</v>
      </c>
      <c r="AH484">
        <v>12</v>
      </c>
      <c r="AI484">
        <v>1</v>
      </c>
      <c r="AJ484">
        <v>6</v>
      </c>
      <c r="AK484">
        <v>2</v>
      </c>
      <c r="AL484">
        <v>0</v>
      </c>
      <c r="AM484">
        <v>0</v>
      </c>
    </row>
    <row r="485" spans="1:39">
      <c r="A485">
        <v>3</v>
      </c>
      <c r="B485">
        <v>107</v>
      </c>
      <c r="C485">
        <v>2022</v>
      </c>
      <c r="D485">
        <v>99</v>
      </c>
      <c r="E485">
        <v>3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71</v>
      </c>
      <c r="R485">
        <v>427</v>
      </c>
      <c r="S485">
        <v>425</v>
      </c>
      <c r="T485">
        <v>6.3893461020499762</v>
      </c>
      <c r="U485">
        <v>6.3665989015244335</v>
      </c>
      <c r="V485">
        <v>5.7915690866510552</v>
      </c>
      <c r="W485">
        <v>59.463529411764711</v>
      </c>
      <c r="X485">
        <v>147.61050540316293</v>
      </c>
      <c r="Y485">
        <v>135.8042154566746</v>
      </c>
      <c r="Z485">
        <v>136.44329411764718</v>
      </c>
      <c r="AA485">
        <v>30.476422647417849</v>
      </c>
      <c r="AB485">
        <v>4.5399364353887988</v>
      </c>
      <c r="AC485">
        <v>-55.554627714111021</v>
      </c>
      <c r="AD485">
        <v>11</v>
      </c>
      <c r="AE485">
        <v>5</v>
      </c>
      <c r="AF485">
        <v>0</v>
      </c>
      <c r="AG485">
        <v>1</v>
      </c>
      <c r="AH485">
        <v>16</v>
      </c>
      <c r="AI485">
        <v>5</v>
      </c>
      <c r="AJ485">
        <v>2</v>
      </c>
      <c r="AK485">
        <v>3</v>
      </c>
      <c r="AL485">
        <v>1</v>
      </c>
      <c r="AM485">
        <v>1</v>
      </c>
    </row>
    <row r="486" spans="1:39">
      <c r="A486">
        <v>3</v>
      </c>
      <c r="B486">
        <v>108</v>
      </c>
      <c r="C486">
        <v>2022</v>
      </c>
      <c r="D486">
        <v>99</v>
      </c>
      <c r="E486">
        <v>4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68</v>
      </c>
      <c r="R486">
        <v>413</v>
      </c>
      <c r="S486">
        <v>413</v>
      </c>
      <c r="T486">
        <v>6.1798593446057133</v>
      </c>
      <c r="U486">
        <v>6.2364417839326807</v>
      </c>
      <c r="V486">
        <v>4.2058111380145267</v>
      </c>
      <c r="W486">
        <v>60.760290556900735</v>
      </c>
      <c r="X486">
        <v>149.01114640909339</v>
      </c>
      <c r="Y486">
        <v>137.5372881355932</v>
      </c>
      <c r="Z486">
        <v>137.5372881355932</v>
      </c>
      <c r="AA486">
        <v>26.477533340977264</v>
      </c>
      <c r="AB486">
        <v>3.8334796226498247</v>
      </c>
      <c r="AC486">
        <v>-57.573087943948245</v>
      </c>
      <c r="AD486">
        <v>7</v>
      </c>
      <c r="AE486">
        <v>0</v>
      </c>
      <c r="AF486">
        <v>0</v>
      </c>
      <c r="AG486">
        <v>0</v>
      </c>
      <c r="AH486">
        <v>10</v>
      </c>
      <c r="AI486">
        <v>1</v>
      </c>
      <c r="AJ486">
        <v>1</v>
      </c>
      <c r="AK486">
        <v>2</v>
      </c>
      <c r="AL486">
        <v>0</v>
      </c>
      <c r="AM486">
        <v>0</v>
      </c>
    </row>
    <row r="487" spans="1:39">
      <c r="A487">
        <v>3</v>
      </c>
      <c r="B487">
        <v>109</v>
      </c>
      <c r="C487">
        <v>2022</v>
      </c>
      <c r="D487">
        <v>99</v>
      </c>
      <c r="E487">
        <v>5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70</v>
      </c>
      <c r="R487">
        <v>406</v>
      </c>
      <c r="S487">
        <v>406</v>
      </c>
      <c r="T487">
        <v>6.0751159658835858</v>
      </c>
      <c r="U487">
        <v>6.1418898567542639</v>
      </c>
      <c r="V487">
        <v>5.6699507389162562</v>
      </c>
      <c r="W487">
        <v>59.546798029556648</v>
      </c>
      <c r="X487">
        <v>149.28216513937733</v>
      </c>
      <c r="Y487">
        <v>137.78743842364528</v>
      </c>
      <c r="Z487">
        <v>137.78743842364528</v>
      </c>
      <c r="AA487">
        <v>27.333787259555539</v>
      </c>
      <c r="AB487">
        <v>3.9437581903105223</v>
      </c>
      <c r="AC487">
        <v>-51.222065567798445</v>
      </c>
      <c r="AD487">
        <v>4</v>
      </c>
      <c r="AE487">
        <v>0</v>
      </c>
      <c r="AF487">
        <v>0</v>
      </c>
      <c r="AG487">
        <v>0</v>
      </c>
      <c r="AH487">
        <v>9</v>
      </c>
      <c r="AI487">
        <v>3</v>
      </c>
      <c r="AJ487">
        <v>0</v>
      </c>
      <c r="AK487">
        <v>3</v>
      </c>
      <c r="AL487">
        <v>0</v>
      </c>
      <c r="AM487">
        <v>0</v>
      </c>
    </row>
    <row r="488" spans="1:39">
      <c r="A488">
        <v>3</v>
      </c>
      <c r="B488">
        <v>110</v>
      </c>
      <c r="C488">
        <v>2022</v>
      </c>
      <c r="D488">
        <v>99</v>
      </c>
      <c r="E488">
        <v>6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76</v>
      </c>
      <c r="R488">
        <v>422</v>
      </c>
      <c r="S488">
        <v>422</v>
      </c>
      <c r="T488">
        <v>6.3145294029627417</v>
      </c>
      <c r="U488">
        <v>6.3961216758141139</v>
      </c>
      <c r="V488">
        <v>3.917061611374407</v>
      </c>
      <c r="W488">
        <v>60.151658767772517</v>
      </c>
      <c r="X488">
        <v>149.56714402345531</v>
      </c>
      <c r="Y488">
        <v>138.0504739336493</v>
      </c>
      <c r="Z488">
        <v>138.0504739336493</v>
      </c>
      <c r="AA488">
        <v>29.248842278915625</v>
      </c>
      <c r="AB488">
        <v>4.2090778219283056</v>
      </c>
      <c r="AC488">
        <v>-61.976630641729983</v>
      </c>
      <c r="AD488">
        <v>4</v>
      </c>
      <c r="AE488">
        <v>0</v>
      </c>
      <c r="AF488">
        <v>0</v>
      </c>
      <c r="AG488">
        <v>2</v>
      </c>
      <c r="AH488">
        <v>20</v>
      </c>
      <c r="AI488">
        <v>7</v>
      </c>
      <c r="AJ488">
        <v>2</v>
      </c>
      <c r="AK488">
        <v>2</v>
      </c>
      <c r="AL488">
        <v>1</v>
      </c>
      <c r="AM488">
        <v>1</v>
      </c>
    </row>
    <row r="489" spans="1:39">
      <c r="A489">
        <v>3</v>
      </c>
      <c r="B489">
        <v>111</v>
      </c>
      <c r="C489">
        <v>2022</v>
      </c>
      <c r="D489">
        <v>99</v>
      </c>
      <c r="E489">
        <v>7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59</v>
      </c>
      <c r="R489">
        <v>341</v>
      </c>
      <c r="S489">
        <v>340</v>
      </c>
      <c r="T489">
        <v>5.1024988777495119</v>
      </c>
      <c r="U489">
        <v>4.9280525928296877</v>
      </c>
      <c r="V489">
        <v>5.1700879765395884</v>
      </c>
      <c r="W489">
        <v>59.505882352941185</v>
      </c>
      <c r="X489">
        <v>142.89499687046259</v>
      </c>
      <c r="Y489">
        <v>131.62991202346041</v>
      </c>
      <c r="Z489">
        <v>132.01705882352937</v>
      </c>
      <c r="AA489">
        <v>26.42153094034968</v>
      </c>
      <c r="AB489">
        <v>4.4328281489274852</v>
      </c>
      <c r="AC489">
        <v>-51.930303409235869</v>
      </c>
      <c r="AD489">
        <v>13</v>
      </c>
      <c r="AE489">
        <v>0</v>
      </c>
      <c r="AF489">
        <v>0</v>
      </c>
      <c r="AG489">
        <v>0</v>
      </c>
      <c r="AH489">
        <v>14</v>
      </c>
      <c r="AI489">
        <v>0</v>
      </c>
      <c r="AJ489">
        <v>2</v>
      </c>
      <c r="AK489">
        <v>2</v>
      </c>
      <c r="AL489">
        <v>0</v>
      </c>
      <c r="AM489">
        <v>0</v>
      </c>
    </row>
    <row r="490" spans="1:39">
      <c r="A490">
        <v>3</v>
      </c>
      <c r="B490">
        <v>112</v>
      </c>
      <c r="C490">
        <v>2022</v>
      </c>
      <c r="D490">
        <v>99</v>
      </c>
      <c r="E490">
        <v>8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69</v>
      </c>
      <c r="R490">
        <v>385</v>
      </c>
      <c r="S490">
        <v>385</v>
      </c>
      <c r="T490">
        <v>5.7608858297171892</v>
      </c>
      <c r="U490">
        <v>5.7074692048040152</v>
      </c>
      <c r="V490">
        <v>5.1012987012987026</v>
      </c>
      <c r="W490">
        <v>59.431168831168847</v>
      </c>
      <c r="X490">
        <v>146.29004798018877</v>
      </c>
      <c r="Y490">
        <v>135.0257142857142</v>
      </c>
      <c r="Z490">
        <v>135.0257142857142</v>
      </c>
      <c r="AA490">
        <v>30.21140300024252</v>
      </c>
      <c r="AB490">
        <v>4.3967006443367627</v>
      </c>
      <c r="AC490">
        <v>-62.396617979760038</v>
      </c>
      <c r="AD490">
        <v>5</v>
      </c>
      <c r="AE490">
        <v>0</v>
      </c>
      <c r="AF490">
        <v>0</v>
      </c>
      <c r="AG490">
        <v>2</v>
      </c>
      <c r="AH490">
        <v>35</v>
      </c>
      <c r="AI490">
        <v>10</v>
      </c>
      <c r="AJ490">
        <v>1</v>
      </c>
      <c r="AK490">
        <v>1</v>
      </c>
      <c r="AL490">
        <v>0</v>
      </c>
      <c r="AM490">
        <v>0</v>
      </c>
    </row>
    <row r="491" spans="1:39">
      <c r="A491">
        <v>3</v>
      </c>
      <c r="B491">
        <v>113</v>
      </c>
      <c r="C491">
        <v>2022</v>
      </c>
      <c r="D491">
        <v>99</v>
      </c>
      <c r="E491">
        <v>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66</v>
      </c>
      <c r="R491">
        <v>403</v>
      </c>
      <c r="S491">
        <v>402</v>
      </c>
      <c r="T491">
        <v>6.0302259464312433</v>
      </c>
      <c r="U491">
        <v>5.9365698857645404</v>
      </c>
      <c r="V491">
        <v>5.2233250620347409</v>
      </c>
      <c r="W491">
        <v>59.786069651741315</v>
      </c>
      <c r="X491">
        <v>145.65568636096012</v>
      </c>
      <c r="Y491">
        <v>134.17270471464019</v>
      </c>
      <c r="Z491">
        <v>134.50646766169157</v>
      </c>
      <c r="AA491">
        <v>28.907235541072755</v>
      </c>
      <c r="AB491">
        <v>3.5943577917964151</v>
      </c>
      <c r="AC491">
        <v>-47.042665430131422</v>
      </c>
      <c r="AD491">
        <v>5</v>
      </c>
      <c r="AE491">
        <v>0</v>
      </c>
      <c r="AF491">
        <v>0</v>
      </c>
      <c r="AG491">
        <v>1</v>
      </c>
      <c r="AH491">
        <v>10</v>
      </c>
      <c r="AI491">
        <v>10</v>
      </c>
      <c r="AJ491">
        <v>1</v>
      </c>
      <c r="AK491">
        <v>4</v>
      </c>
      <c r="AL491">
        <v>0</v>
      </c>
      <c r="AM491">
        <v>0</v>
      </c>
    </row>
    <row r="492" spans="1:39">
      <c r="A492">
        <v>3</v>
      </c>
      <c r="B492">
        <v>114</v>
      </c>
      <c r="C492">
        <v>2022</v>
      </c>
      <c r="D492">
        <v>99</v>
      </c>
      <c r="E492">
        <v>10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61</v>
      </c>
      <c r="R492">
        <v>388</v>
      </c>
      <c r="S492">
        <v>386</v>
      </c>
      <c r="T492">
        <v>5.8057758491695317</v>
      </c>
      <c r="U492">
        <v>5.8057979391061441</v>
      </c>
      <c r="V492">
        <v>4.2835051546391751</v>
      </c>
      <c r="W492">
        <v>59.99222797927461</v>
      </c>
      <c r="X492">
        <v>148.28104232053701</v>
      </c>
      <c r="Y492">
        <v>136.2899484536083</v>
      </c>
      <c r="Z492">
        <v>136.99611398963737</v>
      </c>
      <c r="AA492">
        <v>28.644949286286444</v>
      </c>
      <c r="AB492">
        <v>4.3443062266042896</v>
      </c>
      <c r="AC492">
        <v>-56.133102841572807</v>
      </c>
      <c r="AD492">
        <v>13</v>
      </c>
      <c r="AE492">
        <v>0</v>
      </c>
      <c r="AF492">
        <v>0</v>
      </c>
      <c r="AG492">
        <v>2</v>
      </c>
      <c r="AH492">
        <v>12</v>
      </c>
      <c r="AI492">
        <v>7</v>
      </c>
      <c r="AJ492">
        <v>1</v>
      </c>
      <c r="AK492">
        <v>4</v>
      </c>
      <c r="AL492">
        <v>0</v>
      </c>
      <c r="AM492">
        <v>0</v>
      </c>
    </row>
    <row r="493" spans="1:39">
      <c r="A493">
        <v>3</v>
      </c>
      <c r="B493">
        <v>115</v>
      </c>
      <c r="C493">
        <v>2022</v>
      </c>
      <c r="D493">
        <v>99</v>
      </c>
      <c r="E493">
        <v>11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73</v>
      </c>
      <c r="R493">
        <v>438</v>
      </c>
      <c r="S493">
        <v>438</v>
      </c>
      <c r="T493">
        <v>6.5539428400418966</v>
      </c>
      <c r="U493">
        <v>6.5156400547347184</v>
      </c>
      <c r="V493">
        <v>5.7899543378995428</v>
      </c>
      <c r="W493">
        <v>59.748858447488601</v>
      </c>
      <c r="X493">
        <v>146.7962322583198</v>
      </c>
      <c r="Y493">
        <v>135.4929223744293</v>
      </c>
      <c r="Z493">
        <v>135.4929223744293</v>
      </c>
      <c r="AA493">
        <v>28.844833193520152</v>
      </c>
      <c r="AB493">
        <v>4.0137817457277096</v>
      </c>
      <c r="AC493">
        <v>-56.300785458474721</v>
      </c>
      <c r="AD493">
        <v>8</v>
      </c>
      <c r="AE493">
        <v>0</v>
      </c>
      <c r="AF493">
        <v>0</v>
      </c>
      <c r="AG493">
        <v>0</v>
      </c>
      <c r="AH493">
        <v>6</v>
      </c>
      <c r="AI493">
        <v>3</v>
      </c>
      <c r="AJ493">
        <v>3</v>
      </c>
      <c r="AK493">
        <v>5</v>
      </c>
      <c r="AL493">
        <v>0</v>
      </c>
      <c r="AM493">
        <v>0</v>
      </c>
    </row>
    <row r="494" spans="1:39">
      <c r="A494">
        <v>3</v>
      </c>
      <c r="B494">
        <v>116</v>
      </c>
      <c r="C494">
        <v>2022</v>
      </c>
      <c r="D494">
        <v>99</v>
      </c>
      <c r="E494">
        <v>12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64</v>
      </c>
      <c r="R494">
        <v>409</v>
      </c>
      <c r="S494">
        <v>408</v>
      </c>
      <c r="T494">
        <v>6.1200059853359257</v>
      </c>
      <c r="U494">
        <v>6.1757274136009777</v>
      </c>
      <c r="V494">
        <v>7.3325183374083132</v>
      </c>
      <c r="W494">
        <v>58.889705882352942</v>
      </c>
      <c r="X494">
        <v>149.309814122652</v>
      </c>
      <c r="Y494">
        <v>137.53031784841079</v>
      </c>
      <c r="Z494">
        <v>137.86740196078438</v>
      </c>
      <c r="AA494">
        <v>28.232146729153353</v>
      </c>
      <c r="AB494">
        <v>3.7074503568879646</v>
      </c>
      <c r="AC494">
        <v>-53.388902961343241</v>
      </c>
      <c r="AD494">
        <v>16</v>
      </c>
      <c r="AE494">
        <v>0</v>
      </c>
      <c r="AF494">
        <v>0</v>
      </c>
      <c r="AG494">
        <v>0</v>
      </c>
      <c r="AH494">
        <v>24</v>
      </c>
      <c r="AI494">
        <v>3</v>
      </c>
      <c r="AJ494">
        <v>2</v>
      </c>
      <c r="AK494">
        <v>0</v>
      </c>
      <c r="AL494">
        <v>0</v>
      </c>
      <c r="AM494">
        <v>0</v>
      </c>
    </row>
    <row r="495" spans="1:39">
      <c r="A495">
        <v>3</v>
      </c>
      <c r="B495">
        <v>117</v>
      </c>
      <c r="C495">
        <v>2022</v>
      </c>
      <c r="D495">
        <v>99</v>
      </c>
      <c r="E495">
        <v>13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67</v>
      </c>
      <c r="R495">
        <v>345</v>
      </c>
      <c r="S495">
        <v>344</v>
      </c>
      <c r="T495">
        <v>5.1623522370193031</v>
      </c>
      <c r="U495">
        <v>5.2121585170744513</v>
      </c>
      <c r="V495">
        <v>3.6434782608695646</v>
      </c>
      <c r="W495">
        <v>60.843023255813989</v>
      </c>
      <c r="X495">
        <v>149.42233108797717</v>
      </c>
      <c r="Y495">
        <v>137.60434782608701</v>
      </c>
      <c r="Z495">
        <v>138.00436046511629</v>
      </c>
      <c r="AA495">
        <v>28.199506400270057</v>
      </c>
      <c r="AB495">
        <v>3.8974959372467528</v>
      </c>
      <c r="AC495">
        <v>-60.583642301821556</v>
      </c>
      <c r="AD495">
        <v>13</v>
      </c>
      <c r="AE495">
        <v>0</v>
      </c>
      <c r="AF495">
        <v>0</v>
      </c>
      <c r="AG495">
        <v>0</v>
      </c>
      <c r="AH495">
        <v>15</v>
      </c>
      <c r="AI495">
        <v>3</v>
      </c>
      <c r="AJ495">
        <v>0</v>
      </c>
      <c r="AK495">
        <v>6</v>
      </c>
      <c r="AL495">
        <v>0</v>
      </c>
      <c r="AM495">
        <v>0</v>
      </c>
    </row>
    <row r="496" spans="1:39">
      <c r="A496">
        <v>3</v>
      </c>
      <c r="B496">
        <v>118</v>
      </c>
      <c r="C496">
        <v>2022</v>
      </c>
      <c r="D496">
        <v>99</v>
      </c>
      <c r="E496">
        <v>14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77</v>
      </c>
      <c r="R496">
        <v>395</v>
      </c>
      <c r="S496">
        <v>395</v>
      </c>
      <c r="T496">
        <v>5.9105192278916636</v>
      </c>
      <c r="U496">
        <v>6.0311218129429554</v>
      </c>
      <c r="V496">
        <v>4.5265822784810119</v>
      </c>
      <c r="W496">
        <v>59.951898734177213</v>
      </c>
      <c r="X496">
        <v>150.67213407024417</v>
      </c>
      <c r="Y496">
        <v>139.07037974683547</v>
      </c>
      <c r="Z496">
        <v>139.07037974683547</v>
      </c>
      <c r="AA496">
        <v>31.518158055278999</v>
      </c>
      <c r="AB496">
        <v>4.6731351999851718</v>
      </c>
      <c r="AC496">
        <v>-62.80042839161672</v>
      </c>
      <c r="AD496">
        <v>11</v>
      </c>
      <c r="AE496">
        <v>0</v>
      </c>
      <c r="AF496">
        <v>0</v>
      </c>
      <c r="AG496">
        <v>0</v>
      </c>
      <c r="AH496">
        <v>21</v>
      </c>
      <c r="AI496">
        <v>10</v>
      </c>
      <c r="AJ496">
        <v>0</v>
      </c>
      <c r="AK496">
        <v>0</v>
      </c>
      <c r="AL496">
        <v>0</v>
      </c>
      <c r="AM496">
        <v>0</v>
      </c>
    </row>
    <row r="497" spans="1:39">
      <c r="A497">
        <v>3</v>
      </c>
      <c r="B497">
        <v>119</v>
      </c>
      <c r="C497">
        <v>2022</v>
      </c>
      <c r="D497">
        <v>99</v>
      </c>
      <c r="E497">
        <v>15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30</v>
      </c>
      <c r="R497">
        <v>186</v>
      </c>
      <c r="S497">
        <v>186</v>
      </c>
      <c r="T497">
        <v>2.7831812060451897</v>
      </c>
      <c r="U497">
        <v>2.6365078077911699</v>
      </c>
      <c r="V497">
        <v>5.9032258064516112</v>
      </c>
      <c r="W497">
        <v>60.220430107526866</v>
      </c>
      <c r="X497">
        <v>139.87756148137797</v>
      </c>
      <c r="Y497">
        <v>129.10698924731179</v>
      </c>
      <c r="Z497">
        <v>129.10698924731179</v>
      </c>
      <c r="AA497">
        <v>25.617372813387924</v>
      </c>
      <c r="AB497">
        <v>3.5845864517488577</v>
      </c>
      <c r="AC497">
        <v>-46.952049721503712</v>
      </c>
      <c r="AD497">
        <v>4</v>
      </c>
      <c r="AE497">
        <v>1</v>
      </c>
      <c r="AF497">
        <v>0</v>
      </c>
      <c r="AG497">
        <v>1</v>
      </c>
      <c r="AH497">
        <v>14</v>
      </c>
      <c r="AI497">
        <v>6</v>
      </c>
      <c r="AJ497">
        <v>4</v>
      </c>
      <c r="AK497">
        <v>2</v>
      </c>
      <c r="AL497">
        <v>0</v>
      </c>
      <c r="AM497">
        <v>0</v>
      </c>
    </row>
    <row r="498" spans="1:39">
      <c r="A498">
        <v>3</v>
      </c>
      <c r="B498">
        <v>120</v>
      </c>
      <c r="C498">
        <v>2022</v>
      </c>
      <c r="D498">
        <v>99</v>
      </c>
      <c r="E498">
        <v>16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55</v>
      </c>
      <c r="R498">
        <v>341</v>
      </c>
      <c r="S498">
        <v>341</v>
      </c>
      <c r="T498">
        <v>5.1024988777495119</v>
      </c>
      <c r="U498">
        <v>5.0158743375463883</v>
      </c>
      <c r="V498">
        <v>6.2551319648093848</v>
      </c>
      <c r="W498">
        <v>59.026392961876837</v>
      </c>
      <c r="X498">
        <v>145.15239417556549</v>
      </c>
      <c r="Y498">
        <v>133.97565982404711</v>
      </c>
      <c r="Z498">
        <v>133.97565982404711</v>
      </c>
      <c r="AA498">
        <v>29.052013622678952</v>
      </c>
      <c r="AB498">
        <v>4.2339094969747304</v>
      </c>
      <c r="AC498">
        <v>-64.171361042881202</v>
      </c>
      <c r="AD498">
        <v>7</v>
      </c>
      <c r="AE498">
        <v>0</v>
      </c>
      <c r="AF498">
        <v>0</v>
      </c>
      <c r="AG498">
        <v>2</v>
      </c>
      <c r="AH498">
        <v>19</v>
      </c>
      <c r="AI498">
        <v>7</v>
      </c>
      <c r="AJ498">
        <v>2</v>
      </c>
      <c r="AK498">
        <v>5</v>
      </c>
      <c r="AL498">
        <v>0</v>
      </c>
      <c r="AM498">
        <v>0</v>
      </c>
    </row>
    <row r="499" spans="1:39">
      <c r="A499">
        <v>3</v>
      </c>
      <c r="B499">
        <v>121</v>
      </c>
      <c r="C499">
        <v>2022</v>
      </c>
      <c r="D499">
        <v>99</v>
      </c>
      <c r="E499">
        <v>17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85</v>
      </c>
      <c r="R499">
        <v>480</v>
      </c>
      <c r="S499">
        <v>472</v>
      </c>
      <c r="T499">
        <v>7.1824031123746801</v>
      </c>
      <c r="U499">
        <v>7.368166430188035</v>
      </c>
      <c r="V499">
        <v>4.78125</v>
      </c>
      <c r="W499">
        <v>59.648305084745779</v>
      </c>
      <c r="X499">
        <v>154.19059227157811</v>
      </c>
      <c r="Y499">
        <v>139.81437500000001</v>
      </c>
      <c r="Z499">
        <v>142.18411016949156</v>
      </c>
      <c r="AA499">
        <v>32.557767136324379</v>
      </c>
      <c r="AB499">
        <v>4.657693345074768</v>
      </c>
      <c r="AC499">
        <v>-66.244731621719339</v>
      </c>
      <c r="AD499">
        <v>12</v>
      </c>
      <c r="AE499">
        <v>1</v>
      </c>
      <c r="AF499">
        <v>0</v>
      </c>
      <c r="AG499">
        <v>1</v>
      </c>
      <c r="AH499">
        <v>15</v>
      </c>
      <c r="AI499">
        <v>3</v>
      </c>
      <c r="AJ499">
        <v>0</v>
      </c>
      <c r="AK499">
        <v>0</v>
      </c>
      <c r="AL499">
        <v>0</v>
      </c>
      <c r="AM499">
        <v>0</v>
      </c>
    </row>
    <row r="500" spans="1:39">
      <c r="A500">
        <v>3</v>
      </c>
      <c r="B500">
        <v>122</v>
      </c>
      <c r="C500">
        <v>2022</v>
      </c>
      <c r="D500">
        <v>99</v>
      </c>
      <c r="E500">
        <v>18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</row>
    <row r="501" spans="1:39">
      <c r="A501">
        <v>3</v>
      </c>
      <c r="B501">
        <v>123</v>
      </c>
      <c r="C501">
        <v>2022</v>
      </c>
      <c r="D501">
        <v>99</v>
      </c>
      <c r="E501">
        <v>19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</row>
    <row r="502" spans="1:39">
      <c r="A502">
        <v>3</v>
      </c>
      <c r="B502">
        <v>124</v>
      </c>
      <c r="C502">
        <v>2022</v>
      </c>
      <c r="D502">
        <v>99</v>
      </c>
      <c r="E502">
        <v>20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</row>
    <row r="503" spans="1:39">
      <c r="A503">
        <v>3</v>
      </c>
      <c r="B503">
        <v>125</v>
      </c>
      <c r="C503">
        <v>2022</v>
      </c>
      <c r="D503">
        <v>99</v>
      </c>
      <c r="E503">
        <v>21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</row>
    <row r="504" spans="1:39">
      <c r="A504">
        <v>3</v>
      </c>
      <c r="B504">
        <v>126</v>
      </c>
      <c r="C504">
        <v>2022</v>
      </c>
      <c r="D504">
        <v>99</v>
      </c>
      <c r="E504">
        <v>22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</row>
    <row r="505" spans="1:39">
      <c r="A505">
        <v>3</v>
      </c>
      <c r="B505">
        <v>127</v>
      </c>
      <c r="C505">
        <v>2022</v>
      </c>
      <c r="D505">
        <v>99</v>
      </c>
      <c r="E505">
        <v>23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</row>
    <row r="506" spans="1:39">
      <c r="A506">
        <v>3</v>
      </c>
      <c r="B506">
        <v>128</v>
      </c>
      <c r="C506">
        <v>2022</v>
      </c>
      <c r="D506">
        <v>99</v>
      </c>
      <c r="E506">
        <v>24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</row>
    <row r="507" spans="1:39">
      <c r="A507">
        <v>3</v>
      </c>
      <c r="B507">
        <v>129</v>
      </c>
      <c r="C507">
        <v>2022</v>
      </c>
      <c r="D507">
        <v>99</v>
      </c>
      <c r="E507">
        <v>25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</row>
    <row r="508" spans="1:39">
      <c r="A508">
        <v>3</v>
      </c>
      <c r="B508">
        <v>130</v>
      </c>
      <c r="C508">
        <v>2022</v>
      </c>
      <c r="D508">
        <v>99</v>
      </c>
      <c r="E508">
        <v>26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</row>
    <row r="509" spans="1:39">
      <c r="A509">
        <v>3</v>
      </c>
      <c r="B509">
        <v>131</v>
      </c>
      <c r="C509">
        <v>2022</v>
      </c>
      <c r="D509">
        <v>99</v>
      </c>
      <c r="E509">
        <v>27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</row>
    <row r="510" spans="1:39">
      <c r="A510">
        <v>3</v>
      </c>
      <c r="B510">
        <v>132</v>
      </c>
      <c r="C510">
        <v>2022</v>
      </c>
      <c r="D510">
        <v>99</v>
      </c>
      <c r="E510">
        <v>28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</row>
    <row r="511" spans="1:39">
      <c r="A511">
        <v>3</v>
      </c>
      <c r="B511">
        <v>133</v>
      </c>
      <c r="C511">
        <v>2022</v>
      </c>
      <c r="D511">
        <v>99</v>
      </c>
      <c r="E511">
        <v>29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</row>
    <row r="512" spans="1:39">
      <c r="A512">
        <v>3</v>
      </c>
      <c r="B512">
        <v>134</v>
      </c>
      <c r="C512">
        <v>2022</v>
      </c>
      <c r="D512">
        <v>99</v>
      </c>
      <c r="E512">
        <v>30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</row>
    <row r="513" spans="1:16">
      <c r="A513">
        <v>3</v>
      </c>
      <c r="B513">
        <v>135</v>
      </c>
      <c r="C513">
        <v>2022</v>
      </c>
      <c r="D513">
        <v>99</v>
      </c>
      <c r="E513">
        <v>31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</row>
    <row r="514" spans="1:16">
      <c r="A514">
        <v>3</v>
      </c>
      <c r="B514">
        <v>136</v>
      </c>
      <c r="C514">
        <v>2022</v>
      </c>
      <c r="D514">
        <v>99</v>
      </c>
      <c r="E514">
        <v>32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</row>
    <row r="515" spans="1:16">
      <c r="A515">
        <v>3</v>
      </c>
      <c r="B515">
        <v>137</v>
      </c>
      <c r="C515">
        <v>2022</v>
      </c>
      <c r="D515">
        <v>99</v>
      </c>
      <c r="E515">
        <v>33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</row>
    <row r="516" spans="1:16">
      <c r="A516">
        <v>3</v>
      </c>
      <c r="B516">
        <v>138</v>
      </c>
      <c r="C516">
        <v>2022</v>
      </c>
      <c r="D516">
        <v>99</v>
      </c>
      <c r="E516">
        <v>34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</row>
    <row r="517" spans="1:16">
      <c r="A517">
        <v>3</v>
      </c>
      <c r="B517">
        <v>139</v>
      </c>
      <c r="C517">
        <v>2022</v>
      </c>
      <c r="D517">
        <v>99</v>
      </c>
      <c r="E517">
        <v>35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</row>
    <row r="518" spans="1:16">
      <c r="A518">
        <v>3</v>
      </c>
      <c r="B518">
        <v>140</v>
      </c>
      <c r="C518">
        <v>2022</v>
      </c>
      <c r="D518">
        <v>99</v>
      </c>
      <c r="E518">
        <v>36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</row>
    <row r="519" spans="1:16">
      <c r="A519">
        <v>3</v>
      </c>
      <c r="B519">
        <v>141</v>
      </c>
      <c r="C519">
        <v>2022</v>
      </c>
      <c r="D519">
        <v>99</v>
      </c>
      <c r="E519">
        <v>37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</row>
    <row r="520" spans="1:16">
      <c r="A520">
        <v>3</v>
      </c>
      <c r="B520">
        <v>142</v>
      </c>
      <c r="C520">
        <v>2022</v>
      </c>
      <c r="D520">
        <v>99</v>
      </c>
      <c r="E520">
        <v>38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</row>
    <row r="521" spans="1:16">
      <c r="A521">
        <v>3</v>
      </c>
      <c r="B521">
        <v>143</v>
      </c>
      <c r="C521">
        <v>2022</v>
      </c>
      <c r="D521">
        <v>99</v>
      </c>
      <c r="E521">
        <v>39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</row>
    <row r="522" spans="1:16">
      <c r="A522">
        <v>3</v>
      </c>
      <c r="B522">
        <v>144</v>
      </c>
      <c r="C522">
        <v>2022</v>
      </c>
      <c r="D522">
        <v>99</v>
      </c>
      <c r="E522">
        <v>40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</row>
    <row r="523" spans="1:16">
      <c r="A523">
        <v>3</v>
      </c>
      <c r="B523">
        <v>145</v>
      </c>
      <c r="C523">
        <v>2022</v>
      </c>
      <c r="D523">
        <v>99</v>
      </c>
      <c r="E523">
        <v>41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</row>
    <row r="524" spans="1:16">
      <c r="A524">
        <v>3</v>
      </c>
      <c r="B524">
        <v>146</v>
      </c>
      <c r="C524">
        <v>2022</v>
      </c>
      <c r="D524">
        <v>99</v>
      </c>
      <c r="E524">
        <v>42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</row>
    <row r="525" spans="1:16">
      <c r="A525">
        <v>3</v>
      </c>
      <c r="B525">
        <v>147</v>
      </c>
      <c r="C525">
        <v>2022</v>
      </c>
      <c r="D525">
        <v>99</v>
      </c>
      <c r="E525">
        <v>43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</row>
    <row r="526" spans="1:16">
      <c r="A526">
        <v>3</v>
      </c>
      <c r="B526">
        <v>148</v>
      </c>
      <c r="C526">
        <v>2022</v>
      </c>
      <c r="D526">
        <v>99</v>
      </c>
      <c r="E526">
        <v>44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</row>
    <row r="527" spans="1:16">
      <c r="A527">
        <v>3</v>
      </c>
      <c r="B527">
        <v>149</v>
      </c>
      <c r="C527">
        <v>2022</v>
      </c>
      <c r="D527">
        <v>99</v>
      </c>
      <c r="E527">
        <v>45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</row>
    <row r="528" spans="1:16">
      <c r="A528">
        <v>3</v>
      </c>
      <c r="B528">
        <v>150</v>
      </c>
      <c r="C528">
        <v>2022</v>
      </c>
      <c r="D528">
        <v>99</v>
      </c>
      <c r="E528">
        <v>46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</row>
    <row r="529" spans="1:39">
      <c r="A529">
        <v>3</v>
      </c>
      <c r="B529">
        <v>151</v>
      </c>
      <c r="C529">
        <v>2022</v>
      </c>
      <c r="D529">
        <v>99</v>
      </c>
      <c r="E529">
        <v>47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</row>
    <row r="530" spans="1:39">
      <c r="A530">
        <v>3</v>
      </c>
      <c r="B530">
        <v>152</v>
      </c>
      <c r="C530">
        <v>2022</v>
      </c>
      <c r="D530">
        <v>99</v>
      </c>
      <c r="E530">
        <v>48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</row>
    <row r="531" spans="1:39">
      <c r="A531">
        <v>3</v>
      </c>
      <c r="B531">
        <v>153</v>
      </c>
      <c r="C531">
        <v>2022</v>
      </c>
      <c r="D531">
        <v>99</v>
      </c>
      <c r="E531">
        <v>49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</row>
    <row r="532" spans="1:39">
      <c r="A532">
        <v>3</v>
      </c>
      <c r="B532">
        <v>154</v>
      </c>
      <c r="C532">
        <v>2022</v>
      </c>
      <c r="D532">
        <v>99</v>
      </c>
      <c r="E532">
        <v>50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</row>
    <row r="533" spans="1:39">
      <c r="A533">
        <v>3</v>
      </c>
      <c r="B533">
        <v>155</v>
      </c>
      <c r="C533">
        <v>2022</v>
      </c>
      <c r="D533">
        <v>99</v>
      </c>
      <c r="E533">
        <v>51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</row>
    <row r="534" spans="1:39">
      <c r="A534">
        <v>3</v>
      </c>
      <c r="B534">
        <v>156</v>
      </c>
      <c r="C534">
        <v>2022</v>
      </c>
      <c r="D534">
        <v>99</v>
      </c>
      <c r="E534">
        <v>52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</row>
    <row r="535" spans="1:39">
      <c r="A535">
        <v>3</v>
      </c>
      <c r="B535">
        <v>157</v>
      </c>
      <c r="C535">
        <v>2021</v>
      </c>
      <c r="D535">
        <v>99</v>
      </c>
      <c r="E535">
        <v>1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87</v>
      </c>
      <c r="R535">
        <v>482.52999999999992</v>
      </c>
      <c r="S535">
        <v>482.52999999999992</v>
      </c>
      <c r="T535">
        <v>7.5389069342695052</v>
      </c>
      <c r="U535">
        <v>7.5785096021953695</v>
      </c>
      <c r="V535">
        <v>14.115205272211057</v>
      </c>
      <c r="W535">
        <v>57.431434314964861</v>
      </c>
      <c r="X535">
        <v>148.08112683600538</v>
      </c>
      <c r="Y535">
        <v>136.6788800696329</v>
      </c>
      <c r="Z535">
        <v>136.6788800696329</v>
      </c>
      <c r="AA535">
        <v>27.417595928283887</v>
      </c>
      <c r="AB535">
        <v>3.9560060766279488</v>
      </c>
      <c r="AC535">
        <v>-74.808722169532174</v>
      </c>
      <c r="AD535">
        <v>8.5299999999999994</v>
      </c>
      <c r="AE535">
        <v>0</v>
      </c>
      <c r="AF535">
        <v>0</v>
      </c>
      <c r="AG535">
        <v>3</v>
      </c>
      <c r="AH535">
        <v>29</v>
      </c>
      <c r="AI535">
        <v>8</v>
      </c>
      <c r="AJ535">
        <v>2</v>
      </c>
      <c r="AK535">
        <v>1</v>
      </c>
      <c r="AL535">
        <v>0</v>
      </c>
      <c r="AM535">
        <v>0</v>
      </c>
    </row>
    <row r="536" spans="1:39">
      <c r="A536">
        <v>3</v>
      </c>
      <c r="B536">
        <v>158</v>
      </c>
      <c r="C536">
        <v>2021</v>
      </c>
      <c r="D536">
        <v>99</v>
      </c>
      <c r="E536">
        <v>2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  <c r="Q536">
        <v>67</v>
      </c>
      <c r="R536">
        <v>361</v>
      </c>
      <c r="S536">
        <v>358</v>
      </c>
      <c r="T536">
        <v>5.6401579244218842</v>
      </c>
      <c r="U536">
        <v>5.6003546492348439</v>
      </c>
      <c r="V536">
        <v>13.847645429362879</v>
      </c>
      <c r="W536">
        <v>57.117318435754179</v>
      </c>
      <c r="X536">
        <v>147.82039777553027</v>
      </c>
      <c r="Y536">
        <v>135.00512465373964</v>
      </c>
      <c r="Z536">
        <v>136.13645251396653</v>
      </c>
      <c r="AA536">
        <v>30.579703066739789</v>
      </c>
      <c r="AB536">
        <v>4.2959876777813113</v>
      </c>
      <c r="AC536">
        <v>-57.625324776706307</v>
      </c>
      <c r="AD536">
        <v>8</v>
      </c>
      <c r="AE536">
        <v>0</v>
      </c>
      <c r="AF536">
        <v>0</v>
      </c>
      <c r="AG536">
        <v>3</v>
      </c>
      <c r="AH536">
        <v>11</v>
      </c>
      <c r="AI536">
        <v>1</v>
      </c>
      <c r="AJ536">
        <v>1</v>
      </c>
      <c r="AK536">
        <v>0</v>
      </c>
      <c r="AL536">
        <v>0</v>
      </c>
      <c r="AM536">
        <v>0</v>
      </c>
    </row>
    <row r="537" spans="1:39">
      <c r="A537">
        <v>3</v>
      </c>
      <c r="B537">
        <v>159</v>
      </c>
      <c r="C537">
        <v>2021</v>
      </c>
      <c r="D537">
        <v>99</v>
      </c>
      <c r="E537">
        <v>3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65</v>
      </c>
      <c r="R537">
        <v>328</v>
      </c>
      <c r="S537">
        <v>328</v>
      </c>
      <c r="T537">
        <v>5.1245756210813793</v>
      </c>
      <c r="U537">
        <v>5.123938664775828</v>
      </c>
      <c r="V537">
        <v>14.338414634146337</v>
      </c>
      <c r="W537">
        <v>57.753048780487795</v>
      </c>
      <c r="X537">
        <v>147.28899664402917</v>
      </c>
      <c r="Y537">
        <v>135.94774390243899</v>
      </c>
      <c r="Z537">
        <v>135.94774390243899</v>
      </c>
      <c r="AA537">
        <v>29.423568749538504</v>
      </c>
      <c r="AB537">
        <v>3.7615662893056032</v>
      </c>
      <c r="AC537">
        <v>-50.99052157913156</v>
      </c>
      <c r="AD537">
        <v>8</v>
      </c>
      <c r="AE537">
        <v>1</v>
      </c>
      <c r="AF537">
        <v>0</v>
      </c>
      <c r="AG537">
        <v>1</v>
      </c>
      <c r="AH537">
        <v>13</v>
      </c>
      <c r="AI537">
        <v>3</v>
      </c>
      <c r="AJ537">
        <v>1</v>
      </c>
      <c r="AK537">
        <v>1</v>
      </c>
      <c r="AL537">
        <v>0</v>
      </c>
      <c r="AM537">
        <v>0</v>
      </c>
    </row>
    <row r="538" spans="1:39">
      <c r="A538">
        <v>3</v>
      </c>
      <c r="B538">
        <v>160</v>
      </c>
      <c r="C538">
        <v>2021</v>
      </c>
      <c r="D538">
        <v>99</v>
      </c>
      <c r="E538">
        <v>4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  <c r="Q538">
        <v>68</v>
      </c>
      <c r="R538">
        <v>415</v>
      </c>
      <c r="S538">
        <v>414</v>
      </c>
      <c r="T538">
        <v>6.4838380571608898</v>
      </c>
      <c r="U538">
        <v>6.1724677366433198</v>
      </c>
      <c r="V538">
        <v>14.807228915662652</v>
      </c>
      <c r="W538">
        <v>58.386473429951678</v>
      </c>
      <c r="X538">
        <v>140.49623412392802</v>
      </c>
      <c r="Y538">
        <v>129.4352771084337</v>
      </c>
      <c r="Z538">
        <v>129.74792270531395</v>
      </c>
      <c r="AA538">
        <v>28.433164152169031</v>
      </c>
      <c r="AB538">
        <v>3.4787707624115849</v>
      </c>
      <c r="AC538">
        <v>-66.563024139622797</v>
      </c>
      <c r="AD538">
        <v>9</v>
      </c>
      <c r="AE538">
        <v>0</v>
      </c>
      <c r="AF538">
        <v>0</v>
      </c>
      <c r="AG538">
        <v>3</v>
      </c>
      <c r="AH538">
        <v>16</v>
      </c>
      <c r="AI538">
        <v>3</v>
      </c>
      <c r="AJ538">
        <v>2</v>
      </c>
      <c r="AK538">
        <v>6</v>
      </c>
      <c r="AL538">
        <v>0</v>
      </c>
      <c r="AM538">
        <v>0</v>
      </c>
    </row>
    <row r="539" spans="1:39">
      <c r="A539">
        <v>3</v>
      </c>
      <c r="B539">
        <v>161</v>
      </c>
      <c r="C539">
        <v>2021</v>
      </c>
      <c r="D539">
        <v>99</v>
      </c>
      <c r="E539">
        <v>5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71</v>
      </c>
      <c r="R539">
        <v>350</v>
      </c>
      <c r="S539">
        <v>349</v>
      </c>
      <c r="T539">
        <v>5.468297156641718</v>
      </c>
      <c r="U539">
        <v>5.7236474045297854</v>
      </c>
      <c r="V539">
        <v>13.66285714285714</v>
      </c>
      <c r="W539">
        <v>56.693409742120359</v>
      </c>
      <c r="X539">
        <v>154.47057731001388</v>
      </c>
      <c r="Y539">
        <v>142.31371428571416</v>
      </c>
      <c r="Z539">
        <v>142.72148997134661</v>
      </c>
      <c r="AA539">
        <v>28.599591738987275</v>
      </c>
      <c r="AB539">
        <v>4.6060240990647836</v>
      </c>
      <c r="AC539">
        <v>-62.710674171081152</v>
      </c>
      <c r="AD539">
        <v>2</v>
      </c>
      <c r="AE539">
        <v>0</v>
      </c>
      <c r="AF539">
        <v>0</v>
      </c>
      <c r="AG539">
        <v>1</v>
      </c>
      <c r="AH539">
        <v>12</v>
      </c>
      <c r="AI539">
        <v>0</v>
      </c>
      <c r="AJ539">
        <v>1</v>
      </c>
      <c r="AK539">
        <v>1</v>
      </c>
      <c r="AL539">
        <v>0</v>
      </c>
      <c r="AM539">
        <v>0</v>
      </c>
    </row>
    <row r="540" spans="1:39">
      <c r="A540">
        <v>3</v>
      </c>
      <c r="B540">
        <v>162</v>
      </c>
      <c r="C540">
        <v>2021</v>
      </c>
      <c r="D540">
        <v>99</v>
      </c>
      <c r="E540">
        <v>6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70</v>
      </c>
      <c r="R540">
        <v>413</v>
      </c>
      <c r="S540">
        <v>412</v>
      </c>
      <c r="T540">
        <v>6.4525906448372226</v>
      </c>
      <c r="U540">
        <v>6.5821669367934188</v>
      </c>
      <c r="V540">
        <v>14.222760290556902</v>
      </c>
      <c r="W540">
        <v>57.623786407766978</v>
      </c>
      <c r="X540">
        <v>150.52148615290179</v>
      </c>
      <c r="Y540">
        <v>138.69498789346247</v>
      </c>
      <c r="Z540">
        <v>139.03162621359229</v>
      </c>
      <c r="AA540">
        <v>28.092580560525558</v>
      </c>
      <c r="AB540">
        <v>4.1712978159010845</v>
      </c>
      <c r="AC540">
        <v>-59.369933631182718</v>
      </c>
      <c r="AD540">
        <v>8</v>
      </c>
      <c r="AE540">
        <v>2</v>
      </c>
      <c r="AF540">
        <v>1</v>
      </c>
      <c r="AG540">
        <v>3</v>
      </c>
      <c r="AH540">
        <v>28</v>
      </c>
      <c r="AI540">
        <v>4</v>
      </c>
      <c r="AJ540">
        <v>1</v>
      </c>
      <c r="AK540">
        <v>1</v>
      </c>
      <c r="AL540">
        <v>0</v>
      </c>
      <c r="AM540">
        <v>0</v>
      </c>
    </row>
    <row r="541" spans="1:39">
      <c r="A541">
        <v>3</v>
      </c>
      <c r="B541">
        <v>163</v>
      </c>
      <c r="C541">
        <v>2021</v>
      </c>
      <c r="D541">
        <v>99</v>
      </c>
      <c r="E541">
        <v>7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66</v>
      </c>
      <c r="R541">
        <v>409</v>
      </c>
      <c r="S541">
        <v>409</v>
      </c>
      <c r="T541">
        <v>6.3900958201898908</v>
      </c>
      <c r="U541">
        <v>6.4579077878435687</v>
      </c>
      <c r="V541">
        <v>14.43276283618582</v>
      </c>
      <c r="W541">
        <v>58.041564792176018</v>
      </c>
      <c r="X541">
        <v>148.87053749996701</v>
      </c>
      <c r="Y541">
        <v>137.40750611246938</v>
      </c>
      <c r="Z541">
        <v>137.40750611246938</v>
      </c>
      <c r="AA541">
        <v>26.762808000451557</v>
      </c>
      <c r="AB541">
        <v>3.7476295355567073</v>
      </c>
      <c r="AC541">
        <v>-56.158873175634</v>
      </c>
      <c r="AD541">
        <v>5</v>
      </c>
      <c r="AE541">
        <v>1</v>
      </c>
      <c r="AF541">
        <v>0</v>
      </c>
      <c r="AG541">
        <v>1</v>
      </c>
      <c r="AH541">
        <v>10</v>
      </c>
      <c r="AI541">
        <v>1</v>
      </c>
      <c r="AJ541">
        <v>3</v>
      </c>
      <c r="AK541">
        <v>2</v>
      </c>
      <c r="AL541">
        <v>0</v>
      </c>
      <c r="AM541">
        <v>0</v>
      </c>
    </row>
    <row r="542" spans="1:39">
      <c r="A542">
        <v>3</v>
      </c>
      <c r="B542">
        <v>164</v>
      </c>
      <c r="C542">
        <v>2021</v>
      </c>
      <c r="D542">
        <v>99</v>
      </c>
      <c r="E542">
        <v>8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60</v>
      </c>
      <c r="R542">
        <v>361</v>
      </c>
      <c r="S542">
        <v>361</v>
      </c>
      <c r="T542">
        <v>5.6401579244218842</v>
      </c>
      <c r="U542">
        <v>5.6515505309316243</v>
      </c>
      <c r="V542">
        <v>14.506925207756231</v>
      </c>
      <c r="W542">
        <v>58.132963988919677</v>
      </c>
      <c r="X542">
        <v>147.60485349771764</v>
      </c>
      <c r="Y542">
        <v>136.23927977839344</v>
      </c>
      <c r="Z542">
        <v>136.23927977839344</v>
      </c>
      <c r="AA542">
        <v>29.124892753014645</v>
      </c>
      <c r="AB542">
        <v>4.4856242300013438</v>
      </c>
      <c r="AC542">
        <v>-64.533311619706737</v>
      </c>
      <c r="AD542">
        <v>9</v>
      </c>
      <c r="AE542">
        <v>0</v>
      </c>
      <c r="AF542">
        <v>0</v>
      </c>
      <c r="AG542">
        <v>1</v>
      </c>
      <c r="AH542">
        <v>18</v>
      </c>
      <c r="AI542">
        <v>2</v>
      </c>
      <c r="AJ542">
        <v>0</v>
      </c>
      <c r="AK542">
        <v>2</v>
      </c>
      <c r="AL542">
        <v>0</v>
      </c>
      <c r="AM542">
        <v>0</v>
      </c>
    </row>
    <row r="543" spans="1:39">
      <c r="A543">
        <v>3</v>
      </c>
      <c r="B543">
        <v>165</v>
      </c>
      <c r="C543">
        <v>2021</v>
      </c>
      <c r="D543">
        <v>99</v>
      </c>
      <c r="E543">
        <v>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53</v>
      </c>
      <c r="R543">
        <v>299</v>
      </c>
      <c r="S543">
        <v>299</v>
      </c>
      <c r="T543">
        <v>4.6714881423882089</v>
      </c>
      <c r="U543">
        <v>4.8085691377900179</v>
      </c>
      <c r="V543">
        <v>14.1505016722408</v>
      </c>
      <c r="W543">
        <v>57.612040133779288</v>
      </c>
      <c r="X543">
        <v>151.62991843523173</v>
      </c>
      <c r="Y543">
        <v>139.95441471571911</v>
      </c>
      <c r="Z543">
        <v>139.95441471571911</v>
      </c>
      <c r="AA543">
        <v>30.556254551498323</v>
      </c>
      <c r="AB543">
        <v>4.2775749762358037</v>
      </c>
      <c r="AC543">
        <v>-66.700625893750114</v>
      </c>
      <c r="AD543">
        <v>6</v>
      </c>
      <c r="AE543">
        <v>0</v>
      </c>
      <c r="AF543">
        <v>0</v>
      </c>
      <c r="AG543">
        <v>0</v>
      </c>
      <c r="AH543">
        <v>25</v>
      </c>
      <c r="AI543">
        <v>1</v>
      </c>
      <c r="AJ543">
        <v>1</v>
      </c>
      <c r="AK543">
        <v>3</v>
      </c>
      <c r="AL543">
        <v>0</v>
      </c>
      <c r="AM543">
        <v>0</v>
      </c>
    </row>
    <row r="544" spans="1:39">
      <c r="A544">
        <v>3</v>
      </c>
      <c r="B544">
        <v>166</v>
      </c>
      <c r="C544">
        <v>2021</v>
      </c>
      <c r="D544">
        <v>99</v>
      </c>
      <c r="E544">
        <v>10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73</v>
      </c>
      <c r="R544">
        <v>414</v>
      </c>
      <c r="S544">
        <v>414</v>
      </c>
      <c r="T544">
        <v>6.4682143509990588</v>
      </c>
      <c r="U544">
        <v>6.3673437175414991</v>
      </c>
      <c r="V544">
        <v>14.557971014492752</v>
      </c>
      <c r="W544">
        <v>57.900966183574887</v>
      </c>
      <c r="X544">
        <v>145.01007531626021</v>
      </c>
      <c r="Y544">
        <v>133.84429951690822</v>
      </c>
      <c r="Z544">
        <v>133.84429951690822</v>
      </c>
      <c r="AA544">
        <v>27.686911710497277</v>
      </c>
      <c r="AB544">
        <v>3.9406648736221119</v>
      </c>
      <c r="AC544">
        <v>-59.088434628909589</v>
      </c>
      <c r="AD544">
        <v>4</v>
      </c>
      <c r="AE544">
        <v>0</v>
      </c>
      <c r="AF544">
        <v>0</v>
      </c>
      <c r="AG544">
        <v>1</v>
      </c>
      <c r="AH544">
        <v>16</v>
      </c>
      <c r="AI544">
        <v>2</v>
      </c>
      <c r="AJ544">
        <v>2</v>
      </c>
      <c r="AK544">
        <v>4</v>
      </c>
      <c r="AL544">
        <v>0</v>
      </c>
      <c r="AM544">
        <v>0</v>
      </c>
    </row>
    <row r="545" spans="1:39">
      <c r="A545">
        <v>3</v>
      </c>
      <c r="B545">
        <v>167</v>
      </c>
      <c r="C545">
        <v>2021</v>
      </c>
      <c r="D545">
        <v>99</v>
      </c>
      <c r="E545">
        <v>11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  <c r="Q545">
        <v>70</v>
      </c>
      <c r="R545">
        <v>397</v>
      </c>
      <c r="S545">
        <v>395</v>
      </c>
      <c r="T545">
        <v>6.2026113462478865</v>
      </c>
      <c r="U545">
        <v>6.0968752988379924</v>
      </c>
      <c r="V545">
        <v>14.622166246851387</v>
      </c>
      <c r="W545">
        <v>58.139240506329109</v>
      </c>
      <c r="X545">
        <v>145.24065922370099</v>
      </c>
      <c r="Y545">
        <v>133.64685138539048</v>
      </c>
      <c r="Z545">
        <v>134.32354430379749</v>
      </c>
      <c r="AA545">
        <v>26.488784588140192</v>
      </c>
      <c r="AB545">
        <v>3.4352387465725771</v>
      </c>
      <c r="AC545">
        <v>-54.837927899070557</v>
      </c>
      <c r="AD545">
        <v>4</v>
      </c>
      <c r="AE545">
        <v>1</v>
      </c>
      <c r="AF545">
        <v>0</v>
      </c>
      <c r="AG545">
        <v>0</v>
      </c>
      <c r="AH545">
        <v>11</v>
      </c>
      <c r="AI545">
        <v>4</v>
      </c>
      <c r="AJ545">
        <v>3</v>
      </c>
      <c r="AK545">
        <v>3</v>
      </c>
      <c r="AL545">
        <v>0</v>
      </c>
      <c r="AM545">
        <v>0</v>
      </c>
    </row>
    <row r="546" spans="1:39">
      <c r="A546">
        <v>3</v>
      </c>
      <c r="B546">
        <v>168</v>
      </c>
      <c r="C546">
        <v>2021</v>
      </c>
      <c r="D546">
        <v>99</v>
      </c>
      <c r="E546">
        <v>12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  <c r="Q546">
        <v>73</v>
      </c>
      <c r="R546">
        <v>406</v>
      </c>
      <c r="S546">
        <v>406</v>
      </c>
      <c r="T546">
        <v>6.3432247017043908</v>
      </c>
      <c r="U546">
        <v>6.2675902892628788</v>
      </c>
      <c r="V546">
        <v>14.236453201970445</v>
      </c>
      <c r="W546">
        <v>57.59852216748768</v>
      </c>
      <c r="X546">
        <v>145.55086487092325</v>
      </c>
      <c r="Y546">
        <v>134.34344827586202</v>
      </c>
      <c r="Z546">
        <v>134.34344827586202</v>
      </c>
      <c r="AA546">
        <v>27.469279463025295</v>
      </c>
      <c r="AB546">
        <v>3.7742839706211431</v>
      </c>
      <c r="AC546">
        <v>-49.772514843388443</v>
      </c>
      <c r="AD546">
        <v>5</v>
      </c>
      <c r="AE546">
        <v>2</v>
      </c>
      <c r="AF546">
        <v>0</v>
      </c>
      <c r="AG546">
        <v>3</v>
      </c>
      <c r="AH546">
        <v>21</v>
      </c>
      <c r="AI546">
        <v>6</v>
      </c>
      <c r="AJ546">
        <v>4</v>
      </c>
      <c r="AK546">
        <v>1</v>
      </c>
      <c r="AL546">
        <v>0</v>
      </c>
      <c r="AM546">
        <v>0</v>
      </c>
    </row>
    <row r="547" spans="1:39">
      <c r="A547">
        <v>3</v>
      </c>
      <c r="B547">
        <v>169</v>
      </c>
      <c r="C547">
        <v>2021</v>
      </c>
      <c r="D547">
        <v>99</v>
      </c>
      <c r="E547">
        <v>13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  <c r="Q547">
        <v>38</v>
      </c>
      <c r="R547">
        <v>206</v>
      </c>
      <c r="S547">
        <v>206</v>
      </c>
      <c r="T547">
        <v>3.2184834693376954</v>
      </c>
      <c r="U547">
        <v>3.2023263588822006</v>
      </c>
      <c r="V547">
        <v>14.64077669902913</v>
      </c>
      <c r="W547">
        <v>58.150485436893199</v>
      </c>
      <c r="X547">
        <v>146.5678086442478</v>
      </c>
      <c r="Y547">
        <v>135.28208737864077</v>
      </c>
      <c r="Z547">
        <v>135.28208737864077</v>
      </c>
      <c r="AA547">
        <v>29.669927110949494</v>
      </c>
      <c r="AB547">
        <v>3.2652442715209569</v>
      </c>
      <c r="AC547">
        <v>-69.721414796741684</v>
      </c>
      <c r="AD547">
        <v>8</v>
      </c>
      <c r="AE547">
        <v>0</v>
      </c>
      <c r="AF547">
        <v>0</v>
      </c>
      <c r="AG547">
        <v>4</v>
      </c>
      <c r="AH547">
        <v>9</v>
      </c>
      <c r="AI547">
        <v>3</v>
      </c>
      <c r="AJ547">
        <v>4</v>
      </c>
      <c r="AK547">
        <v>1</v>
      </c>
      <c r="AL547">
        <v>0</v>
      </c>
      <c r="AM547">
        <v>0</v>
      </c>
    </row>
    <row r="548" spans="1:39">
      <c r="A548">
        <v>3</v>
      </c>
      <c r="B548">
        <v>170</v>
      </c>
      <c r="C548">
        <v>2021</v>
      </c>
      <c r="D548">
        <v>99</v>
      </c>
      <c r="E548">
        <v>14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  <c r="Q548">
        <v>83</v>
      </c>
      <c r="R548">
        <v>456</v>
      </c>
      <c r="S548">
        <v>456</v>
      </c>
      <c r="T548">
        <v>7.1244100097960636</v>
      </c>
      <c r="U548">
        <v>7.1802922158381488</v>
      </c>
      <c r="V548">
        <v>14.322368421052637</v>
      </c>
      <c r="W548">
        <v>57.598684210526322</v>
      </c>
      <c r="X548">
        <v>148.46275018532245</v>
      </c>
      <c r="Y548">
        <v>137.03111842105255</v>
      </c>
      <c r="Z548">
        <v>137.03111842105255</v>
      </c>
      <c r="AA548">
        <v>26.843469415935111</v>
      </c>
      <c r="AB548">
        <v>3.9491169373023127</v>
      </c>
      <c r="AC548">
        <v>-59.210640927318117</v>
      </c>
      <c r="AD548">
        <v>9</v>
      </c>
      <c r="AE548">
        <v>0</v>
      </c>
      <c r="AF548">
        <v>0</v>
      </c>
      <c r="AG548">
        <v>2</v>
      </c>
      <c r="AH548">
        <v>19</v>
      </c>
      <c r="AI548">
        <v>3</v>
      </c>
      <c r="AJ548">
        <v>1</v>
      </c>
      <c r="AK548">
        <v>1</v>
      </c>
      <c r="AL548">
        <v>0</v>
      </c>
      <c r="AM548">
        <v>0</v>
      </c>
    </row>
    <row r="549" spans="1:39">
      <c r="A549">
        <v>3</v>
      </c>
      <c r="B549">
        <v>171</v>
      </c>
      <c r="C549">
        <v>2021</v>
      </c>
      <c r="D549">
        <v>99</v>
      </c>
      <c r="E549">
        <v>15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  <c r="Q549">
        <v>82</v>
      </c>
      <c r="R549">
        <v>416</v>
      </c>
      <c r="S549">
        <v>414</v>
      </c>
      <c r="T549">
        <v>6.4994617633227252</v>
      </c>
      <c r="U549">
        <v>6.5318501171014036</v>
      </c>
      <c r="V549">
        <v>14.10336538461538</v>
      </c>
      <c r="W549">
        <v>57.541062801932362</v>
      </c>
      <c r="X549">
        <v>148.55336903075252</v>
      </c>
      <c r="Y549">
        <v>136.64218750000003</v>
      </c>
      <c r="Z549">
        <v>137.30229468599043</v>
      </c>
      <c r="AA549">
        <v>27.413231815144087</v>
      </c>
      <c r="AB549">
        <v>4.0773919900470794</v>
      </c>
      <c r="AC549">
        <v>-60.613446680196098</v>
      </c>
      <c r="AD549">
        <v>7</v>
      </c>
      <c r="AE549">
        <v>1</v>
      </c>
      <c r="AF549">
        <v>0</v>
      </c>
      <c r="AG549">
        <v>2</v>
      </c>
      <c r="AH549">
        <v>24</v>
      </c>
      <c r="AI549">
        <v>4</v>
      </c>
      <c r="AJ549">
        <v>0</v>
      </c>
      <c r="AK549">
        <v>1</v>
      </c>
      <c r="AL549">
        <v>0</v>
      </c>
      <c r="AM549">
        <v>0</v>
      </c>
    </row>
    <row r="550" spans="1:39">
      <c r="A550">
        <v>3</v>
      </c>
      <c r="B550">
        <v>172</v>
      </c>
      <c r="C550">
        <v>2021</v>
      </c>
      <c r="D550">
        <v>99</v>
      </c>
      <c r="E550">
        <v>16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  <c r="Q550">
        <v>68</v>
      </c>
      <c r="R550">
        <v>358</v>
      </c>
      <c r="S550">
        <v>356</v>
      </c>
      <c r="T550">
        <v>5.5932868059363825</v>
      </c>
      <c r="U550">
        <v>5.5920179239478758</v>
      </c>
      <c r="V550">
        <v>14.497206703910621</v>
      </c>
      <c r="W550">
        <v>58.073033707865193</v>
      </c>
      <c r="X550">
        <v>147.89607001700804</v>
      </c>
      <c r="Y550">
        <v>135.93379888268157</v>
      </c>
      <c r="Z550">
        <v>136.69747191011231</v>
      </c>
      <c r="AA550">
        <v>27.612155030104553</v>
      </c>
      <c r="AB550">
        <v>4.0098548278505612</v>
      </c>
      <c r="AC550">
        <v>-52.935474713071713</v>
      </c>
      <c r="AD550">
        <v>5</v>
      </c>
      <c r="AE550">
        <v>8</v>
      </c>
      <c r="AF550">
        <v>0</v>
      </c>
      <c r="AG550">
        <v>2</v>
      </c>
      <c r="AH550">
        <v>14</v>
      </c>
      <c r="AI550">
        <v>1</v>
      </c>
      <c r="AJ550">
        <v>0</v>
      </c>
      <c r="AK550">
        <v>2</v>
      </c>
      <c r="AL550">
        <v>0</v>
      </c>
      <c r="AM550">
        <v>0</v>
      </c>
    </row>
    <row r="551" spans="1:39">
      <c r="A551">
        <v>3</v>
      </c>
      <c r="B551">
        <v>173</v>
      </c>
      <c r="C551">
        <v>2021</v>
      </c>
      <c r="D551">
        <v>99</v>
      </c>
      <c r="E551">
        <v>17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  <c r="Q551">
        <v>63</v>
      </c>
      <c r="R551">
        <v>329</v>
      </c>
      <c r="S551">
        <v>329</v>
      </c>
      <c r="T551">
        <v>5.140199327243212</v>
      </c>
      <c r="U551">
        <v>5.0625916278502388</v>
      </c>
      <c r="V551">
        <v>14.4468085106383</v>
      </c>
      <c r="W551">
        <v>57.890577507598785</v>
      </c>
      <c r="X551">
        <v>145.08323261994224</v>
      </c>
      <c r="Y551">
        <v>133.91182370820664</v>
      </c>
      <c r="Z551">
        <v>133.91182370820664</v>
      </c>
      <c r="AA551">
        <v>28.832074491275399</v>
      </c>
      <c r="AB551">
        <v>4.1301253652578733</v>
      </c>
      <c r="AC551">
        <v>-62.175405398014398</v>
      </c>
      <c r="AD551">
        <v>7</v>
      </c>
      <c r="AE551">
        <v>2</v>
      </c>
      <c r="AF551">
        <v>0</v>
      </c>
      <c r="AG551">
        <v>0</v>
      </c>
      <c r="AH551">
        <v>27</v>
      </c>
      <c r="AI551">
        <v>7</v>
      </c>
      <c r="AJ551">
        <v>3</v>
      </c>
      <c r="AK551">
        <v>3</v>
      </c>
      <c r="AL551">
        <v>0</v>
      </c>
      <c r="AM551">
        <v>0</v>
      </c>
    </row>
    <row r="552" spans="1:39">
      <c r="A552">
        <v>3</v>
      </c>
      <c r="B552">
        <v>174</v>
      </c>
      <c r="C552">
        <v>2021</v>
      </c>
      <c r="D552">
        <v>99</v>
      </c>
      <c r="E552">
        <v>18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</row>
    <row r="553" spans="1:39">
      <c r="A553">
        <v>3</v>
      </c>
      <c r="B553">
        <v>175</v>
      </c>
      <c r="C553">
        <v>2021</v>
      </c>
      <c r="D553">
        <v>99</v>
      </c>
      <c r="E553">
        <v>19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</row>
    <row r="554" spans="1:39">
      <c r="A554">
        <v>3</v>
      </c>
      <c r="B554">
        <v>176</v>
      </c>
      <c r="C554">
        <v>2021</v>
      </c>
      <c r="D554">
        <v>99</v>
      </c>
      <c r="E554">
        <v>20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</row>
    <row r="555" spans="1:39">
      <c r="A555">
        <v>3</v>
      </c>
      <c r="B555">
        <v>177</v>
      </c>
      <c r="C555">
        <v>2021</v>
      </c>
      <c r="D555">
        <v>99</v>
      </c>
      <c r="E555">
        <v>21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</row>
    <row r="556" spans="1:39">
      <c r="A556">
        <v>3</v>
      </c>
      <c r="B556">
        <v>178</v>
      </c>
      <c r="C556">
        <v>2021</v>
      </c>
      <c r="D556">
        <v>99</v>
      </c>
      <c r="E556">
        <v>22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</row>
    <row r="557" spans="1:39">
      <c r="A557">
        <v>3</v>
      </c>
      <c r="B557">
        <v>179</v>
      </c>
      <c r="C557">
        <v>2021</v>
      </c>
      <c r="D557">
        <v>99</v>
      </c>
      <c r="E557">
        <v>23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</row>
    <row r="558" spans="1:39">
      <c r="A558">
        <v>3</v>
      </c>
      <c r="B558">
        <v>180</v>
      </c>
      <c r="C558">
        <v>2021</v>
      </c>
      <c r="D558">
        <v>99</v>
      </c>
      <c r="E558">
        <v>24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</row>
    <row r="559" spans="1:39">
      <c r="A559">
        <v>3</v>
      </c>
      <c r="B559">
        <v>181</v>
      </c>
      <c r="C559">
        <v>2021</v>
      </c>
      <c r="D559">
        <v>99</v>
      </c>
      <c r="E559">
        <v>25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</row>
    <row r="560" spans="1:39">
      <c r="A560">
        <v>3</v>
      </c>
      <c r="B560">
        <v>182</v>
      </c>
      <c r="C560">
        <v>2021</v>
      </c>
      <c r="D560">
        <v>99</v>
      </c>
      <c r="E560">
        <v>26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</row>
    <row r="561" spans="1:16">
      <c r="A561">
        <v>3</v>
      </c>
      <c r="B561">
        <v>183</v>
      </c>
      <c r="C561">
        <v>2021</v>
      </c>
      <c r="D561">
        <v>99</v>
      </c>
      <c r="E561">
        <v>27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</row>
    <row r="562" spans="1:16">
      <c r="A562">
        <v>3</v>
      </c>
      <c r="B562">
        <v>184</v>
      </c>
      <c r="C562">
        <v>2021</v>
      </c>
      <c r="D562">
        <v>99</v>
      </c>
      <c r="E562">
        <v>28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</row>
    <row r="563" spans="1:16">
      <c r="A563">
        <v>3</v>
      </c>
      <c r="B563">
        <v>185</v>
      </c>
      <c r="C563">
        <v>2021</v>
      </c>
      <c r="D563">
        <v>99</v>
      </c>
      <c r="E563">
        <v>29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</row>
    <row r="564" spans="1:16">
      <c r="A564">
        <v>3</v>
      </c>
      <c r="B564">
        <v>186</v>
      </c>
      <c r="C564">
        <v>2021</v>
      </c>
      <c r="D564">
        <v>99</v>
      </c>
      <c r="E564">
        <v>30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</row>
    <row r="565" spans="1:16">
      <c r="A565">
        <v>3</v>
      </c>
      <c r="B565">
        <v>187</v>
      </c>
      <c r="C565">
        <v>2021</v>
      </c>
      <c r="D565">
        <v>99</v>
      </c>
      <c r="E565">
        <v>31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</row>
    <row r="566" spans="1:16">
      <c r="A566">
        <v>3</v>
      </c>
      <c r="B566">
        <v>188</v>
      </c>
      <c r="C566">
        <v>2021</v>
      </c>
      <c r="D566">
        <v>99</v>
      </c>
      <c r="E566">
        <v>32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</row>
    <row r="567" spans="1:16">
      <c r="A567">
        <v>3</v>
      </c>
      <c r="B567">
        <v>189</v>
      </c>
      <c r="C567">
        <v>2021</v>
      </c>
      <c r="D567">
        <v>99</v>
      </c>
      <c r="E567">
        <v>33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</row>
    <row r="568" spans="1:16">
      <c r="A568">
        <v>3</v>
      </c>
      <c r="B568">
        <v>190</v>
      </c>
      <c r="C568">
        <v>2021</v>
      </c>
      <c r="D568">
        <v>99</v>
      </c>
      <c r="E568">
        <v>34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</row>
    <row r="569" spans="1:16">
      <c r="A569">
        <v>3</v>
      </c>
      <c r="B569">
        <v>191</v>
      </c>
      <c r="C569">
        <v>2021</v>
      </c>
      <c r="D569">
        <v>99</v>
      </c>
      <c r="E569">
        <v>35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</row>
    <row r="570" spans="1:16">
      <c r="A570">
        <v>3</v>
      </c>
      <c r="B570">
        <v>192</v>
      </c>
      <c r="C570">
        <v>2021</v>
      </c>
      <c r="D570">
        <v>99</v>
      </c>
      <c r="E570">
        <v>36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</row>
    <row r="571" spans="1:16">
      <c r="A571">
        <v>3</v>
      </c>
      <c r="B571">
        <v>193</v>
      </c>
      <c r="C571">
        <v>2021</v>
      </c>
      <c r="D571">
        <v>99</v>
      </c>
      <c r="E571">
        <v>37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</row>
    <row r="572" spans="1:16">
      <c r="A572">
        <v>3</v>
      </c>
      <c r="B572">
        <v>194</v>
      </c>
      <c r="C572">
        <v>2021</v>
      </c>
      <c r="D572">
        <v>99</v>
      </c>
      <c r="E572">
        <v>38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</row>
    <row r="573" spans="1:16">
      <c r="A573">
        <v>3</v>
      </c>
      <c r="B573">
        <v>195</v>
      </c>
      <c r="C573">
        <v>2021</v>
      </c>
      <c r="D573">
        <v>99</v>
      </c>
      <c r="E573">
        <v>39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</row>
    <row r="574" spans="1:16">
      <c r="A574">
        <v>3</v>
      </c>
      <c r="B574">
        <v>196</v>
      </c>
      <c r="C574">
        <v>2021</v>
      </c>
      <c r="D574">
        <v>99</v>
      </c>
      <c r="E574">
        <v>40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</row>
    <row r="575" spans="1:16">
      <c r="A575">
        <v>3</v>
      </c>
      <c r="B575">
        <v>197</v>
      </c>
      <c r="C575">
        <v>2021</v>
      </c>
      <c r="D575">
        <v>99</v>
      </c>
      <c r="E575">
        <v>41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</row>
    <row r="576" spans="1:16">
      <c r="A576">
        <v>3</v>
      </c>
      <c r="B576">
        <v>198</v>
      </c>
      <c r="C576">
        <v>2021</v>
      </c>
      <c r="D576">
        <v>99</v>
      </c>
      <c r="E576">
        <v>42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</row>
    <row r="577" spans="1:39">
      <c r="A577">
        <v>3</v>
      </c>
      <c r="B577">
        <v>199</v>
      </c>
      <c r="C577">
        <v>2021</v>
      </c>
      <c r="D577">
        <v>99</v>
      </c>
      <c r="E577">
        <v>43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</row>
    <row r="578" spans="1:39">
      <c r="A578">
        <v>3</v>
      </c>
      <c r="B578">
        <v>200</v>
      </c>
      <c r="C578">
        <v>2021</v>
      </c>
      <c r="D578">
        <v>99</v>
      </c>
      <c r="E578">
        <v>44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</row>
    <row r="579" spans="1:39">
      <c r="A579">
        <v>3</v>
      </c>
      <c r="B579">
        <v>201</v>
      </c>
      <c r="C579">
        <v>2021</v>
      </c>
      <c r="D579">
        <v>99</v>
      </c>
      <c r="E579">
        <v>45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</row>
    <row r="580" spans="1:39">
      <c r="A580">
        <v>3</v>
      </c>
      <c r="B580">
        <v>202</v>
      </c>
      <c r="C580">
        <v>2021</v>
      </c>
      <c r="D580">
        <v>99</v>
      </c>
      <c r="E580">
        <v>46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</row>
    <row r="581" spans="1:39">
      <c r="A581">
        <v>3</v>
      </c>
      <c r="B581">
        <v>203</v>
      </c>
      <c r="C581">
        <v>2021</v>
      </c>
      <c r="D581">
        <v>99</v>
      </c>
      <c r="E581">
        <v>47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</row>
    <row r="582" spans="1:39">
      <c r="A582">
        <v>3</v>
      </c>
      <c r="B582">
        <v>204</v>
      </c>
      <c r="C582">
        <v>2021</v>
      </c>
      <c r="D582">
        <v>99</v>
      </c>
      <c r="E582">
        <v>48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</row>
    <row r="583" spans="1:39">
      <c r="A583">
        <v>3</v>
      </c>
      <c r="B583">
        <v>205</v>
      </c>
      <c r="C583">
        <v>2021</v>
      </c>
      <c r="D583">
        <v>99</v>
      </c>
      <c r="E583">
        <v>49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</row>
    <row r="584" spans="1:39">
      <c r="A584">
        <v>3</v>
      </c>
      <c r="B584">
        <v>206</v>
      </c>
      <c r="C584">
        <v>2021</v>
      </c>
      <c r="D584">
        <v>99</v>
      </c>
      <c r="E584">
        <v>50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</row>
    <row r="585" spans="1:39">
      <c r="A585">
        <v>3</v>
      </c>
      <c r="B585">
        <v>207</v>
      </c>
      <c r="C585">
        <v>2021</v>
      </c>
      <c r="D585">
        <v>99</v>
      </c>
      <c r="E585">
        <v>51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</row>
    <row r="586" spans="1:39">
      <c r="A586">
        <v>3</v>
      </c>
      <c r="B586">
        <v>208</v>
      </c>
      <c r="C586">
        <v>2021</v>
      </c>
      <c r="D586">
        <v>99</v>
      </c>
      <c r="E586">
        <v>52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</row>
    <row r="587" spans="1:39">
      <c r="A587">
        <v>3</v>
      </c>
      <c r="B587">
        <v>209</v>
      </c>
      <c r="C587">
        <v>2020</v>
      </c>
      <c r="D587">
        <v>99</v>
      </c>
      <c r="E587">
        <v>1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28</v>
      </c>
      <c r="R587">
        <v>109</v>
      </c>
      <c r="S587">
        <v>109</v>
      </c>
      <c r="T587">
        <v>1.6413190784520411</v>
      </c>
      <c r="U587">
        <v>1.7164254487254822</v>
      </c>
      <c r="V587">
        <v>13.669724770642205</v>
      </c>
      <c r="W587">
        <v>56.954128440366979</v>
      </c>
      <c r="X587">
        <v>150.36826463367359</v>
      </c>
      <c r="Y587">
        <v>138.78990825688075</v>
      </c>
      <c r="Z587">
        <v>138.78990825688075</v>
      </c>
      <c r="AA587">
        <v>31.141971280266425</v>
      </c>
      <c r="AB587">
        <v>4.7687540370700381</v>
      </c>
      <c r="AC587">
        <v>-65.763742842500392</v>
      </c>
      <c r="AD587">
        <v>2</v>
      </c>
      <c r="AE587">
        <v>0</v>
      </c>
      <c r="AF587">
        <v>0</v>
      </c>
      <c r="AG587">
        <v>0</v>
      </c>
      <c r="AH587">
        <v>2</v>
      </c>
      <c r="AI587">
        <v>0</v>
      </c>
      <c r="AJ587">
        <v>0</v>
      </c>
      <c r="AK587">
        <v>1</v>
      </c>
      <c r="AL587">
        <v>0</v>
      </c>
      <c r="AM587">
        <v>0</v>
      </c>
    </row>
    <row r="588" spans="1:39">
      <c r="A588">
        <v>3</v>
      </c>
      <c r="B588">
        <v>210</v>
      </c>
      <c r="C588">
        <v>2020</v>
      </c>
      <c r="D588">
        <v>99</v>
      </c>
      <c r="E588">
        <v>2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63</v>
      </c>
      <c r="R588">
        <v>462</v>
      </c>
      <c r="S588">
        <v>461</v>
      </c>
      <c r="T588">
        <v>6.9567836169251605</v>
      </c>
      <c r="U588">
        <v>6.8189565139429913</v>
      </c>
      <c r="V588">
        <v>14.467532467532465</v>
      </c>
      <c r="W588">
        <v>57.96312364425161</v>
      </c>
      <c r="X588">
        <v>141.42617945434861</v>
      </c>
      <c r="Y588">
        <v>130.08744588744591</v>
      </c>
      <c r="Z588">
        <v>130.36963123644256</v>
      </c>
      <c r="AA588">
        <v>25.850649590402433</v>
      </c>
      <c r="AB588">
        <v>4.1050133631199888</v>
      </c>
      <c r="AC588">
        <v>-59.968891279441138</v>
      </c>
      <c r="AD588">
        <v>14</v>
      </c>
      <c r="AE588">
        <v>1</v>
      </c>
      <c r="AF588">
        <v>0</v>
      </c>
      <c r="AG588">
        <v>0</v>
      </c>
      <c r="AH588">
        <v>12</v>
      </c>
      <c r="AI588">
        <v>9</v>
      </c>
      <c r="AJ588">
        <v>3</v>
      </c>
      <c r="AK588">
        <v>9</v>
      </c>
      <c r="AL588">
        <v>0</v>
      </c>
      <c r="AM588">
        <v>0</v>
      </c>
    </row>
    <row r="589" spans="1:39">
      <c r="A589">
        <v>3</v>
      </c>
      <c r="B589">
        <v>211</v>
      </c>
      <c r="C589">
        <v>2020</v>
      </c>
      <c r="D589">
        <v>99</v>
      </c>
      <c r="E589">
        <v>3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84</v>
      </c>
      <c r="R589">
        <v>495</v>
      </c>
      <c r="S589">
        <v>495</v>
      </c>
      <c r="T589">
        <v>7.4536967324198145</v>
      </c>
      <c r="U589">
        <v>7.3857759488018448</v>
      </c>
      <c r="V589">
        <v>14.387878787878789</v>
      </c>
      <c r="W589">
        <v>57.765656565656549</v>
      </c>
      <c r="X589">
        <v>142.4782822810993</v>
      </c>
      <c r="Y589">
        <v>131.50745454545461</v>
      </c>
      <c r="Z589">
        <v>131.50745454545461</v>
      </c>
      <c r="AA589">
        <v>29.069510098366408</v>
      </c>
      <c r="AB589">
        <v>4.2864164500271213</v>
      </c>
      <c r="AC589">
        <v>-57.70709529547625</v>
      </c>
      <c r="AD589">
        <v>11</v>
      </c>
      <c r="AE589">
        <v>0</v>
      </c>
      <c r="AF589">
        <v>0</v>
      </c>
      <c r="AG589">
        <v>2</v>
      </c>
      <c r="AH589">
        <v>15</v>
      </c>
      <c r="AI589">
        <v>4</v>
      </c>
      <c r="AJ589">
        <v>1</v>
      </c>
      <c r="AK589">
        <v>8</v>
      </c>
      <c r="AL589">
        <v>0</v>
      </c>
      <c r="AM589">
        <v>0</v>
      </c>
    </row>
    <row r="590" spans="1:39">
      <c r="A590">
        <v>3</v>
      </c>
      <c r="B590">
        <v>212</v>
      </c>
      <c r="C590">
        <v>2020</v>
      </c>
      <c r="D590">
        <v>99</v>
      </c>
      <c r="E590">
        <v>4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83</v>
      </c>
      <c r="R590">
        <v>393</v>
      </c>
      <c r="S590">
        <v>393</v>
      </c>
      <c r="T590">
        <v>5.9177834663454316</v>
      </c>
      <c r="U590">
        <v>6.0030925180218091</v>
      </c>
      <c r="V590">
        <v>14.412213740458013</v>
      </c>
      <c r="W590">
        <v>57.80152671755723</v>
      </c>
      <c r="X590">
        <v>145.86134934484565</v>
      </c>
      <c r="Y590">
        <v>134.63002544529263</v>
      </c>
      <c r="Z590">
        <v>134.63002544529263</v>
      </c>
      <c r="AA590">
        <v>28.281757834477204</v>
      </c>
      <c r="AB590">
        <v>3.9418544491964198</v>
      </c>
      <c r="AC590">
        <v>-53.237723334552811</v>
      </c>
      <c r="AD590">
        <v>12</v>
      </c>
      <c r="AE590">
        <v>0</v>
      </c>
      <c r="AF590">
        <v>0</v>
      </c>
      <c r="AG590">
        <v>0</v>
      </c>
      <c r="AH590">
        <v>4</v>
      </c>
      <c r="AI590">
        <v>9</v>
      </c>
      <c r="AJ590">
        <v>2</v>
      </c>
      <c r="AK590">
        <v>7</v>
      </c>
      <c r="AL590">
        <v>0</v>
      </c>
      <c r="AM590">
        <v>0</v>
      </c>
    </row>
    <row r="591" spans="1:39">
      <c r="A591">
        <v>3</v>
      </c>
      <c r="B591">
        <v>213</v>
      </c>
      <c r="C591">
        <v>2020</v>
      </c>
      <c r="D591">
        <v>99</v>
      </c>
      <c r="E591">
        <v>5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73</v>
      </c>
      <c r="R591">
        <v>419</v>
      </c>
      <c r="S591">
        <v>419</v>
      </c>
      <c r="T591">
        <v>6.3092907694624305</v>
      </c>
      <c r="U591">
        <v>6.3754436419320983</v>
      </c>
      <c r="V591">
        <v>14.622911694510746</v>
      </c>
      <c r="W591">
        <v>58.250596658711245</v>
      </c>
      <c r="X591">
        <v>145.2961573368982</v>
      </c>
      <c r="Y591">
        <v>134.10835322195695</v>
      </c>
      <c r="Z591">
        <v>134.10835322195695</v>
      </c>
      <c r="AA591">
        <v>26.81194479489174</v>
      </c>
      <c r="AB591">
        <v>3.8574502042626033</v>
      </c>
      <c r="AC591">
        <v>-57.631140438027607</v>
      </c>
      <c r="AD591">
        <v>11</v>
      </c>
      <c r="AE591">
        <v>0</v>
      </c>
      <c r="AF591">
        <v>0</v>
      </c>
      <c r="AG591">
        <v>0</v>
      </c>
      <c r="AH591">
        <v>9</v>
      </c>
      <c r="AI591">
        <v>5</v>
      </c>
      <c r="AJ591">
        <v>0</v>
      </c>
      <c r="AK591">
        <v>9</v>
      </c>
      <c r="AL591">
        <v>0</v>
      </c>
      <c r="AM591">
        <v>0</v>
      </c>
    </row>
    <row r="592" spans="1:39">
      <c r="A592">
        <v>3</v>
      </c>
      <c r="B592">
        <v>214</v>
      </c>
      <c r="C592">
        <v>2020</v>
      </c>
      <c r="D592">
        <v>99</v>
      </c>
      <c r="E592">
        <v>6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69</v>
      </c>
      <c r="R592">
        <v>434</v>
      </c>
      <c r="S592">
        <v>433</v>
      </c>
      <c r="T592">
        <v>6.5351603674145453</v>
      </c>
      <c r="U592">
        <v>6.5041406618149269</v>
      </c>
      <c r="V592">
        <v>14.622119815668198</v>
      </c>
      <c r="W592">
        <v>58.17090069284064</v>
      </c>
      <c r="X592">
        <v>143.69916771098059</v>
      </c>
      <c r="Y592">
        <v>132.0868663594471</v>
      </c>
      <c r="Z592">
        <v>132.39191685912249</v>
      </c>
      <c r="AA592">
        <v>27.40775423852763</v>
      </c>
      <c r="AB592">
        <v>3.8844016094010607</v>
      </c>
      <c r="AC592">
        <v>-53.310360634879679</v>
      </c>
      <c r="AD592">
        <v>14</v>
      </c>
      <c r="AE592">
        <v>0</v>
      </c>
      <c r="AF592">
        <v>0</v>
      </c>
      <c r="AG592">
        <v>1</v>
      </c>
      <c r="AH592">
        <v>12</v>
      </c>
      <c r="AI592">
        <v>2</v>
      </c>
      <c r="AJ592">
        <v>0</v>
      </c>
      <c r="AK592">
        <v>10</v>
      </c>
      <c r="AL592">
        <v>0</v>
      </c>
      <c r="AM592">
        <v>0</v>
      </c>
    </row>
    <row r="593" spans="1:39">
      <c r="A593">
        <v>3</v>
      </c>
      <c r="B593">
        <v>215</v>
      </c>
      <c r="C593">
        <v>2020</v>
      </c>
      <c r="D593">
        <v>99</v>
      </c>
      <c r="E593">
        <v>7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75</v>
      </c>
      <c r="R593">
        <v>461</v>
      </c>
      <c r="S593">
        <v>461</v>
      </c>
      <c r="T593">
        <v>6.9417256437283505</v>
      </c>
      <c r="U593">
        <v>7.005529183867452</v>
      </c>
      <c r="V593">
        <v>14.253796095444685</v>
      </c>
      <c r="W593">
        <v>57.635574837310202</v>
      </c>
      <c r="X593">
        <v>145.11014023402876</v>
      </c>
      <c r="Y593">
        <v>133.93665943600877</v>
      </c>
      <c r="Z593">
        <v>133.93665943600877</v>
      </c>
      <c r="AA593">
        <v>26.226327222846361</v>
      </c>
      <c r="AB593">
        <v>4.2166842904016715</v>
      </c>
      <c r="AC593">
        <v>-55.539057869333789</v>
      </c>
      <c r="AD593">
        <v>5</v>
      </c>
      <c r="AE593">
        <v>0</v>
      </c>
      <c r="AF593">
        <v>0</v>
      </c>
      <c r="AG593">
        <v>0</v>
      </c>
      <c r="AH593">
        <v>9</v>
      </c>
      <c r="AI593">
        <v>7</v>
      </c>
      <c r="AJ593">
        <v>1</v>
      </c>
      <c r="AK593">
        <v>3</v>
      </c>
      <c r="AL593">
        <v>0</v>
      </c>
      <c r="AM593">
        <v>0</v>
      </c>
    </row>
    <row r="594" spans="1:39">
      <c r="A594">
        <v>3</v>
      </c>
      <c r="B594">
        <v>216</v>
      </c>
      <c r="C594">
        <v>2020</v>
      </c>
      <c r="D594">
        <v>99</v>
      </c>
      <c r="E594">
        <v>8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  <c r="Q594">
        <v>66</v>
      </c>
      <c r="R594">
        <v>332</v>
      </c>
      <c r="S594">
        <v>330</v>
      </c>
      <c r="T594">
        <v>4.9992471013401598</v>
      </c>
      <c r="U594">
        <v>5.0401851140356237</v>
      </c>
      <c r="V594">
        <v>13.740963855421684</v>
      </c>
      <c r="W594">
        <v>56.933333333333323</v>
      </c>
      <c r="X594">
        <v>145.72667702228199</v>
      </c>
      <c r="Y594">
        <v>133.80361445783137</v>
      </c>
      <c r="Z594">
        <v>134.61454545454549</v>
      </c>
      <c r="AA594">
        <v>26.759739670214191</v>
      </c>
      <c r="AB594">
        <v>4.2967688118192431</v>
      </c>
      <c r="AC594">
        <v>-51.677786536554223</v>
      </c>
      <c r="AD594">
        <v>7</v>
      </c>
      <c r="AE594">
        <v>1</v>
      </c>
      <c r="AF594">
        <v>0</v>
      </c>
      <c r="AG594">
        <v>1</v>
      </c>
      <c r="AH594">
        <v>9</v>
      </c>
      <c r="AI594">
        <v>8</v>
      </c>
      <c r="AJ594">
        <v>0</v>
      </c>
      <c r="AK594">
        <v>3</v>
      </c>
      <c r="AL594">
        <v>0</v>
      </c>
      <c r="AM594">
        <v>0</v>
      </c>
    </row>
    <row r="595" spans="1:39">
      <c r="A595">
        <v>3</v>
      </c>
      <c r="B595">
        <v>217</v>
      </c>
      <c r="C595">
        <v>2020</v>
      </c>
      <c r="D595">
        <v>99</v>
      </c>
      <c r="E595">
        <v>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  <c r="Q595">
        <v>76</v>
      </c>
      <c r="R595">
        <v>484</v>
      </c>
      <c r="S595">
        <v>484</v>
      </c>
      <c r="T595">
        <v>7.2880590272549313</v>
      </c>
      <c r="U595">
        <v>7.2142037487695747</v>
      </c>
      <c r="V595">
        <v>14.743801652892564</v>
      </c>
      <c r="W595">
        <v>58.32644628099176</v>
      </c>
      <c r="X595">
        <v>142.33142018033175</v>
      </c>
      <c r="Y595">
        <v>131.37190082644625</v>
      </c>
      <c r="Z595">
        <v>131.37190082644625</v>
      </c>
      <c r="AA595">
        <v>27.832922336836486</v>
      </c>
      <c r="AB595">
        <v>3.5180824180235475</v>
      </c>
      <c r="AC595">
        <v>-56.415521122810198</v>
      </c>
      <c r="AD595">
        <v>7</v>
      </c>
      <c r="AE595">
        <v>0</v>
      </c>
      <c r="AF595">
        <v>0</v>
      </c>
      <c r="AG595">
        <v>1</v>
      </c>
      <c r="AH595">
        <v>10</v>
      </c>
      <c r="AI595">
        <v>9</v>
      </c>
      <c r="AJ595">
        <v>2</v>
      </c>
      <c r="AK595">
        <v>4</v>
      </c>
      <c r="AL595">
        <v>0</v>
      </c>
      <c r="AM595">
        <v>0</v>
      </c>
    </row>
    <row r="596" spans="1:39">
      <c r="A596">
        <v>3</v>
      </c>
      <c r="B596">
        <v>218</v>
      </c>
      <c r="C596">
        <v>2020</v>
      </c>
      <c r="D596">
        <v>99</v>
      </c>
      <c r="E596">
        <v>10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  <c r="Q596">
        <v>86</v>
      </c>
      <c r="R596">
        <v>424</v>
      </c>
      <c r="S596">
        <v>421</v>
      </c>
      <c r="T596">
        <v>6.3845806354464676</v>
      </c>
      <c r="U596">
        <v>6.3367539797791892</v>
      </c>
      <c r="V596">
        <v>14.667452830188676</v>
      </c>
      <c r="W596">
        <v>58.353919239904997</v>
      </c>
      <c r="X596">
        <v>143.90395347411015</v>
      </c>
      <c r="Y596">
        <v>131.72264150943388</v>
      </c>
      <c r="Z596">
        <v>132.66128266033249</v>
      </c>
      <c r="AA596">
        <v>27.494085691262871</v>
      </c>
      <c r="AB596">
        <v>3.7385664283045505</v>
      </c>
      <c r="AC596">
        <v>-63.229344354157611</v>
      </c>
      <c r="AD596">
        <v>8</v>
      </c>
      <c r="AE596">
        <v>2</v>
      </c>
      <c r="AF596">
        <v>0</v>
      </c>
      <c r="AG596">
        <v>0</v>
      </c>
      <c r="AH596">
        <v>16</v>
      </c>
      <c r="AI596">
        <v>4</v>
      </c>
      <c r="AJ596">
        <v>6</v>
      </c>
      <c r="AK596">
        <v>5</v>
      </c>
      <c r="AL596">
        <v>0</v>
      </c>
      <c r="AM596">
        <v>0</v>
      </c>
    </row>
    <row r="597" spans="1:39">
      <c r="A597">
        <v>3</v>
      </c>
      <c r="B597">
        <v>219</v>
      </c>
      <c r="C597">
        <v>2020</v>
      </c>
      <c r="D597">
        <v>99</v>
      </c>
      <c r="E597">
        <v>11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58</v>
      </c>
      <c r="R597">
        <v>340</v>
      </c>
      <c r="S597">
        <v>340</v>
      </c>
      <c r="T597">
        <v>5.1197108869146204</v>
      </c>
      <c r="U597">
        <v>4.8458518197966258</v>
      </c>
      <c r="V597">
        <v>14.970588235294121</v>
      </c>
      <c r="W597">
        <v>58.714705882352945</v>
      </c>
      <c r="X597">
        <v>136.09712574087061</v>
      </c>
      <c r="Y597">
        <v>125.61764705882356</v>
      </c>
      <c r="Z597">
        <v>125.61764705882356</v>
      </c>
      <c r="AA597">
        <v>28.355865360556649</v>
      </c>
      <c r="AB597">
        <v>3.6619371563456022</v>
      </c>
      <c r="AC597">
        <v>-56.085959774345319</v>
      </c>
      <c r="AD597">
        <v>9</v>
      </c>
      <c r="AE597">
        <v>1</v>
      </c>
      <c r="AF597">
        <v>0</v>
      </c>
      <c r="AG597">
        <v>2</v>
      </c>
      <c r="AH597">
        <v>8</v>
      </c>
      <c r="AI597">
        <v>0</v>
      </c>
      <c r="AJ597">
        <v>1</v>
      </c>
      <c r="AK597">
        <v>1</v>
      </c>
      <c r="AL597">
        <v>0</v>
      </c>
      <c r="AM597">
        <v>0</v>
      </c>
    </row>
    <row r="598" spans="1:39">
      <c r="A598">
        <v>3</v>
      </c>
      <c r="B598">
        <v>220</v>
      </c>
      <c r="C598">
        <v>2020</v>
      </c>
      <c r="D598">
        <v>99</v>
      </c>
      <c r="E598">
        <v>12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  <c r="Q598">
        <v>68</v>
      </c>
      <c r="R598">
        <v>397</v>
      </c>
      <c r="S598">
        <v>393</v>
      </c>
      <c r="T598">
        <v>5.9780153591326606</v>
      </c>
      <c r="U598">
        <v>6.0367445819354542</v>
      </c>
      <c r="V598">
        <v>14.496221662468518</v>
      </c>
      <c r="W598">
        <v>58.043256997455472</v>
      </c>
      <c r="X598">
        <v>146.86120988671803</v>
      </c>
      <c r="Y598">
        <v>134.02065491183885</v>
      </c>
      <c r="Z598">
        <v>135.38473282442752</v>
      </c>
      <c r="AA598">
        <v>26.407835235480039</v>
      </c>
      <c r="AB598">
        <v>4.1278131377721472</v>
      </c>
      <c r="AC598">
        <v>-55.960937774259754</v>
      </c>
      <c r="AD598">
        <v>15</v>
      </c>
      <c r="AE598">
        <v>0</v>
      </c>
      <c r="AF598">
        <v>0</v>
      </c>
      <c r="AG598">
        <v>0</v>
      </c>
      <c r="AH598">
        <v>17</v>
      </c>
      <c r="AI598">
        <v>5</v>
      </c>
      <c r="AJ598">
        <v>1</v>
      </c>
      <c r="AK598">
        <v>7</v>
      </c>
      <c r="AL598">
        <v>0</v>
      </c>
      <c r="AM598">
        <v>0</v>
      </c>
    </row>
    <row r="599" spans="1:39">
      <c r="A599">
        <v>3</v>
      </c>
      <c r="B599">
        <v>221</v>
      </c>
      <c r="C599">
        <v>2020</v>
      </c>
      <c r="D599">
        <v>99</v>
      </c>
      <c r="E599">
        <v>13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  <c r="Q599">
        <v>72</v>
      </c>
      <c r="R599">
        <v>439</v>
      </c>
      <c r="S599">
        <v>439</v>
      </c>
      <c r="T599">
        <v>6.6104502333985815</v>
      </c>
      <c r="U599">
        <v>6.5057404396341454</v>
      </c>
      <c r="V599">
        <v>14.56036446469248</v>
      </c>
      <c r="W599">
        <v>57.920273348519345</v>
      </c>
      <c r="X599">
        <v>141.51091937995588</v>
      </c>
      <c r="Y599">
        <v>130.61457858769921</v>
      </c>
      <c r="Z599">
        <v>130.61457858769921</v>
      </c>
      <c r="AA599">
        <v>26.878934969521641</v>
      </c>
      <c r="AB599">
        <v>3.9107962146271902</v>
      </c>
      <c r="AC599">
        <v>-52.587351940852173</v>
      </c>
      <c r="AD599">
        <v>9</v>
      </c>
      <c r="AE599">
        <v>0</v>
      </c>
      <c r="AF599">
        <v>0</v>
      </c>
      <c r="AG599">
        <v>1</v>
      </c>
      <c r="AH599">
        <v>10</v>
      </c>
      <c r="AI599">
        <v>5</v>
      </c>
      <c r="AJ599">
        <v>1</v>
      </c>
      <c r="AK599">
        <v>11</v>
      </c>
      <c r="AL599">
        <v>0</v>
      </c>
      <c r="AM599">
        <v>0</v>
      </c>
    </row>
    <row r="600" spans="1:39">
      <c r="A600">
        <v>3</v>
      </c>
      <c r="B600">
        <v>222</v>
      </c>
      <c r="C600">
        <v>2020</v>
      </c>
      <c r="D600">
        <v>99</v>
      </c>
      <c r="E600">
        <v>14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  <c r="Q600">
        <v>78</v>
      </c>
      <c r="R600">
        <v>385</v>
      </c>
      <c r="S600">
        <v>385</v>
      </c>
      <c r="T600">
        <v>5.7973196807709684</v>
      </c>
      <c r="U600">
        <v>6.0057020846772815</v>
      </c>
      <c r="V600">
        <v>14.225974025974027</v>
      </c>
      <c r="W600">
        <v>57.464935064935055</v>
      </c>
      <c r="X600">
        <v>148.95695853442348</v>
      </c>
      <c r="Y600">
        <v>137.48727272727265</v>
      </c>
      <c r="Z600">
        <v>137.48727272727265</v>
      </c>
      <c r="AA600">
        <v>30.287513506066759</v>
      </c>
      <c r="AB600">
        <v>4.300340253338728</v>
      </c>
      <c r="AC600">
        <v>-64.762103222441326</v>
      </c>
      <c r="AD600">
        <v>11</v>
      </c>
      <c r="AE600">
        <v>0</v>
      </c>
      <c r="AF600">
        <v>0</v>
      </c>
      <c r="AG600">
        <v>1</v>
      </c>
      <c r="AH600">
        <v>21</v>
      </c>
      <c r="AI600">
        <v>4</v>
      </c>
      <c r="AJ600">
        <v>0</v>
      </c>
      <c r="AK600">
        <v>0</v>
      </c>
      <c r="AL600">
        <v>0</v>
      </c>
      <c r="AM600">
        <v>0</v>
      </c>
    </row>
    <row r="601" spans="1:39">
      <c r="A601">
        <v>3</v>
      </c>
      <c r="B601">
        <v>223</v>
      </c>
      <c r="C601">
        <v>2020</v>
      </c>
      <c r="D601">
        <v>99</v>
      </c>
      <c r="E601">
        <v>15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  <c r="Q601">
        <v>30</v>
      </c>
      <c r="R601">
        <v>174</v>
      </c>
      <c r="S601">
        <v>174</v>
      </c>
      <c r="T601">
        <v>2.6200873362445409</v>
      </c>
      <c r="U601">
        <v>2.7127806896696618</v>
      </c>
      <c r="V601">
        <v>14.5</v>
      </c>
      <c r="W601">
        <v>57.839080459770109</v>
      </c>
      <c r="X601">
        <v>148.87548100272724</v>
      </c>
      <c r="Y601">
        <v>137.41206896551716</v>
      </c>
      <c r="Z601">
        <v>137.41206896551716</v>
      </c>
      <c r="AA601">
        <v>26.156949435386661</v>
      </c>
      <c r="AB601">
        <v>3.0394856008317599</v>
      </c>
      <c r="AC601">
        <v>-45.459926829856485</v>
      </c>
      <c r="AD601">
        <v>1</v>
      </c>
      <c r="AE601">
        <v>0</v>
      </c>
      <c r="AF601">
        <v>0</v>
      </c>
      <c r="AG601">
        <v>1</v>
      </c>
      <c r="AH601">
        <v>21</v>
      </c>
      <c r="AI601">
        <v>6</v>
      </c>
      <c r="AJ601">
        <v>0</v>
      </c>
      <c r="AK601">
        <v>2</v>
      </c>
      <c r="AL601">
        <v>0</v>
      </c>
      <c r="AM601">
        <v>0</v>
      </c>
    </row>
    <row r="602" spans="1:39">
      <c r="A602">
        <v>3</v>
      </c>
      <c r="B602">
        <v>224</v>
      </c>
      <c r="C602">
        <v>2020</v>
      </c>
      <c r="D602">
        <v>99</v>
      </c>
      <c r="E602">
        <v>16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  <c r="Q602">
        <v>72</v>
      </c>
      <c r="R602">
        <v>453</v>
      </c>
      <c r="S602">
        <v>453</v>
      </c>
      <c r="T602">
        <v>6.8212618581538917</v>
      </c>
      <c r="U602">
        <v>6.8020283685083438</v>
      </c>
      <c r="V602">
        <v>14.503311258278144</v>
      </c>
      <c r="W602">
        <v>57.975717439293589</v>
      </c>
      <c r="X602">
        <v>143.38310385320929</v>
      </c>
      <c r="Y602">
        <v>132.34260485651211</v>
      </c>
      <c r="Z602">
        <v>132.34260485651211</v>
      </c>
      <c r="AA602">
        <v>27.340567652708703</v>
      </c>
      <c r="AB602">
        <v>4.3001958197191925</v>
      </c>
      <c r="AC602">
        <v>-61.820835931313603</v>
      </c>
      <c r="AD602">
        <v>15</v>
      </c>
      <c r="AE602">
        <v>0</v>
      </c>
      <c r="AF602">
        <v>0</v>
      </c>
      <c r="AG602">
        <v>3</v>
      </c>
      <c r="AH602">
        <v>17</v>
      </c>
      <c r="AI602">
        <v>5</v>
      </c>
      <c r="AJ602">
        <v>2</v>
      </c>
      <c r="AK602">
        <v>4</v>
      </c>
      <c r="AL602">
        <v>3</v>
      </c>
      <c r="AM602">
        <v>0</v>
      </c>
    </row>
    <row r="603" spans="1:39">
      <c r="A603">
        <v>3</v>
      </c>
      <c r="B603">
        <v>225</v>
      </c>
      <c r="C603">
        <v>2020</v>
      </c>
      <c r="D603">
        <v>99</v>
      </c>
      <c r="E603">
        <v>17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  <c r="Q603">
        <v>81</v>
      </c>
      <c r="R603">
        <v>440</v>
      </c>
      <c r="S603">
        <v>439</v>
      </c>
      <c r="T603">
        <v>6.6255082065953905</v>
      </c>
      <c r="U603">
        <v>6.6906452560875005</v>
      </c>
      <c r="V603">
        <v>14.229545454545455</v>
      </c>
      <c r="W603">
        <v>57.35763097949885</v>
      </c>
      <c r="X603">
        <v>145.46267113168537</v>
      </c>
      <c r="Y603">
        <v>134.02159090909097</v>
      </c>
      <c r="Z603">
        <v>134.32687927107071</v>
      </c>
      <c r="AA603">
        <v>27.918370387030631</v>
      </c>
      <c r="AB603">
        <v>3.8291686936363529</v>
      </c>
      <c r="AC603">
        <v>-52.773563997688143</v>
      </c>
      <c r="AD603">
        <v>5</v>
      </c>
      <c r="AE603">
        <v>1</v>
      </c>
      <c r="AF603">
        <v>0</v>
      </c>
      <c r="AG603">
        <v>0</v>
      </c>
      <c r="AH603">
        <v>10</v>
      </c>
      <c r="AI603">
        <v>2</v>
      </c>
      <c r="AJ603">
        <v>0</v>
      </c>
      <c r="AK603">
        <v>0</v>
      </c>
      <c r="AL603">
        <v>0</v>
      </c>
      <c r="AM603">
        <v>2</v>
      </c>
    </row>
    <row r="604" spans="1:39">
      <c r="A604">
        <v>3</v>
      </c>
      <c r="B604">
        <v>226</v>
      </c>
      <c r="C604">
        <v>2020</v>
      </c>
      <c r="D604">
        <v>99</v>
      </c>
      <c r="E604">
        <v>18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</row>
    <row r="605" spans="1:39">
      <c r="A605">
        <v>3</v>
      </c>
      <c r="B605">
        <v>227</v>
      </c>
      <c r="C605">
        <v>2020</v>
      </c>
      <c r="D605">
        <v>99</v>
      </c>
      <c r="E605">
        <v>19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</row>
    <row r="606" spans="1:39">
      <c r="A606">
        <v>3</v>
      </c>
      <c r="B606">
        <v>228</v>
      </c>
      <c r="C606">
        <v>2020</v>
      </c>
      <c r="D606">
        <v>99</v>
      </c>
      <c r="E606">
        <v>20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</row>
    <row r="607" spans="1:39">
      <c r="A607">
        <v>3</v>
      </c>
      <c r="B607">
        <v>229</v>
      </c>
      <c r="C607">
        <v>2020</v>
      </c>
      <c r="D607">
        <v>99</v>
      </c>
      <c r="E607">
        <v>21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</row>
    <row r="608" spans="1:39">
      <c r="A608">
        <v>3</v>
      </c>
      <c r="B608">
        <v>230</v>
      </c>
      <c r="C608">
        <v>2020</v>
      </c>
      <c r="D608">
        <v>99</v>
      </c>
      <c r="E608">
        <v>22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</row>
    <row r="609" spans="1:16">
      <c r="A609">
        <v>3</v>
      </c>
      <c r="B609">
        <v>231</v>
      </c>
      <c r="C609">
        <v>2020</v>
      </c>
      <c r="D609">
        <v>99</v>
      </c>
      <c r="E609">
        <v>23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</row>
    <row r="610" spans="1:16">
      <c r="A610">
        <v>3</v>
      </c>
      <c r="B610">
        <v>232</v>
      </c>
      <c r="C610">
        <v>2020</v>
      </c>
      <c r="D610">
        <v>99</v>
      </c>
      <c r="E610">
        <v>24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</row>
    <row r="611" spans="1:16">
      <c r="A611">
        <v>3</v>
      </c>
      <c r="B611">
        <v>233</v>
      </c>
      <c r="C611">
        <v>2020</v>
      </c>
      <c r="D611">
        <v>99</v>
      </c>
      <c r="E611">
        <v>25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</row>
    <row r="612" spans="1:16">
      <c r="A612">
        <v>3</v>
      </c>
      <c r="B612">
        <v>234</v>
      </c>
      <c r="C612">
        <v>2020</v>
      </c>
      <c r="D612">
        <v>99</v>
      </c>
      <c r="E612">
        <v>26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</row>
    <row r="613" spans="1:16">
      <c r="A613">
        <v>3</v>
      </c>
      <c r="B613">
        <v>235</v>
      </c>
      <c r="C613">
        <v>2020</v>
      </c>
      <c r="D613">
        <v>99</v>
      </c>
      <c r="E613">
        <v>27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</row>
    <row r="614" spans="1:16">
      <c r="A614">
        <v>3</v>
      </c>
      <c r="B614">
        <v>236</v>
      </c>
      <c r="C614">
        <v>2020</v>
      </c>
      <c r="D614">
        <v>99</v>
      </c>
      <c r="E614">
        <v>28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</row>
    <row r="615" spans="1:16">
      <c r="A615">
        <v>3</v>
      </c>
      <c r="B615">
        <v>237</v>
      </c>
      <c r="C615">
        <v>2020</v>
      </c>
      <c r="D615">
        <v>99</v>
      </c>
      <c r="E615">
        <v>29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</row>
    <row r="616" spans="1:16">
      <c r="A616">
        <v>3</v>
      </c>
      <c r="B616">
        <v>238</v>
      </c>
      <c r="C616">
        <v>2020</v>
      </c>
      <c r="D616">
        <v>99</v>
      </c>
      <c r="E616">
        <v>30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</row>
    <row r="617" spans="1:16">
      <c r="A617">
        <v>3</v>
      </c>
      <c r="B617">
        <v>239</v>
      </c>
      <c r="C617">
        <v>2020</v>
      </c>
      <c r="D617">
        <v>99</v>
      </c>
      <c r="E617">
        <v>31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</row>
    <row r="618" spans="1:16">
      <c r="A618">
        <v>3</v>
      </c>
      <c r="B618">
        <v>240</v>
      </c>
      <c r="C618">
        <v>2020</v>
      </c>
      <c r="D618">
        <v>99</v>
      </c>
      <c r="E618">
        <v>32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</row>
    <row r="619" spans="1:16">
      <c r="A619">
        <v>3</v>
      </c>
      <c r="B619">
        <v>241</v>
      </c>
      <c r="C619">
        <v>2020</v>
      </c>
      <c r="D619">
        <v>99</v>
      </c>
      <c r="E619">
        <v>33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</row>
    <row r="620" spans="1:16">
      <c r="A620">
        <v>3</v>
      </c>
      <c r="B620">
        <v>242</v>
      </c>
      <c r="C620">
        <v>2020</v>
      </c>
      <c r="D620">
        <v>99</v>
      </c>
      <c r="E620">
        <v>34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</row>
    <row r="621" spans="1:16">
      <c r="A621">
        <v>3</v>
      </c>
      <c r="B621">
        <v>243</v>
      </c>
      <c r="C621">
        <v>2020</v>
      </c>
      <c r="D621">
        <v>99</v>
      </c>
      <c r="E621">
        <v>35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</row>
    <row r="622" spans="1:16">
      <c r="A622">
        <v>3</v>
      </c>
      <c r="B622">
        <v>244</v>
      </c>
      <c r="C622">
        <v>2020</v>
      </c>
      <c r="D622">
        <v>99</v>
      </c>
      <c r="E622">
        <v>36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</row>
    <row r="623" spans="1:16">
      <c r="A623">
        <v>3</v>
      </c>
      <c r="B623">
        <v>245</v>
      </c>
      <c r="C623">
        <v>2020</v>
      </c>
      <c r="D623">
        <v>99</v>
      </c>
      <c r="E623">
        <v>37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</row>
    <row r="624" spans="1:16">
      <c r="A624">
        <v>3</v>
      </c>
      <c r="B624">
        <v>246</v>
      </c>
      <c r="C624">
        <v>2020</v>
      </c>
      <c r="D624">
        <v>99</v>
      </c>
      <c r="E624">
        <v>38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</row>
    <row r="625" spans="1:39">
      <c r="A625">
        <v>3</v>
      </c>
      <c r="B625">
        <v>247</v>
      </c>
      <c r="C625">
        <v>2020</v>
      </c>
      <c r="D625">
        <v>99</v>
      </c>
      <c r="E625">
        <v>39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</row>
    <row r="626" spans="1:39">
      <c r="A626">
        <v>3</v>
      </c>
      <c r="B626">
        <v>248</v>
      </c>
      <c r="C626">
        <v>2020</v>
      </c>
      <c r="D626">
        <v>99</v>
      </c>
      <c r="E626">
        <v>40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</row>
    <row r="627" spans="1:39">
      <c r="A627">
        <v>3</v>
      </c>
      <c r="B627">
        <v>249</v>
      </c>
      <c r="C627">
        <v>2020</v>
      </c>
      <c r="D627">
        <v>99</v>
      </c>
      <c r="E627">
        <v>41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</row>
    <row r="628" spans="1:39">
      <c r="A628">
        <v>3</v>
      </c>
      <c r="B628">
        <v>250</v>
      </c>
      <c r="C628">
        <v>2020</v>
      </c>
      <c r="D628">
        <v>99</v>
      </c>
      <c r="E628">
        <v>42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</row>
    <row r="629" spans="1:39">
      <c r="A629">
        <v>3</v>
      </c>
      <c r="B629">
        <v>251</v>
      </c>
      <c r="C629">
        <v>2020</v>
      </c>
      <c r="D629">
        <v>99</v>
      </c>
      <c r="E629">
        <v>43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</row>
    <row r="630" spans="1:39">
      <c r="A630">
        <v>3</v>
      </c>
      <c r="B630">
        <v>252</v>
      </c>
      <c r="C630">
        <v>2020</v>
      </c>
      <c r="D630">
        <v>99</v>
      </c>
      <c r="E630">
        <v>44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</row>
    <row r="631" spans="1:39">
      <c r="A631">
        <v>3</v>
      </c>
      <c r="B631">
        <v>253</v>
      </c>
      <c r="C631">
        <v>2020</v>
      </c>
      <c r="D631">
        <v>99</v>
      </c>
      <c r="E631">
        <v>45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</row>
    <row r="632" spans="1:39">
      <c r="A632">
        <v>3</v>
      </c>
      <c r="B632">
        <v>254</v>
      </c>
      <c r="C632">
        <v>2020</v>
      </c>
      <c r="D632">
        <v>99</v>
      </c>
      <c r="E632">
        <v>46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</row>
    <row r="633" spans="1:39">
      <c r="A633">
        <v>3</v>
      </c>
      <c r="B633">
        <v>255</v>
      </c>
      <c r="C633">
        <v>2020</v>
      </c>
      <c r="D633">
        <v>99</v>
      </c>
      <c r="E633">
        <v>47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</row>
    <row r="634" spans="1:39">
      <c r="A634">
        <v>3</v>
      </c>
      <c r="B634">
        <v>256</v>
      </c>
      <c r="C634">
        <v>2020</v>
      </c>
      <c r="D634">
        <v>99</v>
      </c>
      <c r="E634">
        <v>48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</row>
    <row r="635" spans="1:39">
      <c r="A635">
        <v>3</v>
      </c>
      <c r="B635">
        <v>257</v>
      </c>
      <c r="C635">
        <v>2020</v>
      </c>
      <c r="D635">
        <v>99</v>
      </c>
      <c r="E635">
        <v>49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</row>
    <row r="636" spans="1:39">
      <c r="A636">
        <v>3</v>
      </c>
      <c r="B636">
        <v>258</v>
      </c>
      <c r="C636">
        <v>2020</v>
      </c>
      <c r="D636">
        <v>99</v>
      </c>
      <c r="E636">
        <v>50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</row>
    <row r="637" spans="1:39">
      <c r="A637">
        <v>3</v>
      </c>
      <c r="B637">
        <v>259</v>
      </c>
      <c r="C637">
        <v>2020</v>
      </c>
      <c r="D637">
        <v>99</v>
      </c>
      <c r="E637">
        <v>51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</row>
    <row r="638" spans="1:39">
      <c r="A638">
        <v>3</v>
      </c>
      <c r="B638">
        <v>260</v>
      </c>
      <c r="C638">
        <v>2020</v>
      </c>
      <c r="D638">
        <v>99</v>
      </c>
      <c r="E638">
        <v>52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</row>
    <row r="639" spans="1:39">
      <c r="A639">
        <v>3</v>
      </c>
      <c r="B639">
        <v>261</v>
      </c>
      <c r="C639">
        <v>2019</v>
      </c>
      <c r="D639">
        <v>99</v>
      </c>
      <c r="E639">
        <v>1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70</v>
      </c>
      <c r="R639">
        <v>436</v>
      </c>
      <c r="S639">
        <v>436</v>
      </c>
      <c r="T639">
        <v>5.235350624399616</v>
      </c>
      <c r="U639">
        <v>5.3210249266246032</v>
      </c>
      <c r="V639">
        <v>14.72935779816514</v>
      </c>
      <c r="W639">
        <v>58.263761467889907</v>
      </c>
      <c r="X639">
        <v>148.52147464888117</v>
      </c>
      <c r="Y639">
        <v>137.08532110091747</v>
      </c>
      <c r="Z639">
        <v>137.08532110091747</v>
      </c>
      <c r="AA639">
        <v>27.827092519842601</v>
      </c>
      <c r="AB639">
        <v>3.95521587784412</v>
      </c>
      <c r="AC639">
        <v>-57.318344670660736</v>
      </c>
      <c r="AD639">
        <v>3</v>
      </c>
      <c r="AE639">
        <v>6</v>
      </c>
      <c r="AF639">
        <v>0</v>
      </c>
      <c r="AG639">
        <v>1</v>
      </c>
      <c r="AH639">
        <v>24</v>
      </c>
      <c r="AI639">
        <v>3</v>
      </c>
      <c r="AJ639">
        <v>1</v>
      </c>
      <c r="AK639">
        <v>5</v>
      </c>
      <c r="AL639">
        <v>0</v>
      </c>
      <c r="AM639">
        <v>0</v>
      </c>
    </row>
    <row r="640" spans="1:39">
      <c r="A640">
        <v>3</v>
      </c>
      <c r="B640">
        <v>262</v>
      </c>
      <c r="C640">
        <v>2019</v>
      </c>
      <c r="D640">
        <v>99</v>
      </c>
      <c r="E640">
        <v>2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91</v>
      </c>
      <c r="R640">
        <v>471</v>
      </c>
      <c r="S640">
        <v>471</v>
      </c>
      <c r="T640">
        <v>5.6556195965417855</v>
      </c>
      <c r="U640">
        <v>5.742501679034195</v>
      </c>
      <c r="V640">
        <v>14.80891719745223</v>
      </c>
      <c r="W640">
        <v>58.397027600849263</v>
      </c>
      <c r="X640">
        <v>148.37497958517068</v>
      </c>
      <c r="Y640">
        <v>136.95010615711271</v>
      </c>
      <c r="Z640">
        <v>136.95010615711271</v>
      </c>
      <c r="AA640">
        <v>26.391332195684743</v>
      </c>
      <c r="AB640">
        <v>3.9986079952216529</v>
      </c>
      <c r="AC640">
        <v>-55.849807653529993</v>
      </c>
      <c r="AD640">
        <v>10</v>
      </c>
      <c r="AE640">
        <v>0</v>
      </c>
      <c r="AF640">
        <v>0</v>
      </c>
      <c r="AG640">
        <v>1</v>
      </c>
      <c r="AH640">
        <v>8</v>
      </c>
      <c r="AI640">
        <v>1</v>
      </c>
      <c r="AJ640">
        <v>1</v>
      </c>
      <c r="AK640">
        <v>3</v>
      </c>
      <c r="AL640">
        <v>0</v>
      </c>
      <c r="AM640">
        <v>0</v>
      </c>
    </row>
    <row r="641" spans="1:39">
      <c r="A641">
        <v>3</v>
      </c>
      <c r="B641">
        <v>263</v>
      </c>
      <c r="C641">
        <v>2019</v>
      </c>
      <c r="D641">
        <v>99</v>
      </c>
      <c r="E641">
        <v>3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120</v>
      </c>
      <c r="R641">
        <v>716</v>
      </c>
      <c r="S641">
        <v>714</v>
      </c>
      <c r="T641">
        <v>8.5975024015369854</v>
      </c>
      <c r="U641">
        <v>8.7325713402574383</v>
      </c>
      <c r="V641">
        <v>14.512569832402235</v>
      </c>
      <c r="W641">
        <v>58.044817927170882</v>
      </c>
      <c r="X641">
        <v>148.63527966250453</v>
      </c>
      <c r="Y641">
        <v>136.99706703910618</v>
      </c>
      <c r="Z641">
        <v>137.38081232492999</v>
      </c>
      <c r="AA641">
        <v>28.369844010851633</v>
      </c>
      <c r="AB641">
        <v>4.1952630727717626</v>
      </c>
      <c r="AC641">
        <v>-60.600808142995454</v>
      </c>
      <c r="AD641">
        <v>17</v>
      </c>
      <c r="AE641">
        <v>1</v>
      </c>
      <c r="AF641">
        <v>0</v>
      </c>
      <c r="AG641">
        <v>2</v>
      </c>
      <c r="AH641">
        <v>40</v>
      </c>
      <c r="AI641">
        <v>16</v>
      </c>
      <c r="AJ641">
        <v>6</v>
      </c>
      <c r="AK641">
        <v>13</v>
      </c>
      <c r="AL641">
        <v>0</v>
      </c>
      <c r="AM641">
        <v>0</v>
      </c>
    </row>
    <row r="642" spans="1:39">
      <c r="A642">
        <v>3</v>
      </c>
      <c r="B642">
        <v>264</v>
      </c>
      <c r="C642">
        <v>2019</v>
      </c>
      <c r="D642">
        <v>99</v>
      </c>
      <c r="E642">
        <v>4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85</v>
      </c>
      <c r="R642">
        <v>409</v>
      </c>
      <c r="S642">
        <v>407</v>
      </c>
      <c r="T642">
        <v>4.9111431316042253</v>
      </c>
      <c r="U642">
        <v>4.8677035014361723</v>
      </c>
      <c r="V642">
        <v>14.628361858190704</v>
      </c>
      <c r="W642">
        <v>58.255528255528255</v>
      </c>
      <c r="X642">
        <v>145.58167133324685</v>
      </c>
      <c r="Y642">
        <v>133.68508557457218</v>
      </c>
      <c r="Z642">
        <v>134.34201474201475</v>
      </c>
      <c r="AA642">
        <v>29.692673653075957</v>
      </c>
      <c r="AB642">
        <v>3.9905986143432703</v>
      </c>
      <c r="AC642">
        <v>-58.634627966099238</v>
      </c>
      <c r="AD642">
        <v>5</v>
      </c>
      <c r="AE642">
        <v>0</v>
      </c>
      <c r="AF642">
        <v>0</v>
      </c>
      <c r="AG642">
        <v>2</v>
      </c>
      <c r="AH642">
        <v>11</v>
      </c>
      <c r="AI642">
        <v>2</v>
      </c>
      <c r="AJ642">
        <v>0</v>
      </c>
      <c r="AK642">
        <v>7</v>
      </c>
      <c r="AL642">
        <v>0</v>
      </c>
      <c r="AM642">
        <v>0</v>
      </c>
    </row>
    <row r="643" spans="1:39">
      <c r="A643">
        <v>3</v>
      </c>
      <c r="B643">
        <v>265</v>
      </c>
      <c r="C643">
        <v>2019</v>
      </c>
      <c r="D643">
        <v>99</v>
      </c>
      <c r="E643">
        <v>5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90</v>
      </c>
      <c r="R643">
        <v>479</v>
      </c>
      <c r="S643">
        <v>478</v>
      </c>
      <c r="T643">
        <v>5.7516810758885688</v>
      </c>
      <c r="U643">
        <v>5.9130046628364052</v>
      </c>
      <c r="V643">
        <v>14.605427974947812</v>
      </c>
      <c r="W643">
        <v>58.234309623430953</v>
      </c>
      <c r="X643">
        <v>150.43438727757589</v>
      </c>
      <c r="Y643">
        <v>138.66116910229647</v>
      </c>
      <c r="Z643">
        <v>138.95125523012555</v>
      </c>
      <c r="AA643">
        <v>29.162729633551209</v>
      </c>
      <c r="AB643">
        <v>4.1739772936692807</v>
      </c>
      <c r="AC643">
        <v>-57.709235251389181</v>
      </c>
      <c r="AD643">
        <v>7</v>
      </c>
      <c r="AE643">
        <v>0</v>
      </c>
      <c r="AF643">
        <v>0</v>
      </c>
      <c r="AG643">
        <v>0</v>
      </c>
      <c r="AH643">
        <v>16</v>
      </c>
      <c r="AI643">
        <v>4</v>
      </c>
      <c r="AJ643">
        <v>3</v>
      </c>
      <c r="AK643">
        <v>10</v>
      </c>
      <c r="AL643">
        <v>0</v>
      </c>
      <c r="AM643">
        <v>0</v>
      </c>
    </row>
    <row r="644" spans="1:39">
      <c r="A644">
        <v>3</v>
      </c>
      <c r="B644">
        <v>266</v>
      </c>
      <c r="C644">
        <v>2019</v>
      </c>
      <c r="D644">
        <v>99</v>
      </c>
      <c r="E644">
        <v>6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74</v>
      </c>
      <c r="R644">
        <v>360</v>
      </c>
      <c r="S644">
        <v>360</v>
      </c>
      <c r="T644">
        <v>4.3227665706051877</v>
      </c>
      <c r="U644">
        <v>4.2695097362616554</v>
      </c>
      <c r="V644">
        <v>14.566666666666663</v>
      </c>
      <c r="W644">
        <v>57.844444444444441</v>
      </c>
      <c r="X644">
        <v>144.32978211147216</v>
      </c>
      <c r="Y644">
        <v>133.21638888888882</v>
      </c>
      <c r="Z644">
        <v>133.21638888888882</v>
      </c>
      <c r="AA644">
        <v>26.735810011291598</v>
      </c>
      <c r="AB644">
        <v>3.7900780147676874</v>
      </c>
      <c r="AC644">
        <v>-60.546417643711763</v>
      </c>
      <c r="AD644">
        <v>15</v>
      </c>
      <c r="AE644">
        <v>0</v>
      </c>
      <c r="AF644">
        <v>0</v>
      </c>
      <c r="AG644">
        <v>3</v>
      </c>
      <c r="AH644">
        <v>20</v>
      </c>
      <c r="AI644">
        <v>5</v>
      </c>
      <c r="AJ644">
        <v>2</v>
      </c>
      <c r="AK644">
        <v>8</v>
      </c>
      <c r="AL644">
        <v>0</v>
      </c>
      <c r="AM644">
        <v>0</v>
      </c>
    </row>
    <row r="645" spans="1:39">
      <c r="A645">
        <v>3</v>
      </c>
      <c r="B645">
        <v>267</v>
      </c>
      <c r="C645">
        <v>2019</v>
      </c>
      <c r="D645">
        <v>99</v>
      </c>
      <c r="E645">
        <v>7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89</v>
      </c>
      <c r="R645">
        <v>461</v>
      </c>
      <c r="S645">
        <v>457</v>
      </c>
      <c r="T645">
        <v>5.535542747358309</v>
      </c>
      <c r="U645">
        <v>5.6266251733340154</v>
      </c>
      <c r="V645">
        <v>14.407809110629072</v>
      </c>
      <c r="W645">
        <v>57.936542669584242</v>
      </c>
      <c r="X645">
        <v>149.47086154504203</v>
      </c>
      <c r="Y645">
        <v>137.0973969631236</v>
      </c>
      <c r="Z645">
        <v>138.29737417943102</v>
      </c>
      <c r="AA645">
        <v>27.844461590146167</v>
      </c>
      <c r="AB645">
        <v>3.7079250797415391</v>
      </c>
      <c r="AC645">
        <v>-50.781749228193853</v>
      </c>
      <c r="AD645">
        <v>17</v>
      </c>
      <c r="AE645">
        <v>1</v>
      </c>
      <c r="AF645">
        <v>0</v>
      </c>
      <c r="AG645">
        <v>0</v>
      </c>
      <c r="AH645">
        <v>20</v>
      </c>
      <c r="AI645">
        <v>11</v>
      </c>
      <c r="AJ645">
        <v>2</v>
      </c>
      <c r="AK645">
        <v>11</v>
      </c>
      <c r="AL645">
        <v>0</v>
      </c>
      <c r="AM645">
        <v>2</v>
      </c>
    </row>
    <row r="646" spans="1:39">
      <c r="A646">
        <v>3</v>
      </c>
      <c r="B646">
        <v>268</v>
      </c>
      <c r="C646">
        <v>2019</v>
      </c>
      <c r="D646">
        <v>99</v>
      </c>
      <c r="E646">
        <v>8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96</v>
      </c>
      <c r="R646">
        <v>511</v>
      </c>
      <c r="S646">
        <v>511</v>
      </c>
      <c r="T646">
        <v>6.135926993275695</v>
      </c>
      <c r="U646">
        <v>6.1373684993956878</v>
      </c>
      <c r="V646">
        <v>14.857142857142859</v>
      </c>
      <c r="W646">
        <v>58.450097847358123</v>
      </c>
      <c r="X646">
        <v>146.1644471677273</v>
      </c>
      <c r="Y646">
        <v>134.909784735812</v>
      </c>
      <c r="Z646">
        <v>134.909784735812</v>
      </c>
      <c r="AA646">
        <v>27.135698394383304</v>
      </c>
      <c r="AB646">
        <v>3.5655663224541363</v>
      </c>
      <c r="AC646">
        <v>-58.160312633575643</v>
      </c>
      <c r="AD646">
        <v>21</v>
      </c>
      <c r="AE646">
        <v>1</v>
      </c>
      <c r="AF646">
        <v>0</v>
      </c>
      <c r="AG646">
        <v>3</v>
      </c>
      <c r="AH646">
        <v>21</v>
      </c>
      <c r="AI646">
        <v>9</v>
      </c>
      <c r="AJ646">
        <v>7</v>
      </c>
      <c r="AK646">
        <v>8</v>
      </c>
      <c r="AL646">
        <v>0</v>
      </c>
      <c r="AM646">
        <v>1</v>
      </c>
    </row>
    <row r="647" spans="1:39">
      <c r="A647">
        <v>3</v>
      </c>
      <c r="B647">
        <v>269</v>
      </c>
      <c r="C647">
        <v>2019</v>
      </c>
      <c r="D647">
        <v>99</v>
      </c>
      <c r="E647">
        <v>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86</v>
      </c>
      <c r="R647">
        <v>589</v>
      </c>
      <c r="S647">
        <v>587</v>
      </c>
      <c r="T647">
        <v>7.0725264169068183</v>
      </c>
      <c r="U647">
        <v>7.1495786211764081</v>
      </c>
      <c r="V647">
        <v>14.441426146010182</v>
      </c>
      <c r="W647">
        <v>57.812606473594542</v>
      </c>
      <c r="X647">
        <v>148.13178404369003</v>
      </c>
      <c r="Y647">
        <v>136.34753820033944</v>
      </c>
      <c r="Z647">
        <v>136.81209540034061</v>
      </c>
      <c r="AA647">
        <v>30.087898321782426</v>
      </c>
      <c r="AB647">
        <v>3.9150664970703266</v>
      </c>
      <c r="AC647">
        <v>-75.744980301394477</v>
      </c>
      <c r="AD647">
        <v>13</v>
      </c>
      <c r="AE647">
        <v>0</v>
      </c>
      <c r="AF647">
        <v>0</v>
      </c>
      <c r="AG647">
        <v>2</v>
      </c>
      <c r="AH647">
        <v>27</v>
      </c>
      <c r="AI647">
        <v>11</v>
      </c>
      <c r="AJ647">
        <v>2</v>
      </c>
      <c r="AK647">
        <v>12</v>
      </c>
      <c r="AL647">
        <v>0</v>
      </c>
      <c r="AM647">
        <v>1</v>
      </c>
    </row>
    <row r="648" spans="1:39">
      <c r="A648">
        <v>3</v>
      </c>
      <c r="B648">
        <v>270</v>
      </c>
      <c r="C648">
        <v>2019</v>
      </c>
      <c r="D648">
        <v>99</v>
      </c>
      <c r="E648">
        <v>10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105</v>
      </c>
      <c r="R648">
        <v>656</v>
      </c>
      <c r="S648">
        <v>656</v>
      </c>
      <c r="T648">
        <v>7.877041306436122</v>
      </c>
      <c r="U648">
        <v>7.8089066798852684</v>
      </c>
      <c r="V648">
        <v>14.649390243902438</v>
      </c>
      <c r="W648">
        <v>58.132621951219519</v>
      </c>
      <c r="X648">
        <v>144.86612451444122</v>
      </c>
      <c r="Y648">
        <v>133.71143292682916</v>
      </c>
      <c r="Z648">
        <v>133.71143292682916</v>
      </c>
      <c r="AA648">
        <v>27.400626001312755</v>
      </c>
      <c r="AB648">
        <v>3.7468405166325329</v>
      </c>
      <c r="AC648">
        <v>-59.280380627084519</v>
      </c>
      <c r="AD648">
        <v>24</v>
      </c>
      <c r="AE648">
        <v>0</v>
      </c>
      <c r="AF648">
        <v>0</v>
      </c>
      <c r="AG648">
        <v>2</v>
      </c>
      <c r="AH648">
        <v>12</v>
      </c>
      <c r="AI648">
        <v>7</v>
      </c>
      <c r="AJ648">
        <v>3</v>
      </c>
      <c r="AK648">
        <v>12</v>
      </c>
      <c r="AL648">
        <v>0</v>
      </c>
      <c r="AM648">
        <v>0</v>
      </c>
    </row>
    <row r="649" spans="1:39">
      <c r="A649">
        <v>3</v>
      </c>
      <c r="B649">
        <v>271</v>
      </c>
      <c r="C649">
        <v>2019</v>
      </c>
      <c r="D649">
        <v>99</v>
      </c>
      <c r="E649">
        <v>11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90</v>
      </c>
      <c r="R649">
        <v>482</v>
      </c>
      <c r="S649">
        <v>480</v>
      </c>
      <c r="T649">
        <v>5.7877041306436112</v>
      </c>
      <c r="U649">
        <v>5.7090100215016095</v>
      </c>
      <c r="V649">
        <v>14.60165975103734</v>
      </c>
      <c r="W649">
        <v>58.185416666666669</v>
      </c>
      <c r="X649">
        <v>144.54174777358699</v>
      </c>
      <c r="Y649">
        <v>133.04419087136935</v>
      </c>
      <c r="Z649">
        <v>133.59854166666662</v>
      </c>
      <c r="AA649">
        <v>28.244375877448675</v>
      </c>
      <c r="AB649">
        <v>3.8347364959088561</v>
      </c>
      <c r="AC649">
        <v>-57.891974310927054</v>
      </c>
      <c r="AD649">
        <v>10</v>
      </c>
      <c r="AE649">
        <v>0</v>
      </c>
      <c r="AF649">
        <v>0</v>
      </c>
      <c r="AG649">
        <v>5</v>
      </c>
      <c r="AH649">
        <v>20</v>
      </c>
      <c r="AI649">
        <v>3</v>
      </c>
      <c r="AJ649">
        <v>1</v>
      </c>
      <c r="AK649">
        <v>3</v>
      </c>
      <c r="AL649">
        <v>0</v>
      </c>
      <c r="AM649">
        <v>0</v>
      </c>
    </row>
    <row r="650" spans="1:39">
      <c r="A650">
        <v>3</v>
      </c>
      <c r="B650">
        <v>272</v>
      </c>
      <c r="C650">
        <v>2019</v>
      </c>
      <c r="D650">
        <v>99</v>
      </c>
      <c r="E650">
        <v>12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77</v>
      </c>
      <c r="R650">
        <v>441</v>
      </c>
      <c r="S650">
        <v>441</v>
      </c>
      <c r="T650">
        <v>5.2953890489913551</v>
      </c>
      <c r="U650">
        <v>5.1895777380364807</v>
      </c>
      <c r="V650">
        <v>14.741496598639452</v>
      </c>
      <c r="W650">
        <v>58.310657596371883</v>
      </c>
      <c r="X650">
        <v>143.21017681178637</v>
      </c>
      <c r="Y650">
        <v>132.18299319727888</v>
      </c>
      <c r="Z650">
        <v>132.18299319727888</v>
      </c>
      <c r="AA650">
        <v>26.339511995755618</v>
      </c>
      <c r="AB650">
        <v>3.0979621380573441</v>
      </c>
      <c r="AC650">
        <v>-55.613527916937507</v>
      </c>
      <c r="AD650">
        <v>10</v>
      </c>
      <c r="AE650">
        <v>4</v>
      </c>
      <c r="AF650">
        <v>0</v>
      </c>
      <c r="AG650">
        <v>3</v>
      </c>
      <c r="AH650">
        <v>6</v>
      </c>
      <c r="AI650">
        <v>5</v>
      </c>
      <c r="AJ650">
        <v>7</v>
      </c>
      <c r="AK650">
        <v>4</v>
      </c>
      <c r="AL650">
        <v>0</v>
      </c>
      <c r="AM650">
        <v>0</v>
      </c>
    </row>
    <row r="651" spans="1:39">
      <c r="A651">
        <v>3</v>
      </c>
      <c r="B651">
        <v>273</v>
      </c>
      <c r="C651">
        <v>2019</v>
      </c>
      <c r="D651">
        <v>99</v>
      </c>
      <c r="E651">
        <v>13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  <c r="Q651">
        <v>86</v>
      </c>
      <c r="R651">
        <v>461</v>
      </c>
      <c r="S651">
        <v>459</v>
      </c>
      <c r="T651">
        <v>5.535542747358309</v>
      </c>
      <c r="U651">
        <v>5.4974837634011138</v>
      </c>
      <c r="V651">
        <v>14.809110629067249</v>
      </c>
      <c r="W651">
        <v>58.620915032679747</v>
      </c>
      <c r="X651">
        <v>145.54656488908421</v>
      </c>
      <c r="Y651">
        <v>133.95075921908889</v>
      </c>
      <c r="Z651">
        <v>134.53442265795204</v>
      </c>
      <c r="AA651">
        <v>28.132199436695121</v>
      </c>
      <c r="AB651">
        <v>3.4546672719815277</v>
      </c>
      <c r="AC651">
        <v>-57.596233693715277</v>
      </c>
      <c r="AD651">
        <v>12</v>
      </c>
      <c r="AE651">
        <v>0</v>
      </c>
      <c r="AF651">
        <v>0</v>
      </c>
      <c r="AG651">
        <v>1</v>
      </c>
      <c r="AH651">
        <v>17</v>
      </c>
      <c r="AI651">
        <v>8</v>
      </c>
      <c r="AJ651">
        <v>5</v>
      </c>
      <c r="AK651">
        <v>14</v>
      </c>
      <c r="AL651">
        <v>0</v>
      </c>
      <c r="AM651">
        <v>0</v>
      </c>
    </row>
    <row r="652" spans="1:39">
      <c r="A652">
        <v>3</v>
      </c>
      <c r="B652">
        <v>274</v>
      </c>
      <c r="C652">
        <v>2019</v>
      </c>
      <c r="D652">
        <v>99</v>
      </c>
      <c r="E652">
        <v>14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  <c r="Q652">
        <v>90</v>
      </c>
      <c r="R652">
        <v>468</v>
      </c>
      <c r="S652">
        <v>468</v>
      </c>
      <c r="T652">
        <v>5.6195965417867439</v>
      </c>
      <c r="U652">
        <v>5.5748475337249044</v>
      </c>
      <c r="V652">
        <v>14.576923076923077</v>
      </c>
      <c r="W652">
        <v>57.871794871794897</v>
      </c>
      <c r="X652">
        <v>144.96647868803899</v>
      </c>
      <c r="Y652">
        <v>133.80405982905981</v>
      </c>
      <c r="Z652">
        <v>133.80405982905981</v>
      </c>
      <c r="AA652">
        <v>27.705219597027256</v>
      </c>
      <c r="AB652">
        <v>3.5645175925116055</v>
      </c>
      <c r="AC652">
        <v>-53.2970334705212</v>
      </c>
      <c r="AD652">
        <v>13</v>
      </c>
      <c r="AE652">
        <v>0</v>
      </c>
      <c r="AF652">
        <v>0</v>
      </c>
      <c r="AG652">
        <v>1</v>
      </c>
      <c r="AH652">
        <v>19</v>
      </c>
      <c r="AI652">
        <v>6</v>
      </c>
      <c r="AJ652">
        <v>5</v>
      </c>
      <c r="AK652">
        <v>4</v>
      </c>
      <c r="AL652">
        <v>0</v>
      </c>
      <c r="AM652">
        <v>0</v>
      </c>
    </row>
    <row r="653" spans="1:39">
      <c r="A653">
        <v>3</v>
      </c>
      <c r="B653">
        <v>275</v>
      </c>
      <c r="C653">
        <v>2019</v>
      </c>
      <c r="D653">
        <v>99</v>
      </c>
      <c r="E653">
        <v>15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  <c r="Q653">
        <v>83</v>
      </c>
      <c r="R653">
        <v>469</v>
      </c>
      <c r="S653">
        <v>469</v>
      </c>
      <c r="T653">
        <v>5.6316042267050923</v>
      </c>
      <c r="U653">
        <v>5.6376110067724019</v>
      </c>
      <c r="V653">
        <v>14.441364605543706</v>
      </c>
      <c r="W653">
        <v>58.053304904051181</v>
      </c>
      <c r="X653">
        <v>146.28598225402939</v>
      </c>
      <c r="Y653">
        <v>135.02196162046911</v>
      </c>
      <c r="Z653">
        <v>135.02196162046911</v>
      </c>
      <c r="AA653">
        <v>27.142639245938632</v>
      </c>
      <c r="AB653">
        <v>3.824415831863428</v>
      </c>
      <c r="AC653">
        <v>-56.794653201538978</v>
      </c>
      <c r="AD653">
        <v>22</v>
      </c>
      <c r="AE653">
        <v>0</v>
      </c>
      <c r="AF653">
        <v>0</v>
      </c>
      <c r="AG653">
        <v>0</v>
      </c>
      <c r="AH653">
        <v>23</v>
      </c>
      <c r="AI653">
        <v>4</v>
      </c>
      <c r="AJ653">
        <v>2</v>
      </c>
      <c r="AK653">
        <v>6</v>
      </c>
      <c r="AL653">
        <v>0</v>
      </c>
      <c r="AM653">
        <v>0</v>
      </c>
    </row>
    <row r="654" spans="1:39">
      <c r="A654">
        <v>3</v>
      </c>
      <c r="B654">
        <v>276</v>
      </c>
      <c r="C654">
        <v>2019</v>
      </c>
      <c r="D654">
        <v>99</v>
      </c>
      <c r="E654">
        <v>16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  <c r="Q654">
        <v>51</v>
      </c>
      <c r="R654">
        <v>325</v>
      </c>
      <c r="S654">
        <v>325</v>
      </c>
      <c r="T654">
        <v>3.902497598463015</v>
      </c>
      <c r="U654">
        <v>3.8398692810457504</v>
      </c>
      <c r="V654">
        <v>14.849230769230772</v>
      </c>
      <c r="W654">
        <v>58.35384615384617</v>
      </c>
      <c r="X654">
        <v>143.78498208184013</v>
      </c>
      <c r="Y654">
        <v>132.71353846153843</v>
      </c>
      <c r="Z654">
        <v>132.71353846153843</v>
      </c>
      <c r="AA654">
        <v>25.906259441465661</v>
      </c>
      <c r="AB654">
        <v>3.6341574803131662</v>
      </c>
      <c r="AC654">
        <v>-54.682345759085926</v>
      </c>
      <c r="AD654">
        <v>8</v>
      </c>
      <c r="AE654">
        <v>0</v>
      </c>
      <c r="AF654">
        <v>0</v>
      </c>
      <c r="AG654">
        <v>1</v>
      </c>
      <c r="AH654">
        <v>19</v>
      </c>
      <c r="AI654">
        <v>9</v>
      </c>
      <c r="AJ654">
        <v>4</v>
      </c>
      <c r="AK654">
        <v>3</v>
      </c>
      <c r="AL654">
        <v>0</v>
      </c>
      <c r="AM654">
        <v>0</v>
      </c>
    </row>
    <row r="655" spans="1:39">
      <c r="A655">
        <v>3</v>
      </c>
      <c r="B655">
        <v>277</v>
      </c>
      <c r="C655">
        <v>2019</v>
      </c>
      <c r="D655">
        <v>99</v>
      </c>
      <c r="E655">
        <v>17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97</v>
      </c>
      <c r="R655">
        <v>594</v>
      </c>
      <c r="S655">
        <v>594</v>
      </c>
      <c r="T655">
        <v>7.1325648414985601</v>
      </c>
      <c r="U655">
        <v>6.9828058352758786</v>
      </c>
      <c r="V655">
        <v>14.909090909090908</v>
      </c>
      <c r="W655">
        <v>58.757575757575758</v>
      </c>
      <c r="X655">
        <v>143.06189376611911</v>
      </c>
      <c r="Y655">
        <v>132.04612794612791</v>
      </c>
      <c r="Z655">
        <v>132.04612794612791</v>
      </c>
      <c r="AA655">
        <v>28.513335414416595</v>
      </c>
      <c r="AB655">
        <v>3.6586438650310495</v>
      </c>
      <c r="AC655">
        <v>-56.707977208377585</v>
      </c>
      <c r="AD655">
        <v>21</v>
      </c>
      <c r="AE655">
        <v>1</v>
      </c>
      <c r="AF655">
        <v>0</v>
      </c>
      <c r="AG655">
        <v>1</v>
      </c>
      <c r="AH655">
        <v>45</v>
      </c>
      <c r="AI655">
        <v>11</v>
      </c>
      <c r="AJ655">
        <v>4</v>
      </c>
      <c r="AK655">
        <v>6</v>
      </c>
      <c r="AL655">
        <v>0</v>
      </c>
      <c r="AM655">
        <v>0</v>
      </c>
    </row>
    <row r="656" spans="1:39">
      <c r="A656">
        <v>3</v>
      </c>
      <c r="B656">
        <v>278</v>
      </c>
      <c r="C656">
        <v>2019</v>
      </c>
      <c r="D656">
        <v>99</v>
      </c>
      <c r="E656">
        <v>18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</row>
    <row r="657" spans="1:16">
      <c r="A657">
        <v>3</v>
      </c>
      <c r="B657">
        <v>279</v>
      </c>
      <c r="C657">
        <v>2019</v>
      </c>
      <c r="D657">
        <v>99</v>
      </c>
      <c r="E657">
        <v>19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</row>
    <row r="658" spans="1:16">
      <c r="A658">
        <v>3</v>
      </c>
      <c r="B658">
        <v>280</v>
      </c>
      <c r="C658">
        <v>2019</v>
      </c>
      <c r="D658">
        <v>99</v>
      </c>
      <c r="E658">
        <v>20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</row>
    <row r="659" spans="1:16">
      <c r="A659">
        <v>3</v>
      </c>
      <c r="B659">
        <v>281</v>
      </c>
      <c r="C659">
        <v>2019</v>
      </c>
      <c r="D659">
        <v>99</v>
      </c>
      <c r="E659">
        <v>21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</row>
    <row r="660" spans="1:16">
      <c r="A660">
        <v>3</v>
      </c>
      <c r="B660">
        <v>282</v>
      </c>
      <c r="C660">
        <v>2019</v>
      </c>
      <c r="D660">
        <v>99</v>
      </c>
      <c r="E660">
        <v>22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</row>
    <row r="661" spans="1:16">
      <c r="A661">
        <v>3</v>
      </c>
      <c r="B661">
        <v>283</v>
      </c>
      <c r="C661">
        <v>2019</v>
      </c>
      <c r="D661">
        <v>99</v>
      </c>
      <c r="E661">
        <v>23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</row>
    <row r="662" spans="1:16">
      <c r="A662">
        <v>3</v>
      </c>
      <c r="B662">
        <v>284</v>
      </c>
      <c r="C662">
        <v>2019</v>
      </c>
      <c r="D662">
        <v>99</v>
      </c>
      <c r="E662">
        <v>24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</row>
    <row r="663" spans="1:16">
      <c r="A663">
        <v>3</v>
      </c>
      <c r="B663">
        <v>285</v>
      </c>
      <c r="C663">
        <v>2019</v>
      </c>
      <c r="D663">
        <v>99</v>
      </c>
      <c r="E663">
        <v>25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</row>
    <row r="664" spans="1:16">
      <c r="A664">
        <v>3</v>
      </c>
      <c r="B664">
        <v>286</v>
      </c>
      <c r="C664">
        <v>2019</v>
      </c>
      <c r="D664">
        <v>99</v>
      </c>
      <c r="E664">
        <v>26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</row>
    <row r="665" spans="1:16">
      <c r="A665">
        <v>3</v>
      </c>
      <c r="B665">
        <v>287</v>
      </c>
      <c r="C665">
        <v>2019</v>
      </c>
      <c r="D665">
        <v>99</v>
      </c>
      <c r="E665">
        <v>27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</row>
    <row r="666" spans="1:16">
      <c r="A666">
        <v>3</v>
      </c>
      <c r="B666">
        <v>288</v>
      </c>
      <c r="C666">
        <v>2019</v>
      </c>
      <c r="D666">
        <v>99</v>
      </c>
      <c r="E666">
        <v>28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</row>
    <row r="667" spans="1:16">
      <c r="A667">
        <v>3</v>
      </c>
      <c r="B667">
        <v>289</v>
      </c>
      <c r="C667">
        <v>2019</v>
      </c>
      <c r="D667">
        <v>99</v>
      </c>
      <c r="E667">
        <v>29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</row>
    <row r="668" spans="1:16">
      <c r="A668">
        <v>3</v>
      </c>
      <c r="B668">
        <v>290</v>
      </c>
      <c r="C668">
        <v>2019</v>
      </c>
      <c r="D668">
        <v>99</v>
      </c>
      <c r="E668">
        <v>30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</row>
    <row r="669" spans="1:16">
      <c r="A669">
        <v>3</v>
      </c>
      <c r="B669">
        <v>291</v>
      </c>
      <c r="C669">
        <v>2019</v>
      </c>
      <c r="D669">
        <v>99</v>
      </c>
      <c r="E669">
        <v>31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</row>
    <row r="670" spans="1:16">
      <c r="A670">
        <v>3</v>
      </c>
      <c r="B670">
        <v>292</v>
      </c>
      <c r="C670">
        <v>2019</v>
      </c>
      <c r="D670">
        <v>99</v>
      </c>
      <c r="E670">
        <v>32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</row>
    <row r="671" spans="1:16">
      <c r="A671">
        <v>3</v>
      </c>
      <c r="B671">
        <v>293</v>
      </c>
      <c r="C671">
        <v>2019</v>
      </c>
      <c r="D671">
        <v>99</v>
      </c>
      <c r="E671">
        <v>33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</row>
    <row r="672" spans="1:16">
      <c r="A672">
        <v>3</v>
      </c>
      <c r="B672">
        <v>294</v>
      </c>
      <c r="C672">
        <v>2019</v>
      </c>
      <c r="D672">
        <v>99</v>
      </c>
      <c r="E672">
        <v>34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</row>
    <row r="673" spans="1:16">
      <c r="A673">
        <v>3</v>
      </c>
      <c r="B673">
        <v>295</v>
      </c>
      <c r="C673">
        <v>2019</v>
      </c>
      <c r="D673">
        <v>99</v>
      </c>
      <c r="E673">
        <v>35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</row>
    <row r="674" spans="1:16">
      <c r="A674">
        <v>3</v>
      </c>
      <c r="B674">
        <v>296</v>
      </c>
      <c r="C674">
        <v>2019</v>
      </c>
      <c r="D674">
        <v>99</v>
      </c>
      <c r="E674">
        <v>36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</row>
    <row r="675" spans="1:16">
      <c r="A675">
        <v>3</v>
      </c>
      <c r="B675">
        <v>297</v>
      </c>
      <c r="C675">
        <v>2019</v>
      </c>
      <c r="D675">
        <v>99</v>
      </c>
      <c r="E675">
        <v>37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</row>
    <row r="676" spans="1:16">
      <c r="A676">
        <v>3</v>
      </c>
      <c r="B676">
        <v>298</v>
      </c>
      <c r="C676">
        <v>2019</v>
      </c>
      <c r="D676">
        <v>99</v>
      </c>
      <c r="E676">
        <v>38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</row>
    <row r="677" spans="1:16">
      <c r="A677">
        <v>3</v>
      </c>
      <c r="B677">
        <v>299</v>
      </c>
      <c r="C677">
        <v>2019</v>
      </c>
      <c r="D677">
        <v>99</v>
      </c>
      <c r="E677">
        <v>39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</row>
    <row r="678" spans="1:16">
      <c r="A678">
        <v>3</v>
      </c>
      <c r="B678">
        <v>300</v>
      </c>
      <c r="C678">
        <v>2019</v>
      </c>
      <c r="D678">
        <v>99</v>
      </c>
      <c r="E678">
        <v>40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</row>
    <row r="679" spans="1:16">
      <c r="A679">
        <v>3</v>
      </c>
      <c r="B679">
        <v>301</v>
      </c>
      <c r="C679">
        <v>2019</v>
      </c>
      <c r="D679">
        <v>99</v>
      </c>
      <c r="E679">
        <v>41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</row>
    <row r="680" spans="1:16">
      <c r="A680">
        <v>3</v>
      </c>
      <c r="B680">
        <v>302</v>
      </c>
      <c r="C680">
        <v>2019</v>
      </c>
      <c r="D680">
        <v>99</v>
      </c>
      <c r="E680">
        <v>42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</row>
    <row r="681" spans="1:16">
      <c r="A681">
        <v>3</v>
      </c>
      <c r="B681">
        <v>303</v>
      </c>
      <c r="C681">
        <v>2019</v>
      </c>
      <c r="D681">
        <v>99</v>
      </c>
      <c r="E681">
        <v>43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</row>
    <row r="682" spans="1:16">
      <c r="A682">
        <v>3</v>
      </c>
      <c r="B682">
        <v>304</v>
      </c>
      <c r="C682">
        <v>2019</v>
      </c>
      <c r="D682">
        <v>99</v>
      </c>
      <c r="E682">
        <v>44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</row>
    <row r="683" spans="1:16">
      <c r="A683">
        <v>3</v>
      </c>
      <c r="B683">
        <v>305</v>
      </c>
      <c r="C683">
        <v>2019</v>
      </c>
      <c r="D683">
        <v>99</v>
      </c>
      <c r="E683">
        <v>45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</row>
    <row r="684" spans="1:16">
      <c r="A684">
        <v>3</v>
      </c>
      <c r="B684">
        <v>306</v>
      </c>
      <c r="C684">
        <v>2019</v>
      </c>
      <c r="D684">
        <v>99</v>
      </c>
      <c r="E684">
        <v>46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</row>
    <row r="685" spans="1:16">
      <c r="A685">
        <v>3</v>
      </c>
      <c r="B685">
        <v>307</v>
      </c>
      <c r="C685">
        <v>2019</v>
      </c>
      <c r="D685">
        <v>99</v>
      </c>
      <c r="E685">
        <v>47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</row>
    <row r="686" spans="1:16">
      <c r="A686">
        <v>3</v>
      </c>
      <c r="B686">
        <v>308</v>
      </c>
      <c r="C686">
        <v>2019</v>
      </c>
      <c r="D686">
        <v>99</v>
      </c>
      <c r="E686">
        <v>48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</row>
    <row r="687" spans="1:16">
      <c r="A687">
        <v>3</v>
      </c>
      <c r="B687">
        <v>309</v>
      </c>
      <c r="C687">
        <v>2019</v>
      </c>
      <c r="D687">
        <v>99</v>
      </c>
      <c r="E687">
        <v>49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</row>
    <row r="688" spans="1:16">
      <c r="A688">
        <v>3</v>
      </c>
      <c r="B688">
        <v>310</v>
      </c>
      <c r="C688">
        <v>2019</v>
      </c>
      <c r="D688">
        <v>99</v>
      </c>
      <c r="E688">
        <v>50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</row>
    <row r="689" spans="1:39">
      <c r="A689">
        <v>3</v>
      </c>
      <c r="B689">
        <v>311</v>
      </c>
      <c r="C689">
        <v>2019</v>
      </c>
      <c r="D689">
        <v>99</v>
      </c>
      <c r="E689">
        <v>51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</row>
    <row r="690" spans="1:39">
      <c r="A690">
        <v>3</v>
      </c>
      <c r="B690">
        <v>312</v>
      </c>
      <c r="C690">
        <v>2019</v>
      </c>
      <c r="D690">
        <v>99</v>
      </c>
      <c r="E690">
        <v>52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</row>
    <row r="691" spans="1:39">
      <c r="A691">
        <v>3</v>
      </c>
      <c r="B691">
        <v>313</v>
      </c>
      <c r="C691">
        <v>2018</v>
      </c>
      <c r="D691">
        <v>99</v>
      </c>
      <c r="E691">
        <v>1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  <c r="Q691">
        <v>85</v>
      </c>
      <c r="R691">
        <v>503</v>
      </c>
      <c r="S691">
        <v>500</v>
      </c>
      <c r="T691">
        <v>5.3397027600849265</v>
      </c>
      <c r="U691">
        <v>5.26674817363957</v>
      </c>
      <c r="V691">
        <v>14.769383697813124</v>
      </c>
      <c r="W691">
        <v>58.45</v>
      </c>
      <c r="X691">
        <v>145.9931634461918</v>
      </c>
      <c r="Y691">
        <v>133.89324055666009</v>
      </c>
      <c r="Z691">
        <v>134.69660000000002</v>
      </c>
      <c r="AA691">
        <v>27.431247300113505</v>
      </c>
      <c r="AB691">
        <v>4.2359768649037743</v>
      </c>
      <c r="AC691">
        <v>-46.613719596608085</v>
      </c>
      <c r="AD691">
        <v>13</v>
      </c>
      <c r="AE691">
        <v>1</v>
      </c>
      <c r="AF691">
        <v>0</v>
      </c>
      <c r="AG691">
        <v>0</v>
      </c>
      <c r="AH691">
        <v>31</v>
      </c>
      <c r="AI691">
        <v>25</v>
      </c>
      <c r="AJ691">
        <v>13</v>
      </c>
      <c r="AK691">
        <v>9</v>
      </c>
      <c r="AL691">
        <v>0</v>
      </c>
      <c r="AM691">
        <v>0</v>
      </c>
    </row>
    <row r="692" spans="1:39">
      <c r="A692">
        <v>3</v>
      </c>
      <c r="B692">
        <v>314</v>
      </c>
      <c r="C692">
        <v>2018</v>
      </c>
      <c r="D692">
        <v>99</v>
      </c>
      <c r="E692">
        <v>2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114</v>
      </c>
      <c r="R692">
        <v>659</v>
      </c>
      <c r="S692">
        <v>658</v>
      </c>
      <c r="T692">
        <v>6.995753715498938</v>
      </c>
      <c r="U692">
        <v>7.0517868529576067</v>
      </c>
      <c r="V692">
        <v>14.908952959028827</v>
      </c>
      <c r="W692">
        <v>58.579027355623104</v>
      </c>
      <c r="X692">
        <v>148.43774917510203</v>
      </c>
      <c r="Y692">
        <v>136.83520485584231</v>
      </c>
      <c r="Z692">
        <v>137.04316109422513</v>
      </c>
      <c r="AA692">
        <v>28.577750134910552</v>
      </c>
      <c r="AB692">
        <v>4.0212941136897529</v>
      </c>
      <c r="AC692">
        <v>-53.210937271506872</v>
      </c>
      <c r="AD692">
        <v>14</v>
      </c>
      <c r="AE692">
        <v>5</v>
      </c>
      <c r="AF692">
        <v>0</v>
      </c>
      <c r="AG692">
        <v>1</v>
      </c>
      <c r="AH692">
        <v>24</v>
      </c>
      <c r="AI692">
        <v>14</v>
      </c>
      <c r="AJ692">
        <v>4</v>
      </c>
      <c r="AK692">
        <v>8</v>
      </c>
      <c r="AL692">
        <v>0</v>
      </c>
      <c r="AM692">
        <v>0</v>
      </c>
    </row>
    <row r="693" spans="1:39">
      <c r="A693">
        <v>3</v>
      </c>
      <c r="B693">
        <v>315</v>
      </c>
      <c r="C693">
        <v>2018</v>
      </c>
      <c r="D693">
        <v>99</v>
      </c>
      <c r="E693">
        <v>3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  <c r="Q693">
        <v>109</v>
      </c>
      <c r="R693">
        <v>627</v>
      </c>
      <c r="S693">
        <v>627</v>
      </c>
      <c r="T693">
        <v>6.6560509554140124</v>
      </c>
      <c r="U693">
        <v>6.7678444825686164</v>
      </c>
      <c r="V693">
        <v>15.239234449760772</v>
      </c>
      <c r="W693">
        <v>59.216905901116398</v>
      </c>
      <c r="X693">
        <v>149.54269846782822</v>
      </c>
      <c r="Y693">
        <v>138.02791068580544</v>
      </c>
      <c r="Z693">
        <v>138.02791068580544</v>
      </c>
      <c r="AA693">
        <v>28.476843094073239</v>
      </c>
      <c r="AB693">
        <v>3.6156007875512657</v>
      </c>
      <c r="AC693">
        <v>-52.679908824404627</v>
      </c>
      <c r="AD693">
        <v>13</v>
      </c>
      <c r="AE693">
        <v>1</v>
      </c>
      <c r="AF693">
        <v>0</v>
      </c>
      <c r="AG693">
        <v>1</v>
      </c>
      <c r="AH693">
        <v>46</v>
      </c>
      <c r="AI693">
        <v>9</v>
      </c>
      <c r="AJ693">
        <v>3</v>
      </c>
      <c r="AK693">
        <v>16</v>
      </c>
      <c r="AL693">
        <v>0</v>
      </c>
      <c r="AM693">
        <v>0</v>
      </c>
    </row>
    <row r="694" spans="1:39">
      <c r="A694">
        <v>3</v>
      </c>
      <c r="B694">
        <v>316</v>
      </c>
      <c r="C694">
        <v>2018</v>
      </c>
      <c r="D694">
        <v>99</v>
      </c>
      <c r="E694">
        <v>4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  <c r="Q694">
        <v>85</v>
      </c>
      <c r="R694">
        <v>413</v>
      </c>
      <c r="S694">
        <v>413</v>
      </c>
      <c r="T694">
        <v>4.3842887473460737</v>
      </c>
      <c r="U694">
        <v>4.2874132724152947</v>
      </c>
      <c r="V694">
        <v>14.900726392251812</v>
      </c>
      <c r="W694">
        <v>58.663438256658601</v>
      </c>
      <c r="X694">
        <v>143.82278022764999</v>
      </c>
      <c r="Y694">
        <v>132.74842615012111</v>
      </c>
      <c r="Z694">
        <v>132.74842615012111</v>
      </c>
      <c r="AA694">
        <v>28.647066348160489</v>
      </c>
      <c r="AB694">
        <v>4.2077462055077879</v>
      </c>
      <c r="AC694">
        <v>-56.781541477905918</v>
      </c>
      <c r="AD694">
        <v>9</v>
      </c>
      <c r="AE694">
        <v>2</v>
      </c>
      <c r="AF694">
        <v>0</v>
      </c>
      <c r="AG694">
        <v>2</v>
      </c>
      <c r="AH694">
        <v>11</v>
      </c>
      <c r="AI694">
        <v>7</v>
      </c>
      <c r="AJ694">
        <v>2</v>
      </c>
      <c r="AK694">
        <v>10</v>
      </c>
      <c r="AL694">
        <v>0</v>
      </c>
      <c r="AM694">
        <v>0</v>
      </c>
    </row>
    <row r="695" spans="1:39">
      <c r="A695">
        <v>3</v>
      </c>
      <c r="B695">
        <v>317</v>
      </c>
      <c r="C695">
        <v>2018</v>
      </c>
      <c r="D695">
        <v>99</v>
      </c>
      <c r="E695">
        <v>5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  <c r="Q695">
        <v>90</v>
      </c>
      <c r="R695">
        <v>465</v>
      </c>
      <c r="S695">
        <v>465</v>
      </c>
      <c r="T695">
        <v>4.936305732484076</v>
      </c>
      <c r="U695">
        <v>4.8910283470032496</v>
      </c>
      <c r="V695">
        <v>15.148387096774195</v>
      </c>
      <c r="W695">
        <v>59.053763440860223</v>
      </c>
      <c r="X695">
        <v>145.7235056326378</v>
      </c>
      <c r="Y695">
        <v>134.50279569892493</v>
      </c>
      <c r="Z695">
        <v>134.50279569892493</v>
      </c>
      <c r="AA695">
        <v>27.732020480411272</v>
      </c>
      <c r="AB695">
        <v>4.2668151639090475</v>
      </c>
      <c r="AC695">
        <v>-60.476759466241447</v>
      </c>
      <c r="AD695">
        <v>9</v>
      </c>
      <c r="AE695">
        <v>2</v>
      </c>
      <c r="AF695">
        <v>0</v>
      </c>
      <c r="AG695">
        <v>1</v>
      </c>
      <c r="AH695">
        <v>23</v>
      </c>
      <c r="AI695">
        <v>2</v>
      </c>
      <c r="AJ695">
        <v>12</v>
      </c>
      <c r="AK695">
        <v>8</v>
      </c>
      <c r="AL695">
        <v>0</v>
      </c>
      <c r="AM695">
        <v>0</v>
      </c>
    </row>
    <row r="696" spans="1:39">
      <c r="A696">
        <v>3</v>
      </c>
      <c r="B696">
        <v>318</v>
      </c>
      <c r="C696">
        <v>2018</v>
      </c>
      <c r="D696">
        <v>99</v>
      </c>
      <c r="E696">
        <v>6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100</v>
      </c>
      <c r="R696">
        <v>597</v>
      </c>
      <c r="S696">
        <v>596</v>
      </c>
      <c r="T696">
        <v>6.3375796178343951</v>
      </c>
      <c r="U696">
        <v>6.3449143199263887</v>
      </c>
      <c r="V696">
        <v>15.184254606365158</v>
      </c>
      <c r="W696">
        <v>58.984899328859058</v>
      </c>
      <c r="X696">
        <v>147.37355974527765</v>
      </c>
      <c r="Y696">
        <v>135.90502512562813</v>
      </c>
      <c r="Z696">
        <v>136.13305369127517</v>
      </c>
      <c r="AA696">
        <v>26.958902317507302</v>
      </c>
      <c r="AB696">
        <v>3.9175358844525214</v>
      </c>
      <c r="AC696">
        <v>-52.507564567264701</v>
      </c>
      <c r="AD696">
        <v>21</v>
      </c>
      <c r="AE696">
        <v>7</v>
      </c>
      <c r="AF696">
        <v>0</v>
      </c>
      <c r="AG696">
        <v>0</v>
      </c>
      <c r="AH696">
        <v>39</v>
      </c>
      <c r="AI696">
        <v>54</v>
      </c>
      <c r="AJ696">
        <v>4</v>
      </c>
      <c r="AK696">
        <v>12</v>
      </c>
      <c r="AL696">
        <v>0</v>
      </c>
      <c r="AM696">
        <v>0</v>
      </c>
    </row>
    <row r="697" spans="1:39">
      <c r="A697">
        <v>3</v>
      </c>
      <c r="B697">
        <v>319</v>
      </c>
      <c r="C697">
        <v>2018</v>
      </c>
      <c r="D697">
        <v>99</v>
      </c>
      <c r="E697">
        <v>7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103</v>
      </c>
      <c r="R697">
        <v>645</v>
      </c>
      <c r="S697">
        <v>642</v>
      </c>
      <c r="T697">
        <v>6.8471337579617844</v>
      </c>
      <c r="U697">
        <v>6.9223631224792719</v>
      </c>
      <c r="V697">
        <v>14.77209302325582</v>
      </c>
      <c r="W697">
        <v>58.496884735202478</v>
      </c>
      <c r="X697">
        <v>149.16173246995399</v>
      </c>
      <c r="Y697">
        <v>137.23937984496138</v>
      </c>
      <c r="Z697">
        <v>137.88068535825562</v>
      </c>
      <c r="AA697">
        <v>27.991298172146848</v>
      </c>
      <c r="AB697">
        <v>3.5792091247476647</v>
      </c>
      <c r="AC697">
        <v>-50.089248898504387</v>
      </c>
      <c r="AD697">
        <v>15</v>
      </c>
      <c r="AE697">
        <v>3</v>
      </c>
      <c r="AF697">
        <v>0</v>
      </c>
      <c r="AG697">
        <v>2</v>
      </c>
      <c r="AH697">
        <v>44</v>
      </c>
      <c r="AI697">
        <v>33</v>
      </c>
      <c r="AJ697">
        <v>6</v>
      </c>
      <c r="AK697">
        <v>12</v>
      </c>
      <c r="AL697">
        <v>0</v>
      </c>
      <c r="AM697">
        <v>0</v>
      </c>
    </row>
    <row r="698" spans="1:39">
      <c r="A698">
        <v>3</v>
      </c>
      <c r="B698">
        <v>320</v>
      </c>
      <c r="C698">
        <v>2018</v>
      </c>
      <c r="D698">
        <v>99</v>
      </c>
      <c r="E698">
        <v>8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  <c r="Q698">
        <v>99</v>
      </c>
      <c r="R698">
        <v>462</v>
      </c>
      <c r="S698">
        <v>460</v>
      </c>
      <c r="T698">
        <v>4.9044585987261158</v>
      </c>
      <c r="U698">
        <v>5.0461647799475937</v>
      </c>
      <c r="V698">
        <v>14.852813852813849</v>
      </c>
      <c r="W698">
        <v>58.580434782608705</v>
      </c>
      <c r="X698">
        <v>151.73699539896725</v>
      </c>
      <c r="Y698">
        <v>139.67012987012984</v>
      </c>
      <c r="Z698">
        <v>140.27739130434784</v>
      </c>
      <c r="AA698">
        <v>27.849703178090564</v>
      </c>
      <c r="AB698">
        <v>3.7387581968404953</v>
      </c>
      <c r="AC698">
        <v>-61.598295248032535</v>
      </c>
      <c r="AD698">
        <v>10</v>
      </c>
      <c r="AE698">
        <v>2</v>
      </c>
      <c r="AF698">
        <v>0</v>
      </c>
      <c r="AG698">
        <v>1</v>
      </c>
      <c r="AH698">
        <v>40</v>
      </c>
      <c r="AI698">
        <v>8</v>
      </c>
      <c r="AJ698">
        <v>6</v>
      </c>
      <c r="AK698">
        <v>10</v>
      </c>
      <c r="AL698">
        <v>0</v>
      </c>
      <c r="AM698">
        <v>0</v>
      </c>
    </row>
    <row r="699" spans="1:39">
      <c r="A699">
        <v>3</v>
      </c>
      <c r="B699">
        <v>321</v>
      </c>
      <c r="C699">
        <v>2018</v>
      </c>
      <c r="D699">
        <v>99</v>
      </c>
      <c r="E699">
        <v>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  <c r="Q699">
        <v>96</v>
      </c>
      <c r="R699">
        <v>609</v>
      </c>
      <c r="S699">
        <v>608</v>
      </c>
      <c r="T699">
        <v>6.4649681528662413</v>
      </c>
      <c r="U699">
        <v>6.5272101858587348</v>
      </c>
      <c r="V699">
        <v>14.983579638752053</v>
      </c>
      <c r="W699">
        <v>58.809210526315802</v>
      </c>
      <c r="X699">
        <v>148.64358565184199</v>
      </c>
      <c r="Y699">
        <v>137.05484400656815</v>
      </c>
      <c r="Z699">
        <v>137.28026315789481</v>
      </c>
      <c r="AA699">
        <v>26.636115271804368</v>
      </c>
      <c r="AB699">
        <v>3.6109911757671287</v>
      </c>
      <c r="AC699">
        <v>-51.788373442003667</v>
      </c>
      <c r="AD699">
        <v>21</v>
      </c>
      <c r="AE699">
        <v>3</v>
      </c>
      <c r="AF699">
        <v>0</v>
      </c>
      <c r="AG699">
        <v>1</v>
      </c>
      <c r="AH699">
        <v>53</v>
      </c>
      <c r="AI699">
        <v>15</v>
      </c>
      <c r="AJ699">
        <v>3</v>
      </c>
      <c r="AK699">
        <v>5</v>
      </c>
      <c r="AL699">
        <v>0</v>
      </c>
      <c r="AM699">
        <v>0</v>
      </c>
    </row>
    <row r="700" spans="1:39">
      <c r="A700">
        <v>3</v>
      </c>
      <c r="B700">
        <v>322</v>
      </c>
      <c r="C700">
        <v>2018</v>
      </c>
      <c r="D700">
        <v>99</v>
      </c>
      <c r="E700">
        <v>10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  <c r="Q700">
        <v>108</v>
      </c>
      <c r="R700">
        <v>589</v>
      </c>
      <c r="S700">
        <v>588</v>
      </c>
      <c r="T700">
        <v>6.2526539278131628</v>
      </c>
      <c r="U700">
        <v>6.315174232493816</v>
      </c>
      <c r="V700">
        <v>14.986417657045845</v>
      </c>
      <c r="W700">
        <v>58.903061224489811</v>
      </c>
      <c r="X700">
        <v>148.72481591915351</v>
      </c>
      <c r="Y700">
        <v>137.10526315789471</v>
      </c>
      <c r="Z700">
        <v>137.3384353741497</v>
      </c>
      <c r="AA700">
        <v>29.072815322036096</v>
      </c>
      <c r="AB700">
        <v>3.7401740859925994</v>
      </c>
      <c r="AC700">
        <v>-55.492569591618334</v>
      </c>
      <c r="AD700">
        <v>24</v>
      </c>
      <c r="AE700">
        <v>6</v>
      </c>
      <c r="AF700">
        <v>0</v>
      </c>
      <c r="AG700">
        <v>0</v>
      </c>
      <c r="AH700">
        <v>42</v>
      </c>
      <c r="AI700">
        <v>15</v>
      </c>
      <c r="AJ700">
        <v>5</v>
      </c>
      <c r="AK700">
        <v>16</v>
      </c>
      <c r="AL700">
        <v>0</v>
      </c>
      <c r="AM700">
        <v>0</v>
      </c>
    </row>
    <row r="701" spans="1:39">
      <c r="A701">
        <v>3</v>
      </c>
      <c r="B701">
        <v>323</v>
      </c>
      <c r="C701">
        <v>2018</v>
      </c>
      <c r="D701">
        <v>99</v>
      </c>
      <c r="E701">
        <v>11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  <c r="Q701">
        <v>103</v>
      </c>
      <c r="R701">
        <v>580</v>
      </c>
      <c r="S701">
        <v>577</v>
      </c>
      <c r="T701">
        <v>6.1571125265392785</v>
      </c>
      <c r="U701">
        <v>6.1561589977176112</v>
      </c>
      <c r="V701">
        <v>15.151724137931035</v>
      </c>
      <c r="W701">
        <v>59.265164644714048</v>
      </c>
      <c r="X701">
        <v>147.87275376396309</v>
      </c>
      <c r="Y701">
        <v>135.72689655172422</v>
      </c>
      <c r="Z701">
        <v>136.43258232235715</v>
      </c>
      <c r="AA701">
        <v>28.099620610017457</v>
      </c>
      <c r="AB701">
        <v>3.6796385290216649</v>
      </c>
      <c r="AC701">
        <v>-57.619894919417519</v>
      </c>
      <c r="AD701">
        <v>13</v>
      </c>
      <c r="AE701">
        <v>1</v>
      </c>
      <c r="AF701">
        <v>0</v>
      </c>
      <c r="AG701">
        <v>0</v>
      </c>
      <c r="AH701">
        <v>31</v>
      </c>
      <c r="AI701">
        <v>5</v>
      </c>
      <c r="AJ701">
        <v>3</v>
      </c>
      <c r="AK701">
        <v>7</v>
      </c>
      <c r="AL701">
        <v>0</v>
      </c>
      <c r="AM701">
        <v>0</v>
      </c>
    </row>
    <row r="702" spans="1:39">
      <c r="A702">
        <v>3</v>
      </c>
      <c r="B702">
        <v>324</v>
      </c>
      <c r="C702">
        <v>2018</v>
      </c>
      <c r="D702">
        <v>99</v>
      </c>
      <c r="E702">
        <v>12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108</v>
      </c>
      <c r="R702">
        <v>586</v>
      </c>
      <c r="S702">
        <v>586</v>
      </c>
      <c r="T702">
        <v>6.2208067940552016</v>
      </c>
      <c r="U702">
        <v>6.1679518065128471</v>
      </c>
      <c r="V702">
        <v>15.438566552901028</v>
      </c>
      <c r="W702">
        <v>59.390784982935152</v>
      </c>
      <c r="X702">
        <v>145.82290276180589</v>
      </c>
      <c r="Y702">
        <v>134.59453924914669</v>
      </c>
      <c r="Z702">
        <v>134.59453924914669</v>
      </c>
      <c r="AA702">
        <v>26.026202421810197</v>
      </c>
      <c r="AB702">
        <v>3.462995566218916</v>
      </c>
      <c r="AC702">
        <v>-46.228300407077136</v>
      </c>
      <c r="AD702">
        <v>17</v>
      </c>
      <c r="AE702">
        <v>3</v>
      </c>
      <c r="AF702">
        <v>0</v>
      </c>
      <c r="AG702">
        <v>1</v>
      </c>
      <c r="AH702">
        <v>17</v>
      </c>
      <c r="AI702">
        <v>9</v>
      </c>
      <c r="AJ702">
        <v>2</v>
      </c>
      <c r="AK702">
        <v>6</v>
      </c>
      <c r="AL702">
        <v>0</v>
      </c>
      <c r="AM702">
        <v>0</v>
      </c>
    </row>
    <row r="703" spans="1:39">
      <c r="A703">
        <v>3</v>
      </c>
      <c r="B703">
        <v>325</v>
      </c>
      <c r="C703">
        <v>2018</v>
      </c>
      <c r="D703">
        <v>99</v>
      </c>
      <c r="E703">
        <v>13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  <c r="Q703">
        <v>57</v>
      </c>
      <c r="R703">
        <v>322</v>
      </c>
      <c r="S703">
        <v>322</v>
      </c>
      <c r="T703">
        <v>3.4182590233545653</v>
      </c>
      <c r="U703">
        <v>3.3796094202958633</v>
      </c>
      <c r="V703">
        <v>15.295031055900621</v>
      </c>
      <c r="W703">
        <v>59.220496894409933</v>
      </c>
      <c r="X703">
        <v>145.40958123321877</v>
      </c>
      <c r="Y703">
        <v>134.21304347826097</v>
      </c>
      <c r="Z703">
        <v>134.21304347826097</v>
      </c>
      <c r="AA703">
        <v>26.071196429849898</v>
      </c>
      <c r="AB703">
        <v>3.1134574261421961</v>
      </c>
      <c r="AC703">
        <v>-55.271041552248064</v>
      </c>
      <c r="AD703">
        <v>3</v>
      </c>
      <c r="AE703">
        <v>12</v>
      </c>
      <c r="AF703">
        <v>0</v>
      </c>
      <c r="AG703">
        <v>1</v>
      </c>
      <c r="AH703">
        <v>35</v>
      </c>
      <c r="AI703">
        <v>11</v>
      </c>
      <c r="AJ703">
        <v>2</v>
      </c>
      <c r="AK703">
        <v>6</v>
      </c>
      <c r="AL703">
        <v>0</v>
      </c>
      <c r="AM703">
        <v>0</v>
      </c>
    </row>
    <row r="704" spans="1:39">
      <c r="A704">
        <v>3</v>
      </c>
      <c r="B704">
        <v>326</v>
      </c>
      <c r="C704">
        <v>2018</v>
      </c>
      <c r="D704">
        <v>99</v>
      </c>
      <c r="E704">
        <v>14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  <c r="Q704">
        <v>81</v>
      </c>
      <c r="R704">
        <v>462</v>
      </c>
      <c r="S704">
        <v>460</v>
      </c>
      <c r="T704">
        <v>4.9044585987261158</v>
      </c>
      <c r="U704">
        <v>4.9333980008843055</v>
      </c>
      <c r="V704">
        <v>15.082251082251078</v>
      </c>
      <c r="W704">
        <v>58.804347826086953</v>
      </c>
      <c r="X704">
        <v>148.46491536632379</v>
      </c>
      <c r="Y704">
        <v>136.5489177489178</v>
      </c>
      <c r="Z704">
        <v>137.14260869565223</v>
      </c>
      <c r="AA704">
        <v>26.699980657440975</v>
      </c>
      <c r="AB704">
        <v>3.4181075695885506</v>
      </c>
      <c r="AC704">
        <v>-45.797596166800119</v>
      </c>
      <c r="AD704">
        <v>15</v>
      </c>
      <c r="AE704">
        <v>2</v>
      </c>
      <c r="AF704">
        <v>0</v>
      </c>
      <c r="AG704">
        <v>1</v>
      </c>
      <c r="AH704">
        <v>43</v>
      </c>
      <c r="AI704">
        <v>9</v>
      </c>
      <c r="AJ704">
        <v>2</v>
      </c>
      <c r="AK704">
        <v>13</v>
      </c>
      <c r="AL704">
        <v>0</v>
      </c>
      <c r="AM704">
        <v>0</v>
      </c>
    </row>
    <row r="705" spans="1:39">
      <c r="A705">
        <v>3</v>
      </c>
      <c r="B705">
        <v>327</v>
      </c>
      <c r="C705">
        <v>2018</v>
      </c>
      <c r="D705">
        <v>99</v>
      </c>
      <c r="E705">
        <v>15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  <c r="Q705">
        <v>106</v>
      </c>
      <c r="R705">
        <v>568</v>
      </c>
      <c r="S705">
        <v>567</v>
      </c>
      <c r="T705">
        <v>6.0297239915074323</v>
      </c>
      <c r="U705">
        <v>5.9994428914465638</v>
      </c>
      <c r="V705">
        <v>14.88556338028169</v>
      </c>
      <c r="W705">
        <v>58.504409171075821</v>
      </c>
      <c r="X705">
        <v>146.50519585552317</v>
      </c>
      <c r="Y705">
        <v>135.06619718309852</v>
      </c>
      <c r="Z705">
        <v>135.3044091710758</v>
      </c>
      <c r="AA705">
        <v>27.505317715036099</v>
      </c>
      <c r="AB705">
        <v>3.5614383320609719</v>
      </c>
      <c r="AC705">
        <v>-48.98785245778344</v>
      </c>
      <c r="AD705">
        <v>19</v>
      </c>
      <c r="AE705">
        <v>3</v>
      </c>
      <c r="AF705">
        <v>0</v>
      </c>
      <c r="AG705">
        <v>3</v>
      </c>
      <c r="AH705">
        <v>32</v>
      </c>
      <c r="AI705">
        <v>11</v>
      </c>
      <c r="AJ705">
        <v>1</v>
      </c>
      <c r="AK705">
        <v>9</v>
      </c>
      <c r="AL705">
        <v>0</v>
      </c>
      <c r="AM705">
        <v>0</v>
      </c>
    </row>
    <row r="706" spans="1:39">
      <c r="A706">
        <v>3</v>
      </c>
      <c r="B706">
        <v>328</v>
      </c>
      <c r="C706">
        <v>2018</v>
      </c>
      <c r="D706">
        <v>99</v>
      </c>
      <c r="E706">
        <v>16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  <c r="Q706">
        <v>103</v>
      </c>
      <c r="R706">
        <v>654</v>
      </c>
      <c r="S706">
        <v>653</v>
      </c>
      <c r="T706">
        <v>6.9426751592356686</v>
      </c>
      <c r="U706">
        <v>6.9066758715221885</v>
      </c>
      <c r="V706">
        <v>15.087155963302756</v>
      </c>
      <c r="W706">
        <v>58.914241960183759</v>
      </c>
      <c r="X706">
        <v>146.69787721861638</v>
      </c>
      <c r="Y706">
        <v>135.04403669724752</v>
      </c>
      <c r="Z706">
        <v>135.25084226646231</v>
      </c>
      <c r="AA706">
        <v>27.673793089239844</v>
      </c>
      <c r="AB706">
        <v>3.6246555626128911</v>
      </c>
      <c r="AC706">
        <v>-55.879597559206061</v>
      </c>
      <c r="AD706">
        <v>14</v>
      </c>
      <c r="AE706">
        <v>1</v>
      </c>
      <c r="AF706">
        <v>0</v>
      </c>
      <c r="AG706">
        <v>1</v>
      </c>
      <c r="AH706">
        <v>31</v>
      </c>
      <c r="AI706">
        <v>13</v>
      </c>
      <c r="AJ706">
        <v>5</v>
      </c>
      <c r="AK706">
        <v>19</v>
      </c>
      <c r="AL706">
        <v>0</v>
      </c>
      <c r="AM706">
        <v>0</v>
      </c>
    </row>
    <row r="707" spans="1:39">
      <c r="A707">
        <v>3</v>
      </c>
      <c r="B707">
        <v>329</v>
      </c>
      <c r="C707">
        <v>2018</v>
      </c>
      <c r="D707">
        <v>99</v>
      </c>
      <c r="E707">
        <v>17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103</v>
      </c>
      <c r="R707">
        <v>679</v>
      </c>
      <c r="S707">
        <v>678</v>
      </c>
      <c r="T707">
        <v>7.2080679405520192</v>
      </c>
      <c r="U707">
        <v>7.0361152423305038</v>
      </c>
      <c r="V707">
        <v>15.46539027982327</v>
      </c>
      <c r="W707">
        <v>59.412979351032433</v>
      </c>
      <c r="X707">
        <v>143.68622520212463</v>
      </c>
      <c r="Y707">
        <v>132.50957290132578</v>
      </c>
      <c r="Z707">
        <v>132.70501474926277</v>
      </c>
      <c r="AA707">
        <v>28.236511201327954</v>
      </c>
      <c r="AB707">
        <v>3.5039728361877773</v>
      </c>
      <c r="AC707">
        <v>-56.776933364535743</v>
      </c>
      <c r="AD707">
        <v>10</v>
      </c>
      <c r="AE707">
        <v>5</v>
      </c>
      <c r="AF707">
        <v>0</v>
      </c>
      <c r="AG707">
        <v>1</v>
      </c>
      <c r="AH707">
        <v>23</v>
      </c>
      <c r="AI707">
        <v>7</v>
      </c>
      <c r="AJ707">
        <v>6</v>
      </c>
      <c r="AK707">
        <v>5</v>
      </c>
      <c r="AL707">
        <v>0</v>
      </c>
      <c r="AM707">
        <v>0</v>
      </c>
    </row>
    <row r="708" spans="1:39">
      <c r="A708">
        <v>3</v>
      </c>
      <c r="B708">
        <v>330</v>
      </c>
      <c r="C708">
        <v>2018</v>
      </c>
      <c r="D708">
        <v>99</v>
      </c>
      <c r="E708">
        <v>18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</row>
    <row r="709" spans="1:39">
      <c r="A709">
        <v>3</v>
      </c>
      <c r="B709">
        <v>331</v>
      </c>
      <c r="C709">
        <v>2018</v>
      </c>
      <c r="D709">
        <v>99</v>
      </c>
      <c r="E709">
        <v>19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</row>
    <row r="710" spans="1:39">
      <c r="A710">
        <v>3</v>
      </c>
      <c r="B710">
        <v>332</v>
      </c>
      <c r="C710">
        <v>2018</v>
      </c>
      <c r="D710">
        <v>99</v>
      </c>
      <c r="E710">
        <v>20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</row>
    <row r="711" spans="1:39">
      <c r="A711">
        <v>3</v>
      </c>
      <c r="B711">
        <v>333</v>
      </c>
      <c r="C711">
        <v>2018</v>
      </c>
      <c r="D711">
        <v>99</v>
      </c>
      <c r="E711">
        <v>21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</row>
    <row r="712" spans="1:39">
      <c r="A712">
        <v>3</v>
      </c>
      <c r="B712">
        <v>334</v>
      </c>
      <c r="C712">
        <v>2018</v>
      </c>
      <c r="D712">
        <v>99</v>
      </c>
      <c r="E712">
        <v>22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</row>
    <row r="713" spans="1:39">
      <c r="A713">
        <v>3</v>
      </c>
      <c r="B713">
        <v>335</v>
      </c>
      <c r="C713">
        <v>2018</v>
      </c>
      <c r="D713">
        <v>99</v>
      </c>
      <c r="E713">
        <v>23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</row>
    <row r="714" spans="1:39">
      <c r="A714">
        <v>3</v>
      </c>
      <c r="B714">
        <v>336</v>
      </c>
      <c r="C714">
        <v>2018</v>
      </c>
      <c r="D714">
        <v>99</v>
      </c>
      <c r="E714">
        <v>24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</row>
    <row r="715" spans="1:39">
      <c r="A715">
        <v>3</v>
      </c>
      <c r="B715">
        <v>337</v>
      </c>
      <c r="C715">
        <v>2018</v>
      </c>
      <c r="D715">
        <v>99</v>
      </c>
      <c r="E715">
        <v>25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</row>
    <row r="716" spans="1:39">
      <c r="A716">
        <v>3</v>
      </c>
      <c r="B716">
        <v>338</v>
      </c>
      <c r="C716">
        <v>2018</v>
      </c>
      <c r="D716">
        <v>99</v>
      </c>
      <c r="E716">
        <v>26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</row>
    <row r="717" spans="1:39">
      <c r="A717">
        <v>3</v>
      </c>
      <c r="B717">
        <v>339</v>
      </c>
      <c r="C717">
        <v>2018</v>
      </c>
      <c r="D717">
        <v>99</v>
      </c>
      <c r="E717">
        <v>27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</row>
    <row r="718" spans="1:39">
      <c r="A718">
        <v>3</v>
      </c>
      <c r="B718">
        <v>340</v>
      </c>
      <c r="C718">
        <v>2018</v>
      </c>
      <c r="D718">
        <v>99</v>
      </c>
      <c r="E718">
        <v>28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</row>
    <row r="719" spans="1:39">
      <c r="A719">
        <v>3</v>
      </c>
      <c r="B719">
        <v>341</v>
      </c>
      <c r="C719">
        <v>2018</v>
      </c>
      <c r="D719">
        <v>99</v>
      </c>
      <c r="E719">
        <v>29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</row>
    <row r="720" spans="1:39">
      <c r="A720">
        <v>3</v>
      </c>
      <c r="B720">
        <v>342</v>
      </c>
      <c r="C720">
        <v>2018</v>
      </c>
      <c r="D720">
        <v>99</v>
      </c>
      <c r="E720">
        <v>30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</row>
    <row r="721" spans="1:16">
      <c r="A721">
        <v>3</v>
      </c>
      <c r="B721">
        <v>343</v>
      </c>
      <c r="C721">
        <v>2018</v>
      </c>
      <c r="D721">
        <v>99</v>
      </c>
      <c r="E721">
        <v>31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</row>
    <row r="722" spans="1:16">
      <c r="A722">
        <v>3</v>
      </c>
      <c r="B722">
        <v>344</v>
      </c>
      <c r="C722">
        <v>2018</v>
      </c>
      <c r="D722">
        <v>99</v>
      </c>
      <c r="E722">
        <v>32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</row>
    <row r="723" spans="1:16">
      <c r="A723">
        <v>3</v>
      </c>
      <c r="B723">
        <v>345</v>
      </c>
      <c r="C723">
        <v>2018</v>
      </c>
      <c r="D723">
        <v>99</v>
      </c>
      <c r="E723">
        <v>33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</row>
    <row r="724" spans="1:16">
      <c r="A724">
        <v>3</v>
      </c>
      <c r="B724">
        <v>346</v>
      </c>
      <c r="C724">
        <v>2018</v>
      </c>
      <c r="D724">
        <v>99</v>
      </c>
      <c r="E724">
        <v>34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</row>
    <row r="725" spans="1:16">
      <c r="A725">
        <v>3</v>
      </c>
      <c r="B725">
        <v>347</v>
      </c>
      <c r="C725">
        <v>2018</v>
      </c>
      <c r="D725">
        <v>99</v>
      </c>
      <c r="E725">
        <v>35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</row>
    <row r="726" spans="1:16">
      <c r="A726">
        <v>3</v>
      </c>
      <c r="B726">
        <v>348</v>
      </c>
      <c r="C726">
        <v>2018</v>
      </c>
      <c r="D726">
        <v>99</v>
      </c>
      <c r="E726">
        <v>36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</row>
    <row r="727" spans="1:16">
      <c r="A727">
        <v>3</v>
      </c>
      <c r="B727">
        <v>349</v>
      </c>
      <c r="C727">
        <v>2018</v>
      </c>
      <c r="D727">
        <v>99</v>
      </c>
      <c r="E727">
        <v>37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</row>
    <row r="728" spans="1:16">
      <c r="A728">
        <v>3</v>
      </c>
      <c r="B728">
        <v>350</v>
      </c>
      <c r="C728">
        <v>2018</v>
      </c>
      <c r="D728">
        <v>99</v>
      </c>
      <c r="E728">
        <v>38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</row>
    <row r="729" spans="1:16">
      <c r="A729">
        <v>3</v>
      </c>
      <c r="B729">
        <v>351</v>
      </c>
      <c r="C729">
        <v>2018</v>
      </c>
      <c r="D729">
        <v>99</v>
      </c>
      <c r="E729">
        <v>39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</row>
    <row r="730" spans="1:16">
      <c r="A730">
        <v>3</v>
      </c>
      <c r="B730">
        <v>352</v>
      </c>
      <c r="C730">
        <v>2018</v>
      </c>
      <c r="D730">
        <v>99</v>
      </c>
      <c r="E730">
        <v>40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</row>
    <row r="731" spans="1:16">
      <c r="A731">
        <v>3</v>
      </c>
      <c r="B731">
        <v>353</v>
      </c>
      <c r="C731">
        <v>2018</v>
      </c>
      <c r="D731">
        <v>99</v>
      </c>
      <c r="E731">
        <v>41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</row>
    <row r="732" spans="1:16">
      <c r="A732">
        <v>3</v>
      </c>
      <c r="B732">
        <v>354</v>
      </c>
      <c r="C732">
        <v>2018</v>
      </c>
      <c r="D732">
        <v>99</v>
      </c>
      <c r="E732">
        <v>42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</row>
    <row r="733" spans="1:16">
      <c r="A733">
        <v>3</v>
      </c>
      <c r="B733">
        <v>355</v>
      </c>
      <c r="C733">
        <v>2018</v>
      </c>
      <c r="D733">
        <v>99</v>
      </c>
      <c r="E733">
        <v>43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</row>
    <row r="734" spans="1:16">
      <c r="A734">
        <v>3</v>
      </c>
      <c r="B734">
        <v>356</v>
      </c>
      <c r="C734">
        <v>2018</v>
      </c>
      <c r="D734">
        <v>99</v>
      </c>
      <c r="E734">
        <v>44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</row>
    <row r="735" spans="1:16">
      <c r="A735">
        <v>3</v>
      </c>
      <c r="B735">
        <v>357</v>
      </c>
      <c r="C735">
        <v>2018</v>
      </c>
      <c r="D735">
        <v>99</v>
      </c>
      <c r="E735">
        <v>45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</row>
    <row r="736" spans="1:16">
      <c r="A736">
        <v>3</v>
      </c>
      <c r="B736">
        <v>358</v>
      </c>
      <c r="C736">
        <v>2018</v>
      </c>
      <c r="D736">
        <v>99</v>
      </c>
      <c r="E736">
        <v>46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</row>
    <row r="737" spans="1:39">
      <c r="A737">
        <v>3</v>
      </c>
      <c r="B737">
        <v>359</v>
      </c>
      <c r="C737">
        <v>2018</v>
      </c>
      <c r="D737">
        <v>99</v>
      </c>
      <c r="E737">
        <v>47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</row>
    <row r="738" spans="1:39">
      <c r="A738">
        <v>3</v>
      </c>
      <c r="B738">
        <v>360</v>
      </c>
      <c r="C738">
        <v>2018</v>
      </c>
      <c r="D738">
        <v>99</v>
      </c>
      <c r="E738">
        <v>48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</row>
    <row r="739" spans="1:39">
      <c r="A739">
        <v>3</v>
      </c>
      <c r="B739">
        <v>361</v>
      </c>
      <c r="C739">
        <v>2018</v>
      </c>
      <c r="D739">
        <v>99</v>
      </c>
      <c r="E739">
        <v>49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</row>
    <row r="740" spans="1:39">
      <c r="A740">
        <v>3</v>
      </c>
      <c r="B740">
        <v>362</v>
      </c>
      <c r="C740">
        <v>2018</v>
      </c>
      <c r="D740">
        <v>99</v>
      </c>
      <c r="E740">
        <v>50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</row>
    <row r="741" spans="1:39">
      <c r="A741">
        <v>3</v>
      </c>
      <c r="B741">
        <v>363</v>
      </c>
      <c r="C741">
        <v>2018</v>
      </c>
      <c r="D741">
        <v>99</v>
      </c>
      <c r="E741">
        <v>51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</row>
    <row r="742" spans="1:39">
      <c r="A742">
        <v>3</v>
      </c>
      <c r="B742">
        <v>364</v>
      </c>
      <c r="C742">
        <v>2018</v>
      </c>
      <c r="D742">
        <v>99</v>
      </c>
      <c r="E742">
        <v>52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</row>
    <row r="743" spans="1:39">
      <c r="A743">
        <v>3</v>
      </c>
      <c r="B743">
        <v>365</v>
      </c>
      <c r="C743">
        <v>2017</v>
      </c>
      <c r="D743">
        <v>99</v>
      </c>
      <c r="E743">
        <v>1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86</v>
      </c>
      <c r="R743">
        <v>446</v>
      </c>
      <c r="S743">
        <v>446</v>
      </c>
      <c r="T743">
        <v>5.25323910482921</v>
      </c>
      <c r="U743">
        <v>5.471756218762259</v>
      </c>
      <c r="V743">
        <v>14.780269058295964</v>
      </c>
      <c r="W743">
        <v>58.399103139013455</v>
      </c>
      <c r="X743">
        <v>156.07203066623265</v>
      </c>
      <c r="Y743">
        <v>144.0544843049328</v>
      </c>
      <c r="Z743">
        <v>144.0544843049328</v>
      </c>
      <c r="AA743">
        <v>26.362347709412958</v>
      </c>
      <c r="AB743">
        <v>3.8552740770395193</v>
      </c>
      <c r="AC743">
        <v>-54.277191129395661</v>
      </c>
      <c r="AD743">
        <v>5</v>
      </c>
      <c r="AE743">
        <v>3</v>
      </c>
      <c r="AF743">
        <v>0</v>
      </c>
      <c r="AG743">
        <v>3</v>
      </c>
      <c r="AH743">
        <v>11</v>
      </c>
      <c r="AI743">
        <v>2</v>
      </c>
      <c r="AJ743">
        <v>4</v>
      </c>
      <c r="AK743">
        <v>6</v>
      </c>
      <c r="AL743">
        <v>0</v>
      </c>
      <c r="AM743">
        <v>0</v>
      </c>
    </row>
    <row r="744" spans="1:39">
      <c r="A744">
        <v>3</v>
      </c>
      <c r="B744">
        <v>366</v>
      </c>
      <c r="C744">
        <v>2017</v>
      </c>
      <c r="D744">
        <v>99</v>
      </c>
      <c r="E744">
        <v>2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110</v>
      </c>
      <c r="R744">
        <v>551</v>
      </c>
      <c r="S744">
        <v>550</v>
      </c>
      <c r="T744">
        <v>6.4899882214369855</v>
      </c>
      <c r="U744">
        <v>6.5202320665151552</v>
      </c>
      <c r="V744">
        <v>15.070780399274048</v>
      </c>
      <c r="W744">
        <v>58.909090909090899</v>
      </c>
      <c r="X744">
        <v>150.74138815863222</v>
      </c>
      <c r="Y744">
        <v>138.94609800362988</v>
      </c>
      <c r="Z744">
        <v>139.19872727272738</v>
      </c>
      <c r="AA744">
        <v>27.823178993228503</v>
      </c>
      <c r="AB744">
        <v>3.3317902764551488</v>
      </c>
      <c r="AC744">
        <v>-48.961253497058792</v>
      </c>
      <c r="AD744">
        <v>15</v>
      </c>
      <c r="AE744">
        <v>1</v>
      </c>
      <c r="AF744">
        <v>0</v>
      </c>
      <c r="AG744">
        <v>1</v>
      </c>
      <c r="AH744">
        <v>13</v>
      </c>
      <c r="AI744">
        <v>3</v>
      </c>
      <c r="AJ744">
        <v>1</v>
      </c>
      <c r="AK744">
        <v>2</v>
      </c>
      <c r="AL744">
        <v>0</v>
      </c>
      <c r="AM744">
        <v>2</v>
      </c>
    </row>
    <row r="745" spans="1:39">
      <c r="A745">
        <v>3</v>
      </c>
      <c r="B745">
        <v>367</v>
      </c>
      <c r="C745">
        <v>2017</v>
      </c>
      <c r="D745">
        <v>99</v>
      </c>
      <c r="E745">
        <v>3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107</v>
      </c>
      <c r="R745">
        <v>583</v>
      </c>
      <c r="S745">
        <v>582</v>
      </c>
      <c r="T745">
        <v>6.866902237926972</v>
      </c>
      <c r="U745">
        <v>6.9481474996265424</v>
      </c>
      <c r="V745">
        <v>14.728987993138938</v>
      </c>
      <c r="W745">
        <v>58.231958762886606</v>
      </c>
      <c r="X745">
        <v>151.79266654153716</v>
      </c>
      <c r="Y745">
        <v>139.93790737564311</v>
      </c>
      <c r="Z745">
        <v>140.17835051546382</v>
      </c>
      <c r="AA745">
        <v>26.337464568384295</v>
      </c>
      <c r="AB745">
        <v>3.7594521350440977</v>
      </c>
      <c r="AC745">
        <v>-58.7381405237564</v>
      </c>
      <c r="AD745">
        <v>7</v>
      </c>
      <c r="AE745">
        <v>0</v>
      </c>
      <c r="AF745">
        <v>0</v>
      </c>
      <c r="AG745">
        <v>1</v>
      </c>
      <c r="AH745">
        <v>12</v>
      </c>
      <c r="AI745">
        <v>3</v>
      </c>
      <c r="AJ745">
        <v>3</v>
      </c>
      <c r="AK745">
        <v>4</v>
      </c>
      <c r="AL745">
        <v>0</v>
      </c>
      <c r="AM745">
        <v>0</v>
      </c>
    </row>
    <row r="746" spans="1:39">
      <c r="A746">
        <v>3</v>
      </c>
      <c r="B746">
        <v>368</v>
      </c>
      <c r="C746">
        <v>2017</v>
      </c>
      <c r="D746">
        <v>99</v>
      </c>
      <c r="E746">
        <v>4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102</v>
      </c>
      <c r="R746">
        <v>458</v>
      </c>
      <c r="S746">
        <v>457</v>
      </c>
      <c r="T746">
        <v>5.3945818610129566</v>
      </c>
      <c r="U746">
        <v>5.4694056433908091</v>
      </c>
      <c r="V746">
        <v>14.969432314410476</v>
      </c>
      <c r="W746">
        <v>58.722100656455154</v>
      </c>
      <c r="X746">
        <v>152.39228450988099</v>
      </c>
      <c r="Y746">
        <v>140.21986899563331</v>
      </c>
      <c r="Z746">
        <v>140.52669584245089</v>
      </c>
      <c r="AA746">
        <v>26.838785836686675</v>
      </c>
      <c r="AB746">
        <v>3.6106173312668255</v>
      </c>
      <c r="AC746">
        <v>-55.020192017583796</v>
      </c>
      <c r="AD746">
        <v>13</v>
      </c>
      <c r="AE746">
        <v>2</v>
      </c>
      <c r="AF746">
        <v>0</v>
      </c>
      <c r="AG746">
        <v>2</v>
      </c>
      <c r="AH746">
        <v>16</v>
      </c>
      <c r="AI746">
        <v>5</v>
      </c>
      <c r="AJ746">
        <v>0</v>
      </c>
      <c r="AK746">
        <v>4</v>
      </c>
      <c r="AL746">
        <v>0</v>
      </c>
      <c r="AM746">
        <v>0</v>
      </c>
    </row>
    <row r="747" spans="1:39">
      <c r="A747">
        <v>3</v>
      </c>
      <c r="B747">
        <v>369</v>
      </c>
      <c r="C747">
        <v>2017</v>
      </c>
      <c r="D747">
        <v>99</v>
      </c>
      <c r="E747">
        <v>5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103</v>
      </c>
      <c r="R747">
        <v>521</v>
      </c>
      <c r="S747">
        <v>521</v>
      </c>
      <c r="T747">
        <v>6.136631330977619</v>
      </c>
      <c r="U747">
        <v>6.104188742345082</v>
      </c>
      <c r="V747">
        <v>15.266794625719776</v>
      </c>
      <c r="W747">
        <v>59.205374280230323</v>
      </c>
      <c r="X747">
        <v>149.04706550241949</v>
      </c>
      <c r="Y747">
        <v>137.57044145873309</v>
      </c>
      <c r="Z747">
        <v>137.57044145873309</v>
      </c>
      <c r="AA747">
        <v>25.422758888028952</v>
      </c>
      <c r="AB747">
        <v>3.286401036042871</v>
      </c>
      <c r="AC747">
        <v>-52.706511262404362</v>
      </c>
      <c r="AD747">
        <v>13</v>
      </c>
      <c r="AE747">
        <v>0</v>
      </c>
      <c r="AF747">
        <v>0</v>
      </c>
      <c r="AG747">
        <v>3</v>
      </c>
      <c r="AH747">
        <v>11</v>
      </c>
      <c r="AI747">
        <v>6</v>
      </c>
      <c r="AJ747">
        <v>1</v>
      </c>
      <c r="AK747">
        <v>5</v>
      </c>
      <c r="AL747">
        <v>0</v>
      </c>
      <c r="AM747">
        <v>0</v>
      </c>
    </row>
    <row r="748" spans="1:39">
      <c r="A748">
        <v>3</v>
      </c>
      <c r="B748">
        <v>370</v>
      </c>
      <c r="C748">
        <v>2017</v>
      </c>
      <c r="D748">
        <v>99</v>
      </c>
      <c r="E748">
        <v>6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85</v>
      </c>
      <c r="R748">
        <v>382</v>
      </c>
      <c r="S748">
        <v>381</v>
      </c>
      <c r="T748">
        <v>4.4994110718492344</v>
      </c>
      <c r="U748">
        <v>4.6771595442813503</v>
      </c>
      <c r="V748">
        <v>14.821989528795813</v>
      </c>
      <c r="W748">
        <v>58.296587926509183</v>
      </c>
      <c r="X748">
        <v>156.09922118291715</v>
      </c>
      <c r="Y748">
        <v>143.76518324607338</v>
      </c>
      <c r="Z748">
        <v>144.14251968503947</v>
      </c>
      <c r="AA748">
        <v>27.072794412947367</v>
      </c>
      <c r="AB748">
        <v>3.3950270735585568</v>
      </c>
      <c r="AC748">
        <v>-59.661960594533909</v>
      </c>
      <c r="AD748">
        <v>11</v>
      </c>
      <c r="AE748">
        <v>0</v>
      </c>
      <c r="AF748">
        <v>0</v>
      </c>
      <c r="AG748">
        <v>0</v>
      </c>
      <c r="AH748">
        <v>6</v>
      </c>
      <c r="AI748">
        <v>3</v>
      </c>
      <c r="AJ748">
        <v>2</v>
      </c>
      <c r="AK748">
        <v>6</v>
      </c>
      <c r="AL748">
        <v>0</v>
      </c>
      <c r="AM748">
        <v>0</v>
      </c>
    </row>
    <row r="749" spans="1:39">
      <c r="A749">
        <v>3</v>
      </c>
      <c r="B749">
        <v>371</v>
      </c>
      <c r="C749">
        <v>2017</v>
      </c>
      <c r="D749">
        <v>99</v>
      </c>
      <c r="E749">
        <v>7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93</v>
      </c>
      <c r="R749">
        <v>516</v>
      </c>
      <c r="S749">
        <v>510</v>
      </c>
      <c r="T749">
        <v>6.0777385159010606</v>
      </c>
      <c r="U749">
        <v>6.0841918185328527</v>
      </c>
      <c r="V749">
        <v>14.924418604651173</v>
      </c>
      <c r="W749">
        <v>58.807843137254885</v>
      </c>
      <c r="X749">
        <v>151.07922430228348</v>
      </c>
      <c r="Y749">
        <v>138.44844961240301</v>
      </c>
      <c r="Z749">
        <v>140.07725490196071</v>
      </c>
      <c r="AA749">
        <v>28.782658046628672</v>
      </c>
      <c r="AB749">
        <v>3.804323811358461</v>
      </c>
      <c r="AC749">
        <v>-58.135479502118514</v>
      </c>
      <c r="AD749">
        <v>6</v>
      </c>
      <c r="AE749">
        <v>3</v>
      </c>
      <c r="AF749">
        <v>0</v>
      </c>
      <c r="AG749">
        <v>1</v>
      </c>
      <c r="AH749">
        <v>4</v>
      </c>
      <c r="AI749">
        <v>4</v>
      </c>
      <c r="AJ749">
        <v>0</v>
      </c>
      <c r="AK749">
        <v>3</v>
      </c>
      <c r="AL749">
        <v>0</v>
      </c>
      <c r="AM749">
        <v>0</v>
      </c>
    </row>
    <row r="750" spans="1:39">
      <c r="A750">
        <v>3</v>
      </c>
      <c r="B750">
        <v>372</v>
      </c>
      <c r="C750">
        <v>2017</v>
      </c>
      <c r="D750">
        <v>99</v>
      </c>
      <c r="E750">
        <v>8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  <c r="Q750">
        <v>96</v>
      </c>
      <c r="R750">
        <v>372</v>
      </c>
      <c r="S750">
        <v>370</v>
      </c>
      <c r="T750">
        <v>4.3816254416961131</v>
      </c>
      <c r="U750">
        <v>4.3600107172610469</v>
      </c>
      <c r="V750">
        <v>15.03494623655914</v>
      </c>
      <c r="W750">
        <v>58.875675675675666</v>
      </c>
      <c r="X750">
        <v>149.62866529200019</v>
      </c>
      <c r="Y750">
        <v>137.61935483870985</v>
      </c>
      <c r="Z750">
        <v>138.36324324324343</v>
      </c>
      <c r="AA750">
        <v>28.820784547158841</v>
      </c>
      <c r="AB750">
        <v>3.496825232353582</v>
      </c>
      <c r="AC750">
        <v>-57.826048948893551</v>
      </c>
      <c r="AD750">
        <v>3</v>
      </c>
      <c r="AE750">
        <v>1</v>
      </c>
      <c r="AF750">
        <v>0</v>
      </c>
      <c r="AG750">
        <v>0</v>
      </c>
      <c r="AH750">
        <v>4</v>
      </c>
      <c r="AI750">
        <v>5</v>
      </c>
      <c r="AJ750">
        <v>0</v>
      </c>
      <c r="AK750">
        <v>2</v>
      </c>
      <c r="AL750">
        <v>0</v>
      </c>
      <c r="AM750">
        <v>0</v>
      </c>
    </row>
    <row r="751" spans="1:39">
      <c r="A751">
        <v>3</v>
      </c>
      <c r="B751">
        <v>373</v>
      </c>
      <c r="C751">
        <v>2017</v>
      </c>
      <c r="D751">
        <v>99</v>
      </c>
      <c r="E751">
        <v>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  <c r="Q751">
        <v>99</v>
      </c>
      <c r="R751">
        <v>523</v>
      </c>
      <c r="S751">
        <v>519</v>
      </c>
      <c r="T751">
        <v>6.1601884570082417</v>
      </c>
      <c r="U751">
        <v>6.1055769444666348</v>
      </c>
      <c r="V751">
        <v>14.864244741873804</v>
      </c>
      <c r="W751">
        <v>58.479768786127181</v>
      </c>
      <c r="X751">
        <v>149.31151847102603</v>
      </c>
      <c r="Y751">
        <v>137.0755258126195</v>
      </c>
      <c r="Z751">
        <v>138.1319845857418</v>
      </c>
      <c r="AA751">
        <v>26.745746751196595</v>
      </c>
      <c r="AB751">
        <v>3.8446563702754841</v>
      </c>
      <c r="AC751">
        <v>-59.381951606772759</v>
      </c>
      <c r="AD751">
        <v>5</v>
      </c>
      <c r="AE751">
        <v>1</v>
      </c>
      <c r="AF751">
        <v>0</v>
      </c>
      <c r="AG751">
        <v>0</v>
      </c>
      <c r="AH751">
        <v>14</v>
      </c>
      <c r="AI751">
        <v>5</v>
      </c>
      <c r="AJ751">
        <v>0</v>
      </c>
      <c r="AK751">
        <v>2</v>
      </c>
      <c r="AL751">
        <v>0</v>
      </c>
      <c r="AM751">
        <v>0</v>
      </c>
    </row>
    <row r="752" spans="1:39">
      <c r="A752">
        <v>3</v>
      </c>
      <c r="B752">
        <v>374</v>
      </c>
      <c r="C752">
        <v>2017</v>
      </c>
      <c r="D752">
        <v>99</v>
      </c>
      <c r="E752">
        <v>10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  <c r="Q752">
        <v>97</v>
      </c>
      <c r="R752">
        <v>553</v>
      </c>
      <c r="S752">
        <v>550</v>
      </c>
      <c r="T752">
        <v>6.5135453474676099</v>
      </c>
      <c r="U752">
        <v>6.5595701376772881</v>
      </c>
      <c r="V752">
        <v>15.274864376130202</v>
      </c>
      <c r="W752">
        <v>59.350909090909077</v>
      </c>
      <c r="X752">
        <v>151.35761012031307</v>
      </c>
      <c r="Y752">
        <v>139.27884267631103</v>
      </c>
      <c r="Z752">
        <v>140.03854545454547</v>
      </c>
      <c r="AA752">
        <v>26.394811571297168</v>
      </c>
      <c r="AB752">
        <v>3.2938715947414221</v>
      </c>
      <c r="AC752">
        <v>-49.844055901707812</v>
      </c>
      <c r="AD752">
        <v>7</v>
      </c>
      <c r="AE752">
        <v>3</v>
      </c>
      <c r="AF752">
        <v>0</v>
      </c>
      <c r="AG752">
        <v>1</v>
      </c>
      <c r="AH752">
        <v>13</v>
      </c>
      <c r="AI752">
        <v>3</v>
      </c>
      <c r="AJ752">
        <v>1</v>
      </c>
      <c r="AK752">
        <v>9</v>
      </c>
      <c r="AL752">
        <v>0</v>
      </c>
      <c r="AM752">
        <v>0</v>
      </c>
    </row>
    <row r="753" spans="1:39">
      <c r="A753">
        <v>3</v>
      </c>
      <c r="B753">
        <v>375</v>
      </c>
      <c r="C753">
        <v>2017</v>
      </c>
      <c r="D753">
        <v>99</v>
      </c>
      <c r="E753">
        <v>11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  <c r="Q753">
        <v>119</v>
      </c>
      <c r="R753">
        <v>552</v>
      </c>
      <c r="S753">
        <v>549</v>
      </c>
      <c r="T753">
        <v>6.5017667844522986</v>
      </c>
      <c r="U753">
        <v>6.417360327704265</v>
      </c>
      <c r="V753">
        <v>15.163043478260869</v>
      </c>
      <c r="W753">
        <v>59.087431693989082</v>
      </c>
      <c r="X753">
        <v>148.46004679133887</v>
      </c>
      <c r="Y753">
        <v>136.50615942028969</v>
      </c>
      <c r="Z753">
        <v>137.25209471766837</v>
      </c>
      <c r="AA753">
        <v>26.107358218927313</v>
      </c>
      <c r="AB753">
        <v>3.2412986442277272</v>
      </c>
      <c r="AC753">
        <v>-46.363828670498449</v>
      </c>
      <c r="AD753">
        <v>6</v>
      </c>
      <c r="AE753">
        <v>4</v>
      </c>
      <c r="AF753">
        <v>0</v>
      </c>
      <c r="AG753">
        <v>3</v>
      </c>
      <c r="AH753">
        <v>9</v>
      </c>
      <c r="AI753">
        <v>2</v>
      </c>
      <c r="AJ753">
        <v>1</v>
      </c>
      <c r="AK753">
        <v>2</v>
      </c>
      <c r="AL753">
        <v>0</v>
      </c>
      <c r="AM753">
        <v>0</v>
      </c>
    </row>
    <row r="754" spans="1:39">
      <c r="A754">
        <v>3</v>
      </c>
      <c r="B754">
        <v>376</v>
      </c>
      <c r="C754">
        <v>2017</v>
      </c>
      <c r="D754">
        <v>99</v>
      </c>
      <c r="E754">
        <v>12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  <c r="Q754">
        <v>93</v>
      </c>
      <c r="R754">
        <v>468</v>
      </c>
      <c r="S754">
        <v>466</v>
      </c>
      <c r="T754">
        <v>5.5123674911660787</v>
      </c>
      <c r="U754">
        <v>5.4264480268197266</v>
      </c>
      <c r="V754">
        <v>15.104700854700859</v>
      </c>
      <c r="W754">
        <v>58.99356223175964</v>
      </c>
      <c r="X754">
        <v>147.95793167949159</v>
      </c>
      <c r="Y754">
        <v>136.14594017094021</v>
      </c>
      <c r="Z754">
        <v>136.7302575107297</v>
      </c>
      <c r="AA754">
        <v>27.896473363382984</v>
      </c>
      <c r="AB754">
        <v>3.5651450158899158</v>
      </c>
      <c r="AC754">
        <v>-59.364991358301872</v>
      </c>
      <c r="AD754">
        <v>7</v>
      </c>
      <c r="AE754">
        <v>2</v>
      </c>
      <c r="AF754">
        <v>0</v>
      </c>
      <c r="AG754">
        <v>0</v>
      </c>
      <c r="AH754">
        <v>11</v>
      </c>
      <c r="AI754">
        <v>2</v>
      </c>
      <c r="AJ754">
        <v>2</v>
      </c>
      <c r="AK754">
        <v>10</v>
      </c>
      <c r="AL754">
        <v>0</v>
      </c>
      <c r="AM754">
        <v>0</v>
      </c>
    </row>
    <row r="755" spans="1:39">
      <c r="A755">
        <v>3</v>
      </c>
      <c r="B755">
        <v>377</v>
      </c>
      <c r="C755">
        <v>2017</v>
      </c>
      <c r="D755">
        <v>99</v>
      </c>
      <c r="E755">
        <v>13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  <c r="Q755">
        <v>99</v>
      </c>
      <c r="R755">
        <v>486</v>
      </c>
      <c r="S755">
        <v>484</v>
      </c>
      <c r="T755">
        <v>5.724381625441695</v>
      </c>
      <c r="U755">
        <v>5.5548439481967264</v>
      </c>
      <c r="V755">
        <v>15.181069958847738</v>
      </c>
      <c r="W755">
        <v>59.196280991735534</v>
      </c>
      <c r="X755">
        <v>145.80273664780705</v>
      </c>
      <c r="Y755">
        <v>134.20555555555555</v>
      </c>
      <c r="Z755">
        <v>134.76012396694219</v>
      </c>
      <c r="AA755">
        <v>26.257216260863473</v>
      </c>
      <c r="AB755">
        <v>3.6193788865424992</v>
      </c>
      <c r="AC755">
        <v>-55.783845521343757</v>
      </c>
      <c r="AD755">
        <v>5</v>
      </c>
      <c r="AE755">
        <v>0</v>
      </c>
      <c r="AF755">
        <v>0</v>
      </c>
      <c r="AG755">
        <v>0</v>
      </c>
      <c r="AH755">
        <v>10</v>
      </c>
      <c r="AI755">
        <v>2</v>
      </c>
      <c r="AJ755">
        <v>1</v>
      </c>
      <c r="AK755">
        <v>5</v>
      </c>
      <c r="AL755">
        <v>0</v>
      </c>
      <c r="AM755">
        <v>1</v>
      </c>
    </row>
    <row r="756" spans="1:39">
      <c r="A756">
        <v>3</v>
      </c>
      <c r="B756">
        <v>378</v>
      </c>
      <c r="C756">
        <v>2017</v>
      </c>
      <c r="D756">
        <v>99</v>
      </c>
      <c r="E756">
        <v>14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  <c r="Q756">
        <v>108</v>
      </c>
      <c r="R756">
        <v>530</v>
      </c>
      <c r="S756">
        <v>529</v>
      </c>
      <c r="T756">
        <v>6.2426383981154308</v>
      </c>
      <c r="U756">
        <v>6.143305382493967</v>
      </c>
      <c r="V756">
        <v>15.175471698113205</v>
      </c>
      <c r="W756">
        <v>58.96975425330811</v>
      </c>
      <c r="X756">
        <v>147.667368507124</v>
      </c>
      <c r="Y756">
        <v>136.1009433962264</v>
      </c>
      <c r="Z756">
        <v>136.3582230623818</v>
      </c>
      <c r="AA756">
        <v>27.822177943150464</v>
      </c>
      <c r="AB756">
        <v>3.3676757866900551</v>
      </c>
      <c r="AC756">
        <v>-47.68256184608645</v>
      </c>
      <c r="AD756">
        <v>3</v>
      </c>
      <c r="AE756">
        <v>1</v>
      </c>
      <c r="AF756">
        <v>0</v>
      </c>
      <c r="AG756">
        <v>0</v>
      </c>
      <c r="AH756">
        <v>8</v>
      </c>
      <c r="AI756">
        <v>12</v>
      </c>
      <c r="AJ756">
        <v>0</v>
      </c>
      <c r="AK756">
        <v>1</v>
      </c>
      <c r="AL756">
        <v>0</v>
      </c>
      <c r="AM756">
        <v>0</v>
      </c>
    </row>
    <row r="757" spans="1:39">
      <c r="A757">
        <v>3</v>
      </c>
      <c r="B757">
        <v>379</v>
      </c>
      <c r="C757">
        <v>2017</v>
      </c>
      <c r="D757">
        <v>99</v>
      </c>
      <c r="E757">
        <v>15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60</v>
      </c>
      <c r="R757">
        <v>413</v>
      </c>
      <c r="S757">
        <v>411</v>
      </c>
      <c r="T757">
        <v>4.8645465253239104</v>
      </c>
      <c r="U757">
        <v>5.0099618406231521</v>
      </c>
      <c r="V757">
        <v>14.990314769975782</v>
      </c>
      <c r="W757">
        <v>58.547445255474457</v>
      </c>
      <c r="X757">
        <v>154.78529586908672</v>
      </c>
      <c r="Y757">
        <v>142.43583535108951</v>
      </c>
      <c r="Z757">
        <v>143.12895377128945</v>
      </c>
      <c r="AA757">
        <v>27.226016497666432</v>
      </c>
      <c r="AB757">
        <v>3.470355801022301</v>
      </c>
      <c r="AC757">
        <v>-53.685688148471129</v>
      </c>
      <c r="AD757">
        <v>4</v>
      </c>
      <c r="AE757">
        <v>4</v>
      </c>
      <c r="AF757">
        <v>0</v>
      </c>
      <c r="AG757">
        <v>0</v>
      </c>
      <c r="AH757">
        <v>34</v>
      </c>
      <c r="AI757">
        <v>38</v>
      </c>
      <c r="AJ757">
        <v>1</v>
      </c>
      <c r="AK757">
        <v>4</v>
      </c>
      <c r="AL757">
        <v>0</v>
      </c>
      <c r="AM757">
        <v>0</v>
      </c>
    </row>
    <row r="758" spans="1:39">
      <c r="A758">
        <v>3</v>
      </c>
      <c r="B758">
        <v>380</v>
      </c>
      <c r="C758">
        <v>2017</v>
      </c>
      <c r="D758">
        <v>99</v>
      </c>
      <c r="E758">
        <v>16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  <c r="Q758">
        <v>86</v>
      </c>
      <c r="R758">
        <v>382</v>
      </c>
      <c r="S758">
        <v>378</v>
      </c>
      <c r="T758">
        <v>4.4994110718492344</v>
      </c>
      <c r="U758">
        <v>4.4926138278898486</v>
      </c>
      <c r="V758">
        <v>14.845549738219898</v>
      </c>
      <c r="W758">
        <v>58.801587301587304</v>
      </c>
      <c r="X758">
        <v>150.63133533379099</v>
      </c>
      <c r="Y758">
        <v>138.09267015706803</v>
      </c>
      <c r="Z758">
        <v>139.55396825396829</v>
      </c>
      <c r="AA758">
        <v>28.318986986393096</v>
      </c>
      <c r="AB758">
        <v>3.7915664726405902</v>
      </c>
      <c r="AC758">
        <v>-57.700952767319485</v>
      </c>
      <c r="AD758">
        <v>4</v>
      </c>
      <c r="AE758">
        <v>3</v>
      </c>
      <c r="AF758">
        <v>0</v>
      </c>
      <c r="AG758">
        <v>1</v>
      </c>
      <c r="AH758">
        <v>8</v>
      </c>
      <c r="AI758">
        <v>8</v>
      </c>
      <c r="AJ758">
        <v>0</v>
      </c>
      <c r="AK758">
        <v>1</v>
      </c>
      <c r="AL758">
        <v>0</v>
      </c>
      <c r="AM758">
        <v>0</v>
      </c>
    </row>
    <row r="759" spans="1:39">
      <c r="A759">
        <v>3</v>
      </c>
      <c r="B759">
        <v>381</v>
      </c>
      <c r="C759">
        <v>2017</v>
      </c>
      <c r="D759">
        <v>99</v>
      </c>
      <c r="E759">
        <v>17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  <c r="Q759">
        <v>120</v>
      </c>
      <c r="R759">
        <v>754</v>
      </c>
      <c r="S759">
        <v>750</v>
      </c>
      <c r="T759">
        <v>8.8810365135453466</v>
      </c>
      <c r="U759">
        <v>8.6552273134132811</v>
      </c>
      <c r="V759">
        <v>15.1445623342175</v>
      </c>
      <c r="W759">
        <v>59.057333333333325</v>
      </c>
      <c r="X759">
        <v>146.53749881455627</v>
      </c>
      <c r="Y759">
        <v>134.78514588859417</v>
      </c>
      <c r="Z759">
        <v>135.50399999999999</v>
      </c>
      <c r="AA759">
        <v>25.034415458191919</v>
      </c>
      <c r="AB759">
        <v>3.2117564595647159</v>
      </c>
      <c r="AC759">
        <v>-54.366765041333295</v>
      </c>
      <c r="AD759">
        <v>10</v>
      </c>
      <c r="AE759">
        <v>0</v>
      </c>
      <c r="AF759">
        <v>0</v>
      </c>
      <c r="AG759">
        <v>2</v>
      </c>
      <c r="AH759">
        <v>15</v>
      </c>
      <c r="AI759">
        <v>8</v>
      </c>
      <c r="AJ759">
        <v>2</v>
      </c>
      <c r="AK759">
        <v>6</v>
      </c>
      <c r="AL759">
        <v>0</v>
      </c>
      <c r="AM759">
        <v>0</v>
      </c>
    </row>
    <row r="760" spans="1:39">
      <c r="A760">
        <v>3</v>
      </c>
      <c r="B760">
        <v>382</v>
      </c>
      <c r="C760">
        <v>2017</v>
      </c>
      <c r="D760">
        <v>99</v>
      </c>
      <c r="E760">
        <v>18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</row>
    <row r="761" spans="1:39">
      <c r="A761">
        <v>3</v>
      </c>
      <c r="B761">
        <v>383</v>
      </c>
      <c r="C761">
        <v>2017</v>
      </c>
      <c r="D761">
        <v>99</v>
      </c>
      <c r="E761">
        <v>19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</row>
    <row r="762" spans="1:39">
      <c r="A762">
        <v>3</v>
      </c>
      <c r="B762">
        <v>384</v>
      </c>
      <c r="C762">
        <v>2017</v>
      </c>
      <c r="D762">
        <v>99</v>
      </c>
      <c r="E762">
        <v>20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</row>
    <row r="763" spans="1:39">
      <c r="A763">
        <v>3</v>
      </c>
      <c r="B763">
        <v>385</v>
      </c>
      <c r="C763">
        <v>2017</v>
      </c>
      <c r="D763">
        <v>99</v>
      </c>
      <c r="E763">
        <v>21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</row>
    <row r="764" spans="1:39">
      <c r="A764">
        <v>3</v>
      </c>
      <c r="B764">
        <v>386</v>
      </c>
      <c r="C764">
        <v>2017</v>
      </c>
      <c r="D764">
        <v>99</v>
      </c>
      <c r="E764">
        <v>22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</row>
    <row r="765" spans="1:39">
      <c r="A765">
        <v>3</v>
      </c>
      <c r="B765">
        <v>387</v>
      </c>
      <c r="C765">
        <v>2017</v>
      </c>
      <c r="D765">
        <v>99</v>
      </c>
      <c r="E765">
        <v>23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</row>
    <row r="766" spans="1:39">
      <c r="A766">
        <v>3</v>
      </c>
      <c r="B766">
        <v>388</v>
      </c>
      <c r="C766">
        <v>2017</v>
      </c>
      <c r="D766">
        <v>99</v>
      </c>
      <c r="E766">
        <v>24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</row>
    <row r="767" spans="1:39">
      <c r="A767">
        <v>3</v>
      </c>
      <c r="B767">
        <v>389</v>
      </c>
      <c r="C767">
        <v>2017</v>
      </c>
      <c r="D767">
        <v>99</v>
      </c>
      <c r="E767">
        <v>25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</row>
    <row r="768" spans="1:39">
      <c r="A768">
        <v>3</v>
      </c>
      <c r="B768">
        <v>390</v>
      </c>
      <c r="C768">
        <v>2017</v>
      </c>
      <c r="D768">
        <v>99</v>
      </c>
      <c r="E768">
        <v>26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</row>
    <row r="769" spans="1:16">
      <c r="A769">
        <v>3</v>
      </c>
      <c r="B769">
        <v>391</v>
      </c>
      <c r="C769">
        <v>2017</v>
      </c>
      <c r="D769">
        <v>99</v>
      </c>
      <c r="E769">
        <v>27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</row>
    <row r="770" spans="1:16">
      <c r="A770">
        <v>3</v>
      </c>
      <c r="B770">
        <v>392</v>
      </c>
      <c r="C770">
        <v>2017</v>
      </c>
      <c r="D770">
        <v>99</v>
      </c>
      <c r="E770">
        <v>28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</row>
    <row r="771" spans="1:16">
      <c r="A771">
        <v>3</v>
      </c>
      <c r="B771">
        <v>393</v>
      </c>
      <c r="C771">
        <v>2017</v>
      </c>
      <c r="D771">
        <v>99</v>
      </c>
      <c r="E771">
        <v>29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</row>
    <row r="772" spans="1:16">
      <c r="A772">
        <v>3</v>
      </c>
      <c r="B772">
        <v>394</v>
      </c>
      <c r="C772">
        <v>2017</v>
      </c>
      <c r="D772">
        <v>99</v>
      </c>
      <c r="E772">
        <v>30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</row>
    <row r="773" spans="1:16">
      <c r="A773">
        <v>3</v>
      </c>
      <c r="B773">
        <v>395</v>
      </c>
      <c r="C773">
        <v>2017</v>
      </c>
      <c r="D773">
        <v>99</v>
      </c>
      <c r="E773">
        <v>31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</row>
    <row r="774" spans="1:16">
      <c r="A774">
        <v>3</v>
      </c>
      <c r="B774">
        <v>396</v>
      </c>
      <c r="C774">
        <v>2017</v>
      </c>
      <c r="D774">
        <v>99</v>
      </c>
      <c r="E774">
        <v>32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</row>
    <row r="775" spans="1:16">
      <c r="A775">
        <v>3</v>
      </c>
      <c r="B775">
        <v>397</v>
      </c>
      <c r="C775">
        <v>2017</v>
      </c>
      <c r="D775">
        <v>99</v>
      </c>
      <c r="E775">
        <v>33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</row>
    <row r="776" spans="1:16">
      <c r="A776">
        <v>3</v>
      </c>
      <c r="B776">
        <v>398</v>
      </c>
      <c r="C776">
        <v>2017</v>
      </c>
      <c r="D776">
        <v>99</v>
      </c>
      <c r="E776">
        <v>34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</row>
    <row r="777" spans="1:16">
      <c r="A777">
        <v>3</v>
      </c>
      <c r="B777">
        <v>399</v>
      </c>
      <c r="C777">
        <v>2017</v>
      </c>
      <c r="D777">
        <v>99</v>
      </c>
      <c r="E777">
        <v>35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</row>
    <row r="778" spans="1:16">
      <c r="A778">
        <v>3</v>
      </c>
      <c r="B778">
        <v>400</v>
      </c>
      <c r="C778">
        <v>2017</v>
      </c>
      <c r="D778">
        <v>99</v>
      </c>
      <c r="E778">
        <v>36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</row>
    <row r="779" spans="1:16">
      <c r="A779">
        <v>3</v>
      </c>
      <c r="B779">
        <v>401</v>
      </c>
      <c r="C779">
        <v>2017</v>
      </c>
      <c r="D779">
        <v>99</v>
      </c>
      <c r="E779">
        <v>37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</row>
    <row r="780" spans="1:16">
      <c r="A780">
        <v>3</v>
      </c>
      <c r="B780">
        <v>402</v>
      </c>
      <c r="C780">
        <v>2017</v>
      </c>
      <c r="D780">
        <v>99</v>
      </c>
      <c r="E780">
        <v>38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</row>
    <row r="781" spans="1:16">
      <c r="A781">
        <v>3</v>
      </c>
      <c r="B781">
        <v>403</v>
      </c>
      <c r="C781">
        <v>2017</v>
      </c>
      <c r="D781">
        <v>99</v>
      </c>
      <c r="E781">
        <v>39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</row>
    <row r="782" spans="1:16">
      <c r="A782">
        <v>3</v>
      </c>
      <c r="B782">
        <v>404</v>
      </c>
      <c r="C782">
        <v>2017</v>
      </c>
      <c r="D782">
        <v>99</v>
      </c>
      <c r="E782">
        <v>40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</row>
    <row r="783" spans="1:16">
      <c r="A783">
        <v>3</v>
      </c>
      <c r="B783">
        <v>405</v>
      </c>
      <c r="C783">
        <v>2017</v>
      </c>
      <c r="D783">
        <v>99</v>
      </c>
      <c r="E783">
        <v>41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</row>
    <row r="784" spans="1:16">
      <c r="A784">
        <v>3</v>
      </c>
      <c r="B784">
        <v>406</v>
      </c>
      <c r="C784">
        <v>2017</v>
      </c>
      <c r="D784">
        <v>99</v>
      </c>
      <c r="E784">
        <v>42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</row>
    <row r="785" spans="1:39">
      <c r="A785">
        <v>3</v>
      </c>
      <c r="B785">
        <v>407</v>
      </c>
      <c r="C785">
        <v>2017</v>
      </c>
      <c r="D785">
        <v>99</v>
      </c>
      <c r="E785">
        <v>43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</row>
    <row r="786" spans="1:39">
      <c r="A786">
        <v>3</v>
      </c>
      <c r="B786">
        <v>408</v>
      </c>
      <c r="C786">
        <v>2017</v>
      </c>
      <c r="D786">
        <v>99</v>
      </c>
      <c r="E786">
        <v>44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</row>
    <row r="787" spans="1:39">
      <c r="A787">
        <v>3</v>
      </c>
      <c r="B787">
        <v>409</v>
      </c>
      <c r="C787">
        <v>2017</v>
      </c>
      <c r="D787">
        <v>99</v>
      </c>
      <c r="E787">
        <v>45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</row>
    <row r="788" spans="1:39">
      <c r="A788">
        <v>3</v>
      </c>
      <c r="B788">
        <v>410</v>
      </c>
      <c r="C788">
        <v>2017</v>
      </c>
      <c r="D788">
        <v>99</v>
      </c>
      <c r="E788">
        <v>46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</row>
    <row r="789" spans="1:39">
      <c r="A789">
        <v>3</v>
      </c>
      <c r="B789">
        <v>411</v>
      </c>
      <c r="C789">
        <v>2017</v>
      </c>
      <c r="D789">
        <v>99</v>
      </c>
      <c r="E789">
        <v>47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</row>
    <row r="790" spans="1:39">
      <c r="A790">
        <v>3</v>
      </c>
      <c r="B790">
        <v>412</v>
      </c>
      <c r="C790">
        <v>2017</v>
      </c>
      <c r="D790">
        <v>99</v>
      </c>
      <c r="E790">
        <v>48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</row>
    <row r="791" spans="1:39">
      <c r="A791">
        <v>3</v>
      </c>
      <c r="B791">
        <v>413</v>
      </c>
      <c r="C791">
        <v>2017</v>
      </c>
      <c r="D791">
        <v>99</v>
      </c>
      <c r="E791">
        <v>49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</row>
    <row r="792" spans="1:39">
      <c r="A792">
        <v>3</v>
      </c>
      <c r="B792">
        <v>414</v>
      </c>
      <c r="C792">
        <v>2017</v>
      </c>
      <c r="D792">
        <v>99</v>
      </c>
      <c r="E792">
        <v>50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</row>
    <row r="793" spans="1:39">
      <c r="A793">
        <v>3</v>
      </c>
      <c r="B793">
        <v>415</v>
      </c>
      <c r="C793">
        <v>2017</v>
      </c>
      <c r="D793">
        <v>99</v>
      </c>
      <c r="E793">
        <v>51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</row>
    <row r="794" spans="1:39">
      <c r="A794">
        <v>3</v>
      </c>
      <c r="B794">
        <v>416</v>
      </c>
      <c r="C794">
        <v>2017</v>
      </c>
      <c r="D794">
        <v>99</v>
      </c>
      <c r="E794">
        <v>52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</row>
    <row r="795" spans="1:39">
      <c r="A795">
        <v>3</v>
      </c>
      <c r="B795">
        <v>417</v>
      </c>
      <c r="C795">
        <v>2016</v>
      </c>
      <c r="D795">
        <v>99</v>
      </c>
      <c r="E795">
        <v>1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  <c r="Q795">
        <v>112</v>
      </c>
      <c r="R795">
        <v>529</v>
      </c>
      <c r="S795">
        <v>529</v>
      </c>
      <c r="T795">
        <v>6.0491709548313324</v>
      </c>
      <c r="U795">
        <v>6.2835773719168806</v>
      </c>
      <c r="V795">
        <v>14.952741020793948</v>
      </c>
      <c r="W795">
        <v>58.706994328922498</v>
      </c>
      <c r="X795">
        <v>153.3312716198312</v>
      </c>
      <c r="Y795">
        <v>141.52476370510391</v>
      </c>
      <c r="Z795">
        <v>141.52476370510391</v>
      </c>
      <c r="AA795">
        <v>29.015499592917209</v>
      </c>
      <c r="AB795">
        <v>3.9623903253850097</v>
      </c>
      <c r="AC795">
        <v>-52.507422424813619</v>
      </c>
      <c r="AD795">
        <v>1</v>
      </c>
      <c r="AE795">
        <v>0</v>
      </c>
      <c r="AF795">
        <v>0</v>
      </c>
      <c r="AG795">
        <v>2</v>
      </c>
      <c r="AH795">
        <v>5</v>
      </c>
      <c r="AI795">
        <v>1</v>
      </c>
      <c r="AJ795">
        <v>0</v>
      </c>
      <c r="AK795">
        <v>3</v>
      </c>
      <c r="AL795">
        <v>8</v>
      </c>
      <c r="AM795">
        <v>0</v>
      </c>
    </row>
    <row r="796" spans="1:39">
      <c r="A796">
        <v>3</v>
      </c>
      <c r="B796">
        <v>418</v>
      </c>
      <c r="C796">
        <v>2016</v>
      </c>
      <c r="D796">
        <v>99</v>
      </c>
      <c r="E796">
        <v>2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  <c r="Q796">
        <v>114</v>
      </c>
      <c r="R796">
        <v>584</v>
      </c>
      <c r="S796">
        <v>582</v>
      </c>
      <c r="T796">
        <v>6.6781017724413978</v>
      </c>
      <c r="U796">
        <v>6.7831054317518102</v>
      </c>
      <c r="V796">
        <v>15.044520547945204</v>
      </c>
      <c r="W796">
        <v>58.84707903780069</v>
      </c>
      <c r="X796">
        <v>150.28198696923377</v>
      </c>
      <c r="Y796">
        <v>138.38749999999999</v>
      </c>
      <c r="Z796">
        <v>138.86305841924397</v>
      </c>
      <c r="AA796">
        <v>27.686458031746408</v>
      </c>
      <c r="AB796">
        <v>4.1466647124814608</v>
      </c>
      <c r="AC796">
        <v>-53.250215818429027</v>
      </c>
      <c r="AD796">
        <v>3</v>
      </c>
      <c r="AE796">
        <v>0</v>
      </c>
      <c r="AF796">
        <v>0</v>
      </c>
      <c r="AG796">
        <v>1</v>
      </c>
      <c r="AH796">
        <v>21</v>
      </c>
      <c r="AI796">
        <v>2</v>
      </c>
      <c r="AJ796">
        <v>3</v>
      </c>
      <c r="AK796">
        <v>1</v>
      </c>
      <c r="AL796">
        <v>5</v>
      </c>
      <c r="AM796">
        <v>0</v>
      </c>
    </row>
    <row r="797" spans="1:39">
      <c r="A797">
        <v>3</v>
      </c>
      <c r="B797">
        <v>419</v>
      </c>
      <c r="C797">
        <v>2016</v>
      </c>
      <c r="D797">
        <v>99</v>
      </c>
      <c r="E797">
        <v>3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  <c r="Q797">
        <v>129</v>
      </c>
      <c r="R797">
        <v>737</v>
      </c>
      <c r="S797">
        <v>734</v>
      </c>
      <c r="T797">
        <v>8.4276729559748453</v>
      </c>
      <c r="U797">
        <v>8.2741526689085099</v>
      </c>
      <c r="V797">
        <v>15.310719131614659</v>
      </c>
      <c r="W797">
        <v>59.403269754768381</v>
      </c>
      <c r="X797">
        <v>145.27431786208331</v>
      </c>
      <c r="Y797">
        <v>133.76336499321593</v>
      </c>
      <c r="Z797">
        <v>134.31008174386935</v>
      </c>
      <c r="AA797">
        <v>27.34861491182766</v>
      </c>
      <c r="AB797">
        <v>3.6387694705294882</v>
      </c>
      <c r="AC797">
        <v>-54.768435611796811</v>
      </c>
      <c r="AD797">
        <v>4</v>
      </c>
      <c r="AE797">
        <v>1</v>
      </c>
      <c r="AF797">
        <v>0</v>
      </c>
      <c r="AG797">
        <v>1</v>
      </c>
      <c r="AH797">
        <v>17</v>
      </c>
      <c r="AI797">
        <v>5</v>
      </c>
      <c r="AJ797">
        <v>0</v>
      </c>
      <c r="AK797">
        <v>2</v>
      </c>
      <c r="AL797">
        <v>6</v>
      </c>
      <c r="AM797">
        <v>1</v>
      </c>
    </row>
    <row r="798" spans="1:39">
      <c r="A798">
        <v>3</v>
      </c>
      <c r="B798">
        <v>420</v>
      </c>
      <c r="C798">
        <v>2016</v>
      </c>
      <c r="D798">
        <v>99</v>
      </c>
      <c r="E798">
        <v>4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  <c r="Q798">
        <v>95</v>
      </c>
      <c r="R798">
        <v>458</v>
      </c>
      <c r="S798">
        <v>455</v>
      </c>
      <c r="T798">
        <v>5.2372784448256127</v>
      </c>
      <c r="U798">
        <v>5.2767073398571842</v>
      </c>
      <c r="V798">
        <v>15.296943231441045</v>
      </c>
      <c r="W798">
        <v>59.316483516483501</v>
      </c>
      <c r="X798">
        <v>149.28867798662998</v>
      </c>
      <c r="Y798">
        <v>137.27096069869003</v>
      </c>
      <c r="Z798">
        <v>138.17604395604403</v>
      </c>
      <c r="AA798">
        <v>24.591534721405178</v>
      </c>
      <c r="AB798">
        <v>3.4053695071897025</v>
      </c>
      <c r="AC798">
        <v>-49.1574408063668</v>
      </c>
      <c r="AD798">
        <v>4</v>
      </c>
      <c r="AE798">
        <v>2</v>
      </c>
      <c r="AF798">
        <v>0</v>
      </c>
      <c r="AG798">
        <v>0</v>
      </c>
      <c r="AH798">
        <v>9</v>
      </c>
      <c r="AI798">
        <v>2</v>
      </c>
      <c r="AJ798">
        <v>1</v>
      </c>
      <c r="AK798">
        <v>2</v>
      </c>
      <c r="AL798">
        <v>11</v>
      </c>
      <c r="AM798">
        <v>0</v>
      </c>
    </row>
    <row r="799" spans="1:39">
      <c r="A799">
        <v>3</v>
      </c>
      <c r="B799">
        <v>421</v>
      </c>
      <c r="C799">
        <v>2016</v>
      </c>
      <c r="D799">
        <v>99</v>
      </c>
      <c r="E799">
        <v>5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  <c r="Q799">
        <v>105</v>
      </c>
      <c r="R799">
        <v>525</v>
      </c>
      <c r="S799">
        <v>525</v>
      </c>
      <c r="T799">
        <v>6.0034305317324179</v>
      </c>
      <c r="U799">
        <v>5.7573091135061825</v>
      </c>
      <c r="V799">
        <v>15.222857142857141</v>
      </c>
      <c r="W799">
        <v>59.139047619047602</v>
      </c>
      <c r="X799">
        <v>141.55971727802716</v>
      </c>
      <c r="Y799">
        <v>130.65961904761903</v>
      </c>
      <c r="Z799">
        <v>130.65961904761903</v>
      </c>
      <c r="AA799">
        <v>27.695023583370514</v>
      </c>
      <c r="AB799">
        <v>3.7682507053917225</v>
      </c>
      <c r="AC799">
        <v>-53.886264003671471</v>
      </c>
      <c r="AD799">
        <v>7</v>
      </c>
      <c r="AE799">
        <v>1</v>
      </c>
      <c r="AF799">
        <v>0</v>
      </c>
      <c r="AG799">
        <v>0</v>
      </c>
      <c r="AH799">
        <v>17</v>
      </c>
      <c r="AI799">
        <v>2</v>
      </c>
      <c r="AJ799">
        <v>1</v>
      </c>
      <c r="AK799">
        <v>3</v>
      </c>
      <c r="AL799">
        <v>4</v>
      </c>
      <c r="AM799">
        <v>1</v>
      </c>
    </row>
    <row r="800" spans="1:39">
      <c r="A800">
        <v>3</v>
      </c>
      <c r="B800">
        <v>422</v>
      </c>
      <c r="C800">
        <v>2016</v>
      </c>
      <c r="D800">
        <v>99</v>
      </c>
      <c r="E800">
        <v>6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  <c r="Q800">
        <v>102</v>
      </c>
      <c r="R800">
        <v>539</v>
      </c>
      <c r="S800">
        <v>538</v>
      </c>
      <c r="T800">
        <v>6.163522012578615</v>
      </c>
      <c r="U800">
        <v>6.2462871326600879</v>
      </c>
      <c r="V800">
        <v>15.417439703153988</v>
      </c>
      <c r="W800">
        <v>59.501858736059482</v>
      </c>
      <c r="X800">
        <v>149.72271189575019</v>
      </c>
      <c r="Y800">
        <v>138.07476808905375</v>
      </c>
      <c r="Z800">
        <v>138.33141263940522</v>
      </c>
      <c r="AA800">
        <v>26.182415532844544</v>
      </c>
      <c r="AB800">
        <v>3.214886997055439</v>
      </c>
      <c r="AC800">
        <v>-43.717632232335959</v>
      </c>
      <c r="AD800">
        <v>5</v>
      </c>
      <c r="AE800">
        <v>1</v>
      </c>
      <c r="AF800">
        <v>0</v>
      </c>
      <c r="AG800">
        <v>1</v>
      </c>
      <c r="AH800">
        <v>6</v>
      </c>
      <c r="AI800">
        <v>1</v>
      </c>
      <c r="AJ800">
        <v>0</v>
      </c>
      <c r="AK800">
        <v>0</v>
      </c>
      <c r="AL800">
        <v>0</v>
      </c>
      <c r="AM800">
        <v>0</v>
      </c>
    </row>
    <row r="801" spans="1:39">
      <c r="A801">
        <v>3</v>
      </c>
      <c r="B801">
        <v>423</v>
      </c>
      <c r="C801">
        <v>2016</v>
      </c>
      <c r="D801">
        <v>99</v>
      </c>
      <c r="E801">
        <v>7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  <c r="Q801">
        <v>103</v>
      </c>
      <c r="R801">
        <v>400</v>
      </c>
      <c r="S801">
        <v>398</v>
      </c>
      <c r="T801">
        <v>4.5740423098913663</v>
      </c>
      <c r="U801">
        <v>4.5558634306046484</v>
      </c>
      <c r="V801">
        <v>14.805</v>
      </c>
      <c r="W801">
        <v>58.510050251256295</v>
      </c>
      <c r="X801">
        <v>147.48699891657637</v>
      </c>
      <c r="Y801">
        <v>135.70374999999999</v>
      </c>
      <c r="Z801">
        <v>136.38567839195977</v>
      </c>
      <c r="AA801">
        <v>26.551809994556475</v>
      </c>
      <c r="AB801">
        <v>4.0098684169300141</v>
      </c>
      <c r="AC801">
        <v>-48.994234276121936</v>
      </c>
      <c r="AD801">
        <v>2</v>
      </c>
      <c r="AE801">
        <v>0</v>
      </c>
      <c r="AF801">
        <v>0</v>
      </c>
      <c r="AG801">
        <v>0</v>
      </c>
      <c r="AH801">
        <v>2</v>
      </c>
      <c r="AI801">
        <v>0</v>
      </c>
      <c r="AJ801">
        <v>0</v>
      </c>
      <c r="AK801">
        <v>1</v>
      </c>
      <c r="AL801">
        <v>5</v>
      </c>
      <c r="AM801">
        <v>0</v>
      </c>
    </row>
    <row r="802" spans="1:39">
      <c r="A802">
        <v>3</v>
      </c>
      <c r="B802">
        <v>424</v>
      </c>
      <c r="C802">
        <v>2016</v>
      </c>
      <c r="D802">
        <v>99</v>
      </c>
      <c r="E802">
        <v>8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  <c r="Q802">
        <v>98</v>
      </c>
      <c r="R802">
        <v>455</v>
      </c>
      <c r="S802">
        <v>452</v>
      </c>
      <c r="T802">
        <v>5.2029731275014282</v>
      </c>
      <c r="U802">
        <v>5.1188847742517938</v>
      </c>
      <c r="V802">
        <v>14.984615384615379</v>
      </c>
      <c r="W802">
        <v>59.132743362831853</v>
      </c>
      <c r="X802">
        <v>145.82405676663529</v>
      </c>
      <c r="Y802">
        <v>134.04329670329676</v>
      </c>
      <c r="Z802">
        <v>134.93296460177001</v>
      </c>
      <c r="AA802">
        <v>26.852325537769119</v>
      </c>
      <c r="AB802">
        <v>3.8586861553696625</v>
      </c>
      <c r="AC802">
        <v>-52.786353454904592</v>
      </c>
      <c r="AD802">
        <v>9</v>
      </c>
      <c r="AE802">
        <v>3</v>
      </c>
      <c r="AF802">
        <v>0</v>
      </c>
      <c r="AG802">
        <v>0</v>
      </c>
      <c r="AH802">
        <v>5</v>
      </c>
      <c r="AI802">
        <v>1</v>
      </c>
      <c r="AJ802">
        <v>0</v>
      </c>
      <c r="AK802">
        <v>11</v>
      </c>
      <c r="AL802">
        <v>3</v>
      </c>
      <c r="AM802">
        <v>0</v>
      </c>
    </row>
    <row r="803" spans="1:39">
      <c r="A803">
        <v>3</v>
      </c>
      <c r="B803">
        <v>425</v>
      </c>
      <c r="C803">
        <v>2016</v>
      </c>
      <c r="D803">
        <v>99</v>
      </c>
      <c r="E803">
        <v>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  <c r="Q803">
        <v>96</v>
      </c>
      <c r="R803">
        <v>420</v>
      </c>
      <c r="S803">
        <v>419</v>
      </c>
      <c r="T803">
        <v>4.8027444253859342</v>
      </c>
      <c r="U803">
        <v>5.0936805004529697</v>
      </c>
      <c r="V803">
        <v>14.797619047619044</v>
      </c>
      <c r="W803">
        <v>58.474940334128881</v>
      </c>
      <c r="X803">
        <v>156.7675282464015</v>
      </c>
      <c r="Y803">
        <v>144.4985714285713</v>
      </c>
      <c r="Z803">
        <v>144.84343675417659</v>
      </c>
      <c r="AA803">
        <v>29.532753123322689</v>
      </c>
      <c r="AB803">
        <v>4.2326402085299488</v>
      </c>
      <c r="AC803">
        <v>-59.28681000671245</v>
      </c>
      <c r="AD803">
        <v>7</v>
      </c>
      <c r="AE803">
        <v>4</v>
      </c>
      <c r="AF803">
        <v>0</v>
      </c>
      <c r="AG803">
        <v>2</v>
      </c>
      <c r="AH803">
        <v>8</v>
      </c>
      <c r="AI803">
        <v>3</v>
      </c>
      <c r="AJ803">
        <v>2</v>
      </c>
      <c r="AK803">
        <v>1</v>
      </c>
      <c r="AL803">
        <v>0</v>
      </c>
      <c r="AM803">
        <v>0</v>
      </c>
    </row>
    <row r="804" spans="1:39">
      <c r="A804">
        <v>3</v>
      </c>
      <c r="B804">
        <v>426</v>
      </c>
      <c r="C804">
        <v>2016</v>
      </c>
      <c r="D804">
        <v>99</v>
      </c>
      <c r="E804">
        <v>10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  <c r="Q804">
        <v>107</v>
      </c>
      <c r="R804">
        <v>604</v>
      </c>
      <c r="S804">
        <v>602</v>
      </c>
      <c r="T804">
        <v>6.9068038879359603</v>
      </c>
      <c r="U804">
        <v>6.813328738428309</v>
      </c>
      <c r="V804">
        <v>14.942052980132452</v>
      </c>
      <c r="W804">
        <v>58.955149501661133</v>
      </c>
      <c r="X804">
        <v>145.94577141914132</v>
      </c>
      <c r="Y804">
        <v>134.40132450331117</v>
      </c>
      <c r="Z804">
        <v>134.84784053156136</v>
      </c>
      <c r="AA804">
        <v>24.85294163597742</v>
      </c>
      <c r="AB804">
        <v>3.3618410348739007</v>
      </c>
      <c r="AC804">
        <v>-50.898771678149011</v>
      </c>
      <c r="AD804">
        <v>10</v>
      </c>
      <c r="AE804">
        <v>1</v>
      </c>
      <c r="AF804">
        <v>0</v>
      </c>
      <c r="AG804">
        <v>2</v>
      </c>
      <c r="AH804">
        <v>10</v>
      </c>
      <c r="AI804">
        <v>5</v>
      </c>
      <c r="AJ804">
        <v>0</v>
      </c>
      <c r="AK804">
        <v>1</v>
      </c>
      <c r="AL804">
        <v>1</v>
      </c>
      <c r="AM804">
        <v>0</v>
      </c>
    </row>
    <row r="805" spans="1:39">
      <c r="A805">
        <v>3</v>
      </c>
      <c r="B805">
        <v>427</v>
      </c>
      <c r="C805">
        <v>2016</v>
      </c>
      <c r="D805">
        <v>99</v>
      </c>
      <c r="E805">
        <v>11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  <c r="Q805">
        <v>124</v>
      </c>
      <c r="R805">
        <v>684</v>
      </c>
      <c r="S805">
        <v>683</v>
      </c>
      <c r="T805">
        <v>7.821612349914238</v>
      </c>
      <c r="U805">
        <v>7.8758361767525473</v>
      </c>
      <c r="V805">
        <v>15.095029239766076</v>
      </c>
      <c r="W805">
        <v>58.830161054172784</v>
      </c>
      <c r="X805">
        <v>148.82058885024043</v>
      </c>
      <c r="Y805">
        <v>137.1897660818714</v>
      </c>
      <c r="Z805">
        <v>137.3906295754027</v>
      </c>
      <c r="AA805">
        <v>25.580804137212208</v>
      </c>
      <c r="AB805">
        <v>3.6296926373597631</v>
      </c>
      <c r="AC805">
        <v>-56.331527588043549</v>
      </c>
      <c r="AD805">
        <v>7</v>
      </c>
      <c r="AE805">
        <v>0</v>
      </c>
      <c r="AF805">
        <v>0</v>
      </c>
      <c r="AG805">
        <v>2</v>
      </c>
      <c r="AH805">
        <v>1</v>
      </c>
      <c r="AI805">
        <v>1</v>
      </c>
      <c r="AJ805">
        <v>0</v>
      </c>
      <c r="AK805">
        <v>4</v>
      </c>
      <c r="AL805">
        <v>1</v>
      </c>
      <c r="AM805">
        <v>0</v>
      </c>
    </row>
    <row r="806" spans="1:39">
      <c r="A806">
        <v>3</v>
      </c>
      <c r="B806">
        <v>428</v>
      </c>
      <c r="C806">
        <v>2016</v>
      </c>
      <c r="D806">
        <v>99</v>
      </c>
      <c r="E806">
        <v>12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  <c r="Q806">
        <v>56</v>
      </c>
      <c r="R806">
        <v>302</v>
      </c>
      <c r="S806">
        <v>301</v>
      </c>
      <c r="T806">
        <v>3.4534019439679802</v>
      </c>
      <c r="U806">
        <v>3.4657680975162872</v>
      </c>
      <c r="V806">
        <v>15.298013245033109</v>
      </c>
      <c r="W806">
        <v>58.986710963455153</v>
      </c>
      <c r="X806">
        <v>148.51190689731865</v>
      </c>
      <c r="Y806">
        <v>136.73311258278156</v>
      </c>
      <c r="Z806">
        <v>137.18737541528253</v>
      </c>
      <c r="AA806">
        <v>27.358642553083875</v>
      </c>
      <c r="AB806">
        <v>2.9660016173627892</v>
      </c>
      <c r="AC806">
        <v>-55.555036277570949</v>
      </c>
      <c r="AD806">
        <v>2</v>
      </c>
      <c r="AE806">
        <v>0</v>
      </c>
      <c r="AF806">
        <v>0</v>
      </c>
      <c r="AG806">
        <v>0</v>
      </c>
      <c r="AH806">
        <v>9</v>
      </c>
      <c r="AI806">
        <v>0</v>
      </c>
      <c r="AJ806">
        <v>0</v>
      </c>
      <c r="AK806">
        <v>1</v>
      </c>
      <c r="AL806">
        <v>0</v>
      </c>
      <c r="AM806">
        <v>0</v>
      </c>
    </row>
    <row r="807" spans="1:39">
      <c r="A807">
        <v>3</v>
      </c>
      <c r="B807">
        <v>429</v>
      </c>
      <c r="C807">
        <v>2016</v>
      </c>
      <c r="D807">
        <v>99</v>
      </c>
      <c r="E807">
        <v>13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  <c r="Q807">
        <v>107</v>
      </c>
      <c r="R807">
        <v>558</v>
      </c>
      <c r="S807">
        <v>553</v>
      </c>
      <c r="T807">
        <v>6.3807890222984556</v>
      </c>
      <c r="U807">
        <v>6.2570889642881511</v>
      </c>
      <c r="V807">
        <v>15.173835125448026</v>
      </c>
      <c r="W807">
        <v>59.301989150090392</v>
      </c>
      <c r="X807">
        <v>146.18685368344629</v>
      </c>
      <c r="Y807">
        <v>133.60394265232969</v>
      </c>
      <c r="Z807">
        <v>134.81193490054247</v>
      </c>
      <c r="AA807">
        <v>26.610170907261445</v>
      </c>
      <c r="AB807">
        <v>3.5498434399767218</v>
      </c>
      <c r="AC807">
        <v>-48.284500101113778</v>
      </c>
      <c r="AD807">
        <v>7</v>
      </c>
      <c r="AE807">
        <v>0</v>
      </c>
      <c r="AF807">
        <v>0</v>
      </c>
      <c r="AG807">
        <v>1</v>
      </c>
      <c r="AH807">
        <v>4</v>
      </c>
      <c r="AI807">
        <v>1</v>
      </c>
      <c r="AJ807">
        <v>0</v>
      </c>
      <c r="AK807">
        <v>4</v>
      </c>
      <c r="AL807">
        <v>0</v>
      </c>
      <c r="AM807">
        <v>0</v>
      </c>
    </row>
    <row r="808" spans="1:39">
      <c r="A808">
        <v>3</v>
      </c>
      <c r="B808">
        <v>430</v>
      </c>
      <c r="C808">
        <v>2016</v>
      </c>
      <c r="D808">
        <v>99</v>
      </c>
      <c r="E808">
        <v>14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  <c r="Q808">
        <v>103</v>
      </c>
      <c r="R808">
        <v>551</v>
      </c>
      <c r="S808">
        <v>544</v>
      </c>
      <c r="T808">
        <v>6.3007432818753584</v>
      </c>
      <c r="U808">
        <v>6.3021763298716564</v>
      </c>
      <c r="V808">
        <v>14.531760435571689</v>
      </c>
      <c r="W808">
        <v>58.119485294117645</v>
      </c>
      <c r="X808">
        <v>148.96386556108965</v>
      </c>
      <c r="Y808">
        <v>136.27622504537203</v>
      </c>
      <c r="Z808">
        <v>138.02977941176462</v>
      </c>
      <c r="AA808">
        <v>26.257251014409345</v>
      </c>
      <c r="AB808">
        <v>3.339060677146521</v>
      </c>
      <c r="AC808">
        <v>-54.685310548392764</v>
      </c>
      <c r="AD808">
        <v>9</v>
      </c>
      <c r="AE808">
        <v>1</v>
      </c>
      <c r="AF808">
        <v>0</v>
      </c>
      <c r="AG808">
        <v>3</v>
      </c>
      <c r="AH808">
        <v>9</v>
      </c>
      <c r="AI808">
        <v>2</v>
      </c>
      <c r="AJ808">
        <v>1</v>
      </c>
      <c r="AK808">
        <v>5</v>
      </c>
      <c r="AL808">
        <v>0</v>
      </c>
      <c r="AM808">
        <v>0</v>
      </c>
    </row>
    <row r="809" spans="1:39">
      <c r="A809">
        <v>3</v>
      </c>
      <c r="B809">
        <v>431</v>
      </c>
      <c r="C809">
        <v>2016</v>
      </c>
      <c r="D809">
        <v>99</v>
      </c>
      <c r="E809">
        <v>15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  <c r="Q809">
        <v>105</v>
      </c>
      <c r="R809">
        <v>442</v>
      </c>
      <c r="S809">
        <v>438</v>
      </c>
      <c r="T809">
        <v>5.0543167524299619</v>
      </c>
      <c r="U809">
        <v>4.8853067057132815</v>
      </c>
      <c r="V809">
        <v>15.266968325791856</v>
      </c>
      <c r="W809">
        <v>59.438356164383549</v>
      </c>
      <c r="X809">
        <v>143.68035571591747</v>
      </c>
      <c r="Y809">
        <v>131.68936651583701</v>
      </c>
      <c r="Z809">
        <v>132.89200913242001</v>
      </c>
      <c r="AA809">
        <v>27.326966711693913</v>
      </c>
      <c r="AB809">
        <v>3.6825627666994785</v>
      </c>
      <c r="AC809">
        <v>-58.673338249539583</v>
      </c>
      <c r="AD809">
        <v>5</v>
      </c>
      <c r="AE809">
        <v>1</v>
      </c>
      <c r="AF809">
        <v>0</v>
      </c>
      <c r="AG809">
        <v>3</v>
      </c>
      <c r="AH809">
        <v>3</v>
      </c>
      <c r="AI809">
        <v>0</v>
      </c>
      <c r="AJ809">
        <v>1</v>
      </c>
      <c r="AK809">
        <v>3</v>
      </c>
      <c r="AL809">
        <v>0</v>
      </c>
      <c r="AM809">
        <v>0</v>
      </c>
    </row>
    <row r="810" spans="1:39">
      <c r="A810">
        <v>3</v>
      </c>
      <c r="B810">
        <v>432</v>
      </c>
      <c r="C810">
        <v>2016</v>
      </c>
      <c r="D810">
        <v>99</v>
      </c>
      <c r="E810">
        <v>16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  <c r="Q810">
        <v>96</v>
      </c>
      <c r="R810">
        <v>421</v>
      </c>
      <c r="S810">
        <v>419</v>
      </c>
      <c r="T810">
        <v>4.8141795311606632</v>
      </c>
      <c r="U810">
        <v>4.8668672153583055</v>
      </c>
      <c r="V810">
        <v>14.821852731591443</v>
      </c>
      <c r="W810">
        <v>58.439140811455857</v>
      </c>
      <c r="X810">
        <v>149.58940560961247</v>
      </c>
      <c r="Y810">
        <v>137.7363420427553</v>
      </c>
      <c r="Z810">
        <v>138.39379474940336</v>
      </c>
      <c r="AA810">
        <v>28.369686327246018</v>
      </c>
      <c r="AB810">
        <v>3.8582268333516088</v>
      </c>
      <c r="AC810">
        <v>-54.100057400798192</v>
      </c>
      <c r="AD810">
        <v>4</v>
      </c>
      <c r="AE810">
        <v>1</v>
      </c>
      <c r="AF810">
        <v>0</v>
      </c>
      <c r="AG810">
        <v>0</v>
      </c>
      <c r="AH810">
        <v>8</v>
      </c>
      <c r="AI810">
        <v>3</v>
      </c>
      <c r="AJ810">
        <v>2</v>
      </c>
      <c r="AK810">
        <v>0</v>
      </c>
      <c r="AL810">
        <v>2</v>
      </c>
      <c r="AM810">
        <v>0</v>
      </c>
    </row>
    <row r="811" spans="1:39">
      <c r="A811">
        <v>3</v>
      </c>
      <c r="B811">
        <v>433</v>
      </c>
      <c r="C811">
        <v>2016</v>
      </c>
      <c r="D811">
        <v>99</v>
      </c>
      <c r="E811">
        <v>17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99</v>
      </c>
      <c r="M811">
        <v>99</v>
      </c>
      <c r="N811">
        <v>99</v>
      </c>
      <c r="O811">
        <v>99</v>
      </c>
      <c r="P811">
        <v>9999</v>
      </c>
      <c r="Q811">
        <v>107</v>
      </c>
      <c r="R811">
        <v>536</v>
      </c>
      <c r="S811">
        <v>533</v>
      </c>
      <c r="T811">
        <v>6.1292166952544305</v>
      </c>
      <c r="U811">
        <v>6.1440600081613823</v>
      </c>
      <c r="V811">
        <v>14.738805970149254</v>
      </c>
      <c r="W811">
        <v>58.343339587242006</v>
      </c>
      <c r="X811">
        <v>148.59781536521081</v>
      </c>
      <c r="Y811">
        <v>136.57518656716422</v>
      </c>
      <c r="Z811">
        <v>137.34390243902439</v>
      </c>
      <c r="AA811">
        <v>27.83901566194664</v>
      </c>
      <c r="AB811">
        <v>3.9214063161463679</v>
      </c>
      <c r="AC811">
        <v>-57.182819023006552</v>
      </c>
      <c r="AD811">
        <v>7</v>
      </c>
      <c r="AE811">
        <v>0</v>
      </c>
      <c r="AF811">
        <v>0</v>
      </c>
      <c r="AG811">
        <v>1</v>
      </c>
      <c r="AH811">
        <v>18</v>
      </c>
      <c r="AI811">
        <v>3</v>
      </c>
      <c r="AJ811">
        <v>0</v>
      </c>
      <c r="AK811">
        <v>5</v>
      </c>
      <c r="AL811">
        <v>0</v>
      </c>
      <c r="AM811">
        <v>1</v>
      </c>
    </row>
    <row r="812" spans="1:39">
      <c r="A812">
        <v>3</v>
      </c>
      <c r="B812">
        <v>434</v>
      </c>
      <c r="C812">
        <v>2016</v>
      </c>
      <c r="D812">
        <v>99</v>
      </c>
      <c r="E812">
        <v>18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99</v>
      </c>
      <c r="M812">
        <v>99</v>
      </c>
      <c r="N812">
        <v>99</v>
      </c>
      <c r="O812">
        <v>99</v>
      </c>
      <c r="P812">
        <v>9999</v>
      </c>
    </row>
    <row r="813" spans="1:39">
      <c r="A813">
        <v>3</v>
      </c>
      <c r="B813">
        <v>435</v>
      </c>
      <c r="C813">
        <v>2016</v>
      </c>
      <c r="D813">
        <v>99</v>
      </c>
      <c r="E813">
        <v>19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99</v>
      </c>
      <c r="M813">
        <v>99</v>
      </c>
      <c r="N813">
        <v>99</v>
      </c>
      <c r="O813">
        <v>99</v>
      </c>
      <c r="P813">
        <v>9999</v>
      </c>
    </row>
    <row r="814" spans="1:39">
      <c r="A814">
        <v>3</v>
      </c>
      <c r="B814">
        <v>436</v>
      </c>
      <c r="C814">
        <v>2016</v>
      </c>
      <c r="D814">
        <v>99</v>
      </c>
      <c r="E814">
        <v>20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99</v>
      </c>
      <c r="M814">
        <v>99</v>
      </c>
      <c r="N814">
        <v>99</v>
      </c>
      <c r="O814">
        <v>99</v>
      </c>
      <c r="P814">
        <v>9999</v>
      </c>
    </row>
    <row r="815" spans="1:39">
      <c r="A815">
        <v>3</v>
      </c>
      <c r="B815">
        <v>437</v>
      </c>
      <c r="C815">
        <v>2016</v>
      </c>
      <c r="D815">
        <v>99</v>
      </c>
      <c r="E815">
        <v>21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99</v>
      </c>
      <c r="M815">
        <v>99</v>
      </c>
      <c r="N815">
        <v>99</v>
      </c>
      <c r="O815">
        <v>99</v>
      </c>
      <c r="P815">
        <v>9999</v>
      </c>
    </row>
    <row r="816" spans="1:39">
      <c r="A816">
        <v>3</v>
      </c>
      <c r="B816">
        <v>438</v>
      </c>
      <c r="C816">
        <v>2016</v>
      </c>
      <c r="D816">
        <v>99</v>
      </c>
      <c r="E816">
        <v>22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99</v>
      </c>
      <c r="M816">
        <v>99</v>
      </c>
      <c r="N816">
        <v>99</v>
      </c>
      <c r="O816">
        <v>99</v>
      </c>
      <c r="P816">
        <v>9999</v>
      </c>
    </row>
    <row r="817" spans="1:16">
      <c r="A817">
        <v>3</v>
      </c>
      <c r="B817">
        <v>439</v>
      </c>
      <c r="C817">
        <v>2016</v>
      </c>
      <c r="D817">
        <v>99</v>
      </c>
      <c r="E817">
        <v>23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99</v>
      </c>
      <c r="M817">
        <v>99</v>
      </c>
      <c r="N817">
        <v>99</v>
      </c>
      <c r="O817">
        <v>99</v>
      </c>
      <c r="P817">
        <v>9999</v>
      </c>
    </row>
    <row r="818" spans="1:16">
      <c r="A818">
        <v>3</v>
      </c>
      <c r="B818">
        <v>440</v>
      </c>
      <c r="C818">
        <v>2016</v>
      </c>
      <c r="D818">
        <v>99</v>
      </c>
      <c r="E818">
        <v>24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99</v>
      </c>
      <c r="M818">
        <v>99</v>
      </c>
      <c r="N818">
        <v>99</v>
      </c>
      <c r="O818">
        <v>99</v>
      </c>
      <c r="P818">
        <v>9999</v>
      </c>
    </row>
    <row r="819" spans="1:16">
      <c r="A819">
        <v>3</v>
      </c>
      <c r="B819">
        <v>441</v>
      </c>
      <c r="C819">
        <v>2016</v>
      </c>
      <c r="D819">
        <v>99</v>
      </c>
      <c r="E819">
        <v>25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99</v>
      </c>
      <c r="M819">
        <v>99</v>
      </c>
      <c r="N819">
        <v>99</v>
      </c>
      <c r="O819">
        <v>99</v>
      </c>
      <c r="P819">
        <v>9999</v>
      </c>
    </row>
    <row r="820" spans="1:16">
      <c r="A820">
        <v>3</v>
      </c>
      <c r="B820">
        <v>442</v>
      </c>
      <c r="C820">
        <v>2016</v>
      </c>
      <c r="D820">
        <v>99</v>
      </c>
      <c r="E820">
        <v>26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99</v>
      </c>
      <c r="M820">
        <v>99</v>
      </c>
      <c r="N820">
        <v>99</v>
      </c>
      <c r="O820">
        <v>99</v>
      </c>
      <c r="P820">
        <v>9999</v>
      </c>
    </row>
    <row r="821" spans="1:16">
      <c r="A821">
        <v>3</v>
      </c>
      <c r="B821">
        <v>443</v>
      </c>
      <c r="C821">
        <v>2016</v>
      </c>
      <c r="D821">
        <v>99</v>
      </c>
      <c r="E821">
        <v>27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99</v>
      </c>
      <c r="M821">
        <v>99</v>
      </c>
      <c r="N821">
        <v>99</v>
      </c>
      <c r="O821">
        <v>99</v>
      </c>
      <c r="P821">
        <v>9999</v>
      </c>
    </row>
    <row r="822" spans="1:16">
      <c r="A822">
        <v>3</v>
      </c>
      <c r="B822">
        <v>444</v>
      </c>
      <c r="C822">
        <v>2016</v>
      </c>
      <c r="D822">
        <v>99</v>
      </c>
      <c r="E822">
        <v>28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99</v>
      </c>
      <c r="M822">
        <v>99</v>
      </c>
      <c r="N822">
        <v>99</v>
      </c>
      <c r="O822">
        <v>99</v>
      </c>
      <c r="P822">
        <v>9999</v>
      </c>
    </row>
    <row r="823" spans="1:16">
      <c r="A823">
        <v>3</v>
      </c>
      <c r="B823">
        <v>445</v>
      </c>
      <c r="C823">
        <v>2016</v>
      </c>
      <c r="D823">
        <v>99</v>
      </c>
      <c r="E823">
        <v>29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99</v>
      </c>
      <c r="M823">
        <v>99</v>
      </c>
      <c r="N823">
        <v>99</v>
      </c>
      <c r="O823">
        <v>99</v>
      </c>
      <c r="P823">
        <v>9999</v>
      </c>
    </row>
    <row r="824" spans="1:16">
      <c r="A824">
        <v>3</v>
      </c>
      <c r="B824">
        <v>446</v>
      </c>
      <c r="C824">
        <v>2016</v>
      </c>
      <c r="D824">
        <v>99</v>
      </c>
      <c r="E824">
        <v>30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99</v>
      </c>
      <c r="M824">
        <v>99</v>
      </c>
      <c r="N824">
        <v>99</v>
      </c>
      <c r="O824">
        <v>99</v>
      </c>
      <c r="P824">
        <v>9999</v>
      </c>
    </row>
    <row r="825" spans="1:16">
      <c r="A825">
        <v>3</v>
      </c>
      <c r="B825">
        <v>447</v>
      </c>
      <c r="C825">
        <v>2016</v>
      </c>
      <c r="D825">
        <v>99</v>
      </c>
      <c r="E825">
        <v>31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99</v>
      </c>
      <c r="M825">
        <v>99</v>
      </c>
      <c r="N825">
        <v>99</v>
      </c>
      <c r="O825">
        <v>99</v>
      </c>
      <c r="P825">
        <v>9999</v>
      </c>
    </row>
    <row r="826" spans="1:16">
      <c r="A826">
        <v>3</v>
      </c>
      <c r="B826">
        <v>448</v>
      </c>
      <c r="C826">
        <v>2016</v>
      </c>
      <c r="D826">
        <v>99</v>
      </c>
      <c r="E826">
        <v>32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99</v>
      </c>
      <c r="M826">
        <v>99</v>
      </c>
      <c r="N826">
        <v>99</v>
      </c>
      <c r="O826">
        <v>99</v>
      </c>
      <c r="P826">
        <v>9999</v>
      </c>
    </row>
    <row r="827" spans="1:16">
      <c r="A827">
        <v>3</v>
      </c>
      <c r="B827">
        <v>449</v>
      </c>
      <c r="C827">
        <v>2016</v>
      </c>
      <c r="D827">
        <v>99</v>
      </c>
      <c r="E827">
        <v>33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99</v>
      </c>
      <c r="M827">
        <v>99</v>
      </c>
      <c r="N827">
        <v>99</v>
      </c>
      <c r="O827">
        <v>99</v>
      </c>
      <c r="P827">
        <v>9999</v>
      </c>
    </row>
    <row r="828" spans="1:16">
      <c r="A828">
        <v>3</v>
      </c>
      <c r="B828">
        <v>450</v>
      </c>
      <c r="C828">
        <v>2016</v>
      </c>
      <c r="D828">
        <v>99</v>
      </c>
      <c r="E828">
        <v>34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99</v>
      </c>
      <c r="M828">
        <v>99</v>
      </c>
      <c r="N828">
        <v>99</v>
      </c>
      <c r="O828">
        <v>99</v>
      </c>
      <c r="P828">
        <v>9999</v>
      </c>
    </row>
    <row r="829" spans="1:16">
      <c r="A829">
        <v>3</v>
      </c>
      <c r="B829">
        <v>451</v>
      </c>
      <c r="C829">
        <v>2016</v>
      </c>
      <c r="D829">
        <v>99</v>
      </c>
      <c r="E829">
        <v>35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99</v>
      </c>
      <c r="M829">
        <v>99</v>
      </c>
      <c r="N829">
        <v>99</v>
      </c>
      <c r="O829">
        <v>99</v>
      </c>
      <c r="P829">
        <v>9999</v>
      </c>
    </row>
    <row r="830" spans="1:16">
      <c r="A830">
        <v>3</v>
      </c>
      <c r="B830">
        <v>452</v>
      </c>
      <c r="C830">
        <v>2016</v>
      </c>
      <c r="D830">
        <v>99</v>
      </c>
      <c r="E830">
        <v>36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99</v>
      </c>
      <c r="M830">
        <v>99</v>
      </c>
      <c r="N830">
        <v>99</v>
      </c>
      <c r="O830">
        <v>99</v>
      </c>
      <c r="P830">
        <v>9999</v>
      </c>
    </row>
    <row r="831" spans="1:16">
      <c r="A831">
        <v>3</v>
      </c>
      <c r="B831">
        <v>453</v>
      </c>
      <c r="C831">
        <v>2016</v>
      </c>
      <c r="D831">
        <v>99</v>
      </c>
      <c r="E831">
        <v>37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99</v>
      </c>
      <c r="M831">
        <v>99</v>
      </c>
      <c r="N831">
        <v>99</v>
      </c>
      <c r="O831">
        <v>99</v>
      </c>
      <c r="P831">
        <v>9999</v>
      </c>
    </row>
    <row r="832" spans="1:16">
      <c r="A832">
        <v>3</v>
      </c>
      <c r="B832">
        <v>454</v>
      </c>
      <c r="C832">
        <v>2016</v>
      </c>
      <c r="D832">
        <v>99</v>
      </c>
      <c r="E832">
        <v>38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99</v>
      </c>
      <c r="M832">
        <v>99</v>
      </c>
      <c r="N832">
        <v>99</v>
      </c>
      <c r="O832">
        <v>99</v>
      </c>
      <c r="P832">
        <v>9999</v>
      </c>
    </row>
    <row r="833" spans="1:39">
      <c r="A833">
        <v>3</v>
      </c>
      <c r="B833">
        <v>455</v>
      </c>
      <c r="C833">
        <v>2016</v>
      </c>
      <c r="D833">
        <v>99</v>
      </c>
      <c r="E833">
        <v>39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99</v>
      </c>
      <c r="M833">
        <v>99</v>
      </c>
      <c r="N833">
        <v>99</v>
      </c>
      <c r="O833">
        <v>99</v>
      </c>
      <c r="P833">
        <v>9999</v>
      </c>
    </row>
    <row r="834" spans="1:39">
      <c r="A834">
        <v>3</v>
      </c>
      <c r="B834">
        <v>456</v>
      </c>
      <c r="C834">
        <v>2016</v>
      </c>
      <c r="D834">
        <v>99</v>
      </c>
      <c r="E834">
        <v>40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99</v>
      </c>
      <c r="M834">
        <v>99</v>
      </c>
      <c r="N834">
        <v>99</v>
      </c>
      <c r="O834">
        <v>99</v>
      </c>
      <c r="P834">
        <v>9999</v>
      </c>
    </row>
    <row r="835" spans="1:39">
      <c r="A835">
        <v>3</v>
      </c>
      <c r="B835">
        <v>457</v>
      </c>
      <c r="C835">
        <v>2016</v>
      </c>
      <c r="D835">
        <v>99</v>
      </c>
      <c r="E835">
        <v>41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99</v>
      </c>
      <c r="M835">
        <v>99</v>
      </c>
      <c r="N835">
        <v>99</v>
      </c>
      <c r="O835">
        <v>99</v>
      </c>
      <c r="P835">
        <v>9999</v>
      </c>
    </row>
    <row r="836" spans="1:39">
      <c r="A836">
        <v>3</v>
      </c>
      <c r="B836">
        <v>458</v>
      </c>
      <c r="C836">
        <v>2016</v>
      </c>
      <c r="D836">
        <v>99</v>
      </c>
      <c r="E836">
        <v>42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99</v>
      </c>
      <c r="M836">
        <v>99</v>
      </c>
      <c r="N836">
        <v>99</v>
      </c>
      <c r="O836">
        <v>99</v>
      </c>
      <c r="P836">
        <v>9999</v>
      </c>
    </row>
    <row r="837" spans="1:39">
      <c r="A837">
        <v>3</v>
      </c>
      <c r="B837">
        <v>459</v>
      </c>
      <c r="C837">
        <v>2016</v>
      </c>
      <c r="D837">
        <v>99</v>
      </c>
      <c r="E837">
        <v>43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99</v>
      </c>
      <c r="M837">
        <v>99</v>
      </c>
      <c r="N837">
        <v>99</v>
      </c>
      <c r="O837">
        <v>99</v>
      </c>
      <c r="P837">
        <v>9999</v>
      </c>
    </row>
    <row r="838" spans="1:39">
      <c r="A838">
        <v>3</v>
      </c>
      <c r="B838">
        <v>460</v>
      </c>
      <c r="C838">
        <v>2016</v>
      </c>
      <c r="D838">
        <v>99</v>
      </c>
      <c r="E838">
        <v>44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99</v>
      </c>
      <c r="M838">
        <v>99</v>
      </c>
      <c r="N838">
        <v>99</v>
      </c>
      <c r="O838">
        <v>99</v>
      </c>
      <c r="P838">
        <v>9999</v>
      </c>
    </row>
    <row r="839" spans="1:39">
      <c r="A839">
        <v>3</v>
      </c>
      <c r="B839">
        <v>461</v>
      </c>
      <c r="C839">
        <v>2016</v>
      </c>
      <c r="D839">
        <v>99</v>
      </c>
      <c r="E839">
        <v>45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99</v>
      </c>
      <c r="M839">
        <v>99</v>
      </c>
      <c r="N839">
        <v>99</v>
      </c>
      <c r="O839">
        <v>99</v>
      </c>
      <c r="P839">
        <v>9999</v>
      </c>
    </row>
    <row r="840" spans="1:39">
      <c r="A840">
        <v>3</v>
      </c>
      <c r="B840">
        <v>462</v>
      </c>
      <c r="C840">
        <v>2016</v>
      </c>
      <c r="D840">
        <v>99</v>
      </c>
      <c r="E840">
        <v>46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99</v>
      </c>
      <c r="M840">
        <v>99</v>
      </c>
      <c r="N840">
        <v>99</v>
      </c>
      <c r="O840">
        <v>99</v>
      </c>
      <c r="P840">
        <v>9999</v>
      </c>
    </row>
    <row r="841" spans="1:39">
      <c r="A841">
        <v>3</v>
      </c>
      <c r="B841">
        <v>463</v>
      </c>
      <c r="C841">
        <v>2016</v>
      </c>
      <c r="D841">
        <v>99</v>
      </c>
      <c r="E841">
        <v>47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99</v>
      </c>
      <c r="M841">
        <v>99</v>
      </c>
      <c r="N841">
        <v>99</v>
      </c>
      <c r="O841">
        <v>99</v>
      </c>
      <c r="P841">
        <v>9999</v>
      </c>
    </row>
    <row r="842" spans="1:39">
      <c r="A842">
        <v>3</v>
      </c>
      <c r="B842">
        <v>464</v>
      </c>
      <c r="C842">
        <v>2016</v>
      </c>
      <c r="D842">
        <v>99</v>
      </c>
      <c r="E842">
        <v>48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99</v>
      </c>
      <c r="M842">
        <v>99</v>
      </c>
      <c r="N842">
        <v>99</v>
      </c>
      <c r="O842">
        <v>99</v>
      </c>
      <c r="P842">
        <v>9999</v>
      </c>
    </row>
    <row r="843" spans="1:39">
      <c r="A843">
        <v>3</v>
      </c>
      <c r="B843">
        <v>465</v>
      </c>
      <c r="C843">
        <v>2016</v>
      </c>
      <c r="D843">
        <v>99</v>
      </c>
      <c r="E843">
        <v>49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99</v>
      </c>
      <c r="M843">
        <v>99</v>
      </c>
      <c r="N843">
        <v>99</v>
      </c>
      <c r="O843">
        <v>99</v>
      </c>
      <c r="P843">
        <v>9999</v>
      </c>
    </row>
    <row r="844" spans="1:39">
      <c r="A844">
        <v>3</v>
      </c>
      <c r="B844">
        <v>466</v>
      </c>
      <c r="C844">
        <v>2016</v>
      </c>
      <c r="D844">
        <v>99</v>
      </c>
      <c r="E844">
        <v>50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99</v>
      </c>
      <c r="M844">
        <v>99</v>
      </c>
      <c r="N844">
        <v>99</v>
      </c>
      <c r="O844">
        <v>99</v>
      </c>
      <c r="P844">
        <v>9999</v>
      </c>
    </row>
    <row r="845" spans="1:39">
      <c r="A845">
        <v>3</v>
      </c>
      <c r="B845">
        <v>467</v>
      </c>
      <c r="C845">
        <v>2016</v>
      </c>
      <c r="D845">
        <v>99</v>
      </c>
      <c r="E845">
        <v>51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99</v>
      </c>
      <c r="M845">
        <v>99</v>
      </c>
      <c r="N845">
        <v>99</v>
      </c>
      <c r="O845">
        <v>99</v>
      </c>
      <c r="P845">
        <v>9999</v>
      </c>
    </row>
    <row r="846" spans="1:39">
      <c r="A846">
        <v>3</v>
      </c>
      <c r="B846">
        <v>468</v>
      </c>
      <c r="C846">
        <v>2016</v>
      </c>
      <c r="D846">
        <v>99</v>
      </c>
      <c r="E846">
        <v>52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99</v>
      </c>
      <c r="M846">
        <v>99</v>
      </c>
      <c r="N846">
        <v>99</v>
      </c>
      <c r="O846">
        <v>99</v>
      </c>
      <c r="P846">
        <v>9999</v>
      </c>
    </row>
    <row r="847" spans="1:39">
      <c r="A847">
        <v>3</v>
      </c>
      <c r="B847">
        <v>469</v>
      </c>
      <c r="C847">
        <v>2015</v>
      </c>
      <c r="D847">
        <v>99</v>
      </c>
      <c r="E847">
        <v>1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  <c r="Q847">
        <v>13</v>
      </c>
      <c r="R847">
        <v>62</v>
      </c>
      <c r="S847">
        <v>62</v>
      </c>
      <c r="T847">
        <v>0.68682840367785536</v>
      </c>
      <c r="U847">
        <v>0.65040190921251562</v>
      </c>
      <c r="V847">
        <v>14.870967741935488</v>
      </c>
      <c r="W847">
        <v>58.112903225806448</v>
      </c>
      <c r="X847">
        <v>138.35669101457381</v>
      </c>
      <c r="Y847">
        <v>127.7032258064516</v>
      </c>
      <c r="Z847">
        <v>127.7032258064516</v>
      </c>
      <c r="AA847">
        <v>25.870489899858597</v>
      </c>
      <c r="AB847">
        <v>3.5700584557864223</v>
      </c>
      <c r="AC847">
        <v>-65.832101875437488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</row>
    <row r="848" spans="1:39">
      <c r="A848">
        <v>3</v>
      </c>
      <c r="B848">
        <v>470</v>
      </c>
      <c r="C848">
        <v>2015</v>
      </c>
      <c r="D848">
        <v>99</v>
      </c>
      <c r="E848">
        <v>2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  <c r="Q848">
        <v>128</v>
      </c>
      <c r="R848">
        <v>586</v>
      </c>
      <c r="S848">
        <v>583</v>
      </c>
      <c r="T848">
        <v>6.4916362025036012</v>
      </c>
      <c r="U848">
        <v>6.6004013999051674</v>
      </c>
      <c r="V848">
        <v>14.865187713310586</v>
      </c>
      <c r="W848">
        <v>58.706689536878223</v>
      </c>
      <c r="X848">
        <v>149.15137979359494</v>
      </c>
      <c r="Y848">
        <v>137.11484641638222</v>
      </c>
      <c r="Z848">
        <v>137.82041166380785</v>
      </c>
      <c r="AA848">
        <v>27.597779607817458</v>
      </c>
      <c r="AB848">
        <v>4.1093216859190074</v>
      </c>
      <c r="AC848">
        <v>-50.96969477686352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9</v>
      </c>
      <c r="AM848">
        <v>0</v>
      </c>
    </row>
    <row r="849" spans="1:39">
      <c r="A849">
        <v>3</v>
      </c>
      <c r="B849">
        <v>471</v>
      </c>
      <c r="C849">
        <v>2015</v>
      </c>
      <c r="D849">
        <v>99</v>
      </c>
      <c r="E849">
        <v>3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  <c r="Q849">
        <v>117</v>
      </c>
      <c r="R849">
        <v>571</v>
      </c>
      <c r="S849">
        <v>571</v>
      </c>
      <c r="T849">
        <v>6.3254680403234715</v>
      </c>
      <c r="U849">
        <v>6.4958783892350098</v>
      </c>
      <c r="V849">
        <v>14.887915936952711</v>
      </c>
      <c r="W849">
        <v>58.705779334500882</v>
      </c>
      <c r="X849">
        <v>150.04164824593525</v>
      </c>
      <c r="Y849">
        <v>138.4884413309982</v>
      </c>
      <c r="Z849">
        <v>138.4884413309982</v>
      </c>
      <c r="AA849">
        <v>29.813369387626604</v>
      </c>
      <c r="AB849">
        <v>4.1736750948284449</v>
      </c>
      <c r="AC849">
        <v>-53.600127525127441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7</v>
      </c>
      <c r="AM849">
        <v>0</v>
      </c>
    </row>
    <row r="850" spans="1:39">
      <c r="A850">
        <v>3</v>
      </c>
      <c r="B850">
        <v>472</v>
      </c>
      <c r="C850">
        <v>2015</v>
      </c>
      <c r="D850">
        <v>99</v>
      </c>
      <c r="E850">
        <v>4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  <c r="Q850">
        <v>119</v>
      </c>
      <c r="R850">
        <v>528</v>
      </c>
      <c r="S850">
        <v>528</v>
      </c>
      <c r="T850">
        <v>5.8491193087404438</v>
      </c>
      <c r="U850">
        <v>5.8873875457596148</v>
      </c>
      <c r="V850">
        <v>15.085227272727275</v>
      </c>
      <c r="W850">
        <v>58.820075757575758</v>
      </c>
      <c r="X850">
        <v>147.06141862832004</v>
      </c>
      <c r="Y850">
        <v>135.73768939393921</v>
      </c>
      <c r="Z850">
        <v>135.73768939393921</v>
      </c>
      <c r="AA850">
        <v>28.01173928628787</v>
      </c>
      <c r="AB850">
        <v>4.0931176522881634</v>
      </c>
      <c r="AC850">
        <v>-51.80516064666481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5</v>
      </c>
      <c r="AM850">
        <v>0</v>
      </c>
    </row>
    <row r="851" spans="1:39">
      <c r="A851">
        <v>3</v>
      </c>
      <c r="B851">
        <v>473</v>
      </c>
      <c r="C851">
        <v>2015</v>
      </c>
      <c r="D851">
        <v>99</v>
      </c>
      <c r="E851">
        <v>5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  <c r="Q851">
        <v>124</v>
      </c>
      <c r="R851">
        <v>637</v>
      </c>
      <c r="S851">
        <v>637</v>
      </c>
      <c r="T851">
        <v>7.0566079539160302</v>
      </c>
      <c r="U851">
        <v>6.9735101035076843</v>
      </c>
      <c r="V851">
        <v>15.27158555729984</v>
      </c>
      <c r="W851">
        <v>59.271585557299858</v>
      </c>
      <c r="X851">
        <v>144.38499126627903</v>
      </c>
      <c r="Y851">
        <v>133.26734693877549</v>
      </c>
      <c r="Z851">
        <v>133.26734693877549</v>
      </c>
      <c r="AA851">
        <v>26.933776592462497</v>
      </c>
      <c r="AB851">
        <v>4.1095698894118886</v>
      </c>
      <c r="AC851">
        <v>-52.289533513131317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10</v>
      </c>
      <c r="AM851">
        <v>0</v>
      </c>
    </row>
    <row r="852" spans="1:39">
      <c r="A852">
        <v>3</v>
      </c>
      <c r="B852">
        <v>474</v>
      </c>
      <c r="C852">
        <v>2015</v>
      </c>
      <c r="D852">
        <v>99</v>
      </c>
      <c r="E852">
        <v>6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  <c r="Q852">
        <v>116</v>
      </c>
      <c r="R852">
        <v>510</v>
      </c>
      <c r="S852">
        <v>510</v>
      </c>
      <c r="T852">
        <v>5.6497175141242924</v>
      </c>
      <c r="U852">
        <v>5.7934696283600706</v>
      </c>
      <c r="V852">
        <v>14.676470588235295</v>
      </c>
      <c r="W852">
        <v>58.290196078431386</v>
      </c>
      <c r="X852">
        <v>149.82304080895645</v>
      </c>
      <c r="Y852">
        <v>138.2866666666666</v>
      </c>
      <c r="Z852">
        <v>138.2866666666666</v>
      </c>
      <c r="AA852">
        <v>29.96621723146643</v>
      </c>
      <c r="AB852">
        <v>4.9291153763049396</v>
      </c>
      <c r="AC852">
        <v>-66.997828958155779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9</v>
      </c>
      <c r="AM852">
        <v>0</v>
      </c>
    </row>
    <row r="853" spans="1:39">
      <c r="A853">
        <v>3</v>
      </c>
      <c r="B853">
        <v>475</v>
      </c>
      <c r="C853">
        <v>2015</v>
      </c>
      <c r="D853">
        <v>99</v>
      </c>
      <c r="E853">
        <v>7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  <c r="Q853">
        <v>108</v>
      </c>
      <c r="R853">
        <v>420</v>
      </c>
      <c r="S853">
        <v>418</v>
      </c>
      <c r="T853">
        <v>4.6527085410435349</v>
      </c>
      <c r="U853">
        <v>4.6350336422145446</v>
      </c>
      <c r="V853">
        <v>15.030952380952389</v>
      </c>
      <c r="W853">
        <v>58.765550239234457</v>
      </c>
      <c r="X853">
        <v>146.03441159779189</v>
      </c>
      <c r="Y853">
        <v>134.3430952380952</v>
      </c>
      <c r="Z853">
        <v>134.98588516746403</v>
      </c>
      <c r="AA853">
        <v>27.774013133794689</v>
      </c>
      <c r="AB853">
        <v>3.8664994502355432</v>
      </c>
      <c r="AC853">
        <v>-54.236625913163643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8</v>
      </c>
      <c r="AM853">
        <v>0</v>
      </c>
    </row>
    <row r="854" spans="1:39">
      <c r="A854">
        <v>3</v>
      </c>
      <c r="B854">
        <v>476</v>
      </c>
      <c r="C854">
        <v>2015</v>
      </c>
      <c r="D854">
        <v>99</v>
      </c>
      <c r="E854">
        <v>8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  <c r="Q854">
        <v>108</v>
      </c>
      <c r="R854">
        <v>596</v>
      </c>
      <c r="S854">
        <v>596</v>
      </c>
      <c r="T854">
        <v>6.6024149772903513</v>
      </c>
      <c r="U854">
        <v>6.4162457214075692</v>
      </c>
      <c r="V854">
        <v>15.13758389261745</v>
      </c>
      <c r="W854">
        <v>59.209731543624173</v>
      </c>
      <c r="X854">
        <v>141.98575552436984</v>
      </c>
      <c r="Y854">
        <v>131.0528523489933</v>
      </c>
      <c r="Z854">
        <v>131.0528523489933</v>
      </c>
      <c r="AA854">
        <v>28.378494230969025</v>
      </c>
      <c r="AB854">
        <v>4.3981355791092591</v>
      </c>
      <c r="AC854">
        <v>-49.224194365657638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8</v>
      </c>
      <c r="AM854">
        <v>0</v>
      </c>
    </row>
    <row r="855" spans="1:39">
      <c r="A855">
        <v>3</v>
      </c>
      <c r="B855">
        <v>477</v>
      </c>
      <c r="C855">
        <v>2015</v>
      </c>
      <c r="D855">
        <v>99</v>
      </c>
      <c r="E855">
        <v>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  <c r="Q855">
        <v>101</v>
      </c>
      <c r="R855">
        <v>579</v>
      </c>
      <c r="S855">
        <v>577</v>
      </c>
      <c r="T855">
        <v>6.4140910601528729</v>
      </c>
      <c r="U855">
        <v>6.6207161912748118</v>
      </c>
      <c r="V855">
        <v>14.162348877374784</v>
      </c>
      <c r="W855">
        <v>57.461005199306754</v>
      </c>
      <c r="X855">
        <v>151.18849138406901</v>
      </c>
      <c r="Y855">
        <v>139.19965457685672</v>
      </c>
      <c r="Z855">
        <v>139.68214904679385</v>
      </c>
      <c r="AA855">
        <v>27.620418756721445</v>
      </c>
      <c r="AB855">
        <v>4.805645982071356</v>
      </c>
      <c r="AC855">
        <v>-58.880961688147408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11</v>
      </c>
      <c r="AM855">
        <v>0</v>
      </c>
    </row>
    <row r="856" spans="1:39">
      <c r="A856">
        <v>3</v>
      </c>
      <c r="B856">
        <v>478</v>
      </c>
      <c r="C856">
        <v>2015</v>
      </c>
      <c r="D856">
        <v>99</v>
      </c>
      <c r="E856">
        <v>10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  <c r="Q856">
        <v>124</v>
      </c>
      <c r="R856">
        <v>649</v>
      </c>
      <c r="S856">
        <v>648</v>
      </c>
      <c r="T856">
        <v>7.1895424836601318</v>
      </c>
      <c r="U856">
        <v>7.2268165760811556</v>
      </c>
      <c r="V856">
        <v>15.158705701078587</v>
      </c>
      <c r="W856">
        <v>58.976851851851855</v>
      </c>
      <c r="X856">
        <v>147.01424142818263</v>
      </c>
      <c r="Y856">
        <v>135.55454545454555</v>
      </c>
      <c r="Z856">
        <v>135.76373456790131</v>
      </c>
      <c r="AA856">
        <v>29.895557335474823</v>
      </c>
      <c r="AB856">
        <v>3.9543406330574591</v>
      </c>
      <c r="AC856">
        <v>-53.798674860870321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7</v>
      </c>
      <c r="AM856">
        <v>0</v>
      </c>
    </row>
    <row r="857" spans="1:39">
      <c r="A857">
        <v>3</v>
      </c>
      <c r="B857">
        <v>479</v>
      </c>
      <c r="C857">
        <v>2015</v>
      </c>
      <c r="D857">
        <v>99</v>
      </c>
      <c r="E857">
        <v>11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  <c r="Q857">
        <v>111</v>
      </c>
      <c r="R857">
        <v>658</v>
      </c>
      <c r="S857">
        <v>653</v>
      </c>
      <c r="T857">
        <v>7.2892433809682062</v>
      </c>
      <c r="U857">
        <v>7.2787412813975614</v>
      </c>
      <c r="V857">
        <v>14.817629179331302</v>
      </c>
      <c r="W857">
        <v>58.646248085758053</v>
      </c>
      <c r="X857">
        <v>146.61899383205937</v>
      </c>
      <c r="Y857">
        <v>134.661094224924</v>
      </c>
      <c r="Z857">
        <v>135.69218989280245</v>
      </c>
      <c r="AA857">
        <v>27.778283467796236</v>
      </c>
      <c r="AB857">
        <v>4.112000758957822</v>
      </c>
      <c r="AC857">
        <v>-46.142652159705214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10</v>
      </c>
      <c r="AM857">
        <v>1</v>
      </c>
    </row>
    <row r="858" spans="1:39">
      <c r="A858">
        <v>3</v>
      </c>
      <c r="B858">
        <v>480</v>
      </c>
      <c r="C858">
        <v>2015</v>
      </c>
      <c r="D858">
        <v>99</v>
      </c>
      <c r="E858">
        <v>12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  <c r="Q858">
        <v>116</v>
      </c>
      <c r="R858">
        <v>672</v>
      </c>
      <c r="S858">
        <v>672</v>
      </c>
      <c r="T858">
        <v>7.4443336656696557</v>
      </c>
      <c r="U858">
        <v>7.5111004357370801</v>
      </c>
      <c r="V858">
        <v>14.5</v>
      </c>
      <c r="W858">
        <v>58.028273809523824</v>
      </c>
      <c r="X858">
        <v>147.41590569055356</v>
      </c>
      <c r="Y858">
        <v>136.06488095238103</v>
      </c>
      <c r="Z858">
        <v>136.06488095238103</v>
      </c>
      <c r="AA858">
        <v>27.618841459359913</v>
      </c>
      <c r="AB858">
        <v>4.6278888657356081</v>
      </c>
      <c r="AC858">
        <v>-48.102457924149022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11</v>
      </c>
      <c r="AM858">
        <v>0</v>
      </c>
    </row>
    <row r="859" spans="1:39">
      <c r="A859">
        <v>3</v>
      </c>
      <c r="B859">
        <v>481</v>
      </c>
      <c r="C859">
        <v>2015</v>
      </c>
      <c r="D859">
        <v>99</v>
      </c>
      <c r="E859">
        <v>13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  <c r="Q859">
        <v>127</v>
      </c>
      <c r="R859">
        <v>606</v>
      </c>
      <c r="S859">
        <v>601</v>
      </c>
      <c r="T859">
        <v>6.7131937520771006</v>
      </c>
      <c r="U859">
        <v>6.8455260964154991</v>
      </c>
      <c r="V859">
        <v>14.714521452145217</v>
      </c>
      <c r="W859">
        <v>58.445923460898513</v>
      </c>
      <c r="X859">
        <v>149.76704604371588</v>
      </c>
      <c r="Y859">
        <v>137.51369636963702</v>
      </c>
      <c r="Z859">
        <v>138.6577371048254</v>
      </c>
      <c r="AA859">
        <v>28.068950833069945</v>
      </c>
      <c r="AB859">
        <v>4.2724385662010009</v>
      </c>
      <c r="AC859">
        <v>-49.441753899378291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9</v>
      </c>
      <c r="AM859">
        <v>1</v>
      </c>
    </row>
    <row r="860" spans="1:39">
      <c r="A860">
        <v>3</v>
      </c>
      <c r="B860">
        <v>482</v>
      </c>
      <c r="C860">
        <v>2015</v>
      </c>
      <c r="D860">
        <v>99</v>
      </c>
      <c r="E860">
        <v>14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  <c r="Q860">
        <v>62</v>
      </c>
      <c r="R860">
        <v>362</v>
      </c>
      <c r="S860">
        <v>360</v>
      </c>
      <c r="T860">
        <v>4.0101916472803811</v>
      </c>
      <c r="U860">
        <v>3.8239863387340738</v>
      </c>
      <c r="V860">
        <v>15.212707182320441</v>
      </c>
      <c r="W860">
        <v>59.177777777777777</v>
      </c>
      <c r="X860">
        <v>139.8206065975111</v>
      </c>
      <c r="Y860">
        <v>128.59364640883987</v>
      </c>
      <c r="Z860">
        <v>129.30805555555563</v>
      </c>
      <c r="AA860">
        <v>27.376449055452277</v>
      </c>
      <c r="AB860">
        <v>3.5600492436599462</v>
      </c>
      <c r="AC860">
        <v>-46.40468979278765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4</v>
      </c>
      <c r="AM860">
        <v>0</v>
      </c>
    </row>
    <row r="861" spans="1:39">
      <c r="A861">
        <v>3</v>
      </c>
      <c r="B861">
        <v>483</v>
      </c>
      <c r="C861">
        <v>2015</v>
      </c>
      <c r="D861">
        <v>99</v>
      </c>
      <c r="E861">
        <v>15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  <c r="Q861">
        <v>95</v>
      </c>
      <c r="R861">
        <v>453</v>
      </c>
      <c r="S861">
        <v>449</v>
      </c>
      <c r="T861">
        <v>5.0182784978398143</v>
      </c>
      <c r="U861">
        <v>4.7659338445902817</v>
      </c>
      <c r="V861">
        <v>15.163355408388524</v>
      </c>
      <c r="W861">
        <v>59.233853006681521</v>
      </c>
      <c r="X861">
        <v>139.68630939995549</v>
      </c>
      <c r="Y861">
        <v>128.07417218543031</v>
      </c>
      <c r="Z861">
        <v>129.21514476614689</v>
      </c>
      <c r="AA861">
        <v>27.023028907744237</v>
      </c>
      <c r="AB861">
        <v>3.8102094226908991</v>
      </c>
      <c r="AC861">
        <v>-52.605434319547122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4</v>
      </c>
      <c r="AM861">
        <v>0</v>
      </c>
    </row>
    <row r="862" spans="1:39">
      <c r="A862">
        <v>3</v>
      </c>
      <c r="B862">
        <v>484</v>
      </c>
      <c r="C862">
        <v>2015</v>
      </c>
      <c r="D862">
        <v>99</v>
      </c>
      <c r="E862">
        <v>16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  <c r="Q862">
        <v>118</v>
      </c>
      <c r="R862">
        <v>558</v>
      </c>
      <c r="S862">
        <v>557</v>
      </c>
      <c r="T862">
        <v>6.1814556331006996</v>
      </c>
      <c r="U862">
        <v>6.1225068173252559</v>
      </c>
      <c r="V862">
        <v>14.912186379928317</v>
      </c>
      <c r="W862">
        <v>58.631956912028734</v>
      </c>
      <c r="X862">
        <v>144.90849147823258</v>
      </c>
      <c r="Y862">
        <v>133.5693548387097</v>
      </c>
      <c r="Z862">
        <v>133.80915619389589</v>
      </c>
      <c r="AA862">
        <v>31.300115099030958</v>
      </c>
      <c r="AB862">
        <v>4.3602478737550037</v>
      </c>
      <c r="AC862">
        <v>-62.851137097777986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7</v>
      </c>
      <c r="AM862">
        <v>0</v>
      </c>
    </row>
    <row r="863" spans="1:39">
      <c r="A863">
        <v>3</v>
      </c>
      <c r="B863">
        <v>485</v>
      </c>
      <c r="C863">
        <v>2015</v>
      </c>
      <c r="D863">
        <v>99</v>
      </c>
      <c r="E863">
        <v>17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  <c r="Q863">
        <v>115</v>
      </c>
      <c r="R863">
        <v>580</v>
      </c>
      <c r="S863">
        <v>577</v>
      </c>
      <c r="T863">
        <v>6.4251689376315495</v>
      </c>
      <c r="U863">
        <v>6.3523440788420888</v>
      </c>
      <c r="V863">
        <v>15.148275862068964</v>
      </c>
      <c r="W863">
        <v>59.126516464471401</v>
      </c>
      <c r="X863">
        <v>144.88082340195015</v>
      </c>
      <c r="Y863">
        <v>133.32689655172405</v>
      </c>
      <c r="Z863">
        <v>134.02010398613515</v>
      </c>
      <c r="AA863">
        <v>29.981668194395276</v>
      </c>
      <c r="AB863">
        <v>4.0554570501705118</v>
      </c>
      <c r="AC863">
        <v>-57.721866660191125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10</v>
      </c>
      <c r="AM863">
        <v>0</v>
      </c>
    </row>
    <row r="864" spans="1:39">
      <c r="A864">
        <v>3</v>
      </c>
      <c r="B864">
        <v>486</v>
      </c>
      <c r="C864">
        <v>2015</v>
      </c>
      <c r="D864">
        <v>99</v>
      </c>
      <c r="E864">
        <v>18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</row>
    <row r="865" spans="1:16">
      <c r="A865">
        <v>3</v>
      </c>
      <c r="B865">
        <v>487</v>
      </c>
      <c r="C865">
        <v>2015</v>
      </c>
      <c r="D865">
        <v>99</v>
      </c>
      <c r="E865">
        <v>19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</row>
    <row r="866" spans="1:16">
      <c r="A866">
        <v>3</v>
      </c>
      <c r="B866">
        <v>488</v>
      </c>
      <c r="C866">
        <v>2015</v>
      </c>
      <c r="D866">
        <v>99</v>
      </c>
      <c r="E866">
        <v>20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</row>
    <row r="867" spans="1:16">
      <c r="A867">
        <v>3</v>
      </c>
      <c r="B867">
        <v>489</v>
      </c>
      <c r="C867">
        <v>2015</v>
      </c>
      <c r="D867">
        <v>99</v>
      </c>
      <c r="E867">
        <v>21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</row>
    <row r="868" spans="1:16">
      <c r="A868">
        <v>3</v>
      </c>
      <c r="B868">
        <v>490</v>
      </c>
      <c r="C868">
        <v>2015</v>
      </c>
      <c r="D868">
        <v>99</v>
      </c>
      <c r="E868">
        <v>22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</row>
    <row r="869" spans="1:16">
      <c r="A869">
        <v>3</v>
      </c>
      <c r="B869">
        <v>491</v>
      </c>
      <c r="C869">
        <v>2015</v>
      </c>
      <c r="D869">
        <v>99</v>
      </c>
      <c r="E869">
        <v>23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</row>
    <row r="870" spans="1:16">
      <c r="A870">
        <v>3</v>
      </c>
      <c r="B870">
        <v>492</v>
      </c>
      <c r="C870">
        <v>2015</v>
      </c>
      <c r="D870">
        <v>99</v>
      </c>
      <c r="E870">
        <v>24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</row>
    <row r="871" spans="1:16">
      <c r="A871">
        <v>3</v>
      </c>
      <c r="B871">
        <v>493</v>
      </c>
      <c r="C871">
        <v>2015</v>
      </c>
      <c r="D871">
        <v>99</v>
      </c>
      <c r="E871">
        <v>25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</row>
    <row r="872" spans="1:16">
      <c r="A872">
        <v>3</v>
      </c>
      <c r="B872">
        <v>494</v>
      </c>
      <c r="C872">
        <v>2015</v>
      </c>
      <c r="D872">
        <v>99</v>
      </c>
      <c r="E872">
        <v>26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</row>
    <row r="873" spans="1:16">
      <c r="A873">
        <v>3</v>
      </c>
      <c r="B873">
        <v>495</v>
      </c>
      <c r="C873">
        <v>2015</v>
      </c>
      <c r="D873">
        <v>99</v>
      </c>
      <c r="E873">
        <v>27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</row>
    <row r="874" spans="1:16">
      <c r="A874">
        <v>3</v>
      </c>
      <c r="B874">
        <v>496</v>
      </c>
      <c r="C874">
        <v>2015</v>
      </c>
      <c r="D874">
        <v>99</v>
      </c>
      <c r="E874">
        <v>28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</row>
    <row r="875" spans="1:16">
      <c r="A875">
        <v>3</v>
      </c>
      <c r="B875">
        <v>497</v>
      </c>
      <c r="C875">
        <v>2015</v>
      </c>
      <c r="D875">
        <v>99</v>
      </c>
      <c r="E875">
        <v>29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</row>
    <row r="876" spans="1:16">
      <c r="A876">
        <v>3</v>
      </c>
      <c r="B876">
        <v>498</v>
      </c>
      <c r="C876">
        <v>2015</v>
      </c>
      <c r="D876">
        <v>99</v>
      </c>
      <c r="E876">
        <v>30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</row>
    <row r="877" spans="1:16">
      <c r="A877">
        <v>3</v>
      </c>
      <c r="B877">
        <v>499</v>
      </c>
      <c r="C877">
        <v>2015</v>
      </c>
      <c r="D877">
        <v>99</v>
      </c>
      <c r="E877">
        <v>31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</row>
    <row r="878" spans="1:16">
      <c r="A878">
        <v>3</v>
      </c>
      <c r="B878">
        <v>500</v>
      </c>
      <c r="C878">
        <v>2015</v>
      </c>
      <c r="D878">
        <v>99</v>
      </c>
      <c r="E878">
        <v>32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</row>
    <row r="879" spans="1:16">
      <c r="A879">
        <v>3</v>
      </c>
      <c r="B879">
        <v>501</v>
      </c>
      <c r="C879">
        <v>2015</v>
      </c>
      <c r="D879">
        <v>99</v>
      </c>
      <c r="E879">
        <v>33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</row>
    <row r="880" spans="1:16">
      <c r="A880">
        <v>3</v>
      </c>
      <c r="B880">
        <v>502</v>
      </c>
      <c r="C880">
        <v>2015</v>
      </c>
      <c r="D880">
        <v>99</v>
      </c>
      <c r="E880">
        <v>34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</row>
    <row r="881" spans="1:16">
      <c r="A881">
        <v>3</v>
      </c>
      <c r="B881">
        <v>503</v>
      </c>
      <c r="C881">
        <v>2015</v>
      </c>
      <c r="D881">
        <v>99</v>
      </c>
      <c r="E881">
        <v>35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99</v>
      </c>
      <c r="N881">
        <v>99</v>
      </c>
      <c r="O881">
        <v>99</v>
      </c>
      <c r="P881">
        <v>9999</v>
      </c>
    </row>
    <row r="882" spans="1:16">
      <c r="A882">
        <v>3</v>
      </c>
      <c r="B882">
        <v>504</v>
      </c>
      <c r="C882">
        <v>2015</v>
      </c>
      <c r="D882">
        <v>99</v>
      </c>
      <c r="E882">
        <v>36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99</v>
      </c>
      <c r="N882">
        <v>99</v>
      </c>
      <c r="O882">
        <v>99</v>
      </c>
      <c r="P882">
        <v>9999</v>
      </c>
    </row>
    <row r="883" spans="1:16">
      <c r="A883">
        <v>3</v>
      </c>
      <c r="B883">
        <v>505</v>
      </c>
      <c r="C883">
        <v>2015</v>
      </c>
      <c r="D883">
        <v>99</v>
      </c>
      <c r="E883">
        <v>37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99</v>
      </c>
      <c r="N883">
        <v>99</v>
      </c>
      <c r="O883">
        <v>99</v>
      </c>
      <c r="P883">
        <v>9999</v>
      </c>
    </row>
    <row r="884" spans="1:16">
      <c r="A884">
        <v>3</v>
      </c>
      <c r="B884">
        <v>506</v>
      </c>
      <c r="C884">
        <v>2015</v>
      </c>
      <c r="D884">
        <v>99</v>
      </c>
      <c r="E884">
        <v>38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99</v>
      </c>
      <c r="N884">
        <v>99</v>
      </c>
      <c r="O884">
        <v>99</v>
      </c>
      <c r="P884">
        <v>9999</v>
      </c>
    </row>
    <row r="885" spans="1:16">
      <c r="A885">
        <v>3</v>
      </c>
      <c r="B885">
        <v>507</v>
      </c>
      <c r="C885">
        <v>2015</v>
      </c>
      <c r="D885">
        <v>99</v>
      </c>
      <c r="E885">
        <v>39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99</v>
      </c>
      <c r="N885">
        <v>99</v>
      </c>
      <c r="O885">
        <v>99</v>
      </c>
      <c r="P885">
        <v>9999</v>
      </c>
    </row>
    <row r="886" spans="1:16">
      <c r="A886">
        <v>3</v>
      </c>
      <c r="B886">
        <v>508</v>
      </c>
      <c r="C886">
        <v>2015</v>
      </c>
      <c r="D886">
        <v>99</v>
      </c>
      <c r="E886">
        <v>40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99</v>
      </c>
      <c r="N886">
        <v>99</v>
      </c>
      <c r="O886">
        <v>99</v>
      </c>
      <c r="P886">
        <v>9999</v>
      </c>
    </row>
    <row r="887" spans="1:16">
      <c r="A887">
        <v>3</v>
      </c>
      <c r="B887">
        <v>509</v>
      </c>
      <c r="C887">
        <v>2015</v>
      </c>
      <c r="D887">
        <v>99</v>
      </c>
      <c r="E887">
        <v>41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99</v>
      </c>
      <c r="N887">
        <v>99</v>
      </c>
      <c r="O887">
        <v>99</v>
      </c>
      <c r="P887">
        <v>9999</v>
      </c>
    </row>
    <row r="888" spans="1:16">
      <c r="A888">
        <v>3</v>
      </c>
      <c r="B888">
        <v>510</v>
      </c>
      <c r="C888">
        <v>2015</v>
      </c>
      <c r="D888">
        <v>99</v>
      </c>
      <c r="E888">
        <v>42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99</v>
      </c>
      <c r="N888">
        <v>99</v>
      </c>
      <c r="O888">
        <v>99</v>
      </c>
      <c r="P888">
        <v>9999</v>
      </c>
    </row>
    <row r="889" spans="1:16">
      <c r="A889">
        <v>3</v>
      </c>
      <c r="B889">
        <v>511</v>
      </c>
      <c r="C889">
        <v>2015</v>
      </c>
      <c r="D889">
        <v>99</v>
      </c>
      <c r="E889">
        <v>43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99</v>
      </c>
      <c r="N889">
        <v>99</v>
      </c>
      <c r="O889">
        <v>99</v>
      </c>
      <c r="P889">
        <v>9999</v>
      </c>
    </row>
    <row r="890" spans="1:16">
      <c r="A890">
        <v>3</v>
      </c>
      <c r="B890">
        <v>512</v>
      </c>
      <c r="C890">
        <v>2015</v>
      </c>
      <c r="D890">
        <v>99</v>
      </c>
      <c r="E890">
        <v>44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99</v>
      </c>
      <c r="N890">
        <v>99</v>
      </c>
      <c r="O890">
        <v>99</v>
      </c>
      <c r="P890">
        <v>9999</v>
      </c>
    </row>
    <row r="891" spans="1:16">
      <c r="A891">
        <v>3</v>
      </c>
      <c r="B891">
        <v>513</v>
      </c>
      <c r="C891">
        <v>2015</v>
      </c>
      <c r="D891">
        <v>99</v>
      </c>
      <c r="E891">
        <v>45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99</v>
      </c>
      <c r="N891">
        <v>99</v>
      </c>
      <c r="O891">
        <v>99</v>
      </c>
      <c r="P891">
        <v>9999</v>
      </c>
    </row>
    <row r="892" spans="1:16">
      <c r="A892">
        <v>3</v>
      </c>
      <c r="B892">
        <v>514</v>
      </c>
      <c r="C892">
        <v>2015</v>
      </c>
      <c r="D892">
        <v>99</v>
      </c>
      <c r="E892">
        <v>46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99</v>
      </c>
      <c r="N892">
        <v>99</v>
      </c>
      <c r="O892">
        <v>99</v>
      </c>
      <c r="P892">
        <v>9999</v>
      </c>
    </row>
    <row r="893" spans="1:16">
      <c r="A893">
        <v>3</v>
      </c>
      <c r="B893">
        <v>515</v>
      </c>
      <c r="C893">
        <v>2015</v>
      </c>
      <c r="D893">
        <v>99</v>
      </c>
      <c r="E893">
        <v>47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99</v>
      </c>
      <c r="N893">
        <v>99</v>
      </c>
      <c r="O893">
        <v>99</v>
      </c>
      <c r="P893">
        <v>9999</v>
      </c>
    </row>
    <row r="894" spans="1:16">
      <c r="A894">
        <v>3</v>
      </c>
      <c r="B894">
        <v>516</v>
      </c>
      <c r="C894">
        <v>2015</v>
      </c>
      <c r="D894">
        <v>99</v>
      </c>
      <c r="E894">
        <v>48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99</v>
      </c>
      <c r="N894">
        <v>99</v>
      </c>
      <c r="O894">
        <v>99</v>
      </c>
      <c r="P894">
        <v>9999</v>
      </c>
    </row>
    <row r="895" spans="1:16">
      <c r="A895">
        <v>3</v>
      </c>
      <c r="B895">
        <v>517</v>
      </c>
      <c r="C895">
        <v>2015</v>
      </c>
      <c r="D895">
        <v>99</v>
      </c>
      <c r="E895">
        <v>49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99</v>
      </c>
      <c r="M895">
        <v>99</v>
      </c>
      <c r="N895">
        <v>99</v>
      </c>
      <c r="O895">
        <v>99</v>
      </c>
      <c r="P895">
        <v>9999</v>
      </c>
    </row>
    <row r="896" spans="1:16">
      <c r="A896">
        <v>3</v>
      </c>
      <c r="B896">
        <v>518</v>
      </c>
      <c r="C896">
        <v>2015</v>
      </c>
      <c r="D896">
        <v>99</v>
      </c>
      <c r="E896">
        <v>50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99</v>
      </c>
      <c r="M896">
        <v>99</v>
      </c>
      <c r="N896">
        <v>99</v>
      </c>
      <c r="O896">
        <v>99</v>
      </c>
      <c r="P896">
        <v>9999</v>
      </c>
    </row>
    <row r="897" spans="1:29">
      <c r="A897">
        <v>3</v>
      </c>
      <c r="B897">
        <v>519</v>
      </c>
      <c r="C897">
        <v>2015</v>
      </c>
      <c r="D897">
        <v>99</v>
      </c>
      <c r="E897">
        <v>51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99</v>
      </c>
      <c r="M897">
        <v>99</v>
      </c>
      <c r="N897">
        <v>99</v>
      </c>
      <c r="O897">
        <v>99</v>
      </c>
      <c r="P897">
        <v>9999</v>
      </c>
    </row>
    <row r="898" spans="1:29">
      <c r="A898">
        <v>3</v>
      </c>
      <c r="B898">
        <v>520</v>
      </c>
      <c r="C898">
        <v>2015</v>
      </c>
      <c r="D898">
        <v>99</v>
      </c>
      <c r="E898">
        <v>52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99</v>
      </c>
      <c r="M898">
        <v>99</v>
      </c>
      <c r="N898">
        <v>99</v>
      </c>
      <c r="O898">
        <v>99</v>
      </c>
      <c r="P898">
        <v>9999</v>
      </c>
    </row>
    <row r="899" spans="1:29">
      <c r="A899">
        <v>3</v>
      </c>
      <c r="B899">
        <v>521</v>
      </c>
      <c r="C899">
        <v>2014</v>
      </c>
      <c r="D899">
        <v>99</v>
      </c>
      <c r="E899">
        <v>1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99</v>
      </c>
      <c r="M899">
        <v>99</v>
      </c>
      <c r="N899">
        <v>99</v>
      </c>
      <c r="O899">
        <v>99</v>
      </c>
      <c r="P899">
        <v>9999</v>
      </c>
      <c r="Q899">
        <v>55</v>
      </c>
      <c r="R899">
        <v>249</v>
      </c>
      <c r="S899">
        <v>247</v>
      </c>
      <c r="T899">
        <v>2.913302913302914</v>
      </c>
      <c r="U899">
        <v>2.9102639609045271</v>
      </c>
      <c r="V899">
        <v>16.722891566265059</v>
      </c>
      <c r="W899">
        <v>60.064777327935218</v>
      </c>
      <c r="X899">
        <v>145.85275011204089</v>
      </c>
      <c r="Y899">
        <v>133.65702811244989</v>
      </c>
      <c r="Z899">
        <v>134.73927125506077</v>
      </c>
      <c r="AA899">
        <v>26.273714105740694</v>
      </c>
      <c r="AB899">
        <v>3.4176036083930135</v>
      </c>
      <c r="AC899">
        <v>-34.748460877888199</v>
      </c>
    </row>
    <row r="900" spans="1:29">
      <c r="A900">
        <v>3</v>
      </c>
      <c r="B900">
        <v>522</v>
      </c>
      <c r="C900">
        <v>2014</v>
      </c>
      <c r="D900">
        <v>99</v>
      </c>
      <c r="E900">
        <v>2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99</v>
      </c>
      <c r="M900">
        <v>99</v>
      </c>
      <c r="N900">
        <v>99</v>
      </c>
      <c r="O900">
        <v>99</v>
      </c>
      <c r="P900">
        <v>9999</v>
      </c>
      <c r="Q900">
        <v>118</v>
      </c>
      <c r="R900">
        <v>555</v>
      </c>
      <c r="S900">
        <v>551</v>
      </c>
      <c r="T900">
        <v>6.4935064935064917</v>
      </c>
      <c r="U900">
        <v>6.6661769676173401</v>
      </c>
      <c r="V900">
        <v>16.933333333333337</v>
      </c>
      <c r="W900">
        <v>59.005444646098006</v>
      </c>
      <c r="X900">
        <v>149.51890134988724</v>
      </c>
      <c r="Y900">
        <v>137.35441441441449</v>
      </c>
      <c r="Z900">
        <v>138.3515426497278</v>
      </c>
      <c r="AA900">
        <v>29.826423326862503</v>
      </c>
      <c r="AB900">
        <v>3.8767265145160112</v>
      </c>
      <c r="AC900">
        <v>-57.314213769038197</v>
      </c>
    </row>
    <row r="901" spans="1:29">
      <c r="A901">
        <v>3</v>
      </c>
      <c r="B901">
        <v>523</v>
      </c>
      <c r="C901">
        <v>2014</v>
      </c>
      <c r="D901">
        <v>99</v>
      </c>
      <c r="E901">
        <v>3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99</v>
      </c>
      <c r="M901">
        <v>99</v>
      </c>
      <c r="N901">
        <v>99</v>
      </c>
      <c r="O901">
        <v>99</v>
      </c>
      <c r="P901">
        <v>9999</v>
      </c>
      <c r="Q901">
        <v>149</v>
      </c>
      <c r="R901">
        <v>619</v>
      </c>
      <c r="S901">
        <v>619</v>
      </c>
      <c r="T901">
        <v>7.2423072423072448</v>
      </c>
      <c r="U901">
        <v>7.4073976911564259</v>
      </c>
      <c r="V901">
        <v>15.851373182552502</v>
      </c>
      <c r="W901">
        <v>59.424878836833599</v>
      </c>
      <c r="X901">
        <v>148.26275910714693</v>
      </c>
      <c r="Y901">
        <v>136.84652665589658</v>
      </c>
      <c r="Z901">
        <v>136.84652665589658</v>
      </c>
      <c r="AA901">
        <v>28.880227849408801</v>
      </c>
      <c r="AB901">
        <v>4.0742813802694995</v>
      </c>
      <c r="AC901">
        <v>-56.02201369221256</v>
      </c>
    </row>
    <row r="902" spans="1:29">
      <c r="A902">
        <v>3</v>
      </c>
      <c r="B902">
        <v>524</v>
      </c>
      <c r="C902">
        <v>2014</v>
      </c>
      <c r="D902">
        <v>99</v>
      </c>
      <c r="E902">
        <v>4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99</v>
      </c>
      <c r="M902">
        <v>99</v>
      </c>
      <c r="N902">
        <v>99</v>
      </c>
      <c r="O902">
        <v>99</v>
      </c>
      <c r="P902">
        <v>9999</v>
      </c>
      <c r="Q902">
        <v>121</v>
      </c>
      <c r="R902">
        <v>528</v>
      </c>
      <c r="S902">
        <v>523</v>
      </c>
      <c r="T902">
        <v>6.1776061776061777</v>
      </c>
      <c r="U902">
        <v>6.2608023456584432</v>
      </c>
      <c r="V902">
        <v>16.035984848484848</v>
      </c>
      <c r="W902">
        <v>59.252390057361389</v>
      </c>
      <c r="X902">
        <v>147.85736563905596</v>
      </c>
      <c r="Y902">
        <v>135.59848484848479</v>
      </c>
      <c r="Z902">
        <v>136.89483747609941</v>
      </c>
      <c r="AA902">
        <v>29.328396959019241</v>
      </c>
      <c r="AB902">
        <v>3.5250224122061127</v>
      </c>
      <c r="AC902">
        <v>-57.149318947352782</v>
      </c>
    </row>
    <row r="903" spans="1:29">
      <c r="A903">
        <v>3</v>
      </c>
      <c r="B903">
        <v>525</v>
      </c>
      <c r="C903">
        <v>2014</v>
      </c>
      <c r="D903">
        <v>99</v>
      </c>
      <c r="E903">
        <v>5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99</v>
      </c>
      <c r="M903">
        <v>99</v>
      </c>
      <c r="N903">
        <v>99</v>
      </c>
      <c r="O903">
        <v>99</v>
      </c>
      <c r="P903">
        <v>9999</v>
      </c>
      <c r="Q903">
        <v>110</v>
      </c>
      <c r="R903">
        <v>432</v>
      </c>
      <c r="S903">
        <v>429</v>
      </c>
      <c r="T903">
        <v>5.0544050544050556</v>
      </c>
      <c r="U903">
        <v>5.0805227012674008</v>
      </c>
      <c r="V903">
        <v>15.671296296296294</v>
      </c>
      <c r="W903">
        <v>59.622377622377613</v>
      </c>
      <c r="X903">
        <v>146.30983909152928</v>
      </c>
      <c r="Y903">
        <v>134.48796296296297</v>
      </c>
      <c r="Z903">
        <v>135.42843822843827</v>
      </c>
      <c r="AA903">
        <v>29.108164694346996</v>
      </c>
      <c r="AB903">
        <v>3.7412914187188329</v>
      </c>
      <c r="AC903">
        <v>-58.019190945480219</v>
      </c>
    </row>
    <row r="904" spans="1:29">
      <c r="A904">
        <v>3</v>
      </c>
      <c r="B904">
        <v>526</v>
      </c>
      <c r="C904">
        <v>2014</v>
      </c>
      <c r="D904">
        <v>99</v>
      </c>
      <c r="E904">
        <v>6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99</v>
      </c>
      <c r="M904">
        <v>99</v>
      </c>
      <c r="N904">
        <v>99</v>
      </c>
      <c r="O904">
        <v>99</v>
      </c>
      <c r="P904">
        <v>9999</v>
      </c>
      <c r="Q904">
        <v>122</v>
      </c>
      <c r="R904">
        <v>598</v>
      </c>
      <c r="S904">
        <v>587</v>
      </c>
      <c r="T904">
        <v>6.9966069966069995</v>
      </c>
      <c r="U904">
        <v>6.8039398037443606</v>
      </c>
      <c r="V904">
        <v>16.526755852842811</v>
      </c>
      <c r="W904">
        <v>59.575809199318577</v>
      </c>
      <c r="X904">
        <v>143.04797138892002</v>
      </c>
      <c r="Y904">
        <v>130.1122073578596</v>
      </c>
      <c r="Z904">
        <v>132.55042589437821</v>
      </c>
      <c r="AA904">
        <v>29.670533492679745</v>
      </c>
      <c r="AB904">
        <v>3.7957603199523873</v>
      </c>
      <c r="AC904">
        <v>-64.190326153116843</v>
      </c>
    </row>
    <row r="905" spans="1:29">
      <c r="A905">
        <v>3</v>
      </c>
      <c r="B905">
        <v>527</v>
      </c>
      <c r="C905">
        <v>2014</v>
      </c>
      <c r="D905">
        <v>99</v>
      </c>
      <c r="E905">
        <v>7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99</v>
      </c>
      <c r="M905">
        <v>99</v>
      </c>
      <c r="N905">
        <v>99</v>
      </c>
      <c r="O905">
        <v>99</v>
      </c>
      <c r="P905">
        <v>9999</v>
      </c>
      <c r="Q905">
        <v>134</v>
      </c>
      <c r="R905">
        <v>569</v>
      </c>
      <c r="S905">
        <v>566</v>
      </c>
      <c r="T905">
        <v>6.6573066573066573</v>
      </c>
      <c r="U905">
        <v>6.7262438027929488</v>
      </c>
      <c r="V905">
        <v>15.634446397188052</v>
      </c>
      <c r="W905">
        <v>58.816254416961137</v>
      </c>
      <c r="X905">
        <v>146.97641030718586</v>
      </c>
      <c r="Y905">
        <v>135.18207381370831</v>
      </c>
      <c r="Z905">
        <v>135.89858657243821</v>
      </c>
      <c r="AA905">
        <v>29.361662790422049</v>
      </c>
      <c r="AB905">
        <v>4.0563370261293361</v>
      </c>
      <c r="AC905">
        <v>-55.921018073824406</v>
      </c>
    </row>
    <row r="906" spans="1:29">
      <c r="A906">
        <v>3</v>
      </c>
      <c r="B906">
        <v>528</v>
      </c>
      <c r="C906">
        <v>2014</v>
      </c>
      <c r="D906">
        <v>99</v>
      </c>
      <c r="E906">
        <v>8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99</v>
      </c>
      <c r="M906">
        <v>99</v>
      </c>
      <c r="N906">
        <v>99</v>
      </c>
      <c r="O906">
        <v>99</v>
      </c>
      <c r="P906">
        <v>9999</v>
      </c>
      <c r="Q906">
        <v>119</v>
      </c>
      <c r="R906">
        <v>459</v>
      </c>
      <c r="S906">
        <v>453</v>
      </c>
      <c r="T906">
        <v>5.3703053703053696</v>
      </c>
      <c r="U906">
        <v>5.287744100766063</v>
      </c>
      <c r="V906">
        <v>16.010893246187365</v>
      </c>
      <c r="W906">
        <v>59.388520971302412</v>
      </c>
      <c r="X906">
        <v>144.13145539906083</v>
      </c>
      <c r="Y906">
        <v>131.7396514161218</v>
      </c>
      <c r="Z906">
        <v>133.48454746136844</v>
      </c>
      <c r="AA906">
        <v>29.795533238292723</v>
      </c>
      <c r="AB906">
        <v>3.3755451882611722</v>
      </c>
      <c r="AC906">
        <v>-56.07839563385447</v>
      </c>
    </row>
    <row r="907" spans="1:29">
      <c r="A907">
        <v>3</v>
      </c>
      <c r="B907">
        <v>529</v>
      </c>
      <c r="C907">
        <v>2014</v>
      </c>
      <c r="D907">
        <v>99</v>
      </c>
      <c r="E907">
        <v>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99</v>
      </c>
      <c r="M907">
        <v>99</v>
      </c>
      <c r="N907">
        <v>99</v>
      </c>
      <c r="O907">
        <v>99</v>
      </c>
      <c r="P907">
        <v>9999</v>
      </c>
      <c r="Q907">
        <v>118</v>
      </c>
      <c r="R907">
        <v>551</v>
      </c>
      <c r="S907">
        <v>547</v>
      </c>
      <c r="T907">
        <v>6.4467064467064468</v>
      </c>
      <c r="U907">
        <v>6.3521049844804756</v>
      </c>
      <c r="V907">
        <v>16.259528130671502</v>
      </c>
      <c r="W907">
        <v>59.696526508226704</v>
      </c>
      <c r="X907">
        <v>143.69716835144629</v>
      </c>
      <c r="Y907">
        <v>131.83321234119779</v>
      </c>
      <c r="Z907">
        <v>132.79725776965265</v>
      </c>
      <c r="AA907">
        <v>29.773719006627992</v>
      </c>
      <c r="AB907">
        <v>3.4481331621824696</v>
      </c>
      <c r="AC907">
        <v>-64.861922382688277</v>
      </c>
    </row>
    <row r="908" spans="1:29">
      <c r="A908">
        <v>3</v>
      </c>
      <c r="B908">
        <v>530</v>
      </c>
      <c r="C908">
        <v>2014</v>
      </c>
      <c r="D908">
        <v>99</v>
      </c>
      <c r="E908">
        <v>10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99</v>
      </c>
      <c r="M908">
        <v>99</v>
      </c>
      <c r="N908">
        <v>99</v>
      </c>
      <c r="O908">
        <v>99</v>
      </c>
      <c r="P908">
        <v>9999</v>
      </c>
      <c r="Q908">
        <v>114</v>
      </c>
      <c r="R908">
        <v>577</v>
      </c>
      <c r="S908">
        <v>576</v>
      </c>
      <c r="T908">
        <v>6.7509067509067506</v>
      </c>
      <c r="U908">
        <v>6.6826518427768731</v>
      </c>
      <c r="V908">
        <v>15.942807625649914</v>
      </c>
      <c r="W908">
        <v>59.767361111111121</v>
      </c>
      <c r="X908">
        <v>143.63117781478903</v>
      </c>
      <c r="Y908">
        <v>132.44384748700179</v>
      </c>
      <c r="Z908">
        <v>132.67378472222222</v>
      </c>
      <c r="AA908">
        <v>27.663508044760523</v>
      </c>
      <c r="AB908">
        <v>3.3800955332715943</v>
      </c>
      <c r="AC908">
        <v>-51.260858516428208</v>
      </c>
    </row>
    <row r="909" spans="1:29">
      <c r="A909">
        <v>3</v>
      </c>
      <c r="B909">
        <v>531</v>
      </c>
      <c r="C909">
        <v>2014</v>
      </c>
      <c r="D909">
        <v>99</v>
      </c>
      <c r="E909">
        <v>11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99</v>
      </c>
      <c r="M909">
        <v>99</v>
      </c>
      <c r="N909">
        <v>99</v>
      </c>
      <c r="O909">
        <v>99</v>
      </c>
      <c r="P909">
        <v>9999</v>
      </c>
      <c r="Q909">
        <v>128</v>
      </c>
      <c r="R909">
        <v>513</v>
      </c>
      <c r="S909">
        <v>508</v>
      </c>
      <c r="T909">
        <v>6.0021060021060046</v>
      </c>
      <c r="U909">
        <v>6.00029994066771</v>
      </c>
      <c r="V909">
        <v>15.789473684210527</v>
      </c>
      <c r="W909">
        <v>58.952755905511808</v>
      </c>
      <c r="X909">
        <v>146.34603240978339</v>
      </c>
      <c r="Y909">
        <v>133.75633528265098</v>
      </c>
      <c r="Z909">
        <v>135.07283464566922</v>
      </c>
      <c r="AA909">
        <v>29.055258415149208</v>
      </c>
      <c r="AB909">
        <v>3.9131481732050193</v>
      </c>
      <c r="AC909">
        <v>-57.677815081134362</v>
      </c>
    </row>
    <row r="910" spans="1:29">
      <c r="A910">
        <v>3</v>
      </c>
      <c r="B910">
        <v>532</v>
      </c>
      <c r="C910">
        <v>2014</v>
      </c>
      <c r="D910">
        <v>99</v>
      </c>
      <c r="E910">
        <v>12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99</v>
      </c>
      <c r="M910">
        <v>99</v>
      </c>
      <c r="N910">
        <v>99</v>
      </c>
      <c r="O910">
        <v>99</v>
      </c>
      <c r="P910">
        <v>9999</v>
      </c>
      <c r="Q910">
        <v>101</v>
      </c>
      <c r="R910">
        <v>488</v>
      </c>
      <c r="S910">
        <v>484</v>
      </c>
      <c r="T910">
        <v>5.7096057096057109</v>
      </c>
      <c r="U910">
        <v>5.7123831335404924</v>
      </c>
      <c r="V910">
        <v>15.840163934426229</v>
      </c>
      <c r="W910">
        <v>59.17355371900824</v>
      </c>
      <c r="X910">
        <v>146.00243326288108</v>
      </c>
      <c r="Y910">
        <v>133.86168032786892</v>
      </c>
      <c r="Z910">
        <v>134.96797520661161</v>
      </c>
      <c r="AA910">
        <v>27.526807130072715</v>
      </c>
      <c r="AB910">
        <v>3.8813554886061392</v>
      </c>
      <c r="AC910">
        <v>-50.960158566782809</v>
      </c>
    </row>
    <row r="911" spans="1:29">
      <c r="A911">
        <v>3</v>
      </c>
      <c r="B911">
        <v>533</v>
      </c>
      <c r="C911">
        <v>2014</v>
      </c>
      <c r="D911">
        <v>99</v>
      </c>
      <c r="E911">
        <v>13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99</v>
      </c>
      <c r="M911">
        <v>99</v>
      </c>
      <c r="N911">
        <v>99</v>
      </c>
      <c r="O911">
        <v>99</v>
      </c>
      <c r="P911">
        <v>9999</v>
      </c>
      <c r="Q911">
        <v>110</v>
      </c>
      <c r="R911">
        <v>447</v>
      </c>
      <c r="S911">
        <v>445</v>
      </c>
      <c r="T911">
        <v>5.2299052299052304</v>
      </c>
      <c r="U911">
        <v>5.1900491404251401</v>
      </c>
      <c r="V911">
        <v>16.434004474272935</v>
      </c>
      <c r="W911">
        <v>59.608988764044945</v>
      </c>
      <c r="X911">
        <v>144.52216655638532</v>
      </c>
      <c r="Y911">
        <v>132.77695749440727</v>
      </c>
      <c r="Z911">
        <v>133.37370786516868</v>
      </c>
      <c r="AA911">
        <v>28.581310872588041</v>
      </c>
      <c r="AB911">
        <v>3.4854316531618026</v>
      </c>
      <c r="AC911">
        <v>-50.139237408571667</v>
      </c>
    </row>
    <row r="912" spans="1:29">
      <c r="A912">
        <v>3</v>
      </c>
      <c r="B912">
        <v>534</v>
      </c>
      <c r="C912">
        <v>2014</v>
      </c>
      <c r="D912">
        <v>99</v>
      </c>
      <c r="E912">
        <v>14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99</v>
      </c>
      <c r="M912">
        <v>99</v>
      </c>
      <c r="N912">
        <v>99</v>
      </c>
      <c r="O912">
        <v>99</v>
      </c>
      <c r="P912">
        <v>9999</v>
      </c>
      <c r="Q912">
        <v>125</v>
      </c>
      <c r="R912">
        <v>550</v>
      </c>
      <c r="S912">
        <v>550</v>
      </c>
      <c r="T912">
        <v>6.4350064350064358</v>
      </c>
      <c r="U912">
        <v>6.5075407095127149</v>
      </c>
      <c r="V912">
        <v>16.147272727272728</v>
      </c>
      <c r="W912">
        <v>59.281818181818174</v>
      </c>
      <c r="X912">
        <v>146.59233724022465</v>
      </c>
      <c r="Y912">
        <v>135.30472727272743</v>
      </c>
      <c r="Z912">
        <v>135.30472727272743</v>
      </c>
      <c r="AA912">
        <v>28.733426454822077</v>
      </c>
      <c r="AB912">
        <v>3.7599125187642608</v>
      </c>
      <c r="AC912">
        <v>-54.353230571721802</v>
      </c>
    </row>
    <row r="913" spans="1:29">
      <c r="A913">
        <v>3</v>
      </c>
      <c r="B913">
        <v>535</v>
      </c>
      <c r="C913">
        <v>2014</v>
      </c>
      <c r="D913">
        <v>99</v>
      </c>
      <c r="E913">
        <v>15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99</v>
      </c>
      <c r="M913">
        <v>99</v>
      </c>
      <c r="N913">
        <v>99</v>
      </c>
      <c r="O913">
        <v>99</v>
      </c>
      <c r="P913">
        <v>9999</v>
      </c>
      <c r="Q913">
        <v>138</v>
      </c>
      <c r="R913">
        <v>591</v>
      </c>
      <c r="S913">
        <v>589</v>
      </c>
      <c r="T913">
        <v>6.9147069147069162</v>
      </c>
      <c r="U913">
        <v>7.0612941434179879</v>
      </c>
      <c r="V913">
        <v>15.653130287648059</v>
      </c>
      <c r="W913">
        <v>59.130730050933785</v>
      </c>
      <c r="X913">
        <v>148.39218835072123</v>
      </c>
      <c r="Y913">
        <v>136.63299492385798</v>
      </c>
      <c r="Z913">
        <v>137.09694397283536</v>
      </c>
      <c r="AA913">
        <v>31.438000388377048</v>
      </c>
      <c r="AB913">
        <v>4.1811554332921252</v>
      </c>
      <c r="AC913">
        <v>-56.833133004430351</v>
      </c>
    </row>
    <row r="914" spans="1:29">
      <c r="A914">
        <v>3</v>
      </c>
      <c r="B914">
        <v>536</v>
      </c>
      <c r="C914">
        <v>2014</v>
      </c>
      <c r="D914">
        <v>99</v>
      </c>
      <c r="E914">
        <v>16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99</v>
      </c>
      <c r="M914">
        <v>99</v>
      </c>
      <c r="N914">
        <v>99</v>
      </c>
      <c r="O914">
        <v>99</v>
      </c>
      <c r="P914">
        <v>9999</v>
      </c>
      <c r="Q914">
        <v>49</v>
      </c>
      <c r="R914">
        <v>257</v>
      </c>
      <c r="S914">
        <v>253</v>
      </c>
      <c r="T914">
        <v>3.0069030069030074</v>
      </c>
      <c r="U914">
        <v>2.9075006591261752</v>
      </c>
      <c r="V914">
        <v>16.552529182879375</v>
      </c>
      <c r="W914">
        <v>59.766798418972314</v>
      </c>
      <c r="X914">
        <v>141.95758206828521</v>
      </c>
      <c r="Y914">
        <v>129.37354085603113</v>
      </c>
      <c r="Z914">
        <v>131.41897233201581</v>
      </c>
      <c r="AA914">
        <v>29.052007946823689</v>
      </c>
      <c r="AB914">
        <v>3.5292348243679577</v>
      </c>
      <c r="AC914">
        <v>-57.872512290933997</v>
      </c>
    </row>
    <row r="915" spans="1:29">
      <c r="A915">
        <v>3</v>
      </c>
      <c r="B915">
        <v>537</v>
      </c>
      <c r="C915">
        <v>2014</v>
      </c>
      <c r="D915">
        <v>99</v>
      </c>
      <c r="E915">
        <v>17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99</v>
      </c>
      <c r="M915">
        <v>99</v>
      </c>
      <c r="N915">
        <v>99</v>
      </c>
      <c r="O915">
        <v>99</v>
      </c>
      <c r="P915">
        <v>9999</v>
      </c>
      <c r="Q915">
        <v>131</v>
      </c>
      <c r="R915">
        <v>564</v>
      </c>
      <c r="S915">
        <v>562</v>
      </c>
      <c r="T915">
        <v>6.5988065988065987</v>
      </c>
      <c r="U915">
        <v>6.4430840721449112</v>
      </c>
      <c r="V915">
        <v>16.663120567375888</v>
      </c>
      <c r="W915">
        <v>59.517793594306049</v>
      </c>
      <c r="X915">
        <v>141.8195753901478</v>
      </c>
      <c r="Y915">
        <v>130.63918439716309</v>
      </c>
      <c r="Z915">
        <v>131.10409252669041</v>
      </c>
      <c r="AA915">
        <v>28.225679878499506</v>
      </c>
      <c r="AB915">
        <v>3.807728155775628</v>
      </c>
      <c r="AC915">
        <v>-58.292719507791851</v>
      </c>
    </row>
    <row r="916" spans="1:29">
      <c r="A916">
        <v>3</v>
      </c>
      <c r="B916">
        <v>538</v>
      </c>
      <c r="C916">
        <v>2014</v>
      </c>
      <c r="D916">
        <v>99</v>
      </c>
      <c r="E916">
        <v>18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99</v>
      </c>
      <c r="M916">
        <v>99</v>
      </c>
      <c r="N916">
        <v>99</v>
      </c>
      <c r="O916">
        <v>99</v>
      </c>
      <c r="P916">
        <v>9999</v>
      </c>
    </row>
    <row r="917" spans="1:29">
      <c r="A917">
        <v>3</v>
      </c>
      <c r="B917">
        <v>539</v>
      </c>
      <c r="C917">
        <v>2014</v>
      </c>
      <c r="D917">
        <v>99</v>
      </c>
      <c r="E917">
        <v>19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99</v>
      </c>
      <c r="M917">
        <v>99</v>
      </c>
      <c r="N917">
        <v>99</v>
      </c>
      <c r="O917">
        <v>99</v>
      </c>
      <c r="P917">
        <v>9999</v>
      </c>
    </row>
    <row r="918" spans="1:29">
      <c r="A918">
        <v>3</v>
      </c>
      <c r="B918">
        <v>540</v>
      </c>
      <c r="C918">
        <v>2014</v>
      </c>
      <c r="D918">
        <v>99</v>
      </c>
      <c r="E918">
        <v>20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99</v>
      </c>
      <c r="M918">
        <v>99</v>
      </c>
      <c r="N918">
        <v>99</v>
      </c>
      <c r="O918">
        <v>99</v>
      </c>
      <c r="P918">
        <v>9999</v>
      </c>
    </row>
    <row r="919" spans="1:29">
      <c r="A919">
        <v>3</v>
      </c>
      <c r="B919">
        <v>541</v>
      </c>
      <c r="C919">
        <v>2014</v>
      </c>
      <c r="D919">
        <v>99</v>
      </c>
      <c r="E919">
        <v>21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99</v>
      </c>
      <c r="M919">
        <v>99</v>
      </c>
      <c r="N919">
        <v>99</v>
      </c>
      <c r="O919">
        <v>99</v>
      </c>
      <c r="P919">
        <v>9999</v>
      </c>
    </row>
    <row r="920" spans="1:29">
      <c r="A920">
        <v>3</v>
      </c>
      <c r="B920">
        <v>542</v>
      </c>
      <c r="C920">
        <v>2014</v>
      </c>
      <c r="D920">
        <v>99</v>
      </c>
      <c r="E920">
        <v>22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99</v>
      </c>
      <c r="M920">
        <v>99</v>
      </c>
      <c r="N920">
        <v>99</v>
      </c>
      <c r="O920">
        <v>99</v>
      </c>
      <c r="P920">
        <v>9999</v>
      </c>
    </row>
    <row r="921" spans="1:29">
      <c r="A921">
        <v>3</v>
      </c>
      <c r="B921">
        <v>543</v>
      </c>
      <c r="C921">
        <v>2014</v>
      </c>
      <c r="D921">
        <v>99</v>
      </c>
      <c r="E921">
        <v>23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99</v>
      </c>
      <c r="M921">
        <v>99</v>
      </c>
      <c r="N921">
        <v>99</v>
      </c>
      <c r="O921">
        <v>99</v>
      </c>
      <c r="P921">
        <v>9999</v>
      </c>
    </row>
    <row r="922" spans="1:29">
      <c r="A922">
        <v>3</v>
      </c>
      <c r="B922">
        <v>544</v>
      </c>
      <c r="C922">
        <v>2014</v>
      </c>
      <c r="D922">
        <v>99</v>
      </c>
      <c r="E922">
        <v>24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99</v>
      </c>
      <c r="M922">
        <v>99</v>
      </c>
      <c r="N922">
        <v>99</v>
      </c>
      <c r="O922">
        <v>99</v>
      </c>
      <c r="P922">
        <v>9999</v>
      </c>
    </row>
    <row r="923" spans="1:29">
      <c r="A923">
        <v>3</v>
      </c>
      <c r="B923">
        <v>545</v>
      </c>
      <c r="C923">
        <v>2014</v>
      </c>
      <c r="D923">
        <v>99</v>
      </c>
      <c r="E923">
        <v>25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99</v>
      </c>
      <c r="M923">
        <v>99</v>
      </c>
      <c r="N923">
        <v>99</v>
      </c>
      <c r="O923">
        <v>99</v>
      </c>
      <c r="P923">
        <v>9999</v>
      </c>
    </row>
    <row r="924" spans="1:29">
      <c r="A924">
        <v>3</v>
      </c>
      <c r="B924">
        <v>546</v>
      </c>
      <c r="C924">
        <v>2014</v>
      </c>
      <c r="D924">
        <v>99</v>
      </c>
      <c r="E924">
        <v>26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99</v>
      </c>
      <c r="M924">
        <v>99</v>
      </c>
      <c r="N924">
        <v>99</v>
      </c>
      <c r="O924">
        <v>99</v>
      </c>
      <c r="P924">
        <v>9999</v>
      </c>
    </row>
    <row r="925" spans="1:29">
      <c r="A925">
        <v>3</v>
      </c>
      <c r="B925">
        <v>547</v>
      </c>
      <c r="C925">
        <v>2014</v>
      </c>
      <c r="D925">
        <v>99</v>
      </c>
      <c r="E925">
        <v>27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99</v>
      </c>
      <c r="M925">
        <v>99</v>
      </c>
      <c r="N925">
        <v>99</v>
      </c>
      <c r="O925">
        <v>99</v>
      </c>
      <c r="P925">
        <v>9999</v>
      </c>
    </row>
    <row r="926" spans="1:29">
      <c r="A926">
        <v>3</v>
      </c>
      <c r="B926">
        <v>548</v>
      </c>
      <c r="C926">
        <v>2014</v>
      </c>
      <c r="D926">
        <v>99</v>
      </c>
      <c r="E926">
        <v>28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99</v>
      </c>
      <c r="O926">
        <v>99</v>
      </c>
      <c r="P926">
        <v>9999</v>
      </c>
    </row>
    <row r="927" spans="1:29">
      <c r="A927">
        <v>3</v>
      </c>
      <c r="B927">
        <v>549</v>
      </c>
      <c r="C927">
        <v>2014</v>
      </c>
      <c r="D927">
        <v>99</v>
      </c>
      <c r="E927">
        <v>29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99</v>
      </c>
      <c r="O927">
        <v>99</v>
      </c>
      <c r="P927">
        <v>9999</v>
      </c>
    </row>
    <row r="928" spans="1:29">
      <c r="A928">
        <v>3</v>
      </c>
      <c r="B928">
        <v>550</v>
      </c>
      <c r="C928">
        <v>2014</v>
      </c>
      <c r="D928">
        <v>99</v>
      </c>
      <c r="E928">
        <v>30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99</v>
      </c>
      <c r="O928">
        <v>99</v>
      </c>
      <c r="P928">
        <v>9999</v>
      </c>
    </row>
    <row r="929" spans="1:16">
      <c r="A929">
        <v>3</v>
      </c>
      <c r="B929">
        <v>551</v>
      </c>
      <c r="C929">
        <v>2014</v>
      </c>
      <c r="D929">
        <v>99</v>
      </c>
      <c r="E929">
        <v>31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99</v>
      </c>
      <c r="O929">
        <v>99</v>
      </c>
      <c r="P929">
        <v>9999</v>
      </c>
    </row>
    <row r="930" spans="1:16">
      <c r="A930">
        <v>3</v>
      </c>
      <c r="B930">
        <v>552</v>
      </c>
      <c r="C930">
        <v>2014</v>
      </c>
      <c r="D930">
        <v>99</v>
      </c>
      <c r="E930">
        <v>32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99</v>
      </c>
      <c r="O930">
        <v>99</v>
      </c>
      <c r="P930">
        <v>9999</v>
      </c>
    </row>
    <row r="931" spans="1:16">
      <c r="A931">
        <v>3</v>
      </c>
      <c r="B931">
        <v>553</v>
      </c>
      <c r="C931">
        <v>2014</v>
      </c>
      <c r="D931">
        <v>99</v>
      </c>
      <c r="E931">
        <v>33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99</v>
      </c>
      <c r="O931">
        <v>99</v>
      </c>
      <c r="P931">
        <v>9999</v>
      </c>
    </row>
    <row r="932" spans="1:16">
      <c r="A932">
        <v>3</v>
      </c>
      <c r="B932">
        <v>554</v>
      </c>
      <c r="C932">
        <v>2014</v>
      </c>
      <c r="D932">
        <v>99</v>
      </c>
      <c r="E932">
        <v>34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99</v>
      </c>
      <c r="O932">
        <v>99</v>
      </c>
      <c r="P932">
        <v>9999</v>
      </c>
    </row>
    <row r="933" spans="1:16">
      <c r="A933">
        <v>3</v>
      </c>
      <c r="B933">
        <v>555</v>
      </c>
      <c r="C933">
        <v>2014</v>
      </c>
      <c r="D933">
        <v>99</v>
      </c>
      <c r="E933">
        <v>35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99</v>
      </c>
      <c r="O933">
        <v>99</v>
      </c>
      <c r="P933">
        <v>9999</v>
      </c>
    </row>
    <row r="934" spans="1:16">
      <c r="A934">
        <v>3</v>
      </c>
      <c r="B934">
        <v>556</v>
      </c>
      <c r="C934">
        <v>2014</v>
      </c>
      <c r="D934">
        <v>99</v>
      </c>
      <c r="E934">
        <v>36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</row>
    <row r="935" spans="1:16">
      <c r="A935">
        <v>3</v>
      </c>
      <c r="B935">
        <v>557</v>
      </c>
      <c r="C935">
        <v>2014</v>
      </c>
      <c r="D935">
        <v>99</v>
      </c>
      <c r="E935">
        <v>37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</row>
    <row r="936" spans="1:16">
      <c r="A936">
        <v>3</v>
      </c>
      <c r="B936">
        <v>558</v>
      </c>
      <c r="C936">
        <v>2014</v>
      </c>
      <c r="D936">
        <v>99</v>
      </c>
      <c r="E936">
        <v>38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</row>
    <row r="937" spans="1:16">
      <c r="A937">
        <v>3</v>
      </c>
      <c r="B937">
        <v>559</v>
      </c>
      <c r="C937">
        <v>2014</v>
      </c>
      <c r="D937">
        <v>99</v>
      </c>
      <c r="E937">
        <v>39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</row>
    <row r="938" spans="1:16">
      <c r="A938">
        <v>3</v>
      </c>
      <c r="B938">
        <v>560</v>
      </c>
      <c r="C938">
        <v>2014</v>
      </c>
      <c r="D938">
        <v>99</v>
      </c>
      <c r="E938">
        <v>40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</row>
    <row r="939" spans="1:16">
      <c r="A939">
        <v>3</v>
      </c>
      <c r="B939">
        <v>561</v>
      </c>
      <c r="C939">
        <v>2014</v>
      </c>
      <c r="D939">
        <v>99</v>
      </c>
      <c r="E939">
        <v>41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</row>
    <row r="940" spans="1:16">
      <c r="A940">
        <v>3</v>
      </c>
      <c r="B940">
        <v>562</v>
      </c>
      <c r="C940">
        <v>2014</v>
      </c>
      <c r="D940">
        <v>99</v>
      </c>
      <c r="E940">
        <v>42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</row>
    <row r="941" spans="1:16">
      <c r="A941">
        <v>3</v>
      </c>
      <c r="B941">
        <v>563</v>
      </c>
      <c r="C941">
        <v>2014</v>
      </c>
      <c r="D941">
        <v>99</v>
      </c>
      <c r="E941">
        <v>43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</row>
    <row r="942" spans="1:16">
      <c r="A942">
        <v>3</v>
      </c>
      <c r="B942">
        <v>564</v>
      </c>
      <c r="C942">
        <v>2014</v>
      </c>
      <c r="D942">
        <v>99</v>
      </c>
      <c r="E942">
        <v>44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</row>
    <row r="943" spans="1:16">
      <c r="A943">
        <v>3</v>
      </c>
      <c r="B943">
        <v>565</v>
      </c>
      <c r="C943">
        <v>2014</v>
      </c>
      <c r="D943">
        <v>99</v>
      </c>
      <c r="E943">
        <v>45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</row>
    <row r="944" spans="1:16">
      <c r="A944">
        <v>3</v>
      </c>
      <c r="B944">
        <v>566</v>
      </c>
      <c r="C944">
        <v>2014</v>
      </c>
      <c r="D944">
        <v>99</v>
      </c>
      <c r="E944">
        <v>46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</row>
    <row r="945" spans="1:29">
      <c r="A945">
        <v>3</v>
      </c>
      <c r="B945">
        <v>567</v>
      </c>
      <c r="C945">
        <v>2014</v>
      </c>
      <c r="D945">
        <v>99</v>
      </c>
      <c r="E945">
        <v>47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</row>
    <row r="946" spans="1:29">
      <c r="A946">
        <v>3</v>
      </c>
      <c r="B946">
        <v>568</v>
      </c>
      <c r="C946">
        <v>2014</v>
      </c>
      <c r="D946">
        <v>99</v>
      </c>
      <c r="E946">
        <v>48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</row>
    <row r="947" spans="1:29">
      <c r="A947">
        <v>3</v>
      </c>
      <c r="B947">
        <v>569</v>
      </c>
      <c r="C947">
        <v>2014</v>
      </c>
      <c r="D947">
        <v>99</v>
      </c>
      <c r="E947">
        <v>49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</row>
    <row r="948" spans="1:29">
      <c r="A948">
        <v>3</v>
      </c>
      <c r="B948">
        <v>570</v>
      </c>
      <c r="C948">
        <v>2014</v>
      </c>
      <c r="D948">
        <v>99</v>
      </c>
      <c r="E948">
        <v>50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</row>
    <row r="949" spans="1:29">
      <c r="A949">
        <v>3</v>
      </c>
      <c r="B949">
        <v>571</v>
      </c>
      <c r="C949">
        <v>2014</v>
      </c>
      <c r="D949">
        <v>99</v>
      </c>
      <c r="E949">
        <v>51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</row>
    <row r="950" spans="1:29">
      <c r="A950">
        <v>3</v>
      </c>
      <c r="B950">
        <v>572</v>
      </c>
      <c r="C950">
        <v>2014</v>
      </c>
      <c r="D950">
        <v>99</v>
      </c>
      <c r="E950">
        <v>52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</row>
    <row r="951" spans="1:29">
      <c r="A951">
        <v>3</v>
      </c>
      <c r="B951">
        <v>573</v>
      </c>
      <c r="C951">
        <v>2013</v>
      </c>
      <c r="D951">
        <v>99</v>
      </c>
      <c r="E951">
        <v>1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  <c r="Q951">
        <v>103</v>
      </c>
      <c r="R951">
        <v>484</v>
      </c>
      <c r="S951">
        <v>480</v>
      </c>
      <c r="T951">
        <v>5.4235768713581356</v>
      </c>
      <c r="U951">
        <v>5.288687219017044</v>
      </c>
      <c r="V951">
        <v>15.44214876033058</v>
      </c>
      <c r="W951">
        <v>59.639583333333348</v>
      </c>
      <c r="X951">
        <v>142.32895785392577</v>
      </c>
      <c r="Y951">
        <v>130.56611570247924</v>
      </c>
      <c r="Z951">
        <v>131.65416666666655</v>
      </c>
      <c r="AA951">
        <v>26.177032381566676</v>
      </c>
      <c r="AB951">
        <v>3.2050246738086567</v>
      </c>
      <c r="AC951">
        <v>-53.29244116354355</v>
      </c>
    </row>
    <row r="952" spans="1:29">
      <c r="A952">
        <v>3</v>
      </c>
      <c r="B952">
        <v>574</v>
      </c>
      <c r="C952">
        <v>2013</v>
      </c>
      <c r="D952">
        <v>99</v>
      </c>
      <c r="E952">
        <v>2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  <c r="Q952">
        <v>114</v>
      </c>
      <c r="R952">
        <v>516</v>
      </c>
      <c r="S952">
        <v>513</v>
      </c>
      <c r="T952">
        <v>5.7821604661586736</v>
      </c>
      <c r="U952">
        <v>5.8010021172658446</v>
      </c>
      <c r="V952">
        <v>15.922480620155037</v>
      </c>
      <c r="W952">
        <v>59.249512670565309</v>
      </c>
      <c r="X952">
        <v>146.05705191194875</v>
      </c>
      <c r="Y952">
        <v>134.33255813953485</v>
      </c>
      <c r="Z952">
        <v>135.11812865497075</v>
      </c>
      <c r="AA952">
        <v>27.289139190264823</v>
      </c>
      <c r="AB952">
        <v>3.6642901331177375</v>
      </c>
      <c r="AC952">
        <v>-55.342394080442688</v>
      </c>
    </row>
    <row r="953" spans="1:29">
      <c r="A953">
        <v>3</v>
      </c>
      <c r="B953">
        <v>575</v>
      </c>
      <c r="C953">
        <v>2013</v>
      </c>
      <c r="D953">
        <v>99</v>
      </c>
      <c r="E953">
        <v>3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  <c r="Q953">
        <v>146</v>
      </c>
      <c r="R953">
        <v>662</v>
      </c>
      <c r="S953">
        <v>656</v>
      </c>
      <c r="T953">
        <v>7.4181981174361251</v>
      </c>
      <c r="U953">
        <v>7.6017953450279698</v>
      </c>
      <c r="V953">
        <v>15.761329305135952</v>
      </c>
      <c r="W953">
        <v>58.989329268292686</v>
      </c>
      <c r="X953">
        <v>149.62505687155686</v>
      </c>
      <c r="Y953">
        <v>137.21012084592155</v>
      </c>
      <c r="Z953">
        <v>138.46509146341478</v>
      </c>
      <c r="AA953">
        <v>28.304223554589846</v>
      </c>
      <c r="AB953">
        <v>3.7312386995535127</v>
      </c>
      <c r="AC953">
        <v>-54.18738983104803</v>
      </c>
    </row>
    <row r="954" spans="1:29">
      <c r="A954">
        <v>3</v>
      </c>
      <c r="B954">
        <v>576</v>
      </c>
      <c r="C954">
        <v>2013</v>
      </c>
      <c r="D954">
        <v>99</v>
      </c>
      <c r="E954">
        <v>4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  <c r="Q954">
        <v>120</v>
      </c>
      <c r="R954">
        <v>408</v>
      </c>
      <c r="S954">
        <v>405</v>
      </c>
      <c r="T954">
        <v>4.5719408337068561</v>
      </c>
      <c r="U954">
        <v>4.620006475909376</v>
      </c>
      <c r="V954">
        <v>15.794117647058822</v>
      </c>
      <c r="W954">
        <v>58.765432098765459</v>
      </c>
      <c r="X954">
        <v>147.5073290421262</v>
      </c>
      <c r="Y954">
        <v>135.30392156862749</v>
      </c>
      <c r="Z954">
        <v>136.30617283950627</v>
      </c>
      <c r="AA954">
        <v>30.470086304881033</v>
      </c>
      <c r="AB954">
        <v>3.7147407564141912</v>
      </c>
      <c r="AC954">
        <v>-61.781830940879104</v>
      </c>
    </row>
    <row r="955" spans="1:29">
      <c r="A955">
        <v>3</v>
      </c>
      <c r="B955">
        <v>577</v>
      </c>
      <c r="C955">
        <v>2013</v>
      </c>
      <c r="D955">
        <v>99</v>
      </c>
      <c r="E955">
        <v>5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  <c r="Q955">
        <v>118</v>
      </c>
      <c r="R955">
        <v>432</v>
      </c>
      <c r="S955">
        <v>431</v>
      </c>
      <c r="T955">
        <v>4.8408785298072621</v>
      </c>
      <c r="U955">
        <v>4.9427307164064684</v>
      </c>
      <c r="V955">
        <v>15.900462962962964</v>
      </c>
      <c r="W955">
        <v>59.169373549883993</v>
      </c>
      <c r="X955">
        <v>148.31918863609005</v>
      </c>
      <c r="Y955">
        <v>136.7134259259258</v>
      </c>
      <c r="Z955">
        <v>137.03062645011596</v>
      </c>
      <c r="AA955">
        <v>29.449053720566656</v>
      </c>
      <c r="AB955">
        <v>3.8530536691560888</v>
      </c>
      <c r="AC955">
        <v>-54.215337346011552</v>
      </c>
    </row>
    <row r="956" spans="1:29">
      <c r="A956">
        <v>3</v>
      </c>
      <c r="B956">
        <v>578</v>
      </c>
      <c r="C956">
        <v>2013</v>
      </c>
      <c r="D956">
        <v>99</v>
      </c>
      <c r="E956">
        <v>6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  <c r="Q956">
        <v>143</v>
      </c>
      <c r="R956">
        <v>584</v>
      </c>
      <c r="S956">
        <v>578</v>
      </c>
      <c r="T956">
        <v>6.5441506051098157</v>
      </c>
      <c r="U956">
        <v>6.5504266877765609</v>
      </c>
      <c r="V956">
        <v>16.097602739726028</v>
      </c>
      <c r="W956">
        <v>59.392733564013845</v>
      </c>
      <c r="X956">
        <v>147.10870597663964</v>
      </c>
      <c r="Y956">
        <v>134.02465753424659</v>
      </c>
      <c r="Z956">
        <v>135.41591695501731</v>
      </c>
      <c r="AA956">
        <v>26.816136544560045</v>
      </c>
      <c r="AB956">
        <v>3.6446504099396471</v>
      </c>
      <c r="AC956">
        <v>-43.149662785710085</v>
      </c>
    </row>
    <row r="957" spans="1:29">
      <c r="A957">
        <v>3</v>
      </c>
      <c r="B957">
        <v>579</v>
      </c>
      <c r="C957">
        <v>2013</v>
      </c>
      <c r="D957">
        <v>99</v>
      </c>
      <c r="E957">
        <v>7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  <c r="Q957">
        <v>135</v>
      </c>
      <c r="R957">
        <v>561</v>
      </c>
      <c r="S957">
        <v>555</v>
      </c>
      <c r="T957">
        <v>6.2864186463469309</v>
      </c>
      <c r="U957">
        <v>6.2952818840828915</v>
      </c>
      <c r="V957">
        <v>16.479500891265594</v>
      </c>
      <c r="W957">
        <v>59.450450450450447</v>
      </c>
      <c r="X957">
        <v>146.59745115420347</v>
      </c>
      <c r="Y957">
        <v>134.08502673796784</v>
      </c>
      <c r="Z957">
        <v>135.53459459459452</v>
      </c>
      <c r="AA957">
        <v>27.180534760756817</v>
      </c>
      <c r="AB957">
        <v>3.2932875732824969</v>
      </c>
      <c r="AC957">
        <v>-49.657614146025239</v>
      </c>
    </row>
    <row r="958" spans="1:29">
      <c r="A958">
        <v>3</v>
      </c>
      <c r="B958">
        <v>580</v>
      </c>
      <c r="C958">
        <v>2013</v>
      </c>
      <c r="D958">
        <v>99</v>
      </c>
      <c r="E958">
        <v>8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  <c r="Q958">
        <v>119</v>
      </c>
      <c r="R958">
        <v>452</v>
      </c>
      <c r="S958">
        <v>448</v>
      </c>
      <c r="T958">
        <v>5.0649932765575985</v>
      </c>
      <c r="U958">
        <v>5.1338277888485342</v>
      </c>
      <c r="V958">
        <v>16.957964601769913</v>
      </c>
      <c r="W958">
        <v>59.294642857142847</v>
      </c>
      <c r="X958">
        <v>148.19581204038397</v>
      </c>
      <c r="Y958">
        <v>135.71592920353984</v>
      </c>
      <c r="Z958">
        <v>136.92767857142869</v>
      </c>
      <c r="AA958">
        <v>32.277156229349174</v>
      </c>
      <c r="AB958">
        <v>3.5829167907714696</v>
      </c>
      <c r="AC958">
        <v>-50.464137806113037</v>
      </c>
    </row>
    <row r="959" spans="1:29">
      <c r="A959">
        <v>3</v>
      </c>
      <c r="B959">
        <v>581</v>
      </c>
      <c r="C959">
        <v>2013</v>
      </c>
      <c r="D959">
        <v>99</v>
      </c>
      <c r="E959">
        <v>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  <c r="Q959">
        <v>129</v>
      </c>
      <c r="R959">
        <v>519</v>
      </c>
      <c r="S959">
        <v>516</v>
      </c>
      <c r="T959">
        <v>5.8157776781712256</v>
      </c>
      <c r="U959">
        <v>5.8070110380862641</v>
      </c>
      <c r="V959">
        <v>16.682080924855491</v>
      </c>
      <c r="W959">
        <v>59.689922480620147</v>
      </c>
      <c r="X959">
        <v>145.52278842761621</v>
      </c>
      <c r="Y959">
        <v>133.69441233140648</v>
      </c>
      <c r="Z959">
        <v>134.47170542635655</v>
      </c>
      <c r="AA959">
        <v>26.808885303198441</v>
      </c>
      <c r="AB959">
        <v>3.4038246832953676</v>
      </c>
      <c r="AC959">
        <v>-52.531343155090802</v>
      </c>
    </row>
    <row r="960" spans="1:29">
      <c r="A960">
        <v>3</v>
      </c>
      <c r="B960">
        <v>582</v>
      </c>
      <c r="C960">
        <v>2013</v>
      </c>
      <c r="D960">
        <v>99</v>
      </c>
      <c r="E960">
        <v>10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  <c r="Q960">
        <v>117</v>
      </c>
      <c r="R960">
        <v>486</v>
      </c>
      <c r="S960">
        <v>482</v>
      </c>
      <c r="T960">
        <v>5.4459883460331691</v>
      </c>
      <c r="U960">
        <v>5.3848717969962303</v>
      </c>
      <c r="V960">
        <v>15.590534979423866</v>
      </c>
      <c r="W960">
        <v>58.846473029045619</v>
      </c>
      <c r="X960">
        <v>144.60651213389863</v>
      </c>
      <c r="Y960">
        <v>132.39362139917696</v>
      </c>
      <c r="Z960">
        <v>133.49232365145235</v>
      </c>
      <c r="AA960">
        <v>27.583739030740329</v>
      </c>
      <c r="AB960">
        <v>4.0254993773225998</v>
      </c>
      <c r="AC960">
        <v>-60.756504281336206</v>
      </c>
    </row>
    <row r="961" spans="1:29">
      <c r="A961">
        <v>3</v>
      </c>
      <c r="B961">
        <v>583</v>
      </c>
      <c r="C961">
        <v>2013</v>
      </c>
      <c r="D961">
        <v>99</v>
      </c>
      <c r="E961">
        <v>11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  <c r="Q961">
        <v>122</v>
      </c>
      <c r="R961">
        <v>482</v>
      </c>
      <c r="S961">
        <v>481</v>
      </c>
      <c r="T961">
        <v>5.4011653966831021</v>
      </c>
      <c r="U961">
        <v>5.3733895694675162</v>
      </c>
      <c r="V961">
        <v>16.226141078838172</v>
      </c>
      <c r="W961">
        <v>59.280665280665282</v>
      </c>
      <c r="X961">
        <v>144.49162257297388</v>
      </c>
      <c r="Y961">
        <v>133.20767634854764</v>
      </c>
      <c r="Z961">
        <v>133.48461538461535</v>
      </c>
      <c r="AA961">
        <v>29.515725614186039</v>
      </c>
      <c r="AB961">
        <v>3.9950879889846953</v>
      </c>
      <c r="AC961">
        <v>-56.599895602011856</v>
      </c>
    </row>
    <row r="962" spans="1:29">
      <c r="A962">
        <v>3</v>
      </c>
      <c r="B962">
        <v>584</v>
      </c>
      <c r="C962">
        <v>2013</v>
      </c>
      <c r="D962">
        <v>99</v>
      </c>
      <c r="E962">
        <v>12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  <c r="Q962">
        <v>151</v>
      </c>
      <c r="R962">
        <v>671</v>
      </c>
      <c r="S962">
        <v>669</v>
      </c>
      <c r="T962">
        <v>7.5190497534737792</v>
      </c>
      <c r="U962">
        <v>7.5836263100681744</v>
      </c>
      <c r="V962">
        <v>15.526080476900153</v>
      </c>
      <c r="W962">
        <v>59.258594917787754</v>
      </c>
      <c r="X962">
        <v>146.68247937700724</v>
      </c>
      <c r="Y962">
        <v>135.04619970193727</v>
      </c>
      <c r="Z962">
        <v>135.4499252615843</v>
      </c>
      <c r="AA962">
        <v>29.154802348746124</v>
      </c>
      <c r="AB962">
        <v>3.3983780267342345</v>
      </c>
      <c r="AC962">
        <v>-44.718170042148245</v>
      </c>
    </row>
    <row r="963" spans="1:29">
      <c r="A963">
        <v>3</v>
      </c>
      <c r="B963">
        <v>585</v>
      </c>
      <c r="C963">
        <v>2013</v>
      </c>
      <c r="D963">
        <v>99</v>
      </c>
      <c r="E963">
        <v>13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  <c r="Q963">
        <v>76</v>
      </c>
      <c r="R963">
        <v>354</v>
      </c>
      <c r="S963">
        <v>352</v>
      </c>
      <c r="T963">
        <v>3.9668310174809513</v>
      </c>
      <c r="U963">
        <v>3.9097319494068974</v>
      </c>
      <c r="V963">
        <v>16.802259887005651</v>
      </c>
      <c r="W963">
        <v>59.752840909090899</v>
      </c>
      <c r="X963">
        <v>143.69992226282523</v>
      </c>
      <c r="Y963">
        <v>131.96892655367239</v>
      </c>
      <c r="Z963">
        <v>132.71875000000003</v>
      </c>
      <c r="AA963">
        <v>28.722714139308128</v>
      </c>
      <c r="AB963">
        <v>3.4168271595629274</v>
      </c>
      <c r="AC963">
        <v>-54.483748037486841</v>
      </c>
    </row>
    <row r="964" spans="1:29">
      <c r="A964">
        <v>3</v>
      </c>
      <c r="B964">
        <v>586</v>
      </c>
      <c r="C964">
        <v>2013</v>
      </c>
      <c r="D964">
        <v>99</v>
      </c>
      <c r="E964">
        <v>14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  <c r="Q964">
        <v>110</v>
      </c>
      <c r="R964">
        <v>487</v>
      </c>
      <c r="S964">
        <v>485</v>
      </c>
      <c r="T964">
        <v>5.4571940833706867</v>
      </c>
      <c r="U964">
        <v>5.3471528469438292</v>
      </c>
      <c r="V964">
        <v>16.078028747433262</v>
      </c>
      <c r="W964">
        <v>59.47422680412371</v>
      </c>
      <c r="X964">
        <v>142.53227467792078</v>
      </c>
      <c r="Y964">
        <v>131.19630390143729</v>
      </c>
      <c r="Z964">
        <v>131.7373195876288</v>
      </c>
      <c r="AA964">
        <v>28.251293356598005</v>
      </c>
      <c r="AB964">
        <v>3.3867320973285748</v>
      </c>
      <c r="AC964">
        <v>-52.632260695861881</v>
      </c>
    </row>
    <row r="965" spans="1:29">
      <c r="A965">
        <v>3</v>
      </c>
      <c r="B965">
        <v>587</v>
      </c>
      <c r="C965">
        <v>2013</v>
      </c>
      <c r="D965">
        <v>99</v>
      </c>
      <c r="E965">
        <v>15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  <c r="Q965">
        <v>138</v>
      </c>
      <c r="R965">
        <v>641</v>
      </c>
      <c r="S965">
        <v>636</v>
      </c>
      <c r="T965">
        <v>7.1828776333482764</v>
      </c>
      <c r="U965">
        <v>7.1747518872237777</v>
      </c>
      <c r="V965">
        <v>16.536661466458654</v>
      </c>
      <c r="W965">
        <v>59.411949685534609</v>
      </c>
      <c r="X965">
        <v>145.96538791129103</v>
      </c>
      <c r="Y965">
        <v>133.74477379095171</v>
      </c>
      <c r="Z965">
        <v>134.79622641509445</v>
      </c>
      <c r="AA965">
        <v>30.815491462281098</v>
      </c>
      <c r="AB965">
        <v>3.7567693999648681</v>
      </c>
      <c r="AC965">
        <v>-54.610229521746163</v>
      </c>
    </row>
    <row r="966" spans="1:29">
      <c r="A966">
        <v>3</v>
      </c>
      <c r="B966">
        <v>588</v>
      </c>
      <c r="C966">
        <v>2013</v>
      </c>
      <c r="D966">
        <v>99</v>
      </c>
      <c r="E966">
        <v>16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  <c r="Q966">
        <v>128</v>
      </c>
      <c r="R966">
        <v>581</v>
      </c>
      <c r="S966">
        <v>577</v>
      </c>
      <c r="T966">
        <v>6.5105333930972646</v>
      </c>
      <c r="U966">
        <v>6.3290590490288601</v>
      </c>
      <c r="V966">
        <v>16.325301204819276</v>
      </c>
      <c r="W966">
        <v>59.012131715771247</v>
      </c>
      <c r="X966">
        <v>141.74201837531203</v>
      </c>
      <c r="Y966">
        <v>130.16402753872637</v>
      </c>
      <c r="Z966">
        <v>131.06637781629118</v>
      </c>
      <c r="AA966">
        <v>29.206324180704723</v>
      </c>
      <c r="AB966">
        <v>3.9789121506924472</v>
      </c>
      <c r="AC966">
        <v>-59.110807011824512</v>
      </c>
    </row>
    <row r="967" spans="1:29">
      <c r="A967">
        <v>3</v>
      </c>
      <c r="B967">
        <v>589</v>
      </c>
      <c r="C967">
        <v>2013</v>
      </c>
      <c r="D967">
        <v>99</v>
      </c>
      <c r="E967">
        <v>17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  <c r="Q967">
        <v>139</v>
      </c>
      <c r="R967">
        <v>604</v>
      </c>
      <c r="S967">
        <v>602</v>
      </c>
      <c r="T967">
        <v>6.7682653518601521</v>
      </c>
      <c r="U967">
        <v>6.8566473184437644</v>
      </c>
      <c r="V967">
        <v>15.653973509933779</v>
      </c>
      <c r="W967">
        <v>59.043189368770754</v>
      </c>
      <c r="X967">
        <v>147.30758468282963</v>
      </c>
      <c r="Y967">
        <v>135.64470198675491</v>
      </c>
      <c r="Z967">
        <v>136.09534883720929</v>
      </c>
      <c r="AA967">
        <v>28.273335611595197</v>
      </c>
      <c r="AB967">
        <v>3.6277989712909697</v>
      </c>
      <c r="AC967">
        <v>-54.310995315461838</v>
      </c>
    </row>
    <row r="968" spans="1:29">
      <c r="A968">
        <v>3</v>
      </c>
      <c r="B968">
        <v>590</v>
      </c>
      <c r="C968">
        <v>2013</v>
      </c>
      <c r="D968">
        <v>99</v>
      </c>
      <c r="E968">
        <v>18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</row>
    <row r="969" spans="1:29">
      <c r="A969">
        <v>3</v>
      </c>
      <c r="B969">
        <v>591</v>
      </c>
      <c r="C969">
        <v>2013</v>
      </c>
      <c r="D969">
        <v>99</v>
      </c>
      <c r="E969">
        <v>19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</row>
    <row r="970" spans="1:29">
      <c r="A970">
        <v>3</v>
      </c>
      <c r="B970">
        <v>592</v>
      </c>
      <c r="C970">
        <v>2013</v>
      </c>
      <c r="D970">
        <v>99</v>
      </c>
      <c r="E970">
        <v>20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</row>
    <row r="971" spans="1:29">
      <c r="A971">
        <v>3</v>
      </c>
      <c r="B971">
        <v>593</v>
      </c>
      <c r="C971">
        <v>2013</v>
      </c>
      <c r="D971">
        <v>99</v>
      </c>
      <c r="E971">
        <v>21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</row>
    <row r="972" spans="1:29">
      <c r="A972">
        <v>3</v>
      </c>
      <c r="B972">
        <v>594</v>
      </c>
      <c r="C972">
        <v>2013</v>
      </c>
      <c r="D972">
        <v>99</v>
      </c>
      <c r="E972">
        <v>22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</row>
    <row r="973" spans="1:29">
      <c r="A973">
        <v>3</v>
      </c>
      <c r="B973">
        <v>595</v>
      </c>
      <c r="C973">
        <v>2013</v>
      </c>
      <c r="D973">
        <v>99</v>
      </c>
      <c r="E973">
        <v>23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</row>
    <row r="974" spans="1:29">
      <c r="A974">
        <v>3</v>
      </c>
      <c r="B974">
        <v>596</v>
      </c>
      <c r="C974">
        <v>2013</v>
      </c>
      <c r="D974">
        <v>99</v>
      </c>
      <c r="E974">
        <v>24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</row>
    <row r="975" spans="1:29">
      <c r="A975">
        <v>3</v>
      </c>
      <c r="B975">
        <v>597</v>
      </c>
      <c r="C975">
        <v>2013</v>
      </c>
      <c r="D975">
        <v>99</v>
      </c>
      <c r="E975">
        <v>25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</row>
    <row r="976" spans="1:29">
      <c r="A976">
        <v>3</v>
      </c>
      <c r="B976">
        <v>598</v>
      </c>
      <c r="C976">
        <v>2013</v>
      </c>
      <c r="D976">
        <v>99</v>
      </c>
      <c r="E976">
        <v>26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</row>
    <row r="977" spans="1:16">
      <c r="A977">
        <v>3</v>
      </c>
      <c r="B977">
        <v>599</v>
      </c>
      <c r="C977">
        <v>2013</v>
      </c>
      <c r="D977">
        <v>99</v>
      </c>
      <c r="E977">
        <v>27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</row>
    <row r="978" spans="1:16">
      <c r="A978">
        <v>3</v>
      </c>
      <c r="B978">
        <v>600</v>
      </c>
      <c r="C978">
        <v>2013</v>
      </c>
      <c r="D978">
        <v>99</v>
      </c>
      <c r="E978">
        <v>28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</row>
    <row r="979" spans="1:16">
      <c r="A979">
        <v>3</v>
      </c>
      <c r="B979">
        <v>601</v>
      </c>
      <c r="C979">
        <v>2013</v>
      </c>
      <c r="D979">
        <v>99</v>
      </c>
      <c r="E979">
        <v>29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</row>
    <row r="980" spans="1:16">
      <c r="A980">
        <v>3</v>
      </c>
      <c r="B980">
        <v>602</v>
      </c>
      <c r="C980">
        <v>2013</v>
      </c>
      <c r="D980">
        <v>99</v>
      </c>
      <c r="E980">
        <v>30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</row>
    <row r="981" spans="1:16">
      <c r="A981">
        <v>3</v>
      </c>
      <c r="B981">
        <v>603</v>
      </c>
      <c r="C981">
        <v>2013</v>
      </c>
      <c r="D981">
        <v>99</v>
      </c>
      <c r="E981">
        <v>31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</row>
    <row r="982" spans="1:16">
      <c r="A982">
        <v>3</v>
      </c>
      <c r="B982">
        <v>604</v>
      </c>
      <c r="C982">
        <v>2013</v>
      </c>
      <c r="D982">
        <v>99</v>
      </c>
      <c r="E982">
        <v>32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</row>
    <row r="983" spans="1:16">
      <c r="A983">
        <v>3</v>
      </c>
      <c r="B983">
        <v>605</v>
      </c>
      <c r="C983">
        <v>2013</v>
      </c>
      <c r="D983">
        <v>99</v>
      </c>
      <c r="E983">
        <v>33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</row>
    <row r="984" spans="1:16">
      <c r="A984">
        <v>3</v>
      </c>
      <c r="B984">
        <v>606</v>
      </c>
      <c r="C984">
        <v>2013</v>
      </c>
      <c r="D984">
        <v>99</v>
      </c>
      <c r="E984">
        <v>34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</row>
    <row r="985" spans="1:16">
      <c r="A985">
        <v>3</v>
      </c>
      <c r="B985">
        <v>607</v>
      </c>
      <c r="C985">
        <v>2013</v>
      </c>
      <c r="D985">
        <v>99</v>
      </c>
      <c r="E985">
        <v>35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</row>
    <row r="986" spans="1:16">
      <c r="A986">
        <v>3</v>
      </c>
      <c r="B986">
        <v>608</v>
      </c>
      <c r="C986">
        <v>2013</v>
      </c>
      <c r="D986">
        <v>99</v>
      </c>
      <c r="E986">
        <v>36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</row>
    <row r="987" spans="1:16">
      <c r="A987">
        <v>3</v>
      </c>
      <c r="B987">
        <v>609</v>
      </c>
      <c r="C987">
        <v>2013</v>
      </c>
      <c r="D987">
        <v>99</v>
      </c>
      <c r="E987">
        <v>37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</row>
    <row r="988" spans="1:16">
      <c r="A988">
        <v>3</v>
      </c>
      <c r="B988">
        <v>610</v>
      </c>
      <c r="C988">
        <v>2013</v>
      </c>
      <c r="D988">
        <v>99</v>
      </c>
      <c r="E988">
        <v>38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</row>
    <row r="989" spans="1:16">
      <c r="A989">
        <v>3</v>
      </c>
      <c r="B989">
        <v>611</v>
      </c>
      <c r="C989">
        <v>2013</v>
      </c>
      <c r="D989">
        <v>99</v>
      </c>
      <c r="E989">
        <v>39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</row>
    <row r="990" spans="1:16">
      <c r="A990">
        <v>3</v>
      </c>
      <c r="B990">
        <v>612</v>
      </c>
      <c r="C990">
        <v>2013</v>
      </c>
      <c r="D990">
        <v>99</v>
      </c>
      <c r="E990">
        <v>40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</row>
    <row r="991" spans="1:16">
      <c r="A991">
        <v>3</v>
      </c>
      <c r="B991">
        <v>613</v>
      </c>
      <c r="C991">
        <v>2013</v>
      </c>
      <c r="D991">
        <v>99</v>
      </c>
      <c r="E991">
        <v>41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</row>
    <row r="992" spans="1:16">
      <c r="A992">
        <v>3</v>
      </c>
      <c r="B992">
        <v>614</v>
      </c>
      <c r="C992">
        <v>2013</v>
      </c>
      <c r="D992">
        <v>99</v>
      </c>
      <c r="E992">
        <v>42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</row>
    <row r="993" spans="1:29">
      <c r="A993">
        <v>3</v>
      </c>
      <c r="B993">
        <v>615</v>
      </c>
      <c r="C993">
        <v>2013</v>
      </c>
      <c r="D993">
        <v>99</v>
      </c>
      <c r="E993">
        <v>43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</row>
    <row r="994" spans="1:29">
      <c r="A994">
        <v>3</v>
      </c>
      <c r="B994">
        <v>616</v>
      </c>
      <c r="C994">
        <v>2013</v>
      </c>
      <c r="D994">
        <v>99</v>
      </c>
      <c r="E994">
        <v>44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</row>
    <row r="995" spans="1:29">
      <c r="A995">
        <v>3</v>
      </c>
      <c r="B995">
        <v>617</v>
      </c>
      <c r="C995">
        <v>2013</v>
      </c>
      <c r="D995">
        <v>99</v>
      </c>
      <c r="E995">
        <v>45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</row>
    <row r="996" spans="1:29">
      <c r="A996">
        <v>3</v>
      </c>
      <c r="B996">
        <v>618</v>
      </c>
      <c r="C996">
        <v>2013</v>
      </c>
      <c r="D996">
        <v>99</v>
      </c>
      <c r="E996">
        <v>46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</row>
    <row r="997" spans="1:29">
      <c r="A997">
        <v>3</v>
      </c>
      <c r="B997">
        <v>619</v>
      </c>
      <c r="C997">
        <v>2013</v>
      </c>
      <c r="D997">
        <v>99</v>
      </c>
      <c r="E997">
        <v>47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</row>
    <row r="998" spans="1:29">
      <c r="A998">
        <v>3</v>
      </c>
      <c r="B998">
        <v>620</v>
      </c>
      <c r="C998">
        <v>2013</v>
      </c>
      <c r="D998">
        <v>99</v>
      </c>
      <c r="E998">
        <v>48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</row>
    <row r="999" spans="1:29">
      <c r="A999">
        <v>3</v>
      </c>
      <c r="B999">
        <v>621</v>
      </c>
      <c r="C999">
        <v>2013</v>
      </c>
      <c r="D999">
        <v>99</v>
      </c>
      <c r="E999">
        <v>49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99</v>
      </c>
      <c r="N999">
        <v>99</v>
      </c>
      <c r="O999">
        <v>99</v>
      </c>
      <c r="P999">
        <v>9999</v>
      </c>
    </row>
    <row r="1000" spans="1:29">
      <c r="A1000">
        <v>3</v>
      </c>
      <c r="B1000">
        <v>622</v>
      </c>
      <c r="C1000">
        <v>2013</v>
      </c>
      <c r="D1000">
        <v>99</v>
      </c>
      <c r="E1000">
        <v>50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99</v>
      </c>
      <c r="N1000">
        <v>99</v>
      </c>
      <c r="O1000">
        <v>99</v>
      </c>
      <c r="P1000">
        <v>9999</v>
      </c>
    </row>
    <row r="1001" spans="1:29">
      <c r="A1001">
        <v>3</v>
      </c>
      <c r="B1001">
        <v>623</v>
      </c>
      <c r="C1001">
        <v>2013</v>
      </c>
      <c r="D1001">
        <v>99</v>
      </c>
      <c r="E1001">
        <v>51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99</v>
      </c>
      <c r="N1001">
        <v>99</v>
      </c>
      <c r="O1001">
        <v>99</v>
      </c>
      <c r="P1001">
        <v>9999</v>
      </c>
    </row>
    <row r="1002" spans="1:29">
      <c r="A1002">
        <v>3</v>
      </c>
      <c r="B1002">
        <v>624</v>
      </c>
      <c r="C1002">
        <v>2013</v>
      </c>
      <c r="D1002">
        <v>99</v>
      </c>
      <c r="E1002">
        <v>52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99</v>
      </c>
      <c r="N1002">
        <v>99</v>
      </c>
      <c r="O1002">
        <v>99</v>
      </c>
      <c r="P1002">
        <v>9999</v>
      </c>
    </row>
    <row r="1003" spans="1:29">
      <c r="A1003">
        <v>3</v>
      </c>
      <c r="B1003">
        <v>625</v>
      </c>
      <c r="C1003">
        <v>2012</v>
      </c>
      <c r="D1003">
        <v>99</v>
      </c>
      <c r="E1003">
        <v>1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99</v>
      </c>
      <c r="P1003">
        <v>9999</v>
      </c>
      <c r="Q1003">
        <v>133</v>
      </c>
      <c r="R1003">
        <v>468</v>
      </c>
      <c r="S1003">
        <v>467</v>
      </c>
      <c r="T1003">
        <v>5.2378287632904312</v>
      </c>
      <c r="U1003">
        <v>5.2759888350922877</v>
      </c>
      <c r="V1003">
        <v>16.472222222222221</v>
      </c>
      <c r="W1003">
        <v>59.612419700214119</v>
      </c>
      <c r="X1003">
        <v>147.20902667814903</v>
      </c>
      <c r="Y1003">
        <v>135.69081196581189</v>
      </c>
      <c r="Z1003">
        <v>135.98137044967876</v>
      </c>
      <c r="AA1003">
        <v>27.897884607505905</v>
      </c>
      <c r="AB1003">
        <v>3.6620771904039602</v>
      </c>
      <c r="AC1003">
        <v>-49.083286350213982</v>
      </c>
    </row>
    <row r="1004" spans="1:29">
      <c r="A1004">
        <v>3</v>
      </c>
      <c r="B1004">
        <v>626</v>
      </c>
      <c r="C1004">
        <v>2012</v>
      </c>
      <c r="D1004">
        <v>99</v>
      </c>
      <c r="E1004">
        <v>2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99</v>
      </c>
      <c r="P1004">
        <v>9999</v>
      </c>
      <c r="Q1004">
        <v>168</v>
      </c>
      <c r="R1004">
        <v>600</v>
      </c>
      <c r="S1004">
        <v>598</v>
      </c>
      <c r="T1004">
        <v>6.7151650811415786</v>
      </c>
      <c r="U1004">
        <v>6.841563392821242</v>
      </c>
      <c r="V1004">
        <v>16.028333333333332</v>
      </c>
      <c r="W1004">
        <v>59.215719063545151</v>
      </c>
      <c r="X1004">
        <v>149.02546045503789</v>
      </c>
      <c r="Y1004">
        <v>137.24500000000009</v>
      </c>
      <c r="Z1004">
        <v>137.70401337792649</v>
      </c>
      <c r="AA1004">
        <v>29.721759040833799</v>
      </c>
      <c r="AB1004">
        <v>3.6624215358637762</v>
      </c>
      <c r="AC1004">
        <v>-57.96348613388011</v>
      </c>
    </row>
    <row r="1005" spans="1:29">
      <c r="A1005">
        <v>3</v>
      </c>
      <c r="B1005">
        <v>627</v>
      </c>
      <c r="C1005">
        <v>2012</v>
      </c>
      <c r="D1005">
        <v>99</v>
      </c>
      <c r="E1005">
        <v>3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99</v>
      </c>
      <c r="P1005">
        <v>9999</v>
      </c>
      <c r="Q1005">
        <v>140</v>
      </c>
      <c r="R1005">
        <v>577</v>
      </c>
      <c r="S1005">
        <v>576</v>
      </c>
      <c r="T1005">
        <v>6.4577504196978195</v>
      </c>
      <c r="U1005">
        <v>6.3923715990749264</v>
      </c>
      <c r="V1005">
        <v>18.22183708838822</v>
      </c>
      <c r="W1005">
        <v>59.774305555555557</v>
      </c>
      <c r="X1005">
        <v>144.67141470339163</v>
      </c>
      <c r="Y1005">
        <v>133.34558058925467</v>
      </c>
      <c r="Z1005">
        <v>133.57708333333321</v>
      </c>
      <c r="AA1005">
        <v>29.586630024646233</v>
      </c>
      <c r="AB1005">
        <v>3.417850334148036</v>
      </c>
      <c r="AC1005">
        <v>-56.256408972247378</v>
      </c>
    </row>
    <row r="1006" spans="1:29">
      <c r="A1006">
        <v>3</v>
      </c>
      <c r="B1006">
        <v>628</v>
      </c>
      <c r="C1006">
        <v>2012</v>
      </c>
      <c r="D1006">
        <v>99</v>
      </c>
      <c r="E1006">
        <v>4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99</v>
      </c>
      <c r="P1006">
        <v>9999</v>
      </c>
      <c r="Q1006">
        <v>131</v>
      </c>
      <c r="R1006">
        <v>456</v>
      </c>
      <c r="S1006">
        <v>453</v>
      </c>
      <c r="T1006">
        <v>5.1035254616676005</v>
      </c>
      <c r="U1006">
        <v>5.0602328758610238</v>
      </c>
      <c r="V1006">
        <v>17.03289473684211</v>
      </c>
      <c r="W1006">
        <v>59.441501103752749</v>
      </c>
      <c r="X1006">
        <v>145.36551291554983</v>
      </c>
      <c r="Y1006">
        <v>133.56666666666669</v>
      </c>
      <c r="Z1006">
        <v>134.45121412803536</v>
      </c>
      <c r="AA1006">
        <v>28.947178500114561</v>
      </c>
      <c r="AB1006">
        <v>3.4900362051955223</v>
      </c>
      <c r="AC1006">
        <v>-58.523515576677013</v>
      </c>
    </row>
    <row r="1007" spans="1:29">
      <c r="A1007">
        <v>3</v>
      </c>
      <c r="B1007">
        <v>629</v>
      </c>
      <c r="C1007">
        <v>2012</v>
      </c>
      <c r="D1007">
        <v>99</v>
      </c>
      <c r="E1007">
        <v>5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99</v>
      </c>
      <c r="P1007">
        <v>9999</v>
      </c>
      <c r="Q1007">
        <v>134</v>
      </c>
      <c r="R1007">
        <v>588</v>
      </c>
      <c r="S1007">
        <v>585</v>
      </c>
      <c r="T1007">
        <v>6.5808617795187452</v>
      </c>
      <c r="U1007">
        <v>6.6553265110726851</v>
      </c>
      <c r="V1007">
        <v>15.9047619047619</v>
      </c>
      <c r="W1007">
        <v>58.678632478632494</v>
      </c>
      <c r="X1007">
        <v>148.1001392973225</v>
      </c>
      <c r="Y1007">
        <v>136.23367346938772</v>
      </c>
      <c r="Z1007">
        <v>136.93230769230772</v>
      </c>
      <c r="AA1007">
        <v>28.117270277126224</v>
      </c>
      <c r="AB1007">
        <v>3.9608302043464327</v>
      </c>
      <c r="AC1007">
        <v>-50.417902720871311</v>
      </c>
    </row>
    <row r="1008" spans="1:29">
      <c r="A1008">
        <v>3</v>
      </c>
      <c r="B1008">
        <v>630</v>
      </c>
      <c r="C1008">
        <v>2012</v>
      </c>
      <c r="D1008">
        <v>99</v>
      </c>
      <c r="E1008">
        <v>6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99</v>
      </c>
      <c r="P1008">
        <v>9999</v>
      </c>
      <c r="Q1008">
        <v>106</v>
      </c>
      <c r="R1008">
        <v>382</v>
      </c>
      <c r="S1008">
        <v>382</v>
      </c>
      <c r="T1008">
        <v>4.2753217683268039</v>
      </c>
      <c r="U1008">
        <v>4.3429849279063184</v>
      </c>
      <c r="V1008">
        <v>16.696335078534027</v>
      </c>
      <c r="W1008">
        <v>58.842931937172786</v>
      </c>
      <c r="X1008">
        <v>148.25716279148924</v>
      </c>
      <c r="Y1008">
        <v>136.84136125654445</v>
      </c>
      <c r="Z1008">
        <v>136.84136125654445</v>
      </c>
      <c r="AA1008">
        <v>29.247575032255742</v>
      </c>
      <c r="AB1008">
        <v>3.9633715340394526</v>
      </c>
      <c r="AC1008">
        <v>-47.960726607422224</v>
      </c>
    </row>
    <row r="1009" spans="1:29">
      <c r="A1009">
        <v>3</v>
      </c>
      <c r="B1009">
        <v>631</v>
      </c>
      <c r="C1009">
        <v>2012</v>
      </c>
      <c r="D1009">
        <v>99</v>
      </c>
      <c r="E1009">
        <v>7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99</v>
      </c>
      <c r="N1009">
        <v>99</v>
      </c>
      <c r="O1009">
        <v>99</v>
      </c>
      <c r="P1009">
        <v>9999</v>
      </c>
      <c r="Q1009">
        <v>145</v>
      </c>
      <c r="R1009">
        <v>561</v>
      </c>
      <c r="S1009">
        <v>561</v>
      </c>
      <c r="T1009">
        <v>6.2786793508673764</v>
      </c>
      <c r="U1009">
        <v>6.2650399408987028</v>
      </c>
      <c r="V1009">
        <v>16.672014260249561</v>
      </c>
      <c r="W1009">
        <v>59.475935828877006</v>
      </c>
      <c r="X1009">
        <v>145.63028796665921</v>
      </c>
      <c r="Y1009">
        <v>134.41675579322643</v>
      </c>
      <c r="Z1009">
        <v>134.41675579322643</v>
      </c>
      <c r="AA1009">
        <v>29.024878458156831</v>
      </c>
      <c r="AB1009">
        <v>3.5700090458824199</v>
      </c>
      <c r="AC1009">
        <v>-47.403113894519777</v>
      </c>
    </row>
    <row r="1010" spans="1:29">
      <c r="A1010">
        <v>3</v>
      </c>
      <c r="B1010">
        <v>632</v>
      </c>
      <c r="C1010">
        <v>2012</v>
      </c>
      <c r="D1010">
        <v>99</v>
      </c>
      <c r="E1010">
        <v>8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99</v>
      </c>
      <c r="N1010">
        <v>99</v>
      </c>
      <c r="O1010">
        <v>99</v>
      </c>
      <c r="P1010">
        <v>9999</v>
      </c>
      <c r="Q1010">
        <v>136</v>
      </c>
      <c r="R1010">
        <v>595</v>
      </c>
      <c r="S1010">
        <v>594</v>
      </c>
      <c r="T1010">
        <v>6.6592053721320639</v>
      </c>
      <c r="U1010">
        <v>6.7296933173062357</v>
      </c>
      <c r="V1010">
        <v>15.831932773109248</v>
      </c>
      <c r="W1010">
        <v>59.851851851851855</v>
      </c>
      <c r="X1010">
        <v>147.86784052732699</v>
      </c>
      <c r="Y1010">
        <v>136.13529411764702</v>
      </c>
      <c r="Z1010">
        <v>136.36447811447809</v>
      </c>
      <c r="AA1010">
        <v>28.549397220081751</v>
      </c>
      <c r="AB1010">
        <v>3.1550725986307802</v>
      </c>
      <c r="AC1010">
        <v>-50.59008897444113</v>
      </c>
    </row>
    <row r="1011" spans="1:29">
      <c r="A1011">
        <v>3</v>
      </c>
      <c r="B1011">
        <v>633</v>
      </c>
      <c r="C1011">
        <v>2012</v>
      </c>
      <c r="D1011">
        <v>99</v>
      </c>
      <c r="E1011">
        <v>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99</v>
      </c>
      <c r="N1011">
        <v>99</v>
      </c>
      <c r="O1011">
        <v>99</v>
      </c>
      <c r="P1011">
        <v>9999</v>
      </c>
      <c r="Q1011">
        <v>146</v>
      </c>
      <c r="R1011">
        <v>578</v>
      </c>
      <c r="S1011">
        <v>579</v>
      </c>
      <c r="T1011">
        <v>6.4689423614997201</v>
      </c>
      <c r="U1011">
        <v>6.6248104481416403</v>
      </c>
      <c r="V1011">
        <v>15.731833910034599</v>
      </c>
      <c r="W1011">
        <v>58.535405872193451</v>
      </c>
      <c r="X1011">
        <v>149.4357949667662</v>
      </c>
      <c r="Y1011">
        <v>137.95519031141873</v>
      </c>
      <c r="Z1011">
        <v>137.7169257340243</v>
      </c>
      <c r="AA1011">
        <v>28.459962912738568</v>
      </c>
      <c r="AB1011">
        <v>5.463337402900156</v>
      </c>
      <c r="AC1011">
        <v>-28.364997703713755</v>
      </c>
    </row>
    <row r="1012" spans="1:29">
      <c r="A1012">
        <v>3</v>
      </c>
      <c r="B1012">
        <v>634</v>
      </c>
      <c r="C1012">
        <v>2012</v>
      </c>
      <c r="D1012">
        <v>99</v>
      </c>
      <c r="E1012">
        <v>10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99</v>
      </c>
      <c r="N1012">
        <v>99</v>
      </c>
      <c r="O1012">
        <v>99</v>
      </c>
      <c r="P1012">
        <v>9999</v>
      </c>
      <c r="Q1012">
        <v>132</v>
      </c>
      <c r="R1012">
        <v>564</v>
      </c>
      <c r="S1012">
        <v>563</v>
      </c>
      <c r="T1012">
        <v>6.3122551762730854</v>
      </c>
      <c r="U1012">
        <v>6.2633201410003307</v>
      </c>
      <c r="V1012">
        <v>16.455673758865238</v>
      </c>
      <c r="W1012">
        <v>59.719360568383678</v>
      </c>
      <c r="X1012">
        <v>144.95439631789651</v>
      </c>
      <c r="Y1012">
        <v>133.66507092198589</v>
      </c>
      <c r="Z1012">
        <v>133.9024866785081</v>
      </c>
      <c r="AA1012">
        <v>28.523890971622205</v>
      </c>
      <c r="AB1012">
        <v>3.2893765625371207</v>
      </c>
      <c r="AC1012">
        <v>-52.265145900008086</v>
      </c>
    </row>
    <row r="1013" spans="1:29">
      <c r="A1013">
        <v>3</v>
      </c>
      <c r="B1013">
        <v>635</v>
      </c>
      <c r="C1013">
        <v>2012</v>
      </c>
      <c r="D1013">
        <v>99</v>
      </c>
      <c r="E1013">
        <v>11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99</v>
      </c>
      <c r="N1013">
        <v>99</v>
      </c>
      <c r="O1013">
        <v>99</v>
      </c>
      <c r="P1013">
        <v>9999</v>
      </c>
      <c r="Q1013">
        <v>133</v>
      </c>
      <c r="R1013">
        <v>511</v>
      </c>
      <c r="S1013">
        <v>510</v>
      </c>
      <c r="T1013">
        <v>5.7190822607722414</v>
      </c>
      <c r="U1013">
        <v>5.5737717720851405</v>
      </c>
      <c r="V1013">
        <v>16.409001956947161</v>
      </c>
      <c r="W1013">
        <v>59.803921568627437</v>
      </c>
      <c r="X1013">
        <v>142.42695371385329</v>
      </c>
      <c r="Y1013">
        <v>131.28669275929559</v>
      </c>
      <c r="Z1013">
        <v>131.5441176470589</v>
      </c>
      <c r="AA1013">
        <v>28.375979808700677</v>
      </c>
      <c r="AB1013">
        <v>3.3303100476466425</v>
      </c>
      <c r="AC1013">
        <v>-36.465478726082118</v>
      </c>
    </row>
    <row r="1014" spans="1:29">
      <c r="A1014">
        <v>3</v>
      </c>
      <c r="B1014">
        <v>636</v>
      </c>
      <c r="C1014">
        <v>2012</v>
      </c>
      <c r="D1014">
        <v>99</v>
      </c>
      <c r="E1014">
        <v>12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99</v>
      </c>
      <c r="N1014">
        <v>99</v>
      </c>
      <c r="O1014">
        <v>99</v>
      </c>
      <c r="P1014">
        <v>9999</v>
      </c>
      <c r="Q1014">
        <v>133</v>
      </c>
      <c r="R1014">
        <v>498</v>
      </c>
      <c r="S1014">
        <v>496</v>
      </c>
      <c r="T1014">
        <v>5.5735870173475091</v>
      </c>
      <c r="U1014">
        <v>5.4964555505669406</v>
      </c>
      <c r="V1014">
        <v>15.889558232931728</v>
      </c>
      <c r="W1014">
        <v>59.39314516129032</v>
      </c>
      <c r="X1014">
        <v>144.35923542490653</v>
      </c>
      <c r="Y1014">
        <v>132.84518072289171</v>
      </c>
      <c r="Z1014">
        <v>133.38084677419363</v>
      </c>
      <c r="AA1014">
        <v>30.127063175378751</v>
      </c>
      <c r="AB1014">
        <v>4.15387903960898</v>
      </c>
      <c r="AC1014">
        <v>-54.418306157608598</v>
      </c>
    </row>
    <row r="1015" spans="1:29">
      <c r="A1015">
        <v>3</v>
      </c>
      <c r="B1015">
        <v>637</v>
      </c>
      <c r="C1015">
        <v>2012</v>
      </c>
      <c r="D1015">
        <v>99</v>
      </c>
      <c r="E1015">
        <v>13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99</v>
      </c>
      <c r="N1015">
        <v>99</v>
      </c>
      <c r="O1015">
        <v>99</v>
      </c>
      <c r="P1015">
        <v>9999</v>
      </c>
      <c r="Q1015">
        <v>157</v>
      </c>
      <c r="R1015">
        <v>654</v>
      </c>
      <c r="S1015">
        <v>653</v>
      </c>
      <c r="T1015">
        <v>7.319529938444318</v>
      </c>
      <c r="U1015">
        <v>7.4538703141268483</v>
      </c>
      <c r="V1015">
        <v>15.235474006116211</v>
      </c>
      <c r="W1015">
        <v>58.699846860643184</v>
      </c>
      <c r="X1015">
        <v>148.78437882055937</v>
      </c>
      <c r="Y1015">
        <v>137.18180428134556</v>
      </c>
      <c r="Z1015">
        <v>137.39188361408878</v>
      </c>
      <c r="AA1015">
        <v>30.417596537979147</v>
      </c>
      <c r="AB1015">
        <v>4.2084233305449823</v>
      </c>
      <c r="AC1015">
        <v>-66.075472629354692</v>
      </c>
    </row>
    <row r="1016" spans="1:29">
      <c r="A1016">
        <v>3</v>
      </c>
      <c r="B1016">
        <v>638</v>
      </c>
      <c r="C1016">
        <v>2012</v>
      </c>
      <c r="D1016">
        <v>99</v>
      </c>
      <c r="E1016">
        <v>14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99</v>
      </c>
      <c r="N1016">
        <v>99</v>
      </c>
      <c r="O1016">
        <v>99</v>
      </c>
      <c r="P1016">
        <v>9999</v>
      </c>
      <c r="Q1016">
        <v>81</v>
      </c>
      <c r="R1016">
        <v>305</v>
      </c>
      <c r="S1016">
        <v>302</v>
      </c>
      <c r="T1016">
        <v>3.4135422495803018</v>
      </c>
      <c r="U1016">
        <v>3.354864341851687</v>
      </c>
      <c r="V1016">
        <v>15.803278688524587</v>
      </c>
      <c r="W1016">
        <v>58.996688741721854</v>
      </c>
      <c r="X1016">
        <v>144.49389908175411</v>
      </c>
      <c r="Y1016">
        <v>132.39377049180328</v>
      </c>
      <c r="Z1016">
        <v>133.70894039735097</v>
      </c>
      <c r="AA1016">
        <v>28.943129087813158</v>
      </c>
      <c r="AB1016">
        <v>3.8104929582978504</v>
      </c>
      <c r="AC1016">
        <v>-51.231173190225839</v>
      </c>
    </row>
    <row r="1017" spans="1:29">
      <c r="A1017">
        <v>3</v>
      </c>
      <c r="B1017">
        <v>639</v>
      </c>
      <c r="C1017">
        <v>2012</v>
      </c>
      <c r="D1017">
        <v>99</v>
      </c>
      <c r="E1017">
        <v>15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99</v>
      </c>
      <c r="N1017">
        <v>99</v>
      </c>
      <c r="O1017">
        <v>99</v>
      </c>
      <c r="P1017">
        <v>9999</v>
      </c>
      <c r="Q1017">
        <v>130</v>
      </c>
      <c r="R1017">
        <v>452</v>
      </c>
      <c r="S1017">
        <v>450</v>
      </c>
      <c r="T1017">
        <v>5.0587576944599908</v>
      </c>
      <c r="U1017">
        <v>4.9432449417112494</v>
      </c>
      <c r="V1017">
        <v>16.957964601769913</v>
      </c>
      <c r="W1017">
        <v>59.464444444444439</v>
      </c>
      <c r="X1017">
        <v>143.14638683017088</v>
      </c>
      <c r="Y1017">
        <v>131.63340707964613</v>
      </c>
      <c r="Z1017">
        <v>132.21844444444457</v>
      </c>
      <c r="AA1017">
        <v>31.136722046523126</v>
      </c>
      <c r="AB1017">
        <v>3.5832732122431943</v>
      </c>
      <c r="AC1017">
        <v>-53.5853358336702</v>
      </c>
    </row>
    <row r="1018" spans="1:29">
      <c r="A1018">
        <v>3</v>
      </c>
      <c r="B1018">
        <v>640</v>
      </c>
      <c r="C1018">
        <v>2012</v>
      </c>
      <c r="D1018">
        <v>99</v>
      </c>
      <c r="E1018">
        <v>16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99</v>
      </c>
      <c r="N1018">
        <v>99</v>
      </c>
      <c r="O1018">
        <v>99</v>
      </c>
      <c r="P1018">
        <v>9999</v>
      </c>
      <c r="Q1018">
        <v>157</v>
      </c>
      <c r="R1018">
        <v>635</v>
      </c>
      <c r="S1018">
        <v>635</v>
      </c>
      <c r="T1018">
        <v>7.1068830442081685</v>
      </c>
      <c r="U1018">
        <v>7.0804743390900375</v>
      </c>
      <c r="V1018">
        <v>15.640944881889764</v>
      </c>
      <c r="W1018">
        <v>58.836220472440942</v>
      </c>
      <c r="X1018">
        <v>145.40500422279283</v>
      </c>
      <c r="Y1018">
        <v>134.2088188976378</v>
      </c>
      <c r="Z1018">
        <v>134.2088188976378</v>
      </c>
      <c r="AA1018">
        <v>30.328568445598048</v>
      </c>
      <c r="AB1018">
        <v>4.1912858472972596</v>
      </c>
      <c r="AC1018">
        <v>-55.581310225849059</v>
      </c>
    </row>
    <row r="1019" spans="1:29">
      <c r="A1019">
        <v>3</v>
      </c>
      <c r="B1019">
        <v>641</v>
      </c>
      <c r="C1019">
        <v>2012</v>
      </c>
      <c r="D1019">
        <v>99</v>
      </c>
      <c r="E1019">
        <v>17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99</v>
      </c>
      <c r="N1019">
        <v>99</v>
      </c>
      <c r="O1019">
        <v>99</v>
      </c>
      <c r="P1019">
        <v>9999</v>
      </c>
      <c r="Q1019">
        <v>145</v>
      </c>
      <c r="R1019">
        <v>511</v>
      </c>
      <c r="S1019">
        <v>504</v>
      </c>
      <c r="T1019">
        <v>5.7190822607722414</v>
      </c>
      <c r="U1019">
        <v>5.6459867513927078</v>
      </c>
      <c r="V1019">
        <v>17.11741682974559</v>
      </c>
      <c r="W1019">
        <v>58.871031746031747</v>
      </c>
      <c r="X1019">
        <v>145.81546179076565</v>
      </c>
      <c r="Y1019">
        <v>132.98767123287672</v>
      </c>
      <c r="Z1019">
        <v>134.83472222222221</v>
      </c>
      <c r="AA1019">
        <v>29.642163582093644</v>
      </c>
      <c r="AB1019">
        <v>3.8777491690463721</v>
      </c>
      <c r="AC1019">
        <v>-63.300258286348992</v>
      </c>
    </row>
    <row r="1020" spans="1:29">
      <c r="A1020">
        <v>3</v>
      </c>
      <c r="B1020">
        <v>642</v>
      </c>
      <c r="C1020">
        <v>2012</v>
      </c>
      <c r="D1020">
        <v>99</v>
      </c>
      <c r="E1020">
        <v>18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99</v>
      </c>
      <c r="N1020">
        <v>99</v>
      </c>
      <c r="O1020">
        <v>99</v>
      </c>
      <c r="P1020">
        <v>9999</v>
      </c>
    </row>
    <row r="1021" spans="1:29">
      <c r="A1021">
        <v>3</v>
      </c>
      <c r="B1021">
        <v>643</v>
      </c>
      <c r="C1021">
        <v>2012</v>
      </c>
      <c r="D1021">
        <v>99</v>
      </c>
      <c r="E1021">
        <v>19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99</v>
      </c>
      <c r="N1021">
        <v>99</v>
      </c>
      <c r="O1021">
        <v>99</v>
      </c>
      <c r="P1021">
        <v>9999</v>
      </c>
    </row>
    <row r="1022" spans="1:29">
      <c r="A1022">
        <v>3</v>
      </c>
      <c r="B1022">
        <v>644</v>
      </c>
      <c r="C1022">
        <v>2012</v>
      </c>
      <c r="D1022">
        <v>99</v>
      </c>
      <c r="E1022">
        <v>20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99</v>
      </c>
      <c r="N1022">
        <v>99</v>
      </c>
      <c r="O1022">
        <v>99</v>
      </c>
      <c r="P1022">
        <v>9999</v>
      </c>
    </row>
    <row r="1023" spans="1:29">
      <c r="A1023">
        <v>3</v>
      </c>
      <c r="B1023">
        <v>645</v>
      </c>
      <c r="C1023">
        <v>2012</v>
      </c>
      <c r="D1023">
        <v>99</v>
      </c>
      <c r="E1023">
        <v>21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99</v>
      </c>
      <c r="N1023">
        <v>99</v>
      </c>
      <c r="O1023">
        <v>99</v>
      </c>
      <c r="P1023">
        <v>9999</v>
      </c>
    </row>
    <row r="1024" spans="1:29">
      <c r="A1024">
        <v>3</v>
      </c>
      <c r="B1024">
        <v>646</v>
      </c>
      <c r="C1024">
        <v>2012</v>
      </c>
      <c r="D1024">
        <v>99</v>
      </c>
      <c r="E1024">
        <v>22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99</v>
      </c>
      <c r="N1024">
        <v>99</v>
      </c>
      <c r="O1024">
        <v>99</v>
      </c>
      <c r="P1024">
        <v>9999</v>
      </c>
    </row>
    <row r="1025" spans="1:16">
      <c r="A1025">
        <v>3</v>
      </c>
      <c r="B1025">
        <v>647</v>
      </c>
      <c r="C1025">
        <v>2012</v>
      </c>
      <c r="D1025">
        <v>99</v>
      </c>
      <c r="E1025">
        <v>23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99</v>
      </c>
      <c r="N1025">
        <v>99</v>
      </c>
      <c r="O1025">
        <v>99</v>
      </c>
      <c r="P1025">
        <v>9999</v>
      </c>
    </row>
    <row r="1026" spans="1:16">
      <c r="A1026">
        <v>3</v>
      </c>
      <c r="B1026">
        <v>648</v>
      </c>
      <c r="C1026">
        <v>2012</v>
      </c>
      <c r="D1026">
        <v>99</v>
      </c>
      <c r="E1026">
        <v>24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99</v>
      </c>
      <c r="N1026">
        <v>99</v>
      </c>
      <c r="O1026">
        <v>99</v>
      </c>
      <c r="P1026">
        <v>9999</v>
      </c>
    </row>
    <row r="1027" spans="1:16">
      <c r="A1027">
        <v>3</v>
      </c>
      <c r="B1027">
        <v>649</v>
      </c>
      <c r="C1027">
        <v>2012</v>
      </c>
      <c r="D1027">
        <v>99</v>
      </c>
      <c r="E1027">
        <v>25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99</v>
      </c>
      <c r="N1027">
        <v>99</v>
      </c>
      <c r="O1027">
        <v>99</v>
      </c>
      <c r="P1027">
        <v>9999</v>
      </c>
    </row>
    <row r="1028" spans="1:16">
      <c r="A1028">
        <v>3</v>
      </c>
      <c r="B1028">
        <v>650</v>
      </c>
      <c r="C1028">
        <v>2012</v>
      </c>
      <c r="D1028">
        <v>99</v>
      </c>
      <c r="E1028">
        <v>26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99</v>
      </c>
      <c r="N1028">
        <v>99</v>
      </c>
      <c r="O1028">
        <v>99</v>
      </c>
      <c r="P1028">
        <v>9999</v>
      </c>
    </row>
    <row r="1029" spans="1:16">
      <c r="A1029">
        <v>3</v>
      </c>
      <c r="B1029">
        <v>651</v>
      </c>
      <c r="C1029">
        <v>2012</v>
      </c>
      <c r="D1029">
        <v>99</v>
      </c>
      <c r="E1029">
        <v>27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99</v>
      </c>
      <c r="N1029">
        <v>99</v>
      </c>
      <c r="O1029">
        <v>99</v>
      </c>
      <c r="P1029">
        <v>9999</v>
      </c>
    </row>
    <row r="1030" spans="1:16">
      <c r="A1030">
        <v>3</v>
      </c>
      <c r="B1030">
        <v>652</v>
      </c>
      <c r="C1030">
        <v>2012</v>
      </c>
      <c r="D1030">
        <v>99</v>
      </c>
      <c r="E1030">
        <v>28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99</v>
      </c>
      <c r="N1030">
        <v>99</v>
      </c>
      <c r="O1030">
        <v>99</v>
      </c>
      <c r="P1030">
        <v>9999</v>
      </c>
    </row>
    <row r="1031" spans="1:16">
      <c r="A1031">
        <v>3</v>
      </c>
      <c r="B1031">
        <v>653</v>
      </c>
      <c r="C1031">
        <v>2012</v>
      </c>
      <c r="D1031">
        <v>99</v>
      </c>
      <c r="E1031">
        <v>29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99</v>
      </c>
      <c r="N1031">
        <v>99</v>
      </c>
      <c r="O1031">
        <v>99</v>
      </c>
      <c r="P1031">
        <v>9999</v>
      </c>
    </row>
    <row r="1032" spans="1:16">
      <c r="A1032">
        <v>3</v>
      </c>
      <c r="B1032">
        <v>654</v>
      </c>
      <c r="C1032">
        <v>2012</v>
      </c>
      <c r="D1032">
        <v>99</v>
      </c>
      <c r="E1032">
        <v>30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99</v>
      </c>
      <c r="N1032">
        <v>99</v>
      </c>
      <c r="O1032">
        <v>99</v>
      </c>
      <c r="P1032">
        <v>9999</v>
      </c>
    </row>
    <row r="1033" spans="1:16">
      <c r="A1033">
        <v>3</v>
      </c>
      <c r="B1033">
        <v>655</v>
      </c>
      <c r="C1033">
        <v>2012</v>
      </c>
      <c r="D1033">
        <v>99</v>
      </c>
      <c r="E1033">
        <v>31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99</v>
      </c>
      <c r="N1033">
        <v>99</v>
      </c>
      <c r="O1033">
        <v>99</v>
      </c>
      <c r="P1033">
        <v>9999</v>
      </c>
    </row>
    <row r="1034" spans="1:16">
      <c r="A1034">
        <v>3</v>
      </c>
      <c r="B1034">
        <v>656</v>
      </c>
      <c r="C1034">
        <v>2012</v>
      </c>
      <c r="D1034">
        <v>99</v>
      </c>
      <c r="E1034">
        <v>32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99</v>
      </c>
      <c r="N1034">
        <v>99</v>
      </c>
      <c r="O1034">
        <v>99</v>
      </c>
      <c r="P1034">
        <v>9999</v>
      </c>
    </row>
    <row r="1035" spans="1:16">
      <c r="A1035">
        <v>3</v>
      </c>
      <c r="B1035">
        <v>657</v>
      </c>
      <c r="C1035">
        <v>2012</v>
      </c>
      <c r="D1035">
        <v>99</v>
      </c>
      <c r="E1035">
        <v>33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99</v>
      </c>
      <c r="N1035">
        <v>99</v>
      </c>
      <c r="O1035">
        <v>99</v>
      </c>
      <c r="P1035">
        <v>9999</v>
      </c>
    </row>
    <row r="1036" spans="1:16">
      <c r="A1036">
        <v>3</v>
      </c>
      <c r="B1036">
        <v>658</v>
      </c>
      <c r="C1036">
        <v>2012</v>
      </c>
      <c r="D1036">
        <v>99</v>
      </c>
      <c r="E1036">
        <v>34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99</v>
      </c>
      <c r="N1036">
        <v>99</v>
      </c>
      <c r="O1036">
        <v>99</v>
      </c>
      <c r="P1036">
        <v>9999</v>
      </c>
    </row>
    <row r="1037" spans="1:16">
      <c r="A1037">
        <v>3</v>
      </c>
      <c r="B1037">
        <v>659</v>
      </c>
      <c r="C1037">
        <v>2012</v>
      </c>
      <c r="D1037">
        <v>99</v>
      </c>
      <c r="E1037">
        <v>35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99</v>
      </c>
      <c r="N1037">
        <v>99</v>
      </c>
      <c r="O1037">
        <v>99</v>
      </c>
      <c r="P1037">
        <v>9999</v>
      </c>
    </row>
    <row r="1038" spans="1:16">
      <c r="A1038">
        <v>3</v>
      </c>
      <c r="B1038">
        <v>660</v>
      </c>
      <c r="C1038">
        <v>2012</v>
      </c>
      <c r="D1038">
        <v>99</v>
      </c>
      <c r="E1038">
        <v>36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99</v>
      </c>
      <c r="N1038">
        <v>99</v>
      </c>
      <c r="O1038">
        <v>99</v>
      </c>
      <c r="P1038">
        <v>9999</v>
      </c>
    </row>
    <row r="1039" spans="1:16">
      <c r="A1039">
        <v>3</v>
      </c>
      <c r="B1039">
        <v>661</v>
      </c>
      <c r="C1039">
        <v>2012</v>
      </c>
      <c r="D1039">
        <v>99</v>
      </c>
      <c r="E1039">
        <v>37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99</v>
      </c>
      <c r="N1039">
        <v>99</v>
      </c>
      <c r="O1039">
        <v>99</v>
      </c>
      <c r="P1039">
        <v>9999</v>
      </c>
    </row>
    <row r="1040" spans="1:16">
      <c r="A1040">
        <v>3</v>
      </c>
      <c r="B1040">
        <v>662</v>
      </c>
      <c r="C1040">
        <v>2012</v>
      </c>
      <c r="D1040">
        <v>99</v>
      </c>
      <c r="E1040">
        <v>38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99</v>
      </c>
      <c r="N1040">
        <v>99</v>
      </c>
      <c r="O1040">
        <v>99</v>
      </c>
      <c r="P1040">
        <v>9999</v>
      </c>
    </row>
    <row r="1041" spans="1:29">
      <c r="A1041">
        <v>3</v>
      </c>
      <c r="B1041">
        <v>663</v>
      </c>
      <c r="C1041">
        <v>2012</v>
      </c>
      <c r="D1041">
        <v>99</v>
      </c>
      <c r="E1041">
        <v>39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99</v>
      </c>
      <c r="N1041">
        <v>99</v>
      </c>
      <c r="O1041">
        <v>99</v>
      </c>
      <c r="P1041">
        <v>9999</v>
      </c>
    </row>
    <row r="1042" spans="1:29">
      <c r="A1042">
        <v>3</v>
      </c>
      <c r="B1042">
        <v>664</v>
      </c>
      <c r="C1042">
        <v>2012</v>
      </c>
      <c r="D1042">
        <v>99</v>
      </c>
      <c r="E1042">
        <v>40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99</v>
      </c>
      <c r="N1042">
        <v>99</v>
      </c>
      <c r="O1042">
        <v>99</v>
      </c>
      <c r="P1042">
        <v>9999</v>
      </c>
    </row>
    <row r="1043" spans="1:29">
      <c r="A1043">
        <v>3</v>
      </c>
      <c r="B1043">
        <v>665</v>
      </c>
      <c r="C1043">
        <v>2012</v>
      </c>
      <c r="D1043">
        <v>99</v>
      </c>
      <c r="E1043">
        <v>41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99</v>
      </c>
      <c r="N1043">
        <v>99</v>
      </c>
      <c r="O1043">
        <v>99</v>
      </c>
      <c r="P1043">
        <v>9999</v>
      </c>
    </row>
    <row r="1044" spans="1:29">
      <c r="A1044">
        <v>3</v>
      </c>
      <c r="B1044">
        <v>666</v>
      </c>
      <c r="C1044">
        <v>2012</v>
      </c>
      <c r="D1044">
        <v>99</v>
      </c>
      <c r="E1044">
        <v>42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99</v>
      </c>
      <c r="N1044">
        <v>99</v>
      </c>
      <c r="O1044">
        <v>99</v>
      </c>
      <c r="P1044">
        <v>9999</v>
      </c>
    </row>
    <row r="1045" spans="1:29">
      <c r="A1045">
        <v>3</v>
      </c>
      <c r="B1045">
        <v>667</v>
      </c>
      <c r="C1045">
        <v>2012</v>
      </c>
      <c r="D1045">
        <v>99</v>
      </c>
      <c r="E1045">
        <v>43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99</v>
      </c>
      <c r="N1045">
        <v>99</v>
      </c>
      <c r="O1045">
        <v>99</v>
      </c>
      <c r="P1045">
        <v>9999</v>
      </c>
    </row>
    <row r="1046" spans="1:29">
      <c r="A1046">
        <v>3</v>
      </c>
      <c r="B1046">
        <v>668</v>
      </c>
      <c r="C1046">
        <v>2012</v>
      </c>
      <c r="D1046">
        <v>99</v>
      </c>
      <c r="E1046">
        <v>44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99</v>
      </c>
      <c r="N1046">
        <v>99</v>
      </c>
      <c r="O1046">
        <v>99</v>
      </c>
      <c r="P1046">
        <v>9999</v>
      </c>
    </row>
    <row r="1047" spans="1:29">
      <c r="A1047">
        <v>3</v>
      </c>
      <c r="B1047">
        <v>669</v>
      </c>
      <c r="C1047">
        <v>2012</v>
      </c>
      <c r="D1047">
        <v>99</v>
      </c>
      <c r="E1047">
        <v>45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99</v>
      </c>
      <c r="N1047">
        <v>99</v>
      </c>
      <c r="O1047">
        <v>99</v>
      </c>
      <c r="P1047">
        <v>9999</v>
      </c>
    </row>
    <row r="1048" spans="1:29">
      <c r="A1048">
        <v>3</v>
      </c>
      <c r="B1048">
        <v>670</v>
      </c>
      <c r="C1048">
        <v>2012</v>
      </c>
      <c r="D1048">
        <v>99</v>
      </c>
      <c r="E1048">
        <v>46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99</v>
      </c>
      <c r="N1048">
        <v>99</v>
      </c>
      <c r="O1048">
        <v>99</v>
      </c>
      <c r="P1048">
        <v>9999</v>
      </c>
    </row>
    <row r="1049" spans="1:29">
      <c r="A1049">
        <v>3</v>
      </c>
      <c r="B1049">
        <v>671</v>
      </c>
      <c r="C1049">
        <v>2012</v>
      </c>
      <c r="D1049">
        <v>99</v>
      </c>
      <c r="E1049">
        <v>47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99</v>
      </c>
      <c r="N1049">
        <v>99</v>
      </c>
      <c r="O1049">
        <v>99</v>
      </c>
      <c r="P1049">
        <v>9999</v>
      </c>
    </row>
    <row r="1050" spans="1:29">
      <c r="A1050">
        <v>3</v>
      </c>
      <c r="B1050">
        <v>672</v>
      </c>
      <c r="C1050">
        <v>2012</v>
      </c>
      <c r="D1050">
        <v>99</v>
      </c>
      <c r="E1050">
        <v>48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99</v>
      </c>
      <c r="N1050">
        <v>99</v>
      </c>
      <c r="O1050">
        <v>99</v>
      </c>
      <c r="P1050">
        <v>9999</v>
      </c>
    </row>
    <row r="1051" spans="1:29">
      <c r="A1051">
        <v>3</v>
      </c>
      <c r="B1051">
        <v>673</v>
      </c>
      <c r="C1051">
        <v>2012</v>
      </c>
      <c r="D1051">
        <v>99</v>
      </c>
      <c r="E1051">
        <v>49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99</v>
      </c>
      <c r="N1051">
        <v>99</v>
      </c>
      <c r="O1051">
        <v>99</v>
      </c>
      <c r="P1051">
        <v>9999</v>
      </c>
    </row>
    <row r="1052" spans="1:29">
      <c r="A1052">
        <v>3</v>
      </c>
      <c r="B1052">
        <v>674</v>
      </c>
      <c r="C1052">
        <v>2012</v>
      </c>
      <c r="D1052">
        <v>99</v>
      </c>
      <c r="E1052">
        <v>50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99</v>
      </c>
      <c r="N1052">
        <v>99</v>
      </c>
      <c r="O1052">
        <v>99</v>
      </c>
      <c r="P1052">
        <v>9999</v>
      </c>
    </row>
    <row r="1053" spans="1:29">
      <c r="A1053">
        <v>3</v>
      </c>
      <c r="B1053">
        <v>675</v>
      </c>
      <c r="C1053">
        <v>2012</v>
      </c>
      <c r="D1053">
        <v>99</v>
      </c>
      <c r="E1053">
        <v>51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99</v>
      </c>
      <c r="N1053">
        <v>99</v>
      </c>
      <c r="O1053">
        <v>99</v>
      </c>
      <c r="P1053">
        <v>9999</v>
      </c>
    </row>
    <row r="1054" spans="1:29">
      <c r="A1054">
        <v>3</v>
      </c>
      <c r="B1054">
        <v>676</v>
      </c>
      <c r="C1054">
        <v>2012</v>
      </c>
      <c r="D1054">
        <v>99</v>
      </c>
      <c r="E1054">
        <v>52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99</v>
      </c>
      <c r="N1054">
        <v>99</v>
      </c>
      <c r="O1054">
        <v>99</v>
      </c>
      <c r="P1054">
        <v>9999</v>
      </c>
    </row>
    <row r="1055" spans="1:29">
      <c r="A1055">
        <v>3</v>
      </c>
      <c r="B1055">
        <v>677</v>
      </c>
      <c r="C1055">
        <v>2011</v>
      </c>
      <c r="D1055">
        <v>99</v>
      </c>
      <c r="E1055">
        <v>1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99</v>
      </c>
      <c r="N1055">
        <v>99</v>
      </c>
      <c r="O1055">
        <v>99</v>
      </c>
      <c r="P1055">
        <v>9999</v>
      </c>
      <c r="Q1055">
        <v>174</v>
      </c>
      <c r="R1055">
        <v>579</v>
      </c>
      <c r="S1055">
        <v>578</v>
      </c>
      <c r="T1055">
        <v>6.4269064269064282</v>
      </c>
      <c r="U1055">
        <v>6.6661699556190808</v>
      </c>
      <c r="V1055">
        <v>15.521588946459412</v>
      </c>
      <c r="W1055">
        <v>58.110726643598618</v>
      </c>
      <c r="X1055">
        <v>151.51464118843526</v>
      </c>
      <c r="Y1055">
        <v>139.69188255613113</v>
      </c>
      <c r="Z1055">
        <v>139.93356401384071</v>
      </c>
      <c r="AA1055">
        <v>31.258834290611222</v>
      </c>
      <c r="AB1055">
        <v>4.3063712143756305</v>
      </c>
      <c r="AC1055">
        <v>-61.466929470784528</v>
      </c>
    </row>
    <row r="1056" spans="1:29">
      <c r="A1056">
        <v>3</v>
      </c>
      <c r="B1056">
        <v>678</v>
      </c>
      <c r="C1056">
        <v>2011</v>
      </c>
      <c r="D1056">
        <v>99</v>
      </c>
      <c r="E1056">
        <v>2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99</v>
      </c>
      <c r="N1056">
        <v>99</v>
      </c>
      <c r="O1056">
        <v>99</v>
      </c>
      <c r="P1056">
        <v>9999</v>
      </c>
      <c r="Q1056">
        <v>145</v>
      </c>
      <c r="R1056">
        <v>573</v>
      </c>
      <c r="S1056">
        <v>572</v>
      </c>
      <c r="T1056">
        <v>6.3603063603063594</v>
      </c>
      <c r="U1056">
        <v>6.3905942268549696</v>
      </c>
      <c r="V1056">
        <v>16.626527050610822</v>
      </c>
      <c r="W1056">
        <v>58.664335664335638</v>
      </c>
      <c r="X1056">
        <v>146.76495001692257</v>
      </c>
      <c r="Y1056">
        <v>135.31937172774877</v>
      </c>
      <c r="Z1056">
        <v>135.55594405594411</v>
      </c>
      <c r="AA1056">
        <v>27.955020371463043</v>
      </c>
      <c r="AB1056">
        <v>4.0095062841419251</v>
      </c>
      <c r="AC1056">
        <v>-54.850820911264954</v>
      </c>
    </row>
    <row r="1057" spans="1:29">
      <c r="A1057">
        <v>3</v>
      </c>
      <c r="B1057">
        <v>679</v>
      </c>
      <c r="C1057">
        <v>2011</v>
      </c>
      <c r="D1057">
        <v>99</v>
      </c>
      <c r="E1057">
        <v>3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99</v>
      </c>
      <c r="N1057">
        <v>99</v>
      </c>
      <c r="O1057">
        <v>99</v>
      </c>
      <c r="P1057">
        <v>9999</v>
      </c>
      <c r="Q1057">
        <v>164</v>
      </c>
      <c r="R1057">
        <v>627</v>
      </c>
      <c r="S1057">
        <v>622</v>
      </c>
      <c r="T1057">
        <v>6.9597069597069616</v>
      </c>
      <c r="U1057">
        <v>6.8619477358877488</v>
      </c>
      <c r="V1057">
        <v>15.929824561403503</v>
      </c>
      <c r="W1057">
        <v>59.051446945337638</v>
      </c>
      <c r="X1057">
        <v>144.8509730941162</v>
      </c>
      <c r="Y1057">
        <v>132.7862838915471</v>
      </c>
      <c r="Z1057">
        <v>133.85369774919619</v>
      </c>
      <c r="AA1057">
        <v>28.978804386827143</v>
      </c>
      <c r="AB1057">
        <v>3.7236434327667882</v>
      </c>
      <c r="AC1057">
        <v>-55.01553146372725</v>
      </c>
    </row>
    <row r="1058" spans="1:29">
      <c r="A1058">
        <v>3</v>
      </c>
      <c r="B1058">
        <v>680</v>
      </c>
      <c r="C1058">
        <v>2011</v>
      </c>
      <c r="D1058">
        <v>99</v>
      </c>
      <c r="E1058">
        <v>4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99</v>
      </c>
      <c r="N1058">
        <v>99</v>
      </c>
      <c r="O1058">
        <v>99</v>
      </c>
      <c r="P1058">
        <v>9999</v>
      </c>
      <c r="Q1058">
        <v>157</v>
      </c>
      <c r="R1058">
        <v>577</v>
      </c>
      <c r="S1058">
        <v>572</v>
      </c>
      <c r="T1058">
        <v>6.4047064047064044</v>
      </c>
      <c r="U1058">
        <v>6.5022882774654382</v>
      </c>
      <c r="V1058">
        <v>15.759098786828423</v>
      </c>
      <c r="W1058">
        <v>58.430069930069912</v>
      </c>
      <c r="X1058">
        <v>149.14293117725148</v>
      </c>
      <c r="Y1058">
        <v>136.72998266897764</v>
      </c>
      <c r="Z1058">
        <v>137.92517482517491</v>
      </c>
      <c r="AA1058">
        <v>30.465612779531245</v>
      </c>
      <c r="AB1058">
        <v>4.039188019299095</v>
      </c>
      <c r="AC1058">
        <v>-64.232608138441392</v>
      </c>
    </row>
    <row r="1059" spans="1:29">
      <c r="A1059">
        <v>3</v>
      </c>
      <c r="B1059">
        <v>681</v>
      </c>
      <c r="C1059">
        <v>2011</v>
      </c>
      <c r="D1059">
        <v>99</v>
      </c>
      <c r="E1059">
        <v>5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99</v>
      </c>
      <c r="N1059">
        <v>99</v>
      </c>
      <c r="O1059">
        <v>99</v>
      </c>
      <c r="P1059">
        <v>9999</v>
      </c>
      <c r="Q1059">
        <v>136</v>
      </c>
      <c r="R1059">
        <v>614</v>
      </c>
      <c r="S1059">
        <v>610</v>
      </c>
      <c r="T1059">
        <v>6.8154068154068161</v>
      </c>
      <c r="U1059">
        <v>6.8400160749761172</v>
      </c>
      <c r="V1059">
        <v>15.959283387622149</v>
      </c>
      <c r="W1059">
        <v>58.586885245901648</v>
      </c>
      <c r="X1059">
        <v>147.14427885277092</v>
      </c>
      <c r="Y1059">
        <v>135.16433224755701</v>
      </c>
      <c r="Z1059">
        <v>136.05065573770497</v>
      </c>
      <c r="AA1059">
        <v>30.343711497422987</v>
      </c>
      <c r="AB1059">
        <v>3.9417677406536225</v>
      </c>
      <c r="AC1059">
        <v>-55.704483372729058</v>
      </c>
    </row>
    <row r="1060" spans="1:29">
      <c r="A1060">
        <v>3</v>
      </c>
      <c r="B1060">
        <v>682</v>
      </c>
      <c r="C1060">
        <v>2011</v>
      </c>
      <c r="D1060">
        <v>99</v>
      </c>
      <c r="E1060">
        <v>6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99</v>
      </c>
      <c r="N1060">
        <v>99</v>
      </c>
      <c r="O1060">
        <v>99</v>
      </c>
      <c r="P1060">
        <v>9999</v>
      </c>
      <c r="Q1060">
        <v>136</v>
      </c>
      <c r="R1060">
        <v>529</v>
      </c>
      <c r="S1060">
        <v>527</v>
      </c>
      <c r="T1060">
        <v>5.8719058719058737</v>
      </c>
      <c r="U1060">
        <v>5.8487396176951272</v>
      </c>
      <c r="V1060">
        <v>15.996219281663514</v>
      </c>
      <c r="W1060">
        <v>59.163187855787456</v>
      </c>
      <c r="X1060">
        <v>145.78806267882118</v>
      </c>
      <c r="Y1060">
        <v>134.14669187145543</v>
      </c>
      <c r="Z1060">
        <v>134.65578747628069</v>
      </c>
      <c r="AA1060">
        <v>28.609263233889312</v>
      </c>
      <c r="AB1060">
        <v>3.3065875954493751</v>
      </c>
      <c r="AC1060">
        <v>-51.345641619587411</v>
      </c>
    </row>
    <row r="1061" spans="1:29">
      <c r="A1061">
        <v>3</v>
      </c>
      <c r="B1061">
        <v>683</v>
      </c>
      <c r="C1061">
        <v>2011</v>
      </c>
      <c r="D1061">
        <v>99</v>
      </c>
      <c r="E1061">
        <v>7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99</v>
      </c>
      <c r="N1061">
        <v>99</v>
      </c>
      <c r="O1061">
        <v>99</v>
      </c>
      <c r="P1061">
        <v>9999</v>
      </c>
      <c r="Q1061">
        <v>127</v>
      </c>
      <c r="R1061">
        <v>462</v>
      </c>
      <c r="S1061">
        <v>458</v>
      </c>
      <c r="T1061">
        <v>5.1282051282051277</v>
      </c>
      <c r="U1061">
        <v>5.1435225692532782</v>
      </c>
      <c r="V1061">
        <v>15.822510822510822</v>
      </c>
      <c r="W1061">
        <v>58.674672489082958</v>
      </c>
      <c r="X1061">
        <v>147.20514227556495</v>
      </c>
      <c r="Y1061">
        <v>135.08030303030299</v>
      </c>
      <c r="Z1061">
        <v>136.26004366812228</v>
      </c>
      <c r="AA1061">
        <v>28.515967288365239</v>
      </c>
      <c r="AB1061">
        <v>3.9101609323902049</v>
      </c>
      <c r="AC1061">
        <v>-51.688908678252574</v>
      </c>
    </row>
    <row r="1062" spans="1:29">
      <c r="A1062">
        <v>3</v>
      </c>
      <c r="B1062">
        <v>684</v>
      </c>
      <c r="C1062">
        <v>2011</v>
      </c>
      <c r="D1062">
        <v>99</v>
      </c>
      <c r="E1062">
        <v>8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99</v>
      </c>
      <c r="N1062">
        <v>99</v>
      </c>
      <c r="O1062">
        <v>99</v>
      </c>
      <c r="P1062">
        <v>9999</v>
      </c>
      <c r="Q1062">
        <v>132</v>
      </c>
      <c r="R1062">
        <v>532</v>
      </c>
      <c r="S1062">
        <v>523</v>
      </c>
      <c r="T1062">
        <v>5.9052059052059054</v>
      </c>
      <c r="U1062">
        <v>5.6466485520982888</v>
      </c>
      <c r="V1062">
        <v>16.229323308270683</v>
      </c>
      <c r="W1062">
        <v>59.193116634799217</v>
      </c>
      <c r="X1062">
        <v>141.11164965501521</v>
      </c>
      <c r="Y1062">
        <v>128.78120300751877</v>
      </c>
      <c r="Z1062">
        <v>130.99732313575529</v>
      </c>
      <c r="AA1062">
        <v>27.103272373119957</v>
      </c>
      <c r="AB1062">
        <v>3.4826791350504589</v>
      </c>
      <c r="AC1062">
        <v>-51.172688500040763</v>
      </c>
    </row>
    <row r="1063" spans="1:29">
      <c r="A1063">
        <v>3</v>
      </c>
      <c r="B1063">
        <v>685</v>
      </c>
      <c r="C1063">
        <v>2011</v>
      </c>
      <c r="D1063">
        <v>99</v>
      </c>
      <c r="E1063">
        <v>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99</v>
      </c>
      <c r="N1063">
        <v>99</v>
      </c>
      <c r="O1063">
        <v>99</v>
      </c>
      <c r="P1063">
        <v>9999</v>
      </c>
      <c r="Q1063">
        <v>145</v>
      </c>
      <c r="R1063">
        <v>576</v>
      </c>
      <c r="S1063">
        <v>572</v>
      </c>
      <c r="T1063">
        <v>6.3936063936063956</v>
      </c>
      <c r="U1063">
        <v>6.4772164576634097</v>
      </c>
      <c r="V1063">
        <v>16.720486111111111</v>
      </c>
      <c r="W1063">
        <v>58.094405594405593</v>
      </c>
      <c r="X1063">
        <v>148.70252497893338</v>
      </c>
      <c r="Y1063">
        <v>136.43923611111123</v>
      </c>
      <c r="Z1063">
        <v>137.39335664335673</v>
      </c>
      <c r="AA1063">
        <v>28.487019334270208</v>
      </c>
      <c r="AB1063">
        <v>4.3163581551586914</v>
      </c>
      <c r="AC1063">
        <v>-57.363846195225349</v>
      </c>
    </row>
    <row r="1064" spans="1:29">
      <c r="A1064">
        <v>3</v>
      </c>
      <c r="B1064">
        <v>686</v>
      </c>
      <c r="C1064">
        <v>2011</v>
      </c>
      <c r="D1064">
        <v>99</v>
      </c>
      <c r="E1064">
        <v>10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99</v>
      </c>
      <c r="N1064">
        <v>99</v>
      </c>
      <c r="O1064">
        <v>99</v>
      </c>
      <c r="P1064">
        <v>9999</v>
      </c>
      <c r="Q1064">
        <v>134</v>
      </c>
      <c r="R1064">
        <v>505</v>
      </c>
      <c r="S1064">
        <v>505</v>
      </c>
      <c r="T1064">
        <v>5.6055056055056083</v>
      </c>
      <c r="U1064">
        <v>5.5106656609366915</v>
      </c>
      <c r="V1064">
        <v>16.554455445544559</v>
      </c>
      <c r="W1064">
        <v>58.829702970297021</v>
      </c>
      <c r="X1064">
        <v>143.44464348926755</v>
      </c>
      <c r="Y1064">
        <v>132.39940594059416</v>
      </c>
      <c r="Z1064">
        <v>132.39940594059416</v>
      </c>
      <c r="AA1064">
        <v>27.394054056800314</v>
      </c>
      <c r="AB1064">
        <v>3.7095953865045121</v>
      </c>
      <c r="AC1064">
        <v>-50.017897649440243</v>
      </c>
    </row>
    <row r="1065" spans="1:29">
      <c r="A1065">
        <v>3</v>
      </c>
      <c r="B1065">
        <v>687</v>
      </c>
      <c r="C1065">
        <v>2011</v>
      </c>
      <c r="D1065">
        <v>99</v>
      </c>
      <c r="E1065">
        <v>11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99</v>
      </c>
      <c r="N1065">
        <v>99</v>
      </c>
      <c r="O1065">
        <v>99</v>
      </c>
      <c r="P1065">
        <v>9999</v>
      </c>
      <c r="Q1065">
        <v>149</v>
      </c>
      <c r="R1065">
        <v>529</v>
      </c>
      <c r="S1065">
        <v>522</v>
      </c>
      <c r="T1065">
        <v>5.8719058719058737</v>
      </c>
      <c r="U1065">
        <v>5.7895134187808193</v>
      </c>
      <c r="V1065">
        <v>16.347826086956523</v>
      </c>
      <c r="W1065">
        <v>58.89463601532568</v>
      </c>
      <c r="X1065">
        <v>145.36206624654139</v>
      </c>
      <c r="Y1065">
        <v>132.78827977315683</v>
      </c>
      <c r="Z1065">
        <v>134.56896551724128</v>
      </c>
      <c r="AA1065">
        <v>27.056047165132952</v>
      </c>
      <c r="AB1065">
        <v>3.4143053182473593</v>
      </c>
      <c r="AC1065">
        <v>-50.851394338035981</v>
      </c>
    </row>
    <row r="1066" spans="1:29">
      <c r="A1066">
        <v>3</v>
      </c>
      <c r="B1066">
        <v>688</v>
      </c>
      <c r="C1066">
        <v>2011</v>
      </c>
      <c r="D1066">
        <v>99</v>
      </c>
      <c r="E1066">
        <v>12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99</v>
      </c>
      <c r="N1066">
        <v>99</v>
      </c>
      <c r="O1066">
        <v>99</v>
      </c>
      <c r="P1066">
        <v>9999</v>
      </c>
      <c r="Q1066">
        <v>129</v>
      </c>
      <c r="R1066">
        <v>432</v>
      </c>
      <c r="S1066">
        <v>429</v>
      </c>
      <c r="T1066">
        <v>4.7952047952047963</v>
      </c>
      <c r="U1066">
        <v>4.9095024339940228</v>
      </c>
      <c r="V1066">
        <v>16.949074074074073</v>
      </c>
      <c r="W1066">
        <v>58.421911421911425</v>
      </c>
      <c r="X1066">
        <v>150.22069740379604</v>
      </c>
      <c r="Y1066">
        <v>137.88819444444437</v>
      </c>
      <c r="Z1066">
        <v>138.8524475524475</v>
      </c>
      <c r="AA1066">
        <v>29.307745379522807</v>
      </c>
      <c r="AB1066">
        <v>3.7604970511100775</v>
      </c>
      <c r="AC1066">
        <v>-55.021456343193954</v>
      </c>
    </row>
    <row r="1067" spans="1:29">
      <c r="A1067">
        <v>3</v>
      </c>
      <c r="B1067">
        <v>689</v>
      </c>
      <c r="C1067">
        <v>2011</v>
      </c>
      <c r="D1067">
        <v>99</v>
      </c>
      <c r="E1067">
        <v>13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99</v>
      </c>
      <c r="M1067">
        <v>99</v>
      </c>
      <c r="N1067">
        <v>99</v>
      </c>
      <c r="O1067">
        <v>99</v>
      </c>
      <c r="P1067">
        <v>9999</v>
      </c>
      <c r="Q1067">
        <v>150</v>
      </c>
      <c r="R1067">
        <v>595</v>
      </c>
      <c r="S1067">
        <v>594</v>
      </c>
      <c r="T1067">
        <v>6.6045066045066045</v>
      </c>
      <c r="U1067">
        <v>6.4279382161787604</v>
      </c>
      <c r="V1067">
        <v>16.470588235294123</v>
      </c>
      <c r="W1067">
        <v>59.092592592592602</v>
      </c>
      <c r="X1067">
        <v>142.20381110190556</v>
      </c>
      <c r="Y1067">
        <v>131.07747899159671</v>
      </c>
      <c r="Z1067">
        <v>131.29814814814819</v>
      </c>
      <c r="AA1067">
        <v>27.247820410252192</v>
      </c>
      <c r="AB1067">
        <v>3.5443100432247285</v>
      </c>
      <c r="AC1067">
        <v>-51.737293743239746</v>
      </c>
    </row>
    <row r="1068" spans="1:29">
      <c r="A1068">
        <v>3</v>
      </c>
      <c r="B1068">
        <v>690</v>
      </c>
      <c r="C1068">
        <v>2011</v>
      </c>
      <c r="D1068">
        <v>99</v>
      </c>
      <c r="E1068">
        <v>14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99</v>
      </c>
      <c r="M1068">
        <v>99</v>
      </c>
      <c r="N1068">
        <v>99</v>
      </c>
      <c r="O1068">
        <v>99</v>
      </c>
      <c r="P1068">
        <v>9999</v>
      </c>
      <c r="Q1068">
        <v>130</v>
      </c>
      <c r="R1068">
        <v>521</v>
      </c>
      <c r="S1068">
        <v>520</v>
      </c>
      <c r="T1068">
        <v>5.7831057831057819</v>
      </c>
      <c r="U1068">
        <v>5.8114615634661506</v>
      </c>
      <c r="V1068">
        <v>16.667946257197698</v>
      </c>
      <c r="W1068">
        <v>58.47884615384617</v>
      </c>
      <c r="X1068">
        <v>146.7905914744334</v>
      </c>
      <c r="Y1068">
        <v>135.33838771593079</v>
      </c>
      <c r="Z1068">
        <v>135.59865384615375</v>
      </c>
      <c r="AA1068">
        <v>29.905997888823872</v>
      </c>
      <c r="AB1068">
        <v>3.7477601792199247</v>
      </c>
      <c r="AC1068">
        <v>-55.58995971123484</v>
      </c>
    </row>
    <row r="1069" spans="1:29">
      <c r="A1069">
        <v>3</v>
      </c>
      <c r="B1069">
        <v>691</v>
      </c>
      <c r="C1069">
        <v>2011</v>
      </c>
      <c r="D1069">
        <v>99</v>
      </c>
      <c r="E1069">
        <v>15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99</v>
      </c>
      <c r="M1069">
        <v>99</v>
      </c>
      <c r="N1069">
        <v>99</v>
      </c>
      <c r="O1069">
        <v>99</v>
      </c>
      <c r="P1069">
        <v>9999</v>
      </c>
      <c r="Q1069">
        <v>161</v>
      </c>
      <c r="R1069">
        <v>563</v>
      </c>
      <c r="S1069">
        <v>560</v>
      </c>
      <c r="T1069">
        <v>6.2493062493062501</v>
      </c>
      <c r="U1069">
        <v>6.3602393575811877</v>
      </c>
      <c r="V1069">
        <v>16.269982238010652</v>
      </c>
      <c r="W1069">
        <v>58.36964285714285</v>
      </c>
      <c r="X1069">
        <v>149.37044043190704</v>
      </c>
      <c r="Y1069">
        <v>137.06873889875672</v>
      </c>
      <c r="Z1069">
        <v>137.80303571428584</v>
      </c>
      <c r="AA1069">
        <v>31.246050174361326</v>
      </c>
      <c r="AB1069">
        <v>4.0001080183119191</v>
      </c>
      <c r="AC1069">
        <v>-64.836913484569692</v>
      </c>
    </row>
    <row r="1070" spans="1:29">
      <c r="A1070">
        <v>3</v>
      </c>
      <c r="B1070">
        <v>692</v>
      </c>
      <c r="C1070">
        <v>2011</v>
      </c>
      <c r="D1070">
        <v>99</v>
      </c>
      <c r="E1070">
        <v>16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99</v>
      </c>
      <c r="M1070">
        <v>99</v>
      </c>
      <c r="N1070">
        <v>99</v>
      </c>
      <c r="O1070">
        <v>99</v>
      </c>
      <c r="P1070">
        <v>9999</v>
      </c>
      <c r="Q1070">
        <v>56</v>
      </c>
      <c r="R1070">
        <v>225</v>
      </c>
      <c r="S1070">
        <v>223</v>
      </c>
      <c r="T1070">
        <v>2.4975024975024982</v>
      </c>
      <c r="U1070">
        <v>2.4461755337281086</v>
      </c>
      <c r="V1070">
        <v>17.106666666666662</v>
      </c>
      <c r="W1070">
        <v>58.408071748878911</v>
      </c>
      <c r="X1070">
        <v>144.13097387745285</v>
      </c>
      <c r="Y1070">
        <v>131.91022222222222</v>
      </c>
      <c r="Z1070">
        <v>133.09327354260083</v>
      </c>
      <c r="AA1070">
        <v>29.191887188476301</v>
      </c>
      <c r="AB1070">
        <v>3.8537533220871554</v>
      </c>
      <c r="AC1070">
        <v>-59.860928839867697</v>
      </c>
    </row>
    <row r="1071" spans="1:29">
      <c r="A1071">
        <v>3</v>
      </c>
      <c r="B1071">
        <v>693</v>
      </c>
      <c r="C1071">
        <v>2011</v>
      </c>
      <c r="D1071">
        <v>99</v>
      </c>
      <c r="E1071">
        <v>17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99</v>
      </c>
      <c r="N1071">
        <v>99</v>
      </c>
      <c r="O1071">
        <v>99</v>
      </c>
      <c r="P1071">
        <v>9999</v>
      </c>
      <c r="Q1071">
        <v>146</v>
      </c>
      <c r="R1071">
        <v>570</v>
      </c>
      <c r="S1071">
        <v>567</v>
      </c>
      <c r="T1071">
        <v>6.3270063270063259</v>
      </c>
      <c r="U1071">
        <v>6.3673603478208092</v>
      </c>
      <c r="V1071">
        <v>15.536842105263156</v>
      </c>
      <c r="W1071">
        <v>58.349206349206355</v>
      </c>
      <c r="X1071">
        <v>147.4108076257815</v>
      </c>
      <c r="Y1071">
        <v>135.53701754385952</v>
      </c>
      <c r="Z1071">
        <v>136.25414462081119</v>
      </c>
      <c r="AA1071">
        <v>28.307691096915409</v>
      </c>
      <c r="AB1071">
        <v>3.9926866880793792</v>
      </c>
      <c r="AC1071">
        <v>-52.642434543193289</v>
      </c>
    </row>
    <row r="1072" spans="1:29">
      <c r="A1072">
        <v>3</v>
      </c>
      <c r="B1072">
        <v>694</v>
      </c>
      <c r="C1072">
        <v>2011</v>
      </c>
      <c r="D1072">
        <v>99</v>
      </c>
      <c r="E1072">
        <v>18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99</v>
      </c>
      <c r="N1072">
        <v>99</v>
      </c>
      <c r="O1072">
        <v>99</v>
      </c>
      <c r="P1072">
        <v>9999</v>
      </c>
    </row>
    <row r="1073" spans="1:16">
      <c r="A1073">
        <v>3</v>
      </c>
      <c r="B1073">
        <v>695</v>
      </c>
      <c r="C1073">
        <v>2011</v>
      </c>
      <c r="D1073">
        <v>99</v>
      </c>
      <c r="E1073">
        <v>19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99</v>
      </c>
      <c r="N1073">
        <v>99</v>
      </c>
      <c r="O1073">
        <v>99</v>
      </c>
      <c r="P1073">
        <v>9999</v>
      </c>
    </row>
    <row r="1074" spans="1:16">
      <c r="A1074">
        <v>3</v>
      </c>
      <c r="B1074">
        <v>696</v>
      </c>
      <c r="C1074">
        <v>2011</v>
      </c>
      <c r="D1074">
        <v>99</v>
      </c>
      <c r="E1074">
        <v>20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99</v>
      </c>
      <c r="N1074">
        <v>99</v>
      </c>
      <c r="O1074">
        <v>99</v>
      </c>
      <c r="P1074">
        <v>9999</v>
      </c>
    </row>
    <row r="1075" spans="1:16">
      <c r="A1075">
        <v>3</v>
      </c>
      <c r="B1075">
        <v>697</v>
      </c>
      <c r="C1075">
        <v>2011</v>
      </c>
      <c r="D1075">
        <v>99</v>
      </c>
      <c r="E1075">
        <v>21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99</v>
      </c>
      <c r="N1075">
        <v>99</v>
      </c>
      <c r="O1075">
        <v>99</v>
      </c>
      <c r="P1075">
        <v>9999</v>
      </c>
    </row>
    <row r="1076" spans="1:16">
      <c r="A1076">
        <v>3</v>
      </c>
      <c r="B1076">
        <v>698</v>
      </c>
      <c r="C1076">
        <v>2011</v>
      </c>
      <c r="D1076">
        <v>99</v>
      </c>
      <c r="E1076">
        <v>22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99</v>
      </c>
      <c r="N1076">
        <v>99</v>
      </c>
      <c r="O1076">
        <v>99</v>
      </c>
      <c r="P1076">
        <v>9999</v>
      </c>
    </row>
    <row r="1077" spans="1:16">
      <c r="A1077">
        <v>3</v>
      </c>
      <c r="B1077">
        <v>699</v>
      </c>
      <c r="C1077">
        <v>2011</v>
      </c>
      <c r="D1077">
        <v>99</v>
      </c>
      <c r="E1077">
        <v>23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99</v>
      </c>
      <c r="N1077">
        <v>99</v>
      </c>
      <c r="O1077">
        <v>99</v>
      </c>
      <c r="P1077">
        <v>9999</v>
      </c>
    </row>
    <row r="1078" spans="1:16">
      <c r="A1078">
        <v>3</v>
      </c>
      <c r="B1078">
        <v>700</v>
      </c>
      <c r="C1078">
        <v>2011</v>
      </c>
      <c r="D1078">
        <v>99</v>
      </c>
      <c r="E1078">
        <v>24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99</v>
      </c>
      <c r="N1078">
        <v>99</v>
      </c>
      <c r="O1078">
        <v>99</v>
      </c>
      <c r="P1078">
        <v>9999</v>
      </c>
    </row>
    <row r="1079" spans="1:16">
      <c r="A1079">
        <v>3</v>
      </c>
      <c r="B1079">
        <v>701</v>
      </c>
      <c r="C1079">
        <v>2011</v>
      </c>
      <c r="D1079">
        <v>99</v>
      </c>
      <c r="E1079">
        <v>25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99</v>
      </c>
      <c r="N1079">
        <v>99</v>
      </c>
      <c r="O1079">
        <v>99</v>
      </c>
      <c r="P1079">
        <v>9999</v>
      </c>
    </row>
    <row r="1080" spans="1:16">
      <c r="A1080">
        <v>3</v>
      </c>
      <c r="B1080">
        <v>702</v>
      </c>
      <c r="C1080">
        <v>2011</v>
      </c>
      <c r="D1080">
        <v>99</v>
      </c>
      <c r="E1080">
        <v>26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99</v>
      </c>
      <c r="N1080">
        <v>99</v>
      </c>
      <c r="O1080">
        <v>99</v>
      </c>
      <c r="P1080">
        <v>9999</v>
      </c>
    </row>
    <row r="1081" spans="1:16">
      <c r="A1081">
        <v>3</v>
      </c>
      <c r="B1081">
        <v>703</v>
      </c>
      <c r="C1081">
        <v>2011</v>
      </c>
      <c r="D1081">
        <v>99</v>
      </c>
      <c r="E1081">
        <v>27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99</v>
      </c>
      <c r="M1081">
        <v>99</v>
      </c>
      <c r="N1081">
        <v>99</v>
      </c>
      <c r="O1081">
        <v>99</v>
      </c>
      <c r="P1081">
        <v>9999</v>
      </c>
    </row>
    <row r="1082" spans="1:16">
      <c r="A1082">
        <v>3</v>
      </c>
      <c r="B1082">
        <v>704</v>
      </c>
      <c r="C1082">
        <v>2011</v>
      </c>
      <c r="D1082">
        <v>99</v>
      </c>
      <c r="E1082">
        <v>28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99</v>
      </c>
      <c r="M1082">
        <v>99</v>
      </c>
      <c r="N1082">
        <v>99</v>
      </c>
      <c r="O1082">
        <v>99</v>
      </c>
      <c r="P1082">
        <v>9999</v>
      </c>
    </row>
    <row r="1083" spans="1:16">
      <c r="A1083">
        <v>3</v>
      </c>
      <c r="B1083">
        <v>705</v>
      </c>
      <c r="C1083">
        <v>2011</v>
      </c>
      <c r="D1083">
        <v>99</v>
      </c>
      <c r="E1083">
        <v>29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99</v>
      </c>
      <c r="M1083">
        <v>99</v>
      </c>
      <c r="N1083">
        <v>99</v>
      </c>
      <c r="O1083">
        <v>99</v>
      </c>
      <c r="P1083">
        <v>9999</v>
      </c>
    </row>
    <row r="1084" spans="1:16">
      <c r="A1084">
        <v>3</v>
      </c>
      <c r="B1084">
        <v>706</v>
      </c>
      <c r="C1084">
        <v>2011</v>
      </c>
      <c r="D1084">
        <v>99</v>
      </c>
      <c r="E1084">
        <v>30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99</v>
      </c>
      <c r="M1084">
        <v>99</v>
      </c>
      <c r="N1084">
        <v>99</v>
      </c>
      <c r="O1084">
        <v>99</v>
      </c>
      <c r="P1084">
        <v>9999</v>
      </c>
    </row>
    <row r="1085" spans="1:16">
      <c r="A1085">
        <v>3</v>
      </c>
      <c r="B1085">
        <v>707</v>
      </c>
      <c r="C1085">
        <v>2011</v>
      </c>
      <c r="D1085">
        <v>99</v>
      </c>
      <c r="E1085">
        <v>31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99</v>
      </c>
      <c r="N1085">
        <v>99</v>
      </c>
      <c r="O1085">
        <v>99</v>
      </c>
      <c r="P1085">
        <v>9999</v>
      </c>
    </row>
    <row r="1086" spans="1:16">
      <c r="A1086">
        <v>3</v>
      </c>
      <c r="B1086">
        <v>708</v>
      </c>
      <c r="C1086">
        <v>2011</v>
      </c>
      <c r="D1086">
        <v>99</v>
      </c>
      <c r="E1086">
        <v>32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99</v>
      </c>
      <c r="N1086">
        <v>99</v>
      </c>
      <c r="O1086">
        <v>99</v>
      </c>
      <c r="P1086">
        <v>9999</v>
      </c>
    </row>
    <row r="1087" spans="1:16">
      <c r="A1087">
        <v>3</v>
      </c>
      <c r="B1087">
        <v>709</v>
      </c>
      <c r="C1087">
        <v>2011</v>
      </c>
      <c r="D1087">
        <v>99</v>
      </c>
      <c r="E1087">
        <v>33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99</v>
      </c>
      <c r="N1087">
        <v>99</v>
      </c>
      <c r="O1087">
        <v>99</v>
      </c>
      <c r="P1087">
        <v>9999</v>
      </c>
    </row>
    <row r="1088" spans="1:16">
      <c r="A1088">
        <v>3</v>
      </c>
      <c r="B1088">
        <v>710</v>
      </c>
      <c r="C1088">
        <v>2011</v>
      </c>
      <c r="D1088">
        <v>99</v>
      </c>
      <c r="E1088">
        <v>34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99</v>
      </c>
      <c r="N1088">
        <v>99</v>
      </c>
      <c r="O1088">
        <v>99</v>
      </c>
      <c r="P1088">
        <v>9999</v>
      </c>
    </row>
    <row r="1089" spans="1:16">
      <c r="A1089">
        <v>3</v>
      </c>
      <c r="B1089">
        <v>711</v>
      </c>
      <c r="C1089">
        <v>2011</v>
      </c>
      <c r="D1089">
        <v>99</v>
      </c>
      <c r="E1089">
        <v>35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99</v>
      </c>
      <c r="N1089">
        <v>99</v>
      </c>
      <c r="O1089">
        <v>99</v>
      </c>
      <c r="P1089">
        <v>9999</v>
      </c>
    </row>
    <row r="1090" spans="1:16">
      <c r="A1090">
        <v>3</v>
      </c>
      <c r="B1090">
        <v>712</v>
      </c>
      <c r="C1090">
        <v>2011</v>
      </c>
      <c r="D1090">
        <v>99</v>
      </c>
      <c r="E1090">
        <v>36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99</v>
      </c>
      <c r="N1090">
        <v>99</v>
      </c>
      <c r="O1090">
        <v>99</v>
      </c>
      <c r="P1090">
        <v>9999</v>
      </c>
    </row>
    <row r="1091" spans="1:16">
      <c r="A1091">
        <v>3</v>
      </c>
      <c r="B1091">
        <v>713</v>
      </c>
      <c r="C1091">
        <v>2011</v>
      </c>
      <c r="D1091">
        <v>99</v>
      </c>
      <c r="E1091">
        <v>37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99</v>
      </c>
      <c r="N1091">
        <v>99</v>
      </c>
      <c r="O1091">
        <v>99</v>
      </c>
      <c r="P1091">
        <v>9999</v>
      </c>
    </row>
    <row r="1092" spans="1:16">
      <c r="A1092">
        <v>3</v>
      </c>
      <c r="B1092">
        <v>714</v>
      </c>
      <c r="C1092">
        <v>2011</v>
      </c>
      <c r="D1092">
        <v>99</v>
      </c>
      <c r="E1092">
        <v>38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99</v>
      </c>
      <c r="N1092">
        <v>99</v>
      </c>
      <c r="O1092">
        <v>99</v>
      </c>
      <c r="P1092">
        <v>9999</v>
      </c>
    </row>
    <row r="1093" spans="1:16">
      <c r="A1093">
        <v>3</v>
      </c>
      <c r="B1093">
        <v>715</v>
      </c>
      <c r="C1093">
        <v>2011</v>
      </c>
      <c r="D1093">
        <v>99</v>
      </c>
      <c r="E1093">
        <v>39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99</v>
      </c>
      <c r="N1093">
        <v>99</v>
      </c>
      <c r="O1093">
        <v>99</v>
      </c>
      <c r="P1093">
        <v>9999</v>
      </c>
    </row>
    <row r="1094" spans="1:16">
      <c r="A1094">
        <v>3</v>
      </c>
      <c r="B1094">
        <v>716</v>
      </c>
      <c r="C1094">
        <v>2011</v>
      </c>
      <c r="D1094">
        <v>99</v>
      </c>
      <c r="E1094">
        <v>40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99</v>
      </c>
      <c r="N1094">
        <v>99</v>
      </c>
      <c r="O1094">
        <v>99</v>
      </c>
      <c r="P1094">
        <v>9999</v>
      </c>
    </row>
    <row r="1095" spans="1:16">
      <c r="A1095">
        <v>3</v>
      </c>
      <c r="B1095">
        <v>717</v>
      </c>
      <c r="C1095">
        <v>2011</v>
      </c>
      <c r="D1095">
        <v>99</v>
      </c>
      <c r="E1095">
        <v>41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99</v>
      </c>
      <c r="M1095">
        <v>99</v>
      </c>
      <c r="N1095">
        <v>99</v>
      </c>
      <c r="O1095">
        <v>99</v>
      </c>
      <c r="P1095">
        <v>9999</v>
      </c>
    </row>
    <row r="1096" spans="1:16">
      <c r="A1096">
        <v>3</v>
      </c>
      <c r="B1096">
        <v>718</v>
      </c>
      <c r="C1096">
        <v>2011</v>
      </c>
      <c r="D1096">
        <v>99</v>
      </c>
      <c r="E1096">
        <v>42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99</v>
      </c>
      <c r="M1096">
        <v>99</v>
      </c>
      <c r="N1096">
        <v>99</v>
      </c>
      <c r="O1096">
        <v>99</v>
      </c>
      <c r="P1096">
        <v>9999</v>
      </c>
    </row>
    <row r="1097" spans="1:16">
      <c r="A1097">
        <v>3</v>
      </c>
      <c r="B1097">
        <v>719</v>
      </c>
      <c r="C1097">
        <v>2011</v>
      </c>
      <c r="D1097">
        <v>99</v>
      </c>
      <c r="E1097">
        <v>43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99</v>
      </c>
      <c r="M1097">
        <v>99</v>
      </c>
      <c r="N1097">
        <v>99</v>
      </c>
      <c r="O1097">
        <v>99</v>
      </c>
      <c r="P1097">
        <v>9999</v>
      </c>
    </row>
    <row r="1098" spans="1:16">
      <c r="A1098">
        <v>3</v>
      </c>
      <c r="B1098">
        <v>720</v>
      </c>
      <c r="C1098">
        <v>2011</v>
      </c>
      <c r="D1098">
        <v>99</v>
      </c>
      <c r="E1098">
        <v>44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99</v>
      </c>
      <c r="M1098">
        <v>99</v>
      </c>
      <c r="N1098">
        <v>99</v>
      </c>
      <c r="O1098">
        <v>99</v>
      </c>
      <c r="P1098">
        <v>9999</v>
      </c>
    </row>
    <row r="1099" spans="1:16">
      <c r="A1099">
        <v>3</v>
      </c>
      <c r="B1099">
        <v>721</v>
      </c>
      <c r="C1099">
        <v>2011</v>
      </c>
      <c r="D1099">
        <v>99</v>
      </c>
      <c r="E1099">
        <v>45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99</v>
      </c>
      <c r="M1099">
        <v>99</v>
      </c>
      <c r="N1099">
        <v>99</v>
      </c>
      <c r="O1099">
        <v>99</v>
      </c>
      <c r="P1099">
        <v>9999</v>
      </c>
    </row>
    <row r="1100" spans="1:16">
      <c r="A1100">
        <v>3</v>
      </c>
      <c r="B1100">
        <v>722</v>
      </c>
      <c r="C1100">
        <v>2011</v>
      </c>
      <c r="D1100">
        <v>99</v>
      </c>
      <c r="E1100">
        <v>46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99</v>
      </c>
      <c r="M1100">
        <v>99</v>
      </c>
      <c r="N1100">
        <v>99</v>
      </c>
      <c r="O1100">
        <v>99</v>
      </c>
      <c r="P1100">
        <v>9999</v>
      </c>
    </row>
    <row r="1101" spans="1:16">
      <c r="A1101">
        <v>3</v>
      </c>
      <c r="B1101">
        <v>723</v>
      </c>
      <c r="C1101">
        <v>2011</v>
      </c>
      <c r="D1101">
        <v>99</v>
      </c>
      <c r="E1101">
        <v>47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99</v>
      </c>
      <c r="M1101">
        <v>99</v>
      </c>
      <c r="N1101">
        <v>99</v>
      </c>
      <c r="O1101">
        <v>99</v>
      </c>
      <c r="P1101">
        <v>9999</v>
      </c>
    </row>
    <row r="1102" spans="1:16">
      <c r="A1102">
        <v>3</v>
      </c>
      <c r="B1102">
        <v>724</v>
      </c>
      <c r="C1102">
        <v>2011</v>
      </c>
      <c r="D1102">
        <v>99</v>
      </c>
      <c r="E1102">
        <v>48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99</v>
      </c>
      <c r="M1102">
        <v>99</v>
      </c>
      <c r="N1102">
        <v>99</v>
      </c>
      <c r="O1102">
        <v>99</v>
      </c>
      <c r="P1102">
        <v>9999</v>
      </c>
    </row>
    <row r="1103" spans="1:16">
      <c r="A1103">
        <v>3</v>
      </c>
      <c r="B1103">
        <v>725</v>
      </c>
      <c r="C1103">
        <v>2011</v>
      </c>
      <c r="D1103">
        <v>99</v>
      </c>
      <c r="E1103">
        <v>49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99</v>
      </c>
      <c r="M1103">
        <v>99</v>
      </c>
      <c r="N1103">
        <v>99</v>
      </c>
      <c r="O1103">
        <v>99</v>
      </c>
      <c r="P1103">
        <v>9999</v>
      </c>
    </row>
    <row r="1104" spans="1:16">
      <c r="A1104">
        <v>3</v>
      </c>
      <c r="B1104">
        <v>726</v>
      </c>
      <c r="C1104">
        <v>2011</v>
      </c>
      <c r="D1104">
        <v>99</v>
      </c>
      <c r="E1104">
        <v>50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99</v>
      </c>
      <c r="M1104">
        <v>99</v>
      </c>
      <c r="N1104">
        <v>99</v>
      </c>
      <c r="O1104">
        <v>99</v>
      </c>
      <c r="P1104">
        <v>9999</v>
      </c>
    </row>
    <row r="1105" spans="1:29">
      <c r="A1105">
        <v>3</v>
      </c>
      <c r="B1105">
        <v>727</v>
      </c>
      <c r="C1105">
        <v>2011</v>
      </c>
      <c r="D1105">
        <v>99</v>
      </c>
      <c r="E1105">
        <v>51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99</v>
      </c>
      <c r="M1105">
        <v>99</v>
      </c>
      <c r="N1105">
        <v>99</v>
      </c>
      <c r="O1105">
        <v>99</v>
      </c>
      <c r="P1105">
        <v>9999</v>
      </c>
    </row>
    <row r="1106" spans="1:29">
      <c r="A1106">
        <v>3</v>
      </c>
      <c r="B1106">
        <v>728</v>
      </c>
      <c r="C1106">
        <v>2011</v>
      </c>
      <c r="D1106">
        <v>99</v>
      </c>
      <c r="E1106">
        <v>52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99</v>
      </c>
      <c r="M1106">
        <v>99</v>
      </c>
      <c r="N1106">
        <v>99</v>
      </c>
      <c r="O1106">
        <v>99</v>
      </c>
      <c r="P1106">
        <v>9999</v>
      </c>
    </row>
    <row r="1107" spans="1:29">
      <c r="A1107">
        <v>3</v>
      </c>
      <c r="B1107">
        <v>729</v>
      </c>
      <c r="C1107">
        <v>2010</v>
      </c>
      <c r="D1107">
        <v>99</v>
      </c>
      <c r="E1107">
        <v>1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99</v>
      </c>
      <c r="M1107">
        <v>99</v>
      </c>
      <c r="N1107">
        <v>99</v>
      </c>
      <c r="O1107">
        <v>99</v>
      </c>
      <c r="P1107">
        <v>9999</v>
      </c>
      <c r="Q1107">
        <v>135</v>
      </c>
      <c r="R1107">
        <v>474</v>
      </c>
      <c r="S1107">
        <v>470</v>
      </c>
      <c r="T1107">
        <v>5.72463768115942</v>
      </c>
      <c r="U1107">
        <v>5.6698644132193712</v>
      </c>
      <c r="V1107">
        <v>15.006329113924048</v>
      </c>
      <c r="W1107">
        <v>58.3</v>
      </c>
      <c r="X1107">
        <v>144.3833399618745</v>
      </c>
      <c r="Y1107">
        <v>132.29156118143459</v>
      </c>
      <c r="Z1107">
        <v>133.4174468085107</v>
      </c>
      <c r="AA1107">
        <v>27.358717033817843</v>
      </c>
    </row>
    <row r="1108" spans="1:29">
      <c r="A1108">
        <v>3</v>
      </c>
      <c r="B1108">
        <v>730</v>
      </c>
      <c r="C1108">
        <v>2010</v>
      </c>
      <c r="D1108">
        <v>99</v>
      </c>
      <c r="E1108">
        <v>2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99</v>
      </c>
      <c r="M1108">
        <v>99</v>
      </c>
      <c r="N1108">
        <v>99</v>
      </c>
      <c r="O1108">
        <v>99</v>
      </c>
      <c r="P1108">
        <v>9999</v>
      </c>
      <c r="Q1108">
        <v>182</v>
      </c>
      <c r="R1108">
        <v>599</v>
      </c>
      <c r="S1108">
        <v>594</v>
      </c>
      <c r="T1108">
        <v>7.2342995169082114</v>
      </c>
      <c r="U1108">
        <v>7.4129718915555278</v>
      </c>
      <c r="V1108">
        <v>15.14023372287145</v>
      </c>
      <c r="W1108">
        <v>58.114478114478104</v>
      </c>
      <c r="X1108">
        <v>149.47248664712038</v>
      </c>
      <c r="Y1108">
        <v>136.86844741235396</v>
      </c>
      <c r="Z1108">
        <v>138.02053872053872</v>
      </c>
      <c r="AA1108">
        <v>28.677950839560673</v>
      </c>
      <c r="AB1108">
        <v>3.6125984865852625</v>
      </c>
      <c r="AC1108">
        <v>-45.177289158723937</v>
      </c>
    </row>
    <row r="1109" spans="1:29">
      <c r="A1109">
        <v>3</v>
      </c>
      <c r="B1109">
        <v>731</v>
      </c>
      <c r="C1109">
        <v>2010</v>
      </c>
      <c r="D1109">
        <v>99</v>
      </c>
      <c r="E1109">
        <v>3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99</v>
      </c>
      <c r="M1109">
        <v>99</v>
      </c>
      <c r="N1109">
        <v>99</v>
      </c>
      <c r="O1109">
        <v>99</v>
      </c>
      <c r="P1109">
        <v>9999</v>
      </c>
      <c r="Q1109">
        <v>132</v>
      </c>
      <c r="R1109">
        <v>448</v>
      </c>
      <c r="S1109">
        <v>441</v>
      </c>
      <c r="T1109">
        <v>5.4106280193236715</v>
      </c>
      <c r="U1109">
        <v>5.2432289569593191</v>
      </c>
      <c r="V1109">
        <v>15.703125</v>
      </c>
      <c r="W1109">
        <v>58.002267573696145</v>
      </c>
      <c r="X1109">
        <v>142.4714150286334</v>
      </c>
      <c r="Y1109">
        <v>129.43705357142869</v>
      </c>
      <c r="Z1109">
        <v>131.49160997732429</v>
      </c>
      <c r="AA1109">
        <v>30.825420898966208</v>
      </c>
      <c r="AB1109">
        <v>4.0245836765650784</v>
      </c>
      <c r="AC1109">
        <v>-58.337151439552819</v>
      </c>
    </row>
    <row r="1110" spans="1:29">
      <c r="A1110">
        <v>3</v>
      </c>
      <c r="B1110">
        <v>732</v>
      </c>
      <c r="C1110">
        <v>2010</v>
      </c>
      <c r="D1110">
        <v>99</v>
      </c>
      <c r="E1110">
        <v>4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99</v>
      </c>
      <c r="M1110">
        <v>99</v>
      </c>
      <c r="N1110">
        <v>99</v>
      </c>
      <c r="O1110">
        <v>99</v>
      </c>
      <c r="P1110">
        <v>9999</v>
      </c>
      <c r="Q1110">
        <v>139</v>
      </c>
      <c r="R1110">
        <v>476</v>
      </c>
      <c r="S1110">
        <v>471</v>
      </c>
      <c r="T1110">
        <v>5.7487922705314007</v>
      </c>
      <c r="U1110">
        <v>5.6972976951431811</v>
      </c>
      <c r="V1110">
        <v>15.283613445378149</v>
      </c>
      <c r="W1110">
        <v>58.6985138004246</v>
      </c>
      <c r="X1110">
        <v>144.54327776614437</v>
      </c>
      <c r="Y1110">
        <v>132.37310924369751</v>
      </c>
      <c r="Z1110">
        <v>133.77834394904471</v>
      </c>
      <c r="AA1110">
        <v>28.405035254875678</v>
      </c>
      <c r="AB1110">
        <v>3.8278199878196006</v>
      </c>
      <c r="AC1110">
        <v>-59.01752112387819</v>
      </c>
    </row>
    <row r="1111" spans="1:29">
      <c r="A1111">
        <v>3</v>
      </c>
      <c r="B1111">
        <v>733</v>
      </c>
      <c r="C1111">
        <v>2010</v>
      </c>
      <c r="D1111">
        <v>99</v>
      </c>
      <c r="E1111">
        <v>5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99</v>
      </c>
      <c r="M1111">
        <v>99</v>
      </c>
      <c r="N1111">
        <v>99</v>
      </c>
      <c r="O1111">
        <v>99</v>
      </c>
      <c r="P1111">
        <v>9999</v>
      </c>
      <c r="Q1111">
        <v>146</v>
      </c>
      <c r="R1111">
        <v>485</v>
      </c>
      <c r="S1111">
        <v>479</v>
      </c>
      <c r="T1111">
        <v>5.8574879227053138</v>
      </c>
      <c r="U1111">
        <v>5.8749087554033581</v>
      </c>
      <c r="V1111">
        <v>16.04948453608247</v>
      </c>
      <c r="W1111">
        <v>58.064718162839249</v>
      </c>
      <c r="X1111">
        <v>146.57559951301781</v>
      </c>
      <c r="Y1111">
        <v>133.9668041237114</v>
      </c>
      <c r="Z1111">
        <v>135.64488517745303</v>
      </c>
      <c r="AA1111">
        <v>28.981956267281895</v>
      </c>
      <c r="AB1111">
        <v>4.0059959593345509</v>
      </c>
      <c r="AC1111">
        <v>-51.061553692734385</v>
      </c>
    </row>
    <row r="1112" spans="1:29">
      <c r="A1112">
        <v>3</v>
      </c>
      <c r="B1112">
        <v>734</v>
      </c>
      <c r="C1112">
        <v>2010</v>
      </c>
      <c r="D1112">
        <v>99</v>
      </c>
      <c r="E1112">
        <v>6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99</v>
      </c>
      <c r="M1112">
        <v>99</v>
      </c>
      <c r="N1112">
        <v>99</v>
      </c>
      <c r="O1112">
        <v>99</v>
      </c>
      <c r="P1112">
        <v>9999</v>
      </c>
      <c r="Q1112">
        <v>125</v>
      </c>
      <c r="R1112">
        <v>483</v>
      </c>
      <c r="S1112">
        <v>481</v>
      </c>
      <c r="T1112">
        <v>5.833333333333333</v>
      </c>
      <c r="U1112">
        <v>5.811307666065165</v>
      </c>
      <c r="V1112">
        <v>14.801242236024844</v>
      </c>
      <c r="W1112">
        <v>58.320166320166322</v>
      </c>
      <c r="X1112">
        <v>144.75997568465411</v>
      </c>
      <c r="Y1112">
        <v>133.06521739130437</v>
      </c>
      <c r="Z1112">
        <v>133.61850311850313</v>
      </c>
      <c r="AA1112">
        <v>29.331046373002568</v>
      </c>
      <c r="AB1112">
        <v>3.6751382472743375</v>
      </c>
      <c r="AC1112">
        <v>-55.720756574603158</v>
      </c>
    </row>
    <row r="1113" spans="1:29">
      <c r="A1113">
        <v>3</v>
      </c>
      <c r="B1113">
        <v>735</v>
      </c>
      <c r="C1113">
        <v>2010</v>
      </c>
      <c r="D1113">
        <v>99</v>
      </c>
      <c r="E1113">
        <v>7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99</v>
      </c>
      <c r="M1113">
        <v>99</v>
      </c>
      <c r="N1113">
        <v>99</v>
      </c>
      <c r="O1113">
        <v>99</v>
      </c>
      <c r="P1113">
        <v>9999</v>
      </c>
      <c r="Q1113">
        <v>132</v>
      </c>
      <c r="R1113">
        <v>501</v>
      </c>
      <c r="S1113">
        <v>500</v>
      </c>
      <c r="T1113">
        <v>6.0507246376811601</v>
      </c>
      <c r="U1113">
        <v>6.2458729141008211</v>
      </c>
      <c r="V1113">
        <v>15.141716566866267</v>
      </c>
      <c r="W1113">
        <v>58.15</v>
      </c>
      <c r="X1113">
        <v>149.73779418411289</v>
      </c>
      <c r="Y1113">
        <v>137.8774451097803</v>
      </c>
      <c r="Z1113">
        <v>138.1531999999998</v>
      </c>
      <c r="AA1113">
        <v>28.70611241112324</v>
      </c>
      <c r="AB1113">
        <v>3.8135941053028271</v>
      </c>
      <c r="AC1113">
        <v>-42.405327778254069</v>
      </c>
    </row>
    <row r="1114" spans="1:29">
      <c r="A1114">
        <v>3</v>
      </c>
      <c r="B1114">
        <v>736</v>
      </c>
      <c r="C1114">
        <v>2010</v>
      </c>
      <c r="D1114">
        <v>99</v>
      </c>
      <c r="E1114">
        <v>8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99</v>
      </c>
      <c r="M1114">
        <v>99</v>
      </c>
      <c r="N1114">
        <v>99</v>
      </c>
      <c r="O1114">
        <v>99</v>
      </c>
      <c r="P1114">
        <v>9999</v>
      </c>
      <c r="Q1114">
        <v>120</v>
      </c>
      <c r="R1114">
        <v>460</v>
      </c>
      <c r="S1114">
        <v>455</v>
      </c>
      <c r="T1114">
        <v>5.5555555555555562</v>
      </c>
      <c r="U1114">
        <v>5.5259979172768086</v>
      </c>
      <c r="V1114">
        <v>16.015217391304347</v>
      </c>
      <c r="W1114">
        <v>58.498901098901101</v>
      </c>
      <c r="X1114">
        <v>145.33586132177683</v>
      </c>
      <c r="Y1114">
        <v>132.85891304347828</v>
      </c>
      <c r="Z1114">
        <v>134.31890109890108</v>
      </c>
      <c r="AA1114">
        <v>28.612373310942179</v>
      </c>
      <c r="AB1114">
        <v>3.2849137177520018</v>
      </c>
      <c r="AC1114">
        <v>-54.188353732394809</v>
      </c>
    </row>
    <row r="1115" spans="1:29">
      <c r="A1115">
        <v>3</v>
      </c>
      <c r="B1115">
        <v>737</v>
      </c>
      <c r="C1115">
        <v>2010</v>
      </c>
      <c r="D1115">
        <v>99</v>
      </c>
      <c r="E1115">
        <v>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99</v>
      </c>
      <c r="M1115">
        <v>99</v>
      </c>
      <c r="N1115">
        <v>99</v>
      </c>
      <c r="O1115">
        <v>99</v>
      </c>
      <c r="P1115">
        <v>9999</v>
      </c>
      <c r="Q1115">
        <v>105</v>
      </c>
      <c r="R1115">
        <v>406</v>
      </c>
      <c r="S1115">
        <v>401</v>
      </c>
      <c r="T1115">
        <v>4.903381642512076</v>
      </c>
      <c r="U1115">
        <v>4.7564193111135795</v>
      </c>
      <c r="V1115">
        <v>14.874384236453205</v>
      </c>
      <c r="W1115">
        <v>59.13466334164589</v>
      </c>
      <c r="X1115">
        <v>142.1006142958546</v>
      </c>
      <c r="Y1115">
        <v>129.56625615763545</v>
      </c>
      <c r="Z1115">
        <v>131.18179551122191</v>
      </c>
      <c r="AA1115">
        <v>28.347466300428859</v>
      </c>
      <c r="AB1115">
        <v>3.3240333113914318</v>
      </c>
      <c r="AC1115">
        <v>-53.177996373963616</v>
      </c>
    </row>
    <row r="1116" spans="1:29">
      <c r="A1116">
        <v>3</v>
      </c>
      <c r="B1116">
        <v>738</v>
      </c>
      <c r="C1116">
        <v>2010</v>
      </c>
      <c r="D1116">
        <v>99</v>
      </c>
      <c r="E1116">
        <v>10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99</v>
      </c>
      <c r="M1116">
        <v>99</v>
      </c>
      <c r="N1116">
        <v>99</v>
      </c>
      <c r="O1116">
        <v>99</v>
      </c>
      <c r="P1116">
        <v>9999</v>
      </c>
      <c r="Q1116">
        <v>138</v>
      </c>
      <c r="R1116">
        <v>482</v>
      </c>
      <c r="S1116">
        <v>475</v>
      </c>
      <c r="T1116">
        <v>5.8212560386473422</v>
      </c>
      <c r="U1116">
        <v>5.8541936437067728</v>
      </c>
      <c r="V1116">
        <v>16.168049792531125</v>
      </c>
      <c r="W1116">
        <v>58.616842105263181</v>
      </c>
      <c r="X1116">
        <v>147.31167085500547</v>
      </c>
      <c r="Y1116">
        <v>134.32531120331956</v>
      </c>
      <c r="Z1116">
        <v>136.30484210526319</v>
      </c>
      <c r="AA1116">
        <v>27.489108996039182</v>
      </c>
      <c r="AB1116">
        <v>3.5238332188139432</v>
      </c>
      <c r="AC1116">
        <v>-51.38268279534244</v>
      </c>
    </row>
    <row r="1117" spans="1:29">
      <c r="A1117">
        <v>3</v>
      </c>
      <c r="B1117">
        <v>739</v>
      </c>
      <c r="C1117">
        <v>2010</v>
      </c>
      <c r="D1117">
        <v>99</v>
      </c>
      <c r="E1117">
        <v>11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99</v>
      </c>
      <c r="M1117">
        <v>99</v>
      </c>
      <c r="N1117">
        <v>99</v>
      </c>
      <c r="O1117">
        <v>99</v>
      </c>
      <c r="P1117">
        <v>9999</v>
      </c>
      <c r="Q1117">
        <v>141</v>
      </c>
      <c r="R1117">
        <v>470</v>
      </c>
      <c r="S1117">
        <v>465</v>
      </c>
      <c r="T1117">
        <v>5.6763285024154602</v>
      </c>
      <c r="U1117">
        <v>5.8061447115567644</v>
      </c>
      <c r="V1117">
        <v>15.293617021276598</v>
      </c>
      <c r="W1117">
        <v>58.475268817204302</v>
      </c>
      <c r="X1117">
        <v>149.25405131278671</v>
      </c>
      <c r="Y1117">
        <v>136.62425531914903</v>
      </c>
      <c r="Z1117">
        <v>138.09333333333339</v>
      </c>
      <c r="AA1117">
        <v>30.366478027812025</v>
      </c>
      <c r="AB1117">
        <v>3.7748362042077401</v>
      </c>
      <c r="AC1117">
        <v>-52.889005815631791</v>
      </c>
    </row>
    <row r="1118" spans="1:29">
      <c r="A1118">
        <v>3</v>
      </c>
      <c r="B1118">
        <v>740</v>
      </c>
      <c r="C1118">
        <v>2010</v>
      </c>
      <c r="D1118">
        <v>99</v>
      </c>
      <c r="E1118">
        <v>12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99</v>
      </c>
      <c r="M1118">
        <v>99</v>
      </c>
      <c r="N1118">
        <v>99</v>
      </c>
      <c r="O1118">
        <v>99</v>
      </c>
      <c r="P1118">
        <v>9999</v>
      </c>
      <c r="Q1118">
        <v>166</v>
      </c>
      <c r="R1118">
        <v>544</v>
      </c>
      <c r="S1118">
        <v>539</v>
      </c>
      <c r="T1118">
        <v>6.5700483091787412</v>
      </c>
      <c r="U1118">
        <v>6.6079850019336179</v>
      </c>
      <c r="V1118">
        <v>15.161764705882351</v>
      </c>
      <c r="W1118">
        <v>58.380333951762495</v>
      </c>
      <c r="X1118">
        <v>146.61728857306741</v>
      </c>
      <c r="Y1118">
        <v>134.34080882352936</v>
      </c>
      <c r="Z1118">
        <v>135.58701298701291</v>
      </c>
      <c r="AA1118">
        <v>29.568396515957875</v>
      </c>
      <c r="AB1118">
        <v>3.7035387830315121</v>
      </c>
      <c r="AC1118">
        <v>-42.843518400441475</v>
      </c>
    </row>
    <row r="1119" spans="1:29">
      <c r="A1119">
        <v>3</v>
      </c>
      <c r="B1119">
        <v>741</v>
      </c>
      <c r="C1119">
        <v>2010</v>
      </c>
      <c r="D1119">
        <v>99</v>
      </c>
      <c r="E1119">
        <v>13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99</v>
      </c>
      <c r="M1119">
        <v>99</v>
      </c>
      <c r="N1119">
        <v>99</v>
      </c>
      <c r="O1119">
        <v>99</v>
      </c>
      <c r="P1119">
        <v>9999</v>
      </c>
      <c r="Q1119">
        <v>58</v>
      </c>
      <c r="R1119">
        <v>244</v>
      </c>
      <c r="S1119">
        <v>240</v>
      </c>
      <c r="T1119">
        <v>2.9468599033816436</v>
      </c>
      <c r="U1119">
        <v>2.8265051074821361</v>
      </c>
      <c r="V1119">
        <v>15.684426229508198</v>
      </c>
      <c r="W1119">
        <v>58.274999999999999</v>
      </c>
      <c r="X1119">
        <v>140.90234978597937</v>
      </c>
      <c r="Y1119">
        <v>128.11434426229516</v>
      </c>
      <c r="Z1119">
        <v>130.24958333333339</v>
      </c>
      <c r="AA1119">
        <v>31.829734523341088</v>
      </c>
      <c r="AB1119">
        <v>3.5319081245128534</v>
      </c>
      <c r="AC1119">
        <v>-56.383477775331201</v>
      </c>
    </row>
    <row r="1120" spans="1:29">
      <c r="A1120">
        <v>3</v>
      </c>
      <c r="B1120">
        <v>742</v>
      </c>
      <c r="C1120">
        <v>2010</v>
      </c>
      <c r="D1120">
        <v>99</v>
      </c>
      <c r="E1120">
        <v>14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99</v>
      </c>
      <c r="M1120">
        <v>99</v>
      </c>
      <c r="N1120">
        <v>99</v>
      </c>
      <c r="O1120">
        <v>99</v>
      </c>
      <c r="P1120">
        <v>9999</v>
      </c>
      <c r="Q1120">
        <v>146</v>
      </c>
      <c r="R1120">
        <v>475</v>
      </c>
      <c r="S1120">
        <v>472</v>
      </c>
      <c r="T1120">
        <v>5.7367149758454108</v>
      </c>
      <c r="U1120">
        <v>5.6934458236535477</v>
      </c>
      <c r="V1120">
        <v>16.227368421052631</v>
      </c>
      <c r="W1120">
        <v>58.737288135593197</v>
      </c>
      <c r="X1120">
        <v>144.48856702970852</v>
      </c>
      <c r="Y1120">
        <v>132.56210526315795</v>
      </c>
      <c r="Z1120">
        <v>133.40466101694921</v>
      </c>
      <c r="AA1120">
        <v>29.306090278770505</v>
      </c>
      <c r="AB1120">
        <v>3.6717611488123407</v>
      </c>
      <c r="AC1120">
        <v>-54.290155956082877</v>
      </c>
    </row>
    <row r="1121" spans="1:29">
      <c r="A1121">
        <v>3</v>
      </c>
      <c r="B1121">
        <v>743</v>
      </c>
      <c r="C1121">
        <v>2010</v>
      </c>
      <c r="D1121">
        <v>99</v>
      </c>
      <c r="E1121">
        <v>15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99</v>
      </c>
      <c r="M1121">
        <v>99</v>
      </c>
      <c r="N1121">
        <v>99</v>
      </c>
      <c r="O1121">
        <v>99</v>
      </c>
      <c r="P1121">
        <v>9999</v>
      </c>
      <c r="Q1121">
        <v>144</v>
      </c>
      <c r="R1121">
        <v>537</v>
      </c>
      <c r="S1121">
        <v>536</v>
      </c>
      <c r="T1121">
        <v>6.4855072463768115</v>
      </c>
      <c r="U1121">
        <v>6.6167104854723355</v>
      </c>
      <c r="V1121">
        <v>15.381750465549349</v>
      </c>
      <c r="W1121">
        <v>58.087686567164198</v>
      </c>
      <c r="X1121">
        <v>147.95087672576071</v>
      </c>
      <c r="Y1121">
        <v>136.27169459962747</v>
      </c>
      <c r="Z1121">
        <v>136.52593283582078</v>
      </c>
      <c r="AA1121">
        <v>28.011249390439939</v>
      </c>
      <c r="AB1121">
        <v>4.0057977412184931</v>
      </c>
      <c r="AC1121">
        <v>-60.250933168065806</v>
      </c>
    </row>
    <row r="1122" spans="1:29">
      <c r="A1122">
        <v>3</v>
      </c>
      <c r="B1122">
        <v>744</v>
      </c>
      <c r="C1122">
        <v>2010</v>
      </c>
      <c r="D1122">
        <v>99</v>
      </c>
      <c r="E1122">
        <v>16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99</v>
      </c>
      <c r="M1122">
        <v>99</v>
      </c>
      <c r="N1122">
        <v>99</v>
      </c>
      <c r="O1122">
        <v>99</v>
      </c>
      <c r="P1122">
        <v>9999</v>
      </c>
      <c r="Q1122">
        <v>159</v>
      </c>
      <c r="R1122">
        <v>594</v>
      </c>
      <c r="S1122">
        <v>590</v>
      </c>
      <c r="T1122">
        <v>7.1739130434782608</v>
      </c>
      <c r="U1122">
        <v>7.0927692505641486</v>
      </c>
      <c r="V1122">
        <v>15.43265993265994</v>
      </c>
      <c r="W1122">
        <v>58.954237288135602</v>
      </c>
      <c r="X1122">
        <v>143.77724518569588</v>
      </c>
      <c r="Y1122">
        <v>132.05875420875415</v>
      </c>
      <c r="Z1122">
        <v>132.95406779661016</v>
      </c>
      <c r="AA1122">
        <v>28.969267913653248</v>
      </c>
      <c r="AB1122">
        <v>3.490365530559012</v>
      </c>
      <c r="AC1122">
        <v>-51.558088168517486</v>
      </c>
    </row>
    <row r="1123" spans="1:29">
      <c r="A1123">
        <v>3</v>
      </c>
      <c r="B1123">
        <v>745</v>
      </c>
      <c r="C1123">
        <v>2010</v>
      </c>
      <c r="D1123">
        <v>99</v>
      </c>
      <c r="E1123">
        <v>17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99</v>
      </c>
      <c r="M1123">
        <v>99</v>
      </c>
      <c r="N1123">
        <v>99</v>
      </c>
      <c r="O1123">
        <v>99</v>
      </c>
      <c r="P1123">
        <v>9999</v>
      </c>
      <c r="Q1123">
        <v>149</v>
      </c>
      <c r="R1123">
        <v>602</v>
      </c>
      <c r="S1123">
        <v>593</v>
      </c>
      <c r="T1123">
        <v>7.2705314009661857</v>
      </c>
      <c r="U1123">
        <v>7.264376454793549</v>
      </c>
      <c r="V1123">
        <v>15.637873754152823</v>
      </c>
      <c r="W1123">
        <v>58.274873524451955</v>
      </c>
      <c r="X1123">
        <v>146.22709422905962</v>
      </c>
      <c r="Y1123">
        <v>133.45647840531578</v>
      </c>
      <c r="Z1123">
        <v>135.48195615514351</v>
      </c>
      <c r="AA1123">
        <v>30.908445473198924</v>
      </c>
      <c r="AB1123">
        <v>3.5974029454542911</v>
      </c>
      <c r="AC1123">
        <v>-51.030980152050816</v>
      </c>
    </row>
    <row r="1124" spans="1:29">
      <c r="A1124">
        <v>3</v>
      </c>
      <c r="B1124">
        <v>746</v>
      </c>
      <c r="C1124">
        <v>2010</v>
      </c>
      <c r="D1124">
        <v>99</v>
      </c>
      <c r="E1124">
        <v>18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99</v>
      </c>
      <c r="M1124">
        <v>99</v>
      </c>
      <c r="N1124">
        <v>99</v>
      </c>
      <c r="O1124">
        <v>99</v>
      </c>
      <c r="P1124">
        <v>9999</v>
      </c>
    </row>
    <row r="1125" spans="1:29">
      <c r="A1125">
        <v>3</v>
      </c>
      <c r="B1125">
        <v>747</v>
      </c>
      <c r="C1125">
        <v>2010</v>
      </c>
      <c r="D1125">
        <v>99</v>
      </c>
      <c r="E1125">
        <v>19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99</v>
      </c>
      <c r="M1125">
        <v>99</v>
      </c>
      <c r="N1125">
        <v>99</v>
      </c>
      <c r="O1125">
        <v>99</v>
      </c>
      <c r="P1125">
        <v>9999</v>
      </c>
    </row>
    <row r="1126" spans="1:29">
      <c r="A1126">
        <v>3</v>
      </c>
      <c r="B1126">
        <v>748</v>
      </c>
      <c r="C1126">
        <v>2010</v>
      </c>
      <c r="D1126">
        <v>99</v>
      </c>
      <c r="E1126">
        <v>20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99</v>
      </c>
      <c r="M1126">
        <v>99</v>
      </c>
      <c r="N1126">
        <v>99</v>
      </c>
      <c r="O1126">
        <v>99</v>
      </c>
      <c r="P1126">
        <v>9999</v>
      </c>
    </row>
    <row r="1127" spans="1:29">
      <c r="A1127">
        <v>3</v>
      </c>
      <c r="B1127">
        <v>749</v>
      </c>
      <c r="C1127">
        <v>2010</v>
      </c>
      <c r="D1127">
        <v>99</v>
      </c>
      <c r="E1127">
        <v>21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99</v>
      </c>
      <c r="M1127">
        <v>99</v>
      </c>
      <c r="N1127">
        <v>99</v>
      </c>
      <c r="O1127">
        <v>99</v>
      </c>
      <c r="P1127">
        <v>9999</v>
      </c>
    </row>
    <row r="1128" spans="1:29">
      <c r="A1128">
        <v>3</v>
      </c>
      <c r="B1128">
        <v>750</v>
      </c>
      <c r="C1128">
        <v>2010</v>
      </c>
      <c r="D1128">
        <v>99</v>
      </c>
      <c r="E1128">
        <v>22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99</v>
      </c>
      <c r="M1128">
        <v>99</v>
      </c>
      <c r="N1128">
        <v>99</v>
      </c>
      <c r="O1128">
        <v>99</v>
      </c>
      <c r="P1128">
        <v>9999</v>
      </c>
    </row>
    <row r="1129" spans="1:29">
      <c r="A1129">
        <v>3</v>
      </c>
      <c r="B1129">
        <v>751</v>
      </c>
      <c r="C1129">
        <v>2010</v>
      </c>
      <c r="D1129">
        <v>99</v>
      </c>
      <c r="E1129">
        <v>23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99</v>
      </c>
      <c r="M1129">
        <v>99</v>
      </c>
      <c r="N1129">
        <v>99</v>
      </c>
      <c r="O1129">
        <v>99</v>
      </c>
      <c r="P1129">
        <v>9999</v>
      </c>
    </row>
    <row r="1130" spans="1:29">
      <c r="A1130">
        <v>3</v>
      </c>
      <c r="B1130">
        <v>752</v>
      </c>
      <c r="C1130">
        <v>2010</v>
      </c>
      <c r="D1130">
        <v>99</v>
      </c>
      <c r="E1130">
        <v>24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99</v>
      </c>
      <c r="M1130">
        <v>99</v>
      </c>
      <c r="N1130">
        <v>99</v>
      </c>
      <c r="O1130">
        <v>99</v>
      </c>
      <c r="P1130">
        <v>9999</v>
      </c>
    </row>
    <row r="1131" spans="1:29">
      <c r="A1131">
        <v>3</v>
      </c>
      <c r="B1131">
        <v>753</v>
      </c>
      <c r="C1131">
        <v>2010</v>
      </c>
      <c r="D1131">
        <v>99</v>
      </c>
      <c r="E1131">
        <v>25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99</v>
      </c>
      <c r="M1131">
        <v>99</v>
      </c>
      <c r="N1131">
        <v>99</v>
      </c>
      <c r="O1131">
        <v>99</v>
      </c>
      <c r="P1131">
        <v>9999</v>
      </c>
    </row>
    <row r="1132" spans="1:29">
      <c r="A1132">
        <v>3</v>
      </c>
      <c r="B1132">
        <v>754</v>
      </c>
      <c r="C1132">
        <v>2010</v>
      </c>
      <c r="D1132">
        <v>99</v>
      </c>
      <c r="E1132">
        <v>26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99</v>
      </c>
      <c r="M1132">
        <v>99</v>
      </c>
      <c r="N1132">
        <v>99</v>
      </c>
      <c r="O1132">
        <v>99</v>
      </c>
      <c r="P1132">
        <v>9999</v>
      </c>
    </row>
    <row r="1133" spans="1:29">
      <c r="A1133">
        <v>3</v>
      </c>
      <c r="B1133">
        <v>755</v>
      </c>
      <c r="C1133">
        <v>2010</v>
      </c>
      <c r="D1133">
        <v>99</v>
      </c>
      <c r="E1133">
        <v>27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99</v>
      </c>
      <c r="M1133">
        <v>99</v>
      </c>
      <c r="N1133">
        <v>99</v>
      </c>
      <c r="O1133">
        <v>99</v>
      </c>
      <c r="P1133">
        <v>9999</v>
      </c>
    </row>
    <row r="1134" spans="1:29">
      <c r="A1134">
        <v>3</v>
      </c>
      <c r="B1134">
        <v>756</v>
      </c>
      <c r="C1134">
        <v>2010</v>
      </c>
      <c r="D1134">
        <v>99</v>
      </c>
      <c r="E1134">
        <v>28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99</v>
      </c>
      <c r="M1134">
        <v>99</v>
      </c>
      <c r="N1134">
        <v>99</v>
      </c>
      <c r="O1134">
        <v>99</v>
      </c>
      <c r="P1134">
        <v>9999</v>
      </c>
    </row>
    <row r="1135" spans="1:29">
      <c r="A1135">
        <v>3</v>
      </c>
      <c r="B1135">
        <v>757</v>
      </c>
      <c r="C1135">
        <v>2010</v>
      </c>
      <c r="D1135">
        <v>99</v>
      </c>
      <c r="E1135">
        <v>29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99</v>
      </c>
      <c r="M1135">
        <v>99</v>
      </c>
      <c r="N1135">
        <v>99</v>
      </c>
      <c r="O1135">
        <v>99</v>
      </c>
      <c r="P1135">
        <v>9999</v>
      </c>
    </row>
    <row r="1136" spans="1:29">
      <c r="A1136">
        <v>3</v>
      </c>
      <c r="B1136">
        <v>758</v>
      </c>
      <c r="C1136">
        <v>2010</v>
      </c>
      <c r="D1136">
        <v>99</v>
      </c>
      <c r="E1136">
        <v>30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99</v>
      </c>
      <c r="M1136">
        <v>99</v>
      </c>
      <c r="N1136">
        <v>99</v>
      </c>
      <c r="O1136">
        <v>99</v>
      </c>
      <c r="P1136">
        <v>9999</v>
      </c>
    </row>
    <row r="1137" spans="1:16">
      <c r="A1137">
        <v>3</v>
      </c>
      <c r="B1137">
        <v>759</v>
      </c>
      <c r="C1137">
        <v>2010</v>
      </c>
      <c r="D1137">
        <v>99</v>
      </c>
      <c r="E1137">
        <v>31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99</v>
      </c>
      <c r="M1137">
        <v>99</v>
      </c>
      <c r="N1137">
        <v>99</v>
      </c>
      <c r="O1137">
        <v>99</v>
      </c>
      <c r="P1137">
        <v>9999</v>
      </c>
    </row>
    <row r="1138" spans="1:16">
      <c r="A1138">
        <v>3</v>
      </c>
      <c r="B1138">
        <v>760</v>
      </c>
      <c r="C1138">
        <v>2010</v>
      </c>
      <c r="D1138">
        <v>99</v>
      </c>
      <c r="E1138">
        <v>32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99</v>
      </c>
      <c r="M1138">
        <v>99</v>
      </c>
      <c r="N1138">
        <v>99</v>
      </c>
      <c r="O1138">
        <v>99</v>
      </c>
      <c r="P1138">
        <v>9999</v>
      </c>
    </row>
    <row r="1139" spans="1:16">
      <c r="A1139">
        <v>3</v>
      </c>
      <c r="B1139">
        <v>761</v>
      </c>
      <c r="C1139">
        <v>2010</v>
      </c>
      <c r="D1139">
        <v>99</v>
      </c>
      <c r="E1139">
        <v>33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99</v>
      </c>
      <c r="M1139">
        <v>99</v>
      </c>
      <c r="N1139">
        <v>99</v>
      </c>
      <c r="O1139">
        <v>99</v>
      </c>
      <c r="P1139">
        <v>9999</v>
      </c>
    </row>
    <row r="1140" spans="1:16">
      <c r="A1140">
        <v>3</v>
      </c>
      <c r="B1140">
        <v>762</v>
      </c>
      <c r="C1140">
        <v>2010</v>
      </c>
      <c r="D1140">
        <v>99</v>
      </c>
      <c r="E1140">
        <v>34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99</v>
      </c>
      <c r="M1140">
        <v>99</v>
      </c>
      <c r="N1140">
        <v>99</v>
      </c>
      <c r="O1140">
        <v>99</v>
      </c>
      <c r="P1140">
        <v>9999</v>
      </c>
    </row>
    <row r="1141" spans="1:16">
      <c r="A1141">
        <v>3</v>
      </c>
      <c r="B1141">
        <v>763</v>
      </c>
      <c r="C1141">
        <v>2010</v>
      </c>
      <c r="D1141">
        <v>99</v>
      </c>
      <c r="E1141">
        <v>35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99</v>
      </c>
      <c r="M1141">
        <v>99</v>
      </c>
      <c r="N1141">
        <v>99</v>
      </c>
      <c r="O1141">
        <v>99</v>
      </c>
      <c r="P1141">
        <v>9999</v>
      </c>
    </row>
    <row r="1142" spans="1:16">
      <c r="A1142">
        <v>3</v>
      </c>
      <c r="B1142">
        <v>764</v>
      </c>
      <c r="C1142">
        <v>2010</v>
      </c>
      <c r="D1142">
        <v>99</v>
      </c>
      <c r="E1142">
        <v>36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99</v>
      </c>
      <c r="M1142">
        <v>99</v>
      </c>
      <c r="N1142">
        <v>99</v>
      </c>
      <c r="O1142">
        <v>99</v>
      </c>
      <c r="P1142">
        <v>9999</v>
      </c>
    </row>
    <row r="1143" spans="1:16">
      <c r="A1143">
        <v>3</v>
      </c>
      <c r="B1143">
        <v>765</v>
      </c>
      <c r="C1143">
        <v>2010</v>
      </c>
      <c r="D1143">
        <v>99</v>
      </c>
      <c r="E1143">
        <v>37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99</v>
      </c>
      <c r="M1143">
        <v>99</v>
      </c>
      <c r="N1143">
        <v>99</v>
      </c>
      <c r="O1143">
        <v>99</v>
      </c>
      <c r="P1143">
        <v>9999</v>
      </c>
    </row>
    <row r="1144" spans="1:16">
      <c r="A1144">
        <v>3</v>
      </c>
      <c r="B1144">
        <v>766</v>
      </c>
      <c r="C1144">
        <v>2010</v>
      </c>
      <c r="D1144">
        <v>99</v>
      </c>
      <c r="E1144">
        <v>38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99</v>
      </c>
      <c r="M1144">
        <v>99</v>
      </c>
      <c r="N1144">
        <v>99</v>
      </c>
      <c r="O1144">
        <v>99</v>
      </c>
      <c r="P1144">
        <v>9999</v>
      </c>
    </row>
    <row r="1145" spans="1:16">
      <c r="A1145">
        <v>3</v>
      </c>
      <c r="B1145">
        <v>767</v>
      </c>
      <c r="C1145">
        <v>2010</v>
      </c>
      <c r="D1145">
        <v>99</v>
      </c>
      <c r="E1145">
        <v>39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99</v>
      </c>
      <c r="M1145">
        <v>99</v>
      </c>
      <c r="N1145">
        <v>99</v>
      </c>
      <c r="O1145">
        <v>99</v>
      </c>
      <c r="P1145">
        <v>9999</v>
      </c>
    </row>
    <row r="1146" spans="1:16">
      <c r="A1146">
        <v>3</v>
      </c>
      <c r="B1146">
        <v>768</v>
      </c>
      <c r="C1146">
        <v>2010</v>
      </c>
      <c r="D1146">
        <v>99</v>
      </c>
      <c r="E1146">
        <v>40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99</v>
      </c>
      <c r="M1146">
        <v>99</v>
      </c>
      <c r="N1146">
        <v>99</v>
      </c>
      <c r="O1146">
        <v>99</v>
      </c>
      <c r="P1146">
        <v>9999</v>
      </c>
    </row>
    <row r="1147" spans="1:16">
      <c r="A1147">
        <v>3</v>
      </c>
      <c r="B1147">
        <v>769</v>
      </c>
      <c r="C1147">
        <v>2010</v>
      </c>
      <c r="D1147">
        <v>99</v>
      </c>
      <c r="E1147">
        <v>41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99</v>
      </c>
      <c r="M1147">
        <v>99</v>
      </c>
      <c r="N1147">
        <v>99</v>
      </c>
      <c r="O1147">
        <v>99</v>
      </c>
      <c r="P1147">
        <v>9999</v>
      </c>
    </row>
    <row r="1148" spans="1:16">
      <c r="A1148">
        <v>3</v>
      </c>
      <c r="B1148">
        <v>770</v>
      </c>
      <c r="C1148">
        <v>2010</v>
      </c>
      <c r="D1148">
        <v>99</v>
      </c>
      <c r="E1148">
        <v>42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99</v>
      </c>
      <c r="M1148">
        <v>99</v>
      </c>
      <c r="N1148">
        <v>99</v>
      </c>
      <c r="O1148">
        <v>99</v>
      </c>
      <c r="P1148">
        <v>9999</v>
      </c>
    </row>
    <row r="1149" spans="1:16">
      <c r="A1149">
        <v>3</v>
      </c>
      <c r="B1149">
        <v>771</v>
      </c>
      <c r="C1149">
        <v>2010</v>
      </c>
      <c r="D1149">
        <v>99</v>
      </c>
      <c r="E1149">
        <v>43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99</v>
      </c>
      <c r="M1149">
        <v>99</v>
      </c>
      <c r="N1149">
        <v>99</v>
      </c>
      <c r="O1149">
        <v>99</v>
      </c>
      <c r="P1149">
        <v>9999</v>
      </c>
    </row>
    <row r="1150" spans="1:16">
      <c r="A1150">
        <v>3</v>
      </c>
      <c r="B1150">
        <v>772</v>
      </c>
      <c r="C1150">
        <v>2010</v>
      </c>
      <c r="D1150">
        <v>99</v>
      </c>
      <c r="E1150">
        <v>44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99</v>
      </c>
      <c r="M1150">
        <v>99</v>
      </c>
      <c r="N1150">
        <v>99</v>
      </c>
      <c r="O1150">
        <v>99</v>
      </c>
      <c r="P1150">
        <v>9999</v>
      </c>
    </row>
    <row r="1151" spans="1:16">
      <c r="A1151">
        <v>3</v>
      </c>
      <c r="B1151">
        <v>773</v>
      </c>
      <c r="C1151">
        <v>2010</v>
      </c>
      <c r="D1151">
        <v>99</v>
      </c>
      <c r="E1151">
        <v>45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99</v>
      </c>
      <c r="M1151">
        <v>99</v>
      </c>
      <c r="N1151">
        <v>99</v>
      </c>
      <c r="O1151">
        <v>99</v>
      </c>
      <c r="P1151">
        <v>9999</v>
      </c>
    </row>
    <row r="1152" spans="1:16">
      <c r="A1152">
        <v>3</v>
      </c>
      <c r="B1152">
        <v>774</v>
      </c>
      <c r="C1152">
        <v>2010</v>
      </c>
      <c r="D1152">
        <v>99</v>
      </c>
      <c r="E1152">
        <v>46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99</v>
      </c>
      <c r="M1152">
        <v>99</v>
      </c>
      <c r="N1152">
        <v>99</v>
      </c>
      <c r="O1152">
        <v>99</v>
      </c>
      <c r="P1152">
        <v>9999</v>
      </c>
    </row>
    <row r="1153" spans="1:29">
      <c r="A1153">
        <v>3</v>
      </c>
      <c r="B1153">
        <v>775</v>
      </c>
      <c r="C1153">
        <v>2010</v>
      </c>
      <c r="D1153">
        <v>99</v>
      </c>
      <c r="E1153">
        <v>47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99</v>
      </c>
      <c r="M1153">
        <v>99</v>
      </c>
      <c r="N1153">
        <v>99</v>
      </c>
      <c r="O1153">
        <v>99</v>
      </c>
      <c r="P1153">
        <v>9999</v>
      </c>
    </row>
    <row r="1154" spans="1:29">
      <c r="A1154">
        <v>3</v>
      </c>
      <c r="B1154">
        <v>776</v>
      </c>
      <c r="C1154">
        <v>2010</v>
      </c>
      <c r="D1154">
        <v>99</v>
      </c>
      <c r="E1154">
        <v>48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99</v>
      </c>
      <c r="M1154">
        <v>99</v>
      </c>
      <c r="N1154">
        <v>99</v>
      </c>
      <c r="O1154">
        <v>99</v>
      </c>
      <c r="P1154">
        <v>9999</v>
      </c>
    </row>
    <row r="1155" spans="1:29">
      <c r="A1155">
        <v>3</v>
      </c>
      <c r="B1155">
        <v>777</v>
      </c>
      <c r="C1155">
        <v>2010</v>
      </c>
      <c r="D1155">
        <v>99</v>
      </c>
      <c r="E1155">
        <v>49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99</v>
      </c>
      <c r="M1155">
        <v>99</v>
      </c>
      <c r="N1155">
        <v>99</v>
      </c>
      <c r="O1155">
        <v>99</v>
      </c>
      <c r="P1155">
        <v>9999</v>
      </c>
    </row>
    <row r="1156" spans="1:29">
      <c r="A1156">
        <v>3</v>
      </c>
      <c r="B1156">
        <v>778</v>
      </c>
      <c r="C1156">
        <v>2010</v>
      </c>
      <c r="D1156">
        <v>99</v>
      </c>
      <c r="E1156">
        <v>50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99</v>
      </c>
      <c r="M1156">
        <v>99</v>
      </c>
      <c r="N1156">
        <v>99</v>
      </c>
      <c r="O1156">
        <v>99</v>
      </c>
      <c r="P1156">
        <v>9999</v>
      </c>
    </row>
    <row r="1157" spans="1:29">
      <c r="A1157">
        <v>3</v>
      </c>
      <c r="B1157">
        <v>779</v>
      </c>
      <c r="C1157">
        <v>2010</v>
      </c>
      <c r="D1157">
        <v>99</v>
      </c>
      <c r="E1157">
        <v>51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99</v>
      </c>
      <c r="M1157">
        <v>99</v>
      </c>
      <c r="N1157">
        <v>99</v>
      </c>
      <c r="O1157">
        <v>99</v>
      </c>
      <c r="P1157">
        <v>9999</v>
      </c>
    </row>
    <row r="1158" spans="1:29">
      <c r="A1158">
        <v>3</v>
      </c>
      <c r="B1158">
        <v>780</v>
      </c>
      <c r="C1158">
        <v>2010</v>
      </c>
      <c r="D1158">
        <v>99</v>
      </c>
      <c r="E1158">
        <v>52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99</v>
      </c>
      <c r="M1158">
        <v>99</v>
      </c>
      <c r="N1158">
        <v>99</v>
      </c>
      <c r="O1158">
        <v>99</v>
      </c>
      <c r="P1158">
        <v>9999</v>
      </c>
    </row>
    <row r="1159" spans="1:29">
      <c r="A1159">
        <v>3</v>
      </c>
      <c r="B1159">
        <v>781</v>
      </c>
      <c r="C1159">
        <v>2009</v>
      </c>
      <c r="D1159">
        <v>99</v>
      </c>
      <c r="E1159">
        <v>1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99</v>
      </c>
      <c r="M1159">
        <v>99</v>
      </c>
      <c r="N1159">
        <v>99</v>
      </c>
      <c r="O1159">
        <v>99</v>
      </c>
      <c r="P1159">
        <v>9999</v>
      </c>
      <c r="Q1159">
        <v>18</v>
      </c>
      <c r="R1159">
        <v>44</v>
      </c>
      <c r="S1159">
        <v>44</v>
      </c>
      <c r="T1159">
        <v>0.6151265203411157</v>
      </c>
      <c r="U1159">
        <v>0.58122716933268981</v>
      </c>
      <c r="V1159">
        <v>22.272727272727277</v>
      </c>
      <c r="W1159">
        <v>58.27272727272728</v>
      </c>
      <c r="X1159">
        <v>138.87767162415048</v>
      </c>
      <c r="Y1159">
        <v>128.18409090909083</v>
      </c>
      <c r="Z1159">
        <v>128.18409090909083</v>
      </c>
      <c r="AA1159">
        <v>30.206034490281976</v>
      </c>
      <c r="AB1159">
        <v>3.2076870480685811</v>
      </c>
      <c r="AC1159">
        <v>-54.278355334114117</v>
      </c>
    </row>
    <row r="1160" spans="1:29">
      <c r="A1160">
        <v>3</v>
      </c>
      <c r="B1160">
        <v>782</v>
      </c>
      <c r="C1160">
        <v>2009</v>
      </c>
      <c r="D1160">
        <v>99</v>
      </c>
      <c r="E1160">
        <v>2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99</v>
      </c>
      <c r="M1160">
        <v>99</v>
      </c>
      <c r="N1160">
        <v>99</v>
      </c>
      <c r="O1160">
        <v>99</v>
      </c>
      <c r="P1160">
        <v>9999</v>
      </c>
      <c r="Q1160">
        <v>179</v>
      </c>
      <c r="R1160">
        <v>592</v>
      </c>
      <c r="S1160">
        <v>579</v>
      </c>
      <c r="T1160">
        <v>8.2762477282259201</v>
      </c>
      <c r="U1160">
        <v>8.4591271091396454</v>
      </c>
      <c r="V1160">
        <v>15.222972972972972</v>
      </c>
      <c r="W1160">
        <v>56.588946459412782</v>
      </c>
      <c r="X1160">
        <v>153.44078504289763</v>
      </c>
      <c r="Y1160">
        <v>138.65793918918916</v>
      </c>
      <c r="Z1160">
        <v>141.77115716753025</v>
      </c>
      <c r="AA1160">
        <v>26.273196949278301</v>
      </c>
      <c r="AB1160">
        <v>3.5571255344652619</v>
      </c>
      <c r="AC1160">
        <v>-54.690388079832225</v>
      </c>
    </row>
    <row r="1161" spans="1:29">
      <c r="A1161">
        <v>3</v>
      </c>
      <c r="B1161">
        <v>783</v>
      </c>
      <c r="C1161">
        <v>2009</v>
      </c>
      <c r="D1161">
        <v>99</v>
      </c>
      <c r="E1161">
        <v>3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99</v>
      </c>
      <c r="M1161">
        <v>99</v>
      </c>
      <c r="N1161">
        <v>99</v>
      </c>
      <c r="O1161">
        <v>99</v>
      </c>
      <c r="P1161">
        <v>9999</v>
      </c>
      <c r="Q1161">
        <v>170</v>
      </c>
      <c r="R1161">
        <v>473</v>
      </c>
      <c r="S1161">
        <v>468</v>
      </c>
      <c r="T1161">
        <v>6.6126100936669925</v>
      </c>
      <c r="U1161">
        <v>6.870611954373647</v>
      </c>
      <c r="V1161">
        <v>15.437632135306554</v>
      </c>
      <c r="W1161">
        <v>55.995726495726487</v>
      </c>
      <c r="X1161">
        <v>154.21172342233589</v>
      </c>
      <c r="Y1161">
        <v>140.95327695560249</v>
      </c>
      <c r="Z1161">
        <v>142.459188034188</v>
      </c>
      <c r="AA1161">
        <v>32.074985943447437</v>
      </c>
      <c r="AB1161">
        <v>4.5059294868629056</v>
      </c>
      <c r="AC1161">
        <v>-62.636831447771087</v>
      </c>
    </row>
    <row r="1162" spans="1:29">
      <c r="A1162">
        <v>3</v>
      </c>
      <c r="B1162">
        <v>784</v>
      </c>
      <c r="C1162">
        <v>2009</v>
      </c>
      <c r="D1162">
        <v>99</v>
      </c>
      <c r="E1162">
        <v>4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99</v>
      </c>
      <c r="M1162">
        <v>99</v>
      </c>
      <c r="N1162">
        <v>99</v>
      </c>
      <c r="O1162">
        <v>99</v>
      </c>
      <c r="P1162">
        <v>9999</v>
      </c>
      <c r="Q1162">
        <v>154</v>
      </c>
      <c r="R1162">
        <v>531</v>
      </c>
      <c r="S1162">
        <v>526</v>
      </c>
      <c r="T1162">
        <v>7.423458688662099</v>
      </c>
      <c r="U1162">
        <v>7.3389243510183011</v>
      </c>
      <c r="V1162">
        <v>15.354048964218459</v>
      </c>
      <c r="W1162">
        <v>56.697718631178709</v>
      </c>
      <c r="X1162">
        <v>146.40052396080097</v>
      </c>
      <c r="Y1162">
        <v>134.1154425612053</v>
      </c>
      <c r="Z1162">
        <v>135.39030418250957</v>
      </c>
      <c r="AA1162">
        <v>29.90109108705618</v>
      </c>
      <c r="AB1162">
        <v>3.5697656413999859</v>
      </c>
      <c r="AC1162">
        <v>-52.077918669313661</v>
      </c>
    </row>
    <row r="1163" spans="1:29">
      <c r="A1163">
        <v>3</v>
      </c>
      <c r="B1163">
        <v>785</v>
      </c>
      <c r="C1163">
        <v>2009</v>
      </c>
      <c r="D1163">
        <v>99</v>
      </c>
      <c r="E1163">
        <v>5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99</v>
      </c>
      <c r="M1163">
        <v>99</v>
      </c>
      <c r="N1163">
        <v>99</v>
      </c>
      <c r="O1163">
        <v>99</v>
      </c>
      <c r="P1163">
        <v>9999</v>
      </c>
      <c r="Q1163">
        <v>137</v>
      </c>
      <c r="R1163">
        <v>350</v>
      </c>
      <c r="S1163">
        <v>350</v>
      </c>
      <c r="T1163">
        <v>4.8930518663497828</v>
      </c>
      <c r="U1163">
        <v>5.0173648843404237</v>
      </c>
      <c r="V1163">
        <v>14.602857142857149</v>
      </c>
      <c r="W1163">
        <v>56.488571428571397</v>
      </c>
      <c r="X1163">
        <v>150.71165454264039</v>
      </c>
      <c r="Y1163">
        <v>139.10685714285728</v>
      </c>
      <c r="Z1163">
        <v>139.10685714285728</v>
      </c>
      <c r="AA1163">
        <v>32.49077247214543</v>
      </c>
      <c r="AB1163">
        <v>3.9962318986459202</v>
      </c>
      <c r="AC1163">
        <v>-58.162217099885453</v>
      </c>
    </row>
    <row r="1164" spans="1:29">
      <c r="A1164">
        <v>3</v>
      </c>
      <c r="B1164">
        <v>786</v>
      </c>
      <c r="C1164">
        <v>2009</v>
      </c>
      <c r="D1164">
        <v>99</v>
      </c>
      <c r="E1164">
        <v>6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99</v>
      </c>
      <c r="M1164">
        <v>99</v>
      </c>
      <c r="N1164">
        <v>99</v>
      </c>
      <c r="O1164">
        <v>99</v>
      </c>
      <c r="P1164">
        <v>9999</v>
      </c>
      <c r="Q1164">
        <v>136</v>
      </c>
      <c r="R1164">
        <v>450</v>
      </c>
      <c r="S1164">
        <v>449</v>
      </c>
      <c r="T1164">
        <v>6.2910666853068644</v>
      </c>
      <c r="U1164">
        <v>6.1530049272556564</v>
      </c>
      <c r="V1164">
        <v>16.224444444444444</v>
      </c>
      <c r="W1164">
        <v>57.173719376391993</v>
      </c>
      <c r="X1164">
        <v>143.96870109546171</v>
      </c>
      <c r="Y1164">
        <v>132.68311111111103</v>
      </c>
      <c r="Z1164">
        <v>132.97861915367477</v>
      </c>
      <c r="AA1164">
        <v>30.386567875044488</v>
      </c>
      <c r="AB1164">
        <v>3.6010546242418902</v>
      </c>
      <c r="AC1164">
        <v>-57.005347142884865</v>
      </c>
    </row>
    <row r="1165" spans="1:29">
      <c r="A1165">
        <v>3</v>
      </c>
      <c r="B1165">
        <v>787</v>
      </c>
      <c r="C1165">
        <v>2009</v>
      </c>
      <c r="D1165">
        <v>99</v>
      </c>
      <c r="E1165">
        <v>7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99</v>
      </c>
      <c r="M1165">
        <v>99</v>
      </c>
      <c r="N1165">
        <v>99</v>
      </c>
      <c r="O1165">
        <v>99</v>
      </c>
      <c r="P1165">
        <v>9999</v>
      </c>
      <c r="Q1165">
        <v>135</v>
      </c>
      <c r="R1165">
        <v>402</v>
      </c>
      <c r="S1165">
        <v>401</v>
      </c>
      <c r="T1165">
        <v>5.6200195722074655</v>
      </c>
      <c r="U1165">
        <v>5.6148949806049808</v>
      </c>
      <c r="V1165">
        <v>14.417910447761191</v>
      </c>
      <c r="W1165">
        <v>56.566084788029919</v>
      </c>
      <c r="X1165">
        <v>147.13997725349424</v>
      </c>
      <c r="Y1165">
        <v>135.5365671641791</v>
      </c>
      <c r="Z1165">
        <v>135.87456359102248</v>
      </c>
      <c r="AA1165">
        <v>30.475838946169876</v>
      </c>
      <c r="AB1165">
        <v>3.9055235369344592</v>
      </c>
      <c r="AC1165">
        <v>-50.94553787365556</v>
      </c>
    </row>
    <row r="1166" spans="1:29">
      <c r="A1166">
        <v>3</v>
      </c>
      <c r="B1166">
        <v>788</v>
      </c>
      <c r="C1166">
        <v>2009</v>
      </c>
      <c r="D1166">
        <v>99</v>
      </c>
      <c r="E1166">
        <v>8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99</v>
      </c>
      <c r="M1166">
        <v>99</v>
      </c>
      <c r="N1166">
        <v>99</v>
      </c>
      <c r="O1166">
        <v>99</v>
      </c>
      <c r="P1166">
        <v>9999</v>
      </c>
      <c r="Q1166">
        <v>155</v>
      </c>
      <c r="R1166">
        <v>477</v>
      </c>
      <c r="S1166">
        <v>467</v>
      </c>
      <c r="T1166">
        <v>6.668530686425278</v>
      </c>
      <c r="U1166">
        <v>6.5352786785436878</v>
      </c>
      <c r="V1166">
        <v>15.859538784067087</v>
      </c>
      <c r="W1166">
        <v>56.698072805139184</v>
      </c>
      <c r="X1166">
        <v>146.84819122767564</v>
      </c>
      <c r="Y1166">
        <v>132.94947589098533</v>
      </c>
      <c r="Z1166">
        <v>135.79635974304071</v>
      </c>
      <c r="AA1166">
        <v>29.208726945713128</v>
      </c>
      <c r="AB1166">
        <v>3.2492556438069196</v>
      </c>
      <c r="AC1166">
        <v>-48.172253481071159</v>
      </c>
    </row>
    <row r="1167" spans="1:29">
      <c r="A1167">
        <v>3</v>
      </c>
      <c r="B1167">
        <v>789</v>
      </c>
      <c r="C1167">
        <v>2009</v>
      </c>
      <c r="D1167">
        <v>99</v>
      </c>
      <c r="E1167">
        <v>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99</v>
      </c>
      <c r="M1167">
        <v>99</v>
      </c>
      <c r="N1167">
        <v>99</v>
      </c>
      <c r="O1167">
        <v>99</v>
      </c>
      <c r="P1167">
        <v>9999</v>
      </c>
      <c r="Q1167">
        <v>135</v>
      </c>
      <c r="R1167">
        <v>395</v>
      </c>
      <c r="S1167">
        <v>395</v>
      </c>
      <c r="T1167">
        <v>5.5221585348804689</v>
      </c>
      <c r="U1167">
        <v>5.4781853543861665</v>
      </c>
      <c r="V1167">
        <v>14.87088607594937</v>
      </c>
      <c r="W1167">
        <v>56.635443037974703</v>
      </c>
      <c r="X1167">
        <v>145.80715059588292</v>
      </c>
      <c r="Y1167">
        <v>134.58000000000013</v>
      </c>
      <c r="Z1167">
        <v>134.58000000000013</v>
      </c>
      <c r="AA1167">
        <v>29.053604408298408</v>
      </c>
      <c r="AB1167">
        <v>3.503887099168252</v>
      </c>
      <c r="AC1167">
        <v>-54.559353263536558</v>
      </c>
    </row>
    <row r="1168" spans="1:29">
      <c r="A1168">
        <v>3</v>
      </c>
      <c r="B1168">
        <v>790</v>
      </c>
      <c r="C1168">
        <v>2009</v>
      </c>
      <c r="D1168">
        <v>99</v>
      </c>
      <c r="E1168">
        <v>10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99</v>
      </c>
      <c r="M1168">
        <v>99</v>
      </c>
      <c r="N1168">
        <v>99</v>
      </c>
      <c r="O1168">
        <v>99</v>
      </c>
      <c r="P1168">
        <v>9999</v>
      </c>
      <c r="Q1168">
        <v>142</v>
      </c>
      <c r="R1168">
        <v>451</v>
      </c>
      <c r="S1168">
        <v>448</v>
      </c>
      <c r="T1168">
        <v>6.3050468334964371</v>
      </c>
      <c r="U1168">
        <v>6.3617277351431847</v>
      </c>
      <c r="V1168">
        <v>15.383592017738357</v>
      </c>
      <c r="W1168">
        <v>56.459821428571438</v>
      </c>
      <c r="X1168">
        <v>149.16605208601078</v>
      </c>
      <c r="Y1168">
        <v>136.87982261640798</v>
      </c>
      <c r="Z1168">
        <v>137.79642857142869</v>
      </c>
      <c r="AA1168">
        <v>30.884255202088621</v>
      </c>
      <c r="AB1168">
        <v>3.9605410845486153</v>
      </c>
      <c r="AC1168">
        <v>-56.24185593474045</v>
      </c>
    </row>
    <row r="1169" spans="1:29">
      <c r="A1169">
        <v>3</v>
      </c>
      <c r="B1169">
        <v>791</v>
      </c>
      <c r="C1169">
        <v>2009</v>
      </c>
      <c r="D1169">
        <v>99</v>
      </c>
      <c r="E1169">
        <v>11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99</v>
      </c>
      <c r="M1169">
        <v>99</v>
      </c>
      <c r="N1169">
        <v>99</v>
      </c>
      <c r="O1169">
        <v>99</v>
      </c>
      <c r="P1169">
        <v>9999</v>
      </c>
      <c r="Q1169">
        <v>147</v>
      </c>
      <c r="R1169">
        <v>449</v>
      </c>
      <c r="S1169">
        <v>447</v>
      </c>
      <c r="T1169">
        <v>6.277086537117289</v>
      </c>
      <c r="U1169">
        <v>6.2085915188299285</v>
      </c>
      <c r="V1169">
        <v>15.719376391982182</v>
      </c>
      <c r="W1169">
        <v>56.436241610738278</v>
      </c>
      <c r="X1169">
        <v>145.90965356986877</v>
      </c>
      <c r="Y1169">
        <v>134.17995545657016</v>
      </c>
      <c r="Z1169">
        <v>134.78031319910511</v>
      </c>
      <c r="AA1169">
        <v>30.452108832400889</v>
      </c>
      <c r="AB1169">
        <v>3.451139579617132</v>
      </c>
      <c r="AC1169">
        <v>-49.814687301412846</v>
      </c>
    </row>
    <row r="1170" spans="1:29">
      <c r="A1170">
        <v>3</v>
      </c>
      <c r="B1170">
        <v>792</v>
      </c>
      <c r="C1170">
        <v>2009</v>
      </c>
      <c r="D1170">
        <v>99</v>
      </c>
      <c r="E1170">
        <v>12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99</v>
      </c>
      <c r="M1170">
        <v>99</v>
      </c>
      <c r="N1170">
        <v>99</v>
      </c>
      <c r="O1170">
        <v>99</v>
      </c>
      <c r="P1170">
        <v>9999</v>
      </c>
      <c r="Q1170">
        <v>133</v>
      </c>
      <c r="R1170">
        <v>481</v>
      </c>
      <c r="S1170">
        <v>480</v>
      </c>
      <c r="T1170">
        <v>6.72445127918356</v>
      </c>
      <c r="U1170">
        <v>6.524025330750006</v>
      </c>
      <c r="V1170">
        <v>16.257796257796262</v>
      </c>
      <c r="W1170">
        <v>57.070833333333354</v>
      </c>
      <c r="X1170">
        <v>142.82158648355838</v>
      </c>
      <c r="Y1170">
        <v>131.61683991683981</v>
      </c>
      <c r="Z1170">
        <v>131.89104166666661</v>
      </c>
      <c r="AA1170">
        <v>28.520075950955576</v>
      </c>
      <c r="AB1170">
        <v>3.5430659000676914</v>
      </c>
      <c r="AC1170">
        <v>-56.364215158830277</v>
      </c>
    </row>
    <row r="1171" spans="1:29">
      <c r="A1171">
        <v>3</v>
      </c>
      <c r="B1171">
        <v>793</v>
      </c>
      <c r="C1171">
        <v>2009</v>
      </c>
      <c r="D1171">
        <v>99</v>
      </c>
      <c r="E1171">
        <v>13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99</v>
      </c>
      <c r="M1171">
        <v>99</v>
      </c>
      <c r="N1171">
        <v>99</v>
      </c>
      <c r="O1171">
        <v>99</v>
      </c>
      <c r="P1171">
        <v>9999</v>
      </c>
      <c r="Q1171">
        <v>162</v>
      </c>
      <c r="R1171">
        <v>459</v>
      </c>
      <c r="S1171">
        <v>455</v>
      </c>
      <c r="T1171">
        <v>6.4168880190130011</v>
      </c>
      <c r="U1171">
        <v>6.4063083052489196</v>
      </c>
      <c r="V1171">
        <v>16.041394335511981</v>
      </c>
      <c r="W1171">
        <v>56.593406593406598</v>
      </c>
      <c r="X1171">
        <v>147.58944145853835</v>
      </c>
      <c r="Y1171">
        <v>135.43660130718965</v>
      </c>
      <c r="Z1171">
        <v>136.62725274725281</v>
      </c>
      <c r="AA1171">
        <v>31.500431605831487</v>
      </c>
      <c r="AB1171">
        <v>3.8743394246683649</v>
      </c>
      <c r="AC1171">
        <v>-54.412758514084466</v>
      </c>
    </row>
    <row r="1172" spans="1:29">
      <c r="A1172">
        <v>3</v>
      </c>
      <c r="B1172">
        <v>794</v>
      </c>
      <c r="C1172">
        <v>2009</v>
      </c>
      <c r="D1172">
        <v>99</v>
      </c>
      <c r="E1172">
        <v>14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99</v>
      </c>
      <c r="M1172">
        <v>99</v>
      </c>
      <c r="N1172">
        <v>99</v>
      </c>
      <c r="O1172">
        <v>99</v>
      </c>
      <c r="P1172">
        <v>9999</v>
      </c>
      <c r="Q1172">
        <v>177</v>
      </c>
      <c r="R1172">
        <v>511</v>
      </c>
      <c r="S1172">
        <v>509</v>
      </c>
      <c r="T1172">
        <v>7.1438557248706838</v>
      </c>
      <c r="U1172">
        <v>7.2117161777901186</v>
      </c>
      <c r="V1172">
        <v>15.356164383561644</v>
      </c>
      <c r="W1172">
        <v>56.715127701375238</v>
      </c>
      <c r="X1172">
        <v>148.97880433284635</v>
      </c>
      <c r="Y1172">
        <v>136.9489236790607</v>
      </c>
      <c r="Z1172">
        <v>137.48703339882124</v>
      </c>
      <c r="AA1172">
        <v>31.022941457898945</v>
      </c>
      <c r="AB1172">
        <v>3.759909896482196</v>
      </c>
      <c r="AC1172">
        <v>-63.366876828038016</v>
      </c>
    </row>
    <row r="1173" spans="1:29">
      <c r="A1173">
        <v>3</v>
      </c>
      <c r="B1173">
        <v>795</v>
      </c>
      <c r="C1173">
        <v>2009</v>
      </c>
      <c r="D1173">
        <v>99</v>
      </c>
      <c r="E1173">
        <v>15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99</v>
      </c>
      <c r="M1173">
        <v>99</v>
      </c>
      <c r="N1173">
        <v>99</v>
      </c>
      <c r="O1173">
        <v>99</v>
      </c>
      <c r="P1173">
        <v>9999</v>
      </c>
      <c r="Q1173">
        <v>66</v>
      </c>
      <c r="R1173">
        <v>181</v>
      </c>
      <c r="S1173">
        <v>177</v>
      </c>
      <c r="T1173">
        <v>2.5304068223123166</v>
      </c>
      <c r="U1173">
        <v>2.447634060915854</v>
      </c>
      <c r="V1173">
        <v>15.745856353591162</v>
      </c>
      <c r="W1173">
        <v>56.689265536723163</v>
      </c>
      <c r="X1173">
        <v>145.31583893501252</v>
      </c>
      <c r="Y1173">
        <v>131.22265193370163</v>
      </c>
      <c r="Z1173">
        <v>134.1881355932203</v>
      </c>
      <c r="AA1173">
        <v>30.293426137455558</v>
      </c>
      <c r="AB1173">
        <v>3.8104151089313056</v>
      </c>
      <c r="AC1173">
        <v>-52.946232483286224</v>
      </c>
    </row>
    <row r="1174" spans="1:29">
      <c r="A1174">
        <v>3</v>
      </c>
      <c r="B1174">
        <v>796</v>
      </c>
      <c r="C1174">
        <v>2009</v>
      </c>
      <c r="D1174">
        <v>99</v>
      </c>
      <c r="E1174">
        <v>16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99</v>
      </c>
      <c r="N1174">
        <v>99</v>
      </c>
      <c r="O1174">
        <v>99</v>
      </c>
      <c r="P1174">
        <v>9999</v>
      </c>
      <c r="Q1174">
        <v>155</v>
      </c>
      <c r="R1174">
        <v>388</v>
      </c>
      <c r="S1174">
        <v>387</v>
      </c>
      <c r="T1174">
        <v>5.4242974975534732</v>
      </c>
      <c r="U1174">
        <v>5.4450745426086087</v>
      </c>
      <c r="V1174">
        <v>16.247422680412363</v>
      </c>
      <c r="W1174">
        <v>56.63049095607235</v>
      </c>
      <c r="X1174">
        <v>147.82505500887964</v>
      </c>
      <c r="Y1174">
        <v>136.17989690721652</v>
      </c>
      <c r="Z1174">
        <v>136.53178294573647</v>
      </c>
      <c r="AA1174">
        <v>29.772902680632154</v>
      </c>
      <c r="AB1174">
        <v>3.4716125298500429</v>
      </c>
      <c r="AC1174">
        <v>-48.250010001394621</v>
      </c>
    </row>
    <row r="1175" spans="1:29">
      <c r="A1175">
        <v>3</v>
      </c>
      <c r="B1175">
        <v>797</v>
      </c>
      <c r="C1175">
        <v>2009</v>
      </c>
      <c r="D1175">
        <v>99</v>
      </c>
      <c r="E1175">
        <v>17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99</v>
      </c>
      <c r="N1175">
        <v>99</v>
      </c>
      <c r="O1175">
        <v>99</v>
      </c>
      <c r="P1175">
        <v>9999</v>
      </c>
      <c r="Q1175">
        <v>167</v>
      </c>
      <c r="R1175">
        <v>519</v>
      </c>
      <c r="S1175">
        <v>515</v>
      </c>
      <c r="T1175">
        <v>7.2556969103872513</v>
      </c>
      <c r="U1175">
        <v>7.3463029197181822</v>
      </c>
      <c r="V1175">
        <v>14.497109826589597</v>
      </c>
      <c r="W1175">
        <v>55.477669902912609</v>
      </c>
      <c r="X1175">
        <v>149.5719537321753</v>
      </c>
      <c r="Y1175">
        <v>137.35433526011559</v>
      </c>
      <c r="Z1175">
        <v>138.42116504854371</v>
      </c>
      <c r="AA1175">
        <v>32.232953026035275</v>
      </c>
      <c r="AB1175">
        <v>4.3676865538615628</v>
      </c>
      <c r="AC1175">
        <v>-62.468743968713618</v>
      </c>
    </row>
    <row r="1176" spans="1:29">
      <c r="A1176">
        <v>3</v>
      </c>
      <c r="B1176">
        <v>798</v>
      </c>
      <c r="C1176">
        <v>2009</v>
      </c>
      <c r="D1176">
        <v>99</v>
      </c>
      <c r="E1176">
        <v>18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99</v>
      </c>
      <c r="N1176">
        <v>99</v>
      </c>
      <c r="O1176">
        <v>99</v>
      </c>
      <c r="P1176">
        <v>9999</v>
      </c>
    </row>
    <row r="1177" spans="1:29">
      <c r="A1177">
        <v>3</v>
      </c>
      <c r="B1177">
        <v>799</v>
      </c>
      <c r="C1177">
        <v>2009</v>
      </c>
      <c r="D1177">
        <v>99</v>
      </c>
      <c r="E1177">
        <v>19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99</v>
      </c>
      <c r="N1177">
        <v>99</v>
      </c>
      <c r="O1177">
        <v>99</v>
      </c>
      <c r="P1177">
        <v>9999</v>
      </c>
    </row>
    <row r="1178" spans="1:29">
      <c r="A1178">
        <v>3</v>
      </c>
      <c r="B1178">
        <v>800</v>
      </c>
      <c r="C1178">
        <v>2009</v>
      </c>
      <c r="D1178">
        <v>99</v>
      </c>
      <c r="E1178">
        <v>20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99</v>
      </c>
      <c r="N1178">
        <v>99</v>
      </c>
      <c r="O1178">
        <v>99</v>
      </c>
      <c r="P1178">
        <v>9999</v>
      </c>
    </row>
    <row r="1179" spans="1:29">
      <c r="A1179">
        <v>3</v>
      </c>
      <c r="B1179">
        <v>801</v>
      </c>
      <c r="C1179">
        <v>2009</v>
      </c>
      <c r="D1179">
        <v>99</v>
      </c>
      <c r="E1179">
        <v>21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99</v>
      </c>
      <c r="N1179">
        <v>99</v>
      </c>
      <c r="O1179">
        <v>99</v>
      </c>
      <c r="P1179">
        <v>9999</v>
      </c>
    </row>
    <row r="1180" spans="1:29">
      <c r="A1180">
        <v>3</v>
      </c>
      <c r="B1180">
        <v>802</v>
      </c>
      <c r="C1180">
        <v>2009</v>
      </c>
      <c r="D1180">
        <v>99</v>
      </c>
      <c r="E1180">
        <v>22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99</v>
      </c>
      <c r="N1180">
        <v>99</v>
      </c>
      <c r="O1180">
        <v>99</v>
      </c>
      <c r="P1180">
        <v>9999</v>
      </c>
    </row>
    <row r="1181" spans="1:29">
      <c r="A1181">
        <v>3</v>
      </c>
      <c r="B1181">
        <v>803</v>
      </c>
      <c r="C1181">
        <v>2009</v>
      </c>
      <c r="D1181">
        <v>99</v>
      </c>
      <c r="E1181">
        <v>23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99</v>
      </c>
      <c r="N1181">
        <v>99</v>
      </c>
      <c r="O1181">
        <v>99</v>
      </c>
      <c r="P1181">
        <v>9999</v>
      </c>
    </row>
    <row r="1182" spans="1:29">
      <c r="A1182">
        <v>3</v>
      </c>
      <c r="B1182">
        <v>804</v>
      </c>
      <c r="C1182">
        <v>2009</v>
      </c>
      <c r="D1182">
        <v>99</v>
      </c>
      <c r="E1182">
        <v>24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99</v>
      </c>
      <c r="N1182">
        <v>99</v>
      </c>
      <c r="O1182">
        <v>99</v>
      </c>
      <c r="P1182">
        <v>9999</v>
      </c>
    </row>
    <row r="1183" spans="1:29">
      <c r="A1183">
        <v>3</v>
      </c>
      <c r="B1183">
        <v>805</v>
      </c>
      <c r="C1183">
        <v>2009</v>
      </c>
      <c r="D1183">
        <v>99</v>
      </c>
      <c r="E1183">
        <v>25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99</v>
      </c>
      <c r="N1183">
        <v>99</v>
      </c>
      <c r="O1183">
        <v>99</v>
      </c>
      <c r="P1183">
        <v>9999</v>
      </c>
    </row>
    <row r="1184" spans="1:29">
      <c r="A1184">
        <v>3</v>
      </c>
      <c r="B1184">
        <v>806</v>
      </c>
      <c r="C1184">
        <v>2009</v>
      </c>
      <c r="D1184">
        <v>99</v>
      </c>
      <c r="E1184">
        <v>26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99</v>
      </c>
      <c r="N1184">
        <v>99</v>
      </c>
      <c r="O1184">
        <v>99</v>
      </c>
      <c r="P1184">
        <v>9999</v>
      </c>
    </row>
    <row r="1185" spans="1:16">
      <c r="A1185">
        <v>3</v>
      </c>
      <c r="B1185">
        <v>807</v>
      </c>
      <c r="C1185">
        <v>2009</v>
      </c>
      <c r="D1185">
        <v>99</v>
      </c>
      <c r="E1185">
        <v>27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99</v>
      </c>
      <c r="N1185">
        <v>99</v>
      </c>
      <c r="O1185">
        <v>99</v>
      </c>
      <c r="P1185">
        <v>9999</v>
      </c>
    </row>
    <row r="1186" spans="1:16">
      <c r="A1186">
        <v>3</v>
      </c>
      <c r="B1186">
        <v>808</v>
      </c>
      <c r="C1186">
        <v>2009</v>
      </c>
      <c r="D1186">
        <v>99</v>
      </c>
      <c r="E1186">
        <v>28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99</v>
      </c>
      <c r="N1186">
        <v>99</v>
      </c>
      <c r="O1186">
        <v>99</v>
      </c>
      <c r="P1186">
        <v>9999</v>
      </c>
    </row>
    <row r="1187" spans="1:16">
      <c r="A1187">
        <v>3</v>
      </c>
      <c r="B1187">
        <v>809</v>
      </c>
      <c r="C1187">
        <v>2009</v>
      </c>
      <c r="D1187">
        <v>99</v>
      </c>
      <c r="E1187">
        <v>29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99</v>
      </c>
      <c r="N1187">
        <v>99</v>
      </c>
      <c r="O1187">
        <v>99</v>
      </c>
      <c r="P1187">
        <v>9999</v>
      </c>
    </row>
    <row r="1188" spans="1:16">
      <c r="A1188">
        <v>3</v>
      </c>
      <c r="B1188">
        <v>810</v>
      </c>
      <c r="C1188">
        <v>2009</v>
      </c>
      <c r="D1188">
        <v>99</v>
      </c>
      <c r="E1188">
        <v>30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99</v>
      </c>
      <c r="N1188">
        <v>99</v>
      </c>
      <c r="O1188">
        <v>99</v>
      </c>
      <c r="P1188">
        <v>9999</v>
      </c>
    </row>
    <row r="1189" spans="1:16">
      <c r="A1189">
        <v>3</v>
      </c>
      <c r="B1189">
        <v>811</v>
      </c>
      <c r="C1189">
        <v>2009</v>
      </c>
      <c r="D1189">
        <v>99</v>
      </c>
      <c r="E1189">
        <v>31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99</v>
      </c>
      <c r="N1189">
        <v>99</v>
      </c>
      <c r="O1189">
        <v>99</v>
      </c>
      <c r="P1189">
        <v>9999</v>
      </c>
    </row>
    <row r="1190" spans="1:16">
      <c r="A1190">
        <v>3</v>
      </c>
      <c r="B1190">
        <v>812</v>
      </c>
      <c r="C1190">
        <v>2009</v>
      </c>
      <c r="D1190">
        <v>99</v>
      </c>
      <c r="E1190">
        <v>32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99</v>
      </c>
      <c r="N1190">
        <v>99</v>
      </c>
      <c r="O1190">
        <v>99</v>
      </c>
      <c r="P1190">
        <v>9999</v>
      </c>
    </row>
    <row r="1191" spans="1:16">
      <c r="A1191">
        <v>3</v>
      </c>
      <c r="B1191">
        <v>813</v>
      </c>
      <c r="C1191">
        <v>2009</v>
      </c>
      <c r="D1191">
        <v>99</v>
      </c>
      <c r="E1191">
        <v>33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99</v>
      </c>
      <c r="N1191">
        <v>99</v>
      </c>
      <c r="O1191">
        <v>99</v>
      </c>
      <c r="P1191">
        <v>9999</v>
      </c>
    </row>
    <row r="1192" spans="1:16">
      <c r="A1192">
        <v>3</v>
      </c>
      <c r="B1192">
        <v>814</v>
      </c>
      <c r="C1192">
        <v>2009</v>
      </c>
      <c r="D1192">
        <v>99</v>
      </c>
      <c r="E1192">
        <v>34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99</v>
      </c>
      <c r="N1192">
        <v>99</v>
      </c>
      <c r="O1192">
        <v>99</v>
      </c>
      <c r="P1192">
        <v>9999</v>
      </c>
    </row>
    <row r="1193" spans="1:16">
      <c r="A1193">
        <v>3</v>
      </c>
      <c r="B1193">
        <v>815</v>
      </c>
      <c r="C1193">
        <v>2009</v>
      </c>
      <c r="D1193">
        <v>99</v>
      </c>
      <c r="E1193">
        <v>35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99</v>
      </c>
      <c r="N1193">
        <v>99</v>
      </c>
      <c r="O1193">
        <v>99</v>
      </c>
      <c r="P1193">
        <v>9999</v>
      </c>
    </row>
    <row r="1194" spans="1:16">
      <c r="A1194">
        <v>3</v>
      </c>
      <c r="B1194">
        <v>816</v>
      </c>
      <c r="C1194">
        <v>2009</v>
      </c>
      <c r="D1194">
        <v>99</v>
      </c>
      <c r="E1194">
        <v>36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99</v>
      </c>
      <c r="N1194">
        <v>99</v>
      </c>
      <c r="O1194">
        <v>99</v>
      </c>
      <c r="P1194">
        <v>9999</v>
      </c>
    </row>
    <row r="1195" spans="1:16">
      <c r="A1195">
        <v>3</v>
      </c>
      <c r="B1195">
        <v>817</v>
      </c>
      <c r="C1195">
        <v>2009</v>
      </c>
      <c r="D1195">
        <v>99</v>
      </c>
      <c r="E1195">
        <v>37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99</v>
      </c>
      <c r="N1195">
        <v>99</v>
      </c>
      <c r="O1195">
        <v>99</v>
      </c>
      <c r="P1195">
        <v>9999</v>
      </c>
    </row>
    <row r="1196" spans="1:16">
      <c r="A1196">
        <v>3</v>
      </c>
      <c r="B1196">
        <v>818</v>
      </c>
      <c r="C1196">
        <v>2009</v>
      </c>
      <c r="D1196">
        <v>99</v>
      </c>
      <c r="E1196">
        <v>38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99</v>
      </c>
      <c r="N1196">
        <v>99</v>
      </c>
      <c r="O1196">
        <v>99</v>
      </c>
      <c r="P1196">
        <v>9999</v>
      </c>
    </row>
    <row r="1197" spans="1:16">
      <c r="A1197">
        <v>3</v>
      </c>
      <c r="B1197">
        <v>819</v>
      </c>
      <c r="C1197">
        <v>2009</v>
      </c>
      <c r="D1197">
        <v>99</v>
      </c>
      <c r="E1197">
        <v>39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99</v>
      </c>
      <c r="N1197">
        <v>99</v>
      </c>
      <c r="O1197">
        <v>99</v>
      </c>
      <c r="P1197">
        <v>9999</v>
      </c>
    </row>
    <row r="1198" spans="1:16">
      <c r="A1198">
        <v>3</v>
      </c>
      <c r="B1198">
        <v>820</v>
      </c>
      <c r="C1198">
        <v>2009</v>
      </c>
      <c r="D1198">
        <v>99</v>
      </c>
      <c r="E1198">
        <v>40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99</v>
      </c>
      <c r="N1198">
        <v>99</v>
      </c>
      <c r="O1198">
        <v>99</v>
      </c>
      <c r="P1198">
        <v>9999</v>
      </c>
    </row>
    <row r="1199" spans="1:16">
      <c r="A1199">
        <v>3</v>
      </c>
      <c r="B1199">
        <v>821</v>
      </c>
      <c r="C1199">
        <v>2009</v>
      </c>
      <c r="D1199">
        <v>99</v>
      </c>
      <c r="E1199">
        <v>41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99</v>
      </c>
      <c r="N1199">
        <v>99</v>
      </c>
      <c r="O1199">
        <v>99</v>
      </c>
      <c r="P1199">
        <v>9999</v>
      </c>
    </row>
    <row r="1200" spans="1:16">
      <c r="A1200">
        <v>3</v>
      </c>
      <c r="B1200">
        <v>822</v>
      </c>
      <c r="C1200">
        <v>2009</v>
      </c>
      <c r="D1200">
        <v>99</v>
      </c>
      <c r="E1200">
        <v>42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99</v>
      </c>
      <c r="N1200">
        <v>99</v>
      </c>
      <c r="O1200">
        <v>99</v>
      </c>
      <c r="P1200">
        <v>9999</v>
      </c>
    </row>
    <row r="1201" spans="1:29">
      <c r="A1201">
        <v>3</v>
      </c>
      <c r="B1201">
        <v>823</v>
      </c>
      <c r="C1201">
        <v>2009</v>
      </c>
      <c r="D1201">
        <v>99</v>
      </c>
      <c r="E1201">
        <v>43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99</v>
      </c>
      <c r="N1201">
        <v>99</v>
      </c>
      <c r="O1201">
        <v>99</v>
      </c>
      <c r="P1201">
        <v>9999</v>
      </c>
    </row>
    <row r="1202" spans="1:29">
      <c r="A1202">
        <v>3</v>
      </c>
      <c r="B1202">
        <v>824</v>
      </c>
      <c r="C1202">
        <v>2009</v>
      </c>
      <c r="D1202">
        <v>99</v>
      </c>
      <c r="E1202">
        <v>44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99</v>
      </c>
      <c r="N1202">
        <v>99</v>
      </c>
      <c r="O1202">
        <v>99</v>
      </c>
      <c r="P1202">
        <v>9999</v>
      </c>
    </row>
    <row r="1203" spans="1:29">
      <c r="A1203">
        <v>3</v>
      </c>
      <c r="B1203">
        <v>825</v>
      </c>
      <c r="C1203">
        <v>2009</v>
      </c>
      <c r="D1203">
        <v>99</v>
      </c>
      <c r="E1203">
        <v>45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99</v>
      </c>
      <c r="N1203">
        <v>99</v>
      </c>
      <c r="O1203">
        <v>99</v>
      </c>
      <c r="P1203">
        <v>9999</v>
      </c>
    </row>
    <row r="1204" spans="1:29">
      <c r="A1204">
        <v>3</v>
      </c>
      <c r="B1204">
        <v>826</v>
      </c>
      <c r="C1204">
        <v>2009</v>
      </c>
      <c r="D1204">
        <v>99</v>
      </c>
      <c r="E1204">
        <v>46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99</v>
      </c>
      <c r="N1204">
        <v>99</v>
      </c>
      <c r="O1204">
        <v>99</v>
      </c>
      <c r="P1204">
        <v>9999</v>
      </c>
    </row>
    <row r="1205" spans="1:29">
      <c r="A1205">
        <v>3</v>
      </c>
      <c r="B1205">
        <v>827</v>
      </c>
      <c r="C1205">
        <v>2009</v>
      </c>
      <c r="D1205">
        <v>99</v>
      </c>
      <c r="E1205">
        <v>47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99</v>
      </c>
      <c r="N1205">
        <v>99</v>
      </c>
      <c r="O1205">
        <v>99</v>
      </c>
      <c r="P1205">
        <v>9999</v>
      </c>
    </row>
    <row r="1206" spans="1:29">
      <c r="A1206">
        <v>3</v>
      </c>
      <c r="B1206">
        <v>828</v>
      </c>
      <c r="C1206">
        <v>2009</v>
      </c>
      <c r="D1206">
        <v>99</v>
      </c>
      <c r="E1206">
        <v>48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99</v>
      </c>
      <c r="N1206">
        <v>99</v>
      </c>
      <c r="O1206">
        <v>99</v>
      </c>
      <c r="P1206">
        <v>9999</v>
      </c>
    </row>
    <row r="1207" spans="1:29">
      <c r="A1207">
        <v>3</v>
      </c>
      <c r="B1207">
        <v>829</v>
      </c>
      <c r="C1207">
        <v>2009</v>
      </c>
      <c r="D1207">
        <v>99</v>
      </c>
      <c r="E1207">
        <v>49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99</v>
      </c>
      <c r="N1207">
        <v>99</v>
      </c>
      <c r="O1207">
        <v>99</v>
      </c>
      <c r="P1207">
        <v>9999</v>
      </c>
    </row>
    <row r="1208" spans="1:29">
      <c r="A1208">
        <v>3</v>
      </c>
      <c r="B1208">
        <v>830</v>
      </c>
      <c r="C1208">
        <v>2009</v>
      </c>
      <c r="D1208">
        <v>99</v>
      </c>
      <c r="E1208">
        <v>50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99</v>
      </c>
      <c r="N1208">
        <v>99</v>
      </c>
      <c r="O1208">
        <v>99</v>
      </c>
      <c r="P1208">
        <v>9999</v>
      </c>
    </row>
    <row r="1209" spans="1:29">
      <c r="A1209">
        <v>3</v>
      </c>
      <c r="B1209">
        <v>831</v>
      </c>
      <c r="C1209">
        <v>2009</v>
      </c>
      <c r="D1209">
        <v>99</v>
      </c>
      <c r="E1209">
        <v>51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99</v>
      </c>
      <c r="N1209">
        <v>99</v>
      </c>
      <c r="O1209">
        <v>99</v>
      </c>
      <c r="P1209">
        <v>9999</v>
      </c>
    </row>
    <row r="1210" spans="1:29">
      <c r="A1210">
        <v>3</v>
      </c>
      <c r="B1210">
        <v>832</v>
      </c>
      <c r="C1210">
        <v>2009</v>
      </c>
      <c r="D1210">
        <v>99</v>
      </c>
      <c r="E1210">
        <v>52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99</v>
      </c>
      <c r="N1210">
        <v>99</v>
      </c>
      <c r="O1210">
        <v>99</v>
      </c>
      <c r="P1210">
        <v>9999</v>
      </c>
    </row>
    <row r="1211" spans="1:29">
      <c r="A1211">
        <v>3</v>
      </c>
      <c r="B1211">
        <v>833</v>
      </c>
      <c r="C1211">
        <v>2009</v>
      </c>
      <c r="D1211">
        <v>99</v>
      </c>
      <c r="E1211">
        <v>53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99</v>
      </c>
      <c r="N1211">
        <v>99</v>
      </c>
      <c r="O1211">
        <v>99</v>
      </c>
      <c r="P1211">
        <v>9999</v>
      </c>
    </row>
    <row r="1212" spans="1:29">
      <c r="A1212">
        <v>3</v>
      </c>
      <c r="B1212">
        <v>834</v>
      </c>
      <c r="C1212">
        <v>2008</v>
      </c>
      <c r="D1212">
        <v>99</v>
      </c>
      <c r="E1212">
        <v>1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99</v>
      </c>
      <c r="N1212">
        <v>99</v>
      </c>
      <c r="O1212">
        <v>99</v>
      </c>
      <c r="P1212">
        <v>9999</v>
      </c>
      <c r="Q1212">
        <v>120</v>
      </c>
      <c r="R1212">
        <v>370</v>
      </c>
      <c r="S1212">
        <v>362</v>
      </c>
      <c r="T1212">
        <v>4.7521191882866685</v>
      </c>
      <c r="U1212">
        <v>4.7839669476459408</v>
      </c>
      <c r="V1212">
        <v>17.029729729729731</v>
      </c>
      <c r="W1212">
        <v>56</v>
      </c>
      <c r="X1212">
        <v>151.39761646803905</v>
      </c>
      <c r="Y1212">
        <v>136.84648648648641</v>
      </c>
      <c r="Z1212">
        <v>139.87071823204423</v>
      </c>
      <c r="AA1212">
        <v>29.607736110781911</v>
      </c>
      <c r="AB1212">
        <v>3.9674086620504201</v>
      </c>
      <c r="AC1212">
        <v>-49.582472404363529</v>
      </c>
    </row>
    <row r="1213" spans="1:29">
      <c r="A1213">
        <v>3</v>
      </c>
      <c r="B1213">
        <v>835</v>
      </c>
      <c r="C1213">
        <v>2008</v>
      </c>
      <c r="D1213">
        <v>99</v>
      </c>
      <c r="E1213">
        <v>2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99</v>
      </c>
      <c r="N1213">
        <v>99</v>
      </c>
      <c r="O1213">
        <v>99</v>
      </c>
      <c r="P1213">
        <v>9999</v>
      </c>
      <c r="Q1213">
        <v>187</v>
      </c>
      <c r="R1213">
        <v>485</v>
      </c>
      <c r="S1213">
        <v>482</v>
      </c>
      <c r="T1213">
        <v>6.2291292062676611</v>
      </c>
      <c r="U1213">
        <v>6.3488951558286093</v>
      </c>
      <c r="V1213">
        <v>16.146391752577319</v>
      </c>
      <c r="W1213">
        <v>56.60165975103736</v>
      </c>
      <c r="X1213">
        <v>150.85344740927712</v>
      </c>
      <c r="Y1213">
        <v>138.54907216494843</v>
      </c>
      <c r="Z1213">
        <v>139.4114107883818</v>
      </c>
      <c r="AA1213">
        <v>29.272911983913993</v>
      </c>
      <c r="AB1213">
        <v>4.295978692902688</v>
      </c>
      <c r="AC1213">
        <v>-50.313886076476678</v>
      </c>
    </row>
    <row r="1214" spans="1:29">
      <c r="A1214">
        <v>3</v>
      </c>
      <c r="B1214">
        <v>836</v>
      </c>
      <c r="C1214">
        <v>2008</v>
      </c>
      <c r="D1214">
        <v>99</v>
      </c>
      <c r="E1214">
        <v>3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99</v>
      </c>
      <c r="N1214">
        <v>99</v>
      </c>
      <c r="O1214">
        <v>99</v>
      </c>
      <c r="P1214">
        <v>9999</v>
      </c>
      <c r="Q1214">
        <v>181</v>
      </c>
      <c r="R1214">
        <v>492</v>
      </c>
      <c r="S1214">
        <v>486</v>
      </c>
      <c r="T1214">
        <v>6.3190341638838952</v>
      </c>
      <c r="U1214">
        <v>6.3719206163000237</v>
      </c>
      <c r="V1214">
        <v>14.518292682926829</v>
      </c>
      <c r="W1214">
        <v>55.70987654320988</v>
      </c>
      <c r="X1214">
        <v>150.28715130054877</v>
      </c>
      <c r="Y1214">
        <v>137.07317073170731</v>
      </c>
      <c r="Z1214">
        <v>138.7654320987655</v>
      </c>
      <c r="AA1214">
        <v>30.093395747433195</v>
      </c>
      <c r="AB1214">
        <v>4.0236166481488942</v>
      </c>
      <c r="AC1214">
        <v>-55.563060240623287</v>
      </c>
    </row>
    <row r="1215" spans="1:29">
      <c r="A1215">
        <v>3</v>
      </c>
      <c r="B1215">
        <v>837</v>
      </c>
      <c r="C1215">
        <v>2008</v>
      </c>
      <c r="D1215">
        <v>99</v>
      </c>
      <c r="E1215">
        <v>4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99</v>
      </c>
      <c r="N1215">
        <v>99</v>
      </c>
      <c r="O1215">
        <v>99</v>
      </c>
      <c r="P1215">
        <v>9999</v>
      </c>
      <c r="Q1215">
        <v>166</v>
      </c>
      <c r="R1215">
        <v>490</v>
      </c>
      <c r="S1215">
        <v>489</v>
      </c>
      <c r="T1215">
        <v>6.2933470331363983</v>
      </c>
      <c r="U1215">
        <v>6.4829568130419482</v>
      </c>
      <c r="V1215">
        <v>14.963265306122452</v>
      </c>
      <c r="W1215">
        <v>56.366053169734144</v>
      </c>
      <c r="X1215">
        <v>152.00455480133556</v>
      </c>
      <c r="Y1215">
        <v>140.03102040816327</v>
      </c>
      <c r="Z1215">
        <v>140.3173824130879</v>
      </c>
      <c r="AA1215">
        <v>32.379029614743082</v>
      </c>
      <c r="AB1215">
        <v>4.5513378070160817</v>
      </c>
      <c r="AC1215">
        <v>-64.644649229371112</v>
      </c>
    </row>
    <row r="1216" spans="1:29">
      <c r="A1216">
        <v>3</v>
      </c>
      <c r="B1216">
        <v>838</v>
      </c>
      <c r="C1216">
        <v>2008</v>
      </c>
      <c r="D1216">
        <v>99</v>
      </c>
      <c r="E1216">
        <v>5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99</v>
      </c>
      <c r="N1216">
        <v>99</v>
      </c>
      <c r="O1216">
        <v>99</v>
      </c>
      <c r="P1216">
        <v>9999</v>
      </c>
      <c r="Q1216">
        <v>158</v>
      </c>
      <c r="R1216">
        <v>437</v>
      </c>
      <c r="S1216">
        <v>430</v>
      </c>
      <c r="T1216">
        <v>5.6126380683277688</v>
      </c>
      <c r="U1216">
        <v>5.5292945837918897</v>
      </c>
      <c r="V1216">
        <v>17.526315789473689</v>
      </c>
      <c r="W1216">
        <v>56.513953488372081</v>
      </c>
      <c r="X1216">
        <v>147.06099650180613</v>
      </c>
      <c r="Y1216">
        <v>133.91693363844391</v>
      </c>
      <c r="Z1216">
        <v>136.09697674418609</v>
      </c>
      <c r="AA1216">
        <v>29.709670576154924</v>
      </c>
      <c r="AB1216">
        <v>3.8865948146996567</v>
      </c>
      <c r="AC1216">
        <v>-51.194113805117802</v>
      </c>
    </row>
    <row r="1217" spans="1:29">
      <c r="A1217">
        <v>3</v>
      </c>
      <c r="B1217">
        <v>839</v>
      </c>
      <c r="C1217">
        <v>2008</v>
      </c>
      <c r="D1217">
        <v>99</v>
      </c>
      <c r="E1217">
        <v>6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99</v>
      </c>
      <c r="N1217">
        <v>99</v>
      </c>
      <c r="O1217">
        <v>99</v>
      </c>
      <c r="P1217">
        <v>9999</v>
      </c>
      <c r="Q1217">
        <v>163</v>
      </c>
      <c r="R1217">
        <v>429</v>
      </c>
      <c r="S1217">
        <v>423</v>
      </c>
      <c r="T1217">
        <v>5.509889545337785</v>
      </c>
      <c r="U1217">
        <v>5.5369665878554004</v>
      </c>
      <c r="V1217">
        <v>15.743589743589748</v>
      </c>
      <c r="W1217">
        <v>56.505910165484622</v>
      </c>
      <c r="X1217">
        <v>149.46902140834965</v>
      </c>
      <c r="Y1217">
        <v>136.60349650349639</v>
      </c>
      <c r="Z1217">
        <v>138.54113475177289</v>
      </c>
      <c r="AA1217">
        <v>32.007550980238562</v>
      </c>
      <c r="AB1217">
        <v>3.7774167892217823</v>
      </c>
      <c r="AC1217">
        <v>-57.687463762963283</v>
      </c>
    </row>
    <row r="1218" spans="1:29">
      <c r="A1218">
        <v>3</v>
      </c>
      <c r="B1218">
        <v>840</v>
      </c>
      <c r="C1218">
        <v>2008</v>
      </c>
      <c r="D1218">
        <v>99</v>
      </c>
      <c r="E1218">
        <v>7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99</v>
      </c>
      <c r="N1218">
        <v>99</v>
      </c>
      <c r="O1218">
        <v>99</v>
      </c>
      <c r="P1218">
        <v>9999</v>
      </c>
      <c r="Q1218">
        <v>147</v>
      </c>
      <c r="R1218">
        <v>366</v>
      </c>
      <c r="S1218">
        <v>361</v>
      </c>
      <c r="T1218">
        <v>4.7007449267916757</v>
      </c>
      <c r="U1218">
        <v>4.7818694292935993</v>
      </c>
      <c r="V1218">
        <v>14.833333333333337</v>
      </c>
      <c r="W1218">
        <v>55.891966759002784</v>
      </c>
      <c r="X1218">
        <v>151.54373064786378</v>
      </c>
      <c r="Y1218">
        <v>138.28142076502721</v>
      </c>
      <c r="Z1218">
        <v>140.19667590027689</v>
      </c>
      <c r="AA1218">
        <v>29.233735493252286</v>
      </c>
      <c r="AB1218">
        <v>4.0347475193129245</v>
      </c>
      <c r="AC1218">
        <v>-55.321768817227849</v>
      </c>
    </row>
    <row r="1219" spans="1:29">
      <c r="A1219">
        <v>3</v>
      </c>
      <c r="B1219">
        <v>841</v>
      </c>
      <c r="C1219">
        <v>2008</v>
      </c>
      <c r="D1219">
        <v>99</v>
      </c>
      <c r="E1219">
        <v>8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99</v>
      </c>
      <c r="N1219">
        <v>99</v>
      </c>
      <c r="O1219">
        <v>99</v>
      </c>
      <c r="P1219">
        <v>9999</v>
      </c>
      <c r="Q1219">
        <v>149</v>
      </c>
      <c r="R1219">
        <v>382</v>
      </c>
      <c r="S1219">
        <v>373</v>
      </c>
      <c r="T1219">
        <v>4.9062419727716406</v>
      </c>
      <c r="U1219">
        <v>4.7589478999117185</v>
      </c>
      <c r="V1219">
        <v>16.531413612565444</v>
      </c>
      <c r="W1219">
        <v>56.667560321715811</v>
      </c>
      <c r="X1219">
        <v>145.63964536311718</v>
      </c>
      <c r="Y1219">
        <v>131.85445026178019</v>
      </c>
      <c r="Z1219">
        <v>135.03592493297597</v>
      </c>
      <c r="AA1219">
        <v>30.170380278153523</v>
      </c>
      <c r="AB1219">
        <v>4.346511799759659</v>
      </c>
      <c r="AC1219">
        <v>-56.171272309499649</v>
      </c>
    </row>
    <row r="1220" spans="1:29">
      <c r="A1220">
        <v>3</v>
      </c>
      <c r="B1220">
        <v>842</v>
      </c>
      <c r="C1220">
        <v>2008</v>
      </c>
      <c r="D1220">
        <v>99</v>
      </c>
      <c r="E1220">
        <v>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99</v>
      </c>
      <c r="N1220">
        <v>99</v>
      </c>
      <c r="O1220">
        <v>99</v>
      </c>
      <c r="P1220">
        <v>9999</v>
      </c>
      <c r="Q1220">
        <v>171</v>
      </c>
      <c r="R1220">
        <v>454</v>
      </c>
      <c r="S1220">
        <v>448</v>
      </c>
      <c r="T1220">
        <v>5.83097867968148</v>
      </c>
      <c r="U1220">
        <v>5.7952353453384404</v>
      </c>
      <c r="V1220">
        <v>15.98898678414097</v>
      </c>
      <c r="W1220">
        <v>55.513392857142847</v>
      </c>
      <c r="X1220">
        <v>148.06343994158107</v>
      </c>
      <c r="Y1220">
        <v>135.10220264317172</v>
      </c>
      <c r="Z1220">
        <v>136.91160714285704</v>
      </c>
      <c r="AA1220">
        <v>31.710247880320839</v>
      </c>
      <c r="AB1220">
        <v>3.8936531582939087</v>
      </c>
      <c r="AC1220">
        <v>-53.754167198063591</v>
      </c>
    </row>
    <row r="1221" spans="1:29">
      <c r="A1221">
        <v>3</v>
      </c>
      <c r="B1221">
        <v>843</v>
      </c>
      <c r="C1221">
        <v>2008</v>
      </c>
      <c r="D1221">
        <v>99</v>
      </c>
      <c r="E1221">
        <v>10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99</v>
      </c>
      <c r="N1221">
        <v>99</v>
      </c>
      <c r="O1221">
        <v>99</v>
      </c>
      <c r="P1221">
        <v>9999</v>
      </c>
      <c r="Q1221">
        <v>179</v>
      </c>
      <c r="R1221">
        <v>508</v>
      </c>
      <c r="S1221">
        <v>502</v>
      </c>
      <c r="T1221">
        <v>6.5245312098638575</v>
      </c>
      <c r="U1221">
        <v>6.748396815702586</v>
      </c>
      <c r="V1221">
        <v>14.728346456692908</v>
      </c>
      <c r="W1221">
        <v>56.035856573705189</v>
      </c>
      <c r="X1221">
        <v>153.64866363535535</v>
      </c>
      <c r="Y1221">
        <v>140.59960629921261</v>
      </c>
      <c r="Z1221">
        <v>142.28007968127488</v>
      </c>
      <c r="AA1221">
        <v>30.906997131827993</v>
      </c>
      <c r="AB1221">
        <v>4.2170576073716095</v>
      </c>
      <c r="AC1221">
        <v>-57.993337284256114</v>
      </c>
    </row>
    <row r="1222" spans="1:29">
      <c r="A1222">
        <v>3</v>
      </c>
      <c r="B1222">
        <v>844</v>
      </c>
      <c r="C1222">
        <v>2008</v>
      </c>
      <c r="D1222">
        <v>99</v>
      </c>
      <c r="E1222">
        <v>11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99</v>
      </c>
      <c r="N1222">
        <v>99</v>
      </c>
      <c r="O1222">
        <v>99</v>
      </c>
      <c r="P1222">
        <v>9999</v>
      </c>
      <c r="Q1222">
        <v>199</v>
      </c>
      <c r="R1222">
        <v>584</v>
      </c>
      <c r="S1222">
        <v>578</v>
      </c>
      <c r="T1222">
        <v>7.5006421782686861</v>
      </c>
      <c r="U1222">
        <v>7.3590958977832077</v>
      </c>
      <c r="V1222">
        <v>14.996575342465754</v>
      </c>
      <c r="W1222">
        <v>56.468858131487877</v>
      </c>
      <c r="X1222">
        <v>145.98762225619251</v>
      </c>
      <c r="Y1222">
        <v>133.37020547945212</v>
      </c>
      <c r="Z1222">
        <v>134.75467128027688</v>
      </c>
      <c r="AA1222">
        <v>27.63565886330354</v>
      </c>
      <c r="AB1222">
        <v>3.5308672112683701</v>
      </c>
      <c r="AC1222">
        <v>-53.088155823102383</v>
      </c>
    </row>
    <row r="1223" spans="1:29">
      <c r="A1223">
        <v>3</v>
      </c>
      <c r="B1223">
        <v>845</v>
      </c>
      <c r="C1223">
        <v>2008</v>
      </c>
      <c r="D1223">
        <v>99</v>
      </c>
      <c r="E1223">
        <v>12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99</v>
      </c>
      <c r="N1223">
        <v>99</v>
      </c>
      <c r="O1223">
        <v>99</v>
      </c>
      <c r="P1223">
        <v>9999</v>
      </c>
      <c r="Q1223">
        <v>89</v>
      </c>
      <c r="R1223">
        <v>260</v>
      </c>
      <c r="S1223">
        <v>258</v>
      </c>
      <c r="T1223">
        <v>3.3393269971744162</v>
      </c>
      <c r="U1223">
        <v>3.2638424873317446</v>
      </c>
      <c r="V1223">
        <v>15.461538461538458</v>
      </c>
      <c r="W1223">
        <v>56.635658914728658</v>
      </c>
      <c r="X1223">
        <v>145.21168430702556</v>
      </c>
      <c r="Y1223">
        <v>132.86269230769236</v>
      </c>
      <c r="Z1223">
        <v>133.89263565891477</v>
      </c>
      <c r="AA1223">
        <v>29.710503454736621</v>
      </c>
      <c r="AB1223">
        <v>3.8608309032520154</v>
      </c>
      <c r="AC1223">
        <v>-48.166750431412787</v>
      </c>
    </row>
    <row r="1224" spans="1:29">
      <c r="A1224">
        <v>3</v>
      </c>
      <c r="B1224">
        <v>846</v>
      </c>
      <c r="C1224">
        <v>2008</v>
      </c>
      <c r="D1224">
        <v>99</v>
      </c>
      <c r="E1224">
        <v>13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99</v>
      </c>
      <c r="N1224">
        <v>99</v>
      </c>
      <c r="O1224">
        <v>99</v>
      </c>
      <c r="P1224">
        <v>9999</v>
      </c>
      <c r="Q1224">
        <v>146</v>
      </c>
      <c r="R1224">
        <v>395</v>
      </c>
      <c r="S1224">
        <v>393</v>
      </c>
      <c r="T1224">
        <v>5.0732083226303617</v>
      </c>
      <c r="U1224">
        <v>5.060631507975863</v>
      </c>
      <c r="V1224">
        <v>16.243037974683549</v>
      </c>
      <c r="W1224">
        <v>56.689567430025441</v>
      </c>
      <c r="X1224">
        <v>147.35548637491939</v>
      </c>
      <c r="Y1224">
        <v>135.59848101265831</v>
      </c>
      <c r="Z1224">
        <v>136.28854961832076</v>
      </c>
      <c r="AA1224">
        <v>28.174689455008959</v>
      </c>
      <c r="AB1224">
        <v>3.5231431239613529</v>
      </c>
      <c r="AC1224">
        <v>-46.394375531557614</v>
      </c>
    </row>
    <row r="1225" spans="1:29">
      <c r="A1225">
        <v>3</v>
      </c>
      <c r="B1225">
        <v>847</v>
      </c>
      <c r="C1225">
        <v>2008</v>
      </c>
      <c r="D1225">
        <v>99</v>
      </c>
      <c r="E1225">
        <v>14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99</v>
      </c>
      <c r="N1225">
        <v>99</v>
      </c>
      <c r="O1225">
        <v>99</v>
      </c>
      <c r="P1225">
        <v>9999</v>
      </c>
      <c r="Q1225">
        <v>190</v>
      </c>
      <c r="R1225">
        <v>549</v>
      </c>
      <c r="S1225">
        <v>545</v>
      </c>
      <c r="T1225">
        <v>7.0511173901875139</v>
      </c>
      <c r="U1225">
        <v>7.085993339339919</v>
      </c>
      <c r="V1225">
        <v>14.473588342440801</v>
      </c>
      <c r="W1225">
        <v>55.880733944954123</v>
      </c>
      <c r="X1225">
        <v>148.91529363937573</v>
      </c>
      <c r="Y1225">
        <v>136.60783242258643</v>
      </c>
      <c r="Z1225">
        <v>137.61045871559625</v>
      </c>
      <c r="AA1225">
        <v>29.704919753935304</v>
      </c>
      <c r="AB1225">
        <v>4.0883023341096036</v>
      </c>
      <c r="AC1225">
        <v>-53.944604374176365</v>
      </c>
    </row>
    <row r="1226" spans="1:29">
      <c r="A1226">
        <v>3</v>
      </c>
      <c r="B1226">
        <v>848</v>
      </c>
      <c r="C1226">
        <v>2008</v>
      </c>
      <c r="D1226">
        <v>99</v>
      </c>
      <c r="E1226">
        <v>15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99</v>
      </c>
      <c r="N1226">
        <v>99</v>
      </c>
      <c r="O1226">
        <v>99</v>
      </c>
      <c r="P1226">
        <v>9999</v>
      </c>
      <c r="Q1226">
        <v>162</v>
      </c>
      <c r="R1226">
        <v>511</v>
      </c>
      <c r="S1226">
        <v>510</v>
      </c>
      <c r="T1226">
        <v>6.5630619059851023</v>
      </c>
      <c r="U1226">
        <v>6.523461593116215</v>
      </c>
      <c r="V1226">
        <v>15.37769080234834</v>
      </c>
      <c r="W1226">
        <v>55.925490196078414</v>
      </c>
      <c r="X1226">
        <v>146.57470640492059</v>
      </c>
      <c r="Y1226">
        <v>135.11526418786701</v>
      </c>
      <c r="Z1226">
        <v>135.38019607843151</v>
      </c>
      <c r="AA1226">
        <v>29.224059721882934</v>
      </c>
      <c r="AB1226">
        <v>4.0866038029225589</v>
      </c>
      <c r="AC1226">
        <v>-45.737870095508114</v>
      </c>
    </row>
    <row r="1227" spans="1:29">
      <c r="A1227">
        <v>3</v>
      </c>
      <c r="B1227">
        <v>849</v>
      </c>
      <c r="C1227">
        <v>2008</v>
      </c>
      <c r="D1227">
        <v>99</v>
      </c>
      <c r="E1227">
        <v>16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99</v>
      </c>
      <c r="N1227">
        <v>99</v>
      </c>
      <c r="O1227">
        <v>99</v>
      </c>
      <c r="P1227">
        <v>9999</v>
      </c>
      <c r="Q1227">
        <v>161</v>
      </c>
      <c r="R1227">
        <v>583</v>
      </c>
      <c r="S1227">
        <v>579</v>
      </c>
      <c r="T1227">
        <v>7.4877986128949408</v>
      </c>
      <c r="U1227">
        <v>7.4034083350466142</v>
      </c>
      <c r="V1227">
        <v>16.252144082332762</v>
      </c>
      <c r="W1227">
        <v>56.594127806563037</v>
      </c>
      <c r="X1227">
        <v>146.51176620350148</v>
      </c>
      <c r="Y1227">
        <v>134.40343053173228</v>
      </c>
      <c r="Z1227">
        <v>135.3319516407598</v>
      </c>
      <c r="AA1227">
        <v>29.761172526401197</v>
      </c>
      <c r="AB1227">
        <v>3.8020129280303032</v>
      </c>
      <c r="AC1227">
        <v>-46.505212519055711</v>
      </c>
    </row>
    <row r="1228" spans="1:29">
      <c r="A1228">
        <v>3</v>
      </c>
      <c r="B1228">
        <v>850</v>
      </c>
      <c r="C1228">
        <v>2008</v>
      </c>
      <c r="D1228">
        <v>99</v>
      </c>
      <c r="E1228">
        <v>17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99</v>
      </c>
      <c r="N1228">
        <v>99</v>
      </c>
      <c r="O1228">
        <v>99</v>
      </c>
      <c r="P1228">
        <v>9999</v>
      </c>
      <c r="Q1228">
        <v>173</v>
      </c>
      <c r="R1228">
        <v>491</v>
      </c>
      <c r="S1228">
        <v>489</v>
      </c>
      <c r="T1228">
        <v>6.3061905985101481</v>
      </c>
      <c r="U1228">
        <v>6.1651166446962646</v>
      </c>
      <c r="V1228">
        <v>16.138492871690428</v>
      </c>
      <c r="W1228">
        <v>56.441717791411051</v>
      </c>
      <c r="X1228">
        <v>144.6394803097136</v>
      </c>
      <c r="Y1228">
        <v>132.89450101833</v>
      </c>
      <c r="Z1228">
        <v>133.438036809816</v>
      </c>
      <c r="AA1228">
        <v>28.588540488640074</v>
      </c>
      <c r="AB1228">
        <v>3.5024353073129779</v>
      </c>
      <c r="AC1228">
        <v>-52.821805251228064</v>
      </c>
    </row>
    <row r="1229" spans="1:29">
      <c r="A1229">
        <v>3</v>
      </c>
      <c r="B1229">
        <v>851</v>
      </c>
      <c r="C1229">
        <v>2008</v>
      </c>
      <c r="D1229">
        <v>99</v>
      </c>
      <c r="E1229">
        <v>18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99</v>
      </c>
      <c r="N1229">
        <v>99</v>
      </c>
      <c r="O1229">
        <v>99</v>
      </c>
      <c r="P1229">
        <v>9999</v>
      </c>
    </row>
    <row r="1230" spans="1:29">
      <c r="A1230">
        <v>3</v>
      </c>
      <c r="B1230">
        <v>852</v>
      </c>
      <c r="C1230">
        <v>2008</v>
      </c>
      <c r="D1230">
        <v>99</v>
      </c>
      <c r="E1230">
        <v>19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99</v>
      </c>
      <c r="N1230">
        <v>99</v>
      </c>
      <c r="O1230">
        <v>99</v>
      </c>
      <c r="P1230">
        <v>9999</v>
      </c>
    </row>
    <row r="1231" spans="1:29">
      <c r="A1231">
        <v>3</v>
      </c>
      <c r="B1231">
        <v>853</v>
      </c>
      <c r="C1231">
        <v>2008</v>
      </c>
      <c r="D1231">
        <v>99</v>
      </c>
      <c r="E1231">
        <v>20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99</v>
      </c>
      <c r="N1231">
        <v>99</v>
      </c>
      <c r="O1231">
        <v>99</v>
      </c>
      <c r="P1231">
        <v>9999</v>
      </c>
    </row>
    <row r="1232" spans="1:29">
      <c r="A1232">
        <v>3</v>
      </c>
      <c r="B1232">
        <v>854</v>
      </c>
      <c r="C1232">
        <v>2008</v>
      </c>
      <c r="D1232">
        <v>99</v>
      </c>
      <c r="E1232">
        <v>21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99</v>
      </c>
      <c r="N1232">
        <v>99</v>
      </c>
      <c r="O1232">
        <v>99</v>
      </c>
      <c r="P1232">
        <v>9999</v>
      </c>
    </row>
    <row r="1233" spans="1:16">
      <c r="A1233">
        <v>3</v>
      </c>
      <c r="B1233">
        <v>855</v>
      </c>
      <c r="C1233">
        <v>2008</v>
      </c>
      <c r="D1233">
        <v>99</v>
      </c>
      <c r="E1233">
        <v>22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99</v>
      </c>
      <c r="N1233">
        <v>99</v>
      </c>
      <c r="O1233">
        <v>99</v>
      </c>
      <c r="P1233">
        <v>9999</v>
      </c>
    </row>
    <row r="1234" spans="1:16">
      <c r="A1234">
        <v>3</v>
      </c>
      <c r="B1234">
        <v>856</v>
      </c>
      <c r="C1234">
        <v>2008</v>
      </c>
      <c r="D1234">
        <v>99</v>
      </c>
      <c r="E1234">
        <v>23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99</v>
      </c>
      <c r="N1234">
        <v>99</v>
      </c>
      <c r="O1234">
        <v>99</v>
      </c>
      <c r="P1234">
        <v>9999</v>
      </c>
    </row>
    <row r="1235" spans="1:16">
      <c r="A1235">
        <v>3</v>
      </c>
      <c r="B1235">
        <v>857</v>
      </c>
      <c r="C1235">
        <v>2008</v>
      </c>
      <c r="D1235">
        <v>99</v>
      </c>
      <c r="E1235">
        <v>24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99</v>
      </c>
      <c r="N1235">
        <v>99</v>
      </c>
      <c r="O1235">
        <v>99</v>
      </c>
      <c r="P1235">
        <v>9999</v>
      </c>
    </row>
    <row r="1236" spans="1:16">
      <c r="A1236">
        <v>3</v>
      </c>
      <c r="B1236">
        <v>858</v>
      </c>
      <c r="C1236">
        <v>2008</v>
      </c>
      <c r="D1236">
        <v>99</v>
      </c>
      <c r="E1236">
        <v>25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99</v>
      </c>
      <c r="N1236">
        <v>99</v>
      </c>
      <c r="O1236">
        <v>99</v>
      </c>
      <c r="P1236">
        <v>9999</v>
      </c>
    </row>
    <row r="1237" spans="1:16">
      <c r="A1237">
        <v>3</v>
      </c>
      <c r="B1237">
        <v>859</v>
      </c>
      <c r="C1237">
        <v>2008</v>
      </c>
      <c r="D1237">
        <v>99</v>
      </c>
      <c r="E1237">
        <v>26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99</v>
      </c>
      <c r="N1237">
        <v>99</v>
      </c>
      <c r="O1237">
        <v>99</v>
      </c>
      <c r="P1237">
        <v>9999</v>
      </c>
    </row>
    <row r="1238" spans="1:16">
      <c r="A1238">
        <v>3</v>
      </c>
      <c r="B1238">
        <v>860</v>
      </c>
      <c r="C1238">
        <v>2008</v>
      </c>
      <c r="D1238">
        <v>99</v>
      </c>
      <c r="E1238">
        <v>27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99</v>
      </c>
      <c r="N1238">
        <v>99</v>
      </c>
      <c r="O1238">
        <v>99</v>
      </c>
      <c r="P1238">
        <v>9999</v>
      </c>
    </row>
    <row r="1239" spans="1:16">
      <c r="A1239">
        <v>3</v>
      </c>
      <c r="B1239">
        <v>861</v>
      </c>
      <c r="C1239">
        <v>2008</v>
      </c>
      <c r="D1239">
        <v>99</v>
      </c>
      <c r="E1239">
        <v>28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99</v>
      </c>
      <c r="N1239">
        <v>99</v>
      </c>
      <c r="O1239">
        <v>99</v>
      </c>
      <c r="P1239">
        <v>9999</v>
      </c>
    </row>
    <row r="1240" spans="1:16">
      <c r="A1240">
        <v>3</v>
      </c>
      <c r="B1240">
        <v>862</v>
      </c>
      <c r="C1240">
        <v>2008</v>
      </c>
      <c r="D1240">
        <v>99</v>
      </c>
      <c r="E1240">
        <v>29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99</v>
      </c>
      <c r="N1240">
        <v>99</v>
      </c>
      <c r="O1240">
        <v>99</v>
      </c>
      <c r="P1240">
        <v>9999</v>
      </c>
    </row>
    <row r="1241" spans="1:16">
      <c r="A1241">
        <v>3</v>
      </c>
      <c r="B1241">
        <v>863</v>
      </c>
      <c r="C1241">
        <v>2008</v>
      </c>
      <c r="D1241">
        <v>99</v>
      </c>
      <c r="E1241">
        <v>30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99</v>
      </c>
      <c r="N1241">
        <v>99</v>
      </c>
      <c r="O1241">
        <v>99</v>
      </c>
      <c r="P1241">
        <v>9999</v>
      </c>
    </row>
    <row r="1242" spans="1:16">
      <c r="A1242">
        <v>3</v>
      </c>
      <c r="B1242">
        <v>864</v>
      </c>
      <c r="C1242">
        <v>2008</v>
      </c>
      <c r="D1242">
        <v>99</v>
      </c>
      <c r="E1242">
        <v>31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99</v>
      </c>
      <c r="N1242">
        <v>99</v>
      </c>
      <c r="O1242">
        <v>99</v>
      </c>
      <c r="P1242">
        <v>9999</v>
      </c>
    </row>
    <row r="1243" spans="1:16">
      <c r="A1243">
        <v>3</v>
      </c>
      <c r="B1243">
        <v>865</v>
      </c>
      <c r="C1243">
        <v>2008</v>
      </c>
      <c r="D1243">
        <v>99</v>
      </c>
      <c r="E1243">
        <v>32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99</v>
      </c>
      <c r="N1243">
        <v>99</v>
      </c>
      <c r="O1243">
        <v>99</v>
      </c>
      <c r="P1243">
        <v>9999</v>
      </c>
    </row>
    <row r="1244" spans="1:16">
      <c r="A1244">
        <v>3</v>
      </c>
      <c r="B1244">
        <v>866</v>
      </c>
      <c r="C1244">
        <v>2008</v>
      </c>
      <c r="D1244">
        <v>99</v>
      </c>
      <c r="E1244">
        <v>33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99</v>
      </c>
      <c r="N1244">
        <v>99</v>
      </c>
      <c r="O1244">
        <v>99</v>
      </c>
      <c r="P1244">
        <v>9999</v>
      </c>
    </row>
    <row r="1245" spans="1:16">
      <c r="A1245">
        <v>3</v>
      </c>
      <c r="B1245">
        <v>867</v>
      </c>
      <c r="C1245">
        <v>2008</v>
      </c>
      <c r="D1245">
        <v>99</v>
      </c>
      <c r="E1245">
        <v>34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99</v>
      </c>
      <c r="N1245">
        <v>99</v>
      </c>
      <c r="O1245">
        <v>99</v>
      </c>
      <c r="P1245">
        <v>9999</v>
      </c>
    </row>
    <row r="1246" spans="1:16">
      <c r="A1246">
        <v>3</v>
      </c>
      <c r="B1246">
        <v>868</v>
      </c>
      <c r="C1246">
        <v>2008</v>
      </c>
      <c r="D1246">
        <v>99</v>
      </c>
      <c r="E1246">
        <v>35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99</v>
      </c>
      <c r="N1246">
        <v>99</v>
      </c>
      <c r="O1246">
        <v>99</v>
      </c>
      <c r="P1246">
        <v>9999</v>
      </c>
    </row>
    <row r="1247" spans="1:16">
      <c r="A1247">
        <v>3</v>
      </c>
      <c r="B1247">
        <v>869</v>
      </c>
      <c r="C1247">
        <v>2008</v>
      </c>
      <c r="D1247">
        <v>99</v>
      </c>
      <c r="E1247">
        <v>36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99</v>
      </c>
      <c r="N1247">
        <v>99</v>
      </c>
      <c r="O1247">
        <v>99</v>
      </c>
      <c r="P1247">
        <v>9999</v>
      </c>
    </row>
    <row r="1248" spans="1:16">
      <c r="A1248">
        <v>3</v>
      </c>
      <c r="B1248">
        <v>870</v>
      </c>
      <c r="C1248">
        <v>2008</v>
      </c>
      <c r="D1248">
        <v>99</v>
      </c>
      <c r="E1248">
        <v>37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99</v>
      </c>
      <c r="N1248">
        <v>99</v>
      </c>
      <c r="O1248">
        <v>99</v>
      </c>
      <c r="P1248">
        <v>9999</v>
      </c>
    </row>
    <row r="1249" spans="1:29">
      <c r="A1249">
        <v>3</v>
      </c>
      <c r="B1249">
        <v>871</v>
      </c>
      <c r="C1249">
        <v>2008</v>
      </c>
      <c r="D1249">
        <v>99</v>
      </c>
      <c r="E1249">
        <v>38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99</v>
      </c>
      <c r="N1249">
        <v>99</v>
      </c>
      <c r="O1249">
        <v>99</v>
      </c>
      <c r="P1249">
        <v>9999</v>
      </c>
    </row>
    <row r="1250" spans="1:29">
      <c r="A1250">
        <v>3</v>
      </c>
      <c r="B1250">
        <v>872</v>
      </c>
      <c r="C1250">
        <v>2008</v>
      </c>
      <c r="D1250">
        <v>99</v>
      </c>
      <c r="E1250">
        <v>39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99</v>
      </c>
      <c r="N1250">
        <v>99</v>
      </c>
      <c r="O1250">
        <v>99</v>
      </c>
      <c r="P1250">
        <v>9999</v>
      </c>
    </row>
    <row r="1251" spans="1:29">
      <c r="A1251">
        <v>3</v>
      </c>
      <c r="B1251">
        <v>873</v>
      </c>
      <c r="C1251">
        <v>2008</v>
      </c>
      <c r="D1251">
        <v>99</v>
      </c>
      <c r="E1251">
        <v>40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99</v>
      </c>
      <c r="N1251">
        <v>99</v>
      </c>
      <c r="O1251">
        <v>99</v>
      </c>
      <c r="P1251">
        <v>9999</v>
      </c>
    </row>
    <row r="1252" spans="1:29">
      <c r="A1252">
        <v>3</v>
      </c>
      <c r="B1252">
        <v>874</v>
      </c>
      <c r="C1252">
        <v>2008</v>
      </c>
      <c r="D1252">
        <v>99</v>
      </c>
      <c r="E1252">
        <v>41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99</v>
      </c>
      <c r="N1252">
        <v>99</v>
      </c>
      <c r="O1252">
        <v>99</v>
      </c>
      <c r="P1252">
        <v>9999</v>
      </c>
    </row>
    <row r="1253" spans="1:29">
      <c r="A1253">
        <v>3</v>
      </c>
      <c r="B1253">
        <v>875</v>
      </c>
      <c r="C1253">
        <v>2008</v>
      </c>
      <c r="D1253">
        <v>99</v>
      </c>
      <c r="E1253">
        <v>42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99</v>
      </c>
      <c r="N1253">
        <v>99</v>
      </c>
      <c r="O1253">
        <v>99</v>
      </c>
      <c r="P1253">
        <v>9999</v>
      </c>
    </row>
    <row r="1254" spans="1:29">
      <c r="A1254">
        <v>3</v>
      </c>
      <c r="B1254">
        <v>876</v>
      </c>
      <c r="C1254">
        <v>2008</v>
      </c>
      <c r="D1254">
        <v>99</v>
      </c>
      <c r="E1254">
        <v>43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99</v>
      </c>
      <c r="N1254">
        <v>99</v>
      </c>
      <c r="O1254">
        <v>99</v>
      </c>
      <c r="P1254">
        <v>9999</v>
      </c>
    </row>
    <row r="1255" spans="1:29">
      <c r="A1255">
        <v>3</v>
      </c>
      <c r="B1255">
        <v>877</v>
      </c>
      <c r="C1255">
        <v>2008</v>
      </c>
      <c r="D1255">
        <v>99</v>
      </c>
      <c r="E1255">
        <v>44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99</v>
      </c>
      <c r="N1255">
        <v>99</v>
      </c>
      <c r="O1255">
        <v>99</v>
      </c>
      <c r="P1255">
        <v>9999</v>
      </c>
    </row>
    <row r="1256" spans="1:29">
      <c r="A1256">
        <v>3</v>
      </c>
      <c r="B1256">
        <v>878</v>
      </c>
      <c r="C1256">
        <v>2008</v>
      </c>
      <c r="D1256">
        <v>99</v>
      </c>
      <c r="E1256">
        <v>45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99</v>
      </c>
      <c r="N1256">
        <v>99</v>
      </c>
      <c r="O1256">
        <v>99</v>
      </c>
      <c r="P1256">
        <v>9999</v>
      </c>
    </row>
    <row r="1257" spans="1:29">
      <c r="A1257">
        <v>3</v>
      </c>
      <c r="B1257">
        <v>879</v>
      </c>
      <c r="C1257">
        <v>2008</v>
      </c>
      <c r="D1257">
        <v>99</v>
      </c>
      <c r="E1257">
        <v>46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99</v>
      </c>
      <c r="N1257">
        <v>99</v>
      </c>
      <c r="O1257">
        <v>99</v>
      </c>
      <c r="P1257">
        <v>9999</v>
      </c>
    </row>
    <row r="1258" spans="1:29">
      <c r="A1258">
        <v>3</v>
      </c>
      <c r="B1258">
        <v>880</v>
      </c>
      <c r="C1258">
        <v>2008</v>
      </c>
      <c r="D1258">
        <v>99</v>
      </c>
      <c r="E1258">
        <v>47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99</v>
      </c>
      <c r="N1258">
        <v>99</v>
      </c>
      <c r="O1258">
        <v>99</v>
      </c>
      <c r="P1258">
        <v>9999</v>
      </c>
    </row>
    <row r="1259" spans="1:29">
      <c r="A1259">
        <v>3</v>
      </c>
      <c r="B1259">
        <v>881</v>
      </c>
      <c r="C1259">
        <v>2008</v>
      </c>
      <c r="D1259">
        <v>99</v>
      </c>
      <c r="E1259">
        <v>48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99</v>
      </c>
      <c r="N1259">
        <v>99</v>
      </c>
      <c r="O1259">
        <v>99</v>
      </c>
      <c r="P1259">
        <v>9999</v>
      </c>
    </row>
    <row r="1260" spans="1:29">
      <c r="A1260">
        <v>3</v>
      </c>
      <c r="B1260">
        <v>882</v>
      </c>
      <c r="C1260">
        <v>2008</v>
      </c>
      <c r="D1260">
        <v>99</v>
      </c>
      <c r="E1260">
        <v>49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99</v>
      </c>
      <c r="N1260">
        <v>99</v>
      </c>
      <c r="O1260">
        <v>99</v>
      </c>
      <c r="P1260">
        <v>9999</v>
      </c>
    </row>
    <row r="1261" spans="1:29">
      <c r="A1261">
        <v>3</v>
      </c>
      <c r="B1261">
        <v>883</v>
      </c>
      <c r="C1261">
        <v>2008</v>
      </c>
      <c r="D1261">
        <v>99</v>
      </c>
      <c r="E1261">
        <v>50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99</v>
      </c>
      <c r="N1261">
        <v>99</v>
      </c>
      <c r="O1261">
        <v>99</v>
      </c>
      <c r="P1261">
        <v>9999</v>
      </c>
    </row>
    <row r="1262" spans="1:29">
      <c r="A1262">
        <v>3</v>
      </c>
      <c r="B1262">
        <v>884</v>
      </c>
      <c r="C1262">
        <v>2008</v>
      </c>
      <c r="D1262">
        <v>99</v>
      </c>
      <c r="E1262">
        <v>51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99</v>
      </c>
      <c r="N1262">
        <v>99</v>
      </c>
      <c r="O1262">
        <v>99</v>
      </c>
      <c r="P1262">
        <v>9999</v>
      </c>
    </row>
    <row r="1263" spans="1:29">
      <c r="A1263">
        <v>3</v>
      </c>
      <c r="B1263">
        <v>885</v>
      </c>
      <c r="C1263">
        <v>2008</v>
      </c>
      <c r="D1263">
        <v>99</v>
      </c>
      <c r="E1263">
        <v>52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99</v>
      </c>
      <c r="N1263">
        <v>99</v>
      </c>
      <c r="O1263">
        <v>99</v>
      </c>
      <c r="P1263">
        <v>9999</v>
      </c>
    </row>
    <row r="1264" spans="1:29">
      <c r="A1264">
        <v>3</v>
      </c>
      <c r="B1264">
        <v>886</v>
      </c>
      <c r="C1264">
        <v>2007</v>
      </c>
      <c r="D1264">
        <v>99</v>
      </c>
      <c r="E1264">
        <v>1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99</v>
      </c>
      <c r="N1264">
        <v>99</v>
      </c>
      <c r="O1264">
        <v>99</v>
      </c>
      <c r="P1264">
        <v>9999</v>
      </c>
      <c r="Q1264">
        <v>159</v>
      </c>
      <c r="R1264">
        <v>465</v>
      </c>
      <c r="S1264">
        <v>458</v>
      </c>
      <c r="T1264">
        <v>6.4199917161397204</v>
      </c>
      <c r="U1264">
        <v>6.5228624595990956</v>
      </c>
      <c r="V1264">
        <v>15.481720430107524</v>
      </c>
      <c r="W1264">
        <v>55.914847161572069</v>
      </c>
      <c r="X1264">
        <v>152.33005976304474</v>
      </c>
      <c r="Y1264">
        <v>138.80215053763447</v>
      </c>
      <c r="Z1264">
        <v>140.92358078602629</v>
      </c>
      <c r="AA1264">
        <v>27.060960832013279</v>
      </c>
      <c r="AB1264">
        <v>4.023858714025585</v>
      </c>
      <c r="AC1264">
        <v>-47.706678267770947</v>
      </c>
    </row>
    <row r="1265" spans="1:29">
      <c r="A1265">
        <v>3</v>
      </c>
      <c r="B1265">
        <v>887</v>
      </c>
      <c r="C1265">
        <v>2007</v>
      </c>
      <c r="D1265">
        <v>99</v>
      </c>
      <c r="E1265">
        <v>2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99</v>
      </c>
      <c r="N1265">
        <v>99</v>
      </c>
      <c r="O1265">
        <v>99</v>
      </c>
      <c r="P1265">
        <v>9999</v>
      </c>
      <c r="Q1265">
        <v>207</v>
      </c>
      <c r="R1265">
        <v>653</v>
      </c>
      <c r="S1265">
        <v>645</v>
      </c>
      <c r="T1265">
        <v>9.0156012701919099</v>
      </c>
      <c r="U1265">
        <v>9.1214060107192676</v>
      </c>
      <c r="V1265">
        <v>15.280245022970902</v>
      </c>
      <c r="W1265">
        <v>55.998449612403114</v>
      </c>
      <c r="X1265">
        <v>151.3398449360314</v>
      </c>
      <c r="Y1265">
        <v>138.2163859111792</v>
      </c>
      <c r="Z1265">
        <v>139.93069767441858</v>
      </c>
      <c r="AA1265">
        <v>29.137202096716447</v>
      </c>
      <c r="AB1265">
        <v>4.3221080217108678</v>
      </c>
      <c r="AC1265">
        <v>-55.375162202814259</v>
      </c>
    </row>
    <row r="1266" spans="1:29">
      <c r="A1266">
        <v>3</v>
      </c>
      <c r="B1266">
        <v>888</v>
      </c>
      <c r="C1266">
        <v>2007</v>
      </c>
      <c r="D1266">
        <v>99</v>
      </c>
      <c r="E1266">
        <v>3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99</v>
      </c>
      <c r="N1266">
        <v>99</v>
      </c>
      <c r="O1266">
        <v>99</v>
      </c>
      <c r="P1266">
        <v>9999</v>
      </c>
      <c r="Q1266">
        <v>175</v>
      </c>
      <c r="R1266">
        <v>520</v>
      </c>
      <c r="S1266">
        <v>517</v>
      </c>
      <c r="T1266">
        <v>7.1793455750379698</v>
      </c>
      <c r="U1266">
        <v>7.1025960978440486</v>
      </c>
      <c r="V1266">
        <v>14.836538461538458</v>
      </c>
      <c r="W1266">
        <v>55.976789168278515</v>
      </c>
      <c r="X1266">
        <v>147.17288940745055</v>
      </c>
      <c r="Y1266">
        <v>135.15269230769229</v>
      </c>
      <c r="Z1266">
        <v>135.9369439071566</v>
      </c>
      <c r="AA1266">
        <v>28.453464140734873</v>
      </c>
      <c r="AB1266">
        <v>4.0422625829114116</v>
      </c>
      <c r="AC1266">
        <v>-54.561833275011473</v>
      </c>
    </row>
    <row r="1267" spans="1:29">
      <c r="A1267">
        <v>3</v>
      </c>
      <c r="B1267">
        <v>889</v>
      </c>
      <c r="C1267">
        <v>2007</v>
      </c>
      <c r="D1267">
        <v>99</v>
      </c>
      <c r="E1267">
        <v>4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99</v>
      </c>
      <c r="N1267">
        <v>99</v>
      </c>
      <c r="O1267">
        <v>99</v>
      </c>
      <c r="P1267">
        <v>9999</v>
      </c>
      <c r="Q1267">
        <v>159</v>
      </c>
      <c r="R1267">
        <v>475</v>
      </c>
      <c r="S1267">
        <v>471</v>
      </c>
      <c r="T1267">
        <v>6.5580560541212201</v>
      </c>
      <c r="U1267">
        <v>6.5575268201593744</v>
      </c>
      <c r="V1267">
        <v>14.3621052631579</v>
      </c>
      <c r="W1267">
        <v>55.558386411889565</v>
      </c>
      <c r="X1267">
        <v>148.95204424930122</v>
      </c>
      <c r="Y1267">
        <v>136.6021052631578</v>
      </c>
      <c r="Z1267">
        <v>137.76220806794043</v>
      </c>
      <c r="AA1267">
        <v>29.892398940952425</v>
      </c>
      <c r="AB1267">
        <v>4.3941053870125248</v>
      </c>
      <c r="AC1267">
        <v>-60.253695775973164</v>
      </c>
    </row>
    <row r="1268" spans="1:29">
      <c r="A1268">
        <v>3</v>
      </c>
      <c r="B1268">
        <v>890</v>
      </c>
      <c r="C1268">
        <v>2007</v>
      </c>
      <c r="D1268">
        <v>99</v>
      </c>
      <c r="E1268">
        <v>5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99</v>
      </c>
      <c r="N1268">
        <v>99</v>
      </c>
      <c r="O1268">
        <v>99</v>
      </c>
      <c r="P1268">
        <v>9999</v>
      </c>
      <c r="Q1268">
        <v>133</v>
      </c>
      <c r="R1268">
        <v>370</v>
      </c>
      <c r="S1268">
        <v>367</v>
      </c>
      <c r="T1268">
        <v>5.1083805053154761</v>
      </c>
      <c r="U1268">
        <v>5.0379443367176719</v>
      </c>
      <c r="V1268">
        <v>15.581081081081084</v>
      </c>
      <c r="W1268">
        <v>56.280653950953678</v>
      </c>
      <c r="X1268">
        <v>146.87622617200077</v>
      </c>
      <c r="Y1268">
        <v>134.72945945945941</v>
      </c>
      <c r="Z1268">
        <v>135.83079019073571</v>
      </c>
      <c r="AA1268">
        <v>28.407442421558688</v>
      </c>
      <c r="AB1268">
        <v>3.8881124785578511</v>
      </c>
      <c r="AC1268">
        <v>-48.060353944200706</v>
      </c>
    </row>
    <row r="1269" spans="1:29">
      <c r="A1269">
        <v>3</v>
      </c>
      <c r="B1269">
        <v>891</v>
      </c>
      <c r="C1269">
        <v>2007</v>
      </c>
      <c r="D1269">
        <v>99</v>
      </c>
      <c r="E1269">
        <v>6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99</v>
      </c>
      <c r="N1269">
        <v>99</v>
      </c>
      <c r="O1269">
        <v>99</v>
      </c>
      <c r="P1269">
        <v>9999</v>
      </c>
      <c r="Q1269">
        <v>155</v>
      </c>
      <c r="R1269">
        <v>330</v>
      </c>
      <c r="S1269">
        <v>325</v>
      </c>
      <c r="T1269">
        <v>4.5561231533894784</v>
      </c>
      <c r="U1269">
        <v>4.5128651771636807</v>
      </c>
      <c r="V1269">
        <v>15.78181818181818</v>
      </c>
      <c r="W1269">
        <v>55.926153846153824</v>
      </c>
      <c r="X1269">
        <v>148.30362126136771</v>
      </c>
      <c r="Y1269">
        <v>135.31606060606052</v>
      </c>
      <c r="Z1269">
        <v>137.39784615384605</v>
      </c>
      <c r="AA1269">
        <v>28.206059823122999</v>
      </c>
      <c r="AB1269">
        <v>4.1258016255334411</v>
      </c>
      <c r="AC1269">
        <v>-58.630111765057435</v>
      </c>
    </row>
    <row r="1270" spans="1:29">
      <c r="A1270">
        <v>3</v>
      </c>
      <c r="B1270">
        <v>892</v>
      </c>
      <c r="C1270">
        <v>2007</v>
      </c>
      <c r="D1270">
        <v>99</v>
      </c>
      <c r="E1270">
        <v>7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99</v>
      </c>
      <c r="N1270">
        <v>99</v>
      </c>
      <c r="O1270">
        <v>99</v>
      </c>
      <c r="P1270">
        <v>9999</v>
      </c>
      <c r="Q1270">
        <v>149</v>
      </c>
      <c r="R1270">
        <v>403</v>
      </c>
      <c r="S1270">
        <v>403</v>
      </c>
      <c r="T1270">
        <v>5.563992820654426</v>
      </c>
      <c r="U1270">
        <v>5.6555460096621522</v>
      </c>
      <c r="V1270">
        <v>15.682382133995036</v>
      </c>
      <c r="W1270">
        <v>55.843672456575682</v>
      </c>
      <c r="X1270">
        <v>150.49695001465179</v>
      </c>
      <c r="Y1270">
        <v>138.86104218362263</v>
      </c>
      <c r="Z1270">
        <v>138.86104218362263</v>
      </c>
      <c r="AA1270">
        <v>29.379874374624904</v>
      </c>
      <c r="AB1270">
        <v>4.2761823390072813</v>
      </c>
      <c r="AC1270">
        <v>-53.485385198930281</v>
      </c>
    </row>
    <row r="1271" spans="1:29">
      <c r="A1271">
        <v>3</v>
      </c>
      <c r="B1271">
        <v>893</v>
      </c>
      <c r="C1271">
        <v>2007</v>
      </c>
      <c r="D1271">
        <v>99</v>
      </c>
      <c r="E1271">
        <v>8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99</v>
      </c>
      <c r="N1271">
        <v>99</v>
      </c>
      <c r="O1271">
        <v>99</v>
      </c>
      <c r="P1271">
        <v>9999</v>
      </c>
      <c r="Q1271">
        <v>161</v>
      </c>
      <c r="R1271">
        <v>456</v>
      </c>
      <c r="S1271">
        <v>454</v>
      </c>
      <c r="T1271">
        <v>6.2957338119563726</v>
      </c>
      <c r="U1271">
        <v>6.0973498540509139</v>
      </c>
      <c r="V1271">
        <v>15.0109649122807</v>
      </c>
      <c r="W1271">
        <v>56.497797356828201</v>
      </c>
      <c r="X1271">
        <v>143.80571553477401</v>
      </c>
      <c r="Y1271">
        <v>132.30833333333339</v>
      </c>
      <c r="Z1271">
        <v>132.89118942731281</v>
      </c>
      <c r="AA1271">
        <v>30.148205313206745</v>
      </c>
      <c r="AB1271">
        <v>4.0523821779002551</v>
      </c>
      <c r="AC1271">
        <v>-54.040040765671876</v>
      </c>
    </row>
    <row r="1272" spans="1:29">
      <c r="A1272">
        <v>3</v>
      </c>
      <c r="B1272">
        <v>894</v>
      </c>
      <c r="C1272">
        <v>2007</v>
      </c>
      <c r="D1272">
        <v>99</v>
      </c>
      <c r="E1272">
        <v>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99</v>
      </c>
      <c r="N1272">
        <v>99</v>
      </c>
      <c r="O1272">
        <v>99</v>
      </c>
      <c r="P1272">
        <v>9999</v>
      </c>
      <c r="Q1272">
        <v>161</v>
      </c>
      <c r="R1272">
        <v>408</v>
      </c>
      <c r="S1272">
        <v>405</v>
      </c>
      <c r="T1272">
        <v>5.6330249896451745</v>
      </c>
      <c r="U1272">
        <v>5.5707951852719164</v>
      </c>
      <c r="V1272">
        <v>15.458333333333337</v>
      </c>
      <c r="W1272">
        <v>55.876543209876552</v>
      </c>
      <c r="X1272">
        <v>147.48953752682004</v>
      </c>
      <c r="Y1272">
        <v>135.10392156862756</v>
      </c>
      <c r="Z1272">
        <v>136.10469135802478</v>
      </c>
      <c r="AA1272">
        <v>30.184810221609386</v>
      </c>
      <c r="AB1272">
        <v>4.2297672820710659</v>
      </c>
      <c r="AC1272">
        <v>-51.538504768510862</v>
      </c>
    </row>
    <row r="1273" spans="1:29">
      <c r="A1273">
        <v>3</v>
      </c>
      <c r="B1273">
        <v>895</v>
      </c>
      <c r="C1273">
        <v>2007</v>
      </c>
      <c r="D1273">
        <v>99</v>
      </c>
      <c r="E1273">
        <v>10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99</v>
      </c>
      <c r="N1273">
        <v>99</v>
      </c>
      <c r="O1273">
        <v>99</v>
      </c>
      <c r="P1273">
        <v>9999</v>
      </c>
      <c r="Q1273">
        <v>151</v>
      </c>
      <c r="R1273">
        <v>394</v>
      </c>
      <c r="S1273">
        <v>389</v>
      </c>
      <c r="T1273">
        <v>5.4397349164710755</v>
      </c>
      <c r="U1273">
        <v>5.5192129997617956</v>
      </c>
      <c r="V1273">
        <v>15.355329949238577</v>
      </c>
      <c r="W1273">
        <v>56.262210796915184</v>
      </c>
      <c r="X1273">
        <v>152.25649091739035</v>
      </c>
      <c r="Y1273">
        <v>138.60913705583752</v>
      </c>
      <c r="Z1273">
        <v>140.39074550128535</v>
      </c>
      <c r="AA1273">
        <v>27.988478472538223</v>
      </c>
      <c r="AB1273">
        <v>4.0950325725779644</v>
      </c>
      <c r="AC1273">
        <v>-44.96035062619984</v>
      </c>
    </row>
    <row r="1274" spans="1:29">
      <c r="A1274">
        <v>3</v>
      </c>
      <c r="B1274">
        <v>896</v>
      </c>
      <c r="C1274">
        <v>2007</v>
      </c>
      <c r="D1274">
        <v>99</v>
      </c>
      <c r="E1274">
        <v>11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99</v>
      </c>
      <c r="N1274">
        <v>99</v>
      </c>
      <c r="O1274">
        <v>99</v>
      </c>
      <c r="P1274">
        <v>9999</v>
      </c>
      <c r="Q1274">
        <v>177</v>
      </c>
      <c r="R1274">
        <v>464</v>
      </c>
      <c r="S1274">
        <v>461</v>
      </c>
      <c r="T1274">
        <v>6.4061852823415704</v>
      </c>
      <c r="U1274">
        <v>6.4677734131226732</v>
      </c>
      <c r="V1274">
        <v>14.418103448275859</v>
      </c>
      <c r="W1274">
        <v>56.14099783080259</v>
      </c>
      <c r="X1274">
        <v>150.35981805955078</v>
      </c>
      <c r="Y1274">
        <v>137.92650862068965</v>
      </c>
      <c r="Z1274">
        <v>138.82407809110623</v>
      </c>
      <c r="AA1274">
        <v>28.537547011664032</v>
      </c>
      <c r="AB1274">
        <v>4.2287711842621034</v>
      </c>
      <c r="AC1274">
        <v>-46.6829195177502</v>
      </c>
    </row>
    <row r="1275" spans="1:29">
      <c r="A1275">
        <v>3</v>
      </c>
      <c r="B1275">
        <v>897</v>
      </c>
      <c r="C1275">
        <v>2007</v>
      </c>
      <c r="D1275">
        <v>99</v>
      </c>
      <c r="E1275">
        <v>12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99</v>
      </c>
      <c r="N1275">
        <v>99</v>
      </c>
      <c r="O1275">
        <v>99</v>
      </c>
      <c r="P1275">
        <v>9999</v>
      </c>
      <c r="Q1275">
        <v>153</v>
      </c>
      <c r="R1275">
        <v>405</v>
      </c>
      <c r="S1275">
        <v>399</v>
      </c>
      <c r="T1275">
        <v>5.5916056882507252</v>
      </c>
      <c r="U1275">
        <v>5.446427948812766</v>
      </c>
      <c r="V1275">
        <v>15.943209876543213</v>
      </c>
      <c r="W1275">
        <v>56.69423558897244</v>
      </c>
      <c r="X1275">
        <v>146.10970667308692</v>
      </c>
      <c r="Y1275">
        <v>133.06617283950615</v>
      </c>
      <c r="Z1275">
        <v>135.06716791979943</v>
      </c>
      <c r="AA1275">
        <v>29.367352677037896</v>
      </c>
      <c r="AB1275">
        <v>4.1351530299481132</v>
      </c>
      <c r="AC1275">
        <v>-53.66291065721343</v>
      </c>
    </row>
    <row r="1276" spans="1:29">
      <c r="A1276">
        <v>3</v>
      </c>
      <c r="B1276">
        <v>898</v>
      </c>
      <c r="C1276">
        <v>2007</v>
      </c>
      <c r="D1276">
        <v>99</v>
      </c>
      <c r="E1276">
        <v>13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99</v>
      </c>
      <c r="N1276">
        <v>99</v>
      </c>
      <c r="O1276">
        <v>99</v>
      </c>
      <c r="P1276">
        <v>9999</v>
      </c>
      <c r="Q1276">
        <v>191</v>
      </c>
      <c r="R1276">
        <v>461</v>
      </c>
      <c r="S1276">
        <v>458</v>
      </c>
      <c r="T1276">
        <v>6.3647659809471211</v>
      </c>
      <c r="U1276">
        <v>6.3036280649535374</v>
      </c>
      <c r="V1276">
        <v>15.171366594360091</v>
      </c>
      <c r="W1276">
        <v>56.362445414847151</v>
      </c>
      <c r="X1276">
        <v>147.51458861629652</v>
      </c>
      <c r="Y1276">
        <v>135.30086767895887</v>
      </c>
      <c r="Z1276">
        <v>136.18711790393019</v>
      </c>
      <c r="AA1276">
        <v>29.477595444307234</v>
      </c>
      <c r="AB1276">
        <v>4.0015919488061353</v>
      </c>
      <c r="AC1276">
        <v>-51.131780023210752</v>
      </c>
    </row>
    <row r="1277" spans="1:29">
      <c r="A1277">
        <v>3</v>
      </c>
      <c r="B1277">
        <v>899</v>
      </c>
      <c r="C1277">
        <v>2007</v>
      </c>
      <c r="D1277">
        <v>99</v>
      </c>
      <c r="E1277">
        <v>14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99</v>
      </c>
      <c r="N1277">
        <v>99</v>
      </c>
      <c r="O1277">
        <v>99</v>
      </c>
      <c r="P1277">
        <v>9999</v>
      </c>
      <c r="Q1277">
        <v>59</v>
      </c>
      <c r="R1277">
        <v>161</v>
      </c>
      <c r="S1277">
        <v>159</v>
      </c>
      <c r="T1277">
        <v>2.2228358415021399</v>
      </c>
      <c r="U1277">
        <v>2.2328092816402494</v>
      </c>
      <c r="V1277">
        <v>17.080745341614911</v>
      </c>
      <c r="W1277">
        <v>55.861635220125791</v>
      </c>
      <c r="X1277">
        <v>150.0595546523287</v>
      </c>
      <c r="Y1277">
        <v>137.22608695652178</v>
      </c>
      <c r="Z1277">
        <v>138.9522012578617</v>
      </c>
      <c r="AA1277">
        <v>29.39131099187502</v>
      </c>
      <c r="AB1277">
        <v>3.8713233520162702</v>
      </c>
      <c r="AC1277">
        <v>-46.968647835195164</v>
      </c>
    </row>
    <row r="1278" spans="1:29">
      <c r="A1278">
        <v>3</v>
      </c>
      <c r="B1278">
        <v>900</v>
      </c>
      <c r="C1278">
        <v>2007</v>
      </c>
      <c r="D1278">
        <v>99</v>
      </c>
      <c r="E1278">
        <v>15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99</v>
      </c>
      <c r="N1278">
        <v>99</v>
      </c>
      <c r="O1278">
        <v>99</v>
      </c>
      <c r="P1278">
        <v>9999</v>
      </c>
      <c r="Q1278">
        <v>160</v>
      </c>
      <c r="R1278">
        <v>399</v>
      </c>
      <c r="S1278">
        <v>391</v>
      </c>
      <c r="T1278">
        <v>5.5087670854618258</v>
      </c>
      <c r="U1278">
        <v>5.5057211859577162</v>
      </c>
      <c r="V1278">
        <v>15.195488721804512</v>
      </c>
      <c r="W1278">
        <v>55.797953964194384</v>
      </c>
      <c r="X1278">
        <v>151.08111557333203</v>
      </c>
      <c r="Y1278">
        <v>136.53759398496229</v>
      </c>
      <c r="Z1278">
        <v>139.33120204603563</v>
      </c>
      <c r="AA1278">
        <v>29.919047612918504</v>
      </c>
      <c r="AB1278">
        <v>4.296860914266504</v>
      </c>
      <c r="AC1278">
        <v>-47.717249555268992</v>
      </c>
    </row>
    <row r="1279" spans="1:29">
      <c r="A1279">
        <v>3</v>
      </c>
      <c r="B1279">
        <v>901</v>
      </c>
      <c r="C1279">
        <v>2007</v>
      </c>
      <c r="D1279">
        <v>99</v>
      </c>
      <c r="E1279">
        <v>16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99</v>
      </c>
      <c r="N1279">
        <v>99</v>
      </c>
      <c r="O1279">
        <v>99</v>
      </c>
      <c r="P1279">
        <v>9999</v>
      </c>
      <c r="Q1279">
        <v>172</v>
      </c>
      <c r="R1279">
        <v>499</v>
      </c>
      <c r="S1279">
        <v>493</v>
      </c>
      <c r="T1279">
        <v>6.8894104652768196</v>
      </c>
      <c r="U1279">
        <v>6.9631604760801178</v>
      </c>
      <c r="V1279">
        <v>14.649298597194388</v>
      </c>
      <c r="W1279">
        <v>56.026369168356993</v>
      </c>
      <c r="X1279">
        <v>151.02230463093045</v>
      </c>
      <c r="Y1279">
        <v>138.07555110220429</v>
      </c>
      <c r="Z1279">
        <v>139.75598377281929</v>
      </c>
      <c r="AA1279">
        <v>29.286689333300199</v>
      </c>
      <c r="AB1279">
        <v>4.3829508340632595</v>
      </c>
      <c r="AC1279">
        <v>-54.837299637785407</v>
      </c>
    </row>
    <row r="1280" spans="1:29">
      <c r="A1280">
        <v>3</v>
      </c>
      <c r="B1280">
        <v>902</v>
      </c>
      <c r="C1280">
        <v>2007</v>
      </c>
      <c r="D1280">
        <v>99</v>
      </c>
      <c r="E1280">
        <v>17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99</v>
      </c>
      <c r="N1280">
        <v>99</v>
      </c>
      <c r="O1280">
        <v>99</v>
      </c>
      <c r="P1280">
        <v>9999</v>
      </c>
      <c r="Q1280">
        <v>144</v>
      </c>
      <c r="R1280">
        <v>380</v>
      </c>
      <c r="S1280">
        <v>378</v>
      </c>
      <c r="T1280">
        <v>5.2464448432969757</v>
      </c>
      <c r="U1280">
        <v>5.3823746784830009</v>
      </c>
      <c r="V1280">
        <v>15.184210526315788</v>
      </c>
      <c r="W1280">
        <v>55.637566137566125</v>
      </c>
      <c r="X1280">
        <v>152.4479671551577</v>
      </c>
      <c r="Y1280">
        <v>140.15263157894728</v>
      </c>
      <c r="Z1280">
        <v>140.89417989417981</v>
      </c>
      <c r="AA1280">
        <v>33.134029854220394</v>
      </c>
      <c r="AB1280">
        <v>4.6766748013954045</v>
      </c>
      <c r="AC1280">
        <v>-63.79304725285796</v>
      </c>
    </row>
    <row r="1281" spans="1:16">
      <c r="A1281">
        <v>3</v>
      </c>
      <c r="B1281">
        <v>903</v>
      </c>
      <c r="C1281">
        <v>2007</v>
      </c>
      <c r="D1281">
        <v>99</v>
      </c>
      <c r="E1281">
        <v>18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99</v>
      </c>
      <c r="N1281">
        <v>99</v>
      </c>
      <c r="O1281">
        <v>99</v>
      </c>
      <c r="P1281">
        <v>9999</v>
      </c>
    </row>
    <row r="1282" spans="1:16">
      <c r="A1282">
        <v>3</v>
      </c>
      <c r="B1282">
        <v>904</v>
      </c>
      <c r="C1282">
        <v>2007</v>
      </c>
      <c r="D1282">
        <v>99</v>
      </c>
      <c r="E1282">
        <v>19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99</v>
      </c>
      <c r="N1282">
        <v>99</v>
      </c>
      <c r="O1282">
        <v>99</v>
      </c>
      <c r="P1282">
        <v>9999</v>
      </c>
    </row>
    <row r="1283" spans="1:16">
      <c r="A1283">
        <v>3</v>
      </c>
      <c r="B1283">
        <v>905</v>
      </c>
      <c r="C1283">
        <v>2007</v>
      </c>
      <c r="D1283">
        <v>99</v>
      </c>
      <c r="E1283">
        <v>20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99</v>
      </c>
      <c r="N1283">
        <v>99</v>
      </c>
      <c r="O1283">
        <v>99</v>
      </c>
      <c r="P1283">
        <v>9999</v>
      </c>
    </row>
    <row r="1284" spans="1:16">
      <c r="A1284">
        <v>3</v>
      </c>
      <c r="B1284">
        <v>906</v>
      </c>
      <c r="C1284">
        <v>2007</v>
      </c>
      <c r="D1284">
        <v>99</v>
      </c>
      <c r="E1284">
        <v>21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99</v>
      </c>
      <c r="N1284">
        <v>99</v>
      </c>
      <c r="O1284">
        <v>99</v>
      </c>
      <c r="P1284">
        <v>9999</v>
      </c>
    </row>
    <row r="1285" spans="1:16">
      <c r="A1285">
        <v>3</v>
      </c>
      <c r="B1285">
        <v>907</v>
      </c>
      <c r="C1285">
        <v>2007</v>
      </c>
      <c r="D1285">
        <v>99</v>
      </c>
      <c r="E1285">
        <v>22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99</v>
      </c>
      <c r="N1285">
        <v>99</v>
      </c>
      <c r="O1285">
        <v>99</v>
      </c>
      <c r="P1285">
        <v>9999</v>
      </c>
    </row>
    <row r="1286" spans="1:16">
      <c r="A1286">
        <v>3</v>
      </c>
      <c r="B1286">
        <v>908</v>
      </c>
      <c r="C1286">
        <v>2007</v>
      </c>
      <c r="D1286">
        <v>99</v>
      </c>
      <c r="E1286">
        <v>23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99</v>
      </c>
      <c r="N1286">
        <v>99</v>
      </c>
      <c r="O1286">
        <v>99</v>
      </c>
      <c r="P1286">
        <v>9999</v>
      </c>
    </row>
    <row r="1287" spans="1:16">
      <c r="A1287">
        <v>3</v>
      </c>
      <c r="B1287">
        <v>909</v>
      </c>
      <c r="C1287">
        <v>2007</v>
      </c>
      <c r="D1287">
        <v>99</v>
      </c>
      <c r="E1287">
        <v>24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99</v>
      </c>
      <c r="N1287">
        <v>99</v>
      </c>
      <c r="O1287">
        <v>99</v>
      </c>
      <c r="P1287">
        <v>9999</v>
      </c>
    </row>
    <row r="1288" spans="1:16">
      <c r="A1288">
        <v>3</v>
      </c>
      <c r="B1288">
        <v>910</v>
      </c>
      <c r="C1288">
        <v>2007</v>
      </c>
      <c r="D1288">
        <v>99</v>
      </c>
      <c r="E1288">
        <v>25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99</v>
      </c>
      <c r="N1288">
        <v>99</v>
      </c>
      <c r="O1288">
        <v>99</v>
      </c>
      <c r="P1288">
        <v>9999</v>
      </c>
    </row>
    <row r="1289" spans="1:16">
      <c r="A1289">
        <v>3</v>
      </c>
      <c r="B1289">
        <v>911</v>
      </c>
      <c r="C1289">
        <v>2007</v>
      </c>
      <c r="D1289">
        <v>99</v>
      </c>
      <c r="E1289">
        <v>26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99</v>
      </c>
      <c r="N1289">
        <v>99</v>
      </c>
      <c r="O1289">
        <v>99</v>
      </c>
      <c r="P1289">
        <v>9999</v>
      </c>
    </row>
    <row r="1290" spans="1:16">
      <c r="A1290">
        <v>3</v>
      </c>
      <c r="B1290">
        <v>912</v>
      </c>
      <c r="C1290">
        <v>2007</v>
      </c>
      <c r="D1290">
        <v>99</v>
      </c>
      <c r="E1290">
        <v>27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99</v>
      </c>
      <c r="N1290">
        <v>99</v>
      </c>
      <c r="O1290">
        <v>99</v>
      </c>
      <c r="P1290">
        <v>9999</v>
      </c>
    </row>
    <row r="1291" spans="1:16">
      <c r="A1291">
        <v>3</v>
      </c>
      <c r="B1291">
        <v>913</v>
      </c>
      <c r="C1291">
        <v>2007</v>
      </c>
      <c r="D1291">
        <v>99</v>
      </c>
      <c r="E1291">
        <v>28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99</v>
      </c>
      <c r="N1291">
        <v>99</v>
      </c>
      <c r="O1291">
        <v>99</v>
      </c>
      <c r="P1291">
        <v>9999</v>
      </c>
    </row>
    <row r="1292" spans="1:16">
      <c r="A1292">
        <v>3</v>
      </c>
      <c r="B1292">
        <v>914</v>
      </c>
      <c r="C1292">
        <v>2007</v>
      </c>
      <c r="D1292">
        <v>99</v>
      </c>
      <c r="E1292">
        <v>29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99</v>
      </c>
      <c r="N1292">
        <v>99</v>
      </c>
      <c r="O1292">
        <v>99</v>
      </c>
      <c r="P1292">
        <v>9999</v>
      </c>
    </row>
    <row r="1293" spans="1:16">
      <c r="A1293">
        <v>3</v>
      </c>
      <c r="B1293">
        <v>915</v>
      </c>
      <c r="C1293">
        <v>2007</v>
      </c>
      <c r="D1293">
        <v>99</v>
      </c>
      <c r="E1293">
        <v>30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99</v>
      </c>
      <c r="N1293">
        <v>99</v>
      </c>
      <c r="O1293">
        <v>99</v>
      </c>
      <c r="P1293">
        <v>9999</v>
      </c>
    </row>
    <row r="1294" spans="1:16">
      <c r="A1294">
        <v>3</v>
      </c>
      <c r="B1294">
        <v>916</v>
      </c>
      <c r="C1294">
        <v>2007</v>
      </c>
      <c r="D1294">
        <v>99</v>
      </c>
      <c r="E1294">
        <v>31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99</v>
      </c>
      <c r="N1294">
        <v>99</v>
      </c>
      <c r="O1294">
        <v>99</v>
      </c>
      <c r="P1294">
        <v>9999</v>
      </c>
    </row>
    <row r="1295" spans="1:16">
      <c r="A1295">
        <v>3</v>
      </c>
      <c r="B1295">
        <v>917</v>
      </c>
      <c r="C1295">
        <v>2007</v>
      </c>
      <c r="D1295">
        <v>99</v>
      </c>
      <c r="E1295">
        <v>32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99</v>
      </c>
      <c r="N1295">
        <v>99</v>
      </c>
      <c r="O1295">
        <v>99</v>
      </c>
      <c r="P1295">
        <v>9999</v>
      </c>
    </row>
    <row r="1296" spans="1:16">
      <c r="A1296">
        <v>3</v>
      </c>
      <c r="B1296">
        <v>918</v>
      </c>
      <c r="C1296">
        <v>2007</v>
      </c>
      <c r="D1296">
        <v>99</v>
      </c>
      <c r="E1296">
        <v>33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99</v>
      </c>
      <c r="N1296">
        <v>99</v>
      </c>
      <c r="O1296">
        <v>99</v>
      </c>
      <c r="P1296">
        <v>9999</v>
      </c>
    </row>
    <row r="1297" spans="1:16">
      <c r="A1297">
        <v>3</v>
      </c>
      <c r="B1297">
        <v>919</v>
      </c>
      <c r="C1297">
        <v>2007</v>
      </c>
      <c r="D1297">
        <v>99</v>
      </c>
      <c r="E1297">
        <v>34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99</v>
      </c>
      <c r="N1297">
        <v>99</v>
      </c>
      <c r="O1297">
        <v>99</v>
      </c>
      <c r="P1297">
        <v>9999</v>
      </c>
    </row>
    <row r="1298" spans="1:16">
      <c r="A1298">
        <v>3</v>
      </c>
      <c r="B1298">
        <v>920</v>
      </c>
      <c r="C1298">
        <v>2007</v>
      </c>
      <c r="D1298">
        <v>99</v>
      </c>
      <c r="E1298">
        <v>35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99</v>
      </c>
      <c r="N1298">
        <v>99</v>
      </c>
      <c r="O1298">
        <v>99</v>
      </c>
      <c r="P1298">
        <v>9999</v>
      </c>
    </row>
    <row r="1299" spans="1:16">
      <c r="A1299">
        <v>3</v>
      </c>
      <c r="B1299">
        <v>921</v>
      </c>
      <c r="C1299">
        <v>2007</v>
      </c>
      <c r="D1299">
        <v>99</v>
      </c>
      <c r="E1299">
        <v>36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99</v>
      </c>
      <c r="N1299">
        <v>99</v>
      </c>
      <c r="O1299">
        <v>99</v>
      </c>
      <c r="P1299">
        <v>9999</v>
      </c>
    </row>
    <row r="1300" spans="1:16">
      <c r="A1300">
        <v>3</v>
      </c>
      <c r="B1300">
        <v>922</v>
      </c>
      <c r="C1300">
        <v>2007</v>
      </c>
      <c r="D1300">
        <v>99</v>
      </c>
      <c r="E1300">
        <v>37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99</v>
      </c>
      <c r="N1300">
        <v>99</v>
      </c>
      <c r="O1300">
        <v>99</v>
      </c>
      <c r="P1300">
        <v>9999</v>
      </c>
    </row>
    <row r="1301" spans="1:16">
      <c r="A1301">
        <v>3</v>
      </c>
      <c r="B1301">
        <v>923</v>
      </c>
      <c r="C1301">
        <v>2007</v>
      </c>
      <c r="D1301">
        <v>99</v>
      </c>
      <c r="E1301">
        <v>38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99</v>
      </c>
      <c r="N1301">
        <v>99</v>
      </c>
      <c r="O1301">
        <v>99</v>
      </c>
      <c r="P1301">
        <v>9999</v>
      </c>
    </row>
    <row r="1302" spans="1:16">
      <c r="A1302">
        <v>3</v>
      </c>
      <c r="B1302">
        <v>924</v>
      </c>
      <c r="C1302">
        <v>2007</v>
      </c>
      <c r="D1302">
        <v>99</v>
      </c>
      <c r="E1302">
        <v>39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</row>
    <row r="1303" spans="1:16">
      <c r="A1303">
        <v>3</v>
      </c>
      <c r="B1303">
        <v>925</v>
      </c>
      <c r="C1303">
        <v>2007</v>
      </c>
      <c r="D1303">
        <v>99</v>
      </c>
      <c r="E1303">
        <v>40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</row>
    <row r="1304" spans="1:16">
      <c r="A1304">
        <v>3</v>
      </c>
      <c r="B1304">
        <v>926</v>
      </c>
      <c r="C1304">
        <v>2007</v>
      </c>
      <c r="D1304">
        <v>99</v>
      </c>
      <c r="E1304">
        <v>41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</row>
    <row r="1305" spans="1:16">
      <c r="A1305">
        <v>3</v>
      </c>
      <c r="B1305">
        <v>927</v>
      </c>
      <c r="C1305">
        <v>2007</v>
      </c>
      <c r="D1305">
        <v>99</v>
      </c>
      <c r="E1305">
        <v>42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</row>
    <row r="1306" spans="1:16">
      <c r="A1306">
        <v>3</v>
      </c>
      <c r="B1306">
        <v>928</v>
      </c>
      <c r="C1306">
        <v>2007</v>
      </c>
      <c r="D1306">
        <v>99</v>
      </c>
      <c r="E1306">
        <v>43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</row>
    <row r="1307" spans="1:16">
      <c r="A1307">
        <v>3</v>
      </c>
      <c r="B1307">
        <v>929</v>
      </c>
      <c r="C1307">
        <v>2007</v>
      </c>
      <c r="D1307">
        <v>99</v>
      </c>
      <c r="E1307">
        <v>44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</row>
    <row r="1308" spans="1:16">
      <c r="A1308">
        <v>3</v>
      </c>
      <c r="B1308">
        <v>930</v>
      </c>
      <c r="C1308">
        <v>2007</v>
      </c>
      <c r="D1308">
        <v>99</v>
      </c>
      <c r="E1308">
        <v>45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</row>
    <row r="1309" spans="1:16">
      <c r="A1309">
        <v>3</v>
      </c>
      <c r="B1309">
        <v>931</v>
      </c>
      <c r="C1309">
        <v>2007</v>
      </c>
      <c r="D1309">
        <v>99</v>
      </c>
      <c r="E1309">
        <v>46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</row>
    <row r="1310" spans="1:16">
      <c r="A1310">
        <v>3</v>
      </c>
      <c r="B1310">
        <v>932</v>
      </c>
      <c r="C1310">
        <v>2007</v>
      </c>
      <c r="D1310">
        <v>99</v>
      </c>
      <c r="E1310">
        <v>47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</row>
    <row r="1311" spans="1:16">
      <c r="A1311">
        <v>3</v>
      </c>
      <c r="B1311">
        <v>933</v>
      </c>
      <c r="C1311">
        <v>2007</v>
      </c>
      <c r="D1311">
        <v>99</v>
      </c>
      <c r="E1311">
        <v>48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</row>
    <row r="1312" spans="1:16">
      <c r="A1312">
        <v>3</v>
      </c>
      <c r="B1312">
        <v>934</v>
      </c>
      <c r="C1312">
        <v>2007</v>
      </c>
      <c r="D1312">
        <v>99</v>
      </c>
      <c r="E1312">
        <v>49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</row>
    <row r="1313" spans="1:29">
      <c r="A1313">
        <v>3</v>
      </c>
      <c r="B1313">
        <v>935</v>
      </c>
      <c r="C1313">
        <v>2007</v>
      </c>
      <c r="D1313">
        <v>99</v>
      </c>
      <c r="E1313">
        <v>50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</row>
    <row r="1314" spans="1:29">
      <c r="A1314">
        <v>3</v>
      </c>
      <c r="B1314">
        <v>936</v>
      </c>
      <c r="C1314">
        <v>2007</v>
      </c>
      <c r="D1314">
        <v>99</v>
      </c>
      <c r="E1314">
        <v>51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</row>
    <row r="1315" spans="1:29">
      <c r="A1315">
        <v>3</v>
      </c>
      <c r="B1315">
        <v>937</v>
      </c>
      <c r="C1315">
        <v>2007</v>
      </c>
      <c r="D1315">
        <v>99</v>
      </c>
      <c r="E1315">
        <v>52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</row>
    <row r="1316" spans="1:29">
      <c r="A1316">
        <v>3</v>
      </c>
      <c r="B1316">
        <v>938</v>
      </c>
      <c r="C1316">
        <v>2006</v>
      </c>
      <c r="D1316">
        <v>99</v>
      </c>
      <c r="E1316">
        <v>1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  <c r="Q1316">
        <v>199</v>
      </c>
      <c r="R1316">
        <v>572</v>
      </c>
      <c r="S1316">
        <v>565</v>
      </c>
      <c r="T1316">
        <v>7.3949579831932803</v>
      </c>
      <c r="U1316">
        <v>7.5932880020839679</v>
      </c>
      <c r="V1316">
        <v>15.229020979020977</v>
      </c>
      <c r="W1316">
        <v>55.826548672566389</v>
      </c>
      <c r="X1316">
        <v>149.23308002939629</v>
      </c>
      <c r="Y1316">
        <v>136.21730769230771</v>
      </c>
      <c r="Z1316">
        <v>137.90495575221237</v>
      </c>
      <c r="AA1316">
        <v>28.036328080807497</v>
      </c>
      <c r="AB1316">
        <v>4.0790858272024204</v>
      </c>
      <c r="AC1316">
        <v>-46.58620813367196</v>
      </c>
    </row>
    <row r="1317" spans="1:29">
      <c r="A1317">
        <v>3</v>
      </c>
      <c r="B1317">
        <v>939</v>
      </c>
      <c r="C1317">
        <v>2006</v>
      </c>
      <c r="D1317">
        <v>99</v>
      </c>
      <c r="E1317">
        <v>2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  <c r="Q1317">
        <v>214</v>
      </c>
      <c r="R1317">
        <v>513</v>
      </c>
      <c r="S1317">
        <v>510</v>
      </c>
      <c r="T1317">
        <v>6.6321913380736923</v>
      </c>
      <c r="U1317">
        <v>6.9530319386403523</v>
      </c>
      <c r="V1317">
        <v>15.150097465886939</v>
      </c>
      <c r="W1317">
        <v>55.464705882352945</v>
      </c>
      <c r="X1317">
        <v>151.44298087218777</v>
      </c>
      <c r="Y1317">
        <v>139.07699805068205</v>
      </c>
      <c r="Z1317">
        <v>139.89509803921555</v>
      </c>
      <c r="AA1317">
        <v>28.998513070233997</v>
      </c>
      <c r="AB1317">
        <v>4.5776234749268063</v>
      </c>
      <c r="AC1317">
        <v>-54.942199539484463</v>
      </c>
    </row>
    <row r="1318" spans="1:29">
      <c r="A1318">
        <v>3</v>
      </c>
      <c r="B1318">
        <v>940</v>
      </c>
      <c r="C1318">
        <v>2006</v>
      </c>
      <c r="D1318">
        <v>99</v>
      </c>
      <c r="E1318">
        <v>3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  <c r="Q1318">
        <v>168</v>
      </c>
      <c r="R1318">
        <v>357</v>
      </c>
      <c r="S1318">
        <v>342</v>
      </c>
      <c r="T1318">
        <v>4.6153846153846141</v>
      </c>
      <c r="U1318">
        <v>4.7163360021876573</v>
      </c>
      <c r="V1318">
        <v>15.736694677871151</v>
      </c>
      <c r="W1318">
        <v>55.388888888888886</v>
      </c>
      <c r="X1318">
        <v>153.15421943425247</v>
      </c>
      <c r="Y1318">
        <v>135.56106442577033</v>
      </c>
      <c r="Z1318">
        <v>141.50672514619885</v>
      </c>
      <c r="AA1318">
        <v>30.50974796445022</v>
      </c>
      <c r="AB1318">
        <v>4.8963758460979507</v>
      </c>
      <c r="AC1318">
        <v>-60.645996725107501</v>
      </c>
    </row>
    <row r="1319" spans="1:29">
      <c r="A1319">
        <v>3</v>
      </c>
      <c r="B1319">
        <v>941</v>
      </c>
      <c r="C1319">
        <v>2006</v>
      </c>
      <c r="D1319">
        <v>99</v>
      </c>
      <c r="E1319">
        <v>4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194</v>
      </c>
      <c r="R1319">
        <v>460</v>
      </c>
      <c r="S1319">
        <v>445</v>
      </c>
      <c r="T1319">
        <v>5.9469941822882992</v>
      </c>
      <c r="U1319">
        <v>5.9657504229278286</v>
      </c>
      <c r="V1319">
        <v>18.317391304347822</v>
      </c>
      <c r="W1319">
        <v>56.087640449438197</v>
      </c>
      <c r="X1319">
        <v>149.17400725422763</v>
      </c>
      <c r="Y1319">
        <v>133.07782608695649</v>
      </c>
      <c r="Z1319">
        <v>137.56359550561797</v>
      </c>
      <c r="AA1319">
        <v>28.861974137561806</v>
      </c>
      <c r="AB1319">
        <v>4.1961946438053532</v>
      </c>
      <c r="AC1319">
        <v>-55.467944666302074</v>
      </c>
    </row>
    <row r="1320" spans="1:29">
      <c r="A1320">
        <v>3</v>
      </c>
      <c r="B1320">
        <v>942</v>
      </c>
      <c r="C1320">
        <v>2006</v>
      </c>
      <c r="D1320">
        <v>99</v>
      </c>
      <c r="E1320">
        <v>5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  <c r="Q1320">
        <v>198</v>
      </c>
      <c r="R1320">
        <v>423</v>
      </c>
      <c r="S1320">
        <v>417</v>
      </c>
      <c r="T1320">
        <v>5.468648998060762</v>
      </c>
      <c r="U1320">
        <v>5.5982010693283968</v>
      </c>
      <c r="V1320">
        <v>15.879432624113466</v>
      </c>
      <c r="W1320">
        <v>56.014388489208642</v>
      </c>
      <c r="X1320">
        <v>149.10393439011955</v>
      </c>
      <c r="Y1320">
        <v>135.8021276595745</v>
      </c>
      <c r="Z1320">
        <v>137.7561151079137</v>
      </c>
      <c r="AA1320">
        <v>29.03309064315599</v>
      </c>
      <c r="AB1320">
        <v>4.4176215887459227</v>
      </c>
      <c r="AC1320">
        <v>-56.425765919148226</v>
      </c>
    </row>
    <row r="1321" spans="1:29">
      <c r="A1321">
        <v>3</v>
      </c>
      <c r="B1321">
        <v>943</v>
      </c>
      <c r="C1321">
        <v>2006</v>
      </c>
      <c r="D1321">
        <v>99</v>
      </c>
      <c r="E1321">
        <v>6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99</v>
      </c>
      <c r="N1321">
        <v>99</v>
      </c>
      <c r="O1321">
        <v>99</v>
      </c>
      <c r="P1321">
        <v>9999</v>
      </c>
      <c r="Q1321">
        <v>169</v>
      </c>
      <c r="R1321">
        <v>407</v>
      </c>
      <c r="S1321">
        <v>396</v>
      </c>
      <c r="T1321">
        <v>5.2617970265029079</v>
      </c>
      <c r="U1321">
        <v>5.2495676190919838</v>
      </c>
      <c r="V1321">
        <v>16.245700245700245</v>
      </c>
      <c r="W1321">
        <v>56.353535353535349</v>
      </c>
      <c r="X1321">
        <v>147.34055438280797</v>
      </c>
      <c r="Y1321">
        <v>132.35110565110563</v>
      </c>
      <c r="Z1321">
        <v>136.02752525252521</v>
      </c>
      <c r="AA1321">
        <v>29.6319915661885</v>
      </c>
      <c r="AB1321">
        <v>4.0070975700148344</v>
      </c>
      <c r="AC1321">
        <v>-55.645796523416315</v>
      </c>
    </row>
    <row r="1322" spans="1:29">
      <c r="A1322">
        <v>3</v>
      </c>
      <c r="B1322">
        <v>944</v>
      </c>
      <c r="C1322">
        <v>2006</v>
      </c>
      <c r="D1322">
        <v>99</v>
      </c>
      <c r="E1322">
        <v>7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99</v>
      </c>
      <c r="N1322">
        <v>99</v>
      </c>
      <c r="O1322">
        <v>99</v>
      </c>
      <c r="P1322">
        <v>9999</v>
      </c>
      <c r="Q1322">
        <v>170</v>
      </c>
      <c r="R1322">
        <v>362</v>
      </c>
      <c r="S1322">
        <v>354</v>
      </c>
      <c r="T1322">
        <v>4.6800258564964468</v>
      </c>
      <c r="U1322">
        <v>4.6443854022241249</v>
      </c>
      <c r="V1322">
        <v>16.317679558011054</v>
      </c>
      <c r="W1322">
        <v>56</v>
      </c>
      <c r="X1322">
        <v>145.77704219366348</v>
      </c>
      <c r="Y1322">
        <v>131.6491712707182</v>
      </c>
      <c r="Z1322">
        <v>134.62429378531075</v>
      </c>
      <c r="AA1322">
        <v>30.2589992717973</v>
      </c>
      <c r="AB1322">
        <v>4.382167252685421</v>
      </c>
      <c r="AC1322">
        <v>-52.143357943834815</v>
      </c>
    </row>
    <row r="1323" spans="1:29">
      <c r="A1323">
        <v>3</v>
      </c>
      <c r="B1323">
        <v>945</v>
      </c>
      <c r="C1323">
        <v>2006</v>
      </c>
      <c r="D1323">
        <v>99</v>
      </c>
      <c r="E1323">
        <v>8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  <c r="Q1323">
        <v>214</v>
      </c>
      <c r="R1323">
        <v>588</v>
      </c>
      <c r="S1323">
        <v>579</v>
      </c>
      <c r="T1323">
        <v>7.6018099547511326</v>
      </c>
      <c r="U1323">
        <v>7.573231881980349</v>
      </c>
      <c r="V1323">
        <v>15.215986394557824</v>
      </c>
      <c r="W1323">
        <v>55.82037996545769</v>
      </c>
      <c r="X1323">
        <v>145.4411450387305</v>
      </c>
      <c r="Y1323">
        <v>132.16071428571416</v>
      </c>
      <c r="Z1323">
        <v>134.21502590673563</v>
      </c>
      <c r="AA1323">
        <v>29.928097462844072</v>
      </c>
      <c r="AB1323">
        <v>4.2147285782852588</v>
      </c>
      <c r="AC1323">
        <v>-49.148828807682925</v>
      </c>
    </row>
    <row r="1324" spans="1:29">
      <c r="A1324">
        <v>3</v>
      </c>
      <c r="B1324">
        <v>946</v>
      </c>
      <c r="C1324">
        <v>2006</v>
      </c>
      <c r="D1324">
        <v>99</v>
      </c>
      <c r="E1324">
        <v>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9999</v>
      </c>
      <c r="Q1324">
        <v>164</v>
      </c>
      <c r="R1324">
        <v>383</v>
      </c>
      <c r="S1324">
        <v>376</v>
      </c>
      <c r="T1324">
        <v>4.9515190691661264</v>
      </c>
      <c r="U1324">
        <v>5.031240476875678</v>
      </c>
      <c r="V1324">
        <v>14.96344647519582</v>
      </c>
      <c r="W1324">
        <v>55.199468085106389</v>
      </c>
      <c r="X1324">
        <v>148.66806785682979</v>
      </c>
      <c r="Y1324">
        <v>134.79530026109671</v>
      </c>
      <c r="Z1324">
        <v>137.30478723404261</v>
      </c>
      <c r="AA1324">
        <v>32.829848711866759</v>
      </c>
      <c r="AB1324">
        <v>4.3637895562841926</v>
      </c>
      <c r="AC1324">
        <v>-44.321539193813777</v>
      </c>
    </row>
    <row r="1325" spans="1:29">
      <c r="A1325">
        <v>3</v>
      </c>
      <c r="B1325">
        <v>947</v>
      </c>
      <c r="C1325">
        <v>2006</v>
      </c>
      <c r="D1325">
        <v>99</v>
      </c>
      <c r="E1325">
        <v>10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99</v>
      </c>
      <c r="N1325">
        <v>99</v>
      </c>
      <c r="O1325">
        <v>99</v>
      </c>
      <c r="P1325">
        <v>9999</v>
      </c>
      <c r="Q1325">
        <v>182</v>
      </c>
      <c r="R1325">
        <v>462</v>
      </c>
      <c r="S1325">
        <v>445</v>
      </c>
      <c r="T1325">
        <v>5.9728506787330318</v>
      </c>
      <c r="U1325">
        <v>5.8597589932646335</v>
      </c>
      <c r="V1325">
        <v>16.227272727272723</v>
      </c>
      <c r="W1325">
        <v>56.141573033707878</v>
      </c>
      <c r="X1325">
        <v>145.59947095158361</v>
      </c>
      <c r="Y1325">
        <v>130.14761904761903</v>
      </c>
      <c r="Z1325">
        <v>135.11955056179775</v>
      </c>
      <c r="AA1325">
        <v>28.861852273406519</v>
      </c>
      <c r="AB1325">
        <v>3.7721870683165006</v>
      </c>
      <c r="AC1325">
        <v>-54.718121098008808</v>
      </c>
    </row>
    <row r="1326" spans="1:29">
      <c r="A1326">
        <v>3</v>
      </c>
      <c r="B1326">
        <v>948</v>
      </c>
      <c r="C1326">
        <v>2006</v>
      </c>
      <c r="D1326">
        <v>99</v>
      </c>
      <c r="E1326">
        <v>11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99</v>
      </c>
      <c r="N1326">
        <v>99</v>
      </c>
      <c r="O1326">
        <v>99</v>
      </c>
      <c r="P1326">
        <v>9999</v>
      </c>
      <c r="Q1326">
        <v>192</v>
      </c>
      <c r="R1326">
        <v>518</v>
      </c>
      <c r="S1326">
        <v>504</v>
      </c>
      <c r="T1326">
        <v>6.6968325791855206</v>
      </c>
      <c r="U1326">
        <v>6.7461849273677119</v>
      </c>
      <c r="V1326">
        <v>15.629343629343628</v>
      </c>
      <c r="W1326">
        <v>54.910714285714306</v>
      </c>
      <c r="X1326">
        <v>148.45287943879515</v>
      </c>
      <c r="Y1326">
        <v>133.63706563706569</v>
      </c>
      <c r="Z1326">
        <v>137.34920634920644</v>
      </c>
      <c r="AA1326">
        <v>29.098921313209004</v>
      </c>
      <c r="AB1326">
        <v>4.1568890379612844</v>
      </c>
      <c r="AC1326">
        <v>-45.879586131383192</v>
      </c>
    </row>
    <row r="1327" spans="1:29">
      <c r="A1327">
        <v>3</v>
      </c>
      <c r="B1327">
        <v>949</v>
      </c>
      <c r="C1327">
        <v>2006</v>
      </c>
      <c r="D1327">
        <v>99</v>
      </c>
      <c r="E1327">
        <v>12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  <c r="Q1327">
        <v>184</v>
      </c>
      <c r="R1327">
        <v>492</v>
      </c>
      <c r="S1327">
        <v>464</v>
      </c>
      <c r="T1327">
        <v>6.3606981254040065</v>
      </c>
      <c r="U1327">
        <v>6.0304991410854516</v>
      </c>
      <c r="V1327">
        <v>16.270325203252028</v>
      </c>
      <c r="W1327">
        <v>55.515086206896562</v>
      </c>
      <c r="X1327">
        <v>145.84357300777756</v>
      </c>
      <c r="Y1327">
        <v>125.77276422764228</v>
      </c>
      <c r="Z1327">
        <v>133.36250000000001</v>
      </c>
      <c r="AA1327">
        <v>30.226576407793992</v>
      </c>
      <c r="AB1327">
        <v>3.9767357944392798</v>
      </c>
      <c r="AC1327">
        <v>-41.313403036016496</v>
      </c>
    </row>
    <row r="1328" spans="1:29">
      <c r="A1328">
        <v>3</v>
      </c>
      <c r="B1328">
        <v>950</v>
      </c>
      <c r="C1328">
        <v>2006</v>
      </c>
      <c r="D1328">
        <v>99</v>
      </c>
      <c r="E1328">
        <v>13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99</v>
      </c>
      <c r="N1328">
        <v>99</v>
      </c>
      <c r="O1328">
        <v>99</v>
      </c>
      <c r="P1328">
        <v>9999</v>
      </c>
      <c r="Q1328">
        <v>196</v>
      </c>
      <c r="R1328">
        <v>484</v>
      </c>
      <c r="S1328">
        <v>469</v>
      </c>
      <c r="T1328">
        <v>6.2572721396250799</v>
      </c>
      <c r="U1328">
        <v>6.1311793047348147</v>
      </c>
      <c r="V1328">
        <v>15.564049586776857</v>
      </c>
      <c r="W1328">
        <v>55.454157782515999</v>
      </c>
      <c r="X1328">
        <v>145.28061567114065</v>
      </c>
      <c r="Y1328">
        <v>129.98615702479341</v>
      </c>
      <c r="Z1328">
        <v>134.14349680170579</v>
      </c>
      <c r="AA1328">
        <v>29.107648620963001</v>
      </c>
      <c r="AB1328">
        <v>4.3248339239529221</v>
      </c>
      <c r="AC1328">
        <v>-48.085307045516132</v>
      </c>
    </row>
    <row r="1329" spans="1:29">
      <c r="A1329">
        <v>3</v>
      </c>
      <c r="B1329">
        <v>951</v>
      </c>
      <c r="C1329">
        <v>2006</v>
      </c>
      <c r="D1329">
        <v>99</v>
      </c>
      <c r="E1329">
        <v>14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99</v>
      </c>
      <c r="N1329">
        <v>99</v>
      </c>
      <c r="O1329">
        <v>99</v>
      </c>
      <c r="P1329">
        <v>9999</v>
      </c>
      <c r="Q1329">
        <v>202</v>
      </c>
      <c r="R1329">
        <v>478</v>
      </c>
      <c r="S1329">
        <v>469</v>
      </c>
      <c r="T1329">
        <v>6.1797026502908849</v>
      </c>
      <c r="U1329">
        <v>6.1321635943997652</v>
      </c>
      <c r="V1329">
        <v>15.13179916317992</v>
      </c>
      <c r="W1329">
        <v>55.223880597014919</v>
      </c>
      <c r="X1329">
        <v>145.71753015680173</v>
      </c>
      <c r="Y1329">
        <v>131.63891213389124</v>
      </c>
      <c r="Z1329">
        <v>134.16503198294248</v>
      </c>
      <c r="AA1329">
        <v>28.535490434509569</v>
      </c>
      <c r="AB1329">
        <v>4.1009366388952193</v>
      </c>
      <c r="AC1329">
        <v>-40.598461990344283</v>
      </c>
    </row>
    <row r="1330" spans="1:29">
      <c r="A1330">
        <v>3</v>
      </c>
      <c r="B1330">
        <v>952</v>
      </c>
      <c r="C1330">
        <v>2006</v>
      </c>
      <c r="D1330">
        <v>99</v>
      </c>
      <c r="E1330">
        <v>15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  <c r="Q1330">
        <v>89</v>
      </c>
      <c r="R1330">
        <v>227</v>
      </c>
      <c r="S1330">
        <v>214</v>
      </c>
      <c r="T1330">
        <v>2.9347123464770508</v>
      </c>
      <c r="U1330">
        <v>2.8225724322684478</v>
      </c>
      <c r="V1330">
        <v>17.290748898678419</v>
      </c>
      <c r="W1330">
        <v>56.037383177570078</v>
      </c>
      <c r="X1330">
        <v>146.74137675937021</v>
      </c>
      <c r="Y1330">
        <v>127.5903083700441</v>
      </c>
      <c r="Z1330">
        <v>135.34112149532712</v>
      </c>
      <c r="AA1330">
        <v>30.424855963906797</v>
      </c>
      <c r="AB1330">
        <v>3.8595075799533274</v>
      </c>
      <c r="AC1330">
        <v>-36.868360808532223</v>
      </c>
    </row>
    <row r="1331" spans="1:29">
      <c r="A1331">
        <v>3</v>
      </c>
      <c r="B1331">
        <v>953</v>
      </c>
      <c r="C1331">
        <v>2006</v>
      </c>
      <c r="D1331">
        <v>99</v>
      </c>
      <c r="E1331">
        <v>16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178</v>
      </c>
      <c r="R1331">
        <v>486</v>
      </c>
      <c r="S1331">
        <v>479</v>
      </c>
      <c r="T1331">
        <v>6.2831286360698124</v>
      </c>
      <c r="U1331">
        <v>6.1792828075683603</v>
      </c>
      <c r="V1331">
        <v>16.479423868312757</v>
      </c>
      <c r="W1331">
        <v>56.244258872651358</v>
      </c>
      <c r="X1331">
        <v>143.3454159588745</v>
      </c>
      <c r="Y1331">
        <v>130.46687242798359</v>
      </c>
      <c r="Z1331">
        <v>132.37348643006271</v>
      </c>
      <c r="AA1331">
        <v>29.627296323276855</v>
      </c>
      <c r="AB1331">
        <v>4.2940998779482307</v>
      </c>
      <c r="AC1331">
        <v>-51.305050197127805</v>
      </c>
    </row>
    <row r="1332" spans="1:29">
      <c r="A1332">
        <v>3</v>
      </c>
      <c r="B1332">
        <v>954</v>
      </c>
      <c r="C1332">
        <v>2006</v>
      </c>
      <c r="D1332">
        <v>99</v>
      </c>
      <c r="E1332">
        <v>17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99</v>
      </c>
      <c r="N1332">
        <v>99</v>
      </c>
      <c r="O1332">
        <v>99</v>
      </c>
      <c r="P1332">
        <v>9999</v>
      </c>
      <c r="Q1332">
        <v>218</v>
      </c>
      <c r="R1332">
        <v>523</v>
      </c>
      <c r="S1332">
        <v>504</v>
      </c>
      <c r="T1332">
        <v>6.7614738202973506</v>
      </c>
      <c r="U1332">
        <v>6.7733259839704987</v>
      </c>
      <c r="V1332">
        <v>15.179732313575524</v>
      </c>
      <c r="W1332">
        <v>55.759920634920626</v>
      </c>
      <c r="X1332">
        <v>150.06515042601549</v>
      </c>
      <c r="Y1332">
        <v>132.89196940726563</v>
      </c>
      <c r="Z1332">
        <v>137.90178571428564</v>
      </c>
      <c r="AA1332">
        <v>28.275252387996193</v>
      </c>
      <c r="AB1332">
        <v>4.2130632063858977</v>
      </c>
      <c r="AC1332">
        <v>-47.89083966889774</v>
      </c>
    </row>
    <row r="1333" spans="1:29">
      <c r="A1333">
        <v>3</v>
      </c>
      <c r="B1333">
        <v>955</v>
      </c>
      <c r="C1333">
        <v>2006</v>
      </c>
      <c r="D1333">
        <v>99</v>
      </c>
      <c r="E1333">
        <v>18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99</v>
      </c>
      <c r="N1333">
        <v>99</v>
      </c>
      <c r="O1333">
        <v>99</v>
      </c>
      <c r="P1333">
        <v>9999</v>
      </c>
    </row>
    <row r="1334" spans="1:29">
      <c r="A1334">
        <v>3</v>
      </c>
      <c r="B1334">
        <v>956</v>
      </c>
      <c r="C1334">
        <v>2006</v>
      </c>
      <c r="D1334">
        <v>99</v>
      </c>
      <c r="E1334">
        <v>19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99</v>
      </c>
      <c r="N1334">
        <v>99</v>
      </c>
      <c r="O1334">
        <v>99</v>
      </c>
      <c r="P1334">
        <v>9999</v>
      </c>
    </row>
    <row r="1335" spans="1:29">
      <c r="A1335">
        <v>3</v>
      </c>
      <c r="B1335">
        <v>957</v>
      </c>
      <c r="C1335">
        <v>2006</v>
      </c>
      <c r="D1335">
        <v>99</v>
      </c>
      <c r="E1335">
        <v>20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99</v>
      </c>
      <c r="N1335">
        <v>99</v>
      </c>
      <c r="O1335">
        <v>99</v>
      </c>
      <c r="P1335">
        <v>9999</v>
      </c>
    </row>
    <row r="1336" spans="1:29">
      <c r="A1336">
        <v>3</v>
      </c>
      <c r="B1336">
        <v>958</v>
      </c>
      <c r="C1336">
        <v>2006</v>
      </c>
      <c r="D1336">
        <v>99</v>
      </c>
      <c r="E1336">
        <v>21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99</v>
      </c>
      <c r="N1336">
        <v>99</v>
      </c>
      <c r="O1336">
        <v>99</v>
      </c>
      <c r="P1336">
        <v>9999</v>
      </c>
    </row>
    <row r="1337" spans="1:29">
      <c r="A1337">
        <v>3</v>
      </c>
      <c r="B1337">
        <v>959</v>
      </c>
      <c r="C1337">
        <v>2006</v>
      </c>
      <c r="D1337">
        <v>99</v>
      </c>
      <c r="E1337">
        <v>22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99</v>
      </c>
      <c r="N1337">
        <v>99</v>
      </c>
      <c r="O1337">
        <v>99</v>
      </c>
      <c r="P1337">
        <v>9999</v>
      </c>
    </row>
    <row r="1338" spans="1:29">
      <c r="A1338">
        <v>3</v>
      </c>
      <c r="B1338">
        <v>960</v>
      </c>
      <c r="C1338">
        <v>2006</v>
      </c>
      <c r="D1338">
        <v>99</v>
      </c>
      <c r="E1338">
        <v>23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99</v>
      </c>
      <c r="N1338">
        <v>99</v>
      </c>
      <c r="O1338">
        <v>99</v>
      </c>
      <c r="P1338">
        <v>9999</v>
      </c>
    </row>
    <row r="1339" spans="1:29">
      <c r="A1339">
        <v>3</v>
      </c>
      <c r="B1339">
        <v>961</v>
      </c>
      <c r="C1339">
        <v>2006</v>
      </c>
      <c r="D1339">
        <v>99</v>
      </c>
      <c r="E1339">
        <v>24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99</v>
      </c>
      <c r="N1339">
        <v>99</v>
      </c>
      <c r="O1339">
        <v>99</v>
      </c>
      <c r="P1339">
        <v>9999</v>
      </c>
    </row>
    <row r="1340" spans="1:29">
      <c r="A1340">
        <v>3</v>
      </c>
      <c r="B1340">
        <v>962</v>
      </c>
      <c r="C1340">
        <v>2006</v>
      </c>
      <c r="D1340">
        <v>99</v>
      </c>
      <c r="E1340">
        <v>25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</row>
    <row r="1341" spans="1:29">
      <c r="A1341">
        <v>3</v>
      </c>
      <c r="B1341">
        <v>963</v>
      </c>
      <c r="C1341">
        <v>2006</v>
      </c>
      <c r="D1341">
        <v>99</v>
      </c>
      <c r="E1341">
        <v>26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</row>
    <row r="1342" spans="1:29">
      <c r="A1342">
        <v>3</v>
      </c>
      <c r="B1342">
        <v>964</v>
      </c>
      <c r="C1342">
        <v>2006</v>
      </c>
      <c r="D1342">
        <v>99</v>
      </c>
      <c r="E1342">
        <v>27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</row>
    <row r="1343" spans="1:29">
      <c r="A1343">
        <v>3</v>
      </c>
      <c r="B1343">
        <v>965</v>
      </c>
      <c r="C1343">
        <v>2006</v>
      </c>
      <c r="D1343">
        <v>99</v>
      </c>
      <c r="E1343">
        <v>28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</row>
    <row r="1344" spans="1:29">
      <c r="A1344">
        <v>3</v>
      </c>
      <c r="B1344">
        <v>966</v>
      </c>
      <c r="C1344">
        <v>2006</v>
      </c>
      <c r="D1344">
        <v>99</v>
      </c>
      <c r="E1344">
        <v>29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</row>
    <row r="1345" spans="1:16">
      <c r="A1345">
        <v>3</v>
      </c>
      <c r="B1345">
        <v>967</v>
      </c>
      <c r="C1345">
        <v>2006</v>
      </c>
      <c r="D1345">
        <v>99</v>
      </c>
      <c r="E1345">
        <v>30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</row>
    <row r="1346" spans="1:16">
      <c r="A1346">
        <v>3</v>
      </c>
      <c r="B1346">
        <v>968</v>
      </c>
      <c r="C1346">
        <v>2006</v>
      </c>
      <c r="D1346">
        <v>99</v>
      </c>
      <c r="E1346">
        <v>31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</row>
    <row r="1347" spans="1:16">
      <c r="A1347">
        <v>3</v>
      </c>
      <c r="B1347">
        <v>969</v>
      </c>
      <c r="C1347">
        <v>2006</v>
      </c>
      <c r="D1347">
        <v>99</v>
      </c>
      <c r="E1347">
        <v>32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</row>
    <row r="1348" spans="1:16">
      <c r="A1348">
        <v>3</v>
      </c>
      <c r="B1348">
        <v>970</v>
      </c>
      <c r="C1348">
        <v>2006</v>
      </c>
      <c r="D1348">
        <v>99</v>
      </c>
      <c r="E1348">
        <v>33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</row>
    <row r="1349" spans="1:16">
      <c r="A1349">
        <v>3</v>
      </c>
      <c r="B1349">
        <v>971</v>
      </c>
      <c r="C1349">
        <v>2006</v>
      </c>
      <c r="D1349">
        <v>99</v>
      </c>
      <c r="E1349">
        <v>34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</row>
    <row r="1350" spans="1:16">
      <c r="A1350">
        <v>3</v>
      </c>
      <c r="B1350">
        <v>972</v>
      </c>
      <c r="C1350">
        <v>2006</v>
      </c>
      <c r="D1350">
        <v>99</v>
      </c>
      <c r="E1350">
        <v>35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</row>
    <row r="1351" spans="1:16">
      <c r="A1351">
        <v>3</v>
      </c>
      <c r="B1351">
        <v>973</v>
      </c>
      <c r="C1351">
        <v>2006</v>
      </c>
      <c r="D1351">
        <v>99</v>
      </c>
      <c r="E1351">
        <v>36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</row>
    <row r="1352" spans="1:16">
      <c r="A1352">
        <v>3</v>
      </c>
      <c r="B1352">
        <v>974</v>
      </c>
      <c r="C1352">
        <v>2006</v>
      </c>
      <c r="D1352">
        <v>99</v>
      </c>
      <c r="E1352">
        <v>37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</row>
    <row r="1353" spans="1:16">
      <c r="A1353">
        <v>3</v>
      </c>
      <c r="B1353">
        <v>975</v>
      </c>
      <c r="C1353">
        <v>2006</v>
      </c>
      <c r="D1353">
        <v>99</v>
      </c>
      <c r="E1353">
        <v>38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</row>
    <row r="1354" spans="1:16">
      <c r="A1354">
        <v>3</v>
      </c>
      <c r="B1354">
        <v>976</v>
      </c>
      <c r="C1354">
        <v>2006</v>
      </c>
      <c r="D1354">
        <v>99</v>
      </c>
      <c r="E1354">
        <v>39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</row>
    <row r="1355" spans="1:16">
      <c r="A1355">
        <v>3</v>
      </c>
      <c r="B1355">
        <v>977</v>
      </c>
      <c r="C1355">
        <v>2006</v>
      </c>
      <c r="D1355">
        <v>99</v>
      </c>
      <c r="E1355">
        <v>40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</row>
    <row r="1356" spans="1:16">
      <c r="A1356">
        <v>3</v>
      </c>
      <c r="B1356">
        <v>978</v>
      </c>
      <c r="C1356">
        <v>2006</v>
      </c>
      <c r="D1356">
        <v>99</v>
      </c>
      <c r="E1356">
        <v>41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</row>
    <row r="1357" spans="1:16">
      <c r="A1357">
        <v>3</v>
      </c>
      <c r="B1357">
        <v>979</v>
      </c>
      <c r="C1357">
        <v>2006</v>
      </c>
      <c r="D1357">
        <v>99</v>
      </c>
      <c r="E1357">
        <v>42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</row>
    <row r="1358" spans="1:16">
      <c r="A1358">
        <v>3</v>
      </c>
      <c r="B1358">
        <v>980</v>
      </c>
      <c r="C1358">
        <v>2006</v>
      </c>
      <c r="D1358">
        <v>99</v>
      </c>
      <c r="E1358">
        <v>43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</row>
    <row r="1359" spans="1:16">
      <c r="A1359">
        <v>3</v>
      </c>
      <c r="B1359">
        <v>981</v>
      </c>
      <c r="C1359">
        <v>2006</v>
      </c>
      <c r="D1359">
        <v>99</v>
      </c>
      <c r="E1359">
        <v>44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</row>
    <row r="1360" spans="1:16">
      <c r="A1360">
        <v>3</v>
      </c>
      <c r="B1360">
        <v>982</v>
      </c>
      <c r="C1360">
        <v>2006</v>
      </c>
      <c r="D1360">
        <v>99</v>
      </c>
      <c r="E1360">
        <v>45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</row>
    <row r="1361" spans="1:29">
      <c r="A1361">
        <v>3</v>
      </c>
      <c r="B1361">
        <v>983</v>
      </c>
      <c r="C1361">
        <v>2006</v>
      </c>
      <c r="D1361">
        <v>99</v>
      </c>
      <c r="E1361">
        <v>46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</row>
    <row r="1362" spans="1:29">
      <c r="A1362">
        <v>3</v>
      </c>
      <c r="B1362">
        <v>984</v>
      </c>
      <c r="C1362">
        <v>2006</v>
      </c>
      <c r="D1362">
        <v>99</v>
      </c>
      <c r="E1362">
        <v>47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</row>
    <row r="1363" spans="1:29">
      <c r="A1363">
        <v>3</v>
      </c>
      <c r="B1363">
        <v>985</v>
      </c>
      <c r="C1363">
        <v>2006</v>
      </c>
      <c r="D1363">
        <v>99</v>
      </c>
      <c r="E1363">
        <v>48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</row>
    <row r="1364" spans="1:29">
      <c r="A1364">
        <v>3</v>
      </c>
      <c r="B1364">
        <v>986</v>
      </c>
      <c r="C1364">
        <v>2006</v>
      </c>
      <c r="D1364">
        <v>99</v>
      </c>
      <c r="E1364">
        <v>49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</row>
    <row r="1365" spans="1:29">
      <c r="A1365">
        <v>3</v>
      </c>
      <c r="B1365">
        <v>987</v>
      </c>
      <c r="C1365">
        <v>2006</v>
      </c>
      <c r="D1365">
        <v>99</v>
      </c>
      <c r="E1365">
        <v>50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</row>
    <row r="1366" spans="1:29">
      <c r="A1366">
        <v>3</v>
      </c>
      <c r="B1366">
        <v>988</v>
      </c>
      <c r="C1366">
        <v>2006</v>
      </c>
      <c r="D1366">
        <v>99</v>
      </c>
      <c r="E1366">
        <v>51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</row>
    <row r="1367" spans="1:29">
      <c r="A1367">
        <v>3</v>
      </c>
      <c r="B1367">
        <v>989</v>
      </c>
      <c r="C1367">
        <v>2006</v>
      </c>
      <c r="D1367">
        <v>99</v>
      </c>
      <c r="E1367">
        <v>52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</row>
    <row r="1368" spans="1:29">
      <c r="A1368">
        <v>3</v>
      </c>
      <c r="B1368">
        <v>990</v>
      </c>
      <c r="C1368">
        <v>2005</v>
      </c>
      <c r="D1368">
        <v>99</v>
      </c>
      <c r="E1368">
        <v>1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  <c r="Q1368">
        <v>242</v>
      </c>
      <c r="R1368">
        <v>617</v>
      </c>
      <c r="S1368">
        <v>605</v>
      </c>
      <c r="T1368">
        <v>6.9701762313601447</v>
      </c>
      <c r="U1368">
        <v>7.2360320721549565</v>
      </c>
      <c r="V1368">
        <v>14.756888168557539</v>
      </c>
      <c r="W1368">
        <v>55.704132231404962</v>
      </c>
      <c r="X1368">
        <v>152.48441151835584</v>
      </c>
      <c r="Y1368">
        <v>138.02803889789311</v>
      </c>
      <c r="Z1368">
        <v>140.76578512396699</v>
      </c>
      <c r="AA1368">
        <v>29.238152414524407</v>
      </c>
      <c r="AB1368">
        <v>4.142111824019306</v>
      </c>
      <c r="AC1368">
        <v>-58.698693260007857</v>
      </c>
    </row>
    <row r="1369" spans="1:29">
      <c r="A1369">
        <v>3</v>
      </c>
      <c r="B1369">
        <v>991</v>
      </c>
      <c r="C1369">
        <v>2005</v>
      </c>
      <c r="D1369">
        <v>99</v>
      </c>
      <c r="E1369">
        <v>2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  <c r="Q1369">
        <v>247</v>
      </c>
      <c r="R1369">
        <v>626</v>
      </c>
      <c r="S1369">
        <v>617</v>
      </c>
      <c r="T1369">
        <v>7.0718481699051026</v>
      </c>
      <c r="U1369">
        <v>7.1052430565969935</v>
      </c>
      <c r="V1369">
        <v>15.375399361022364</v>
      </c>
      <c r="W1369">
        <v>56.056726094003238</v>
      </c>
      <c r="X1369">
        <v>146.46087386941497</v>
      </c>
      <c r="Y1369">
        <v>133.58466453674137</v>
      </c>
      <c r="Z1369">
        <v>135.53322528363063</v>
      </c>
      <c r="AA1369">
        <v>30.97471151528082</v>
      </c>
      <c r="AB1369">
        <v>4.3264320076562148</v>
      </c>
      <c r="AC1369">
        <v>-57.765553947253331</v>
      </c>
    </row>
    <row r="1370" spans="1:29">
      <c r="A1370">
        <v>3</v>
      </c>
      <c r="B1370">
        <v>992</v>
      </c>
      <c r="C1370">
        <v>2005</v>
      </c>
      <c r="D1370">
        <v>99</v>
      </c>
      <c r="E1370">
        <v>3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  <c r="Q1370">
        <v>215</v>
      </c>
      <c r="R1370">
        <v>446</v>
      </c>
      <c r="S1370">
        <v>435</v>
      </c>
      <c r="T1370">
        <v>5.0384093990058751</v>
      </c>
      <c r="U1370">
        <v>5.0692745054373081</v>
      </c>
      <c r="V1370">
        <v>15.251121076233185</v>
      </c>
      <c r="W1370">
        <v>55.935632183908034</v>
      </c>
      <c r="X1370">
        <v>148.1015794664504</v>
      </c>
      <c r="Y1370">
        <v>133.77130044843051</v>
      </c>
      <c r="Z1370">
        <v>137.15402298850583</v>
      </c>
      <c r="AA1370">
        <v>29.480199490106443</v>
      </c>
      <c r="AB1370">
        <v>3.9293173637632042</v>
      </c>
      <c r="AC1370">
        <v>-60.505892458972099</v>
      </c>
    </row>
    <row r="1371" spans="1:29">
      <c r="A1371">
        <v>3</v>
      </c>
      <c r="B1371">
        <v>993</v>
      </c>
      <c r="C1371">
        <v>2005</v>
      </c>
      <c r="D1371">
        <v>99</v>
      </c>
      <c r="E1371">
        <v>4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  <c r="Q1371">
        <v>248</v>
      </c>
      <c r="R1371">
        <v>567</v>
      </c>
      <c r="S1371">
        <v>552</v>
      </c>
      <c r="T1371">
        <v>6.4053321283325797</v>
      </c>
      <c r="U1371">
        <v>6.432197497616051</v>
      </c>
      <c r="V1371">
        <v>15.943562610229275</v>
      </c>
      <c r="W1371">
        <v>55.838768115942003</v>
      </c>
      <c r="X1371">
        <v>148.73170647818537</v>
      </c>
      <c r="Y1371">
        <v>133.51446208112878</v>
      </c>
      <c r="Z1371">
        <v>137.1425724637682</v>
      </c>
      <c r="AA1371">
        <v>28.887594171297433</v>
      </c>
      <c r="AB1371">
        <v>4.6727413288068407</v>
      </c>
      <c r="AC1371">
        <v>-61.379690885684482</v>
      </c>
    </row>
    <row r="1372" spans="1:29">
      <c r="A1372">
        <v>3</v>
      </c>
      <c r="B1372">
        <v>994</v>
      </c>
      <c r="C1372">
        <v>2005</v>
      </c>
      <c r="D1372">
        <v>99</v>
      </c>
      <c r="E1372">
        <v>5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  <c r="Q1372">
        <v>225</v>
      </c>
      <c r="R1372">
        <v>477</v>
      </c>
      <c r="S1372">
        <v>468</v>
      </c>
      <c r="T1372">
        <v>5.388612742882966</v>
      </c>
      <c r="U1372">
        <v>5.3731149001851195</v>
      </c>
      <c r="V1372">
        <v>15.12788259958071</v>
      </c>
      <c r="W1372">
        <v>56.002136752136721</v>
      </c>
      <c r="X1372">
        <v>145.93443583610988</v>
      </c>
      <c r="Y1372">
        <v>132.57442348008396</v>
      </c>
      <c r="Z1372">
        <v>135.12393162393175</v>
      </c>
      <c r="AA1372">
        <v>28.142138157891676</v>
      </c>
      <c r="AB1372">
        <v>3.7624431344903377</v>
      </c>
      <c r="AC1372">
        <v>-52.308535676817904</v>
      </c>
    </row>
    <row r="1373" spans="1:29">
      <c r="A1373">
        <v>3</v>
      </c>
      <c r="B1373">
        <v>995</v>
      </c>
      <c r="C1373">
        <v>2005</v>
      </c>
      <c r="D1373">
        <v>99</v>
      </c>
      <c r="E1373">
        <v>6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  <c r="Q1373">
        <v>220</v>
      </c>
      <c r="R1373">
        <v>499</v>
      </c>
      <c r="S1373">
        <v>495</v>
      </c>
      <c r="T1373">
        <v>5.6371441482150919</v>
      </c>
      <c r="U1373">
        <v>5.5421898446785924</v>
      </c>
      <c r="V1373">
        <v>16.883767535070145</v>
      </c>
      <c r="W1373">
        <v>56.614141414141407</v>
      </c>
      <c r="X1373">
        <v>142.69383838098736</v>
      </c>
      <c r="Y1373">
        <v>130.71723446893799</v>
      </c>
      <c r="Z1373">
        <v>131.77353535353544</v>
      </c>
      <c r="AA1373">
        <v>27.955994399319575</v>
      </c>
      <c r="AB1373">
        <v>3.781748035264175</v>
      </c>
      <c r="AC1373">
        <v>-49.111127276302952</v>
      </c>
    </row>
    <row r="1374" spans="1:29">
      <c r="A1374">
        <v>3</v>
      </c>
      <c r="B1374">
        <v>996</v>
      </c>
      <c r="C1374">
        <v>2005</v>
      </c>
      <c r="D1374">
        <v>99</v>
      </c>
      <c r="E1374">
        <v>7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  <c r="Q1374">
        <v>229</v>
      </c>
      <c r="R1374">
        <v>509</v>
      </c>
      <c r="S1374">
        <v>504</v>
      </c>
      <c r="T1374">
        <v>5.7501129688206047</v>
      </c>
      <c r="U1374">
        <v>5.647616344064236</v>
      </c>
      <c r="V1374">
        <v>15.976424361493123</v>
      </c>
      <c r="W1374">
        <v>56.347222222222221</v>
      </c>
      <c r="X1374">
        <v>142.62111888498899</v>
      </c>
      <c r="Y1374">
        <v>130.58683693516696</v>
      </c>
      <c r="Z1374">
        <v>131.88234126984119</v>
      </c>
      <c r="AA1374">
        <v>28.707144485623793</v>
      </c>
      <c r="AB1374">
        <v>4.3150337302823809</v>
      </c>
      <c r="AC1374">
        <v>-53.960317294666254</v>
      </c>
    </row>
    <row r="1375" spans="1:29">
      <c r="A1375">
        <v>3</v>
      </c>
      <c r="B1375">
        <v>997</v>
      </c>
      <c r="C1375">
        <v>2005</v>
      </c>
      <c r="D1375">
        <v>99</v>
      </c>
      <c r="E1375">
        <v>8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  <c r="Q1375">
        <v>238</v>
      </c>
      <c r="R1375">
        <v>562</v>
      </c>
      <c r="S1375">
        <v>555</v>
      </c>
      <c r="T1375">
        <v>6.3488477180298242</v>
      </c>
      <c r="U1375">
        <v>6.3866554250252099</v>
      </c>
      <c r="V1375">
        <v>14.804270462633445</v>
      </c>
      <c r="W1375">
        <v>56.025225225225213</v>
      </c>
      <c r="X1375">
        <v>146.34681893716547</v>
      </c>
      <c r="Y1375">
        <v>133.74857651245549</v>
      </c>
      <c r="Z1375">
        <v>135.4354954954955</v>
      </c>
      <c r="AA1375">
        <v>29.460617497144447</v>
      </c>
      <c r="AB1375">
        <v>2.7310846100901913</v>
      </c>
      <c r="AC1375">
        <v>-107.09799365819508</v>
      </c>
    </row>
    <row r="1376" spans="1:29">
      <c r="A1376">
        <v>3</v>
      </c>
      <c r="B1376">
        <v>998</v>
      </c>
      <c r="C1376">
        <v>2005</v>
      </c>
      <c r="D1376">
        <v>99</v>
      </c>
      <c r="E1376">
        <v>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  <c r="Q1376">
        <v>227</v>
      </c>
      <c r="R1376">
        <v>493</v>
      </c>
      <c r="S1376">
        <v>484</v>
      </c>
      <c r="T1376">
        <v>5.5693628558517849</v>
      </c>
      <c r="U1376">
        <v>5.4271621247653954</v>
      </c>
      <c r="V1376">
        <v>16.184584178498987</v>
      </c>
      <c r="W1376">
        <v>55.923553719008247</v>
      </c>
      <c r="X1376">
        <v>142.78116820756023</v>
      </c>
      <c r="Y1376">
        <v>129.56206896551728</v>
      </c>
      <c r="Z1376">
        <v>131.97128099173557</v>
      </c>
      <c r="AA1376">
        <v>27.357839570447688</v>
      </c>
      <c r="AB1376">
        <v>5.5789175702262188</v>
      </c>
      <c r="AC1376">
        <v>-33.473602067698906</v>
      </c>
    </row>
    <row r="1377" spans="1:29">
      <c r="A1377">
        <v>3</v>
      </c>
      <c r="B1377">
        <v>999</v>
      </c>
      <c r="C1377">
        <v>2005</v>
      </c>
      <c r="D1377">
        <v>99</v>
      </c>
      <c r="E1377">
        <v>10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  <c r="Q1377">
        <v>220</v>
      </c>
      <c r="R1377">
        <v>479</v>
      </c>
      <c r="S1377">
        <v>476</v>
      </c>
      <c r="T1377">
        <v>5.4112065070040654</v>
      </c>
      <c r="U1377">
        <v>5.4935634862014764</v>
      </c>
      <c r="V1377">
        <v>14.469728601252612</v>
      </c>
      <c r="W1377">
        <v>55.873949579831923</v>
      </c>
      <c r="X1377">
        <v>147.19497327630475</v>
      </c>
      <c r="Y1377">
        <v>134.98037578288111</v>
      </c>
      <c r="Z1377">
        <v>135.83109243697487</v>
      </c>
      <c r="AA1377">
        <v>28.268217886948968</v>
      </c>
      <c r="AB1377">
        <v>4.3806384973559718</v>
      </c>
      <c r="AC1377">
        <v>-55.423782202061552</v>
      </c>
    </row>
    <row r="1378" spans="1:29">
      <c r="A1378">
        <v>3</v>
      </c>
      <c r="B1378">
        <v>1000</v>
      </c>
      <c r="C1378">
        <v>2005</v>
      </c>
      <c r="D1378">
        <v>99</v>
      </c>
      <c r="E1378">
        <v>11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  <c r="Q1378">
        <v>252</v>
      </c>
      <c r="R1378">
        <v>528</v>
      </c>
      <c r="S1378">
        <v>524</v>
      </c>
      <c r="T1378">
        <v>5.9647537279710798</v>
      </c>
      <c r="U1378">
        <v>6.0644962413770607</v>
      </c>
      <c r="V1378">
        <v>14.640151515151516</v>
      </c>
      <c r="W1378">
        <v>55.446564885496194</v>
      </c>
      <c r="X1378">
        <v>147.45272333300505</v>
      </c>
      <c r="Y1378">
        <v>135.18011363636364</v>
      </c>
      <c r="Z1378">
        <v>136.2120229007634</v>
      </c>
      <c r="AA1378">
        <v>30.109495289607029</v>
      </c>
      <c r="AB1378">
        <v>4.3875917634200094</v>
      </c>
      <c r="AC1378">
        <v>-49.08987938941064</v>
      </c>
    </row>
    <row r="1379" spans="1:29">
      <c r="A1379">
        <v>3</v>
      </c>
      <c r="B1379">
        <v>1001</v>
      </c>
      <c r="C1379">
        <v>2005</v>
      </c>
      <c r="D1379">
        <v>99</v>
      </c>
      <c r="E1379">
        <v>12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  <c r="Q1379">
        <v>106</v>
      </c>
      <c r="R1379">
        <v>219</v>
      </c>
      <c r="S1379">
        <v>214</v>
      </c>
      <c r="T1379">
        <v>2.4740171712607326</v>
      </c>
      <c r="U1379">
        <v>2.428123181450236</v>
      </c>
      <c r="V1379">
        <v>17.424657534246581</v>
      </c>
      <c r="W1379">
        <v>56.761682242990638</v>
      </c>
      <c r="X1379">
        <v>144.49952260100821</v>
      </c>
      <c r="Y1379">
        <v>130.49041095890405</v>
      </c>
      <c r="Z1379">
        <v>133.53925233644853</v>
      </c>
      <c r="AA1379">
        <v>26.919906323209219</v>
      </c>
      <c r="AB1379">
        <v>3.5182075103589798</v>
      </c>
      <c r="AC1379">
        <v>-35.194064830118741</v>
      </c>
    </row>
    <row r="1380" spans="1:29">
      <c r="A1380">
        <v>3</v>
      </c>
      <c r="B1380">
        <v>1002</v>
      </c>
      <c r="C1380">
        <v>2005</v>
      </c>
      <c r="D1380">
        <v>99</v>
      </c>
      <c r="E1380">
        <v>13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  <c r="Q1380">
        <v>224</v>
      </c>
      <c r="R1380">
        <v>513</v>
      </c>
      <c r="S1380">
        <v>501</v>
      </c>
      <c r="T1380">
        <v>5.7953004970628079</v>
      </c>
      <c r="U1380">
        <v>5.794829394383048</v>
      </c>
      <c r="V1380">
        <v>16.031189083820667</v>
      </c>
      <c r="W1380">
        <v>56.08982035928144</v>
      </c>
      <c r="X1380">
        <v>147.34582332803225</v>
      </c>
      <c r="Y1380">
        <v>132.9460038986355</v>
      </c>
      <c r="Z1380">
        <v>136.13033932135727</v>
      </c>
      <c r="AA1380">
        <v>26.933240406735329</v>
      </c>
      <c r="AB1380">
        <v>3.9827367204092408</v>
      </c>
      <c r="AC1380">
        <v>-55.421587230835641</v>
      </c>
    </row>
    <row r="1381" spans="1:29">
      <c r="A1381">
        <v>3</v>
      </c>
      <c r="B1381">
        <v>1003</v>
      </c>
      <c r="C1381">
        <v>2005</v>
      </c>
      <c r="D1381">
        <v>99</v>
      </c>
      <c r="E1381">
        <v>14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  <c r="Q1381">
        <v>282</v>
      </c>
      <c r="R1381">
        <v>669</v>
      </c>
      <c r="S1381">
        <v>656</v>
      </c>
      <c r="T1381">
        <v>7.5576140985088127</v>
      </c>
      <c r="U1381">
        <v>7.6524531500797348</v>
      </c>
      <c r="V1381">
        <v>14.715994020926756</v>
      </c>
      <c r="W1381">
        <v>55.717987804878042</v>
      </c>
      <c r="X1381">
        <v>148.85608927799279</v>
      </c>
      <c r="Y1381">
        <v>134.62526158445439</v>
      </c>
      <c r="Z1381">
        <v>137.29314024390243</v>
      </c>
      <c r="AA1381">
        <v>28.971974450380596</v>
      </c>
      <c r="AB1381">
        <v>4.4953952971790931</v>
      </c>
      <c r="AC1381">
        <v>-53.696132267882589</v>
      </c>
    </row>
    <row r="1382" spans="1:29">
      <c r="A1382">
        <v>3</v>
      </c>
      <c r="B1382">
        <v>1004</v>
      </c>
      <c r="C1382">
        <v>2005</v>
      </c>
      <c r="D1382">
        <v>99</v>
      </c>
      <c r="E1382">
        <v>15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  <c r="Q1382">
        <v>260</v>
      </c>
      <c r="R1382">
        <v>618</v>
      </c>
      <c r="S1382">
        <v>609</v>
      </c>
      <c r="T1382">
        <v>6.9814731134206989</v>
      </c>
      <c r="U1382">
        <v>6.9264479384012798</v>
      </c>
      <c r="V1382">
        <v>15.6957928802589</v>
      </c>
      <c r="W1382">
        <v>56.124794745484394</v>
      </c>
      <c r="X1382">
        <v>144.84023884406761</v>
      </c>
      <c r="Y1382">
        <v>131.90889967637531</v>
      </c>
      <c r="Z1382">
        <v>133.85829228243009</v>
      </c>
      <c r="AA1382">
        <v>27.353912933048399</v>
      </c>
      <c r="AB1382">
        <v>3.8306763689867278</v>
      </c>
      <c r="AC1382">
        <v>-45.421820702378682</v>
      </c>
    </row>
    <row r="1383" spans="1:29">
      <c r="A1383">
        <v>3</v>
      </c>
      <c r="B1383">
        <v>1005</v>
      </c>
      <c r="C1383">
        <v>2005</v>
      </c>
      <c r="D1383">
        <v>99</v>
      </c>
      <c r="E1383">
        <v>16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  <c r="Q1383">
        <v>230</v>
      </c>
      <c r="R1383">
        <v>538</v>
      </c>
      <c r="S1383">
        <v>527</v>
      </c>
      <c r="T1383">
        <v>6.0777225485765909</v>
      </c>
      <c r="U1383">
        <v>5.983098283276278</v>
      </c>
      <c r="V1383">
        <v>15.109665427509301</v>
      </c>
      <c r="W1383">
        <v>55.745730550284627</v>
      </c>
      <c r="X1383">
        <v>144.40083451811802</v>
      </c>
      <c r="Y1383">
        <v>130.88680297397764</v>
      </c>
      <c r="Z1383">
        <v>133.61878557874758</v>
      </c>
      <c r="AA1383">
        <v>29.357178926157204</v>
      </c>
      <c r="AB1383">
        <v>4.3530023867888579</v>
      </c>
      <c r="AC1383">
        <v>-56.018183737536887</v>
      </c>
    </row>
    <row r="1384" spans="1:29">
      <c r="A1384">
        <v>3</v>
      </c>
      <c r="B1384">
        <v>1006</v>
      </c>
      <c r="C1384">
        <v>2005</v>
      </c>
      <c r="D1384">
        <v>99</v>
      </c>
      <c r="E1384">
        <v>17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  <c r="Q1384">
        <v>217</v>
      </c>
      <c r="R1384">
        <v>492</v>
      </c>
      <c r="S1384">
        <v>479</v>
      </c>
      <c r="T1384">
        <v>5.5580659737912352</v>
      </c>
      <c r="U1384">
        <v>5.4375025543070032</v>
      </c>
      <c r="V1384">
        <v>14.876016260162597</v>
      </c>
      <c r="W1384">
        <v>56.029227557411282</v>
      </c>
      <c r="X1384">
        <v>144.41706524324186</v>
      </c>
      <c r="Y1384">
        <v>130.07276422764215</v>
      </c>
      <c r="Z1384">
        <v>133.60292275574099</v>
      </c>
      <c r="AA1384">
        <v>29.147259685923487</v>
      </c>
      <c r="AB1384">
        <v>3.9941478103718446</v>
      </c>
      <c r="AC1384">
        <v>-54.060865238538682</v>
      </c>
    </row>
    <row r="1385" spans="1:29">
      <c r="A1385">
        <v>3</v>
      </c>
      <c r="B1385">
        <v>1007</v>
      </c>
      <c r="C1385">
        <v>2005</v>
      </c>
      <c r="D1385">
        <v>99</v>
      </c>
      <c r="E1385">
        <v>18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</row>
    <row r="1386" spans="1:29">
      <c r="A1386">
        <v>3</v>
      </c>
      <c r="B1386">
        <v>1008</v>
      </c>
      <c r="C1386">
        <v>2005</v>
      </c>
      <c r="D1386">
        <v>99</v>
      </c>
      <c r="E1386">
        <v>19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</row>
    <row r="1387" spans="1:29">
      <c r="A1387">
        <v>3</v>
      </c>
      <c r="B1387">
        <v>1009</v>
      </c>
      <c r="C1387">
        <v>2005</v>
      </c>
      <c r="D1387">
        <v>99</v>
      </c>
      <c r="E1387">
        <v>20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</row>
    <row r="1388" spans="1:29">
      <c r="A1388">
        <v>3</v>
      </c>
      <c r="B1388">
        <v>1010</v>
      </c>
      <c r="C1388">
        <v>2005</v>
      </c>
      <c r="D1388">
        <v>99</v>
      </c>
      <c r="E1388">
        <v>21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</row>
    <row r="1389" spans="1:29">
      <c r="A1389">
        <v>3</v>
      </c>
      <c r="B1389">
        <v>1011</v>
      </c>
      <c r="C1389">
        <v>2005</v>
      </c>
      <c r="D1389">
        <v>99</v>
      </c>
      <c r="E1389">
        <v>22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</row>
    <row r="1390" spans="1:29">
      <c r="A1390">
        <v>3</v>
      </c>
      <c r="B1390">
        <v>1012</v>
      </c>
      <c r="C1390">
        <v>2005</v>
      </c>
      <c r="D1390">
        <v>99</v>
      </c>
      <c r="E1390">
        <v>23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</row>
    <row r="1391" spans="1:29">
      <c r="A1391">
        <v>3</v>
      </c>
      <c r="B1391">
        <v>1013</v>
      </c>
      <c r="C1391">
        <v>2005</v>
      </c>
      <c r="D1391">
        <v>99</v>
      </c>
      <c r="E1391">
        <v>24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</row>
    <row r="1392" spans="1:29">
      <c r="A1392">
        <v>3</v>
      </c>
      <c r="B1392">
        <v>1014</v>
      </c>
      <c r="C1392">
        <v>2005</v>
      </c>
      <c r="D1392">
        <v>99</v>
      </c>
      <c r="E1392">
        <v>25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</row>
    <row r="1393" spans="1:16">
      <c r="A1393">
        <v>3</v>
      </c>
      <c r="B1393">
        <v>1015</v>
      </c>
      <c r="C1393">
        <v>2005</v>
      </c>
      <c r="D1393">
        <v>99</v>
      </c>
      <c r="E1393">
        <v>26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</row>
    <row r="1394" spans="1:16">
      <c r="A1394">
        <v>3</v>
      </c>
      <c r="B1394">
        <v>1016</v>
      </c>
      <c r="C1394">
        <v>2005</v>
      </c>
      <c r="D1394">
        <v>99</v>
      </c>
      <c r="E1394">
        <v>27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</row>
    <row r="1395" spans="1:16">
      <c r="A1395">
        <v>3</v>
      </c>
      <c r="B1395">
        <v>1017</v>
      </c>
      <c r="C1395">
        <v>2005</v>
      </c>
      <c r="D1395">
        <v>99</v>
      </c>
      <c r="E1395">
        <v>28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</row>
    <row r="1396" spans="1:16">
      <c r="A1396">
        <v>3</v>
      </c>
      <c r="B1396">
        <v>1018</v>
      </c>
      <c r="C1396">
        <v>2005</v>
      </c>
      <c r="D1396">
        <v>99</v>
      </c>
      <c r="E1396">
        <v>29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</row>
    <row r="1397" spans="1:16">
      <c r="A1397">
        <v>3</v>
      </c>
      <c r="B1397">
        <v>1019</v>
      </c>
      <c r="C1397">
        <v>2005</v>
      </c>
      <c r="D1397">
        <v>99</v>
      </c>
      <c r="E1397">
        <v>30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</row>
    <row r="1398" spans="1:16">
      <c r="A1398">
        <v>3</v>
      </c>
      <c r="B1398">
        <v>1020</v>
      </c>
      <c r="C1398">
        <v>2005</v>
      </c>
      <c r="D1398">
        <v>99</v>
      </c>
      <c r="E1398">
        <v>31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</row>
    <row r="1399" spans="1:16">
      <c r="A1399">
        <v>3</v>
      </c>
      <c r="B1399">
        <v>1021</v>
      </c>
      <c r="C1399">
        <v>2005</v>
      </c>
      <c r="D1399">
        <v>99</v>
      </c>
      <c r="E1399">
        <v>32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</row>
    <row r="1400" spans="1:16">
      <c r="A1400">
        <v>3</v>
      </c>
      <c r="B1400">
        <v>1022</v>
      </c>
      <c r="C1400">
        <v>2005</v>
      </c>
      <c r="D1400">
        <v>99</v>
      </c>
      <c r="E1400">
        <v>33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</row>
    <row r="1401" spans="1:16">
      <c r="A1401">
        <v>3</v>
      </c>
      <c r="B1401">
        <v>1023</v>
      </c>
      <c r="C1401">
        <v>2005</v>
      </c>
      <c r="D1401">
        <v>99</v>
      </c>
      <c r="E1401">
        <v>34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</row>
    <row r="1402" spans="1:16">
      <c r="A1402">
        <v>3</v>
      </c>
      <c r="B1402">
        <v>1024</v>
      </c>
      <c r="C1402">
        <v>2005</v>
      </c>
      <c r="D1402">
        <v>99</v>
      </c>
      <c r="E1402">
        <v>35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</row>
    <row r="1403" spans="1:16">
      <c r="A1403">
        <v>3</v>
      </c>
      <c r="B1403">
        <v>1025</v>
      </c>
      <c r="C1403">
        <v>2005</v>
      </c>
      <c r="D1403">
        <v>99</v>
      </c>
      <c r="E1403">
        <v>36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</row>
    <row r="1404" spans="1:16">
      <c r="A1404">
        <v>3</v>
      </c>
      <c r="B1404">
        <v>1026</v>
      </c>
      <c r="C1404">
        <v>2005</v>
      </c>
      <c r="D1404">
        <v>99</v>
      </c>
      <c r="E1404">
        <v>37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99</v>
      </c>
      <c r="N1404">
        <v>99</v>
      </c>
      <c r="O1404">
        <v>99</v>
      </c>
      <c r="P1404">
        <v>9999</v>
      </c>
    </row>
    <row r="1405" spans="1:16">
      <c r="A1405">
        <v>3</v>
      </c>
      <c r="B1405">
        <v>1027</v>
      </c>
      <c r="C1405">
        <v>2005</v>
      </c>
      <c r="D1405">
        <v>99</v>
      </c>
      <c r="E1405">
        <v>38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99</v>
      </c>
      <c r="N1405">
        <v>99</v>
      </c>
      <c r="O1405">
        <v>99</v>
      </c>
      <c r="P1405">
        <v>9999</v>
      </c>
    </row>
    <row r="1406" spans="1:16">
      <c r="A1406">
        <v>3</v>
      </c>
      <c r="B1406">
        <v>1028</v>
      </c>
      <c r="C1406">
        <v>2005</v>
      </c>
      <c r="D1406">
        <v>99</v>
      </c>
      <c r="E1406">
        <v>39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99</v>
      </c>
      <c r="N1406">
        <v>99</v>
      </c>
      <c r="O1406">
        <v>99</v>
      </c>
      <c r="P1406">
        <v>9999</v>
      </c>
    </row>
    <row r="1407" spans="1:16">
      <c r="A1407">
        <v>3</v>
      </c>
      <c r="B1407">
        <v>1029</v>
      </c>
      <c r="C1407">
        <v>2005</v>
      </c>
      <c r="D1407">
        <v>99</v>
      </c>
      <c r="E1407">
        <v>40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99</v>
      </c>
      <c r="P1407">
        <v>9999</v>
      </c>
    </row>
    <row r="1408" spans="1:16">
      <c r="A1408">
        <v>3</v>
      </c>
      <c r="B1408">
        <v>1030</v>
      </c>
      <c r="C1408">
        <v>2005</v>
      </c>
      <c r="D1408">
        <v>99</v>
      </c>
      <c r="E1408">
        <v>41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99</v>
      </c>
      <c r="P1408">
        <v>9999</v>
      </c>
    </row>
    <row r="1409" spans="1:29">
      <c r="A1409">
        <v>3</v>
      </c>
      <c r="B1409">
        <v>1031</v>
      </c>
      <c r="C1409">
        <v>2005</v>
      </c>
      <c r="D1409">
        <v>99</v>
      </c>
      <c r="E1409">
        <v>42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99</v>
      </c>
      <c r="P1409">
        <v>9999</v>
      </c>
    </row>
    <row r="1410" spans="1:29">
      <c r="A1410">
        <v>3</v>
      </c>
      <c r="B1410">
        <v>1032</v>
      </c>
      <c r="C1410">
        <v>2005</v>
      </c>
      <c r="D1410">
        <v>99</v>
      </c>
      <c r="E1410">
        <v>43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99</v>
      </c>
      <c r="P1410">
        <v>9999</v>
      </c>
    </row>
    <row r="1411" spans="1:29">
      <c r="A1411">
        <v>3</v>
      </c>
      <c r="B1411">
        <v>1033</v>
      </c>
      <c r="C1411">
        <v>2005</v>
      </c>
      <c r="D1411">
        <v>99</v>
      </c>
      <c r="E1411">
        <v>44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99</v>
      </c>
      <c r="P1411">
        <v>9999</v>
      </c>
    </row>
    <row r="1412" spans="1:29">
      <c r="A1412">
        <v>3</v>
      </c>
      <c r="B1412">
        <v>1034</v>
      </c>
      <c r="C1412">
        <v>2005</v>
      </c>
      <c r="D1412">
        <v>99</v>
      </c>
      <c r="E1412">
        <v>45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99</v>
      </c>
      <c r="P1412">
        <v>9999</v>
      </c>
    </row>
    <row r="1413" spans="1:29">
      <c r="A1413">
        <v>3</v>
      </c>
      <c r="B1413">
        <v>1035</v>
      </c>
      <c r="C1413">
        <v>2005</v>
      </c>
      <c r="D1413">
        <v>99</v>
      </c>
      <c r="E1413">
        <v>46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99</v>
      </c>
      <c r="P1413">
        <v>9999</v>
      </c>
    </row>
    <row r="1414" spans="1:29">
      <c r="A1414">
        <v>3</v>
      </c>
      <c r="B1414">
        <v>1036</v>
      </c>
      <c r="C1414">
        <v>2005</v>
      </c>
      <c r="D1414">
        <v>99</v>
      </c>
      <c r="E1414">
        <v>47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99</v>
      </c>
      <c r="P1414">
        <v>9999</v>
      </c>
    </row>
    <row r="1415" spans="1:29">
      <c r="A1415">
        <v>3</v>
      </c>
      <c r="B1415">
        <v>1037</v>
      </c>
      <c r="C1415">
        <v>2005</v>
      </c>
      <c r="D1415">
        <v>99</v>
      </c>
      <c r="E1415">
        <v>48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99</v>
      </c>
      <c r="P1415">
        <v>9999</v>
      </c>
    </row>
    <row r="1416" spans="1:29">
      <c r="A1416">
        <v>3</v>
      </c>
      <c r="B1416">
        <v>1038</v>
      </c>
      <c r="C1416">
        <v>2005</v>
      </c>
      <c r="D1416">
        <v>99</v>
      </c>
      <c r="E1416">
        <v>49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99</v>
      </c>
      <c r="P1416">
        <v>9999</v>
      </c>
    </row>
    <row r="1417" spans="1:29">
      <c r="A1417">
        <v>3</v>
      </c>
      <c r="B1417">
        <v>1039</v>
      </c>
      <c r="C1417">
        <v>2005</v>
      </c>
      <c r="D1417">
        <v>99</v>
      </c>
      <c r="E1417">
        <v>50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99</v>
      </c>
      <c r="P1417">
        <v>9999</v>
      </c>
    </row>
    <row r="1418" spans="1:29">
      <c r="A1418">
        <v>3</v>
      </c>
      <c r="B1418">
        <v>1040</v>
      </c>
      <c r="C1418">
        <v>2005</v>
      </c>
      <c r="D1418">
        <v>99</v>
      </c>
      <c r="E1418">
        <v>51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99</v>
      </c>
      <c r="P1418">
        <v>9999</v>
      </c>
    </row>
    <row r="1419" spans="1:29">
      <c r="A1419">
        <v>3</v>
      </c>
      <c r="B1419">
        <v>1041</v>
      </c>
      <c r="C1419">
        <v>2005</v>
      </c>
      <c r="D1419">
        <v>99</v>
      </c>
      <c r="E1419">
        <v>52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99</v>
      </c>
      <c r="P1419">
        <v>9999</v>
      </c>
    </row>
    <row r="1420" spans="1:29">
      <c r="A1420">
        <v>3</v>
      </c>
      <c r="B1420">
        <v>1042</v>
      </c>
      <c r="C1420">
        <v>2004</v>
      </c>
      <c r="D1420">
        <v>99</v>
      </c>
      <c r="E1420">
        <v>1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99</v>
      </c>
      <c r="P1420">
        <v>9999</v>
      </c>
      <c r="Q1420">
        <v>5</v>
      </c>
      <c r="R1420">
        <v>15</v>
      </c>
      <c r="S1420">
        <v>15</v>
      </c>
      <c r="T1420">
        <v>0.19083969465648865</v>
      </c>
      <c r="U1420">
        <v>0.18223032768656389</v>
      </c>
      <c r="V1420">
        <v>19.466666666666665</v>
      </c>
      <c r="W1420">
        <v>56.33333333333335</v>
      </c>
      <c r="X1420">
        <v>138.43264716504152</v>
      </c>
      <c r="Y1420">
        <v>127.77333333333335</v>
      </c>
      <c r="Z1420">
        <v>127.77333333333335</v>
      </c>
      <c r="AA1420">
        <v>26.78560475744796</v>
      </c>
      <c r="AB1420">
        <v>2.5210227201584745</v>
      </c>
      <c r="AC1420">
        <v>-68.749334644833681</v>
      </c>
    </row>
    <row r="1421" spans="1:29">
      <c r="A1421">
        <v>3</v>
      </c>
      <c r="B1421">
        <v>1043</v>
      </c>
      <c r="C1421">
        <v>2004</v>
      </c>
      <c r="D1421">
        <v>99</v>
      </c>
      <c r="E1421">
        <v>2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99</v>
      </c>
      <c r="P1421">
        <v>9999</v>
      </c>
      <c r="Q1421">
        <v>286</v>
      </c>
      <c r="R1421">
        <v>705</v>
      </c>
      <c r="S1421">
        <v>699</v>
      </c>
      <c r="T1421">
        <v>8.9694656488549622</v>
      </c>
      <c r="U1421">
        <v>9.029281692469624</v>
      </c>
      <c r="V1421">
        <v>14.546099290780148</v>
      </c>
      <c r="W1421">
        <v>56.433476394849777</v>
      </c>
      <c r="X1421">
        <v>146.99399890889271</v>
      </c>
      <c r="Y1421">
        <v>134.70226950354595</v>
      </c>
      <c r="Z1421">
        <v>135.85851216022871</v>
      </c>
      <c r="AA1421">
        <v>28.956577842719785</v>
      </c>
      <c r="AB1421">
        <v>4.1023487902764364</v>
      </c>
      <c r="AC1421">
        <v>-62.419377509167767</v>
      </c>
    </row>
    <row r="1422" spans="1:29">
      <c r="A1422">
        <v>3</v>
      </c>
      <c r="B1422">
        <v>1044</v>
      </c>
      <c r="C1422">
        <v>2004</v>
      </c>
      <c r="D1422">
        <v>99</v>
      </c>
      <c r="E1422">
        <v>3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99</v>
      </c>
      <c r="P1422">
        <v>9999</v>
      </c>
      <c r="Q1422">
        <v>332</v>
      </c>
      <c r="R1422">
        <v>718</v>
      </c>
      <c r="S1422">
        <v>707</v>
      </c>
      <c r="T1422">
        <v>9.1348600508905893</v>
      </c>
      <c r="U1422">
        <v>9.2966371440097824</v>
      </c>
      <c r="V1422">
        <v>14.143454038997216</v>
      </c>
      <c r="W1422">
        <v>55.803394625176807</v>
      </c>
      <c r="X1422">
        <v>149.61295521144871</v>
      </c>
      <c r="Y1422">
        <v>136.17966573816156</v>
      </c>
      <c r="Z1422">
        <v>138.29844413012731</v>
      </c>
      <c r="AA1422">
        <v>30.135372278437899</v>
      </c>
      <c r="AB1422">
        <v>4.3372130507907194</v>
      </c>
      <c r="AC1422">
        <v>-61.60904747520965</v>
      </c>
    </row>
    <row r="1423" spans="1:29">
      <c r="A1423">
        <v>3</v>
      </c>
      <c r="B1423">
        <v>1045</v>
      </c>
      <c r="C1423">
        <v>2004</v>
      </c>
      <c r="D1423">
        <v>99</v>
      </c>
      <c r="E1423">
        <v>4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99</v>
      </c>
      <c r="P1423">
        <v>9999</v>
      </c>
      <c r="Q1423">
        <v>250</v>
      </c>
      <c r="R1423">
        <v>519</v>
      </c>
      <c r="S1423">
        <v>517</v>
      </c>
      <c r="T1423">
        <v>6.6030534351145027</v>
      </c>
      <c r="U1423">
        <v>6.67635595251667</v>
      </c>
      <c r="V1423">
        <v>14.023121387283233</v>
      </c>
      <c r="W1423">
        <v>55.982591876208886</v>
      </c>
      <c r="X1423">
        <v>147.03519769871642</v>
      </c>
      <c r="Y1423">
        <v>135.29537572254335</v>
      </c>
      <c r="Z1423">
        <v>135.81876208897489</v>
      </c>
      <c r="AA1423">
        <v>30.145291243479662</v>
      </c>
      <c r="AB1423">
        <v>4.2062041601563136</v>
      </c>
      <c r="AC1423">
        <v>-61.686886175881618</v>
      </c>
    </row>
    <row r="1424" spans="1:29">
      <c r="A1424">
        <v>3</v>
      </c>
      <c r="B1424">
        <v>1046</v>
      </c>
      <c r="C1424">
        <v>2004</v>
      </c>
      <c r="D1424">
        <v>99</v>
      </c>
      <c r="E1424">
        <v>5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99</v>
      </c>
      <c r="P1424">
        <v>9999</v>
      </c>
      <c r="Q1424">
        <v>218</v>
      </c>
      <c r="R1424">
        <v>465</v>
      </c>
      <c r="S1424">
        <v>462</v>
      </c>
      <c r="T1424">
        <v>5.9160305343511439</v>
      </c>
      <c r="U1424">
        <v>5.9876439737012506</v>
      </c>
      <c r="V1424">
        <v>14.197849462365591</v>
      </c>
      <c r="W1424">
        <v>56.580086580086579</v>
      </c>
      <c r="X1424">
        <v>147.44789664371669</v>
      </c>
      <c r="Y1424">
        <v>135.42967741935479</v>
      </c>
      <c r="Z1424">
        <v>136.30909090909083</v>
      </c>
      <c r="AA1424">
        <v>30.799459636366649</v>
      </c>
      <c r="AB1424">
        <v>4.1410563923294212</v>
      </c>
      <c r="AC1424">
        <v>-64.163648847007593</v>
      </c>
    </row>
    <row r="1425" spans="1:29">
      <c r="A1425">
        <v>3</v>
      </c>
      <c r="B1425">
        <v>1047</v>
      </c>
      <c r="C1425">
        <v>2004</v>
      </c>
      <c r="D1425">
        <v>99</v>
      </c>
      <c r="E1425">
        <v>6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99</v>
      </c>
      <c r="P1425">
        <v>9999</v>
      </c>
      <c r="Q1425">
        <v>258</v>
      </c>
      <c r="R1425">
        <v>509</v>
      </c>
      <c r="S1425">
        <v>502</v>
      </c>
      <c r="T1425">
        <v>6.4758269720101778</v>
      </c>
      <c r="U1425">
        <v>6.3334119011065395</v>
      </c>
      <c r="V1425">
        <v>14.007858546168956</v>
      </c>
      <c r="W1425">
        <v>56.667330677290813</v>
      </c>
      <c r="X1425">
        <v>143.4765765516477</v>
      </c>
      <c r="Y1425">
        <v>130.86719056974471</v>
      </c>
      <c r="Z1425">
        <v>132.69203187250997</v>
      </c>
      <c r="AA1425">
        <v>28.38774313701801</v>
      </c>
      <c r="AB1425">
        <v>3.971874281116607</v>
      </c>
      <c r="AC1425">
        <v>-58.345040628059763</v>
      </c>
    </row>
    <row r="1426" spans="1:29">
      <c r="A1426">
        <v>3</v>
      </c>
      <c r="B1426">
        <v>1048</v>
      </c>
      <c r="C1426">
        <v>2004</v>
      </c>
      <c r="D1426">
        <v>99</v>
      </c>
      <c r="E1426">
        <v>7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99</v>
      </c>
      <c r="O1426">
        <v>99</v>
      </c>
      <c r="P1426">
        <v>9999</v>
      </c>
      <c r="Q1426">
        <v>217</v>
      </c>
      <c r="R1426">
        <v>463</v>
      </c>
      <c r="S1426">
        <v>455</v>
      </c>
      <c r="T1426">
        <v>5.89058524173028</v>
      </c>
      <c r="U1426">
        <v>5.847087209943008</v>
      </c>
      <c r="V1426">
        <v>15.034557235421172</v>
      </c>
      <c r="W1426">
        <v>56.237362637362637</v>
      </c>
      <c r="X1426">
        <v>146.10049397564995</v>
      </c>
      <c r="Y1426">
        <v>132.8218142548595</v>
      </c>
      <c r="Z1426">
        <v>135.15714285714273</v>
      </c>
      <c r="AA1426">
        <v>28.428120047220361</v>
      </c>
      <c r="AB1426">
        <v>3.8693966463721439</v>
      </c>
      <c r="AC1426">
        <v>-56.999713083128114</v>
      </c>
    </row>
    <row r="1427" spans="1:29">
      <c r="A1427">
        <v>3</v>
      </c>
      <c r="B1427">
        <v>1049</v>
      </c>
      <c r="C1427">
        <v>2004</v>
      </c>
      <c r="D1427">
        <v>99</v>
      </c>
      <c r="E1427">
        <v>8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99</v>
      </c>
      <c r="O1427">
        <v>99</v>
      </c>
      <c r="P1427">
        <v>9999</v>
      </c>
      <c r="Q1427">
        <v>232</v>
      </c>
      <c r="R1427">
        <v>438</v>
      </c>
      <c r="S1427">
        <v>423</v>
      </c>
      <c r="T1427">
        <v>5.5725190839694676</v>
      </c>
      <c r="U1427">
        <v>5.5381722904743436</v>
      </c>
      <c r="V1427">
        <v>14.888127853881276</v>
      </c>
      <c r="W1427">
        <v>55.768321513002384</v>
      </c>
      <c r="X1427">
        <v>148.26973785106139</v>
      </c>
      <c r="Y1427">
        <v>132.98515981735159</v>
      </c>
      <c r="Z1427">
        <v>137.70094562647753</v>
      </c>
      <c r="AA1427">
        <v>27.901457786709543</v>
      </c>
      <c r="AB1427">
        <v>4.1134316999958029</v>
      </c>
      <c r="AC1427">
        <v>-62.551274371048805</v>
      </c>
    </row>
    <row r="1428" spans="1:29">
      <c r="A1428">
        <v>3</v>
      </c>
      <c r="B1428">
        <v>1050</v>
      </c>
      <c r="C1428">
        <v>2004</v>
      </c>
      <c r="D1428">
        <v>99</v>
      </c>
      <c r="E1428">
        <v>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99</v>
      </c>
      <c r="O1428">
        <v>99</v>
      </c>
      <c r="P1428">
        <v>9999</v>
      </c>
      <c r="Q1428">
        <v>250</v>
      </c>
      <c r="R1428">
        <v>486</v>
      </c>
      <c r="S1428">
        <v>480</v>
      </c>
      <c r="T1428">
        <v>6.1832061068702311</v>
      </c>
      <c r="U1428">
        <v>6.1530831734166975</v>
      </c>
      <c r="V1428">
        <v>14.176954732510284</v>
      </c>
      <c r="W1428">
        <v>56.61458333333335</v>
      </c>
      <c r="X1428">
        <v>145.77643130068779</v>
      </c>
      <c r="Y1428">
        <v>133.15802469135801</v>
      </c>
      <c r="Z1428">
        <v>134.82249999999999</v>
      </c>
      <c r="AA1428">
        <v>28.656496391161809</v>
      </c>
      <c r="AB1428">
        <v>3.7426867345605128</v>
      </c>
      <c r="AC1428">
        <v>-54.816113539498595</v>
      </c>
    </row>
    <row r="1429" spans="1:29">
      <c r="A1429">
        <v>3</v>
      </c>
      <c r="B1429">
        <v>1051</v>
      </c>
      <c r="C1429">
        <v>2004</v>
      </c>
      <c r="D1429">
        <v>99</v>
      </c>
      <c r="E1429">
        <v>10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99</v>
      </c>
      <c r="O1429">
        <v>99</v>
      </c>
      <c r="P1429">
        <v>9999</v>
      </c>
      <c r="Q1429">
        <v>212</v>
      </c>
      <c r="R1429">
        <v>422</v>
      </c>
      <c r="S1429">
        <v>415</v>
      </c>
      <c r="T1429">
        <v>5.3689567430025447</v>
      </c>
      <c r="U1429">
        <v>5.3831728747409437</v>
      </c>
      <c r="V1429">
        <v>14.753554502369671</v>
      </c>
      <c r="W1429">
        <v>56.216867469879531</v>
      </c>
      <c r="X1429">
        <v>147.1751397924551</v>
      </c>
      <c r="Y1429">
        <v>134.16421800947867</v>
      </c>
      <c r="Z1429">
        <v>136.42722891566265</v>
      </c>
      <c r="AA1429">
        <v>29.954749902455784</v>
      </c>
      <c r="AB1429">
        <v>4.2935878017517446</v>
      </c>
      <c r="AC1429">
        <v>-50.889339246082592</v>
      </c>
    </row>
    <row r="1430" spans="1:29">
      <c r="A1430">
        <v>3</v>
      </c>
      <c r="B1430">
        <v>1052</v>
      </c>
      <c r="C1430">
        <v>2004</v>
      </c>
      <c r="D1430">
        <v>99</v>
      </c>
      <c r="E1430">
        <v>11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99</v>
      </c>
      <c r="O1430">
        <v>99</v>
      </c>
      <c r="P1430">
        <v>9999</v>
      </c>
      <c r="Q1430">
        <v>217</v>
      </c>
      <c r="R1430">
        <v>443</v>
      </c>
      <c r="S1430">
        <v>433</v>
      </c>
      <c r="T1430">
        <v>5.6361323155216292</v>
      </c>
      <c r="U1430">
        <v>5.5394653784721202</v>
      </c>
      <c r="V1430">
        <v>15.422121896162528</v>
      </c>
      <c r="W1430">
        <v>56.512702078521954</v>
      </c>
      <c r="X1430">
        <v>144.68963459520799</v>
      </c>
      <c r="Y1430">
        <v>131.51489841986461</v>
      </c>
      <c r="Z1430">
        <v>134.55219399538112</v>
      </c>
      <c r="AA1430">
        <v>28.731134001397145</v>
      </c>
      <c r="AB1430">
        <v>3.7852821027177246</v>
      </c>
      <c r="AC1430">
        <v>-57.98268043634328</v>
      </c>
    </row>
    <row r="1431" spans="1:29">
      <c r="A1431">
        <v>3</v>
      </c>
      <c r="B1431">
        <v>1053</v>
      </c>
      <c r="C1431">
        <v>2004</v>
      </c>
      <c r="D1431">
        <v>99</v>
      </c>
      <c r="E1431">
        <v>12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99</v>
      </c>
      <c r="P1431">
        <v>9999</v>
      </c>
      <c r="Q1431">
        <v>243</v>
      </c>
      <c r="R1431">
        <v>470</v>
      </c>
      <c r="S1431">
        <v>463</v>
      </c>
      <c r="T1431">
        <v>5.9796437659033108</v>
      </c>
      <c r="U1431">
        <v>6.0459089976010354</v>
      </c>
      <c r="V1431">
        <v>14.121276595744678</v>
      </c>
      <c r="W1431">
        <v>56.248380129589613</v>
      </c>
      <c r="X1431">
        <v>148.3635693045342</v>
      </c>
      <c r="Y1431">
        <v>135.29276595744676</v>
      </c>
      <c r="Z1431">
        <v>137.3382289416846</v>
      </c>
      <c r="AA1431">
        <v>28.674643691174925</v>
      </c>
      <c r="AB1431">
        <v>3.8285153484644638</v>
      </c>
      <c r="AC1431">
        <v>-60.283200841769641</v>
      </c>
    </row>
    <row r="1432" spans="1:29">
      <c r="A1432">
        <v>3</v>
      </c>
      <c r="B1432">
        <v>1054</v>
      </c>
      <c r="C1432">
        <v>2004</v>
      </c>
      <c r="D1432">
        <v>99</v>
      </c>
      <c r="E1432">
        <v>13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99</v>
      </c>
      <c r="P1432">
        <v>9999</v>
      </c>
      <c r="Q1432">
        <v>223</v>
      </c>
      <c r="R1432">
        <v>418</v>
      </c>
      <c r="S1432">
        <v>415</v>
      </c>
      <c r="T1432">
        <v>5.3180661577608141</v>
      </c>
      <c r="U1432">
        <v>5.3166073668554388</v>
      </c>
      <c r="V1432">
        <v>14.38995215311005</v>
      </c>
      <c r="W1432">
        <v>56.274698795180718</v>
      </c>
      <c r="X1432">
        <v>145.77672142535013</v>
      </c>
      <c r="Y1432">
        <v>133.77320574162675</v>
      </c>
      <c r="Z1432">
        <v>134.74024096385543</v>
      </c>
      <c r="AA1432">
        <v>28.416546934857958</v>
      </c>
      <c r="AB1432">
        <v>4.0230313863778928</v>
      </c>
      <c r="AC1432">
        <v>-57.276616344261583</v>
      </c>
    </row>
    <row r="1433" spans="1:29">
      <c r="A1433">
        <v>3</v>
      </c>
      <c r="B1433">
        <v>1055</v>
      </c>
      <c r="C1433">
        <v>2004</v>
      </c>
      <c r="D1433">
        <v>99</v>
      </c>
      <c r="E1433">
        <v>14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99</v>
      </c>
      <c r="P1433">
        <v>9999</v>
      </c>
      <c r="Q1433">
        <v>272</v>
      </c>
      <c r="R1433">
        <v>546</v>
      </c>
      <c r="S1433">
        <v>540</v>
      </c>
      <c r="T1433">
        <v>6.9465648854961852</v>
      </c>
      <c r="U1433">
        <v>6.9029315921269649</v>
      </c>
      <c r="V1433">
        <v>14.655677655677659</v>
      </c>
      <c r="W1433">
        <v>56.544444444444451</v>
      </c>
      <c r="X1433">
        <v>145.41231610570713</v>
      </c>
      <c r="Y1433">
        <v>132.96941391941405</v>
      </c>
      <c r="Z1433">
        <v>134.44685185185199</v>
      </c>
      <c r="AA1433">
        <v>28.003614999712038</v>
      </c>
      <c r="AB1433">
        <v>3.9995215763271248</v>
      </c>
      <c r="AC1433">
        <v>-57.529669968602391</v>
      </c>
    </row>
    <row r="1434" spans="1:29">
      <c r="A1434">
        <v>3</v>
      </c>
      <c r="B1434">
        <v>1056</v>
      </c>
      <c r="C1434">
        <v>2004</v>
      </c>
      <c r="D1434">
        <v>99</v>
      </c>
      <c r="E1434">
        <v>15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99</v>
      </c>
      <c r="P1434">
        <v>9999</v>
      </c>
      <c r="Q1434">
        <v>90</v>
      </c>
      <c r="R1434">
        <v>181</v>
      </c>
      <c r="S1434">
        <v>176</v>
      </c>
      <c r="T1434">
        <v>2.3027989821882962</v>
      </c>
      <c r="U1434">
        <v>2.2203652041809723</v>
      </c>
      <c r="V1434">
        <v>14.806629834254144</v>
      </c>
      <c r="W1434">
        <v>56.42613636363636</v>
      </c>
      <c r="X1434">
        <v>142.86646354967877</v>
      </c>
      <c r="Y1434">
        <v>129.01988950276248</v>
      </c>
      <c r="Z1434">
        <v>132.68522727272736</v>
      </c>
      <c r="AA1434">
        <v>29.622626639770303</v>
      </c>
      <c r="AB1434">
        <v>3.679673723127793</v>
      </c>
      <c r="AC1434">
        <v>-40.86205648621555</v>
      </c>
    </row>
    <row r="1435" spans="1:29">
      <c r="A1435">
        <v>3</v>
      </c>
      <c r="B1435">
        <v>1057</v>
      </c>
      <c r="C1435">
        <v>2004</v>
      </c>
      <c r="D1435">
        <v>99</v>
      </c>
      <c r="E1435">
        <v>16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99</v>
      </c>
      <c r="P1435">
        <v>9999</v>
      </c>
      <c r="Q1435">
        <v>223</v>
      </c>
      <c r="R1435">
        <v>478</v>
      </c>
      <c r="S1435">
        <v>474</v>
      </c>
      <c r="T1435">
        <v>6.0814249363867665</v>
      </c>
      <c r="U1435">
        <v>6.1170858854786152</v>
      </c>
      <c r="V1435">
        <v>14.686192468619252</v>
      </c>
      <c r="W1435">
        <v>56.668776371308013</v>
      </c>
      <c r="X1435">
        <v>146.58653562831776</v>
      </c>
      <c r="Y1435">
        <v>134.59456066945609</v>
      </c>
      <c r="Z1435">
        <v>135.7303797468355</v>
      </c>
      <c r="AA1435">
        <v>30.450257650716402</v>
      </c>
      <c r="AB1435">
        <v>3.9934011735752009</v>
      </c>
      <c r="AC1435">
        <v>-53.011198436731135</v>
      </c>
    </row>
    <row r="1436" spans="1:29">
      <c r="A1436">
        <v>3</v>
      </c>
      <c r="B1436">
        <v>1058</v>
      </c>
      <c r="C1436">
        <v>2004</v>
      </c>
      <c r="D1436">
        <v>99</v>
      </c>
      <c r="E1436">
        <v>17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99</v>
      </c>
      <c r="P1436">
        <v>9999</v>
      </c>
      <c r="Q1436">
        <v>280</v>
      </c>
      <c r="R1436">
        <v>584</v>
      </c>
      <c r="S1436">
        <v>581</v>
      </c>
      <c r="T1436">
        <v>7.430025445292622</v>
      </c>
      <c r="U1436">
        <v>7.4305590352194431</v>
      </c>
      <c r="V1436">
        <v>13.80821917808219</v>
      </c>
      <c r="W1436">
        <v>56.172117039586915</v>
      </c>
      <c r="X1436">
        <v>145.51789133112692</v>
      </c>
      <c r="Y1436">
        <v>133.8195205479453</v>
      </c>
      <c r="Z1436">
        <v>134.51049913941489</v>
      </c>
      <c r="AA1436">
        <v>29.505627864094901</v>
      </c>
      <c r="AB1436">
        <v>4.2980178548113619</v>
      </c>
      <c r="AC1436">
        <v>-60.955744023313102</v>
      </c>
    </row>
    <row r="1437" spans="1:29">
      <c r="A1437">
        <v>3</v>
      </c>
      <c r="B1437">
        <v>1059</v>
      </c>
      <c r="C1437">
        <v>2004</v>
      </c>
      <c r="D1437">
        <v>99</v>
      </c>
      <c r="E1437">
        <v>18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99</v>
      </c>
      <c r="P1437">
        <v>9999</v>
      </c>
    </row>
    <row r="1438" spans="1:29">
      <c r="A1438">
        <v>3</v>
      </c>
      <c r="B1438">
        <v>1060</v>
      </c>
      <c r="C1438">
        <v>2004</v>
      </c>
      <c r="D1438">
        <v>99</v>
      </c>
      <c r="E1438">
        <v>19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99</v>
      </c>
      <c r="P1438">
        <v>9999</v>
      </c>
    </row>
    <row r="1439" spans="1:29">
      <c r="A1439">
        <v>3</v>
      </c>
      <c r="B1439">
        <v>1061</v>
      </c>
      <c r="C1439">
        <v>2004</v>
      </c>
      <c r="D1439">
        <v>99</v>
      </c>
      <c r="E1439">
        <v>20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99</v>
      </c>
      <c r="P1439">
        <v>9999</v>
      </c>
    </row>
    <row r="1440" spans="1:29">
      <c r="A1440">
        <v>3</v>
      </c>
      <c r="B1440">
        <v>1062</v>
      </c>
      <c r="C1440">
        <v>2004</v>
      </c>
      <c r="D1440">
        <v>99</v>
      </c>
      <c r="E1440">
        <v>21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99</v>
      </c>
      <c r="P1440">
        <v>9999</v>
      </c>
    </row>
    <row r="1441" spans="1:16">
      <c r="A1441">
        <v>3</v>
      </c>
      <c r="B1441">
        <v>1063</v>
      </c>
      <c r="C1441">
        <v>2004</v>
      </c>
      <c r="D1441">
        <v>99</v>
      </c>
      <c r="E1441">
        <v>22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99</v>
      </c>
      <c r="P1441">
        <v>9999</v>
      </c>
    </row>
    <row r="1442" spans="1:16">
      <c r="A1442">
        <v>3</v>
      </c>
      <c r="B1442">
        <v>1064</v>
      </c>
      <c r="C1442">
        <v>2004</v>
      </c>
      <c r="D1442">
        <v>99</v>
      </c>
      <c r="E1442">
        <v>23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99</v>
      </c>
      <c r="P1442">
        <v>9999</v>
      </c>
    </row>
    <row r="1443" spans="1:16">
      <c r="A1443">
        <v>3</v>
      </c>
      <c r="B1443">
        <v>1065</v>
      </c>
      <c r="C1443">
        <v>2004</v>
      </c>
      <c r="D1443">
        <v>99</v>
      </c>
      <c r="E1443">
        <v>24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99</v>
      </c>
      <c r="P1443">
        <v>9999</v>
      </c>
    </row>
    <row r="1444" spans="1:16">
      <c r="A1444">
        <v>3</v>
      </c>
      <c r="B1444">
        <v>1066</v>
      </c>
      <c r="C1444">
        <v>2004</v>
      </c>
      <c r="D1444">
        <v>99</v>
      </c>
      <c r="E1444">
        <v>25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99</v>
      </c>
      <c r="P1444">
        <v>9999</v>
      </c>
    </row>
    <row r="1445" spans="1:16">
      <c r="A1445">
        <v>3</v>
      </c>
      <c r="B1445">
        <v>1067</v>
      </c>
      <c r="C1445">
        <v>2004</v>
      </c>
      <c r="D1445">
        <v>99</v>
      </c>
      <c r="E1445">
        <v>26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99</v>
      </c>
      <c r="P1445">
        <v>9999</v>
      </c>
    </row>
    <row r="1446" spans="1:16">
      <c r="A1446">
        <v>3</v>
      </c>
      <c r="B1446">
        <v>1068</v>
      </c>
      <c r="C1446">
        <v>2004</v>
      </c>
      <c r="D1446">
        <v>99</v>
      </c>
      <c r="E1446">
        <v>27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99</v>
      </c>
      <c r="P1446">
        <v>9999</v>
      </c>
    </row>
    <row r="1447" spans="1:16">
      <c r="A1447">
        <v>3</v>
      </c>
      <c r="B1447">
        <v>1069</v>
      </c>
      <c r="C1447">
        <v>2004</v>
      </c>
      <c r="D1447">
        <v>99</v>
      </c>
      <c r="E1447">
        <v>28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99</v>
      </c>
      <c r="P1447">
        <v>9999</v>
      </c>
    </row>
    <row r="1448" spans="1:16">
      <c r="A1448">
        <v>3</v>
      </c>
      <c r="B1448">
        <v>1070</v>
      </c>
      <c r="C1448">
        <v>2004</v>
      </c>
      <c r="D1448">
        <v>99</v>
      </c>
      <c r="E1448">
        <v>29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99</v>
      </c>
      <c r="P1448">
        <v>9999</v>
      </c>
    </row>
    <row r="1449" spans="1:16">
      <c r="A1449">
        <v>3</v>
      </c>
      <c r="B1449">
        <v>1071</v>
      </c>
      <c r="C1449">
        <v>2004</v>
      </c>
      <c r="D1449">
        <v>99</v>
      </c>
      <c r="E1449">
        <v>30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99</v>
      </c>
      <c r="P1449">
        <v>9999</v>
      </c>
    </row>
    <row r="1450" spans="1:16">
      <c r="A1450">
        <v>3</v>
      </c>
      <c r="B1450">
        <v>1072</v>
      </c>
      <c r="C1450">
        <v>2004</v>
      </c>
      <c r="D1450">
        <v>99</v>
      </c>
      <c r="E1450">
        <v>31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99</v>
      </c>
      <c r="P1450">
        <v>9999</v>
      </c>
    </row>
    <row r="1451" spans="1:16">
      <c r="A1451">
        <v>3</v>
      </c>
      <c r="B1451">
        <v>1073</v>
      </c>
      <c r="C1451">
        <v>2004</v>
      </c>
      <c r="D1451">
        <v>99</v>
      </c>
      <c r="E1451">
        <v>32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99</v>
      </c>
      <c r="P1451">
        <v>9999</v>
      </c>
    </row>
    <row r="1452" spans="1:16">
      <c r="A1452">
        <v>3</v>
      </c>
      <c r="B1452">
        <v>1074</v>
      </c>
      <c r="C1452">
        <v>2004</v>
      </c>
      <c r="D1452">
        <v>99</v>
      </c>
      <c r="E1452">
        <v>33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99</v>
      </c>
      <c r="P1452">
        <v>9999</v>
      </c>
    </row>
    <row r="1453" spans="1:16">
      <c r="A1453">
        <v>3</v>
      </c>
      <c r="B1453">
        <v>1075</v>
      </c>
      <c r="C1453">
        <v>2004</v>
      </c>
      <c r="D1453">
        <v>99</v>
      </c>
      <c r="E1453">
        <v>34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99</v>
      </c>
      <c r="P1453">
        <v>9999</v>
      </c>
    </row>
    <row r="1454" spans="1:16">
      <c r="A1454">
        <v>3</v>
      </c>
      <c r="B1454">
        <v>1076</v>
      </c>
      <c r="C1454">
        <v>2004</v>
      </c>
      <c r="D1454">
        <v>99</v>
      </c>
      <c r="E1454">
        <v>35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99</v>
      </c>
      <c r="P1454">
        <v>9999</v>
      </c>
    </row>
    <row r="1455" spans="1:16">
      <c r="A1455">
        <v>3</v>
      </c>
      <c r="B1455">
        <v>1077</v>
      </c>
      <c r="C1455">
        <v>2004</v>
      </c>
      <c r="D1455">
        <v>99</v>
      </c>
      <c r="E1455">
        <v>36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99</v>
      </c>
      <c r="P1455">
        <v>9999</v>
      </c>
    </row>
    <row r="1456" spans="1:16">
      <c r="A1456">
        <v>3</v>
      </c>
      <c r="B1456">
        <v>1078</v>
      </c>
      <c r="C1456">
        <v>2004</v>
      </c>
      <c r="D1456">
        <v>99</v>
      </c>
      <c r="E1456">
        <v>37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99</v>
      </c>
      <c r="P1456">
        <v>9999</v>
      </c>
    </row>
    <row r="1457" spans="1:29">
      <c r="A1457">
        <v>3</v>
      </c>
      <c r="B1457">
        <v>1079</v>
      </c>
      <c r="C1457">
        <v>2004</v>
      </c>
      <c r="D1457">
        <v>99</v>
      </c>
      <c r="E1457">
        <v>38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99</v>
      </c>
      <c r="P1457">
        <v>9999</v>
      </c>
    </row>
    <row r="1458" spans="1:29">
      <c r="A1458">
        <v>3</v>
      </c>
      <c r="B1458">
        <v>1080</v>
      </c>
      <c r="C1458">
        <v>2004</v>
      </c>
      <c r="D1458">
        <v>99</v>
      </c>
      <c r="E1458">
        <v>39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99</v>
      </c>
      <c r="P1458">
        <v>9999</v>
      </c>
    </row>
    <row r="1459" spans="1:29">
      <c r="A1459">
        <v>3</v>
      </c>
      <c r="B1459">
        <v>1081</v>
      </c>
      <c r="C1459">
        <v>2004</v>
      </c>
      <c r="D1459">
        <v>99</v>
      </c>
      <c r="E1459">
        <v>40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99</v>
      </c>
      <c r="P1459">
        <v>9999</v>
      </c>
    </row>
    <row r="1460" spans="1:29">
      <c r="A1460">
        <v>3</v>
      </c>
      <c r="B1460">
        <v>1082</v>
      </c>
      <c r="C1460">
        <v>2004</v>
      </c>
      <c r="D1460">
        <v>99</v>
      </c>
      <c r="E1460">
        <v>41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99</v>
      </c>
      <c r="P1460">
        <v>9999</v>
      </c>
    </row>
    <row r="1461" spans="1:29">
      <c r="A1461">
        <v>3</v>
      </c>
      <c r="B1461">
        <v>1083</v>
      </c>
      <c r="C1461">
        <v>2004</v>
      </c>
      <c r="D1461">
        <v>99</v>
      </c>
      <c r="E1461">
        <v>42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99</v>
      </c>
      <c r="P1461">
        <v>9999</v>
      </c>
    </row>
    <row r="1462" spans="1:29">
      <c r="A1462">
        <v>3</v>
      </c>
      <c r="B1462">
        <v>1084</v>
      </c>
      <c r="C1462">
        <v>2004</v>
      </c>
      <c r="D1462">
        <v>99</v>
      </c>
      <c r="E1462">
        <v>43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99</v>
      </c>
      <c r="P1462">
        <v>9999</v>
      </c>
    </row>
    <row r="1463" spans="1:29">
      <c r="A1463">
        <v>3</v>
      </c>
      <c r="B1463">
        <v>1085</v>
      </c>
      <c r="C1463">
        <v>2004</v>
      </c>
      <c r="D1463">
        <v>99</v>
      </c>
      <c r="E1463">
        <v>44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99</v>
      </c>
      <c r="P1463">
        <v>9999</v>
      </c>
    </row>
    <row r="1464" spans="1:29">
      <c r="A1464">
        <v>3</v>
      </c>
      <c r="B1464">
        <v>1086</v>
      </c>
      <c r="C1464">
        <v>2004</v>
      </c>
      <c r="D1464">
        <v>99</v>
      </c>
      <c r="E1464">
        <v>45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99</v>
      </c>
      <c r="P1464">
        <v>9999</v>
      </c>
    </row>
    <row r="1465" spans="1:29">
      <c r="A1465">
        <v>3</v>
      </c>
      <c r="B1465">
        <v>1087</v>
      </c>
      <c r="C1465">
        <v>2004</v>
      </c>
      <c r="D1465">
        <v>99</v>
      </c>
      <c r="E1465">
        <v>46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99</v>
      </c>
      <c r="P1465">
        <v>9999</v>
      </c>
    </row>
    <row r="1466" spans="1:29">
      <c r="A1466">
        <v>3</v>
      </c>
      <c r="B1466">
        <v>1088</v>
      </c>
      <c r="C1466">
        <v>2004</v>
      </c>
      <c r="D1466">
        <v>99</v>
      </c>
      <c r="E1466">
        <v>47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99</v>
      </c>
      <c r="P1466">
        <v>9999</v>
      </c>
    </row>
    <row r="1467" spans="1:29">
      <c r="A1467">
        <v>3</v>
      </c>
      <c r="B1467">
        <v>1089</v>
      </c>
      <c r="C1467">
        <v>2004</v>
      </c>
      <c r="D1467">
        <v>99</v>
      </c>
      <c r="E1467">
        <v>48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99</v>
      </c>
      <c r="P1467">
        <v>9999</v>
      </c>
    </row>
    <row r="1468" spans="1:29">
      <c r="A1468">
        <v>3</v>
      </c>
      <c r="B1468">
        <v>1090</v>
      </c>
      <c r="C1468">
        <v>2004</v>
      </c>
      <c r="D1468">
        <v>99</v>
      </c>
      <c r="E1468">
        <v>49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99</v>
      </c>
      <c r="P1468">
        <v>9999</v>
      </c>
    </row>
    <row r="1469" spans="1:29">
      <c r="A1469">
        <v>3</v>
      </c>
      <c r="B1469">
        <v>1091</v>
      </c>
      <c r="C1469">
        <v>2004</v>
      </c>
      <c r="D1469">
        <v>99</v>
      </c>
      <c r="E1469">
        <v>50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99</v>
      </c>
      <c r="P1469">
        <v>9999</v>
      </c>
    </row>
    <row r="1470" spans="1:29">
      <c r="A1470">
        <v>3</v>
      </c>
      <c r="B1470">
        <v>1092</v>
      </c>
      <c r="C1470">
        <v>2004</v>
      </c>
      <c r="D1470">
        <v>99</v>
      </c>
      <c r="E1470">
        <v>51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99</v>
      </c>
      <c r="P1470">
        <v>9999</v>
      </c>
    </row>
    <row r="1471" spans="1:29">
      <c r="A1471">
        <v>3</v>
      </c>
      <c r="B1471">
        <v>1093</v>
      </c>
      <c r="C1471">
        <v>2004</v>
      </c>
      <c r="D1471">
        <v>99</v>
      </c>
      <c r="E1471">
        <v>52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99</v>
      </c>
      <c r="P1471">
        <v>9999</v>
      </c>
    </row>
    <row r="1472" spans="1:29">
      <c r="A1472">
        <v>3</v>
      </c>
      <c r="B1472">
        <v>1094</v>
      </c>
      <c r="C1472">
        <v>2003</v>
      </c>
      <c r="D1472">
        <v>99</v>
      </c>
      <c r="E1472">
        <v>1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99</v>
      </c>
      <c r="P1472">
        <v>9999</v>
      </c>
      <c r="Q1472">
        <v>90</v>
      </c>
      <c r="R1472">
        <v>205</v>
      </c>
      <c r="S1472">
        <v>204</v>
      </c>
      <c r="T1472">
        <v>2.7094898228918844</v>
      </c>
      <c r="U1472">
        <v>2.6462595209553545</v>
      </c>
      <c r="V1472">
        <v>14.473170731707317</v>
      </c>
      <c r="W1472">
        <v>57.240196078431389</v>
      </c>
      <c r="X1472">
        <v>139.98044552493209</v>
      </c>
      <c r="Y1472">
        <v>128.67121951219502</v>
      </c>
      <c r="Z1472">
        <v>129.30196078431368</v>
      </c>
      <c r="AA1472">
        <v>29.312852633080041</v>
      </c>
      <c r="AB1472">
        <v>3.4706263152890422</v>
      </c>
      <c r="AC1472">
        <v>-57.279330421810151</v>
      </c>
    </row>
    <row r="1473" spans="1:29">
      <c r="A1473">
        <v>3</v>
      </c>
      <c r="B1473">
        <v>1095</v>
      </c>
      <c r="C1473">
        <v>2003</v>
      </c>
      <c r="D1473">
        <v>99</v>
      </c>
      <c r="E1473">
        <v>2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99</v>
      </c>
      <c r="P1473">
        <v>9999</v>
      </c>
      <c r="Q1473">
        <v>311</v>
      </c>
      <c r="R1473">
        <v>652</v>
      </c>
      <c r="S1473">
        <v>638</v>
      </c>
      <c r="T1473">
        <v>8.6174993391488233</v>
      </c>
      <c r="U1473">
        <v>8.5376019236184657</v>
      </c>
      <c r="V1473">
        <v>14.725460122699387</v>
      </c>
      <c r="W1473">
        <v>56.957680250783689</v>
      </c>
      <c r="X1473">
        <v>143.84641971698051</v>
      </c>
      <c r="Y1473">
        <v>130.52423312883431</v>
      </c>
      <c r="Z1473">
        <v>133.38840125391837</v>
      </c>
      <c r="AA1473">
        <v>28.343661672500659</v>
      </c>
      <c r="AB1473">
        <v>3.5710121162108246</v>
      </c>
      <c r="AC1473">
        <v>-56.14373581106868</v>
      </c>
    </row>
    <row r="1474" spans="1:29">
      <c r="A1474">
        <v>3</v>
      </c>
      <c r="B1474">
        <v>1096</v>
      </c>
      <c r="C1474">
        <v>2003</v>
      </c>
      <c r="D1474">
        <v>99</v>
      </c>
      <c r="E1474">
        <v>3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99</v>
      </c>
      <c r="P1474">
        <v>9999</v>
      </c>
      <c r="Q1474">
        <v>326</v>
      </c>
      <c r="R1474">
        <v>617</v>
      </c>
      <c r="S1474">
        <v>614</v>
      </c>
      <c r="T1474">
        <v>8.1549035157282574</v>
      </c>
      <c r="U1474">
        <v>8.3347202880933366</v>
      </c>
      <c r="V1474">
        <v>13.938411669367907</v>
      </c>
      <c r="W1474">
        <v>56.335504885993501</v>
      </c>
      <c r="X1474">
        <v>146.25779863070724</v>
      </c>
      <c r="Y1474">
        <v>134.65072933549453</v>
      </c>
      <c r="Z1474">
        <v>135.30863192182423</v>
      </c>
      <c r="AA1474">
        <v>30.275069140852263</v>
      </c>
      <c r="AB1474">
        <v>4.2201019627147209</v>
      </c>
      <c r="AC1474">
        <v>-60.27262381375531</v>
      </c>
    </row>
    <row r="1475" spans="1:29">
      <c r="A1475">
        <v>3</v>
      </c>
      <c r="B1475">
        <v>1097</v>
      </c>
      <c r="C1475">
        <v>2003</v>
      </c>
      <c r="D1475">
        <v>99</v>
      </c>
      <c r="E1475">
        <v>4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99</v>
      </c>
      <c r="P1475">
        <v>9999</v>
      </c>
      <c r="Q1475">
        <v>267</v>
      </c>
      <c r="R1475">
        <v>516</v>
      </c>
      <c r="S1475">
        <v>507</v>
      </c>
      <c r="T1475">
        <v>6.8199841395717682</v>
      </c>
      <c r="U1475">
        <v>6.9135355849452891</v>
      </c>
      <c r="V1475">
        <v>13.777131782945732</v>
      </c>
      <c r="W1475">
        <v>56.074950690335314</v>
      </c>
      <c r="X1475">
        <v>146.57062830171247</v>
      </c>
      <c r="Y1475">
        <v>133.55290697674425</v>
      </c>
      <c r="Z1475">
        <v>135.92366863905335</v>
      </c>
      <c r="AA1475">
        <v>29.499348970729471</v>
      </c>
      <c r="AB1475">
        <v>3.7011517674708174</v>
      </c>
      <c r="AC1475">
        <v>-62.272902727897367</v>
      </c>
    </row>
    <row r="1476" spans="1:29">
      <c r="A1476">
        <v>3</v>
      </c>
      <c r="B1476">
        <v>1098</v>
      </c>
      <c r="C1476">
        <v>2003</v>
      </c>
      <c r="D1476">
        <v>99</v>
      </c>
      <c r="E1476">
        <v>5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99</v>
      </c>
      <c r="P1476">
        <v>9999</v>
      </c>
      <c r="Q1476">
        <v>257</v>
      </c>
      <c r="R1476">
        <v>439</v>
      </c>
      <c r="S1476">
        <v>431</v>
      </c>
      <c r="T1476">
        <v>5.8022733280465237</v>
      </c>
      <c r="U1476">
        <v>5.8872793525524605</v>
      </c>
      <c r="V1476">
        <v>14.697038724373577</v>
      </c>
      <c r="W1476">
        <v>56.076566125290029</v>
      </c>
      <c r="X1476">
        <v>146.77625944910753</v>
      </c>
      <c r="Y1476">
        <v>133.67585421412301</v>
      </c>
      <c r="Z1476">
        <v>136.15707656612528</v>
      </c>
      <c r="AA1476">
        <v>29.481143287718343</v>
      </c>
      <c r="AB1476">
        <v>3.6780130940323721</v>
      </c>
      <c r="AC1476">
        <v>-57.146758590865723</v>
      </c>
    </row>
    <row r="1477" spans="1:29">
      <c r="A1477">
        <v>3</v>
      </c>
      <c r="B1477">
        <v>1099</v>
      </c>
      <c r="C1477">
        <v>2003</v>
      </c>
      <c r="D1477">
        <v>99</v>
      </c>
      <c r="E1477">
        <v>6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99</v>
      </c>
      <c r="P1477">
        <v>9999</v>
      </c>
      <c r="Q1477">
        <v>238</v>
      </c>
      <c r="R1477">
        <v>438</v>
      </c>
      <c r="S1477">
        <v>430</v>
      </c>
      <c r="T1477">
        <v>5.7890563045202201</v>
      </c>
      <c r="U1477">
        <v>5.7011816252621799</v>
      </c>
      <c r="V1477">
        <v>14.481735159817347</v>
      </c>
      <c r="W1477">
        <v>56.32325581395348</v>
      </c>
      <c r="X1477">
        <v>142.56964336069103</v>
      </c>
      <c r="Y1477">
        <v>129.74589041095899</v>
      </c>
      <c r="Z1477">
        <v>132.15976744186051</v>
      </c>
      <c r="AA1477">
        <v>28.288415493072439</v>
      </c>
      <c r="AB1477">
        <v>3.817361636627024</v>
      </c>
      <c r="AC1477">
        <v>-59.903159765604173</v>
      </c>
    </row>
    <row r="1478" spans="1:29">
      <c r="A1478">
        <v>3</v>
      </c>
      <c r="B1478">
        <v>1100</v>
      </c>
      <c r="C1478">
        <v>2003</v>
      </c>
      <c r="D1478">
        <v>99</v>
      </c>
      <c r="E1478">
        <v>7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99</v>
      </c>
      <c r="P1478">
        <v>9999</v>
      </c>
      <c r="Q1478">
        <v>247</v>
      </c>
      <c r="R1478">
        <v>439</v>
      </c>
      <c r="S1478">
        <v>434</v>
      </c>
      <c r="T1478">
        <v>5.8022733280465237</v>
      </c>
      <c r="U1478">
        <v>5.7717181816275733</v>
      </c>
      <c r="V1478">
        <v>14.341685649202738</v>
      </c>
      <c r="W1478">
        <v>56.5</v>
      </c>
      <c r="X1478">
        <v>143.39987709681944</v>
      </c>
      <c r="Y1478">
        <v>131.05193621867892</v>
      </c>
      <c r="Z1478">
        <v>132.56175115207381</v>
      </c>
      <c r="AA1478">
        <v>30.188713865610591</v>
      </c>
      <c r="AB1478">
        <v>3.7232919877181874</v>
      </c>
      <c r="AC1478">
        <v>-56.436972049247281</v>
      </c>
    </row>
    <row r="1479" spans="1:29">
      <c r="A1479">
        <v>3</v>
      </c>
      <c r="B1479">
        <v>1101</v>
      </c>
      <c r="C1479">
        <v>2003</v>
      </c>
      <c r="D1479">
        <v>99</v>
      </c>
      <c r="E1479">
        <v>8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99</v>
      </c>
      <c r="P1479">
        <v>9999</v>
      </c>
      <c r="Q1479">
        <v>218</v>
      </c>
      <c r="R1479">
        <v>640</v>
      </c>
      <c r="S1479">
        <v>632</v>
      </c>
      <c r="T1479">
        <v>8.4588950568332013</v>
      </c>
      <c r="U1479">
        <v>8.5010645692901026</v>
      </c>
      <c r="V1479">
        <v>13.614062499999999</v>
      </c>
      <c r="W1479">
        <v>55.909810126582279</v>
      </c>
      <c r="X1479">
        <v>145.04062838569877</v>
      </c>
      <c r="Y1479">
        <v>132.40250000000012</v>
      </c>
      <c r="Z1479">
        <v>134.0784810126583</v>
      </c>
      <c r="AA1479">
        <v>28.815557269131713</v>
      </c>
      <c r="AB1479">
        <v>3.5984919435431948</v>
      </c>
      <c r="AC1479">
        <v>-57.430041580106625</v>
      </c>
    </row>
    <row r="1480" spans="1:29">
      <c r="A1480">
        <v>3</v>
      </c>
      <c r="B1480">
        <v>1102</v>
      </c>
      <c r="C1480">
        <v>2003</v>
      </c>
      <c r="D1480">
        <v>99</v>
      </c>
      <c r="E1480">
        <v>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99</v>
      </c>
      <c r="P1480">
        <v>9999</v>
      </c>
      <c r="Q1480">
        <v>243</v>
      </c>
      <c r="R1480">
        <v>532</v>
      </c>
      <c r="S1480">
        <v>528</v>
      </c>
      <c r="T1480">
        <v>7.0314565159926001</v>
      </c>
      <c r="U1480">
        <v>7.0833710795704716</v>
      </c>
      <c r="V1480">
        <v>14.272556390977444</v>
      </c>
      <c r="W1480">
        <v>56.236742424242415</v>
      </c>
      <c r="X1480">
        <v>144.54927948256326</v>
      </c>
      <c r="Y1480">
        <v>132.71842105263161</v>
      </c>
      <c r="Z1480">
        <v>133.72386363636363</v>
      </c>
      <c r="AA1480">
        <v>29.724061754637656</v>
      </c>
      <c r="AB1480">
        <v>4.0614147028098762</v>
      </c>
      <c r="AC1480">
        <v>-64.217116009189937</v>
      </c>
    </row>
    <row r="1481" spans="1:29">
      <c r="A1481">
        <v>3</v>
      </c>
      <c r="B1481">
        <v>1103</v>
      </c>
      <c r="C1481">
        <v>2003</v>
      </c>
      <c r="D1481">
        <v>99</v>
      </c>
      <c r="E1481">
        <v>10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99</v>
      </c>
      <c r="P1481">
        <v>9999</v>
      </c>
      <c r="Q1481">
        <v>232</v>
      </c>
      <c r="R1481">
        <v>402</v>
      </c>
      <c r="S1481">
        <v>396</v>
      </c>
      <c r="T1481">
        <v>5.313243457573356</v>
      </c>
      <c r="U1481">
        <v>5.3129045180214307</v>
      </c>
      <c r="V1481">
        <v>14.283582089552237</v>
      </c>
      <c r="W1481">
        <v>56.222222222222221</v>
      </c>
      <c r="X1481">
        <v>144.61683996054413</v>
      </c>
      <c r="Y1481">
        <v>131.73731343283578</v>
      </c>
      <c r="Z1481">
        <v>133.73333333333323</v>
      </c>
      <c r="AA1481">
        <v>29.812642223789453</v>
      </c>
      <c r="AB1481">
        <v>4.2409870100372009</v>
      </c>
      <c r="AC1481">
        <v>-63.144048206197851</v>
      </c>
    </row>
    <row r="1482" spans="1:29">
      <c r="A1482">
        <v>3</v>
      </c>
      <c r="B1482">
        <v>1104</v>
      </c>
      <c r="C1482">
        <v>2003</v>
      </c>
      <c r="D1482">
        <v>99</v>
      </c>
      <c r="E1482">
        <v>11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99</v>
      </c>
      <c r="P1482">
        <v>9999</v>
      </c>
      <c r="Q1482">
        <v>250</v>
      </c>
      <c r="R1482">
        <v>453</v>
      </c>
      <c r="S1482">
        <v>437</v>
      </c>
      <c r="T1482">
        <v>5.9873116574147476</v>
      </c>
      <c r="U1482">
        <v>5.7590876135058124</v>
      </c>
      <c r="V1482">
        <v>14.688741721854305</v>
      </c>
      <c r="W1482">
        <v>56.235697940503442</v>
      </c>
      <c r="X1482">
        <v>141.85363496994876</v>
      </c>
      <c r="Y1482">
        <v>126.72384105960256</v>
      </c>
      <c r="Z1482">
        <v>131.36361556064065</v>
      </c>
      <c r="AA1482">
        <v>27.498724392608505</v>
      </c>
      <c r="AB1482">
        <v>3.9128735226115072</v>
      </c>
      <c r="AC1482">
        <v>-63.291069829028366</v>
      </c>
    </row>
    <row r="1483" spans="1:29">
      <c r="A1483">
        <v>3</v>
      </c>
      <c r="B1483">
        <v>1105</v>
      </c>
      <c r="C1483">
        <v>2003</v>
      </c>
      <c r="D1483">
        <v>99</v>
      </c>
      <c r="E1483">
        <v>12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99</v>
      </c>
      <c r="P1483">
        <v>9999</v>
      </c>
      <c r="Q1483">
        <v>114</v>
      </c>
      <c r="R1483">
        <v>205</v>
      </c>
      <c r="S1483">
        <v>199</v>
      </c>
      <c r="T1483">
        <v>2.7094898228918844</v>
      </c>
      <c r="U1483">
        <v>2.6949358645031976</v>
      </c>
      <c r="V1483">
        <v>16.37560975609756</v>
      </c>
      <c r="W1483">
        <v>56.120603015075389</v>
      </c>
      <c r="X1483">
        <v>145.95037391327335</v>
      </c>
      <c r="Y1483">
        <v>131.0380487804878</v>
      </c>
      <c r="Z1483">
        <v>134.98894472361809</v>
      </c>
      <c r="AA1483">
        <v>29.018583170757069</v>
      </c>
      <c r="AB1483">
        <v>4.0493845475902193</v>
      </c>
      <c r="AC1483">
        <v>-59.670504412413287</v>
      </c>
    </row>
    <row r="1484" spans="1:29">
      <c r="A1484">
        <v>3</v>
      </c>
      <c r="B1484">
        <v>1106</v>
      </c>
      <c r="C1484">
        <v>2003</v>
      </c>
      <c r="D1484">
        <v>99</v>
      </c>
      <c r="E1484">
        <v>13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99</v>
      </c>
      <c r="P1484">
        <v>9999</v>
      </c>
      <c r="Q1484">
        <v>199</v>
      </c>
      <c r="R1484">
        <v>396</v>
      </c>
      <c r="S1484">
        <v>392</v>
      </c>
      <c r="T1484">
        <v>5.2339413164155433</v>
      </c>
      <c r="U1484">
        <v>5.3743518808059596</v>
      </c>
      <c r="V1484">
        <v>14.732323232323228</v>
      </c>
      <c r="W1484">
        <v>56.224489795918359</v>
      </c>
      <c r="X1484">
        <v>147.38911323418372</v>
      </c>
      <c r="Y1484">
        <v>135.28005050505047</v>
      </c>
      <c r="Z1484">
        <v>136.66045918367348</v>
      </c>
      <c r="AA1484">
        <v>27.105084484118088</v>
      </c>
      <c r="AB1484">
        <v>3.5822140350282377</v>
      </c>
      <c r="AC1484">
        <v>-61.350151586794624</v>
      </c>
    </row>
    <row r="1485" spans="1:29">
      <c r="A1485">
        <v>3</v>
      </c>
      <c r="B1485">
        <v>1107</v>
      </c>
      <c r="C1485">
        <v>2003</v>
      </c>
      <c r="D1485">
        <v>99</v>
      </c>
      <c r="E1485">
        <v>14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99</v>
      </c>
      <c r="P1485">
        <v>9999</v>
      </c>
      <c r="Q1485">
        <v>256</v>
      </c>
      <c r="R1485">
        <v>480</v>
      </c>
      <c r="S1485">
        <v>472</v>
      </c>
      <c r="T1485">
        <v>6.3441712926249005</v>
      </c>
      <c r="U1485">
        <v>6.4223579715688794</v>
      </c>
      <c r="V1485">
        <v>13.979166666666663</v>
      </c>
      <c r="W1485">
        <v>56.093220338983045</v>
      </c>
      <c r="X1485">
        <v>146.28837125316005</v>
      </c>
      <c r="Y1485">
        <v>133.36937499999999</v>
      </c>
      <c r="Z1485">
        <v>135.62987288135588</v>
      </c>
      <c r="AA1485">
        <v>29.733061293485481</v>
      </c>
      <c r="AB1485">
        <v>3.8372334846680376</v>
      </c>
      <c r="AC1485">
        <v>-58.988449321680719</v>
      </c>
    </row>
    <row r="1486" spans="1:29">
      <c r="A1486">
        <v>3</v>
      </c>
      <c r="B1486">
        <v>1108</v>
      </c>
      <c r="C1486">
        <v>2003</v>
      </c>
      <c r="D1486">
        <v>99</v>
      </c>
      <c r="E1486">
        <v>15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99</v>
      </c>
      <c r="P1486">
        <v>9999</v>
      </c>
      <c r="Q1486">
        <v>251</v>
      </c>
      <c r="R1486">
        <v>514</v>
      </c>
      <c r="S1486">
        <v>504</v>
      </c>
      <c r="T1486">
        <v>6.7935500925191654</v>
      </c>
      <c r="U1486">
        <v>6.6759424595859436</v>
      </c>
      <c r="V1486">
        <v>14.352140077821016</v>
      </c>
      <c r="W1486">
        <v>56.44444444444445</v>
      </c>
      <c r="X1486">
        <v>142.88270780022856</v>
      </c>
      <c r="Y1486">
        <v>129.46498054474705</v>
      </c>
      <c r="Z1486">
        <v>132.03373015873015</v>
      </c>
      <c r="AA1486">
        <v>28.372407461009448</v>
      </c>
      <c r="AB1486">
        <v>4.4240603980555964</v>
      </c>
      <c r="AC1486">
        <v>-58.44320809287273</v>
      </c>
    </row>
    <row r="1487" spans="1:29">
      <c r="A1487">
        <v>3</v>
      </c>
      <c r="B1487">
        <v>1109</v>
      </c>
      <c r="C1487">
        <v>2003</v>
      </c>
      <c r="D1487">
        <v>99</v>
      </c>
      <c r="E1487">
        <v>16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99</v>
      </c>
      <c r="P1487">
        <v>9999</v>
      </c>
      <c r="Q1487">
        <v>114</v>
      </c>
      <c r="R1487">
        <v>204</v>
      </c>
      <c r="S1487">
        <v>201</v>
      </c>
      <c r="T1487">
        <v>2.6962727993655839</v>
      </c>
      <c r="U1487">
        <v>2.6770183151263538</v>
      </c>
      <c r="V1487">
        <v>14.852941176470589</v>
      </c>
      <c r="W1487">
        <v>56.43781094527364</v>
      </c>
      <c r="X1487">
        <v>143.02041509995104</v>
      </c>
      <c r="Y1487">
        <v>130.80490196078429</v>
      </c>
      <c r="Z1487">
        <v>132.75721393034829</v>
      </c>
      <c r="AA1487">
        <v>29.131999471935373</v>
      </c>
      <c r="AB1487">
        <v>4.1438515484751957</v>
      </c>
      <c r="AC1487">
        <v>-47.621654271099963</v>
      </c>
    </row>
    <row r="1488" spans="1:29">
      <c r="A1488">
        <v>3</v>
      </c>
      <c r="B1488">
        <v>1110</v>
      </c>
      <c r="C1488">
        <v>2003</v>
      </c>
      <c r="D1488">
        <v>99</v>
      </c>
      <c r="E1488">
        <v>17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99</v>
      </c>
      <c r="P1488">
        <v>9999</v>
      </c>
      <c r="Q1488">
        <v>217</v>
      </c>
      <c r="R1488">
        <v>434</v>
      </c>
      <c r="S1488">
        <v>426</v>
      </c>
      <c r="T1488">
        <v>5.7361882104150155</v>
      </c>
      <c r="U1488">
        <v>5.7066692509671828</v>
      </c>
      <c r="V1488">
        <v>15.129032258064512</v>
      </c>
      <c r="W1488">
        <v>56.190140845070417</v>
      </c>
      <c r="X1488">
        <v>144.07112651092663</v>
      </c>
      <c r="Y1488">
        <v>131.06774193548395</v>
      </c>
      <c r="Z1488">
        <v>133.52910798122073</v>
      </c>
      <c r="AA1488">
        <v>30.388612854539058</v>
      </c>
      <c r="AB1488">
        <v>3.8734677696247592</v>
      </c>
      <c r="AC1488">
        <v>-60.210109149066959</v>
      </c>
    </row>
    <row r="1489" spans="1:16">
      <c r="A1489">
        <v>3</v>
      </c>
      <c r="B1489">
        <v>1111</v>
      </c>
      <c r="C1489">
        <v>2003</v>
      </c>
      <c r="D1489">
        <v>99</v>
      </c>
      <c r="E1489">
        <v>18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99</v>
      </c>
      <c r="P1489">
        <v>9999</v>
      </c>
    </row>
    <row r="1490" spans="1:16">
      <c r="A1490">
        <v>3</v>
      </c>
      <c r="B1490">
        <v>1112</v>
      </c>
      <c r="C1490">
        <v>2003</v>
      </c>
      <c r="D1490">
        <v>99</v>
      </c>
      <c r="E1490">
        <v>19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99</v>
      </c>
      <c r="P1490">
        <v>9999</v>
      </c>
    </row>
    <row r="1491" spans="1:16">
      <c r="A1491">
        <v>3</v>
      </c>
      <c r="B1491">
        <v>1113</v>
      </c>
      <c r="C1491">
        <v>2003</v>
      </c>
      <c r="D1491">
        <v>99</v>
      </c>
      <c r="E1491">
        <v>20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99</v>
      </c>
      <c r="P1491">
        <v>9999</v>
      </c>
    </row>
    <row r="1492" spans="1:16">
      <c r="A1492">
        <v>3</v>
      </c>
      <c r="B1492">
        <v>1114</v>
      </c>
      <c r="C1492">
        <v>2003</v>
      </c>
      <c r="D1492">
        <v>99</v>
      </c>
      <c r="E1492">
        <v>21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99</v>
      </c>
      <c r="P1492">
        <v>9999</v>
      </c>
    </row>
    <row r="1493" spans="1:16">
      <c r="A1493">
        <v>3</v>
      </c>
      <c r="B1493">
        <v>1115</v>
      </c>
      <c r="C1493">
        <v>2003</v>
      </c>
      <c r="D1493">
        <v>99</v>
      </c>
      <c r="E1493">
        <v>22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99</v>
      </c>
      <c r="P1493">
        <v>9999</v>
      </c>
    </row>
    <row r="1494" spans="1:16">
      <c r="A1494">
        <v>3</v>
      </c>
      <c r="B1494">
        <v>1116</v>
      </c>
      <c r="C1494">
        <v>2003</v>
      </c>
      <c r="D1494">
        <v>99</v>
      </c>
      <c r="E1494">
        <v>23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99</v>
      </c>
      <c r="P1494">
        <v>9999</v>
      </c>
    </row>
    <row r="1495" spans="1:16">
      <c r="A1495">
        <v>3</v>
      </c>
      <c r="B1495">
        <v>1117</v>
      </c>
      <c r="C1495">
        <v>2003</v>
      </c>
      <c r="D1495">
        <v>99</v>
      </c>
      <c r="E1495">
        <v>24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99</v>
      </c>
      <c r="P1495">
        <v>9999</v>
      </c>
    </row>
    <row r="1496" spans="1:16">
      <c r="A1496">
        <v>3</v>
      </c>
      <c r="B1496">
        <v>1118</v>
      </c>
      <c r="C1496">
        <v>2003</v>
      </c>
      <c r="D1496">
        <v>99</v>
      </c>
      <c r="E1496">
        <v>25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99</v>
      </c>
      <c r="P1496">
        <v>9999</v>
      </c>
    </row>
    <row r="1497" spans="1:16">
      <c r="A1497">
        <v>3</v>
      </c>
      <c r="B1497">
        <v>1119</v>
      </c>
      <c r="C1497">
        <v>2003</v>
      </c>
      <c r="D1497">
        <v>99</v>
      </c>
      <c r="E1497">
        <v>26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99</v>
      </c>
      <c r="N1497">
        <v>99</v>
      </c>
      <c r="O1497">
        <v>99</v>
      </c>
      <c r="P1497">
        <v>9999</v>
      </c>
    </row>
    <row r="1498" spans="1:16">
      <c r="A1498">
        <v>3</v>
      </c>
      <c r="B1498">
        <v>1120</v>
      </c>
      <c r="C1498">
        <v>2003</v>
      </c>
      <c r="D1498">
        <v>99</v>
      </c>
      <c r="E1498">
        <v>27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99</v>
      </c>
      <c r="N1498">
        <v>99</v>
      </c>
      <c r="O1498">
        <v>99</v>
      </c>
      <c r="P1498">
        <v>9999</v>
      </c>
    </row>
    <row r="1499" spans="1:16">
      <c r="A1499">
        <v>3</v>
      </c>
      <c r="B1499">
        <v>1121</v>
      </c>
      <c r="C1499">
        <v>2003</v>
      </c>
      <c r="D1499">
        <v>99</v>
      </c>
      <c r="E1499">
        <v>28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99</v>
      </c>
      <c r="N1499">
        <v>99</v>
      </c>
      <c r="O1499">
        <v>99</v>
      </c>
      <c r="P1499">
        <v>9999</v>
      </c>
    </row>
    <row r="1500" spans="1:16">
      <c r="A1500">
        <v>3</v>
      </c>
      <c r="B1500">
        <v>1122</v>
      </c>
      <c r="C1500">
        <v>2003</v>
      </c>
      <c r="D1500">
        <v>99</v>
      </c>
      <c r="E1500">
        <v>29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99</v>
      </c>
      <c r="N1500">
        <v>99</v>
      </c>
      <c r="O1500">
        <v>99</v>
      </c>
      <c r="P1500">
        <v>9999</v>
      </c>
    </row>
    <row r="1501" spans="1:16">
      <c r="A1501">
        <v>3</v>
      </c>
      <c r="B1501">
        <v>1123</v>
      </c>
      <c r="C1501">
        <v>2003</v>
      </c>
      <c r="D1501">
        <v>99</v>
      </c>
      <c r="E1501">
        <v>30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99</v>
      </c>
      <c r="N1501">
        <v>99</v>
      </c>
      <c r="O1501">
        <v>99</v>
      </c>
      <c r="P1501">
        <v>9999</v>
      </c>
    </row>
    <row r="1502" spans="1:16">
      <c r="A1502">
        <v>3</v>
      </c>
      <c r="B1502">
        <v>1124</v>
      </c>
      <c r="C1502">
        <v>2003</v>
      </c>
      <c r="D1502">
        <v>99</v>
      </c>
      <c r="E1502">
        <v>31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99</v>
      </c>
      <c r="N1502">
        <v>99</v>
      </c>
      <c r="O1502">
        <v>99</v>
      </c>
      <c r="P1502">
        <v>9999</v>
      </c>
    </row>
    <row r="1503" spans="1:16">
      <c r="A1503">
        <v>3</v>
      </c>
      <c r="B1503">
        <v>1125</v>
      </c>
      <c r="C1503">
        <v>2003</v>
      </c>
      <c r="D1503">
        <v>99</v>
      </c>
      <c r="E1503">
        <v>32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99</v>
      </c>
      <c r="N1503">
        <v>99</v>
      </c>
      <c r="O1503">
        <v>99</v>
      </c>
      <c r="P1503">
        <v>9999</v>
      </c>
    </row>
    <row r="1504" spans="1:16">
      <c r="A1504">
        <v>3</v>
      </c>
      <c r="B1504">
        <v>1126</v>
      </c>
      <c r="C1504">
        <v>2003</v>
      </c>
      <c r="D1504">
        <v>99</v>
      </c>
      <c r="E1504">
        <v>33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99</v>
      </c>
      <c r="N1504">
        <v>99</v>
      </c>
      <c r="O1504">
        <v>99</v>
      </c>
      <c r="P1504">
        <v>9999</v>
      </c>
    </row>
    <row r="1505" spans="1:16">
      <c r="A1505">
        <v>3</v>
      </c>
      <c r="B1505">
        <v>1127</v>
      </c>
      <c r="C1505">
        <v>2003</v>
      </c>
      <c r="D1505">
        <v>99</v>
      </c>
      <c r="E1505">
        <v>34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99</v>
      </c>
      <c r="N1505">
        <v>99</v>
      </c>
      <c r="O1505">
        <v>99</v>
      </c>
      <c r="P1505">
        <v>9999</v>
      </c>
    </row>
    <row r="1506" spans="1:16">
      <c r="A1506">
        <v>3</v>
      </c>
      <c r="B1506">
        <v>1128</v>
      </c>
      <c r="C1506">
        <v>2003</v>
      </c>
      <c r="D1506">
        <v>99</v>
      </c>
      <c r="E1506">
        <v>35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99</v>
      </c>
      <c r="N1506">
        <v>99</v>
      </c>
      <c r="O1506">
        <v>99</v>
      </c>
      <c r="P1506">
        <v>9999</v>
      </c>
    </row>
    <row r="1507" spans="1:16">
      <c r="A1507">
        <v>3</v>
      </c>
      <c r="B1507">
        <v>1129</v>
      </c>
      <c r="C1507">
        <v>2003</v>
      </c>
      <c r="D1507">
        <v>99</v>
      </c>
      <c r="E1507">
        <v>36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99</v>
      </c>
      <c r="N1507">
        <v>99</v>
      </c>
      <c r="O1507">
        <v>99</v>
      </c>
      <c r="P1507">
        <v>9999</v>
      </c>
    </row>
    <row r="1508" spans="1:16">
      <c r="A1508">
        <v>3</v>
      </c>
      <c r="B1508">
        <v>1130</v>
      </c>
      <c r="C1508">
        <v>2003</v>
      </c>
      <c r="D1508">
        <v>99</v>
      </c>
      <c r="E1508">
        <v>37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99</v>
      </c>
      <c r="N1508">
        <v>99</v>
      </c>
      <c r="O1508">
        <v>99</v>
      </c>
      <c r="P1508">
        <v>9999</v>
      </c>
    </row>
    <row r="1509" spans="1:16">
      <c r="A1509">
        <v>3</v>
      </c>
      <c r="B1509">
        <v>1131</v>
      </c>
      <c r="C1509">
        <v>2003</v>
      </c>
      <c r="D1509">
        <v>99</v>
      </c>
      <c r="E1509">
        <v>38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99</v>
      </c>
      <c r="N1509">
        <v>99</v>
      </c>
      <c r="O1509">
        <v>99</v>
      </c>
      <c r="P1509">
        <v>9999</v>
      </c>
    </row>
    <row r="1510" spans="1:16">
      <c r="A1510">
        <v>3</v>
      </c>
      <c r="B1510">
        <v>1132</v>
      </c>
      <c r="C1510">
        <v>2003</v>
      </c>
      <c r="D1510">
        <v>99</v>
      </c>
      <c r="E1510">
        <v>39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99</v>
      </c>
      <c r="N1510">
        <v>99</v>
      </c>
      <c r="O1510">
        <v>99</v>
      </c>
      <c r="P1510">
        <v>9999</v>
      </c>
    </row>
    <row r="1511" spans="1:16">
      <c r="A1511">
        <v>3</v>
      </c>
      <c r="B1511">
        <v>1133</v>
      </c>
      <c r="C1511">
        <v>2003</v>
      </c>
      <c r="D1511">
        <v>99</v>
      </c>
      <c r="E1511">
        <v>40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99</v>
      </c>
      <c r="N1511">
        <v>99</v>
      </c>
      <c r="O1511">
        <v>99</v>
      </c>
      <c r="P1511">
        <v>9999</v>
      </c>
    </row>
    <row r="1512" spans="1:16">
      <c r="A1512">
        <v>3</v>
      </c>
      <c r="B1512">
        <v>1134</v>
      </c>
      <c r="C1512">
        <v>2003</v>
      </c>
      <c r="D1512">
        <v>99</v>
      </c>
      <c r="E1512">
        <v>41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99</v>
      </c>
      <c r="N1512">
        <v>99</v>
      </c>
      <c r="O1512">
        <v>99</v>
      </c>
      <c r="P1512">
        <v>9999</v>
      </c>
    </row>
    <row r="1513" spans="1:16">
      <c r="A1513">
        <v>3</v>
      </c>
      <c r="B1513">
        <v>1135</v>
      </c>
      <c r="C1513">
        <v>2003</v>
      </c>
      <c r="D1513">
        <v>99</v>
      </c>
      <c r="E1513">
        <v>42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99</v>
      </c>
      <c r="N1513">
        <v>99</v>
      </c>
      <c r="O1513">
        <v>99</v>
      </c>
      <c r="P1513">
        <v>9999</v>
      </c>
    </row>
    <row r="1514" spans="1:16">
      <c r="A1514">
        <v>3</v>
      </c>
      <c r="B1514">
        <v>1136</v>
      </c>
      <c r="C1514">
        <v>2003</v>
      </c>
      <c r="D1514">
        <v>99</v>
      </c>
      <c r="E1514">
        <v>43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99</v>
      </c>
      <c r="N1514">
        <v>99</v>
      </c>
      <c r="O1514">
        <v>99</v>
      </c>
      <c r="P1514">
        <v>9999</v>
      </c>
    </row>
    <row r="1515" spans="1:16">
      <c r="A1515">
        <v>3</v>
      </c>
      <c r="B1515">
        <v>1137</v>
      </c>
      <c r="C1515">
        <v>2003</v>
      </c>
      <c r="D1515">
        <v>99</v>
      </c>
      <c r="E1515">
        <v>44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99</v>
      </c>
      <c r="N1515">
        <v>99</v>
      </c>
      <c r="O1515">
        <v>99</v>
      </c>
      <c r="P1515">
        <v>9999</v>
      </c>
    </row>
    <row r="1516" spans="1:16">
      <c r="A1516">
        <v>3</v>
      </c>
      <c r="B1516">
        <v>1138</v>
      </c>
      <c r="C1516">
        <v>2003</v>
      </c>
      <c r="D1516">
        <v>99</v>
      </c>
      <c r="E1516">
        <v>45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99</v>
      </c>
      <c r="N1516">
        <v>99</v>
      </c>
      <c r="O1516">
        <v>99</v>
      </c>
      <c r="P1516">
        <v>9999</v>
      </c>
    </row>
    <row r="1517" spans="1:16">
      <c r="A1517">
        <v>3</v>
      </c>
      <c r="B1517">
        <v>1139</v>
      </c>
      <c r="C1517">
        <v>2003</v>
      </c>
      <c r="D1517">
        <v>99</v>
      </c>
      <c r="E1517">
        <v>46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99</v>
      </c>
      <c r="N1517">
        <v>99</v>
      </c>
      <c r="O1517">
        <v>99</v>
      </c>
      <c r="P1517">
        <v>9999</v>
      </c>
    </row>
    <row r="1518" spans="1:16">
      <c r="A1518">
        <v>3</v>
      </c>
      <c r="B1518">
        <v>1140</v>
      </c>
      <c r="C1518">
        <v>2003</v>
      </c>
      <c r="D1518">
        <v>99</v>
      </c>
      <c r="E1518">
        <v>47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99</v>
      </c>
      <c r="N1518">
        <v>99</v>
      </c>
      <c r="O1518">
        <v>99</v>
      </c>
      <c r="P1518">
        <v>9999</v>
      </c>
    </row>
    <row r="1519" spans="1:16">
      <c r="A1519">
        <v>3</v>
      </c>
      <c r="B1519">
        <v>1141</v>
      </c>
      <c r="C1519">
        <v>2003</v>
      </c>
      <c r="D1519">
        <v>99</v>
      </c>
      <c r="E1519">
        <v>48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99</v>
      </c>
      <c r="N1519">
        <v>99</v>
      </c>
      <c r="O1519">
        <v>99</v>
      </c>
      <c r="P1519">
        <v>9999</v>
      </c>
    </row>
    <row r="1520" spans="1:16">
      <c r="A1520">
        <v>3</v>
      </c>
      <c r="B1520">
        <v>1142</v>
      </c>
      <c r="C1520">
        <v>2003</v>
      </c>
      <c r="D1520">
        <v>99</v>
      </c>
      <c r="E1520">
        <v>49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99</v>
      </c>
      <c r="N1520">
        <v>99</v>
      </c>
      <c r="O1520">
        <v>99</v>
      </c>
      <c r="P1520">
        <v>9999</v>
      </c>
    </row>
    <row r="1521" spans="1:29">
      <c r="A1521">
        <v>3</v>
      </c>
      <c r="B1521">
        <v>1143</v>
      </c>
      <c r="C1521">
        <v>2003</v>
      </c>
      <c r="D1521">
        <v>99</v>
      </c>
      <c r="E1521">
        <v>50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99</v>
      </c>
      <c r="N1521">
        <v>99</v>
      </c>
      <c r="O1521">
        <v>99</v>
      </c>
      <c r="P1521">
        <v>9999</v>
      </c>
    </row>
    <row r="1522" spans="1:29">
      <c r="A1522">
        <v>3</v>
      </c>
      <c r="B1522">
        <v>1144</v>
      </c>
      <c r="C1522">
        <v>2003</v>
      </c>
      <c r="D1522">
        <v>99</v>
      </c>
      <c r="E1522">
        <v>51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99</v>
      </c>
      <c r="N1522">
        <v>99</v>
      </c>
      <c r="O1522">
        <v>99</v>
      </c>
      <c r="P1522">
        <v>9999</v>
      </c>
    </row>
    <row r="1523" spans="1:29">
      <c r="A1523">
        <v>3</v>
      </c>
      <c r="B1523">
        <v>1145</v>
      </c>
      <c r="C1523">
        <v>2003</v>
      </c>
      <c r="D1523">
        <v>99</v>
      </c>
      <c r="E1523">
        <v>52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99</v>
      </c>
      <c r="N1523">
        <v>99</v>
      </c>
      <c r="O1523">
        <v>99</v>
      </c>
      <c r="P1523">
        <v>9999</v>
      </c>
    </row>
    <row r="1524" spans="1:29">
      <c r="A1524">
        <v>3</v>
      </c>
      <c r="B1524">
        <v>1146</v>
      </c>
      <c r="C1524">
        <v>2002</v>
      </c>
      <c r="D1524">
        <v>99</v>
      </c>
      <c r="E1524">
        <v>1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99</v>
      </c>
      <c r="N1524">
        <v>99</v>
      </c>
      <c r="O1524">
        <v>99</v>
      </c>
      <c r="P1524">
        <v>9999</v>
      </c>
      <c r="Q1524">
        <v>198</v>
      </c>
      <c r="R1524">
        <v>437</v>
      </c>
      <c r="S1524">
        <v>432</v>
      </c>
      <c r="T1524">
        <v>5.4319453076445008</v>
      </c>
      <c r="U1524">
        <v>5.5230981015656484</v>
      </c>
      <c r="V1524">
        <v>13.908466819221969</v>
      </c>
      <c r="W1524">
        <v>55.067129629629619</v>
      </c>
      <c r="X1524">
        <v>143.7817186519928</v>
      </c>
      <c r="Y1524">
        <v>131.52791762013729</v>
      </c>
      <c r="Z1524">
        <v>133.05023148148149</v>
      </c>
      <c r="AA1524">
        <v>28.101585726019081</v>
      </c>
      <c r="AB1524">
        <v>4.0935397502528588</v>
      </c>
      <c r="AC1524">
        <v>-59.288049641940781</v>
      </c>
    </row>
    <row r="1525" spans="1:29">
      <c r="A1525">
        <v>3</v>
      </c>
      <c r="B1525">
        <v>1147</v>
      </c>
      <c r="C1525">
        <v>2002</v>
      </c>
      <c r="D1525">
        <v>99</v>
      </c>
      <c r="E1525">
        <v>2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99</v>
      </c>
      <c r="N1525">
        <v>99</v>
      </c>
      <c r="O1525">
        <v>99</v>
      </c>
      <c r="P1525">
        <v>9999</v>
      </c>
      <c r="Q1525">
        <v>314</v>
      </c>
      <c r="R1525">
        <v>679</v>
      </c>
      <c r="S1525">
        <v>671</v>
      </c>
      <c r="T1525">
        <v>8.440024860161591</v>
      </c>
      <c r="U1525">
        <v>8.2162158422398441</v>
      </c>
      <c r="V1525">
        <v>14.150220913107511</v>
      </c>
      <c r="W1525">
        <v>55.973174366616966</v>
      </c>
      <c r="X1525">
        <v>137.8655756904632</v>
      </c>
      <c r="Y1525">
        <v>125.92695139911612</v>
      </c>
      <c r="Z1525">
        <v>127.42831594634852</v>
      </c>
      <c r="AA1525">
        <v>27.881160463446392</v>
      </c>
      <c r="AB1525">
        <v>4.0565152721153712</v>
      </c>
      <c r="AC1525">
        <v>-53.251826126131618</v>
      </c>
    </row>
    <row r="1526" spans="1:29">
      <c r="A1526">
        <v>3</v>
      </c>
      <c r="B1526">
        <v>1148</v>
      </c>
      <c r="C1526">
        <v>2002</v>
      </c>
      <c r="D1526">
        <v>99</v>
      </c>
      <c r="E1526">
        <v>3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99</v>
      </c>
      <c r="N1526">
        <v>99</v>
      </c>
      <c r="O1526">
        <v>99</v>
      </c>
      <c r="P1526">
        <v>9999</v>
      </c>
      <c r="Q1526">
        <v>272</v>
      </c>
      <c r="R1526">
        <v>517</v>
      </c>
      <c r="S1526">
        <v>506</v>
      </c>
      <c r="T1526">
        <v>6.4263517712865124</v>
      </c>
      <c r="U1526">
        <v>6.3809518135570409</v>
      </c>
      <c r="V1526">
        <v>13.742746615087032</v>
      </c>
      <c r="W1526">
        <v>55.749011857707515</v>
      </c>
      <c r="X1526">
        <v>141.74973962208011</v>
      </c>
      <c r="Y1526">
        <v>128.44332688588017</v>
      </c>
      <c r="Z1526">
        <v>131.23557312252979</v>
      </c>
      <c r="AA1526">
        <v>29.00077141143106</v>
      </c>
      <c r="AB1526">
        <v>3.9555645764462826</v>
      </c>
      <c r="AC1526">
        <v>-63.588362770661696</v>
      </c>
    </row>
    <row r="1527" spans="1:29">
      <c r="A1527">
        <v>3</v>
      </c>
      <c r="B1527">
        <v>1149</v>
      </c>
      <c r="C1527">
        <v>2002</v>
      </c>
      <c r="D1527">
        <v>99</v>
      </c>
      <c r="E1527">
        <v>4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99</v>
      </c>
      <c r="N1527">
        <v>99</v>
      </c>
      <c r="O1527">
        <v>99</v>
      </c>
      <c r="P1527">
        <v>9999</v>
      </c>
      <c r="Q1527">
        <v>261</v>
      </c>
      <c r="R1527">
        <v>486</v>
      </c>
      <c r="S1527">
        <v>479</v>
      </c>
      <c r="T1527">
        <v>6.0410192666252334</v>
      </c>
      <c r="U1527">
        <v>6.1378027759963558</v>
      </c>
      <c r="V1527">
        <v>14.004115226337452</v>
      </c>
      <c r="W1527">
        <v>55.601252609603321</v>
      </c>
      <c r="X1527">
        <v>143.97451502302829</v>
      </c>
      <c r="Y1527">
        <v>131.42962962962969</v>
      </c>
      <c r="Z1527">
        <v>133.35031315240099</v>
      </c>
      <c r="AA1527">
        <v>28.691201558574861</v>
      </c>
      <c r="AB1527">
        <v>3.7161384902299073</v>
      </c>
      <c r="AC1527">
        <v>-60.033217704692113</v>
      </c>
    </row>
    <row r="1528" spans="1:29">
      <c r="A1528">
        <v>3</v>
      </c>
      <c r="B1528">
        <v>1150</v>
      </c>
      <c r="C1528">
        <v>2002</v>
      </c>
      <c r="D1528">
        <v>99</v>
      </c>
      <c r="E1528">
        <v>5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99</v>
      </c>
      <c r="N1528">
        <v>99</v>
      </c>
      <c r="O1528">
        <v>99</v>
      </c>
      <c r="P1528">
        <v>9999</v>
      </c>
      <c r="Q1528">
        <v>255</v>
      </c>
      <c r="R1528">
        <v>447</v>
      </c>
      <c r="S1528">
        <v>441</v>
      </c>
      <c r="T1528">
        <v>5.5562461155997509</v>
      </c>
      <c r="U1528">
        <v>5.4088457281623779</v>
      </c>
      <c r="V1528">
        <v>14.073825503355703</v>
      </c>
      <c r="W1528">
        <v>56.210884353741491</v>
      </c>
      <c r="X1528">
        <v>137.96830198191381</v>
      </c>
      <c r="Y1528">
        <v>125.92550335570483</v>
      </c>
      <c r="Z1528">
        <v>127.63877551020416</v>
      </c>
      <c r="AA1528">
        <v>26.991625766877078</v>
      </c>
      <c r="AB1528">
        <v>3.3242692256472042</v>
      </c>
      <c r="AC1528">
        <v>-53.99119462508331</v>
      </c>
    </row>
    <row r="1529" spans="1:29">
      <c r="A1529">
        <v>3</v>
      </c>
      <c r="B1529">
        <v>1151</v>
      </c>
      <c r="C1529">
        <v>2002</v>
      </c>
      <c r="D1529">
        <v>99</v>
      </c>
      <c r="E1529">
        <v>6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99</v>
      </c>
      <c r="N1529">
        <v>99</v>
      </c>
      <c r="O1529">
        <v>99</v>
      </c>
      <c r="P1529">
        <v>9999</v>
      </c>
      <c r="Q1529">
        <v>239</v>
      </c>
      <c r="R1529">
        <v>453</v>
      </c>
      <c r="S1529">
        <v>447</v>
      </c>
      <c r="T1529">
        <v>5.6308266003729006</v>
      </c>
      <c r="U1529">
        <v>5.6891532121444612</v>
      </c>
      <c r="V1529">
        <v>13.587196467991172</v>
      </c>
      <c r="W1529">
        <v>55.628635346756163</v>
      </c>
      <c r="X1529">
        <v>143.29030730485812</v>
      </c>
      <c r="Y1529">
        <v>130.69713024282569</v>
      </c>
      <c r="Z1529">
        <v>132.45145413870253</v>
      </c>
      <c r="AA1529">
        <v>29.557976115156556</v>
      </c>
      <c r="AB1529">
        <v>4.1049850927858396</v>
      </c>
      <c r="AC1529">
        <v>-55.285297687228606</v>
      </c>
    </row>
    <row r="1530" spans="1:29">
      <c r="A1530">
        <v>3</v>
      </c>
      <c r="B1530">
        <v>1152</v>
      </c>
      <c r="C1530">
        <v>2002</v>
      </c>
      <c r="D1530">
        <v>99</v>
      </c>
      <c r="E1530">
        <v>7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99</v>
      </c>
      <c r="N1530">
        <v>99</v>
      </c>
      <c r="O1530">
        <v>99</v>
      </c>
      <c r="P1530">
        <v>9999</v>
      </c>
      <c r="Q1530">
        <v>246</v>
      </c>
      <c r="R1530">
        <v>440</v>
      </c>
      <c r="S1530">
        <v>431</v>
      </c>
      <c r="T1530">
        <v>5.4692355500310761</v>
      </c>
      <c r="U1530">
        <v>5.4136214581523996</v>
      </c>
      <c r="V1530">
        <v>13.911363636363639</v>
      </c>
      <c r="W1530">
        <v>55.661252900232014</v>
      </c>
      <c r="X1530">
        <v>140.93100561410429</v>
      </c>
      <c r="Y1530">
        <v>128.04181818181812</v>
      </c>
      <c r="Z1530">
        <v>130.7155452436194</v>
      </c>
      <c r="AA1530">
        <v>29.032379948801974</v>
      </c>
      <c r="AB1530">
        <v>4.1207254231029751</v>
      </c>
      <c r="AC1530">
        <v>-60.060038740503018</v>
      </c>
    </row>
    <row r="1531" spans="1:29">
      <c r="A1531">
        <v>3</v>
      </c>
      <c r="B1531">
        <v>1153</v>
      </c>
      <c r="C1531">
        <v>2002</v>
      </c>
      <c r="D1531">
        <v>99</v>
      </c>
      <c r="E1531">
        <v>8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99</v>
      </c>
      <c r="N1531">
        <v>99</v>
      </c>
      <c r="O1531">
        <v>99</v>
      </c>
      <c r="P1531">
        <v>9999</v>
      </c>
      <c r="Q1531">
        <v>241</v>
      </c>
      <c r="R1531">
        <v>439</v>
      </c>
      <c r="S1531">
        <v>438</v>
      </c>
      <c r="T1531">
        <v>5.4568054692355501</v>
      </c>
      <c r="U1531">
        <v>5.489735255438136</v>
      </c>
      <c r="V1531">
        <v>14.355353075170839</v>
      </c>
      <c r="W1531">
        <v>56.616438356164387</v>
      </c>
      <c r="X1531">
        <v>141.38727581892255</v>
      </c>
      <c r="Y1531">
        <v>130.13781321184513</v>
      </c>
      <c r="Z1531">
        <v>130.43493150684941</v>
      </c>
      <c r="AA1531">
        <v>27.548395587121</v>
      </c>
      <c r="AB1531">
        <v>3.6967101392327906</v>
      </c>
      <c r="AC1531">
        <v>-56.580874862391859</v>
      </c>
    </row>
    <row r="1532" spans="1:29">
      <c r="A1532">
        <v>3</v>
      </c>
      <c r="B1532">
        <v>1154</v>
      </c>
      <c r="C1532">
        <v>2002</v>
      </c>
      <c r="D1532">
        <v>99</v>
      </c>
      <c r="E1532">
        <v>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99</v>
      </c>
      <c r="N1532">
        <v>99</v>
      </c>
      <c r="O1532">
        <v>99</v>
      </c>
      <c r="P1532">
        <v>9999</v>
      </c>
      <c r="Q1532">
        <v>245</v>
      </c>
      <c r="R1532">
        <v>455</v>
      </c>
      <c r="S1532">
        <v>451</v>
      </c>
      <c r="T1532">
        <v>5.6556867619639517</v>
      </c>
      <c r="U1532">
        <v>5.6555501381502449</v>
      </c>
      <c r="V1532">
        <v>14.769230769230772</v>
      </c>
      <c r="W1532">
        <v>56.600886917960082</v>
      </c>
      <c r="X1532">
        <v>140.66743657209528</v>
      </c>
      <c r="Y1532">
        <v>129.35406593406603</v>
      </c>
      <c r="Z1532">
        <v>130.50133037694022</v>
      </c>
      <c r="AA1532">
        <v>27.330146249466168</v>
      </c>
      <c r="AB1532">
        <v>4.2395455466073191</v>
      </c>
      <c r="AC1532">
        <v>-57.485163623496398</v>
      </c>
    </row>
    <row r="1533" spans="1:29">
      <c r="A1533">
        <v>3</v>
      </c>
      <c r="B1533">
        <v>1155</v>
      </c>
      <c r="C1533">
        <v>2002</v>
      </c>
      <c r="D1533">
        <v>99</v>
      </c>
      <c r="E1533">
        <v>10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99</v>
      </c>
      <c r="N1533">
        <v>99</v>
      </c>
      <c r="O1533">
        <v>99</v>
      </c>
      <c r="P1533">
        <v>9999</v>
      </c>
      <c r="Q1533">
        <v>257</v>
      </c>
      <c r="R1533">
        <v>458</v>
      </c>
      <c r="S1533">
        <v>449</v>
      </c>
      <c r="T1533">
        <v>5.6929770043505279</v>
      </c>
      <c r="U1533">
        <v>5.7146077569001612</v>
      </c>
      <c r="V1533">
        <v>14.622270742358085</v>
      </c>
      <c r="W1533">
        <v>56.164810690423138</v>
      </c>
      <c r="X1533">
        <v>142.6535362663046</v>
      </c>
      <c r="Y1533">
        <v>129.84868995633195</v>
      </c>
      <c r="Z1533">
        <v>132.45144766146996</v>
      </c>
      <c r="AA1533">
        <v>28.079281710518529</v>
      </c>
      <c r="AB1533">
        <v>3.8588122642998486</v>
      </c>
      <c r="AC1533">
        <v>-61.542837847906547</v>
      </c>
    </row>
    <row r="1534" spans="1:29">
      <c r="A1534">
        <v>3</v>
      </c>
      <c r="B1534">
        <v>1156</v>
      </c>
      <c r="C1534">
        <v>2002</v>
      </c>
      <c r="D1534">
        <v>99</v>
      </c>
      <c r="E1534">
        <v>11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99</v>
      </c>
      <c r="N1534">
        <v>99</v>
      </c>
      <c r="O1534">
        <v>99</v>
      </c>
      <c r="P1534">
        <v>9999</v>
      </c>
      <c r="Q1534">
        <v>254</v>
      </c>
      <c r="R1534">
        <v>456</v>
      </c>
      <c r="S1534">
        <v>448</v>
      </c>
      <c r="T1534">
        <v>5.6681168427594759</v>
      </c>
      <c r="U1534">
        <v>5.7641715703580321</v>
      </c>
      <c r="V1534">
        <v>13.539473684210527</v>
      </c>
      <c r="W1534">
        <v>55.377232142857153</v>
      </c>
      <c r="X1534">
        <v>144.55888502404443</v>
      </c>
      <c r="Y1534">
        <v>131.54934210526321</v>
      </c>
      <c r="Z1534">
        <v>133.89843750000003</v>
      </c>
      <c r="AA1534">
        <v>28.653665812996302</v>
      </c>
      <c r="AB1534">
        <v>4.5235612767686604</v>
      </c>
      <c r="AC1534">
        <v>-52.598002852525887</v>
      </c>
    </row>
    <row r="1535" spans="1:29">
      <c r="A1535">
        <v>3</v>
      </c>
      <c r="B1535">
        <v>1157</v>
      </c>
      <c r="C1535">
        <v>2002</v>
      </c>
      <c r="D1535">
        <v>99</v>
      </c>
      <c r="E1535">
        <v>12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99</v>
      </c>
      <c r="N1535">
        <v>99</v>
      </c>
      <c r="O1535">
        <v>99</v>
      </c>
      <c r="P1535">
        <v>9999</v>
      </c>
      <c r="Q1535">
        <v>276</v>
      </c>
      <c r="R1535">
        <v>501</v>
      </c>
      <c r="S1535">
        <v>495</v>
      </c>
      <c r="T1535">
        <v>6.2274704785581108</v>
      </c>
      <c r="U1535">
        <v>6.2980924177743249</v>
      </c>
      <c r="V1535">
        <v>14.293413173652699</v>
      </c>
      <c r="W1535">
        <v>55.737373737373751</v>
      </c>
      <c r="X1535">
        <v>143.38170895478819</v>
      </c>
      <c r="Y1535">
        <v>130.8241516966068</v>
      </c>
      <c r="Z1535">
        <v>132.40989898989898</v>
      </c>
      <c r="AA1535">
        <v>27.529047340301297</v>
      </c>
      <c r="AB1535">
        <v>4.0371653686536035</v>
      </c>
      <c r="AC1535">
        <v>-52.679014996794912</v>
      </c>
    </row>
    <row r="1536" spans="1:29">
      <c r="A1536">
        <v>3</v>
      </c>
      <c r="B1536">
        <v>1158</v>
      </c>
      <c r="C1536">
        <v>2002</v>
      </c>
      <c r="D1536">
        <v>99</v>
      </c>
      <c r="E1536">
        <v>13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99</v>
      </c>
      <c r="N1536">
        <v>99</v>
      </c>
      <c r="O1536">
        <v>99</v>
      </c>
      <c r="P1536">
        <v>9999</v>
      </c>
      <c r="Q1536">
        <v>151</v>
      </c>
      <c r="R1536">
        <v>250</v>
      </c>
      <c r="S1536">
        <v>243</v>
      </c>
      <c r="T1536">
        <v>3.1075201988812928</v>
      </c>
      <c r="U1536">
        <v>3.1357423896292298</v>
      </c>
      <c r="V1536">
        <v>13.663999999999998</v>
      </c>
      <c r="W1536">
        <v>54.76131687242799</v>
      </c>
      <c r="X1536">
        <v>143.98179848320703</v>
      </c>
      <c r="Y1536">
        <v>130.53200000000001</v>
      </c>
      <c r="Z1536">
        <v>134.29218106995896</v>
      </c>
      <c r="AA1536">
        <v>28.953947764125225</v>
      </c>
      <c r="AB1536">
        <v>4.1604429462072332</v>
      </c>
      <c r="AC1536">
        <v>-50.466696874910888</v>
      </c>
    </row>
    <row r="1537" spans="1:29">
      <c r="A1537">
        <v>3</v>
      </c>
      <c r="B1537">
        <v>1159</v>
      </c>
      <c r="C1537">
        <v>2002</v>
      </c>
      <c r="D1537">
        <v>99</v>
      </c>
      <c r="E1537">
        <v>14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99</v>
      </c>
      <c r="N1537">
        <v>99</v>
      </c>
      <c r="O1537">
        <v>99</v>
      </c>
      <c r="P1537">
        <v>9999</v>
      </c>
      <c r="Q1537">
        <v>253</v>
      </c>
      <c r="R1537">
        <v>457</v>
      </c>
      <c r="S1537">
        <v>449</v>
      </c>
      <c r="T1537">
        <v>5.6805469235550037</v>
      </c>
      <c r="U1537">
        <v>5.5913708612822406</v>
      </c>
      <c r="V1537">
        <v>14.538293216630201</v>
      </c>
      <c r="W1537">
        <v>56.051224944320687</v>
      </c>
      <c r="X1537">
        <v>139.63931713492536</v>
      </c>
      <c r="Y1537">
        <v>127.32647702406997</v>
      </c>
      <c r="Z1537">
        <v>129.59510022271704</v>
      </c>
      <c r="AA1537">
        <v>28.331722138496097</v>
      </c>
      <c r="AB1537">
        <v>4.1016651044042121</v>
      </c>
      <c r="AC1537">
        <v>-62.351719652613994</v>
      </c>
    </row>
    <row r="1538" spans="1:29">
      <c r="A1538">
        <v>3</v>
      </c>
      <c r="B1538">
        <v>1160</v>
      </c>
      <c r="C1538">
        <v>2002</v>
      </c>
      <c r="D1538">
        <v>99</v>
      </c>
      <c r="E1538">
        <v>15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99</v>
      </c>
      <c r="N1538">
        <v>99</v>
      </c>
      <c r="O1538">
        <v>99</v>
      </c>
      <c r="P1538">
        <v>9999</v>
      </c>
      <c r="Q1538">
        <v>305</v>
      </c>
      <c r="R1538">
        <v>616</v>
      </c>
      <c r="S1538">
        <v>610</v>
      </c>
      <c r="T1538">
        <v>7.6569297700435053</v>
      </c>
      <c r="U1538">
        <v>7.8466781194501394</v>
      </c>
      <c r="V1538">
        <v>14.251623376623376</v>
      </c>
      <c r="W1538">
        <v>56.218032786885267</v>
      </c>
      <c r="X1538">
        <v>144.86147655161747</v>
      </c>
      <c r="Y1538">
        <v>132.56282467532478</v>
      </c>
      <c r="Z1538">
        <v>133.86672131147549</v>
      </c>
      <c r="AA1538">
        <v>27.621795695553597</v>
      </c>
      <c r="AB1538">
        <v>3.8483553309203886</v>
      </c>
      <c r="AC1538">
        <v>-57.941504097161292</v>
      </c>
    </row>
    <row r="1539" spans="1:29">
      <c r="A1539">
        <v>3</v>
      </c>
      <c r="B1539">
        <v>1161</v>
      </c>
      <c r="C1539">
        <v>2002</v>
      </c>
      <c r="D1539">
        <v>99</v>
      </c>
      <c r="E1539">
        <v>16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99</v>
      </c>
      <c r="N1539">
        <v>99</v>
      </c>
      <c r="O1539">
        <v>99</v>
      </c>
      <c r="P1539">
        <v>9999</v>
      </c>
      <c r="Q1539">
        <v>249</v>
      </c>
      <c r="R1539">
        <v>468</v>
      </c>
      <c r="S1539">
        <v>464</v>
      </c>
      <c r="T1539">
        <v>5.8172778123057807</v>
      </c>
      <c r="U1539">
        <v>5.7803244921150441</v>
      </c>
      <c r="V1539">
        <v>14.564102564102564</v>
      </c>
      <c r="W1539">
        <v>56.14224137931032</v>
      </c>
      <c r="X1539">
        <v>140.35012176940663</v>
      </c>
      <c r="Y1539">
        <v>128.53547008547</v>
      </c>
      <c r="Z1539">
        <v>129.6435344827585</v>
      </c>
      <c r="AA1539">
        <v>28.65586615500693</v>
      </c>
      <c r="AB1539">
        <v>4.4592532787233656</v>
      </c>
      <c r="AC1539">
        <v>-51.599785971660637</v>
      </c>
    </row>
    <row r="1540" spans="1:29">
      <c r="A1540">
        <v>3</v>
      </c>
      <c r="B1540">
        <v>1162</v>
      </c>
      <c r="C1540">
        <v>2002</v>
      </c>
      <c r="D1540">
        <v>99</v>
      </c>
      <c r="E1540">
        <v>17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99</v>
      </c>
      <c r="N1540">
        <v>99</v>
      </c>
      <c r="O1540">
        <v>99</v>
      </c>
      <c r="P1540">
        <v>9999</v>
      </c>
      <c r="Q1540">
        <v>252</v>
      </c>
      <c r="R1540">
        <v>486</v>
      </c>
      <c r="S1540">
        <v>480</v>
      </c>
      <c r="T1540">
        <v>6.0410192666252334</v>
      </c>
      <c r="U1540">
        <v>5.9540380670843049</v>
      </c>
      <c r="V1540">
        <v>14.368312757201643</v>
      </c>
      <c r="W1540">
        <v>56.016666666666652</v>
      </c>
      <c r="X1540">
        <v>139.54473915350283</v>
      </c>
      <c r="Y1540">
        <v>127.49465020576136</v>
      </c>
      <c r="Z1540">
        <v>129.0883333333334</v>
      </c>
      <c r="AA1540">
        <v>27.472423850512499</v>
      </c>
      <c r="AB1540">
        <v>3.8280398233154473</v>
      </c>
      <c r="AC1540">
        <v>-58.863564001243546</v>
      </c>
    </row>
    <row r="1541" spans="1:29">
      <c r="A1541">
        <v>3</v>
      </c>
      <c r="B1541">
        <v>1163</v>
      </c>
      <c r="C1541">
        <v>2002</v>
      </c>
      <c r="D1541">
        <v>99</v>
      </c>
      <c r="E1541">
        <v>18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99</v>
      </c>
      <c r="N1541">
        <v>99</v>
      </c>
      <c r="O1541">
        <v>99</v>
      </c>
      <c r="P1541">
        <v>9999</v>
      </c>
    </row>
    <row r="1542" spans="1:29">
      <c r="A1542">
        <v>3</v>
      </c>
      <c r="B1542">
        <v>1164</v>
      </c>
      <c r="C1542">
        <v>2002</v>
      </c>
      <c r="D1542">
        <v>99</v>
      </c>
      <c r="E1542">
        <v>19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99</v>
      </c>
      <c r="N1542">
        <v>99</v>
      </c>
      <c r="O1542">
        <v>99</v>
      </c>
      <c r="P1542">
        <v>9999</v>
      </c>
    </row>
    <row r="1543" spans="1:29">
      <c r="A1543">
        <v>3</v>
      </c>
      <c r="B1543">
        <v>1165</v>
      </c>
      <c r="C1543">
        <v>2002</v>
      </c>
      <c r="D1543">
        <v>99</v>
      </c>
      <c r="E1543">
        <v>20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99</v>
      </c>
      <c r="N1543">
        <v>99</v>
      </c>
      <c r="O1543">
        <v>99</v>
      </c>
      <c r="P1543">
        <v>9999</v>
      </c>
    </row>
    <row r="1544" spans="1:29">
      <c r="A1544">
        <v>3</v>
      </c>
      <c r="B1544">
        <v>1166</v>
      </c>
      <c r="C1544">
        <v>2002</v>
      </c>
      <c r="D1544">
        <v>99</v>
      </c>
      <c r="E1544">
        <v>21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99</v>
      </c>
      <c r="N1544">
        <v>99</v>
      </c>
      <c r="O1544">
        <v>99</v>
      </c>
      <c r="P1544">
        <v>9999</v>
      </c>
    </row>
    <row r="1545" spans="1:29">
      <c r="A1545">
        <v>3</v>
      </c>
      <c r="B1545">
        <v>1167</v>
      </c>
      <c r="C1545">
        <v>2002</v>
      </c>
      <c r="D1545">
        <v>99</v>
      </c>
      <c r="E1545">
        <v>22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99</v>
      </c>
      <c r="N1545">
        <v>99</v>
      </c>
      <c r="O1545">
        <v>99</v>
      </c>
      <c r="P1545">
        <v>9999</v>
      </c>
    </row>
    <row r="1546" spans="1:29">
      <c r="A1546">
        <v>3</v>
      </c>
      <c r="B1546">
        <v>1168</v>
      </c>
      <c r="C1546">
        <v>2002</v>
      </c>
      <c r="D1546">
        <v>99</v>
      </c>
      <c r="E1546">
        <v>23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99</v>
      </c>
      <c r="N1546">
        <v>99</v>
      </c>
      <c r="O1546">
        <v>99</v>
      </c>
      <c r="P1546">
        <v>9999</v>
      </c>
    </row>
    <row r="1547" spans="1:29">
      <c r="A1547">
        <v>3</v>
      </c>
      <c r="B1547">
        <v>1169</v>
      </c>
      <c r="C1547">
        <v>2002</v>
      </c>
      <c r="D1547">
        <v>99</v>
      </c>
      <c r="E1547">
        <v>24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99</v>
      </c>
      <c r="N1547">
        <v>99</v>
      </c>
      <c r="O1547">
        <v>99</v>
      </c>
      <c r="P1547">
        <v>9999</v>
      </c>
    </row>
    <row r="1548" spans="1:29">
      <c r="A1548">
        <v>3</v>
      </c>
      <c r="B1548">
        <v>1170</v>
      </c>
      <c r="C1548">
        <v>2002</v>
      </c>
      <c r="D1548">
        <v>99</v>
      </c>
      <c r="E1548">
        <v>25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99</v>
      </c>
      <c r="N1548">
        <v>99</v>
      </c>
      <c r="O1548">
        <v>99</v>
      </c>
      <c r="P1548">
        <v>9999</v>
      </c>
    </row>
    <row r="1549" spans="1:29">
      <c r="A1549">
        <v>3</v>
      </c>
      <c r="B1549">
        <v>1171</v>
      </c>
      <c r="C1549">
        <v>2002</v>
      </c>
      <c r="D1549">
        <v>99</v>
      </c>
      <c r="E1549">
        <v>26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99</v>
      </c>
      <c r="N1549">
        <v>99</v>
      </c>
      <c r="O1549">
        <v>99</v>
      </c>
      <c r="P1549">
        <v>9999</v>
      </c>
    </row>
    <row r="1550" spans="1:29">
      <c r="A1550">
        <v>3</v>
      </c>
      <c r="B1550">
        <v>1172</v>
      </c>
      <c r="C1550">
        <v>2002</v>
      </c>
      <c r="D1550">
        <v>99</v>
      </c>
      <c r="E1550">
        <v>27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99</v>
      </c>
      <c r="N1550">
        <v>99</v>
      </c>
      <c r="O1550">
        <v>99</v>
      </c>
      <c r="P1550">
        <v>9999</v>
      </c>
    </row>
    <row r="1551" spans="1:29">
      <c r="A1551">
        <v>3</v>
      </c>
      <c r="B1551">
        <v>1173</v>
      </c>
      <c r="C1551">
        <v>2002</v>
      </c>
      <c r="D1551">
        <v>99</v>
      </c>
      <c r="E1551">
        <v>28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99</v>
      </c>
      <c r="N1551">
        <v>99</v>
      </c>
      <c r="O1551">
        <v>99</v>
      </c>
      <c r="P1551">
        <v>9999</v>
      </c>
    </row>
    <row r="1552" spans="1:29">
      <c r="A1552">
        <v>3</v>
      </c>
      <c r="B1552">
        <v>1174</v>
      </c>
      <c r="C1552">
        <v>2002</v>
      </c>
      <c r="D1552">
        <v>99</v>
      </c>
      <c r="E1552">
        <v>29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99</v>
      </c>
      <c r="N1552">
        <v>99</v>
      </c>
      <c r="O1552">
        <v>99</v>
      </c>
      <c r="P1552">
        <v>9999</v>
      </c>
    </row>
    <row r="1553" spans="1:16">
      <c r="A1553">
        <v>3</v>
      </c>
      <c r="B1553">
        <v>1175</v>
      </c>
      <c r="C1553">
        <v>2002</v>
      </c>
      <c r="D1553">
        <v>99</v>
      </c>
      <c r="E1553">
        <v>30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99</v>
      </c>
      <c r="N1553">
        <v>99</v>
      </c>
      <c r="O1553">
        <v>99</v>
      </c>
      <c r="P1553">
        <v>9999</v>
      </c>
    </row>
    <row r="1554" spans="1:16">
      <c r="A1554">
        <v>3</v>
      </c>
      <c r="B1554">
        <v>1176</v>
      </c>
      <c r="C1554">
        <v>2002</v>
      </c>
      <c r="D1554">
        <v>99</v>
      </c>
      <c r="E1554">
        <v>31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99</v>
      </c>
      <c r="N1554">
        <v>99</v>
      </c>
      <c r="O1554">
        <v>99</v>
      </c>
      <c r="P1554">
        <v>9999</v>
      </c>
    </row>
    <row r="1555" spans="1:16">
      <c r="A1555">
        <v>3</v>
      </c>
      <c r="B1555">
        <v>1177</v>
      </c>
      <c r="C1555">
        <v>2002</v>
      </c>
      <c r="D1555">
        <v>99</v>
      </c>
      <c r="E1555">
        <v>32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99</v>
      </c>
      <c r="N1555">
        <v>99</v>
      </c>
      <c r="O1555">
        <v>99</v>
      </c>
      <c r="P1555">
        <v>9999</v>
      </c>
    </row>
    <row r="1556" spans="1:16">
      <c r="A1556">
        <v>3</v>
      </c>
      <c r="B1556">
        <v>1178</v>
      </c>
      <c r="C1556">
        <v>2002</v>
      </c>
      <c r="D1556">
        <v>99</v>
      </c>
      <c r="E1556">
        <v>33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99</v>
      </c>
      <c r="N1556">
        <v>99</v>
      </c>
      <c r="O1556">
        <v>99</v>
      </c>
      <c r="P1556">
        <v>9999</v>
      </c>
    </row>
    <row r="1557" spans="1:16">
      <c r="A1557">
        <v>3</v>
      </c>
      <c r="B1557">
        <v>1179</v>
      </c>
      <c r="C1557">
        <v>2002</v>
      </c>
      <c r="D1557">
        <v>99</v>
      </c>
      <c r="E1557">
        <v>34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99</v>
      </c>
      <c r="N1557">
        <v>99</v>
      </c>
      <c r="O1557">
        <v>99</v>
      </c>
      <c r="P1557">
        <v>9999</v>
      </c>
    </row>
    <row r="1558" spans="1:16">
      <c r="A1558">
        <v>3</v>
      </c>
      <c r="B1558">
        <v>1180</v>
      </c>
      <c r="C1558">
        <v>2002</v>
      </c>
      <c r="D1558">
        <v>99</v>
      </c>
      <c r="E1558">
        <v>35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99</v>
      </c>
      <c r="N1558">
        <v>99</v>
      </c>
      <c r="O1558">
        <v>99</v>
      </c>
      <c r="P1558">
        <v>9999</v>
      </c>
    </row>
    <row r="1559" spans="1:16">
      <c r="A1559">
        <v>3</v>
      </c>
      <c r="B1559">
        <v>1181</v>
      </c>
      <c r="C1559">
        <v>2002</v>
      </c>
      <c r="D1559">
        <v>99</v>
      </c>
      <c r="E1559">
        <v>36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99</v>
      </c>
      <c r="N1559">
        <v>99</v>
      </c>
      <c r="O1559">
        <v>99</v>
      </c>
      <c r="P1559">
        <v>9999</v>
      </c>
    </row>
    <row r="1560" spans="1:16">
      <c r="A1560">
        <v>3</v>
      </c>
      <c r="B1560">
        <v>1182</v>
      </c>
      <c r="C1560">
        <v>2002</v>
      </c>
      <c r="D1560">
        <v>99</v>
      </c>
      <c r="E1560">
        <v>37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99</v>
      </c>
      <c r="N1560">
        <v>99</v>
      </c>
      <c r="O1560">
        <v>99</v>
      </c>
      <c r="P1560">
        <v>9999</v>
      </c>
    </row>
    <row r="1561" spans="1:16">
      <c r="A1561">
        <v>3</v>
      </c>
      <c r="B1561">
        <v>1183</v>
      </c>
      <c r="C1561">
        <v>2002</v>
      </c>
      <c r="D1561">
        <v>99</v>
      </c>
      <c r="E1561">
        <v>38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99</v>
      </c>
      <c r="N1561">
        <v>99</v>
      </c>
      <c r="O1561">
        <v>99</v>
      </c>
      <c r="P1561">
        <v>9999</v>
      </c>
    </row>
    <row r="1562" spans="1:16">
      <c r="A1562">
        <v>3</v>
      </c>
      <c r="B1562">
        <v>1184</v>
      </c>
      <c r="C1562">
        <v>2002</v>
      </c>
      <c r="D1562">
        <v>99</v>
      </c>
      <c r="E1562">
        <v>39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99</v>
      </c>
      <c r="N1562">
        <v>99</v>
      </c>
      <c r="O1562">
        <v>99</v>
      </c>
      <c r="P1562">
        <v>9999</v>
      </c>
    </row>
    <row r="1563" spans="1:16">
      <c r="A1563">
        <v>3</v>
      </c>
      <c r="B1563">
        <v>1185</v>
      </c>
      <c r="C1563">
        <v>2002</v>
      </c>
      <c r="D1563">
        <v>99</v>
      </c>
      <c r="E1563">
        <v>40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99</v>
      </c>
      <c r="N1563">
        <v>99</v>
      </c>
      <c r="O1563">
        <v>99</v>
      </c>
      <c r="P1563">
        <v>9999</v>
      </c>
    </row>
    <row r="1564" spans="1:16">
      <c r="A1564">
        <v>3</v>
      </c>
      <c r="B1564">
        <v>1186</v>
      </c>
      <c r="C1564">
        <v>2002</v>
      </c>
      <c r="D1564">
        <v>99</v>
      </c>
      <c r="E1564">
        <v>41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99</v>
      </c>
      <c r="N1564">
        <v>99</v>
      </c>
      <c r="O1564">
        <v>99</v>
      </c>
      <c r="P1564">
        <v>9999</v>
      </c>
    </row>
    <row r="1565" spans="1:16">
      <c r="A1565">
        <v>3</v>
      </c>
      <c r="B1565">
        <v>1187</v>
      </c>
      <c r="C1565">
        <v>2002</v>
      </c>
      <c r="D1565">
        <v>99</v>
      </c>
      <c r="E1565">
        <v>42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99</v>
      </c>
      <c r="N1565">
        <v>99</v>
      </c>
      <c r="O1565">
        <v>99</v>
      </c>
      <c r="P1565">
        <v>9999</v>
      </c>
    </row>
    <row r="1566" spans="1:16">
      <c r="A1566">
        <v>3</v>
      </c>
      <c r="B1566">
        <v>1188</v>
      </c>
      <c r="C1566">
        <v>2002</v>
      </c>
      <c r="D1566">
        <v>99</v>
      </c>
      <c r="E1566">
        <v>43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99</v>
      </c>
      <c r="N1566">
        <v>99</v>
      </c>
      <c r="O1566">
        <v>99</v>
      </c>
      <c r="P1566">
        <v>9999</v>
      </c>
    </row>
    <row r="1567" spans="1:16">
      <c r="A1567">
        <v>3</v>
      </c>
      <c r="B1567">
        <v>1189</v>
      </c>
      <c r="C1567">
        <v>2002</v>
      </c>
      <c r="D1567">
        <v>99</v>
      </c>
      <c r="E1567">
        <v>44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99</v>
      </c>
      <c r="N1567">
        <v>99</v>
      </c>
      <c r="O1567">
        <v>99</v>
      </c>
      <c r="P1567">
        <v>9999</v>
      </c>
    </row>
    <row r="1568" spans="1:16">
      <c r="A1568">
        <v>3</v>
      </c>
      <c r="B1568">
        <v>1190</v>
      </c>
      <c r="C1568">
        <v>2002</v>
      </c>
      <c r="D1568">
        <v>99</v>
      </c>
      <c r="E1568">
        <v>45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99</v>
      </c>
      <c r="N1568">
        <v>99</v>
      </c>
      <c r="O1568">
        <v>99</v>
      </c>
      <c r="P1568">
        <v>9999</v>
      </c>
    </row>
    <row r="1569" spans="1:29">
      <c r="A1569">
        <v>3</v>
      </c>
      <c r="B1569">
        <v>1191</v>
      </c>
      <c r="C1569">
        <v>2002</v>
      </c>
      <c r="D1569">
        <v>99</v>
      </c>
      <c r="E1569">
        <v>46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99</v>
      </c>
      <c r="N1569">
        <v>99</v>
      </c>
      <c r="O1569">
        <v>99</v>
      </c>
      <c r="P1569">
        <v>9999</v>
      </c>
    </row>
    <row r="1570" spans="1:29">
      <c r="A1570">
        <v>3</v>
      </c>
      <c r="B1570">
        <v>1192</v>
      </c>
      <c r="C1570">
        <v>2002</v>
      </c>
      <c r="D1570">
        <v>99</v>
      </c>
      <c r="E1570">
        <v>47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99</v>
      </c>
      <c r="N1570">
        <v>99</v>
      </c>
      <c r="O1570">
        <v>99</v>
      </c>
      <c r="P1570">
        <v>9999</v>
      </c>
    </row>
    <row r="1571" spans="1:29">
      <c r="A1571">
        <v>3</v>
      </c>
      <c r="B1571">
        <v>1193</v>
      </c>
      <c r="C1571">
        <v>2002</v>
      </c>
      <c r="D1571">
        <v>99</v>
      </c>
      <c r="E1571">
        <v>48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99</v>
      </c>
      <c r="N1571">
        <v>99</v>
      </c>
      <c r="O1571">
        <v>99</v>
      </c>
      <c r="P1571">
        <v>9999</v>
      </c>
    </row>
    <row r="1572" spans="1:29">
      <c r="A1572">
        <v>3</v>
      </c>
      <c r="B1572">
        <v>1194</v>
      </c>
      <c r="C1572">
        <v>2002</v>
      </c>
      <c r="D1572">
        <v>99</v>
      </c>
      <c r="E1572">
        <v>49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99</v>
      </c>
      <c r="N1572">
        <v>99</v>
      </c>
      <c r="O1572">
        <v>99</v>
      </c>
      <c r="P1572">
        <v>9999</v>
      </c>
    </row>
    <row r="1573" spans="1:29">
      <c r="A1573">
        <v>3</v>
      </c>
      <c r="B1573">
        <v>1195</v>
      </c>
      <c r="C1573">
        <v>2002</v>
      </c>
      <c r="D1573">
        <v>99</v>
      </c>
      <c r="E1573">
        <v>50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99</v>
      </c>
      <c r="N1573">
        <v>99</v>
      </c>
      <c r="O1573">
        <v>99</v>
      </c>
      <c r="P1573">
        <v>9999</v>
      </c>
    </row>
    <row r="1574" spans="1:29">
      <c r="A1574">
        <v>3</v>
      </c>
      <c r="B1574">
        <v>1196</v>
      </c>
      <c r="C1574">
        <v>2002</v>
      </c>
      <c r="D1574">
        <v>99</v>
      </c>
      <c r="E1574">
        <v>51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99</v>
      </c>
      <c r="N1574">
        <v>99</v>
      </c>
      <c r="O1574">
        <v>99</v>
      </c>
      <c r="P1574">
        <v>9999</v>
      </c>
    </row>
    <row r="1575" spans="1:29">
      <c r="A1575">
        <v>3</v>
      </c>
      <c r="B1575">
        <v>1197</v>
      </c>
      <c r="C1575">
        <v>2002</v>
      </c>
      <c r="D1575">
        <v>99</v>
      </c>
      <c r="E1575">
        <v>52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99</v>
      </c>
      <c r="N1575">
        <v>99</v>
      </c>
      <c r="O1575">
        <v>99</v>
      </c>
      <c r="P1575">
        <v>9999</v>
      </c>
    </row>
    <row r="1576" spans="1:29">
      <c r="A1576">
        <v>3</v>
      </c>
      <c r="B1576">
        <v>1198</v>
      </c>
      <c r="C1576">
        <v>2001</v>
      </c>
      <c r="D1576">
        <v>99</v>
      </c>
      <c r="E1576">
        <v>1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99</v>
      </c>
      <c r="N1576">
        <v>99</v>
      </c>
      <c r="O1576">
        <v>99</v>
      </c>
      <c r="P1576">
        <v>9999</v>
      </c>
      <c r="Q1576">
        <v>175</v>
      </c>
      <c r="R1576">
        <v>340</v>
      </c>
      <c r="S1576">
        <v>335</v>
      </c>
      <c r="T1576">
        <v>5.1460572120478281</v>
      </c>
      <c r="U1576">
        <v>5.335366678283151</v>
      </c>
      <c r="V1576">
        <v>14.544117647058822</v>
      </c>
      <c r="W1576">
        <v>55.805970149253746</v>
      </c>
      <c r="X1576">
        <v>143.41501497673829</v>
      </c>
      <c r="Y1576">
        <v>130.5382352941177</v>
      </c>
      <c r="Z1576">
        <v>132.48656716417915</v>
      </c>
      <c r="AA1576">
        <v>30.196823473953717</v>
      </c>
      <c r="AB1576">
        <v>4.0520450188676307</v>
      </c>
      <c r="AC1576">
        <v>-55.286770776898976</v>
      </c>
    </row>
    <row r="1577" spans="1:29">
      <c r="A1577">
        <v>3</v>
      </c>
      <c r="B1577">
        <v>1199</v>
      </c>
      <c r="C1577">
        <v>2001</v>
      </c>
      <c r="D1577">
        <v>99</v>
      </c>
      <c r="E1577">
        <v>2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99</v>
      </c>
      <c r="N1577">
        <v>99</v>
      </c>
      <c r="O1577">
        <v>99</v>
      </c>
      <c r="P1577">
        <v>9999</v>
      </c>
      <c r="Q1577">
        <v>276</v>
      </c>
      <c r="R1577">
        <v>464</v>
      </c>
      <c r="S1577">
        <v>454</v>
      </c>
      <c r="T1577">
        <v>7.0228545482064488</v>
      </c>
      <c r="U1577">
        <v>7.1820865932307951</v>
      </c>
      <c r="V1577">
        <v>14.510775862068964</v>
      </c>
      <c r="W1577">
        <v>56.063876651982362</v>
      </c>
      <c r="X1577">
        <v>142.45152613292484</v>
      </c>
      <c r="Y1577">
        <v>128.76120689655178</v>
      </c>
      <c r="Z1577">
        <v>131.59735682819385</v>
      </c>
      <c r="AA1577">
        <v>28.464563208530276</v>
      </c>
      <c r="AB1577">
        <v>3.8281209596487553</v>
      </c>
      <c r="AC1577">
        <v>-58.628963623344625</v>
      </c>
    </row>
    <row r="1578" spans="1:29">
      <c r="A1578">
        <v>3</v>
      </c>
      <c r="B1578">
        <v>1200</v>
      </c>
      <c r="C1578">
        <v>2001</v>
      </c>
      <c r="D1578">
        <v>99</v>
      </c>
      <c r="E1578">
        <v>3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99</v>
      </c>
      <c r="N1578">
        <v>99</v>
      </c>
      <c r="O1578">
        <v>99</v>
      </c>
      <c r="P1578">
        <v>9999</v>
      </c>
      <c r="Q1578">
        <v>214</v>
      </c>
      <c r="R1578">
        <v>378</v>
      </c>
      <c r="S1578">
        <v>372</v>
      </c>
      <c r="T1578">
        <v>5.7212047828061134</v>
      </c>
      <c r="U1578">
        <v>5.7612054661332301</v>
      </c>
      <c r="V1578">
        <v>14.330687830687831</v>
      </c>
      <c r="W1578">
        <v>55.744623655913969</v>
      </c>
      <c r="X1578">
        <v>139.30018859596319</v>
      </c>
      <c r="Y1578">
        <v>126.78677248677248</v>
      </c>
      <c r="Z1578">
        <v>128.83172043010751</v>
      </c>
      <c r="AA1578">
        <v>29.127369796012903</v>
      </c>
      <c r="AB1578">
        <v>4.2149054656269849</v>
      </c>
      <c r="AC1578">
        <v>-64.078425068002332</v>
      </c>
    </row>
    <row r="1579" spans="1:29">
      <c r="A1579">
        <v>3</v>
      </c>
      <c r="B1579">
        <v>1201</v>
      </c>
      <c r="C1579">
        <v>2001</v>
      </c>
      <c r="D1579">
        <v>99</v>
      </c>
      <c r="E1579">
        <v>4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99</v>
      </c>
      <c r="N1579">
        <v>99</v>
      </c>
      <c r="O1579">
        <v>99</v>
      </c>
      <c r="P1579">
        <v>9999</v>
      </c>
      <c r="Q1579">
        <v>246</v>
      </c>
      <c r="R1579">
        <v>419</v>
      </c>
      <c r="S1579">
        <v>412</v>
      </c>
      <c r="T1579">
        <v>6.3417587407295297</v>
      </c>
      <c r="U1579">
        <v>6.3377539672646019</v>
      </c>
      <c r="V1579">
        <v>14.078758949880676</v>
      </c>
      <c r="W1579">
        <v>56.228155339805838</v>
      </c>
      <c r="X1579">
        <v>138.32087439267517</v>
      </c>
      <c r="Y1579">
        <v>125.82696897374699</v>
      </c>
      <c r="Z1579">
        <v>127.96480582524262</v>
      </c>
      <c r="AA1579">
        <v>28.250567469361819</v>
      </c>
      <c r="AB1579">
        <v>3.9476407474611026</v>
      </c>
      <c r="AC1579">
        <v>-58.642328239112786</v>
      </c>
    </row>
    <row r="1580" spans="1:29">
      <c r="A1580">
        <v>3</v>
      </c>
      <c r="B1580">
        <v>1202</v>
      </c>
      <c r="C1580">
        <v>2001</v>
      </c>
      <c r="D1580">
        <v>99</v>
      </c>
      <c r="E1580">
        <v>5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99</v>
      </c>
      <c r="N1580">
        <v>99</v>
      </c>
      <c r="O1580">
        <v>99</v>
      </c>
      <c r="P1580">
        <v>9999</v>
      </c>
      <c r="Q1580">
        <v>223</v>
      </c>
      <c r="R1580">
        <v>385</v>
      </c>
      <c r="S1580">
        <v>378</v>
      </c>
      <c r="T1580">
        <v>5.8271530195247463</v>
      </c>
      <c r="U1580">
        <v>5.7173160856442804</v>
      </c>
      <c r="V1580">
        <v>14.353246753246756</v>
      </c>
      <c r="W1580">
        <v>56.04497354497353</v>
      </c>
      <c r="X1580">
        <v>136.11965499289451</v>
      </c>
      <c r="Y1580">
        <v>123.53324675324679</v>
      </c>
      <c r="Z1580">
        <v>125.8208994708995</v>
      </c>
      <c r="AA1580">
        <v>27.554546427415193</v>
      </c>
      <c r="AB1580">
        <v>3.8159493502593591</v>
      </c>
      <c r="AC1580">
        <v>-43.734931428292597</v>
      </c>
    </row>
    <row r="1581" spans="1:29">
      <c r="A1581">
        <v>3</v>
      </c>
      <c r="B1581">
        <v>1203</v>
      </c>
      <c r="C1581">
        <v>2001</v>
      </c>
      <c r="D1581">
        <v>99</v>
      </c>
      <c r="E1581">
        <v>6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99</v>
      </c>
      <c r="N1581">
        <v>99</v>
      </c>
      <c r="O1581">
        <v>99</v>
      </c>
      <c r="P1581">
        <v>9999</v>
      </c>
      <c r="Q1581">
        <v>187</v>
      </c>
      <c r="R1581">
        <v>302</v>
      </c>
      <c r="S1581">
        <v>297</v>
      </c>
      <c r="T1581">
        <v>4.5709096412895427</v>
      </c>
      <c r="U1581">
        <v>4.492620849968163</v>
      </c>
      <c r="V1581">
        <v>15.135761589403973</v>
      </c>
      <c r="W1581">
        <v>56.801346801346803</v>
      </c>
      <c r="X1581">
        <v>135.92302669814089</v>
      </c>
      <c r="Y1581">
        <v>123.75</v>
      </c>
      <c r="Z1581">
        <v>125.8333333333333</v>
      </c>
      <c r="AA1581">
        <v>27.930957445787161</v>
      </c>
      <c r="AB1581">
        <v>3.6019446025908057</v>
      </c>
      <c r="AC1581">
        <v>-49.328571506947938</v>
      </c>
    </row>
    <row r="1582" spans="1:29">
      <c r="A1582">
        <v>3</v>
      </c>
      <c r="B1582">
        <v>1204</v>
      </c>
      <c r="C1582">
        <v>2001</v>
      </c>
      <c r="D1582">
        <v>99</v>
      </c>
      <c r="E1582">
        <v>7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99</v>
      </c>
      <c r="N1582">
        <v>99</v>
      </c>
      <c r="O1582">
        <v>99</v>
      </c>
      <c r="P1582">
        <v>9999</v>
      </c>
      <c r="Q1582">
        <v>232</v>
      </c>
      <c r="R1582">
        <v>397</v>
      </c>
      <c r="S1582">
        <v>388</v>
      </c>
      <c r="T1582">
        <v>6.0087785681852592</v>
      </c>
      <c r="U1582">
        <v>6.087893443171791</v>
      </c>
      <c r="V1582">
        <v>14.826196473551628</v>
      </c>
      <c r="W1582">
        <v>55.891752577319565</v>
      </c>
      <c r="X1582">
        <v>141.20120841304364</v>
      </c>
      <c r="Y1582">
        <v>127.5642317380353</v>
      </c>
      <c r="Z1582">
        <v>130.5231958762887</v>
      </c>
      <c r="AA1582">
        <v>27.855361476423735</v>
      </c>
      <c r="AB1582">
        <v>4.0802054249652828</v>
      </c>
      <c r="AC1582">
        <v>-50.970421213413886</v>
      </c>
    </row>
    <row r="1583" spans="1:29">
      <c r="A1583">
        <v>3</v>
      </c>
      <c r="B1583">
        <v>1205</v>
      </c>
      <c r="C1583">
        <v>2001</v>
      </c>
      <c r="D1583">
        <v>99</v>
      </c>
      <c r="E1583">
        <v>8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99</v>
      </c>
      <c r="N1583">
        <v>99</v>
      </c>
      <c r="O1583">
        <v>99</v>
      </c>
      <c r="P1583">
        <v>9999</v>
      </c>
      <c r="Q1583">
        <v>247</v>
      </c>
      <c r="R1583">
        <v>439</v>
      </c>
      <c r="S1583">
        <v>437</v>
      </c>
      <c r="T1583">
        <v>6.6444679884970483</v>
      </c>
      <c r="U1583">
        <v>6.7206891125605717</v>
      </c>
      <c r="V1583">
        <v>14.075170842824605</v>
      </c>
      <c r="W1583">
        <v>56.315789473684198</v>
      </c>
      <c r="X1583">
        <v>138.4195835605891</v>
      </c>
      <c r="Y1583">
        <v>127.35079726651476</v>
      </c>
      <c r="Z1583">
        <v>127.93363844393591</v>
      </c>
      <c r="AA1583">
        <v>27.040057390756157</v>
      </c>
      <c r="AB1583">
        <v>3.6707829842817072</v>
      </c>
      <c r="AC1583">
        <v>-53.64449364729316</v>
      </c>
    </row>
    <row r="1584" spans="1:29">
      <c r="A1584">
        <v>3</v>
      </c>
      <c r="B1584">
        <v>1206</v>
      </c>
      <c r="C1584">
        <v>2001</v>
      </c>
      <c r="D1584">
        <v>99</v>
      </c>
      <c r="E1584">
        <v>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99</v>
      </c>
      <c r="N1584">
        <v>99</v>
      </c>
      <c r="O1584">
        <v>99</v>
      </c>
      <c r="P1584">
        <v>9999</v>
      </c>
      <c r="Q1584">
        <v>160</v>
      </c>
      <c r="R1584">
        <v>283</v>
      </c>
      <c r="S1584">
        <v>275</v>
      </c>
      <c r="T1584">
        <v>4.2833358559103978</v>
      </c>
      <c r="U1584">
        <v>4.2900156407759411</v>
      </c>
      <c r="V1584">
        <v>15.636042402826854</v>
      </c>
      <c r="W1584">
        <v>56.141818181818174</v>
      </c>
      <c r="X1584">
        <v>140.56521789065451</v>
      </c>
      <c r="Y1584">
        <v>126.10282685512362</v>
      </c>
      <c r="Z1584">
        <v>129.77127272727273</v>
      </c>
      <c r="AA1584">
        <v>28.617651454020439</v>
      </c>
      <c r="AB1584">
        <v>3.985185790540267</v>
      </c>
      <c r="AC1584">
        <v>-58.680543463962408</v>
      </c>
    </row>
    <row r="1585" spans="1:29">
      <c r="A1585">
        <v>3</v>
      </c>
      <c r="B1585">
        <v>1207</v>
      </c>
      <c r="C1585">
        <v>2001</v>
      </c>
      <c r="D1585">
        <v>99</v>
      </c>
      <c r="E1585">
        <v>10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99</v>
      </c>
      <c r="N1585">
        <v>99</v>
      </c>
      <c r="O1585">
        <v>99</v>
      </c>
      <c r="P1585">
        <v>9999</v>
      </c>
      <c r="Q1585">
        <v>216</v>
      </c>
      <c r="R1585">
        <v>344</v>
      </c>
      <c r="S1585">
        <v>338</v>
      </c>
      <c r="T1585">
        <v>5.20659906160133</v>
      </c>
      <c r="U1585">
        <v>5.1524161218160547</v>
      </c>
      <c r="V1585">
        <v>14.875</v>
      </c>
      <c r="W1585">
        <v>56.576923076923087</v>
      </c>
      <c r="X1585">
        <v>136.7567210058204</v>
      </c>
      <c r="Y1585">
        <v>124.59622093023252</v>
      </c>
      <c r="Z1585">
        <v>126.80798816568048</v>
      </c>
      <c r="AA1585">
        <v>28.618807096403607</v>
      </c>
      <c r="AB1585">
        <v>3.826294884660447</v>
      </c>
      <c r="AC1585">
        <v>-47.150093183978392</v>
      </c>
    </row>
    <row r="1586" spans="1:29">
      <c r="A1586">
        <v>3</v>
      </c>
      <c r="B1586">
        <v>1208</v>
      </c>
      <c r="C1586">
        <v>2001</v>
      </c>
      <c r="D1586">
        <v>99</v>
      </c>
      <c r="E1586">
        <v>11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99</v>
      </c>
      <c r="N1586">
        <v>99</v>
      </c>
      <c r="O1586">
        <v>99</v>
      </c>
      <c r="P1586">
        <v>9999</v>
      </c>
      <c r="Q1586">
        <v>237</v>
      </c>
      <c r="R1586">
        <v>413</v>
      </c>
      <c r="S1586">
        <v>403</v>
      </c>
      <c r="T1586">
        <v>6.2509459663992724</v>
      </c>
      <c r="U1586">
        <v>6.0365509221999121</v>
      </c>
      <c r="V1586">
        <v>15.590799031476998</v>
      </c>
      <c r="W1586">
        <v>56.114143920595531</v>
      </c>
      <c r="X1586">
        <v>134.62286102534372</v>
      </c>
      <c r="Y1586">
        <v>121.5881355932203</v>
      </c>
      <c r="Z1586">
        <v>124.6052109181141</v>
      </c>
      <c r="AA1586">
        <v>26.766406997689234</v>
      </c>
      <c r="AB1586">
        <v>3.5204998304516089</v>
      </c>
      <c r="AC1586">
        <v>-50.108667774313368</v>
      </c>
    </row>
    <row r="1587" spans="1:29">
      <c r="A1587">
        <v>3</v>
      </c>
      <c r="B1587">
        <v>1209</v>
      </c>
      <c r="C1587">
        <v>2001</v>
      </c>
      <c r="D1587">
        <v>99</v>
      </c>
      <c r="E1587">
        <v>12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99</v>
      </c>
      <c r="N1587">
        <v>99</v>
      </c>
      <c r="O1587">
        <v>99</v>
      </c>
      <c r="P1587">
        <v>9999</v>
      </c>
      <c r="Q1587">
        <v>241</v>
      </c>
      <c r="R1587">
        <v>402</v>
      </c>
      <c r="S1587">
        <v>394</v>
      </c>
      <c r="T1587">
        <v>6.0844558801271402</v>
      </c>
      <c r="U1587">
        <v>6.0863667514922177</v>
      </c>
      <c r="V1587">
        <v>14.925373134328362</v>
      </c>
      <c r="W1587">
        <v>56.27411167512691</v>
      </c>
      <c r="X1587">
        <v>138.92644038744527</v>
      </c>
      <c r="Y1587">
        <v>125.94601990049742</v>
      </c>
      <c r="Z1587">
        <v>128.50329949238571</v>
      </c>
      <c r="AA1587">
        <v>28.863384041930271</v>
      </c>
      <c r="AB1587">
        <v>3.9893245675546702</v>
      </c>
      <c r="AC1587">
        <v>-58.513427012232782</v>
      </c>
    </row>
    <row r="1588" spans="1:29">
      <c r="A1588">
        <v>3</v>
      </c>
      <c r="B1588">
        <v>1210</v>
      </c>
      <c r="C1588">
        <v>2001</v>
      </c>
      <c r="D1588">
        <v>99</v>
      </c>
      <c r="E1588">
        <v>13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99</v>
      </c>
      <c r="N1588">
        <v>99</v>
      </c>
      <c r="O1588">
        <v>99</v>
      </c>
      <c r="P1588">
        <v>9999</v>
      </c>
      <c r="Q1588">
        <v>256</v>
      </c>
      <c r="R1588">
        <v>444</v>
      </c>
      <c r="S1588">
        <v>435</v>
      </c>
      <c r="T1588">
        <v>6.7201453004389267</v>
      </c>
      <c r="U1588">
        <v>6.5686210043202964</v>
      </c>
      <c r="V1588">
        <v>14.815315315315312</v>
      </c>
      <c r="W1588">
        <v>55.855172413793113</v>
      </c>
      <c r="X1588">
        <v>135.68050715938045</v>
      </c>
      <c r="Y1588">
        <v>123.06756756756752</v>
      </c>
      <c r="Z1588">
        <v>125.6137931034482</v>
      </c>
      <c r="AA1588">
        <v>26.694322322041895</v>
      </c>
      <c r="AB1588">
        <v>3.8230624608380226</v>
      </c>
      <c r="AC1588">
        <v>-58.097967674671438</v>
      </c>
    </row>
    <row r="1589" spans="1:29">
      <c r="A1589">
        <v>3</v>
      </c>
      <c r="B1589">
        <v>1211</v>
      </c>
      <c r="C1589">
        <v>2001</v>
      </c>
      <c r="D1589">
        <v>99</v>
      </c>
      <c r="E1589">
        <v>14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99</v>
      </c>
      <c r="N1589">
        <v>99</v>
      </c>
      <c r="O1589">
        <v>99</v>
      </c>
      <c r="P1589">
        <v>9999</v>
      </c>
      <c r="Q1589">
        <v>273</v>
      </c>
      <c r="R1589">
        <v>476</v>
      </c>
      <c r="S1589">
        <v>469</v>
      </c>
      <c r="T1589">
        <v>7.2044800968669609</v>
      </c>
      <c r="U1589">
        <v>7.2900128759012492</v>
      </c>
      <c r="V1589">
        <v>13.731092436974791</v>
      </c>
      <c r="W1589">
        <v>56.196162046908306</v>
      </c>
      <c r="X1589">
        <v>139.81650081484395</v>
      </c>
      <c r="Y1589">
        <v>127.4012605042017</v>
      </c>
      <c r="Z1589">
        <v>129.30277185501069</v>
      </c>
      <c r="AA1589">
        <v>27.33796794296715</v>
      </c>
      <c r="AB1589">
        <v>3.866082652791976</v>
      </c>
      <c r="AC1589">
        <v>-61.479859449008579</v>
      </c>
    </row>
    <row r="1590" spans="1:29">
      <c r="A1590">
        <v>3</v>
      </c>
      <c r="B1590">
        <v>1212</v>
      </c>
      <c r="C1590">
        <v>2001</v>
      </c>
      <c r="D1590">
        <v>99</v>
      </c>
      <c r="E1590">
        <v>15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99</v>
      </c>
      <c r="N1590">
        <v>99</v>
      </c>
      <c r="O1590">
        <v>99</v>
      </c>
      <c r="P1590">
        <v>9999</v>
      </c>
      <c r="Q1590">
        <v>106</v>
      </c>
      <c r="R1590">
        <v>176</v>
      </c>
      <c r="S1590">
        <v>173</v>
      </c>
      <c r="T1590">
        <v>2.6638413803541701</v>
      </c>
      <c r="U1590">
        <v>2.681351437091708</v>
      </c>
      <c r="V1590">
        <v>14.698863636363638</v>
      </c>
      <c r="W1590">
        <v>55.843930635838142</v>
      </c>
      <c r="X1590">
        <v>140.09836993991931</v>
      </c>
      <c r="Y1590">
        <v>126.7340909090909</v>
      </c>
      <c r="Z1590">
        <v>128.93179190751445</v>
      </c>
      <c r="AA1590">
        <v>29.134058803026445</v>
      </c>
      <c r="AB1590">
        <v>3.8187142822886257</v>
      </c>
      <c r="AC1590">
        <v>-49.699770676043691</v>
      </c>
    </row>
    <row r="1591" spans="1:29">
      <c r="A1591">
        <v>3</v>
      </c>
      <c r="B1591">
        <v>1213</v>
      </c>
      <c r="C1591">
        <v>2001</v>
      </c>
      <c r="D1591">
        <v>99</v>
      </c>
      <c r="E1591">
        <v>16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99</v>
      </c>
      <c r="N1591">
        <v>99</v>
      </c>
      <c r="O1591">
        <v>99</v>
      </c>
      <c r="P1591">
        <v>9999</v>
      </c>
      <c r="Q1591">
        <v>255</v>
      </c>
      <c r="R1591">
        <v>413</v>
      </c>
      <c r="S1591">
        <v>408</v>
      </c>
      <c r="T1591">
        <v>6.2509459663992724</v>
      </c>
      <c r="U1591">
        <v>6.1299435809286642</v>
      </c>
      <c r="V1591">
        <v>14.387409200968523</v>
      </c>
      <c r="W1591">
        <v>56.245098039215677</v>
      </c>
      <c r="X1591">
        <v>135.66588579718203</v>
      </c>
      <c r="Y1591">
        <v>123.46924939467304</v>
      </c>
      <c r="Z1591">
        <v>124.98235294117644</v>
      </c>
      <c r="AA1591">
        <v>28.033339436354471</v>
      </c>
      <c r="AB1591">
        <v>3.7792941412484513</v>
      </c>
      <c r="AC1591">
        <v>-50.893449963761022</v>
      </c>
    </row>
    <row r="1592" spans="1:29">
      <c r="A1592">
        <v>3</v>
      </c>
      <c r="B1592">
        <v>1214</v>
      </c>
      <c r="C1592">
        <v>2001</v>
      </c>
      <c r="D1592">
        <v>99</v>
      </c>
      <c r="E1592">
        <v>17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99</v>
      </c>
      <c r="N1592">
        <v>99</v>
      </c>
      <c r="O1592">
        <v>99</v>
      </c>
      <c r="P1592">
        <v>9999</v>
      </c>
      <c r="Q1592">
        <v>297</v>
      </c>
      <c r="R1592">
        <v>532</v>
      </c>
      <c r="S1592">
        <v>524</v>
      </c>
      <c r="T1592">
        <v>8.0520659906160148</v>
      </c>
      <c r="U1592">
        <v>8.1297894692173855</v>
      </c>
      <c r="V1592">
        <v>14.343984962406012</v>
      </c>
      <c r="W1592">
        <v>55.715648854961806</v>
      </c>
      <c r="X1592">
        <v>139.61094502236085</v>
      </c>
      <c r="Y1592">
        <v>127.1218045112781</v>
      </c>
      <c r="Z1592">
        <v>129.06259541984721</v>
      </c>
      <c r="AA1592">
        <v>30.12386473963166</v>
      </c>
      <c r="AB1592">
        <v>4.0645158954644991</v>
      </c>
      <c r="AC1592">
        <v>-54.435104724574082</v>
      </c>
    </row>
    <row r="1593" spans="1:29">
      <c r="A1593">
        <v>3</v>
      </c>
      <c r="B1593">
        <v>1215</v>
      </c>
      <c r="C1593">
        <v>2001</v>
      </c>
      <c r="D1593">
        <v>99</v>
      </c>
      <c r="E1593">
        <v>18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99</v>
      </c>
      <c r="N1593">
        <v>99</v>
      </c>
      <c r="O1593">
        <v>99</v>
      </c>
      <c r="P1593">
        <v>9999</v>
      </c>
    </row>
    <row r="1594" spans="1:29">
      <c r="A1594">
        <v>3</v>
      </c>
      <c r="B1594">
        <v>1216</v>
      </c>
      <c r="C1594">
        <v>2001</v>
      </c>
      <c r="D1594">
        <v>99</v>
      </c>
      <c r="E1594">
        <v>19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99</v>
      </c>
      <c r="N1594">
        <v>99</v>
      </c>
      <c r="O1594">
        <v>99</v>
      </c>
      <c r="P1594">
        <v>9999</v>
      </c>
    </row>
    <row r="1595" spans="1:29">
      <c r="A1595">
        <v>3</v>
      </c>
      <c r="B1595">
        <v>1217</v>
      </c>
      <c r="C1595">
        <v>2001</v>
      </c>
      <c r="D1595">
        <v>99</v>
      </c>
      <c r="E1595">
        <v>20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99</v>
      </c>
      <c r="N1595">
        <v>99</v>
      </c>
      <c r="O1595">
        <v>99</v>
      </c>
      <c r="P1595">
        <v>9999</v>
      </c>
    </row>
    <row r="1596" spans="1:29">
      <c r="A1596">
        <v>3</v>
      </c>
      <c r="B1596">
        <v>1218</v>
      </c>
      <c r="C1596">
        <v>2001</v>
      </c>
      <c r="D1596">
        <v>99</v>
      </c>
      <c r="E1596">
        <v>21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99</v>
      </c>
      <c r="N1596">
        <v>99</v>
      </c>
      <c r="O1596">
        <v>99</v>
      </c>
      <c r="P1596">
        <v>9999</v>
      </c>
    </row>
    <row r="1597" spans="1:29">
      <c r="A1597">
        <v>3</v>
      </c>
      <c r="B1597">
        <v>1219</v>
      </c>
      <c r="C1597">
        <v>2001</v>
      </c>
      <c r="D1597">
        <v>99</v>
      </c>
      <c r="E1597">
        <v>22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99</v>
      </c>
      <c r="N1597">
        <v>99</v>
      </c>
      <c r="O1597">
        <v>99</v>
      </c>
      <c r="P1597">
        <v>9999</v>
      </c>
    </row>
    <row r="1598" spans="1:29">
      <c r="A1598">
        <v>3</v>
      </c>
      <c r="B1598">
        <v>1220</v>
      </c>
      <c r="C1598">
        <v>2001</v>
      </c>
      <c r="D1598">
        <v>99</v>
      </c>
      <c r="E1598">
        <v>23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99</v>
      </c>
      <c r="N1598">
        <v>99</v>
      </c>
      <c r="O1598">
        <v>99</v>
      </c>
      <c r="P1598">
        <v>9999</v>
      </c>
    </row>
    <row r="1599" spans="1:29">
      <c r="A1599">
        <v>3</v>
      </c>
      <c r="B1599">
        <v>1221</v>
      </c>
      <c r="C1599">
        <v>2001</v>
      </c>
      <c r="D1599">
        <v>99</v>
      </c>
      <c r="E1599">
        <v>24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99</v>
      </c>
      <c r="N1599">
        <v>99</v>
      </c>
      <c r="O1599">
        <v>99</v>
      </c>
      <c r="P1599">
        <v>9999</v>
      </c>
    </row>
    <row r="1600" spans="1:29">
      <c r="A1600">
        <v>3</v>
      </c>
      <c r="B1600">
        <v>1222</v>
      </c>
      <c r="C1600">
        <v>2001</v>
      </c>
      <c r="D1600">
        <v>99</v>
      </c>
      <c r="E1600">
        <v>25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99</v>
      </c>
      <c r="M1600">
        <v>99</v>
      </c>
      <c r="N1600">
        <v>99</v>
      </c>
      <c r="O1600">
        <v>99</v>
      </c>
      <c r="P1600">
        <v>9999</v>
      </c>
    </row>
    <row r="1601" spans="1:16">
      <c r="A1601">
        <v>3</v>
      </c>
      <c r="B1601">
        <v>1223</v>
      </c>
      <c r="C1601">
        <v>2001</v>
      </c>
      <c r="D1601">
        <v>99</v>
      </c>
      <c r="E1601">
        <v>26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99</v>
      </c>
      <c r="M1601">
        <v>99</v>
      </c>
      <c r="N1601">
        <v>99</v>
      </c>
      <c r="O1601">
        <v>99</v>
      </c>
      <c r="P1601">
        <v>9999</v>
      </c>
    </row>
    <row r="1602" spans="1:16">
      <c r="A1602">
        <v>3</v>
      </c>
      <c r="B1602">
        <v>1224</v>
      </c>
      <c r="C1602">
        <v>2001</v>
      </c>
      <c r="D1602">
        <v>99</v>
      </c>
      <c r="E1602">
        <v>27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99</v>
      </c>
      <c r="M1602">
        <v>99</v>
      </c>
      <c r="N1602">
        <v>99</v>
      </c>
      <c r="O1602">
        <v>99</v>
      </c>
      <c r="P1602">
        <v>9999</v>
      </c>
    </row>
    <row r="1603" spans="1:16">
      <c r="A1603">
        <v>3</v>
      </c>
      <c r="B1603">
        <v>1225</v>
      </c>
      <c r="C1603">
        <v>2001</v>
      </c>
      <c r="D1603">
        <v>99</v>
      </c>
      <c r="E1603">
        <v>28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99</v>
      </c>
      <c r="M1603">
        <v>99</v>
      </c>
      <c r="N1603">
        <v>99</v>
      </c>
      <c r="O1603">
        <v>99</v>
      </c>
      <c r="P1603">
        <v>9999</v>
      </c>
    </row>
    <row r="1604" spans="1:16">
      <c r="A1604">
        <v>3</v>
      </c>
      <c r="B1604">
        <v>1226</v>
      </c>
      <c r="C1604">
        <v>2001</v>
      </c>
      <c r="D1604">
        <v>99</v>
      </c>
      <c r="E1604">
        <v>29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99</v>
      </c>
      <c r="M1604">
        <v>99</v>
      </c>
      <c r="N1604">
        <v>99</v>
      </c>
      <c r="O1604">
        <v>99</v>
      </c>
      <c r="P1604">
        <v>9999</v>
      </c>
    </row>
    <row r="1605" spans="1:16">
      <c r="A1605">
        <v>3</v>
      </c>
      <c r="B1605">
        <v>1227</v>
      </c>
      <c r="C1605">
        <v>2001</v>
      </c>
      <c r="D1605">
        <v>99</v>
      </c>
      <c r="E1605">
        <v>30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99</v>
      </c>
      <c r="M1605">
        <v>99</v>
      </c>
      <c r="N1605">
        <v>99</v>
      </c>
      <c r="O1605">
        <v>99</v>
      </c>
      <c r="P1605">
        <v>9999</v>
      </c>
    </row>
    <row r="1606" spans="1:16">
      <c r="A1606">
        <v>3</v>
      </c>
      <c r="B1606">
        <v>1228</v>
      </c>
      <c r="C1606">
        <v>2001</v>
      </c>
      <c r="D1606">
        <v>99</v>
      </c>
      <c r="E1606">
        <v>31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99</v>
      </c>
      <c r="M1606">
        <v>99</v>
      </c>
      <c r="N1606">
        <v>99</v>
      </c>
      <c r="O1606">
        <v>99</v>
      </c>
      <c r="P1606">
        <v>9999</v>
      </c>
    </row>
    <row r="1607" spans="1:16">
      <c r="A1607">
        <v>3</v>
      </c>
      <c r="B1607">
        <v>1229</v>
      </c>
      <c r="C1607">
        <v>2001</v>
      </c>
      <c r="D1607">
        <v>99</v>
      </c>
      <c r="E1607">
        <v>32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99</v>
      </c>
      <c r="M1607">
        <v>99</v>
      </c>
      <c r="N1607">
        <v>99</v>
      </c>
      <c r="O1607">
        <v>99</v>
      </c>
      <c r="P1607">
        <v>9999</v>
      </c>
    </row>
    <row r="1608" spans="1:16">
      <c r="A1608">
        <v>3</v>
      </c>
      <c r="B1608">
        <v>1230</v>
      </c>
      <c r="C1608">
        <v>2001</v>
      </c>
      <c r="D1608">
        <v>99</v>
      </c>
      <c r="E1608">
        <v>33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99</v>
      </c>
      <c r="M1608">
        <v>99</v>
      </c>
      <c r="N1608">
        <v>99</v>
      </c>
      <c r="O1608">
        <v>99</v>
      </c>
      <c r="P1608">
        <v>9999</v>
      </c>
    </row>
    <row r="1609" spans="1:16">
      <c r="A1609">
        <v>3</v>
      </c>
      <c r="B1609">
        <v>1231</v>
      </c>
      <c r="C1609">
        <v>2001</v>
      </c>
      <c r="D1609">
        <v>99</v>
      </c>
      <c r="E1609">
        <v>34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99</v>
      </c>
      <c r="M1609">
        <v>99</v>
      </c>
      <c r="N1609">
        <v>99</v>
      </c>
      <c r="O1609">
        <v>99</v>
      </c>
      <c r="P1609">
        <v>9999</v>
      </c>
    </row>
    <row r="1610" spans="1:16">
      <c r="A1610">
        <v>3</v>
      </c>
      <c r="B1610">
        <v>1232</v>
      </c>
      <c r="C1610">
        <v>2001</v>
      </c>
      <c r="D1610">
        <v>99</v>
      </c>
      <c r="E1610">
        <v>35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99</v>
      </c>
      <c r="M1610">
        <v>99</v>
      </c>
      <c r="N1610">
        <v>99</v>
      </c>
      <c r="O1610">
        <v>99</v>
      </c>
      <c r="P1610">
        <v>9999</v>
      </c>
    </row>
    <row r="1611" spans="1:16">
      <c r="A1611">
        <v>3</v>
      </c>
      <c r="B1611">
        <v>1233</v>
      </c>
      <c r="C1611">
        <v>2001</v>
      </c>
      <c r="D1611">
        <v>99</v>
      </c>
      <c r="E1611">
        <v>36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99</v>
      </c>
      <c r="M1611">
        <v>99</v>
      </c>
      <c r="N1611">
        <v>99</v>
      </c>
      <c r="O1611">
        <v>99</v>
      </c>
      <c r="P1611">
        <v>9999</v>
      </c>
    </row>
    <row r="1612" spans="1:16">
      <c r="A1612">
        <v>3</v>
      </c>
      <c r="B1612">
        <v>1234</v>
      </c>
      <c r="C1612">
        <v>2001</v>
      </c>
      <c r="D1612">
        <v>99</v>
      </c>
      <c r="E1612">
        <v>37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99</v>
      </c>
      <c r="M1612">
        <v>99</v>
      </c>
      <c r="N1612">
        <v>99</v>
      </c>
      <c r="O1612">
        <v>99</v>
      </c>
      <c r="P1612">
        <v>9999</v>
      </c>
    </row>
    <row r="1613" spans="1:16">
      <c r="A1613">
        <v>3</v>
      </c>
      <c r="B1613">
        <v>1235</v>
      </c>
      <c r="C1613">
        <v>2001</v>
      </c>
      <c r="D1613">
        <v>99</v>
      </c>
      <c r="E1613">
        <v>38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99</v>
      </c>
      <c r="M1613">
        <v>99</v>
      </c>
      <c r="N1613">
        <v>99</v>
      </c>
      <c r="O1613">
        <v>99</v>
      </c>
      <c r="P1613">
        <v>9999</v>
      </c>
    </row>
    <row r="1614" spans="1:16">
      <c r="A1614">
        <v>3</v>
      </c>
      <c r="B1614">
        <v>1236</v>
      </c>
      <c r="C1614">
        <v>2001</v>
      </c>
      <c r="D1614">
        <v>99</v>
      </c>
      <c r="E1614">
        <v>39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99</v>
      </c>
      <c r="M1614">
        <v>99</v>
      </c>
      <c r="N1614">
        <v>99</v>
      </c>
      <c r="O1614">
        <v>99</v>
      </c>
      <c r="P1614">
        <v>9999</v>
      </c>
    </row>
    <row r="1615" spans="1:16">
      <c r="A1615">
        <v>3</v>
      </c>
      <c r="B1615">
        <v>1237</v>
      </c>
      <c r="C1615">
        <v>2001</v>
      </c>
      <c r="D1615">
        <v>99</v>
      </c>
      <c r="E1615">
        <v>40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99</v>
      </c>
      <c r="M1615">
        <v>99</v>
      </c>
      <c r="N1615">
        <v>99</v>
      </c>
      <c r="O1615">
        <v>99</v>
      </c>
      <c r="P1615">
        <v>9999</v>
      </c>
    </row>
    <row r="1616" spans="1:16">
      <c r="A1616">
        <v>3</v>
      </c>
      <c r="B1616">
        <v>1238</v>
      </c>
      <c r="C1616">
        <v>2001</v>
      </c>
      <c r="D1616">
        <v>99</v>
      </c>
      <c r="E1616">
        <v>41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99</v>
      </c>
      <c r="M1616">
        <v>99</v>
      </c>
      <c r="N1616">
        <v>99</v>
      </c>
      <c r="O1616">
        <v>99</v>
      </c>
      <c r="P1616">
        <v>9999</v>
      </c>
    </row>
    <row r="1617" spans="1:29">
      <c r="A1617">
        <v>3</v>
      </c>
      <c r="B1617">
        <v>1239</v>
      </c>
      <c r="C1617">
        <v>2001</v>
      </c>
      <c r="D1617">
        <v>99</v>
      </c>
      <c r="E1617">
        <v>42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99</v>
      </c>
      <c r="M1617">
        <v>99</v>
      </c>
      <c r="N1617">
        <v>99</v>
      </c>
      <c r="O1617">
        <v>99</v>
      </c>
      <c r="P1617">
        <v>9999</v>
      </c>
    </row>
    <row r="1618" spans="1:29">
      <c r="A1618">
        <v>3</v>
      </c>
      <c r="B1618">
        <v>1240</v>
      </c>
      <c r="C1618">
        <v>2001</v>
      </c>
      <c r="D1618">
        <v>99</v>
      </c>
      <c r="E1618">
        <v>43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99</v>
      </c>
      <c r="M1618">
        <v>99</v>
      </c>
      <c r="N1618">
        <v>99</v>
      </c>
      <c r="O1618">
        <v>99</v>
      </c>
      <c r="P1618">
        <v>9999</v>
      </c>
    </row>
    <row r="1619" spans="1:29">
      <c r="A1619">
        <v>3</v>
      </c>
      <c r="B1619">
        <v>1241</v>
      </c>
      <c r="C1619">
        <v>2001</v>
      </c>
      <c r="D1619">
        <v>99</v>
      </c>
      <c r="E1619">
        <v>44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99</v>
      </c>
      <c r="M1619">
        <v>99</v>
      </c>
      <c r="N1619">
        <v>99</v>
      </c>
      <c r="O1619">
        <v>99</v>
      </c>
      <c r="P1619">
        <v>9999</v>
      </c>
    </row>
    <row r="1620" spans="1:29">
      <c r="A1620">
        <v>3</v>
      </c>
      <c r="B1620">
        <v>1242</v>
      </c>
      <c r="C1620">
        <v>2001</v>
      </c>
      <c r="D1620">
        <v>99</v>
      </c>
      <c r="E1620">
        <v>45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99</v>
      </c>
      <c r="M1620">
        <v>99</v>
      </c>
      <c r="N1620">
        <v>99</v>
      </c>
      <c r="O1620">
        <v>99</v>
      </c>
      <c r="P1620">
        <v>9999</v>
      </c>
    </row>
    <row r="1621" spans="1:29">
      <c r="A1621">
        <v>3</v>
      </c>
      <c r="B1621">
        <v>1243</v>
      </c>
      <c r="C1621">
        <v>2001</v>
      </c>
      <c r="D1621">
        <v>99</v>
      </c>
      <c r="E1621">
        <v>46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99</v>
      </c>
      <c r="M1621">
        <v>99</v>
      </c>
      <c r="N1621">
        <v>99</v>
      </c>
      <c r="O1621">
        <v>99</v>
      </c>
      <c r="P1621">
        <v>9999</v>
      </c>
    </row>
    <row r="1622" spans="1:29">
      <c r="A1622">
        <v>3</v>
      </c>
      <c r="B1622">
        <v>1244</v>
      </c>
      <c r="C1622">
        <v>2001</v>
      </c>
      <c r="D1622">
        <v>99</v>
      </c>
      <c r="E1622">
        <v>47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99</v>
      </c>
      <c r="M1622">
        <v>99</v>
      </c>
      <c r="N1622">
        <v>99</v>
      </c>
      <c r="O1622">
        <v>99</v>
      </c>
      <c r="P1622">
        <v>9999</v>
      </c>
    </row>
    <row r="1623" spans="1:29">
      <c r="A1623">
        <v>3</v>
      </c>
      <c r="B1623">
        <v>1245</v>
      </c>
      <c r="C1623">
        <v>2001</v>
      </c>
      <c r="D1623">
        <v>99</v>
      </c>
      <c r="E1623">
        <v>48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99</v>
      </c>
      <c r="M1623">
        <v>99</v>
      </c>
      <c r="N1623">
        <v>99</v>
      </c>
      <c r="O1623">
        <v>99</v>
      </c>
      <c r="P1623">
        <v>9999</v>
      </c>
    </row>
    <row r="1624" spans="1:29">
      <c r="A1624">
        <v>3</v>
      </c>
      <c r="B1624">
        <v>1246</v>
      </c>
      <c r="C1624">
        <v>2001</v>
      </c>
      <c r="D1624">
        <v>99</v>
      </c>
      <c r="E1624">
        <v>49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99</v>
      </c>
      <c r="M1624">
        <v>99</v>
      </c>
      <c r="N1624">
        <v>99</v>
      </c>
      <c r="O1624">
        <v>99</v>
      </c>
      <c r="P1624">
        <v>9999</v>
      </c>
    </row>
    <row r="1625" spans="1:29">
      <c r="A1625">
        <v>3</v>
      </c>
      <c r="B1625">
        <v>1247</v>
      </c>
      <c r="C1625">
        <v>2001</v>
      </c>
      <c r="D1625">
        <v>99</v>
      </c>
      <c r="E1625">
        <v>50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99</v>
      </c>
      <c r="M1625">
        <v>99</v>
      </c>
      <c r="N1625">
        <v>99</v>
      </c>
      <c r="O1625">
        <v>99</v>
      </c>
      <c r="P1625">
        <v>9999</v>
      </c>
    </row>
    <row r="1626" spans="1:29">
      <c r="A1626">
        <v>3</v>
      </c>
      <c r="B1626">
        <v>1248</v>
      </c>
      <c r="C1626">
        <v>2001</v>
      </c>
      <c r="D1626">
        <v>99</v>
      </c>
      <c r="E1626">
        <v>51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99</v>
      </c>
      <c r="M1626">
        <v>99</v>
      </c>
      <c r="N1626">
        <v>99</v>
      </c>
      <c r="O1626">
        <v>99</v>
      </c>
      <c r="P1626">
        <v>9999</v>
      </c>
    </row>
    <row r="1627" spans="1:29">
      <c r="A1627">
        <v>3</v>
      </c>
      <c r="B1627">
        <v>1249</v>
      </c>
      <c r="C1627">
        <v>2001</v>
      </c>
      <c r="D1627">
        <v>99</v>
      </c>
      <c r="E1627">
        <v>52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99</v>
      </c>
      <c r="M1627">
        <v>99</v>
      </c>
      <c r="N1627">
        <v>99</v>
      </c>
      <c r="O1627">
        <v>99</v>
      </c>
      <c r="P1627">
        <v>9999</v>
      </c>
    </row>
    <row r="1628" spans="1:29">
      <c r="A1628">
        <v>3</v>
      </c>
      <c r="B1628">
        <v>1250</v>
      </c>
      <c r="C1628">
        <v>2000</v>
      </c>
      <c r="D1628">
        <v>99</v>
      </c>
      <c r="E1628">
        <v>1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99</v>
      </c>
      <c r="M1628">
        <v>99</v>
      </c>
      <c r="N1628">
        <v>99</v>
      </c>
      <c r="O1628">
        <v>99</v>
      </c>
      <c r="P1628">
        <v>9999</v>
      </c>
      <c r="Q1628">
        <v>380</v>
      </c>
      <c r="R1628">
        <v>745</v>
      </c>
      <c r="S1628">
        <v>734</v>
      </c>
      <c r="T1628">
        <v>10.141573645521376</v>
      </c>
      <c r="U1628">
        <v>10.450579605516388</v>
      </c>
      <c r="V1628">
        <v>13.712751677852347</v>
      </c>
      <c r="W1628">
        <v>55.595367847411438</v>
      </c>
      <c r="X1628">
        <v>141.26317014113602</v>
      </c>
      <c r="Y1628">
        <v>128.61073825503351</v>
      </c>
      <c r="Z1628">
        <v>130.53814713896455</v>
      </c>
      <c r="AA1628">
        <v>27.506267105550688</v>
      </c>
      <c r="AB1628">
        <v>3.3262280825371895</v>
      </c>
      <c r="AC1628">
        <v>-54.61835015294151</v>
      </c>
    </row>
    <row r="1629" spans="1:29">
      <c r="A1629">
        <v>3</v>
      </c>
      <c r="B1629">
        <v>1251</v>
      </c>
      <c r="C1629">
        <v>2000</v>
      </c>
      <c r="D1629">
        <v>99</v>
      </c>
      <c r="E1629">
        <v>2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99</v>
      </c>
      <c r="M1629">
        <v>99</v>
      </c>
      <c r="N1629">
        <v>99</v>
      </c>
      <c r="O1629">
        <v>99</v>
      </c>
      <c r="P1629">
        <v>9999</v>
      </c>
      <c r="Q1629">
        <v>371</v>
      </c>
      <c r="R1629">
        <v>698</v>
      </c>
      <c r="S1629">
        <v>690</v>
      </c>
      <c r="T1629">
        <v>9.5017696705690184</v>
      </c>
      <c r="U1629">
        <v>9.6298467201060713</v>
      </c>
      <c r="V1629">
        <v>13.372492836676219</v>
      </c>
      <c r="W1629">
        <v>55.64347826086955</v>
      </c>
      <c r="X1629">
        <v>138.5736060622053</v>
      </c>
      <c r="Y1629">
        <v>126.49025787965623</v>
      </c>
      <c r="Z1629">
        <v>127.95681159420296</v>
      </c>
      <c r="AA1629">
        <v>26.641369513300273</v>
      </c>
      <c r="AB1629">
        <v>4.2736631356897474</v>
      </c>
      <c r="AC1629">
        <v>-46.844764973165219</v>
      </c>
    </row>
    <row r="1630" spans="1:29">
      <c r="A1630">
        <v>3</v>
      </c>
      <c r="B1630">
        <v>1252</v>
      </c>
      <c r="C1630">
        <v>2000</v>
      </c>
      <c r="D1630">
        <v>99</v>
      </c>
      <c r="E1630">
        <v>3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99</v>
      </c>
      <c r="M1630">
        <v>99</v>
      </c>
      <c r="N1630">
        <v>99</v>
      </c>
      <c r="O1630">
        <v>99</v>
      </c>
      <c r="P1630">
        <v>9999</v>
      </c>
      <c r="Q1630">
        <v>280</v>
      </c>
      <c r="R1630">
        <v>496</v>
      </c>
      <c r="S1630">
        <v>483</v>
      </c>
      <c r="T1630">
        <v>6.7519738633269801</v>
      </c>
      <c r="U1630">
        <v>6.7156603595985391</v>
      </c>
      <c r="V1630">
        <v>14.155241935483865</v>
      </c>
      <c r="W1630">
        <v>55.501035196687361</v>
      </c>
      <c r="X1630">
        <v>137.81432390871291</v>
      </c>
      <c r="Y1630">
        <v>124.1366935483871</v>
      </c>
      <c r="Z1630">
        <v>127.47784679089023</v>
      </c>
      <c r="AA1630">
        <v>28.811951632167698</v>
      </c>
      <c r="AB1630">
        <v>3.6675369235657569</v>
      </c>
      <c r="AC1630">
        <v>-48.927272338912807</v>
      </c>
    </row>
    <row r="1631" spans="1:29">
      <c r="A1631">
        <v>3</v>
      </c>
      <c r="B1631">
        <v>1253</v>
      </c>
      <c r="C1631">
        <v>2000</v>
      </c>
      <c r="D1631">
        <v>99</v>
      </c>
      <c r="E1631">
        <v>4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99</v>
      </c>
      <c r="M1631">
        <v>99</v>
      </c>
      <c r="N1631">
        <v>99</v>
      </c>
      <c r="O1631">
        <v>99</v>
      </c>
      <c r="P1631">
        <v>9999</v>
      </c>
      <c r="Q1631">
        <v>264</v>
      </c>
      <c r="R1631">
        <v>468</v>
      </c>
      <c r="S1631">
        <v>460</v>
      </c>
      <c r="T1631">
        <v>6.3708140484617486</v>
      </c>
      <c r="U1631">
        <v>6.4212684646629912</v>
      </c>
      <c r="V1631">
        <v>13.94017094017094</v>
      </c>
      <c r="W1631">
        <v>55.39782608695652</v>
      </c>
      <c r="X1631">
        <v>138.71202229815452</v>
      </c>
      <c r="Y1631">
        <v>125.79636752136749</v>
      </c>
      <c r="Z1631">
        <v>127.9841304347826</v>
      </c>
      <c r="AA1631">
        <v>28.447888824861607</v>
      </c>
      <c r="AB1631">
        <v>4.2621177186951602</v>
      </c>
      <c r="AC1631">
        <v>-48.659412549607282</v>
      </c>
    </row>
    <row r="1632" spans="1:29">
      <c r="A1632">
        <v>3</v>
      </c>
      <c r="B1632">
        <v>1254</v>
      </c>
      <c r="C1632">
        <v>2000</v>
      </c>
      <c r="D1632">
        <v>99</v>
      </c>
      <c r="E1632">
        <v>5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99</v>
      </c>
      <c r="M1632">
        <v>99</v>
      </c>
      <c r="N1632">
        <v>99</v>
      </c>
      <c r="O1632">
        <v>99</v>
      </c>
      <c r="P1632">
        <v>9999</v>
      </c>
      <c r="Q1632">
        <v>237</v>
      </c>
      <c r="R1632">
        <v>388</v>
      </c>
      <c r="S1632">
        <v>378</v>
      </c>
      <c r="T1632">
        <v>5.2817860059896553</v>
      </c>
      <c r="U1632">
        <v>5.2491653115579364</v>
      </c>
      <c r="V1632">
        <v>14.909793814432987</v>
      </c>
      <c r="W1632">
        <v>55.634920634920626</v>
      </c>
      <c r="X1632">
        <v>137.83019289408136</v>
      </c>
      <c r="Y1632">
        <v>124.03711340206172</v>
      </c>
      <c r="Z1632">
        <v>127.31851851851845</v>
      </c>
      <c r="AA1632">
        <v>28.42341563808624</v>
      </c>
      <c r="AB1632">
        <v>3.6686931801100737</v>
      </c>
      <c r="AC1632">
        <v>-48.452761891160158</v>
      </c>
    </row>
    <row r="1633" spans="1:29">
      <c r="A1633">
        <v>3</v>
      </c>
      <c r="B1633">
        <v>1255</v>
      </c>
      <c r="C1633">
        <v>2000</v>
      </c>
      <c r="D1633">
        <v>99</v>
      </c>
      <c r="E1633">
        <v>6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99</v>
      </c>
      <c r="M1633">
        <v>99</v>
      </c>
      <c r="N1633">
        <v>99</v>
      </c>
      <c r="O1633">
        <v>99</v>
      </c>
      <c r="P1633">
        <v>9999</v>
      </c>
      <c r="Q1633">
        <v>227</v>
      </c>
      <c r="R1633">
        <v>386</v>
      </c>
      <c r="S1633">
        <v>351</v>
      </c>
      <c r="T1633">
        <v>5.2545603049278498</v>
      </c>
      <c r="U1633">
        <v>4.8761772921770028</v>
      </c>
      <c r="V1633">
        <v>13.836787564766835</v>
      </c>
      <c r="W1633">
        <v>55.598290598290625</v>
      </c>
      <c r="X1633">
        <v>135.78638029853096</v>
      </c>
      <c r="Y1633">
        <v>115.82046632124352</v>
      </c>
      <c r="Z1633">
        <v>127.36951566951571</v>
      </c>
      <c r="AA1633">
        <v>27.432751435690552</v>
      </c>
      <c r="AB1633">
        <v>3.4912829886741772</v>
      </c>
      <c r="AC1633">
        <v>-55.756274529223319</v>
      </c>
    </row>
    <row r="1634" spans="1:29">
      <c r="A1634">
        <v>3</v>
      </c>
      <c r="B1634">
        <v>1256</v>
      </c>
      <c r="C1634">
        <v>2000</v>
      </c>
      <c r="D1634">
        <v>99</v>
      </c>
      <c r="E1634">
        <v>7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99</v>
      </c>
      <c r="M1634">
        <v>99</v>
      </c>
      <c r="N1634">
        <v>99</v>
      </c>
      <c r="O1634">
        <v>99</v>
      </c>
      <c r="P1634">
        <v>9999</v>
      </c>
      <c r="Q1634">
        <v>300</v>
      </c>
      <c r="R1634">
        <v>475</v>
      </c>
      <c r="S1634">
        <v>469</v>
      </c>
      <c r="T1634">
        <v>6.4661040021780556</v>
      </c>
      <c r="U1634">
        <v>6.6114326930428762</v>
      </c>
      <c r="V1634">
        <v>13.36</v>
      </c>
      <c r="W1634">
        <v>55.257995735607679</v>
      </c>
      <c r="X1634">
        <v>139.66584934709476</v>
      </c>
      <c r="Y1634">
        <v>127.61305263157904</v>
      </c>
      <c r="Z1634">
        <v>129.24562899786795</v>
      </c>
      <c r="AA1634">
        <v>29.913997676902241</v>
      </c>
      <c r="AB1634">
        <v>4.1020517295989132</v>
      </c>
      <c r="AC1634">
        <v>-47.559210320978337</v>
      </c>
    </row>
    <row r="1635" spans="1:29">
      <c r="A1635">
        <v>3</v>
      </c>
      <c r="B1635">
        <v>1257</v>
      </c>
      <c r="C1635">
        <v>2000</v>
      </c>
      <c r="D1635">
        <v>99</v>
      </c>
      <c r="E1635">
        <v>8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99</v>
      </c>
      <c r="M1635">
        <v>99</v>
      </c>
      <c r="N1635">
        <v>99</v>
      </c>
      <c r="O1635">
        <v>99</v>
      </c>
      <c r="P1635">
        <v>9999</v>
      </c>
      <c r="Q1635">
        <v>283</v>
      </c>
      <c r="R1635">
        <v>486</v>
      </c>
      <c r="S1635">
        <v>473</v>
      </c>
      <c r="T1635">
        <v>6.6158453580179692</v>
      </c>
      <c r="U1635">
        <v>6.5242745428287208</v>
      </c>
      <c r="V1635">
        <v>14.514403292181061</v>
      </c>
      <c r="W1635">
        <v>55.93234672304439</v>
      </c>
      <c r="X1635">
        <v>136.8736317875597</v>
      </c>
      <c r="Y1635">
        <v>123.080452674897</v>
      </c>
      <c r="Z1635">
        <v>126.4632135306553</v>
      </c>
      <c r="AA1635">
        <v>27.905891378087432</v>
      </c>
      <c r="AB1635">
        <v>3.5071160203815968</v>
      </c>
      <c r="AC1635">
        <v>-54.400557129748996</v>
      </c>
    </row>
    <row r="1636" spans="1:29">
      <c r="A1636">
        <v>3</v>
      </c>
      <c r="B1636">
        <v>1258</v>
      </c>
      <c r="C1636">
        <v>2000</v>
      </c>
      <c r="D1636">
        <v>99</v>
      </c>
      <c r="E1636">
        <v>9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99</v>
      </c>
      <c r="M1636">
        <v>99</v>
      </c>
      <c r="N1636">
        <v>99</v>
      </c>
      <c r="O1636">
        <v>99</v>
      </c>
      <c r="P1636">
        <v>9999</v>
      </c>
      <c r="Q1636">
        <v>206</v>
      </c>
      <c r="R1636">
        <v>345</v>
      </c>
      <c r="S1636">
        <v>333</v>
      </c>
      <c r="T1636">
        <v>4.6964334331609052</v>
      </c>
      <c r="U1636">
        <v>4.6661622524606559</v>
      </c>
      <c r="V1636">
        <v>14.892753623188405</v>
      </c>
      <c r="W1636">
        <v>55.114114114114109</v>
      </c>
      <c r="X1636">
        <v>138.37109614206997</v>
      </c>
      <c r="Y1636">
        <v>124.00347826086956</v>
      </c>
      <c r="Z1636">
        <v>128.47207207207205</v>
      </c>
      <c r="AA1636">
        <v>28.419348517884679</v>
      </c>
      <c r="AB1636">
        <v>4.1660949747130074</v>
      </c>
      <c r="AC1636">
        <v>-48.92437867420859</v>
      </c>
    </row>
    <row r="1637" spans="1:29">
      <c r="A1637">
        <v>3</v>
      </c>
      <c r="B1637">
        <v>1259</v>
      </c>
      <c r="C1637">
        <v>2000</v>
      </c>
      <c r="D1637">
        <v>99</v>
      </c>
      <c r="E1637">
        <v>10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99</v>
      </c>
      <c r="M1637">
        <v>99</v>
      </c>
      <c r="N1637">
        <v>99</v>
      </c>
      <c r="O1637">
        <v>99</v>
      </c>
      <c r="P1637">
        <v>9999</v>
      </c>
      <c r="Q1637">
        <v>257</v>
      </c>
      <c r="R1637">
        <v>397</v>
      </c>
      <c r="S1637">
        <v>391</v>
      </c>
      <c r="T1637">
        <v>5.4043016607677652</v>
      </c>
      <c r="U1637">
        <v>5.3959304309774705</v>
      </c>
      <c r="V1637">
        <v>14.032745591939548</v>
      </c>
      <c r="W1637">
        <v>55.92838874680308</v>
      </c>
      <c r="X1637">
        <v>136.76653994885797</v>
      </c>
      <c r="Y1637">
        <v>124.61460957178829</v>
      </c>
      <c r="Z1637">
        <v>126.52685421994876</v>
      </c>
      <c r="AA1637">
        <v>27.023911360955022</v>
      </c>
      <c r="AB1637">
        <v>3.6566146785927778</v>
      </c>
      <c r="AC1637">
        <v>-53.599170688413423</v>
      </c>
    </row>
    <row r="1638" spans="1:29">
      <c r="A1638">
        <v>3</v>
      </c>
      <c r="B1638">
        <v>1260</v>
      </c>
      <c r="C1638">
        <v>2000</v>
      </c>
      <c r="D1638">
        <v>99</v>
      </c>
      <c r="E1638">
        <v>11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99</v>
      </c>
      <c r="M1638">
        <v>99</v>
      </c>
      <c r="N1638">
        <v>99</v>
      </c>
      <c r="O1638">
        <v>99</v>
      </c>
      <c r="P1638">
        <v>9999</v>
      </c>
      <c r="Q1638">
        <v>214</v>
      </c>
      <c r="R1638">
        <v>352</v>
      </c>
      <c r="S1638">
        <v>347</v>
      </c>
      <c r="T1638">
        <v>4.7917233868772122</v>
      </c>
      <c r="U1638">
        <v>4.8065249398722152</v>
      </c>
      <c r="V1638">
        <v>14.46875</v>
      </c>
      <c r="W1638">
        <v>55.536023054755034</v>
      </c>
      <c r="X1638">
        <v>137.73792228897855</v>
      </c>
      <c r="Y1638">
        <v>125.1934659090908</v>
      </c>
      <c r="Z1638">
        <v>126.99740634005749</v>
      </c>
      <c r="AA1638">
        <v>29.286002384007233</v>
      </c>
      <c r="AB1638">
        <v>4.1625127192354574</v>
      </c>
      <c r="AC1638">
        <v>-52.242493236201405</v>
      </c>
    </row>
    <row r="1639" spans="1:29">
      <c r="A1639">
        <v>3</v>
      </c>
      <c r="B1639">
        <v>1261</v>
      </c>
      <c r="C1639">
        <v>2000</v>
      </c>
      <c r="D1639">
        <v>99</v>
      </c>
      <c r="E1639">
        <v>12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99</v>
      </c>
      <c r="M1639">
        <v>99</v>
      </c>
      <c r="N1639">
        <v>99</v>
      </c>
      <c r="O1639">
        <v>99</v>
      </c>
      <c r="P1639">
        <v>9999</v>
      </c>
      <c r="Q1639">
        <v>196</v>
      </c>
      <c r="R1639">
        <v>311</v>
      </c>
      <c r="S1639">
        <v>303</v>
      </c>
      <c r="T1639">
        <v>4.233596515110265</v>
      </c>
      <c r="U1639">
        <v>4.3260916773728342</v>
      </c>
      <c r="V1639">
        <v>14.987138263665591</v>
      </c>
      <c r="W1639">
        <v>55.425742574257427</v>
      </c>
      <c r="X1639">
        <v>141.19378651329197</v>
      </c>
      <c r="Y1639">
        <v>127.53472668810282</v>
      </c>
      <c r="Z1639">
        <v>130.90198019801977</v>
      </c>
      <c r="AA1639">
        <v>31.01609391731024</v>
      </c>
      <c r="AB1639">
        <v>4.0099213624548335</v>
      </c>
      <c r="AC1639">
        <v>-53.805207228506809</v>
      </c>
    </row>
    <row r="1640" spans="1:29">
      <c r="A1640">
        <v>3</v>
      </c>
      <c r="B1640">
        <v>1262</v>
      </c>
      <c r="C1640">
        <v>2000</v>
      </c>
      <c r="D1640">
        <v>99</v>
      </c>
      <c r="E1640">
        <v>13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99</v>
      </c>
      <c r="M1640">
        <v>99</v>
      </c>
      <c r="N1640">
        <v>99</v>
      </c>
      <c r="O1640">
        <v>99</v>
      </c>
      <c r="P1640">
        <v>9999</v>
      </c>
      <c r="Q1640">
        <v>189</v>
      </c>
      <c r="R1640">
        <v>317</v>
      </c>
      <c r="S1640">
        <v>313</v>
      </c>
      <c r="T1640">
        <v>4.3152736182956701</v>
      </c>
      <c r="U1640">
        <v>4.2510294336269068</v>
      </c>
      <c r="V1640">
        <v>14.54574132492114</v>
      </c>
      <c r="W1640">
        <v>55.466453674121389</v>
      </c>
      <c r="X1640">
        <v>134.76798671182638</v>
      </c>
      <c r="Y1640">
        <v>122.94984227129348</v>
      </c>
      <c r="Z1640">
        <v>124.52108626198098</v>
      </c>
      <c r="AA1640">
        <v>27.337788848762035</v>
      </c>
      <c r="AB1640">
        <v>3.660469148678787</v>
      </c>
      <c r="AC1640">
        <v>-44.680225085300542</v>
      </c>
    </row>
    <row r="1641" spans="1:29">
      <c r="A1641">
        <v>3</v>
      </c>
      <c r="B1641">
        <v>1263</v>
      </c>
      <c r="C1641">
        <v>2000</v>
      </c>
      <c r="D1641">
        <v>99</v>
      </c>
      <c r="E1641">
        <v>14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99</v>
      </c>
      <c r="M1641">
        <v>99</v>
      </c>
      <c r="N1641">
        <v>99</v>
      </c>
      <c r="O1641">
        <v>99</v>
      </c>
      <c r="P1641">
        <v>9999</v>
      </c>
      <c r="Q1641">
        <v>208</v>
      </c>
      <c r="R1641">
        <v>344</v>
      </c>
      <c r="S1641">
        <v>330</v>
      </c>
      <c r="T1641">
        <v>4.6828205826300007</v>
      </c>
      <c r="U1641">
        <v>4.6111144256391343</v>
      </c>
      <c r="V1641">
        <v>13.62209302325582</v>
      </c>
      <c r="W1641">
        <v>55.360606060606067</v>
      </c>
      <c r="X1641">
        <v>138.58814784953009</v>
      </c>
      <c r="Y1641">
        <v>122.89680232558138</v>
      </c>
      <c r="Z1641">
        <v>128.11060606060607</v>
      </c>
      <c r="AA1641">
        <v>26.173750028258976</v>
      </c>
      <c r="AB1641">
        <v>3.1565650101009486</v>
      </c>
      <c r="AC1641">
        <v>-40.387081674779949</v>
      </c>
    </row>
    <row r="1642" spans="1:29">
      <c r="A1642">
        <v>3</v>
      </c>
      <c r="B1642">
        <v>1264</v>
      </c>
      <c r="C1642">
        <v>2000</v>
      </c>
      <c r="D1642">
        <v>99</v>
      </c>
      <c r="E1642">
        <v>15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99</v>
      </c>
      <c r="M1642">
        <v>99</v>
      </c>
      <c r="N1642">
        <v>99</v>
      </c>
      <c r="O1642">
        <v>99</v>
      </c>
      <c r="P1642">
        <v>9999</v>
      </c>
      <c r="Q1642">
        <v>281</v>
      </c>
      <c r="R1642">
        <v>510</v>
      </c>
      <c r="S1642">
        <v>502</v>
      </c>
      <c r="T1642">
        <v>6.942553770759595</v>
      </c>
      <c r="U1642">
        <v>6.8939577293333123</v>
      </c>
      <c r="V1642">
        <v>14.519607843137255</v>
      </c>
      <c r="W1642">
        <v>55.671314741035843</v>
      </c>
      <c r="X1642">
        <v>136.17721411424805</v>
      </c>
      <c r="Y1642">
        <v>123.93431372549011</v>
      </c>
      <c r="Z1642">
        <v>125.9093625498007</v>
      </c>
      <c r="AA1642">
        <v>27.314282926426873</v>
      </c>
      <c r="AB1642">
        <v>3.7113927466736336</v>
      </c>
      <c r="AC1642">
        <v>-54.773992020152733</v>
      </c>
    </row>
    <row r="1643" spans="1:29">
      <c r="A1643">
        <v>3</v>
      </c>
      <c r="B1643">
        <v>1265</v>
      </c>
      <c r="C1643">
        <v>2000</v>
      </c>
      <c r="D1643">
        <v>99</v>
      </c>
      <c r="E1643">
        <v>16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99</v>
      </c>
      <c r="M1643">
        <v>99</v>
      </c>
      <c r="N1643">
        <v>99</v>
      </c>
      <c r="O1643">
        <v>99</v>
      </c>
      <c r="P1643">
        <v>9999</v>
      </c>
      <c r="Q1643">
        <v>128</v>
      </c>
      <c r="R1643">
        <v>215</v>
      </c>
      <c r="S1643">
        <v>211</v>
      </c>
      <c r="T1643">
        <v>2.9267628641437522</v>
      </c>
      <c r="U1643">
        <v>2.896756911872544</v>
      </c>
      <c r="V1643">
        <v>14.455813953488372</v>
      </c>
      <c r="W1643">
        <v>55.881516587677723</v>
      </c>
      <c r="X1643">
        <v>136.1092494141954</v>
      </c>
      <c r="Y1643">
        <v>123.52837209302336</v>
      </c>
      <c r="Z1643">
        <v>125.87014218009487</v>
      </c>
      <c r="AA1643">
        <v>24.560661133919432</v>
      </c>
      <c r="AB1643">
        <v>3.4886667660049286</v>
      </c>
      <c r="AC1643">
        <v>-45.639704675408872</v>
      </c>
    </row>
    <row r="1644" spans="1:29">
      <c r="A1644">
        <v>3</v>
      </c>
      <c r="B1644">
        <v>1266</v>
      </c>
      <c r="C1644">
        <v>2000</v>
      </c>
      <c r="D1644">
        <v>99</v>
      </c>
      <c r="E1644">
        <v>17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99</v>
      </c>
      <c r="M1644">
        <v>99</v>
      </c>
      <c r="N1644">
        <v>99</v>
      </c>
      <c r="O1644">
        <v>99</v>
      </c>
      <c r="P1644">
        <v>9999</v>
      </c>
      <c r="Q1644">
        <v>242</v>
      </c>
      <c r="R1644">
        <v>413</v>
      </c>
      <c r="S1644">
        <v>411</v>
      </c>
      <c r="T1644">
        <v>5.6221072692621838</v>
      </c>
      <c r="U1644">
        <v>5.6740272093544002</v>
      </c>
      <c r="V1644">
        <v>13.552058111380148</v>
      </c>
      <c r="W1644">
        <v>55.545012165450117</v>
      </c>
      <c r="X1644">
        <v>137.05780970044515</v>
      </c>
      <c r="Y1644">
        <v>125.96053268765137</v>
      </c>
      <c r="Z1644">
        <v>126.57347931873478</v>
      </c>
      <c r="AA1644">
        <v>27.781267688252679</v>
      </c>
      <c r="AB1644">
        <v>3.7292547917183807</v>
      </c>
      <c r="AC1644">
        <v>-47.753823478585282</v>
      </c>
    </row>
    <row r="1645" spans="1:29">
      <c r="A1645">
        <v>3</v>
      </c>
      <c r="B1645">
        <v>1267</v>
      </c>
      <c r="C1645">
        <v>2000</v>
      </c>
      <c r="D1645">
        <v>99</v>
      </c>
      <c r="E1645">
        <v>18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99</v>
      </c>
      <c r="M1645">
        <v>99</v>
      </c>
      <c r="N1645">
        <v>99</v>
      </c>
      <c r="O1645">
        <v>99</v>
      </c>
      <c r="P1645">
        <v>9999</v>
      </c>
    </row>
    <row r="1646" spans="1:29">
      <c r="A1646">
        <v>3</v>
      </c>
      <c r="B1646">
        <v>1268</v>
      </c>
      <c r="C1646">
        <v>2000</v>
      </c>
      <c r="D1646">
        <v>99</v>
      </c>
      <c r="E1646">
        <v>19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99</v>
      </c>
      <c r="M1646">
        <v>99</v>
      </c>
      <c r="N1646">
        <v>99</v>
      </c>
      <c r="O1646">
        <v>99</v>
      </c>
      <c r="P1646">
        <v>9999</v>
      </c>
    </row>
    <row r="1647" spans="1:29">
      <c r="A1647">
        <v>3</v>
      </c>
      <c r="B1647">
        <v>1269</v>
      </c>
      <c r="C1647">
        <v>2000</v>
      </c>
      <c r="D1647">
        <v>99</v>
      </c>
      <c r="E1647">
        <v>20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99</v>
      </c>
      <c r="M1647">
        <v>99</v>
      </c>
      <c r="N1647">
        <v>99</v>
      </c>
      <c r="O1647">
        <v>99</v>
      </c>
      <c r="P1647">
        <v>9999</v>
      </c>
    </row>
    <row r="1648" spans="1:29">
      <c r="A1648">
        <v>3</v>
      </c>
      <c r="B1648">
        <v>1270</v>
      </c>
      <c r="C1648">
        <v>2000</v>
      </c>
      <c r="D1648">
        <v>99</v>
      </c>
      <c r="E1648">
        <v>21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99</v>
      </c>
      <c r="M1648">
        <v>99</v>
      </c>
      <c r="N1648">
        <v>99</v>
      </c>
      <c r="O1648">
        <v>99</v>
      </c>
      <c r="P1648">
        <v>9999</v>
      </c>
    </row>
    <row r="1649" spans="1:16">
      <c r="A1649">
        <v>3</v>
      </c>
      <c r="B1649">
        <v>1271</v>
      </c>
      <c r="C1649">
        <v>2000</v>
      </c>
      <c r="D1649">
        <v>99</v>
      </c>
      <c r="E1649">
        <v>22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99</v>
      </c>
      <c r="M1649">
        <v>99</v>
      </c>
      <c r="N1649">
        <v>99</v>
      </c>
      <c r="O1649">
        <v>99</v>
      </c>
      <c r="P1649">
        <v>9999</v>
      </c>
    </row>
    <row r="1650" spans="1:16">
      <c r="A1650">
        <v>3</v>
      </c>
      <c r="B1650">
        <v>1272</v>
      </c>
      <c r="C1650">
        <v>2000</v>
      </c>
      <c r="D1650">
        <v>99</v>
      </c>
      <c r="E1650">
        <v>23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99</v>
      </c>
      <c r="M1650">
        <v>99</v>
      </c>
      <c r="N1650">
        <v>99</v>
      </c>
      <c r="O1650">
        <v>99</v>
      </c>
      <c r="P1650">
        <v>9999</v>
      </c>
    </row>
    <row r="1651" spans="1:16">
      <c r="A1651">
        <v>3</v>
      </c>
      <c r="B1651">
        <v>1273</v>
      </c>
      <c r="C1651">
        <v>2000</v>
      </c>
      <c r="D1651">
        <v>99</v>
      </c>
      <c r="E1651">
        <v>24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99</v>
      </c>
      <c r="M1651">
        <v>99</v>
      </c>
      <c r="N1651">
        <v>99</v>
      </c>
      <c r="O1651">
        <v>99</v>
      </c>
      <c r="P1651">
        <v>9999</v>
      </c>
    </row>
    <row r="1652" spans="1:16">
      <c r="A1652">
        <v>3</v>
      </c>
      <c r="B1652">
        <v>1274</v>
      </c>
      <c r="C1652">
        <v>2000</v>
      </c>
      <c r="D1652">
        <v>99</v>
      </c>
      <c r="E1652">
        <v>25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99</v>
      </c>
      <c r="M1652">
        <v>99</v>
      </c>
      <c r="N1652">
        <v>99</v>
      </c>
      <c r="O1652">
        <v>99</v>
      </c>
      <c r="P1652">
        <v>9999</v>
      </c>
    </row>
    <row r="1653" spans="1:16">
      <c r="A1653">
        <v>3</v>
      </c>
      <c r="B1653">
        <v>1275</v>
      </c>
      <c r="C1653">
        <v>2000</v>
      </c>
      <c r="D1653">
        <v>99</v>
      </c>
      <c r="E1653">
        <v>26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99</v>
      </c>
      <c r="M1653">
        <v>99</v>
      </c>
      <c r="N1653">
        <v>99</v>
      </c>
      <c r="O1653">
        <v>99</v>
      </c>
      <c r="P1653">
        <v>9999</v>
      </c>
    </row>
    <row r="1654" spans="1:16">
      <c r="A1654">
        <v>3</v>
      </c>
      <c r="B1654">
        <v>1276</v>
      </c>
      <c r="C1654">
        <v>2000</v>
      </c>
      <c r="D1654">
        <v>99</v>
      </c>
      <c r="E1654">
        <v>27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99</v>
      </c>
      <c r="M1654">
        <v>99</v>
      </c>
      <c r="N1654">
        <v>99</v>
      </c>
      <c r="O1654">
        <v>99</v>
      </c>
      <c r="P1654">
        <v>9999</v>
      </c>
    </row>
    <row r="1655" spans="1:16">
      <c r="A1655">
        <v>3</v>
      </c>
      <c r="B1655">
        <v>1277</v>
      </c>
      <c r="C1655">
        <v>2000</v>
      </c>
      <c r="D1655">
        <v>99</v>
      </c>
      <c r="E1655">
        <v>28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99</v>
      </c>
      <c r="M1655">
        <v>99</v>
      </c>
      <c r="N1655">
        <v>99</v>
      </c>
      <c r="O1655">
        <v>99</v>
      </c>
      <c r="P1655">
        <v>9999</v>
      </c>
    </row>
    <row r="1656" spans="1:16">
      <c r="A1656">
        <v>3</v>
      </c>
      <c r="B1656">
        <v>1278</v>
      </c>
      <c r="C1656">
        <v>2000</v>
      </c>
      <c r="D1656">
        <v>99</v>
      </c>
      <c r="E1656">
        <v>29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99</v>
      </c>
      <c r="M1656">
        <v>99</v>
      </c>
      <c r="N1656">
        <v>99</v>
      </c>
      <c r="O1656">
        <v>99</v>
      </c>
      <c r="P1656">
        <v>9999</v>
      </c>
    </row>
    <row r="1657" spans="1:16">
      <c r="A1657">
        <v>3</v>
      </c>
      <c r="B1657">
        <v>1279</v>
      </c>
      <c r="C1657">
        <v>2000</v>
      </c>
      <c r="D1657">
        <v>99</v>
      </c>
      <c r="E1657">
        <v>30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99</v>
      </c>
      <c r="M1657">
        <v>99</v>
      </c>
      <c r="N1657">
        <v>99</v>
      </c>
      <c r="O1657">
        <v>99</v>
      </c>
      <c r="P1657">
        <v>9999</v>
      </c>
    </row>
    <row r="1658" spans="1:16">
      <c r="A1658">
        <v>3</v>
      </c>
      <c r="B1658">
        <v>1280</v>
      </c>
      <c r="C1658">
        <v>2000</v>
      </c>
      <c r="D1658">
        <v>99</v>
      </c>
      <c r="E1658">
        <v>31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99</v>
      </c>
      <c r="M1658">
        <v>99</v>
      </c>
      <c r="N1658">
        <v>99</v>
      </c>
      <c r="O1658">
        <v>99</v>
      </c>
      <c r="P1658">
        <v>9999</v>
      </c>
    </row>
    <row r="1659" spans="1:16">
      <c r="A1659">
        <v>3</v>
      </c>
      <c r="B1659">
        <v>1281</v>
      </c>
      <c r="C1659">
        <v>2000</v>
      </c>
      <c r="D1659">
        <v>99</v>
      </c>
      <c r="E1659">
        <v>32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99</v>
      </c>
      <c r="M1659">
        <v>99</v>
      </c>
      <c r="N1659">
        <v>99</v>
      </c>
      <c r="O1659">
        <v>99</v>
      </c>
      <c r="P1659">
        <v>9999</v>
      </c>
    </row>
    <row r="1660" spans="1:16">
      <c r="A1660">
        <v>3</v>
      </c>
      <c r="B1660">
        <v>1282</v>
      </c>
      <c r="C1660">
        <v>2000</v>
      </c>
      <c r="D1660">
        <v>99</v>
      </c>
      <c r="E1660">
        <v>33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99</v>
      </c>
      <c r="M1660">
        <v>99</v>
      </c>
      <c r="N1660">
        <v>99</v>
      </c>
      <c r="O1660">
        <v>99</v>
      </c>
      <c r="P1660">
        <v>9999</v>
      </c>
    </row>
    <row r="1661" spans="1:16">
      <c r="A1661">
        <v>3</v>
      </c>
      <c r="B1661">
        <v>1283</v>
      </c>
      <c r="C1661">
        <v>2000</v>
      </c>
      <c r="D1661">
        <v>99</v>
      </c>
      <c r="E1661">
        <v>34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99</v>
      </c>
      <c r="M1661">
        <v>99</v>
      </c>
      <c r="N1661">
        <v>99</v>
      </c>
      <c r="O1661">
        <v>99</v>
      </c>
      <c r="P1661">
        <v>9999</v>
      </c>
    </row>
    <row r="1662" spans="1:16">
      <c r="A1662">
        <v>3</v>
      </c>
      <c r="B1662">
        <v>1284</v>
      </c>
      <c r="C1662">
        <v>2000</v>
      </c>
      <c r="D1662">
        <v>99</v>
      </c>
      <c r="E1662">
        <v>35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99</v>
      </c>
      <c r="M1662">
        <v>99</v>
      </c>
      <c r="N1662">
        <v>99</v>
      </c>
      <c r="O1662">
        <v>99</v>
      </c>
      <c r="P1662">
        <v>9999</v>
      </c>
    </row>
    <row r="1663" spans="1:16">
      <c r="A1663">
        <v>3</v>
      </c>
      <c r="B1663">
        <v>1285</v>
      </c>
      <c r="C1663">
        <v>2000</v>
      </c>
      <c r="D1663">
        <v>99</v>
      </c>
      <c r="E1663">
        <v>36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99</v>
      </c>
      <c r="M1663">
        <v>99</v>
      </c>
      <c r="N1663">
        <v>99</v>
      </c>
      <c r="O1663">
        <v>99</v>
      </c>
      <c r="P1663">
        <v>9999</v>
      </c>
    </row>
    <row r="1664" spans="1:16">
      <c r="A1664">
        <v>3</v>
      </c>
      <c r="B1664">
        <v>1286</v>
      </c>
      <c r="C1664">
        <v>2000</v>
      </c>
      <c r="D1664">
        <v>99</v>
      </c>
      <c r="E1664">
        <v>37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99</v>
      </c>
      <c r="M1664">
        <v>99</v>
      </c>
      <c r="N1664">
        <v>99</v>
      </c>
      <c r="O1664">
        <v>99</v>
      </c>
      <c r="P1664">
        <v>9999</v>
      </c>
    </row>
    <row r="1665" spans="1:29">
      <c r="A1665">
        <v>3</v>
      </c>
      <c r="B1665">
        <v>1287</v>
      </c>
      <c r="C1665">
        <v>2000</v>
      </c>
      <c r="D1665">
        <v>99</v>
      </c>
      <c r="E1665">
        <v>38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99</v>
      </c>
      <c r="M1665">
        <v>99</v>
      </c>
      <c r="N1665">
        <v>99</v>
      </c>
      <c r="O1665">
        <v>99</v>
      </c>
      <c r="P1665">
        <v>9999</v>
      </c>
    </row>
    <row r="1666" spans="1:29">
      <c r="A1666">
        <v>3</v>
      </c>
      <c r="B1666">
        <v>1288</v>
      </c>
      <c r="C1666">
        <v>2000</v>
      </c>
      <c r="D1666">
        <v>99</v>
      </c>
      <c r="E1666">
        <v>39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99</v>
      </c>
      <c r="M1666">
        <v>99</v>
      </c>
      <c r="N1666">
        <v>99</v>
      </c>
      <c r="O1666">
        <v>99</v>
      </c>
      <c r="P1666">
        <v>9999</v>
      </c>
    </row>
    <row r="1667" spans="1:29">
      <c r="A1667">
        <v>3</v>
      </c>
      <c r="B1667">
        <v>1289</v>
      </c>
      <c r="C1667">
        <v>2000</v>
      </c>
      <c r="D1667">
        <v>99</v>
      </c>
      <c r="E1667">
        <v>40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99</v>
      </c>
      <c r="M1667">
        <v>99</v>
      </c>
      <c r="N1667">
        <v>99</v>
      </c>
      <c r="O1667">
        <v>99</v>
      </c>
      <c r="P1667">
        <v>9999</v>
      </c>
    </row>
    <row r="1668" spans="1:29">
      <c r="A1668">
        <v>3</v>
      </c>
      <c r="B1668">
        <v>1290</v>
      </c>
      <c r="C1668">
        <v>2000</v>
      </c>
      <c r="D1668">
        <v>99</v>
      </c>
      <c r="E1668">
        <v>41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99</v>
      </c>
      <c r="M1668">
        <v>99</v>
      </c>
      <c r="N1668">
        <v>99</v>
      </c>
      <c r="O1668">
        <v>99</v>
      </c>
      <c r="P1668">
        <v>9999</v>
      </c>
    </row>
    <row r="1669" spans="1:29">
      <c r="A1669">
        <v>3</v>
      </c>
      <c r="B1669">
        <v>1291</v>
      </c>
      <c r="C1669">
        <v>2000</v>
      </c>
      <c r="D1669">
        <v>99</v>
      </c>
      <c r="E1669">
        <v>42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99</v>
      </c>
      <c r="M1669">
        <v>99</v>
      </c>
      <c r="N1669">
        <v>99</v>
      </c>
      <c r="O1669">
        <v>99</v>
      </c>
      <c r="P1669">
        <v>9999</v>
      </c>
    </row>
    <row r="1670" spans="1:29">
      <c r="A1670">
        <v>3</v>
      </c>
      <c r="B1670">
        <v>1292</v>
      </c>
      <c r="C1670">
        <v>2000</v>
      </c>
      <c r="D1670">
        <v>99</v>
      </c>
      <c r="E1670">
        <v>43</v>
      </c>
      <c r="F1670">
        <v>99</v>
      </c>
      <c r="G1670">
        <v>99</v>
      </c>
      <c r="H1670">
        <v>99</v>
      </c>
      <c r="I1670">
        <v>99</v>
      </c>
      <c r="J1670">
        <v>999</v>
      </c>
      <c r="K1670">
        <v>99</v>
      </c>
      <c r="L1670">
        <v>99</v>
      </c>
      <c r="M1670">
        <v>99</v>
      </c>
      <c r="N1670">
        <v>99</v>
      </c>
      <c r="O1670">
        <v>99</v>
      </c>
      <c r="P1670">
        <v>9999</v>
      </c>
    </row>
    <row r="1671" spans="1:29">
      <c r="A1671">
        <v>3</v>
      </c>
      <c r="B1671">
        <v>1293</v>
      </c>
      <c r="C1671">
        <v>2000</v>
      </c>
      <c r="D1671">
        <v>99</v>
      </c>
      <c r="E1671">
        <v>44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99</v>
      </c>
      <c r="M1671">
        <v>99</v>
      </c>
      <c r="N1671">
        <v>99</v>
      </c>
      <c r="O1671">
        <v>99</v>
      </c>
      <c r="P1671">
        <v>9999</v>
      </c>
    </row>
    <row r="1672" spans="1:29">
      <c r="A1672">
        <v>3</v>
      </c>
      <c r="B1672">
        <v>1294</v>
      </c>
      <c r="C1672">
        <v>2000</v>
      </c>
      <c r="D1672">
        <v>99</v>
      </c>
      <c r="E1672">
        <v>45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99</v>
      </c>
      <c r="M1672">
        <v>99</v>
      </c>
      <c r="N1672">
        <v>99</v>
      </c>
      <c r="O1672">
        <v>99</v>
      </c>
      <c r="P1672">
        <v>9999</v>
      </c>
    </row>
    <row r="1673" spans="1:29">
      <c r="A1673">
        <v>3</v>
      </c>
      <c r="B1673">
        <v>1295</v>
      </c>
      <c r="C1673">
        <v>2000</v>
      </c>
      <c r="D1673">
        <v>99</v>
      </c>
      <c r="E1673">
        <v>46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99</v>
      </c>
      <c r="M1673">
        <v>99</v>
      </c>
      <c r="N1673">
        <v>99</v>
      </c>
      <c r="O1673">
        <v>99</v>
      </c>
      <c r="P1673">
        <v>9999</v>
      </c>
    </row>
    <row r="1674" spans="1:29">
      <c r="A1674">
        <v>3</v>
      </c>
      <c r="B1674">
        <v>1296</v>
      </c>
      <c r="C1674">
        <v>2000</v>
      </c>
      <c r="D1674">
        <v>99</v>
      </c>
      <c r="E1674">
        <v>47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99</v>
      </c>
      <c r="M1674">
        <v>99</v>
      </c>
      <c r="N1674">
        <v>99</v>
      </c>
      <c r="O1674">
        <v>99</v>
      </c>
      <c r="P1674">
        <v>9999</v>
      </c>
    </row>
    <row r="1675" spans="1:29">
      <c r="A1675">
        <v>3</v>
      </c>
      <c r="B1675">
        <v>1297</v>
      </c>
      <c r="C1675">
        <v>2000</v>
      </c>
      <c r="D1675">
        <v>99</v>
      </c>
      <c r="E1675">
        <v>48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99</v>
      </c>
      <c r="M1675">
        <v>99</v>
      </c>
      <c r="N1675">
        <v>99</v>
      </c>
      <c r="O1675">
        <v>99</v>
      </c>
      <c r="P1675">
        <v>9999</v>
      </c>
    </row>
    <row r="1676" spans="1:29">
      <c r="A1676">
        <v>3</v>
      </c>
      <c r="B1676">
        <v>1298</v>
      </c>
      <c r="C1676">
        <v>2000</v>
      </c>
      <c r="D1676">
        <v>99</v>
      </c>
      <c r="E1676">
        <v>49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99</v>
      </c>
      <c r="M1676">
        <v>99</v>
      </c>
      <c r="N1676">
        <v>99</v>
      </c>
      <c r="O1676">
        <v>99</v>
      </c>
      <c r="P1676">
        <v>9999</v>
      </c>
    </row>
    <row r="1677" spans="1:29">
      <c r="A1677">
        <v>3</v>
      </c>
      <c r="B1677">
        <v>1299</v>
      </c>
      <c r="C1677">
        <v>2000</v>
      </c>
      <c r="D1677">
        <v>99</v>
      </c>
      <c r="E1677">
        <v>50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99</v>
      </c>
      <c r="M1677">
        <v>99</v>
      </c>
      <c r="N1677">
        <v>99</v>
      </c>
      <c r="O1677">
        <v>99</v>
      </c>
      <c r="P1677">
        <v>9999</v>
      </c>
    </row>
    <row r="1678" spans="1:29">
      <c r="A1678">
        <v>3</v>
      </c>
      <c r="B1678">
        <v>1300</v>
      </c>
      <c r="C1678">
        <v>2000</v>
      </c>
      <c r="D1678">
        <v>99</v>
      </c>
      <c r="E1678">
        <v>51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99</v>
      </c>
      <c r="M1678">
        <v>99</v>
      </c>
      <c r="N1678">
        <v>99</v>
      </c>
      <c r="O1678">
        <v>99</v>
      </c>
      <c r="P1678">
        <v>9999</v>
      </c>
    </row>
    <row r="1679" spans="1:29">
      <c r="A1679">
        <v>3</v>
      </c>
      <c r="B1679">
        <v>1301</v>
      </c>
      <c r="C1679">
        <v>2000</v>
      </c>
      <c r="D1679">
        <v>99</v>
      </c>
      <c r="E1679">
        <v>52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99</v>
      </c>
      <c r="M1679">
        <v>99</v>
      </c>
      <c r="N1679">
        <v>99</v>
      </c>
      <c r="O1679">
        <v>99</v>
      </c>
      <c r="P1679">
        <v>9999</v>
      </c>
    </row>
    <row r="1680" spans="1:29">
      <c r="A1680">
        <v>3</v>
      </c>
      <c r="B1680">
        <v>1302</v>
      </c>
      <c r="C1680">
        <v>1999</v>
      </c>
      <c r="D1680">
        <v>99</v>
      </c>
      <c r="E1680">
        <v>1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99</v>
      </c>
      <c r="M1680">
        <v>99</v>
      </c>
      <c r="N1680">
        <v>99</v>
      </c>
      <c r="O1680">
        <v>99</v>
      </c>
      <c r="P1680">
        <v>9999</v>
      </c>
      <c r="Q1680">
        <v>298</v>
      </c>
      <c r="R1680">
        <v>506</v>
      </c>
      <c r="S1680">
        <v>354</v>
      </c>
      <c r="T1680">
        <v>7.8973038354988496</v>
      </c>
      <c r="U1680">
        <v>7.1604019258367053</v>
      </c>
      <c r="V1680">
        <v>16.229249011857704</v>
      </c>
      <c r="W1680">
        <v>54.785310734463287</v>
      </c>
      <c r="X1680">
        <v>141.22619572711409</v>
      </c>
      <c r="Y1680">
        <v>89.574703557312191</v>
      </c>
      <c r="Z1680">
        <v>128.03615819209031</v>
      </c>
      <c r="AA1680">
        <v>27.939437993811111</v>
      </c>
      <c r="AB1680">
        <v>4.3626831840577998</v>
      </c>
      <c r="AC1680">
        <v>-50.261555970245411</v>
      </c>
    </row>
    <row r="1681" spans="1:29">
      <c r="A1681">
        <v>3</v>
      </c>
      <c r="B1681">
        <v>1303</v>
      </c>
      <c r="C1681">
        <v>1999</v>
      </c>
      <c r="D1681">
        <v>99</v>
      </c>
      <c r="E1681">
        <v>2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99</v>
      </c>
      <c r="M1681">
        <v>99</v>
      </c>
      <c r="N1681">
        <v>99</v>
      </c>
      <c r="O1681">
        <v>99</v>
      </c>
      <c r="P1681">
        <v>9999</v>
      </c>
      <c r="Q1681">
        <v>265</v>
      </c>
      <c r="R1681">
        <v>460</v>
      </c>
      <c r="S1681">
        <v>362</v>
      </c>
      <c r="T1681">
        <v>7.1793671231807696</v>
      </c>
      <c r="U1681">
        <v>7.3514310756337631</v>
      </c>
      <c r="V1681">
        <v>13.697826086956521</v>
      </c>
      <c r="W1681">
        <v>54.046961325966841</v>
      </c>
      <c r="X1681">
        <v>141.96924019030564</v>
      </c>
      <c r="Y1681">
        <v>101.16086956521733</v>
      </c>
      <c r="Z1681">
        <v>128.54696132596681</v>
      </c>
      <c r="AA1681">
        <v>28.587216633573913</v>
      </c>
      <c r="AB1681">
        <v>8.2135183101794951</v>
      </c>
      <c r="AC1681">
        <v>-2.2996941040706154</v>
      </c>
    </row>
    <row r="1682" spans="1:29">
      <c r="A1682">
        <v>3</v>
      </c>
      <c r="B1682">
        <v>1304</v>
      </c>
      <c r="C1682">
        <v>1999</v>
      </c>
      <c r="D1682">
        <v>99</v>
      </c>
      <c r="E1682">
        <v>3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99</v>
      </c>
      <c r="M1682">
        <v>99</v>
      </c>
      <c r="N1682">
        <v>99</v>
      </c>
      <c r="O1682">
        <v>99</v>
      </c>
      <c r="P1682">
        <v>9999</v>
      </c>
      <c r="Q1682">
        <v>263</v>
      </c>
      <c r="R1682">
        <v>403</v>
      </c>
      <c r="S1682">
        <v>315</v>
      </c>
      <c r="T1682">
        <v>6.2897498926996764</v>
      </c>
      <c r="U1682">
        <v>6.3470272312906113</v>
      </c>
      <c r="V1682">
        <v>15.945409429280399</v>
      </c>
      <c r="W1682">
        <v>54.330158730158722</v>
      </c>
      <c r="X1682">
        <v>138.33168893106688</v>
      </c>
      <c r="Y1682">
        <v>99.692803970223324</v>
      </c>
      <c r="Z1682">
        <v>127.5434920634921</v>
      </c>
      <c r="AA1682">
        <v>29.834809442531512</v>
      </c>
      <c r="AB1682">
        <v>3.8477631069474367</v>
      </c>
      <c r="AC1682">
        <v>-41.912179636571999</v>
      </c>
    </row>
    <row r="1683" spans="1:29">
      <c r="A1683">
        <v>3</v>
      </c>
      <c r="B1683">
        <v>1305</v>
      </c>
      <c r="C1683">
        <v>1999</v>
      </c>
      <c r="D1683">
        <v>99</v>
      </c>
      <c r="E1683">
        <v>4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99</v>
      </c>
      <c r="M1683">
        <v>99</v>
      </c>
      <c r="N1683">
        <v>99</v>
      </c>
      <c r="O1683">
        <v>99</v>
      </c>
      <c r="P1683">
        <v>9999</v>
      </c>
      <c r="Q1683">
        <v>230</v>
      </c>
      <c r="R1683">
        <v>354</v>
      </c>
      <c r="S1683">
        <v>269</v>
      </c>
      <c r="T1683">
        <v>5.5249912208825931</v>
      </c>
      <c r="U1683">
        <v>5.4385487092735998</v>
      </c>
      <c r="V1683">
        <v>15.231638418079099</v>
      </c>
      <c r="W1683">
        <v>54.052044609665408</v>
      </c>
      <c r="X1683">
        <v>140.47964449014816</v>
      </c>
      <c r="Y1683">
        <v>97.247457627118592</v>
      </c>
      <c r="Z1683">
        <v>127.9762081784386</v>
      </c>
      <c r="AA1683">
        <v>26.370981272605079</v>
      </c>
      <c r="AB1683">
        <v>4.2203575384861152</v>
      </c>
      <c r="AC1683">
        <v>-48.981886007352649</v>
      </c>
    </row>
    <row r="1684" spans="1:29">
      <c r="A1684">
        <v>3</v>
      </c>
      <c r="B1684">
        <v>1306</v>
      </c>
      <c r="C1684">
        <v>1999</v>
      </c>
      <c r="D1684">
        <v>99</v>
      </c>
      <c r="E1684">
        <v>5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99</v>
      </c>
      <c r="M1684">
        <v>99</v>
      </c>
      <c r="N1684">
        <v>99</v>
      </c>
      <c r="O1684">
        <v>99</v>
      </c>
      <c r="P1684">
        <v>9999</v>
      </c>
      <c r="Q1684">
        <v>243</v>
      </c>
      <c r="R1684">
        <v>373</v>
      </c>
      <c r="S1684">
        <v>291</v>
      </c>
      <c r="T1684">
        <v>5.8215302977096242</v>
      </c>
      <c r="U1684">
        <v>5.8080792123254579</v>
      </c>
      <c r="V1684">
        <v>17.924932975871311</v>
      </c>
      <c r="W1684">
        <v>55.230240549828174</v>
      </c>
      <c r="X1684">
        <v>138.56203834680579</v>
      </c>
      <c r="Y1684">
        <v>98.564879356568383</v>
      </c>
      <c r="Z1684">
        <v>126.33917525773197</v>
      </c>
      <c r="AA1684">
        <v>27.88695475249866</v>
      </c>
      <c r="AB1684">
        <v>3.8988825093686694</v>
      </c>
      <c r="AC1684">
        <v>-47.892234816148992</v>
      </c>
    </row>
    <row r="1685" spans="1:29">
      <c r="A1685">
        <v>3</v>
      </c>
      <c r="B1685">
        <v>1307</v>
      </c>
      <c r="C1685">
        <v>1999</v>
      </c>
      <c r="D1685">
        <v>99</v>
      </c>
      <c r="E1685">
        <v>6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99</v>
      </c>
      <c r="M1685">
        <v>99</v>
      </c>
      <c r="N1685">
        <v>99</v>
      </c>
      <c r="O1685">
        <v>99</v>
      </c>
      <c r="P1685">
        <v>9999</v>
      </c>
      <c r="Q1685">
        <v>211</v>
      </c>
      <c r="R1685">
        <v>313</v>
      </c>
      <c r="S1685">
        <v>250</v>
      </c>
      <c r="T1685">
        <v>4.885091107729524</v>
      </c>
      <c r="U1685">
        <v>4.9935828613424116</v>
      </c>
      <c r="V1685">
        <v>16.006389776357825</v>
      </c>
      <c r="W1685">
        <v>54.015999999999991</v>
      </c>
      <c r="X1685">
        <v>138.84817877528127</v>
      </c>
      <c r="Y1685">
        <v>100.98722044728436</v>
      </c>
      <c r="Z1685">
        <v>126.43600000000002</v>
      </c>
      <c r="AA1685">
        <v>28.943727196060724</v>
      </c>
      <c r="AB1685">
        <v>4.3689522771483746</v>
      </c>
      <c r="AC1685">
        <v>-54.707566184663008</v>
      </c>
    </row>
    <row r="1686" spans="1:29">
      <c r="A1686">
        <v>3</v>
      </c>
      <c r="B1686">
        <v>1308</v>
      </c>
      <c r="C1686">
        <v>1999</v>
      </c>
      <c r="D1686">
        <v>99</v>
      </c>
      <c r="E1686">
        <v>7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99</v>
      </c>
      <c r="M1686">
        <v>99</v>
      </c>
      <c r="N1686">
        <v>99</v>
      </c>
      <c r="O1686">
        <v>99</v>
      </c>
      <c r="P1686">
        <v>9999</v>
      </c>
      <c r="Q1686">
        <v>261</v>
      </c>
      <c r="R1686">
        <v>370</v>
      </c>
      <c r="S1686">
        <v>295</v>
      </c>
      <c r="T1686">
        <v>5.7747083382106217</v>
      </c>
      <c r="U1686">
        <v>5.9760275162861314</v>
      </c>
      <c r="V1686">
        <v>17.605405405405403</v>
      </c>
      <c r="W1686">
        <v>54.861016949152557</v>
      </c>
      <c r="X1686">
        <v>139.17864777019716</v>
      </c>
      <c r="Y1686">
        <v>102.23729729729722</v>
      </c>
      <c r="Z1686">
        <v>128.22983050847452</v>
      </c>
      <c r="AA1686">
        <v>28.055983832060477</v>
      </c>
      <c r="AB1686">
        <v>4.046049211274104</v>
      </c>
      <c r="AC1686">
        <v>-43.195257193828475</v>
      </c>
    </row>
    <row r="1687" spans="1:29">
      <c r="A1687">
        <v>3</v>
      </c>
      <c r="B1687">
        <v>1309</v>
      </c>
      <c r="C1687">
        <v>1999</v>
      </c>
      <c r="D1687">
        <v>99</v>
      </c>
      <c r="E1687">
        <v>8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99</v>
      </c>
      <c r="M1687">
        <v>99</v>
      </c>
      <c r="N1687">
        <v>99</v>
      </c>
      <c r="O1687">
        <v>99</v>
      </c>
      <c r="P1687">
        <v>9999</v>
      </c>
      <c r="Q1687">
        <v>250</v>
      </c>
      <c r="R1687">
        <v>342</v>
      </c>
      <c r="S1687">
        <v>270</v>
      </c>
      <c r="T1687">
        <v>5.3377033828865743</v>
      </c>
      <c r="U1687">
        <v>5.3232866618935741</v>
      </c>
      <c r="V1687">
        <v>19.01461988304094</v>
      </c>
      <c r="W1687">
        <v>55.214814814814815</v>
      </c>
      <c r="X1687">
        <v>135.63449975607128</v>
      </c>
      <c r="Y1687">
        <v>98.526315789473742</v>
      </c>
      <c r="Z1687">
        <v>124.80000000000003</v>
      </c>
      <c r="AA1687">
        <v>27.728124510844328</v>
      </c>
      <c r="AB1687">
        <v>3.7572353610465967</v>
      </c>
      <c r="AC1687">
        <v>-50.421818438034627</v>
      </c>
    </row>
    <row r="1688" spans="1:29">
      <c r="A1688">
        <v>3</v>
      </c>
      <c r="B1688">
        <v>1310</v>
      </c>
      <c r="C1688">
        <v>1999</v>
      </c>
      <c r="D1688">
        <v>99</v>
      </c>
      <c r="E1688">
        <v>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99</v>
      </c>
      <c r="M1688">
        <v>99</v>
      </c>
      <c r="N1688">
        <v>99</v>
      </c>
      <c r="O1688">
        <v>99</v>
      </c>
      <c r="P1688">
        <v>9999</v>
      </c>
      <c r="Q1688">
        <v>224</v>
      </c>
      <c r="R1688">
        <v>374</v>
      </c>
      <c r="S1688">
        <v>300</v>
      </c>
      <c r="T1688">
        <v>5.8371376175426253</v>
      </c>
      <c r="U1688">
        <v>5.805377758089989</v>
      </c>
      <c r="V1688">
        <v>17.259358288770052</v>
      </c>
      <c r="W1688">
        <v>54.793333333333351</v>
      </c>
      <c r="X1688">
        <v>134.10119292472231</v>
      </c>
      <c r="Y1688">
        <v>98.25561497326207</v>
      </c>
      <c r="Z1688">
        <v>122.49200000000002</v>
      </c>
      <c r="AA1688">
        <v>26.929083460080601</v>
      </c>
      <c r="AB1688">
        <v>4.4231160459064487</v>
      </c>
      <c r="AC1688">
        <v>-34.310996927370432</v>
      </c>
    </row>
    <row r="1689" spans="1:29">
      <c r="A1689">
        <v>3</v>
      </c>
      <c r="B1689">
        <v>1311</v>
      </c>
      <c r="C1689">
        <v>1999</v>
      </c>
      <c r="D1689">
        <v>99</v>
      </c>
      <c r="E1689">
        <v>10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99</v>
      </c>
      <c r="M1689">
        <v>99</v>
      </c>
      <c r="N1689">
        <v>99</v>
      </c>
      <c r="O1689">
        <v>99</v>
      </c>
      <c r="P1689">
        <v>9999</v>
      </c>
      <c r="Q1689">
        <v>221</v>
      </c>
      <c r="R1689">
        <v>337</v>
      </c>
      <c r="S1689">
        <v>274</v>
      </c>
      <c r="T1689">
        <v>5.2596667837215643</v>
      </c>
      <c r="U1689">
        <v>5.5568281704488092</v>
      </c>
      <c r="V1689">
        <v>15.724035608308602</v>
      </c>
      <c r="W1689">
        <v>54.656934306569347</v>
      </c>
      <c r="X1689">
        <v>139.56296555870244</v>
      </c>
      <c r="Y1689">
        <v>104.37477744807126</v>
      </c>
      <c r="Z1689">
        <v>128.37335766423368</v>
      </c>
      <c r="AA1689">
        <v>31.06279344974082</v>
      </c>
      <c r="AB1689">
        <v>4.4752979042127654</v>
      </c>
      <c r="AC1689">
        <v>-53.087448083130688</v>
      </c>
    </row>
    <row r="1690" spans="1:29">
      <c r="A1690">
        <v>3</v>
      </c>
      <c r="B1690">
        <v>1312</v>
      </c>
      <c r="C1690">
        <v>1999</v>
      </c>
      <c r="D1690">
        <v>99</v>
      </c>
      <c r="E1690">
        <v>11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99</v>
      </c>
      <c r="M1690">
        <v>99</v>
      </c>
      <c r="N1690">
        <v>99</v>
      </c>
      <c r="O1690">
        <v>99</v>
      </c>
      <c r="P1690">
        <v>9999</v>
      </c>
      <c r="Q1690">
        <v>236</v>
      </c>
      <c r="R1690">
        <v>339</v>
      </c>
      <c r="S1690">
        <v>243</v>
      </c>
      <c r="T1690">
        <v>5.2908814233875692</v>
      </c>
      <c r="U1690">
        <v>4.9208963646324992</v>
      </c>
      <c r="V1690">
        <v>18.592920353982301</v>
      </c>
      <c r="W1690">
        <v>54.489711934156382</v>
      </c>
      <c r="X1690">
        <v>139.53569385452721</v>
      </c>
      <c r="Y1690">
        <v>91.88466076696163</v>
      </c>
      <c r="Z1690">
        <v>128.18477366255141</v>
      </c>
      <c r="AA1690">
        <v>30.698280381226809</v>
      </c>
      <c r="AB1690">
        <v>4.5662585560794753</v>
      </c>
      <c r="AC1690">
        <v>-54.224161858802006</v>
      </c>
    </row>
    <row r="1691" spans="1:29">
      <c r="A1691">
        <v>3</v>
      </c>
      <c r="B1691">
        <v>1313</v>
      </c>
      <c r="C1691">
        <v>1999</v>
      </c>
      <c r="D1691">
        <v>99</v>
      </c>
      <c r="E1691">
        <v>12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99</v>
      </c>
      <c r="M1691">
        <v>99</v>
      </c>
      <c r="N1691">
        <v>99</v>
      </c>
      <c r="O1691">
        <v>99</v>
      </c>
      <c r="P1691">
        <v>9999</v>
      </c>
      <c r="Q1691">
        <v>285</v>
      </c>
      <c r="R1691">
        <v>544</v>
      </c>
      <c r="S1691">
        <v>444</v>
      </c>
      <c r="T1691">
        <v>8.4903819891529153</v>
      </c>
      <c r="U1691">
        <v>9.0885767348865443</v>
      </c>
      <c r="V1691">
        <v>15.319852941176469</v>
      </c>
      <c r="W1691">
        <v>55.44369369369371</v>
      </c>
      <c r="X1691">
        <v>140.7592329998088</v>
      </c>
      <c r="Y1691">
        <v>105.75367647058825</v>
      </c>
      <c r="Z1691">
        <v>129.57207207207205</v>
      </c>
      <c r="AA1691">
        <v>26.646371796939938</v>
      </c>
      <c r="AB1691">
        <v>3.7107077656954406</v>
      </c>
      <c r="AC1691">
        <v>-50.412804397581205</v>
      </c>
    </row>
    <row r="1692" spans="1:29">
      <c r="A1692">
        <v>3</v>
      </c>
      <c r="B1692">
        <v>1314</v>
      </c>
      <c r="C1692">
        <v>1999</v>
      </c>
      <c r="D1692">
        <v>99</v>
      </c>
      <c r="E1692">
        <v>13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99</v>
      </c>
      <c r="M1692">
        <v>99</v>
      </c>
      <c r="N1692">
        <v>99</v>
      </c>
      <c r="O1692">
        <v>99</v>
      </c>
      <c r="P1692">
        <v>9999</v>
      </c>
      <c r="Q1692">
        <v>67</v>
      </c>
      <c r="R1692">
        <v>91</v>
      </c>
      <c r="S1692">
        <v>70</v>
      </c>
      <c r="T1692">
        <v>1.4202661048031524</v>
      </c>
      <c r="U1692">
        <v>1.2683880564758749</v>
      </c>
      <c r="V1692">
        <v>17.901098901098901</v>
      </c>
      <c r="W1692">
        <v>56.157142857142851</v>
      </c>
      <c r="X1692">
        <v>130.7930422773326</v>
      </c>
      <c r="Y1692">
        <v>88.228571428571385</v>
      </c>
      <c r="Z1692">
        <v>114.69714285714279</v>
      </c>
      <c r="AA1692">
        <v>24.476023086327871</v>
      </c>
      <c r="AB1692">
        <v>3.9411228069665474</v>
      </c>
      <c r="AC1692">
        <v>-12.230721501819492</v>
      </c>
    </row>
    <row r="1693" spans="1:29">
      <c r="A1693">
        <v>3</v>
      </c>
      <c r="B1693">
        <v>1315</v>
      </c>
      <c r="C1693">
        <v>1999</v>
      </c>
      <c r="D1693">
        <v>99</v>
      </c>
      <c r="E1693">
        <v>14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99</v>
      </c>
      <c r="M1693">
        <v>99</v>
      </c>
      <c r="N1693">
        <v>99</v>
      </c>
      <c r="O1693">
        <v>99</v>
      </c>
      <c r="P1693">
        <v>9999</v>
      </c>
      <c r="Q1693">
        <v>254</v>
      </c>
      <c r="R1693">
        <v>394.25</v>
      </c>
      <c r="S1693">
        <v>261</v>
      </c>
      <c r="T1693">
        <v>6.1531858441609133</v>
      </c>
      <c r="U1693">
        <v>5.1530634491030227</v>
      </c>
      <c r="V1693">
        <v>17.250475586556757</v>
      </c>
      <c r="W1693">
        <v>55.107279693486575</v>
      </c>
      <c r="X1693">
        <v>137.17888031569748</v>
      </c>
      <c r="Y1693">
        <v>82.73557387444518</v>
      </c>
      <c r="Z1693">
        <v>124.97509578544064</v>
      </c>
      <c r="AA1693">
        <v>29.5172219437118</v>
      </c>
      <c r="AB1693">
        <v>4.2268056145723873</v>
      </c>
      <c r="AC1693">
        <v>-58.232762280855447</v>
      </c>
    </row>
    <row r="1694" spans="1:29">
      <c r="A1694">
        <v>3</v>
      </c>
      <c r="B1694">
        <v>1316</v>
      </c>
      <c r="C1694">
        <v>1999</v>
      </c>
      <c r="D1694">
        <v>99</v>
      </c>
      <c r="E1694">
        <v>15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99</v>
      </c>
      <c r="M1694">
        <v>99</v>
      </c>
      <c r="N1694">
        <v>99</v>
      </c>
      <c r="O1694">
        <v>99</v>
      </c>
      <c r="P1694">
        <v>9999</v>
      </c>
      <c r="Q1694">
        <v>300</v>
      </c>
      <c r="R1694">
        <v>444</v>
      </c>
      <c r="S1694">
        <v>353</v>
      </c>
      <c r="T1694">
        <v>6.9296500058527446</v>
      </c>
      <c r="U1694">
        <v>7.0358190714454123</v>
      </c>
      <c r="V1694">
        <v>15.576576576576572</v>
      </c>
      <c r="W1694">
        <v>54.85269121813031</v>
      </c>
      <c r="X1694">
        <v>140.05470801245451</v>
      </c>
      <c r="Y1694">
        <v>100.30675675675683</v>
      </c>
      <c r="Z1694">
        <v>126.16487252124652</v>
      </c>
      <c r="AA1694">
        <v>26.458408454747126</v>
      </c>
      <c r="AB1694">
        <v>3.9880629047006551</v>
      </c>
      <c r="AC1694">
        <v>-42.116404258050352</v>
      </c>
    </row>
    <row r="1695" spans="1:29">
      <c r="A1695">
        <v>3</v>
      </c>
      <c r="B1695">
        <v>1317</v>
      </c>
      <c r="C1695">
        <v>1999</v>
      </c>
      <c r="D1695">
        <v>99</v>
      </c>
      <c r="E1695">
        <v>16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99</v>
      </c>
      <c r="M1695">
        <v>99</v>
      </c>
      <c r="N1695">
        <v>99</v>
      </c>
      <c r="O1695">
        <v>99</v>
      </c>
      <c r="P1695">
        <v>9999</v>
      </c>
      <c r="Q1695">
        <v>246</v>
      </c>
      <c r="R1695">
        <v>332</v>
      </c>
      <c r="S1695">
        <v>283</v>
      </c>
      <c r="T1695">
        <v>5.181630184556556</v>
      </c>
      <c r="U1695">
        <v>5.706198052298892</v>
      </c>
      <c r="V1695">
        <v>16.575301204819276</v>
      </c>
      <c r="W1695">
        <v>55.226148409893995</v>
      </c>
      <c r="X1695">
        <v>137.39475779608128</v>
      </c>
      <c r="Y1695">
        <v>108.79457831325304</v>
      </c>
      <c r="Z1695">
        <v>127.6318021201414</v>
      </c>
      <c r="AA1695">
        <v>27.992492291104409</v>
      </c>
      <c r="AB1695">
        <v>3.9687500599111902</v>
      </c>
      <c r="AC1695">
        <v>-47.55840450155101</v>
      </c>
    </row>
    <row r="1696" spans="1:29">
      <c r="A1696">
        <v>3</v>
      </c>
      <c r="B1696">
        <v>1318</v>
      </c>
      <c r="C1696">
        <v>1999</v>
      </c>
      <c r="D1696">
        <v>99</v>
      </c>
      <c r="E1696">
        <v>17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99</v>
      </c>
      <c r="M1696">
        <v>99</v>
      </c>
      <c r="N1696">
        <v>99</v>
      </c>
      <c r="O1696">
        <v>99</v>
      </c>
      <c r="P1696">
        <v>9999</v>
      </c>
      <c r="Q1696">
        <v>299</v>
      </c>
      <c r="R1696">
        <v>431</v>
      </c>
      <c r="S1696">
        <v>348</v>
      </c>
      <c r="T1696">
        <v>6.7267548480237211</v>
      </c>
      <c r="U1696">
        <v>7.0664671487366997</v>
      </c>
      <c r="V1696">
        <v>15.04640371229698</v>
      </c>
      <c r="W1696">
        <v>55.16666666666665</v>
      </c>
      <c r="X1696">
        <v>140.20054648792271</v>
      </c>
      <c r="Y1696">
        <v>103.7823665893272</v>
      </c>
      <c r="Z1696">
        <v>128.53505747126445</v>
      </c>
      <c r="AA1696">
        <v>28.531049445611597</v>
      </c>
      <c r="AB1696">
        <v>4.3944627296169854</v>
      </c>
      <c r="AC1696">
        <v>-51.238893554538159</v>
      </c>
    </row>
    <row r="1697" spans="1:16">
      <c r="A1697">
        <v>3</v>
      </c>
      <c r="B1697">
        <v>1319</v>
      </c>
      <c r="C1697">
        <v>1999</v>
      </c>
      <c r="D1697">
        <v>99</v>
      </c>
      <c r="E1697">
        <v>18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99</v>
      </c>
      <c r="M1697">
        <v>99</v>
      </c>
      <c r="N1697">
        <v>99</v>
      </c>
      <c r="O1697">
        <v>99</v>
      </c>
      <c r="P1697">
        <v>9999</v>
      </c>
    </row>
    <row r="1698" spans="1:16">
      <c r="A1698">
        <v>3</v>
      </c>
      <c r="B1698">
        <v>1320</v>
      </c>
      <c r="C1698">
        <v>1999</v>
      </c>
      <c r="D1698">
        <v>99</v>
      </c>
      <c r="E1698">
        <v>19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99</v>
      </c>
      <c r="M1698">
        <v>99</v>
      </c>
      <c r="N1698">
        <v>99</v>
      </c>
      <c r="O1698">
        <v>99</v>
      </c>
      <c r="P1698">
        <v>9999</v>
      </c>
    </row>
    <row r="1699" spans="1:16">
      <c r="A1699">
        <v>3</v>
      </c>
      <c r="B1699">
        <v>1321</v>
      </c>
      <c r="C1699">
        <v>1999</v>
      </c>
      <c r="D1699">
        <v>99</v>
      </c>
      <c r="E1699">
        <v>20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99</v>
      </c>
      <c r="M1699">
        <v>99</v>
      </c>
      <c r="N1699">
        <v>99</v>
      </c>
      <c r="O1699">
        <v>99</v>
      </c>
      <c r="P1699">
        <v>9999</v>
      </c>
    </row>
    <row r="1700" spans="1:16">
      <c r="A1700">
        <v>3</v>
      </c>
      <c r="B1700">
        <v>1322</v>
      </c>
      <c r="C1700">
        <v>1999</v>
      </c>
      <c r="D1700">
        <v>99</v>
      </c>
      <c r="E1700">
        <v>21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99</v>
      </c>
      <c r="M1700">
        <v>99</v>
      </c>
      <c r="N1700">
        <v>99</v>
      </c>
      <c r="O1700">
        <v>99</v>
      </c>
      <c r="P1700">
        <v>9999</v>
      </c>
    </row>
    <row r="1701" spans="1:16">
      <c r="A1701">
        <v>3</v>
      </c>
      <c r="B1701">
        <v>1323</v>
      </c>
      <c r="C1701">
        <v>1999</v>
      </c>
      <c r="D1701">
        <v>99</v>
      </c>
      <c r="E1701">
        <v>22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99</v>
      </c>
      <c r="M1701">
        <v>99</v>
      </c>
      <c r="N1701">
        <v>99</v>
      </c>
      <c r="O1701">
        <v>99</v>
      </c>
      <c r="P1701">
        <v>9999</v>
      </c>
    </row>
    <row r="1702" spans="1:16">
      <c r="A1702">
        <v>3</v>
      </c>
      <c r="B1702">
        <v>1324</v>
      </c>
      <c r="C1702">
        <v>1999</v>
      </c>
      <c r="D1702">
        <v>99</v>
      </c>
      <c r="E1702">
        <v>23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99</v>
      </c>
      <c r="M1702">
        <v>99</v>
      </c>
      <c r="N1702">
        <v>99</v>
      </c>
      <c r="O1702">
        <v>99</v>
      </c>
      <c r="P1702">
        <v>9999</v>
      </c>
    </row>
    <row r="1703" spans="1:16">
      <c r="A1703">
        <v>3</v>
      </c>
      <c r="B1703">
        <v>1325</v>
      </c>
      <c r="C1703">
        <v>1999</v>
      </c>
      <c r="D1703">
        <v>99</v>
      </c>
      <c r="E1703">
        <v>24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99</v>
      </c>
      <c r="M1703">
        <v>99</v>
      </c>
      <c r="N1703">
        <v>99</v>
      </c>
      <c r="O1703">
        <v>99</v>
      </c>
      <c r="P1703">
        <v>9999</v>
      </c>
    </row>
    <row r="1704" spans="1:16">
      <c r="A1704">
        <v>3</v>
      </c>
      <c r="B1704">
        <v>1326</v>
      </c>
      <c r="C1704">
        <v>1999</v>
      </c>
      <c r="D1704">
        <v>99</v>
      </c>
      <c r="E1704">
        <v>25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99</v>
      </c>
      <c r="M1704">
        <v>99</v>
      </c>
      <c r="N1704">
        <v>99</v>
      </c>
      <c r="O1704">
        <v>99</v>
      </c>
      <c r="P1704">
        <v>9999</v>
      </c>
    </row>
    <row r="1705" spans="1:16">
      <c r="A1705">
        <v>3</v>
      </c>
      <c r="B1705">
        <v>1327</v>
      </c>
      <c r="C1705">
        <v>1999</v>
      </c>
      <c r="D1705">
        <v>99</v>
      </c>
      <c r="E1705">
        <v>26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99</v>
      </c>
      <c r="M1705">
        <v>99</v>
      </c>
      <c r="N1705">
        <v>99</v>
      </c>
      <c r="O1705">
        <v>99</v>
      </c>
      <c r="P1705">
        <v>9999</v>
      </c>
    </row>
    <row r="1706" spans="1:16">
      <c r="A1706">
        <v>3</v>
      </c>
      <c r="B1706">
        <v>1328</v>
      </c>
      <c r="C1706">
        <v>1999</v>
      </c>
      <c r="D1706">
        <v>99</v>
      </c>
      <c r="E1706">
        <v>27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99</v>
      </c>
      <c r="M1706">
        <v>99</v>
      </c>
      <c r="N1706">
        <v>99</v>
      </c>
      <c r="O1706">
        <v>99</v>
      </c>
      <c r="P1706">
        <v>9999</v>
      </c>
    </row>
    <row r="1707" spans="1:16">
      <c r="A1707">
        <v>3</v>
      </c>
      <c r="B1707">
        <v>1329</v>
      </c>
      <c r="C1707">
        <v>1999</v>
      </c>
      <c r="D1707">
        <v>99</v>
      </c>
      <c r="E1707">
        <v>28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99</v>
      </c>
      <c r="M1707">
        <v>99</v>
      </c>
      <c r="N1707">
        <v>99</v>
      </c>
      <c r="O1707">
        <v>99</v>
      </c>
      <c r="P1707">
        <v>9999</v>
      </c>
    </row>
    <row r="1708" spans="1:16">
      <c r="A1708">
        <v>3</v>
      </c>
      <c r="B1708">
        <v>1330</v>
      </c>
      <c r="C1708">
        <v>1999</v>
      </c>
      <c r="D1708">
        <v>99</v>
      </c>
      <c r="E1708">
        <v>29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99</v>
      </c>
      <c r="M1708">
        <v>99</v>
      </c>
      <c r="N1708">
        <v>99</v>
      </c>
      <c r="O1708">
        <v>99</v>
      </c>
      <c r="P1708">
        <v>9999</v>
      </c>
    </row>
    <row r="1709" spans="1:16">
      <c r="A1709">
        <v>3</v>
      </c>
      <c r="B1709">
        <v>1331</v>
      </c>
      <c r="C1709">
        <v>1999</v>
      </c>
      <c r="D1709">
        <v>99</v>
      </c>
      <c r="E1709">
        <v>30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99</v>
      </c>
      <c r="M1709">
        <v>99</v>
      </c>
      <c r="N1709">
        <v>99</v>
      </c>
      <c r="O1709">
        <v>99</v>
      </c>
      <c r="P1709">
        <v>9999</v>
      </c>
    </row>
    <row r="1710" spans="1:16">
      <c r="A1710">
        <v>3</v>
      </c>
      <c r="B1710">
        <v>1332</v>
      </c>
      <c r="C1710">
        <v>1999</v>
      </c>
      <c r="D1710">
        <v>99</v>
      </c>
      <c r="E1710">
        <v>31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99</v>
      </c>
      <c r="M1710">
        <v>99</v>
      </c>
      <c r="N1710">
        <v>99</v>
      </c>
      <c r="O1710">
        <v>99</v>
      </c>
      <c r="P1710">
        <v>9999</v>
      </c>
    </row>
    <row r="1711" spans="1:16">
      <c r="A1711">
        <v>3</v>
      </c>
      <c r="B1711">
        <v>1333</v>
      </c>
      <c r="C1711">
        <v>1999</v>
      </c>
      <c r="D1711">
        <v>99</v>
      </c>
      <c r="E1711">
        <v>32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99</v>
      </c>
      <c r="M1711">
        <v>99</v>
      </c>
      <c r="N1711">
        <v>99</v>
      </c>
      <c r="O1711">
        <v>99</v>
      </c>
      <c r="P1711">
        <v>9999</v>
      </c>
    </row>
    <row r="1712" spans="1:16">
      <c r="A1712">
        <v>3</v>
      </c>
      <c r="B1712">
        <v>1334</v>
      </c>
      <c r="C1712">
        <v>1999</v>
      </c>
      <c r="D1712">
        <v>99</v>
      </c>
      <c r="E1712">
        <v>33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99</v>
      </c>
      <c r="M1712">
        <v>99</v>
      </c>
      <c r="N1712">
        <v>99</v>
      </c>
      <c r="O1712">
        <v>99</v>
      </c>
      <c r="P1712">
        <v>9999</v>
      </c>
    </row>
    <row r="1713" spans="1:16">
      <c r="A1713">
        <v>3</v>
      </c>
      <c r="B1713">
        <v>1335</v>
      </c>
      <c r="C1713">
        <v>1999</v>
      </c>
      <c r="D1713">
        <v>99</v>
      </c>
      <c r="E1713">
        <v>34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99</v>
      </c>
      <c r="M1713">
        <v>99</v>
      </c>
      <c r="N1713">
        <v>99</v>
      </c>
      <c r="O1713">
        <v>99</v>
      </c>
      <c r="P1713">
        <v>9999</v>
      </c>
    </row>
    <row r="1714" spans="1:16">
      <c r="A1714">
        <v>3</v>
      </c>
      <c r="B1714">
        <v>1336</v>
      </c>
      <c r="C1714">
        <v>1999</v>
      </c>
      <c r="D1714">
        <v>99</v>
      </c>
      <c r="E1714">
        <v>35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99</v>
      </c>
      <c r="M1714">
        <v>99</v>
      </c>
      <c r="N1714">
        <v>99</v>
      </c>
      <c r="O1714">
        <v>99</v>
      </c>
      <c r="P1714">
        <v>9999</v>
      </c>
    </row>
    <row r="1715" spans="1:16">
      <c r="A1715">
        <v>3</v>
      </c>
      <c r="B1715">
        <v>1337</v>
      </c>
      <c r="C1715">
        <v>1999</v>
      </c>
      <c r="D1715">
        <v>99</v>
      </c>
      <c r="E1715">
        <v>36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99</v>
      </c>
      <c r="M1715">
        <v>99</v>
      </c>
      <c r="N1715">
        <v>99</v>
      </c>
      <c r="O1715">
        <v>99</v>
      </c>
      <c r="P1715">
        <v>9999</v>
      </c>
    </row>
    <row r="1716" spans="1:16">
      <c r="A1716">
        <v>3</v>
      </c>
      <c r="B1716">
        <v>1338</v>
      </c>
      <c r="C1716">
        <v>1999</v>
      </c>
      <c r="D1716">
        <v>99</v>
      </c>
      <c r="E1716">
        <v>37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99</v>
      </c>
      <c r="M1716">
        <v>99</v>
      </c>
      <c r="N1716">
        <v>99</v>
      </c>
      <c r="O1716">
        <v>99</v>
      </c>
      <c r="P1716">
        <v>9999</v>
      </c>
    </row>
    <row r="1717" spans="1:16">
      <c r="A1717">
        <v>3</v>
      </c>
      <c r="B1717">
        <v>1339</v>
      </c>
      <c r="C1717">
        <v>1999</v>
      </c>
      <c r="D1717">
        <v>99</v>
      </c>
      <c r="E1717">
        <v>38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99</v>
      </c>
      <c r="M1717">
        <v>99</v>
      </c>
      <c r="N1717">
        <v>99</v>
      </c>
      <c r="O1717">
        <v>99</v>
      </c>
      <c r="P1717">
        <v>9999</v>
      </c>
    </row>
    <row r="1718" spans="1:16">
      <c r="A1718">
        <v>3</v>
      </c>
      <c r="B1718">
        <v>1340</v>
      </c>
      <c r="C1718">
        <v>1999</v>
      </c>
      <c r="D1718">
        <v>99</v>
      </c>
      <c r="E1718">
        <v>39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99</v>
      </c>
      <c r="M1718">
        <v>99</v>
      </c>
      <c r="N1718">
        <v>99</v>
      </c>
      <c r="O1718">
        <v>99</v>
      </c>
      <c r="P1718">
        <v>9999</v>
      </c>
    </row>
    <row r="1719" spans="1:16">
      <c r="A1719">
        <v>3</v>
      </c>
      <c r="B1719">
        <v>1341</v>
      </c>
      <c r="C1719">
        <v>1999</v>
      </c>
      <c r="D1719">
        <v>99</v>
      </c>
      <c r="E1719">
        <v>40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99</v>
      </c>
      <c r="M1719">
        <v>99</v>
      </c>
      <c r="N1719">
        <v>99</v>
      </c>
      <c r="O1719">
        <v>99</v>
      </c>
      <c r="P1719">
        <v>9999</v>
      </c>
    </row>
    <row r="1720" spans="1:16">
      <c r="A1720">
        <v>3</v>
      </c>
      <c r="B1720">
        <v>1342</v>
      </c>
      <c r="C1720">
        <v>1999</v>
      </c>
      <c r="D1720">
        <v>99</v>
      </c>
      <c r="E1720">
        <v>41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99</v>
      </c>
      <c r="M1720">
        <v>99</v>
      </c>
      <c r="N1720">
        <v>99</v>
      </c>
      <c r="O1720">
        <v>99</v>
      </c>
      <c r="P1720">
        <v>9999</v>
      </c>
    </row>
    <row r="1721" spans="1:16">
      <c r="A1721">
        <v>3</v>
      </c>
      <c r="B1721">
        <v>1343</v>
      </c>
      <c r="C1721">
        <v>1999</v>
      </c>
      <c r="D1721">
        <v>99</v>
      </c>
      <c r="E1721">
        <v>42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99</v>
      </c>
      <c r="M1721">
        <v>99</v>
      </c>
      <c r="N1721">
        <v>99</v>
      </c>
      <c r="O1721">
        <v>99</v>
      </c>
      <c r="P1721">
        <v>9999</v>
      </c>
    </row>
    <row r="1722" spans="1:16">
      <c r="A1722">
        <v>3</v>
      </c>
      <c r="B1722">
        <v>1344</v>
      </c>
      <c r="C1722">
        <v>1999</v>
      </c>
      <c r="D1722">
        <v>99</v>
      </c>
      <c r="E1722">
        <v>43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99</v>
      </c>
      <c r="M1722">
        <v>99</v>
      </c>
      <c r="N1722">
        <v>99</v>
      </c>
      <c r="O1722">
        <v>99</v>
      </c>
      <c r="P1722">
        <v>9999</v>
      </c>
    </row>
    <row r="1723" spans="1:16">
      <c r="A1723">
        <v>3</v>
      </c>
      <c r="B1723">
        <v>1345</v>
      </c>
      <c r="C1723">
        <v>1999</v>
      </c>
      <c r="D1723">
        <v>99</v>
      </c>
      <c r="E1723">
        <v>44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99</v>
      </c>
      <c r="M1723">
        <v>99</v>
      </c>
      <c r="N1723">
        <v>99</v>
      </c>
      <c r="O1723">
        <v>99</v>
      </c>
      <c r="P1723">
        <v>9999</v>
      </c>
    </row>
    <row r="1724" spans="1:16">
      <c r="A1724">
        <v>3</v>
      </c>
      <c r="B1724">
        <v>1346</v>
      </c>
      <c r="C1724">
        <v>1999</v>
      </c>
      <c r="D1724">
        <v>99</v>
      </c>
      <c r="E1724">
        <v>45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99</v>
      </c>
      <c r="M1724">
        <v>99</v>
      </c>
      <c r="N1724">
        <v>99</v>
      </c>
      <c r="O1724">
        <v>99</v>
      </c>
      <c r="P1724">
        <v>9999</v>
      </c>
    </row>
    <row r="1725" spans="1:16">
      <c r="A1725">
        <v>3</v>
      </c>
      <c r="B1725">
        <v>1347</v>
      </c>
      <c r="C1725">
        <v>1999</v>
      </c>
      <c r="D1725">
        <v>99</v>
      </c>
      <c r="E1725">
        <v>46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99</v>
      </c>
      <c r="M1725">
        <v>99</v>
      </c>
      <c r="N1725">
        <v>99</v>
      </c>
      <c r="O1725">
        <v>99</v>
      </c>
      <c r="P1725">
        <v>9999</v>
      </c>
    </row>
    <row r="1726" spans="1:16">
      <c r="A1726">
        <v>3</v>
      </c>
      <c r="B1726">
        <v>1348</v>
      </c>
      <c r="C1726">
        <v>1999</v>
      </c>
      <c r="D1726">
        <v>99</v>
      </c>
      <c r="E1726">
        <v>47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99</v>
      </c>
      <c r="M1726">
        <v>99</v>
      </c>
      <c r="N1726">
        <v>99</v>
      </c>
      <c r="O1726">
        <v>99</v>
      </c>
      <c r="P1726">
        <v>9999</v>
      </c>
    </row>
    <row r="1727" spans="1:16">
      <c r="A1727">
        <v>3</v>
      </c>
      <c r="B1727">
        <v>1349</v>
      </c>
      <c r="C1727">
        <v>1999</v>
      </c>
      <c r="D1727">
        <v>99</v>
      </c>
      <c r="E1727">
        <v>48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99</v>
      </c>
      <c r="M1727">
        <v>99</v>
      </c>
      <c r="N1727">
        <v>99</v>
      </c>
      <c r="O1727">
        <v>99</v>
      </c>
      <c r="P1727">
        <v>9999</v>
      </c>
    </row>
    <row r="1728" spans="1:16">
      <c r="A1728">
        <v>3</v>
      </c>
      <c r="B1728">
        <v>1350</v>
      </c>
      <c r="C1728">
        <v>1999</v>
      </c>
      <c r="D1728">
        <v>99</v>
      </c>
      <c r="E1728">
        <v>49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99</v>
      </c>
      <c r="M1728">
        <v>99</v>
      </c>
      <c r="N1728">
        <v>99</v>
      </c>
      <c r="O1728">
        <v>99</v>
      </c>
      <c r="P1728">
        <v>9999</v>
      </c>
    </row>
    <row r="1729" spans="1:29">
      <c r="A1729">
        <v>3</v>
      </c>
      <c r="B1729">
        <v>1351</v>
      </c>
      <c r="C1729">
        <v>1999</v>
      </c>
      <c r="D1729">
        <v>99</v>
      </c>
      <c r="E1729">
        <v>50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99</v>
      </c>
      <c r="M1729">
        <v>99</v>
      </c>
      <c r="N1729">
        <v>99</v>
      </c>
      <c r="O1729">
        <v>99</v>
      </c>
      <c r="P1729">
        <v>9999</v>
      </c>
    </row>
    <row r="1730" spans="1:29">
      <c r="A1730">
        <v>3</v>
      </c>
      <c r="B1730">
        <v>1352</v>
      </c>
      <c r="C1730">
        <v>1999</v>
      </c>
      <c r="D1730">
        <v>99</v>
      </c>
      <c r="E1730">
        <v>51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99</v>
      </c>
      <c r="M1730">
        <v>99</v>
      </c>
      <c r="N1730">
        <v>99</v>
      </c>
      <c r="O1730">
        <v>99</v>
      </c>
      <c r="P1730">
        <v>9999</v>
      </c>
    </row>
    <row r="1731" spans="1:29">
      <c r="A1731">
        <v>3</v>
      </c>
      <c r="B1731">
        <v>1353</v>
      </c>
      <c r="C1731">
        <v>1999</v>
      </c>
      <c r="D1731">
        <v>99</v>
      </c>
      <c r="E1731">
        <v>52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99</v>
      </c>
      <c r="M1731">
        <v>99</v>
      </c>
      <c r="N1731">
        <v>99</v>
      </c>
      <c r="O1731">
        <v>99</v>
      </c>
      <c r="P1731">
        <v>9999</v>
      </c>
    </row>
    <row r="1732" spans="1:29">
      <c r="A1732">
        <v>3</v>
      </c>
      <c r="B1732">
        <v>1354</v>
      </c>
      <c r="C1732">
        <v>1998</v>
      </c>
      <c r="D1732">
        <v>99</v>
      </c>
      <c r="E1732">
        <v>1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99</v>
      </c>
      <c r="M1732">
        <v>99</v>
      </c>
      <c r="N1732">
        <v>99</v>
      </c>
      <c r="O1732">
        <v>99</v>
      </c>
      <c r="P1732">
        <v>9999</v>
      </c>
      <c r="Q1732">
        <v>20</v>
      </c>
      <c r="R1732">
        <v>25</v>
      </c>
      <c r="S1732">
        <v>22</v>
      </c>
      <c r="T1732">
        <v>0.43752187609380472</v>
      </c>
      <c r="U1732">
        <v>0.45674622088704864</v>
      </c>
      <c r="V1732">
        <v>18.039999999999996</v>
      </c>
      <c r="W1732">
        <v>52.545454545454554</v>
      </c>
      <c r="X1732">
        <v>129.55146262188512</v>
      </c>
      <c r="Y1732">
        <v>103.79999999999998</v>
      </c>
      <c r="Z1732">
        <v>117.95454545454544</v>
      </c>
      <c r="AA1732">
        <v>28.407213028843991</v>
      </c>
      <c r="AB1732">
        <v>4.0868666896343608</v>
      </c>
      <c r="AC1732">
        <v>-55.367522813291401</v>
      </c>
    </row>
    <row r="1733" spans="1:29">
      <c r="A1733">
        <v>3</v>
      </c>
      <c r="B1733">
        <v>1355</v>
      </c>
      <c r="C1733">
        <v>1998</v>
      </c>
      <c r="D1733">
        <v>99</v>
      </c>
      <c r="E1733">
        <v>2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99</v>
      </c>
      <c r="M1733">
        <v>99</v>
      </c>
      <c r="N1733">
        <v>99</v>
      </c>
      <c r="O1733">
        <v>99</v>
      </c>
      <c r="P1733">
        <v>9999</v>
      </c>
      <c r="Q1733">
        <v>334</v>
      </c>
      <c r="R1733">
        <v>563</v>
      </c>
      <c r="S1733">
        <v>442</v>
      </c>
      <c r="T1733">
        <v>9.8529926496324833</v>
      </c>
      <c r="U1733">
        <v>9.8595580175066644</v>
      </c>
      <c r="V1733">
        <v>15.753108348134989</v>
      </c>
      <c r="W1733">
        <v>54.635746606334841</v>
      </c>
      <c r="X1733">
        <v>137.99372268589008</v>
      </c>
      <c r="Y1733">
        <v>99.49733570159853</v>
      </c>
      <c r="Z1733">
        <v>126.73529411764702</v>
      </c>
      <c r="AA1733">
        <v>26.914719072313275</v>
      </c>
      <c r="AB1733">
        <v>4.4402405064136108</v>
      </c>
      <c r="AC1733">
        <v>-43.126575453807625</v>
      </c>
    </row>
    <row r="1734" spans="1:29">
      <c r="A1734">
        <v>3</v>
      </c>
      <c r="B1734">
        <v>1356</v>
      </c>
      <c r="C1734">
        <v>1998</v>
      </c>
      <c r="D1734">
        <v>99</v>
      </c>
      <c r="E1734">
        <v>3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99</v>
      </c>
      <c r="M1734">
        <v>99</v>
      </c>
      <c r="N1734">
        <v>99</v>
      </c>
      <c r="O1734">
        <v>99</v>
      </c>
      <c r="P1734">
        <v>9999</v>
      </c>
      <c r="Q1734">
        <v>335</v>
      </c>
      <c r="R1734">
        <v>515</v>
      </c>
      <c r="S1734">
        <v>436</v>
      </c>
      <c r="T1734">
        <v>9.0129506475323762</v>
      </c>
      <c r="U1734">
        <v>9.9416315291828354</v>
      </c>
      <c r="V1734">
        <v>14.7126213592233</v>
      </c>
      <c r="W1734">
        <v>55.346330275229363</v>
      </c>
      <c r="X1734">
        <v>140.68224131946283</v>
      </c>
      <c r="Y1734">
        <v>109.67631067961175</v>
      </c>
      <c r="Z1734">
        <v>129.54885321100929</v>
      </c>
      <c r="AA1734">
        <v>28.307745618250792</v>
      </c>
      <c r="AB1734">
        <v>3.8044831498782465</v>
      </c>
      <c r="AC1734">
        <v>-54.412411383041189</v>
      </c>
    </row>
    <row r="1735" spans="1:29">
      <c r="A1735">
        <v>3</v>
      </c>
      <c r="B1735">
        <v>1357</v>
      </c>
      <c r="C1735">
        <v>1998</v>
      </c>
      <c r="D1735">
        <v>99</v>
      </c>
      <c r="E1735">
        <v>4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99</v>
      </c>
      <c r="M1735">
        <v>99</v>
      </c>
      <c r="N1735">
        <v>99</v>
      </c>
      <c r="O1735">
        <v>99</v>
      </c>
      <c r="P1735">
        <v>9999</v>
      </c>
      <c r="Q1735">
        <v>241</v>
      </c>
      <c r="R1735">
        <v>362</v>
      </c>
      <c r="S1735">
        <v>273</v>
      </c>
      <c r="T1735">
        <v>6.3353167658382894</v>
      </c>
      <c r="U1735">
        <v>6.0541843586156592</v>
      </c>
      <c r="V1735">
        <v>17.334254143646412</v>
      </c>
      <c r="W1735">
        <v>55.058608058608066</v>
      </c>
      <c r="X1735">
        <v>137.47807713257876</v>
      </c>
      <c r="Y1735">
        <v>95.018784530386739</v>
      </c>
      <c r="Z1735">
        <v>125.99560439560436</v>
      </c>
      <c r="AA1735">
        <v>28.160636460849791</v>
      </c>
      <c r="AB1735">
        <v>3.8244740456045552</v>
      </c>
      <c r="AC1735">
        <v>-49.517485486152751</v>
      </c>
    </row>
    <row r="1736" spans="1:29">
      <c r="A1736">
        <v>3</v>
      </c>
      <c r="B1736">
        <v>1358</v>
      </c>
      <c r="C1736">
        <v>1998</v>
      </c>
      <c r="D1736">
        <v>99</v>
      </c>
      <c r="E1736">
        <v>5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99</v>
      </c>
      <c r="M1736">
        <v>99</v>
      </c>
      <c r="N1736">
        <v>99</v>
      </c>
      <c r="O1736">
        <v>99</v>
      </c>
      <c r="P1736">
        <v>9999</v>
      </c>
      <c r="Q1736">
        <v>248</v>
      </c>
      <c r="R1736">
        <v>354</v>
      </c>
      <c r="S1736">
        <v>295</v>
      </c>
      <c r="T1736">
        <v>6.1953097654882736</v>
      </c>
      <c r="U1736">
        <v>6.6214473240479768</v>
      </c>
      <c r="V1736">
        <v>16.525423728813561</v>
      </c>
      <c r="W1736">
        <v>55.040677966101697</v>
      </c>
      <c r="X1736">
        <v>138.2087396171903</v>
      </c>
      <c r="Y1736">
        <v>106.27033898305082</v>
      </c>
      <c r="Z1736">
        <v>127.52440677966102</v>
      </c>
      <c r="AA1736">
        <v>27.418265857165238</v>
      </c>
      <c r="AB1736">
        <v>3.7296393538589503</v>
      </c>
      <c r="AC1736">
        <v>-28.281756300569882</v>
      </c>
    </row>
    <row r="1737" spans="1:29">
      <c r="A1737">
        <v>3</v>
      </c>
      <c r="B1737">
        <v>1359</v>
      </c>
      <c r="C1737">
        <v>1998</v>
      </c>
      <c r="D1737">
        <v>99</v>
      </c>
      <c r="E1737">
        <v>6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99</v>
      </c>
      <c r="M1737">
        <v>99</v>
      </c>
      <c r="N1737">
        <v>99</v>
      </c>
      <c r="O1737">
        <v>99</v>
      </c>
      <c r="P1737">
        <v>9999</v>
      </c>
      <c r="Q1737">
        <v>223</v>
      </c>
      <c r="R1737">
        <v>326</v>
      </c>
      <c r="S1737">
        <v>249</v>
      </c>
      <c r="T1737">
        <v>5.7052852642632148</v>
      </c>
      <c r="U1737">
        <v>5.3871060629848655</v>
      </c>
      <c r="V1737">
        <v>15.788343558282204</v>
      </c>
      <c r="W1737">
        <v>55.277108433734945</v>
      </c>
      <c r="X1737">
        <v>135.04742470870522</v>
      </c>
      <c r="Y1737">
        <v>93.88588957055218</v>
      </c>
      <c r="Z1737">
        <v>122.91887550200811</v>
      </c>
      <c r="AA1737">
        <v>27.919266949699555</v>
      </c>
      <c r="AB1737">
        <v>4.0676407014131151</v>
      </c>
      <c r="AC1737">
        <v>-40.429926931124989</v>
      </c>
    </row>
    <row r="1738" spans="1:29">
      <c r="A1738">
        <v>3</v>
      </c>
      <c r="B1738">
        <v>1360</v>
      </c>
      <c r="C1738">
        <v>1998</v>
      </c>
      <c r="D1738">
        <v>99</v>
      </c>
      <c r="E1738">
        <v>7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99</v>
      </c>
      <c r="M1738">
        <v>99</v>
      </c>
      <c r="N1738">
        <v>99</v>
      </c>
      <c r="O1738">
        <v>99</v>
      </c>
      <c r="P1738">
        <v>9999</v>
      </c>
      <c r="Q1738">
        <v>200</v>
      </c>
      <c r="R1738">
        <v>315</v>
      </c>
      <c r="S1738">
        <v>262</v>
      </c>
      <c r="T1738">
        <v>5.5127756387819389</v>
      </c>
      <c r="U1738">
        <v>5.774381095669944</v>
      </c>
      <c r="V1738">
        <v>17.50476190476191</v>
      </c>
      <c r="W1738">
        <v>55.22519083969464</v>
      </c>
      <c r="X1738">
        <v>136.31395208860002</v>
      </c>
      <c r="Y1738">
        <v>104.14952380952384</v>
      </c>
      <c r="Z1738">
        <v>125.21793893129778</v>
      </c>
      <c r="AA1738">
        <v>26.109827175630599</v>
      </c>
      <c r="AB1738">
        <v>3.801222051619459</v>
      </c>
      <c r="AC1738">
        <v>-44.814530200750973</v>
      </c>
    </row>
    <row r="1739" spans="1:29">
      <c r="A1739">
        <v>3</v>
      </c>
      <c r="B1739">
        <v>1361</v>
      </c>
      <c r="C1739">
        <v>1998</v>
      </c>
      <c r="D1739">
        <v>99</v>
      </c>
      <c r="E1739">
        <v>8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99</v>
      </c>
      <c r="M1739">
        <v>99</v>
      </c>
      <c r="N1739">
        <v>99</v>
      </c>
      <c r="O1739">
        <v>99</v>
      </c>
      <c r="P1739">
        <v>9999</v>
      </c>
      <c r="Q1739">
        <v>231</v>
      </c>
      <c r="R1739">
        <v>322</v>
      </c>
      <c r="S1739">
        <v>268</v>
      </c>
      <c r="T1739">
        <v>5.6352817640882016</v>
      </c>
      <c r="U1739">
        <v>5.8350693796629454</v>
      </c>
      <c r="V1739">
        <v>17.596273291925467</v>
      </c>
      <c r="W1739">
        <v>55.164179104477618</v>
      </c>
      <c r="X1739">
        <v>135.14060954354889</v>
      </c>
      <c r="Y1739">
        <v>102.9562111801242</v>
      </c>
      <c r="Z1739">
        <v>123.70111940298509</v>
      </c>
      <c r="AA1739">
        <v>26.413684381917072</v>
      </c>
      <c r="AB1739">
        <v>3.3893908884616968</v>
      </c>
      <c r="AC1739">
        <v>-48.517591040993686</v>
      </c>
    </row>
    <row r="1740" spans="1:29">
      <c r="A1740">
        <v>3</v>
      </c>
      <c r="B1740">
        <v>1362</v>
      </c>
      <c r="C1740">
        <v>1998</v>
      </c>
      <c r="D1740">
        <v>99</v>
      </c>
      <c r="E1740">
        <v>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99</v>
      </c>
      <c r="M1740">
        <v>99</v>
      </c>
      <c r="N1740">
        <v>99</v>
      </c>
      <c r="O1740">
        <v>99</v>
      </c>
      <c r="P1740">
        <v>9999</v>
      </c>
      <c r="Q1740">
        <v>229</v>
      </c>
      <c r="R1740">
        <v>319</v>
      </c>
      <c r="S1740">
        <v>249.5</v>
      </c>
      <c r="T1740">
        <v>5.5827791389569468</v>
      </c>
      <c r="U1740">
        <v>5.5955196275907797</v>
      </c>
      <c r="V1740">
        <v>16.194357366771161</v>
      </c>
      <c r="W1740">
        <v>54.476953907815634</v>
      </c>
      <c r="X1740">
        <v>139.01377883893656</v>
      </c>
      <c r="Y1740">
        <v>99.657993730407483</v>
      </c>
      <c r="Z1740">
        <v>127.41843687374744</v>
      </c>
      <c r="AA1740">
        <v>30.720315368077703</v>
      </c>
      <c r="AB1740">
        <v>4.4923638104109278</v>
      </c>
      <c r="AC1740">
        <v>-46.089303945938049</v>
      </c>
    </row>
    <row r="1741" spans="1:29">
      <c r="A1741">
        <v>3</v>
      </c>
      <c r="B1741">
        <v>1363</v>
      </c>
      <c r="C1741">
        <v>1998</v>
      </c>
      <c r="D1741">
        <v>99</v>
      </c>
      <c r="E1741">
        <v>10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99</v>
      </c>
      <c r="M1741">
        <v>99</v>
      </c>
      <c r="N1741">
        <v>99</v>
      </c>
      <c r="O1741">
        <v>99</v>
      </c>
      <c r="P1741">
        <v>9999</v>
      </c>
      <c r="Q1741">
        <v>219</v>
      </c>
      <c r="R1741">
        <v>315</v>
      </c>
      <c r="S1741">
        <v>252</v>
      </c>
      <c r="T1741">
        <v>5.5127756387819389</v>
      </c>
      <c r="U1741">
        <v>5.5379467224454393</v>
      </c>
      <c r="V1741">
        <v>18.536507936507935</v>
      </c>
      <c r="W1741">
        <v>54.611111111111114</v>
      </c>
      <c r="X1741">
        <v>136.68300400694761</v>
      </c>
      <c r="Y1741">
        <v>99.885079365079278</v>
      </c>
      <c r="Z1741">
        <v>124.85634920634909</v>
      </c>
      <c r="AA1741">
        <v>30.599477368791256</v>
      </c>
      <c r="AB1741">
        <v>4.5197489434108311</v>
      </c>
      <c r="AC1741">
        <v>-44.903982877395514</v>
      </c>
    </row>
    <row r="1742" spans="1:29">
      <c r="A1742">
        <v>3</v>
      </c>
      <c r="B1742">
        <v>1364</v>
      </c>
      <c r="C1742">
        <v>1998</v>
      </c>
      <c r="D1742">
        <v>99</v>
      </c>
      <c r="E1742">
        <v>11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99</v>
      </c>
      <c r="M1742">
        <v>99</v>
      </c>
      <c r="N1742">
        <v>99</v>
      </c>
      <c r="O1742">
        <v>99</v>
      </c>
      <c r="P1742">
        <v>9999</v>
      </c>
      <c r="Q1742">
        <v>236</v>
      </c>
      <c r="R1742">
        <v>311</v>
      </c>
      <c r="S1742">
        <v>248</v>
      </c>
      <c r="T1742">
        <v>5.4427721386069292</v>
      </c>
      <c r="U1742">
        <v>5.410057780597068</v>
      </c>
      <c r="V1742">
        <v>18.463022508038577</v>
      </c>
      <c r="W1742">
        <v>55.153225806451609</v>
      </c>
      <c r="X1742">
        <v>134.56992262752868</v>
      </c>
      <c r="Y1742">
        <v>98.833440514469402</v>
      </c>
      <c r="Z1742">
        <v>123.94032258064512</v>
      </c>
      <c r="AA1742">
        <v>27.170524587272219</v>
      </c>
      <c r="AB1742">
        <v>4.1192787397926862</v>
      </c>
      <c r="AC1742">
        <v>-51.662955041679282</v>
      </c>
    </row>
    <row r="1743" spans="1:29">
      <c r="A1743">
        <v>3</v>
      </c>
      <c r="B1743">
        <v>1365</v>
      </c>
      <c r="C1743">
        <v>1998</v>
      </c>
      <c r="D1743">
        <v>99</v>
      </c>
      <c r="E1743">
        <v>12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99</v>
      </c>
      <c r="M1743">
        <v>99</v>
      </c>
      <c r="N1743">
        <v>99</v>
      </c>
      <c r="O1743">
        <v>99</v>
      </c>
      <c r="P1743">
        <v>9999</v>
      </c>
      <c r="Q1743">
        <v>235</v>
      </c>
      <c r="R1743">
        <v>329</v>
      </c>
      <c r="S1743">
        <v>268</v>
      </c>
      <c r="T1743">
        <v>5.7577878893944687</v>
      </c>
      <c r="U1743">
        <v>5.9283899370095057</v>
      </c>
      <c r="V1743">
        <v>18.580547112462003</v>
      </c>
      <c r="W1743">
        <v>55.145522388059696</v>
      </c>
      <c r="X1743">
        <v>136.36154076669501</v>
      </c>
      <c r="Y1743">
        <v>102.37720364741644</v>
      </c>
      <c r="Z1743">
        <v>125.67947761194031</v>
      </c>
      <c r="AA1743">
        <v>26.776830394872569</v>
      </c>
      <c r="AB1743">
        <v>3.9461508862006967</v>
      </c>
      <c r="AC1743">
        <v>-47.089638780736635</v>
      </c>
    </row>
    <row r="1744" spans="1:29">
      <c r="A1744">
        <v>3</v>
      </c>
      <c r="B1744">
        <v>1366</v>
      </c>
      <c r="C1744">
        <v>1998</v>
      </c>
      <c r="D1744">
        <v>99</v>
      </c>
      <c r="E1744">
        <v>13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99</v>
      </c>
      <c r="M1744">
        <v>99</v>
      </c>
      <c r="N1744">
        <v>99</v>
      </c>
      <c r="O1744">
        <v>99</v>
      </c>
      <c r="P1744">
        <v>9999</v>
      </c>
      <c r="Q1744">
        <v>246</v>
      </c>
      <c r="R1744">
        <v>353</v>
      </c>
      <c r="S1744">
        <v>292</v>
      </c>
      <c r="T1744">
        <v>6.1778088904445205</v>
      </c>
      <c r="U1744">
        <v>6.4275017900227605</v>
      </c>
      <c r="V1744">
        <v>16.373937677053824</v>
      </c>
      <c r="W1744">
        <v>55.023972602739747</v>
      </c>
      <c r="X1744">
        <v>135.2456425193129</v>
      </c>
      <c r="Y1744">
        <v>103.44985835694048</v>
      </c>
      <c r="Z1744">
        <v>125.06095890410955</v>
      </c>
      <c r="AA1744">
        <v>27.745443593072842</v>
      </c>
      <c r="AB1744">
        <v>4.1068069921146968</v>
      </c>
      <c r="AC1744">
        <v>-47.915755087702578</v>
      </c>
    </row>
    <row r="1745" spans="1:29">
      <c r="A1745">
        <v>3</v>
      </c>
      <c r="B1745">
        <v>1367</v>
      </c>
      <c r="C1745">
        <v>1998</v>
      </c>
      <c r="D1745">
        <v>99</v>
      </c>
      <c r="E1745">
        <v>14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99</v>
      </c>
      <c r="M1745">
        <v>99</v>
      </c>
      <c r="N1745">
        <v>99</v>
      </c>
      <c r="O1745">
        <v>99</v>
      </c>
      <c r="P1745">
        <v>9999</v>
      </c>
      <c r="Q1745">
        <v>236</v>
      </c>
      <c r="R1745">
        <v>379</v>
      </c>
      <c r="S1745">
        <v>300</v>
      </c>
      <c r="T1745">
        <v>6.6328316415820785</v>
      </c>
      <c r="U1745">
        <v>6.760864927733774</v>
      </c>
      <c r="V1745">
        <v>16.606860158311349</v>
      </c>
      <c r="W1745">
        <v>54.63000000000001</v>
      </c>
      <c r="X1745">
        <v>138.23570609775976</v>
      </c>
      <c r="Y1745">
        <v>101.35039577836416</v>
      </c>
      <c r="Z1745">
        <v>128.03933333333339</v>
      </c>
      <c r="AA1745">
        <v>27.616283594204596</v>
      </c>
      <c r="AB1745">
        <v>4.1800837312187644</v>
      </c>
      <c r="AC1745">
        <v>-47.286509958846722</v>
      </c>
    </row>
    <row r="1746" spans="1:29">
      <c r="A1746">
        <v>3</v>
      </c>
      <c r="B1746">
        <v>1368</v>
      </c>
      <c r="C1746">
        <v>1998</v>
      </c>
      <c r="D1746">
        <v>99</v>
      </c>
      <c r="E1746">
        <v>15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99</v>
      </c>
      <c r="M1746">
        <v>99</v>
      </c>
      <c r="N1746">
        <v>99</v>
      </c>
      <c r="O1746">
        <v>99</v>
      </c>
      <c r="P1746">
        <v>9999</v>
      </c>
      <c r="Q1746">
        <v>118</v>
      </c>
      <c r="R1746">
        <v>164</v>
      </c>
      <c r="S1746">
        <v>142</v>
      </c>
      <c r="T1746">
        <v>2.8701435071753574</v>
      </c>
      <c r="U1746">
        <v>3.030629982406031</v>
      </c>
      <c r="V1746">
        <v>17.884146341463403</v>
      </c>
      <c r="W1746">
        <v>54.549295774647888</v>
      </c>
      <c r="X1746">
        <v>132.15455962793649</v>
      </c>
      <c r="Y1746">
        <v>104.99085365853664</v>
      </c>
      <c r="Z1746">
        <v>121.25704225352111</v>
      </c>
      <c r="AA1746">
        <v>30.282385522641352</v>
      </c>
      <c r="AB1746">
        <v>4.0027762632860178</v>
      </c>
      <c r="AC1746">
        <v>-40.784995393044071</v>
      </c>
    </row>
    <row r="1747" spans="1:29">
      <c r="A1747">
        <v>3</v>
      </c>
      <c r="B1747">
        <v>1369</v>
      </c>
      <c r="C1747">
        <v>1998</v>
      </c>
      <c r="D1747">
        <v>99</v>
      </c>
      <c r="E1747">
        <v>16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99</v>
      </c>
      <c r="M1747">
        <v>99</v>
      </c>
      <c r="N1747">
        <v>99</v>
      </c>
      <c r="O1747">
        <v>99</v>
      </c>
      <c r="P1747">
        <v>9999</v>
      </c>
      <c r="Q1747">
        <v>223</v>
      </c>
      <c r="R1747">
        <v>391</v>
      </c>
      <c r="S1747">
        <v>252</v>
      </c>
      <c r="T1747">
        <v>6.8428421421071057</v>
      </c>
      <c r="U1747">
        <v>5.4356672507855315</v>
      </c>
      <c r="V1747">
        <v>15.383631713554989</v>
      </c>
      <c r="W1747">
        <v>55.277777777777779</v>
      </c>
      <c r="X1747">
        <v>135.09184162618837</v>
      </c>
      <c r="Y1747">
        <v>78.983887468030659</v>
      </c>
      <c r="Z1747">
        <v>122.5503968253968</v>
      </c>
      <c r="AA1747">
        <v>28.255786734216478</v>
      </c>
      <c r="AB1747">
        <v>3.5515230108572906</v>
      </c>
      <c r="AC1747">
        <v>-44.542145798059046</v>
      </c>
    </row>
    <row r="1748" spans="1:29">
      <c r="A1748">
        <v>3</v>
      </c>
      <c r="B1748">
        <v>1370</v>
      </c>
      <c r="C1748">
        <v>1998</v>
      </c>
      <c r="D1748">
        <v>99</v>
      </c>
      <c r="E1748">
        <v>17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99</v>
      </c>
      <c r="M1748">
        <v>99</v>
      </c>
      <c r="N1748">
        <v>99</v>
      </c>
      <c r="O1748">
        <v>99</v>
      </c>
      <c r="P1748">
        <v>9999</v>
      </c>
      <c r="Q1748">
        <v>245</v>
      </c>
      <c r="R1748">
        <v>371</v>
      </c>
      <c r="S1748">
        <v>268</v>
      </c>
      <c r="T1748">
        <v>6.4928246412320627</v>
      </c>
      <c r="U1748">
        <v>5.9432979928511758</v>
      </c>
      <c r="V1748">
        <v>16.212938005390839</v>
      </c>
      <c r="W1748">
        <v>55.011194029850763</v>
      </c>
      <c r="X1748">
        <v>138.8087596697749</v>
      </c>
      <c r="Y1748">
        <v>91.015633423180645</v>
      </c>
      <c r="Z1748">
        <v>125.99552238805978</v>
      </c>
      <c r="AA1748">
        <v>26.286911122626872</v>
      </c>
      <c r="AB1748">
        <v>3.6410626718394048</v>
      </c>
      <c r="AC1748">
        <v>-37.581483854441096</v>
      </c>
    </row>
    <row r="1749" spans="1:29">
      <c r="A1749">
        <v>3</v>
      </c>
      <c r="B1749">
        <v>1371</v>
      </c>
      <c r="C1749">
        <v>1998</v>
      </c>
      <c r="D1749">
        <v>99</v>
      </c>
      <c r="E1749">
        <v>18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99</v>
      </c>
      <c r="M1749">
        <v>99</v>
      </c>
      <c r="N1749">
        <v>99</v>
      </c>
      <c r="O1749">
        <v>99</v>
      </c>
      <c r="P1749">
        <v>9999</v>
      </c>
    </row>
    <row r="1750" spans="1:29">
      <c r="A1750">
        <v>3</v>
      </c>
      <c r="B1750">
        <v>1372</v>
      </c>
      <c r="C1750">
        <v>1998</v>
      </c>
      <c r="D1750">
        <v>99</v>
      </c>
      <c r="E1750">
        <v>19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99</v>
      </c>
      <c r="M1750">
        <v>99</v>
      </c>
      <c r="N1750">
        <v>99</v>
      </c>
      <c r="O1750">
        <v>99</v>
      </c>
      <c r="P1750">
        <v>9999</v>
      </c>
    </row>
    <row r="1751" spans="1:29">
      <c r="A1751">
        <v>3</v>
      </c>
      <c r="B1751">
        <v>1373</v>
      </c>
      <c r="C1751">
        <v>1998</v>
      </c>
      <c r="D1751">
        <v>99</v>
      </c>
      <c r="E1751">
        <v>20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99</v>
      </c>
      <c r="M1751">
        <v>99</v>
      </c>
      <c r="N1751">
        <v>99</v>
      </c>
      <c r="O1751">
        <v>99</v>
      </c>
      <c r="P1751">
        <v>9999</v>
      </c>
    </row>
    <row r="1752" spans="1:29">
      <c r="A1752">
        <v>3</v>
      </c>
      <c r="B1752">
        <v>1374</v>
      </c>
      <c r="C1752">
        <v>1998</v>
      </c>
      <c r="D1752">
        <v>99</v>
      </c>
      <c r="E1752">
        <v>21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99</v>
      </c>
      <c r="M1752">
        <v>99</v>
      </c>
      <c r="N1752">
        <v>99</v>
      </c>
      <c r="O1752">
        <v>99</v>
      </c>
      <c r="P1752">
        <v>9999</v>
      </c>
    </row>
    <row r="1753" spans="1:29">
      <c r="A1753">
        <v>3</v>
      </c>
      <c r="B1753">
        <v>1375</v>
      </c>
      <c r="C1753">
        <v>1998</v>
      </c>
      <c r="D1753">
        <v>99</v>
      </c>
      <c r="E1753">
        <v>22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99</v>
      </c>
      <c r="M1753">
        <v>99</v>
      </c>
      <c r="N1753">
        <v>99</v>
      </c>
      <c r="O1753">
        <v>99</v>
      </c>
      <c r="P1753">
        <v>9999</v>
      </c>
    </row>
    <row r="1754" spans="1:29">
      <c r="A1754">
        <v>3</v>
      </c>
      <c r="B1754">
        <v>1376</v>
      </c>
      <c r="C1754">
        <v>1998</v>
      </c>
      <c r="D1754">
        <v>99</v>
      </c>
      <c r="E1754">
        <v>23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99</v>
      </c>
      <c r="M1754">
        <v>99</v>
      </c>
      <c r="N1754">
        <v>99</v>
      </c>
      <c r="O1754">
        <v>99</v>
      </c>
      <c r="P1754">
        <v>9999</v>
      </c>
    </row>
    <row r="1755" spans="1:29">
      <c r="A1755">
        <v>3</v>
      </c>
      <c r="B1755">
        <v>1377</v>
      </c>
      <c r="C1755">
        <v>1998</v>
      </c>
      <c r="D1755">
        <v>99</v>
      </c>
      <c r="E1755">
        <v>24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99</v>
      </c>
      <c r="M1755">
        <v>99</v>
      </c>
      <c r="N1755">
        <v>99</v>
      </c>
      <c r="O1755">
        <v>99</v>
      </c>
      <c r="P1755">
        <v>9999</v>
      </c>
    </row>
    <row r="1756" spans="1:29">
      <c r="A1756">
        <v>3</v>
      </c>
      <c r="B1756">
        <v>1378</v>
      </c>
      <c r="C1756">
        <v>1998</v>
      </c>
      <c r="D1756">
        <v>99</v>
      </c>
      <c r="E1756">
        <v>25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99</v>
      </c>
      <c r="M1756">
        <v>99</v>
      </c>
      <c r="N1756">
        <v>99</v>
      </c>
      <c r="O1756">
        <v>99</v>
      </c>
      <c r="P1756">
        <v>9999</v>
      </c>
    </row>
    <row r="1757" spans="1:29">
      <c r="A1757">
        <v>3</v>
      </c>
      <c r="B1757">
        <v>1379</v>
      </c>
      <c r="C1757">
        <v>1998</v>
      </c>
      <c r="D1757">
        <v>99</v>
      </c>
      <c r="E1757">
        <v>26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99</v>
      </c>
      <c r="M1757">
        <v>99</v>
      </c>
      <c r="N1757">
        <v>99</v>
      </c>
      <c r="O1757">
        <v>99</v>
      </c>
      <c r="P1757">
        <v>9999</v>
      </c>
    </row>
    <row r="1758" spans="1:29">
      <c r="A1758">
        <v>3</v>
      </c>
      <c r="B1758">
        <v>1380</v>
      </c>
      <c r="C1758">
        <v>1998</v>
      </c>
      <c r="D1758">
        <v>99</v>
      </c>
      <c r="E1758">
        <v>27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99</v>
      </c>
      <c r="M1758">
        <v>99</v>
      </c>
      <c r="N1758">
        <v>99</v>
      </c>
      <c r="O1758">
        <v>99</v>
      </c>
      <c r="P1758">
        <v>9999</v>
      </c>
    </row>
    <row r="1759" spans="1:29">
      <c r="A1759">
        <v>3</v>
      </c>
      <c r="B1759">
        <v>1381</v>
      </c>
      <c r="C1759">
        <v>1998</v>
      </c>
      <c r="D1759">
        <v>99</v>
      </c>
      <c r="E1759">
        <v>28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99</v>
      </c>
      <c r="M1759">
        <v>99</v>
      </c>
      <c r="N1759">
        <v>99</v>
      </c>
      <c r="O1759">
        <v>99</v>
      </c>
      <c r="P1759">
        <v>9999</v>
      </c>
    </row>
    <row r="1760" spans="1:29">
      <c r="A1760">
        <v>3</v>
      </c>
      <c r="B1760">
        <v>1382</v>
      </c>
      <c r="C1760">
        <v>1998</v>
      </c>
      <c r="D1760">
        <v>99</v>
      </c>
      <c r="E1760">
        <v>29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99</v>
      </c>
      <c r="M1760">
        <v>99</v>
      </c>
      <c r="N1760">
        <v>99</v>
      </c>
      <c r="O1760">
        <v>99</v>
      </c>
      <c r="P1760">
        <v>9999</v>
      </c>
    </row>
    <row r="1761" spans="1:16">
      <c r="A1761">
        <v>3</v>
      </c>
      <c r="B1761">
        <v>1383</v>
      </c>
      <c r="C1761">
        <v>1998</v>
      </c>
      <c r="D1761">
        <v>99</v>
      </c>
      <c r="E1761">
        <v>30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99</v>
      </c>
      <c r="M1761">
        <v>99</v>
      </c>
      <c r="N1761">
        <v>99</v>
      </c>
      <c r="O1761">
        <v>99</v>
      </c>
      <c r="P1761">
        <v>9999</v>
      </c>
    </row>
    <row r="1762" spans="1:16">
      <c r="A1762">
        <v>3</v>
      </c>
      <c r="B1762">
        <v>1384</v>
      </c>
      <c r="C1762">
        <v>1998</v>
      </c>
      <c r="D1762">
        <v>99</v>
      </c>
      <c r="E1762">
        <v>31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99</v>
      </c>
      <c r="M1762">
        <v>99</v>
      </c>
      <c r="N1762">
        <v>99</v>
      </c>
      <c r="O1762">
        <v>99</v>
      </c>
      <c r="P1762">
        <v>9999</v>
      </c>
    </row>
    <row r="1763" spans="1:16">
      <c r="A1763">
        <v>3</v>
      </c>
      <c r="B1763">
        <v>1385</v>
      </c>
      <c r="C1763">
        <v>1998</v>
      </c>
      <c r="D1763">
        <v>99</v>
      </c>
      <c r="E1763">
        <v>32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99</v>
      </c>
      <c r="M1763">
        <v>99</v>
      </c>
      <c r="N1763">
        <v>99</v>
      </c>
      <c r="O1763">
        <v>99</v>
      </c>
      <c r="P1763">
        <v>9999</v>
      </c>
    </row>
    <row r="1764" spans="1:16">
      <c r="A1764">
        <v>3</v>
      </c>
      <c r="B1764">
        <v>1386</v>
      </c>
      <c r="C1764">
        <v>1998</v>
      </c>
      <c r="D1764">
        <v>99</v>
      </c>
      <c r="E1764">
        <v>33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99</v>
      </c>
      <c r="M1764">
        <v>99</v>
      </c>
      <c r="N1764">
        <v>99</v>
      </c>
      <c r="O1764">
        <v>99</v>
      </c>
      <c r="P1764">
        <v>9999</v>
      </c>
    </row>
    <row r="1765" spans="1:16">
      <c r="A1765">
        <v>3</v>
      </c>
      <c r="B1765">
        <v>1387</v>
      </c>
      <c r="C1765">
        <v>1998</v>
      </c>
      <c r="D1765">
        <v>99</v>
      </c>
      <c r="E1765">
        <v>34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99</v>
      </c>
      <c r="M1765">
        <v>99</v>
      </c>
      <c r="N1765">
        <v>99</v>
      </c>
      <c r="O1765">
        <v>99</v>
      </c>
      <c r="P1765">
        <v>9999</v>
      </c>
    </row>
    <row r="1766" spans="1:16">
      <c r="A1766">
        <v>3</v>
      </c>
      <c r="B1766">
        <v>1388</v>
      </c>
      <c r="C1766">
        <v>1998</v>
      </c>
      <c r="D1766">
        <v>99</v>
      </c>
      <c r="E1766">
        <v>35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99</v>
      </c>
      <c r="M1766">
        <v>99</v>
      </c>
      <c r="N1766">
        <v>99</v>
      </c>
      <c r="O1766">
        <v>99</v>
      </c>
      <c r="P1766">
        <v>9999</v>
      </c>
    </row>
    <row r="1767" spans="1:16">
      <c r="A1767">
        <v>3</v>
      </c>
      <c r="B1767">
        <v>1389</v>
      </c>
      <c r="C1767">
        <v>1998</v>
      </c>
      <c r="D1767">
        <v>99</v>
      </c>
      <c r="E1767">
        <v>36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99</v>
      </c>
      <c r="M1767">
        <v>99</v>
      </c>
      <c r="N1767">
        <v>99</v>
      </c>
      <c r="O1767">
        <v>99</v>
      </c>
      <c r="P1767">
        <v>9999</v>
      </c>
    </row>
    <row r="1768" spans="1:16">
      <c r="A1768">
        <v>3</v>
      </c>
      <c r="B1768">
        <v>1390</v>
      </c>
      <c r="C1768">
        <v>1998</v>
      </c>
      <c r="D1768">
        <v>99</v>
      </c>
      <c r="E1768">
        <v>37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99</v>
      </c>
      <c r="M1768">
        <v>99</v>
      </c>
      <c r="N1768">
        <v>99</v>
      </c>
      <c r="O1768">
        <v>99</v>
      </c>
      <c r="P1768">
        <v>9999</v>
      </c>
    </row>
    <row r="1769" spans="1:16">
      <c r="A1769">
        <v>3</v>
      </c>
      <c r="B1769">
        <v>1391</v>
      </c>
      <c r="C1769">
        <v>1998</v>
      </c>
      <c r="D1769">
        <v>99</v>
      </c>
      <c r="E1769">
        <v>38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99</v>
      </c>
      <c r="M1769">
        <v>99</v>
      </c>
      <c r="N1769">
        <v>99</v>
      </c>
      <c r="O1769">
        <v>99</v>
      </c>
      <c r="P1769">
        <v>9999</v>
      </c>
    </row>
    <row r="1770" spans="1:16">
      <c r="A1770">
        <v>3</v>
      </c>
      <c r="B1770">
        <v>1392</v>
      </c>
      <c r="C1770">
        <v>1998</v>
      </c>
      <c r="D1770">
        <v>99</v>
      </c>
      <c r="E1770">
        <v>39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99</v>
      </c>
      <c r="M1770">
        <v>99</v>
      </c>
      <c r="N1770">
        <v>99</v>
      </c>
      <c r="O1770">
        <v>99</v>
      </c>
      <c r="P1770">
        <v>9999</v>
      </c>
    </row>
    <row r="1771" spans="1:16">
      <c r="A1771">
        <v>3</v>
      </c>
      <c r="B1771">
        <v>1393</v>
      </c>
      <c r="C1771">
        <v>1998</v>
      </c>
      <c r="D1771">
        <v>99</v>
      </c>
      <c r="E1771">
        <v>40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99</v>
      </c>
      <c r="M1771">
        <v>99</v>
      </c>
      <c r="N1771">
        <v>99</v>
      </c>
      <c r="O1771">
        <v>99</v>
      </c>
      <c r="P1771">
        <v>9999</v>
      </c>
    </row>
    <row r="1772" spans="1:16">
      <c r="A1772">
        <v>3</v>
      </c>
      <c r="B1772">
        <v>1394</v>
      </c>
      <c r="C1772">
        <v>1998</v>
      </c>
      <c r="D1772">
        <v>99</v>
      </c>
      <c r="E1772">
        <v>41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99</v>
      </c>
      <c r="M1772">
        <v>99</v>
      </c>
      <c r="N1772">
        <v>99</v>
      </c>
      <c r="O1772">
        <v>99</v>
      </c>
      <c r="P1772">
        <v>9999</v>
      </c>
    </row>
    <row r="1773" spans="1:16">
      <c r="A1773">
        <v>3</v>
      </c>
      <c r="B1773">
        <v>1395</v>
      </c>
      <c r="C1773">
        <v>1998</v>
      </c>
      <c r="D1773">
        <v>99</v>
      </c>
      <c r="E1773">
        <v>42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99</v>
      </c>
      <c r="M1773">
        <v>99</v>
      </c>
      <c r="N1773">
        <v>99</v>
      </c>
      <c r="O1773">
        <v>99</v>
      </c>
      <c r="P1773">
        <v>9999</v>
      </c>
    </row>
    <row r="1774" spans="1:16">
      <c r="A1774">
        <v>3</v>
      </c>
      <c r="B1774">
        <v>1396</v>
      </c>
      <c r="C1774">
        <v>1998</v>
      </c>
      <c r="D1774">
        <v>99</v>
      </c>
      <c r="E1774">
        <v>43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99</v>
      </c>
      <c r="M1774">
        <v>99</v>
      </c>
      <c r="N1774">
        <v>99</v>
      </c>
      <c r="O1774">
        <v>99</v>
      </c>
      <c r="P1774">
        <v>9999</v>
      </c>
    </row>
    <row r="1775" spans="1:16">
      <c r="A1775">
        <v>3</v>
      </c>
      <c r="B1775">
        <v>1397</v>
      </c>
      <c r="C1775">
        <v>1998</v>
      </c>
      <c r="D1775">
        <v>99</v>
      </c>
      <c r="E1775">
        <v>44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99</v>
      </c>
      <c r="M1775">
        <v>99</v>
      </c>
      <c r="N1775">
        <v>99</v>
      </c>
      <c r="O1775">
        <v>99</v>
      </c>
      <c r="P1775">
        <v>9999</v>
      </c>
    </row>
    <row r="1776" spans="1:16">
      <c r="A1776">
        <v>3</v>
      </c>
      <c r="B1776">
        <v>1398</v>
      </c>
      <c r="C1776">
        <v>1998</v>
      </c>
      <c r="D1776">
        <v>99</v>
      </c>
      <c r="E1776">
        <v>45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99</v>
      </c>
      <c r="M1776">
        <v>99</v>
      </c>
      <c r="N1776">
        <v>99</v>
      </c>
      <c r="O1776">
        <v>99</v>
      </c>
      <c r="P1776">
        <v>9999</v>
      </c>
    </row>
    <row r="1777" spans="1:29">
      <c r="A1777">
        <v>3</v>
      </c>
      <c r="B1777">
        <v>1399</v>
      </c>
      <c r="C1777">
        <v>1998</v>
      </c>
      <c r="D1777">
        <v>99</v>
      </c>
      <c r="E1777">
        <v>46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99</v>
      </c>
      <c r="M1777">
        <v>99</v>
      </c>
      <c r="N1777">
        <v>99</v>
      </c>
      <c r="O1777">
        <v>99</v>
      </c>
      <c r="P1777">
        <v>9999</v>
      </c>
    </row>
    <row r="1778" spans="1:29">
      <c r="A1778">
        <v>3</v>
      </c>
      <c r="B1778">
        <v>1400</v>
      </c>
      <c r="C1778">
        <v>1998</v>
      </c>
      <c r="D1778">
        <v>99</v>
      </c>
      <c r="E1778">
        <v>47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99</v>
      </c>
      <c r="M1778">
        <v>99</v>
      </c>
      <c r="N1778">
        <v>99</v>
      </c>
      <c r="O1778">
        <v>99</v>
      </c>
      <c r="P1778">
        <v>9999</v>
      </c>
    </row>
    <row r="1779" spans="1:29">
      <c r="A1779">
        <v>3</v>
      </c>
      <c r="B1779">
        <v>1401</v>
      </c>
      <c r="C1779">
        <v>1998</v>
      </c>
      <c r="D1779">
        <v>99</v>
      </c>
      <c r="E1779">
        <v>48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99</v>
      </c>
      <c r="M1779">
        <v>99</v>
      </c>
      <c r="N1779">
        <v>99</v>
      </c>
      <c r="O1779">
        <v>99</v>
      </c>
      <c r="P1779">
        <v>9999</v>
      </c>
    </row>
    <row r="1780" spans="1:29">
      <c r="A1780">
        <v>3</v>
      </c>
      <c r="B1780">
        <v>1402</v>
      </c>
      <c r="C1780">
        <v>1998</v>
      </c>
      <c r="D1780">
        <v>99</v>
      </c>
      <c r="E1780">
        <v>49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99</v>
      </c>
      <c r="M1780">
        <v>99</v>
      </c>
      <c r="N1780">
        <v>99</v>
      </c>
      <c r="O1780">
        <v>99</v>
      </c>
      <c r="P1780">
        <v>9999</v>
      </c>
    </row>
    <row r="1781" spans="1:29">
      <c r="A1781">
        <v>3</v>
      </c>
      <c r="B1781">
        <v>1403</v>
      </c>
      <c r="C1781">
        <v>1998</v>
      </c>
      <c r="D1781">
        <v>99</v>
      </c>
      <c r="E1781">
        <v>50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99</v>
      </c>
      <c r="M1781">
        <v>99</v>
      </c>
      <c r="N1781">
        <v>99</v>
      </c>
      <c r="O1781">
        <v>99</v>
      </c>
      <c r="P1781">
        <v>9999</v>
      </c>
    </row>
    <row r="1782" spans="1:29">
      <c r="A1782">
        <v>3</v>
      </c>
      <c r="B1782">
        <v>1404</v>
      </c>
      <c r="C1782">
        <v>1998</v>
      </c>
      <c r="D1782">
        <v>99</v>
      </c>
      <c r="E1782">
        <v>51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99</v>
      </c>
      <c r="M1782">
        <v>99</v>
      </c>
      <c r="N1782">
        <v>99</v>
      </c>
      <c r="O1782">
        <v>99</v>
      </c>
      <c r="P1782">
        <v>9999</v>
      </c>
    </row>
    <row r="1783" spans="1:29">
      <c r="A1783">
        <v>3</v>
      </c>
      <c r="B1783">
        <v>1405</v>
      </c>
      <c r="C1783">
        <v>1998</v>
      </c>
      <c r="D1783">
        <v>99</v>
      </c>
      <c r="E1783">
        <v>52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99</v>
      </c>
      <c r="M1783">
        <v>99</v>
      </c>
      <c r="N1783">
        <v>99</v>
      </c>
      <c r="O1783">
        <v>99</v>
      </c>
      <c r="P1783">
        <v>9999</v>
      </c>
    </row>
    <row r="1784" spans="1:29">
      <c r="A1784">
        <v>3</v>
      </c>
      <c r="B1784">
        <v>1406</v>
      </c>
      <c r="C1784">
        <v>1998</v>
      </c>
      <c r="D1784">
        <v>99</v>
      </c>
      <c r="E1784">
        <v>53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99</v>
      </c>
      <c r="M1784">
        <v>99</v>
      </c>
      <c r="N1784">
        <v>99</v>
      </c>
      <c r="O1784">
        <v>99</v>
      </c>
      <c r="P1784">
        <v>9999</v>
      </c>
    </row>
    <row r="1785" spans="1:29">
      <c r="A1785">
        <v>3</v>
      </c>
      <c r="B1785">
        <v>1407</v>
      </c>
      <c r="C1785">
        <v>1997</v>
      </c>
      <c r="D1785">
        <v>99</v>
      </c>
      <c r="E1785">
        <v>1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99</v>
      </c>
      <c r="M1785">
        <v>99</v>
      </c>
      <c r="N1785">
        <v>99</v>
      </c>
      <c r="O1785">
        <v>99</v>
      </c>
      <c r="P1785">
        <v>9999</v>
      </c>
      <c r="Q1785">
        <v>101</v>
      </c>
      <c r="R1785">
        <v>166</v>
      </c>
      <c r="S1785">
        <v>138</v>
      </c>
      <c r="T1785">
        <v>2.634711530830887</v>
      </c>
      <c r="U1785">
        <v>2.8457879786753422</v>
      </c>
      <c r="V1785">
        <v>16.403614457831324</v>
      </c>
      <c r="W1785">
        <v>54.094202898550719</v>
      </c>
      <c r="X1785">
        <v>138.8518320301792</v>
      </c>
      <c r="Y1785">
        <v>107.65120481927705</v>
      </c>
      <c r="Z1785">
        <v>129.49347826086952</v>
      </c>
      <c r="AA1785">
        <v>26.014898759498081</v>
      </c>
      <c r="AB1785">
        <v>3.312006443754222</v>
      </c>
      <c r="AC1785">
        <v>-54.516886683519033</v>
      </c>
    </row>
    <row r="1786" spans="1:29">
      <c r="A1786">
        <v>3</v>
      </c>
      <c r="B1786">
        <v>1408</v>
      </c>
      <c r="C1786">
        <v>1997</v>
      </c>
      <c r="D1786">
        <v>99</v>
      </c>
      <c r="E1786">
        <v>2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99</v>
      </c>
      <c r="M1786">
        <v>99</v>
      </c>
      <c r="N1786">
        <v>99</v>
      </c>
      <c r="O1786">
        <v>99</v>
      </c>
      <c r="P1786">
        <v>9999</v>
      </c>
      <c r="Q1786">
        <v>320</v>
      </c>
      <c r="R1786">
        <v>507</v>
      </c>
      <c r="S1786">
        <v>404</v>
      </c>
      <c r="T1786">
        <v>8.0469803983810824</v>
      </c>
      <c r="U1786">
        <v>8.2318773926103148</v>
      </c>
      <c r="V1786">
        <v>15.757396449704144</v>
      </c>
      <c r="W1786">
        <v>54.596534653465362</v>
      </c>
      <c r="X1786">
        <v>140.91558911960621</v>
      </c>
      <c r="Y1786">
        <v>101.95660749506889</v>
      </c>
      <c r="Z1786">
        <v>127.95049504950478</v>
      </c>
      <c r="AA1786">
        <v>26.813112366983244</v>
      </c>
      <c r="AB1786">
        <v>4.2720699960065422</v>
      </c>
      <c r="AC1786">
        <v>-46.127413182937808</v>
      </c>
    </row>
    <row r="1787" spans="1:29">
      <c r="A1787">
        <v>3</v>
      </c>
      <c r="B1787">
        <v>1409</v>
      </c>
      <c r="C1787">
        <v>1997</v>
      </c>
      <c r="D1787">
        <v>99</v>
      </c>
      <c r="E1787">
        <v>3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99</v>
      </c>
      <c r="M1787">
        <v>99</v>
      </c>
      <c r="N1787">
        <v>99</v>
      </c>
      <c r="O1787">
        <v>99</v>
      </c>
      <c r="P1787">
        <v>9999</v>
      </c>
      <c r="Q1787">
        <v>316</v>
      </c>
      <c r="R1787">
        <v>535</v>
      </c>
      <c r="S1787">
        <v>433</v>
      </c>
      <c r="T1787">
        <v>8.4913895722561694</v>
      </c>
      <c r="U1787">
        <v>8.5044791050739743</v>
      </c>
      <c r="V1787">
        <v>16.583177570093461</v>
      </c>
      <c r="W1787">
        <v>54.937644341801395</v>
      </c>
      <c r="X1787">
        <v>135.5121961098003</v>
      </c>
      <c r="Y1787">
        <v>99.820186915887987</v>
      </c>
      <c r="Z1787">
        <v>123.33441108545048</v>
      </c>
      <c r="AA1787">
        <v>26.3766875722851</v>
      </c>
      <c r="AB1787">
        <v>4.0451597390727994</v>
      </c>
      <c r="AC1787">
        <v>-54.287367832532638</v>
      </c>
    </row>
    <row r="1788" spans="1:29">
      <c r="A1788">
        <v>3</v>
      </c>
      <c r="B1788">
        <v>1410</v>
      </c>
      <c r="C1788">
        <v>1997</v>
      </c>
      <c r="D1788">
        <v>99</v>
      </c>
      <c r="E1788">
        <v>4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99</v>
      </c>
      <c r="M1788">
        <v>99</v>
      </c>
      <c r="N1788">
        <v>99</v>
      </c>
      <c r="O1788">
        <v>99</v>
      </c>
      <c r="P1788">
        <v>9999</v>
      </c>
      <c r="Q1788">
        <v>264</v>
      </c>
      <c r="R1788">
        <v>395</v>
      </c>
      <c r="S1788">
        <v>313</v>
      </c>
      <c r="T1788">
        <v>6.2693437028807244</v>
      </c>
      <c r="U1788">
        <v>6.253102361321961</v>
      </c>
      <c r="V1788">
        <v>19.36708860759494</v>
      </c>
      <c r="W1788">
        <v>55.185303514376969</v>
      </c>
      <c r="X1788">
        <v>137.1334531042144</v>
      </c>
      <c r="Y1788">
        <v>99.408354430379703</v>
      </c>
      <c r="Z1788">
        <v>125.45143769968048</v>
      </c>
      <c r="AA1788">
        <v>26.848636298627248</v>
      </c>
      <c r="AB1788">
        <v>4.1138946341919755</v>
      </c>
      <c r="AC1788">
        <v>-38.895728046422512</v>
      </c>
    </row>
    <row r="1789" spans="1:29">
      <c r="A1789">
        <v>3</v>
      </c>
      <c r="B1789">
        <v>1411</v>
      </c>
      <c r="C1789">
        <v>1997</v>
      </c>
      <c r="D1789">
        <v>99</v>
      </c>
      <c r="E1789">
        <v>5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99</v>
      </c>
      <c r="M1789">
        <v>99</v>
      </c>
      <c r="N1789">
        <v>99</v>
      </c>
      <c r="O1789">
        <v>99</v>
      </c>
      <c r="P1789">
        <v>9999</v>
      </c>
      <c r="Q1789">
        <v>257</v>
      </c>
      <c r="R1789">
        <v>383</v>
      </c>
      <c r="S1789">
        <v>312</v>
      </c>
      <c r="T1789">
        <v>6.0788826283628268</v>
      </c>
      <c r="U1789">
        <v>6.2030823835880975</v>
      </c>
      <c r="V1789">
        <v>19.558746736292424</v>
      </c>
      <c r="W1789">
        <v>55.147435897435905</v>
      </c>
      <c r="X1789">
        <v>134.33887114613773</v>
      </c>
      <c r="Y1789">
        <v>101.70287206266315</v>
      </c>
      <c r="Z1789">
        <v>124.84679487179488</v>
      </c>
      <c r="AA1789">
        <v>26.099793495282501</v>
      </c>
      <c r="AB1789">
        <v>4.3740266128584055</v>
      </c>
      <c r="AC1789">
        <v>-33.079780086405023</v>
      </c>
    </row>
    <row r="1790" spans="1:29">
      <c r="A1790">
        <v>3</v>
      </c>
      <c r="B1790">
        <v>1412</v>
      </c>
      <c r="C1790">
        <v>1997</v>
      </c>
      <c r="D1790">
        <v>99</v>
      </c>
      <c r="E1790">
        <v>6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99</v>
      </c>
      <c r="M1790">
        <v>99</v>
      </c>
      <c r="N1790">
        <v>99</v>
      </c>
      <c r="O1790">
        <v>99</v>
      </c>
      <c r="P1790">
        <v>9999</v>
      </c>
      <c r="Q1790">
        <v>249</v>
      </c>
      <c r="R1790">
        <v>376.25</v>
      </c>
      <c r="S1790">
        <v>298</v>
      </c>
      <c r="T1790">
        <v>5.9717482739465133</v>
      </c>
      <c r="U1790">
        <v>5.9935749569511279</v>
      </c>
      <c r="V1790">
        <v>17.865780730897004</v>
      </c>
      <c r="W1790">
        <v>55.114093959731527</v>
      </c>
      <c r="X1790">
        <v>137.72596221335161</v>
      </c>
      <c r="Y1790">
        <v>100.03083056478403</v>
      </c>
      <c r="Z1790">
        <v>126.29731543624158</v>
      </c>
      <c r="AA1790">
        <v>28.45850610932246</v>
      </c>
      <c r="AB1790">
        <v>4.8397545577323804</v>
      </c>
      <c r="AC1790">
        <v>-37.882848550297098</v>
      </c>
    </row>
    <row r="1791" spans="1:29">
      <c r="A1791">
        <v>3</v>
      </c>
      <c r="B1791">
        <v>1413</v>
      </c>
      <c r="C1791">
        <v>1997</v>
      </c>
      <c r="D1791">
        <v>99</v>
      </c>
      <c r="E1791">
        <v>7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99</v>
      </c>
      <c r="M1791">
        <v>99</v>
      </c>
      <c r="N1791">
        <v>99</v>
      </c>
      <c r="O1791">
        <v>99</v>
      </c>
      <c r="P1791">
        <v>9999</v>
      </c>
      <c r="Q1791">
        <v>248</v>
      </c>
      <c r="R1791">
        <v>354</v>
      </c>
      <c r="S1791">
        <v>282</v>
      </c>
      <c r="T1791">
        <v>5.6186016982779154</v>
      </c>
      <c r="U1791">
        <v>5.7947371849087794</v>
      </c>
      <c r="V1791">
        <v>15.824858757062151</v>
      </c>
      <c r="W1791">
        <v>55.326241134751776</v>
      </c>
      <c r="X1791">
        <v>140.25377821033101</v>
      </c>
      <c r="Y1791">
        <v>102.79096045197743</v>
      </c>
      <c r="Z1791">
        <v>129.03546099290779</v>
      </c>
      <c r="AA1791">
        <v>28.470873843484181</v>
      </c>
      <c r="AB1791">
        <v>4.5304273965879052</v>
      </c>
      <c r="AC1791">
        <v>-37.60110199096507</v>
      </c>
    </row>
    <row r="1792" spans="1:29">
      <c r="A1792">
        <v>3</v>
      </c>
      <c r="B1792">
        <v>1414</v>
      </c>
      <c r="C1792">
        <v>1997</v>
      </c>
      <c r="D1792">
        <v>99</v>
      </c>
      <c r="E1792">
        <v>8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99</v>
      </c>
      <c r="M1792">
        <v>99</v>
      </c>
      <c r="N1792">
        <v>99</v>
      </c>
      <c r="O1792">
        <v>99</v>
      </c>
      <c r="P1792">
        <v>9999</v>
      </c>
      <c r="Q1792">
        <v>243</v>
      </c>
      <c r="R1792">
        <v>349</v>
      </c>
      <c r="S1792">
        <v>270</v>
      </c>
      <c r="T1792">
        <v>5.5392429172287914</v>
      </c>
      <c r="U1792">
        <v>5.4301853446401935</v>
      </c>
      <c r="V1792">
        <v>17.779369627507162</v>
      </c>
      <c r="W1792">
        <v>55.577777777777776</v>
      </c>
      <c r="X1792">
        <v>138.64904214797269</v>
      </c>
      <c r="Y1792">
        <v>97.704297994269282</v>
      </c>
      <c r="Z1792">
        <v>126.2918518518518</v>
      </c>
      <c r="AA1792">
        <v>28.099724664136595</v>
      </c>
      <c r="AB1792">
        <v>4.6602601527552237</v>
      </c>
      <c r="AC1792">
        <v>-47.766513788007806</v>
      </c>
    </row>
    <row r="1793" spans="1:29">
      <c r="A1793">
        <v>3</v>
      </c>
      <c r="B1793">
        <v>1415</v>
      </c>
      <c r="C1793">
        <v>1997</v>
      </c>
      <c r="D1793">
        <v>99</v>
      </c>
      <c r="E1793">
        <v>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99</v>
      </c>
      <c r="M1793">
        <v>99</v>
      </c>
      <c r="N1793">
        <v>99</v>
      </c>
      <c r="O1793">
        <v>99</v>
      </c>
      <c r="P1793">
        <v>9999</v>
      </c>
      <c r="Q1793">
        <v>211</v>
      </c>
      <c r="R1793">
        <v>351.25</v>
      </c>
      <c r="S1793">
        <v>270</v>
      </c>
      <c r="T1793">
        <v>5.5749543687008964</v>
      </c>
      <c r="U1793">
        <v>5.3207178734709526</v>
      </c>
      <c r="V1793">
        <v>18.172241992882565</v>
      </c>
      <c r="W1793">
        <v>55.037037037037031</v>
      </c>
      <c r="X1793">
        <v>135.17178626095469</v>
      </c>
      <c r="Y1793">
        <v>95.121423487544448</v>
      </c>
      <c r="Z1793">
        <v>123.7459259259258</v>
      </c>
      <c r="AA1793">
        <v>30.786198839049113</v>
      </c>
      <c r="AB1793">
        <v>4.6871098374432805</v>
      </c>
      <c r="AC1793">
        <v>-41.301427945284566</v>
      </c>
    </row>
    <row r="1794" spans="1:29">
      <c r="A1794">
        <v>3</v>
      </c>
      <c r="B1794">
        <v>1416</v>
      </c>
      <c r="C1794">
        <v>1997</v>
      </c>
      <c r="D1794">
        <v>99</v>
      </c>
      <c r="E1794">
        <v>10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99</v>
      </c>
      <c r="M1794">
        <v>99</v>
      </c>
      <c r="N1794">
        <v>99</v>
      </c>
      <c r="O1794">
        <v>99</v>
      </c>
      <c r="P1794">
        <v>9999</v>
      </c>
      <c r="Q1794">
        <v>231</v>
      </c>
      <c r="R1794">
        <v>338</v>
      </c>
      <c r="S1794">
        <v>262</v>
      </c>
      <c r="T1794">
        <v>5.3646535989207216</v>
      </c>
      <c r="U1794">
        <v>5.2072054884703283</v>
      </c>
      <c r="V1794">
        <v>19.029585798816566</v>
      </c>
      <c r="W1794">
        <v>55.824427480916015</v>
      </c>
      <c r="X1794">
        <v>136.21840281561921</v>
      </c>
      <c r="Y1794">
        <v>96.741420118343228</v>
      </c>
      <c r="Z1794">
        <v>124.8038167938932</v>
      </c>
      <c r="AA1794">
        <v>26.289552984390539</v>
      </c>
      <c r="AB1794">
        <v>4.0549299295167298</v>
      </c>
      <c r="AC1794">
        <v>-36.593616615119153</v>
      </c>
    </row>
    <row r="1795" spans="1:29">
      <c r="A1795">
        <v>3</v>
      </c>
      <c r="B1795">
        <v>1417</v>
      </c>
      <c r="C1795">
        <v>1997</v>
      </c>
      <c r="D1795">
        <v>99</v>
      </c>
      <c r="E1795">
        <v>11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99</v>
      </c>
      <c r="M1795">
        <v>99</v>
      </c>
      <c r="N1795">
        <v>99</v>
      </c>
      <c r="O1795">
        <v>99</v>
      </c>
      <c r="P1795">
        <v>9999</v>
      </c>
      <c r="Q1795">
        <v>238</v>
      </c>
      <c r="R1795">
        <v>330</v>
      </c>
      <c r="S1795">
        <v>257</v>
      </c>
      <c r="T1795">
        <v>5.2376795492421238</v>
      </c>
      <c r="U1795">
        <v>5.3232340009723718</v>
      </c>
      <c r="V1795">
        <v>18.263636363636365</v>
      </c>
      <c r="W1795">
        <v>54.898832684824889</v>
      </c>
      <c r="X1795">
        <v>141.18979611937351</v>
      </c>
      <c r="Y1795">
        <v>101.29454545454544</v>
      </c>
      <c r="Z1795">
        <v>130.0669260700389</v>
      </c>
      <c r="AA1795">
        <v>30.874767055728697</v>
      </c>
      <c r="AB1795">
        <v>5.4890657670820087</v>
      </c>
      <c r="AC1795">
        <v>-53.657235740589805</v>
      </c>
    </row>
    <row r="1796" spans="1:29">
      <c r="A1796">
        <v>3</v>
      </c>
      <c r="B1796">
        <v>1418</v>
      </c>
      <c r="C1796">
        <v>1997</v>
      </c>
      <c r="D1796">
        <v>99</v>
      </c>
      <c r="E1796">
        <v>12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99</v>
      </c>
      <c r="M1796">
        <v>99</v>
      </c>
      <c r="N1796">
        <v>99</v>
      </c>
      <c r="O1796">
        <v>99</v>
      </c>
      <c r="P1796">
        <v>9999</v>
      </c>
      <c r="Q1796">
        <v>282</v>
      </c>
      <c r="R1796">
        <v>441</v>
      </c>
      <c r="S1796">
        <v>342</v>
      </c>
      <c r="T1796">
        <v>6.9994444885326565</v>
      </c>
      <c r="U1796">
        <v>6.9104804832111428</v>
      </c>
      <c r="V1796">
        <v>15.780045351473923</v>
      </c>
      <c r="W1796">
        <v>55.745614035087719</v>
      </c>
      <c r="X1796">
        <v>137.43928774109861</v>
      </c>
      <c r="Y1796">
        <v>98.399773242630388</v>
      </c>
      <c r="Z1796">
        <v>126.883918128655</v>
      </c>
      <c r="AA1796">
        <v>27.090053500931955</v>
      </c>
      <c r="AB1796">
        <v>4.2820407023027149</v>
      </c>
      <c r="AC1796">
        <v>-34.846023152070039</v>
      </c>
    </row>
    <row r="1797" spans="1:29">
      <c r="A1797">
        <v>3</v>
      </c>
      <c r="B1797">
        <v>1419</v>
      </c>
      <c r="C1797">
        <v>1997</v>
      </c>
      <c r="D1797">
        <v>99</v>
      </c>
      <c r="E1797">
        <v>13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99</v>
      </c>
      <c r="M1797">
        <v>99</v>
      </c>
      <c r="N1797">
        <v>99</v>
      </c>
      <c r="O1797">
        <v>99</v>
      </c>
      <c r="P1797">
        <v>9999</v>
      </c>
      <c r="Q1797">
        <v>146</v>
      </c>
      <c r="R1797">
        <v>215</v>
      </c>
      <c r="S1797">
        <v>177</v>
      </c>
      <c r="T1797">
        <v>3.4124275851122912</v>
      </c>
      <c r="U1797">
        <v>3.4324119582303756</v>
      </c>
      <c r="V1797">
        <v>18.381395348837206</v>
      </c>
      <c r="W1797">
        <v>55.152542372881364</v>
      </c>
      <c r="X1797">
        <v>131.71105344049988</v>
      </c>
      <c r="Y1797">
        <v>100.2502325581396</v>
      </c>
      <c r="Z1797">
        <v>121.77288135593224</v>
      </c>
      <c r="AA1797">
        <v>26.669410504724759</v>
      </c>
      <c r="AB1797">
        <v>4.5861997339428031</v>
      </c>
      <c r="AC1797">
        <v>-37.101179628388529</v>
      </c>
    </row>
    <row r="1798" spans="1:29">
      <c r="A1798">
        <v>3</v>
      </c>
      <c r="B1798">
        <v>1420</v>
      </c>
      <c r="C1798">
        <v>1997</v>
      </c>
      <c r="D1798">
        <v>99</v>
      </c>
      <c r="E1798">
        <v>14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99</v>
      </c>
      <c r="M1798">
        <v>99</v>
      </c>
      <c r="N1798">
        <v>99</v>
      </c>
      <c r="O1798">
        <v>99</v>
      </c>
      <c r="P1798">
        <v>9999</v>
      </c>
      <c r="Q1798">
        <v>234</v>
      </c>
      <c r="R1798">
        <v>375</v>
      </c>
      <c r="S1798">
        <v>298</v>
      </c>
      <c r="T1798">
        <v>5.9519085786842343</v>
      </c>
      <c r="U1798">
        <v>5.8696477150775443</v>
      </c>
      <c r="V1798">
        <v>19.658666666666665</v>
      </c>
      <c r="W1798">
        <v>55.932885906040283</v>
      </c>
      <c r="X1798">
        <v>134.69815817984821</v>
      </c>
      <c r="Y1798">
        <v>98.289066666666642</v>
      </c>
      <c r="Z1798">
        <v>123.68590604026848</v>
      </c>
      <c r="AA1798">
        <v>27.89038953126941</v>
      </c>
      <c r="AB1798">
        <v>4.6105575221262596</v>
      </c>
      <c r="AC1798">
        <v>-48.396747450534967</v>
      </c>
    </row>
    <row r="1799" spans="1:29">
      <c r="A1799">
        <v>3</v>
      </c>
      <c r="B1799">
        <v>1421</v>
      </c>
      <c r="C1799">
        <v>1997</v>
      </c>
      <c r="D1799">
        <v>99</v>
      </c>
      <c r="E1799">
        <v>15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99</v>
      </c>
      <c r="M1799">
        <v>99</v>
      </c>
      <c r="N1799">
        <v>99</v>
      </c>
      <c r="O1799">
        <v>99</v>
      </c>
      <c r="P1799">
        <v>9999</v>
      </c>
      <c r="Q1799">
        <v>267</v>
      </c>
      <c r="R1799">
        <v>388</v>
      </c>
      <c r="S1799">
        <v>324</v>
      </c>
      <c r="T1799">
        <v>6.1582414094119509</v>
      </c>
      <c r="U1799">
        <v>6.486672247798424</v>
      </c>
      <c r="V1799">
        <v>17.373711340206182</v>
      </c>
      <c r="W1799">
        <v>55.740740740740733</v>
      </c>
      <c r="X1799">
        <v>137.05615931911845</v>
      </c>
      <c r="Y1799">
        <v>104.98195876288652</v>
      </c>
      <c r="Z1799">
        <v>125.71913580246904</v>
      </c>
      <c r="AA1799">
        <v>26.982576760492872</v>
      </c>
      <c r="AB1799">
        <v>4.2105915181580746</v>
      </c>
      <c r="AC1799">
        <v>-43.096939575612645</v>
      </c>
    </row>
    <row r="1800" spans="1:29">
      <c r="A1800">
        <v>3</v>
      </c>
      <c r="B1800">
        <v>1422</v>
      </c>
      <c r="C1800">
        <v>1997</v>
      </c>
      <c r="D1800">
        <v>99</v>
      </c>
      <c r="E1800">
        <v>16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99</v>
      </c>
      <c r="M1800">
        <v>99</v>
      </c>
      <c r="N1800">
        <v>99</v>
      </c>
      <c r="O1800">
        <v>99</v>
      </c>
      <c r="P1800">
        <v>9999</v>
      </c>
      <c r="Q1800">
        <v>270</v>
      </c>
      <c r="R1800">
        <v>416</v>
      </c>
      <c r="S1800">
        <v>337</v>
      </c>
      <c r="T1800">
        <v>6.6026505832870388</v>
      </c>
      <c r="U1800">
        <v>6.6042773212032717</v>
      </c>
      <c r="V1800">
        <v>16.471153846153843</v>
      </c>
      <c r="W1800">
        <v>55.60830860534125</v>
      </c>
      <c r="X1800">
        <v>133.345487123927</v>
      </c>
      <c r="Y1800">
        <v>99.691105769230873</v>
      </c>
      <c r="Z1800">
        <v>123.06083086053428</v>
      </c>
      <c r="AA1800">
        <v>26.430483421780799</v>
      </c>
      <c r="AB1800">
        <v>3.9214455397697598</v>
      </c>
      <c r="AC1800">
        <v>-46.779056979091102</v>
      </c>
    </row>
    <row r="1801" spans="1:29">
      <c r="A1801">
        <v>3</v>
      </c>
      <c r="B1801">
        <v>1423</v>
      </c>
      <c r="C1801">
        <v>1997</v>
      </c>
      <c r="D1801">
        <v>99</v>
      </c>
      <c r="E1801">
        <v>17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99</v>
      </c>
      <c r="M1801">
        <v>99</v>
      </c>
      <c r="N1801">
        <v>99</v>
      </c>
      <c r="O1801">
        <v>99</v>
      </c>
      <c r="P1801">
        <v>9999</v>
      </c>
      <c r="Q1801">
        <v>269</v>
      </c>
      <c r="R1801">
        <v>381</v>
      </c>
      <c r="S1801">
        <v>287</v>
      </c>
      <c r="T1801">
        <v>6.0471391159431791</v>
      </c>
      <c r="U1801">
        <v>5.5885262037958157</v>
      </c>
      <c r="V1801">
        <v>17.742782152230973</v>
      </c>
      <c r="W1801">
        <v>56.045296167247379</v>
      </c>
      <c r="X1801">
        <v>134.89846813568676</v>
      </c>
      <c r="Y1801">
        <v>92.10787401574801</v>
      </c>
      <c r="Z1801">
        <v>122.27560975609752</v>
      </c>
      <c r="AA1801">
        <v>25.149320566898623</v>
      </c>
      <c r="AB1801">
        <v>4.210659755229087</v>
      </c>
      <c r="AC1801">
        <v>-39.361377527955248</v>
      </c>
    </row>
    <row r="1802" spans="1:29">
      <c r="A1802">
        <v>3</v>
      </c>
      <c r="B1802">
        <v>1424</v>
      </c>
      <c r="C1802">
        <v>1997</v>
      </c>
      <c r="D1802">
        <v>99</v>
      </c>
      <c r="E1802">
        <v>18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99</v>
      </c>
      <c r="M1802">
        <v>99</v>
      </c>
      <c r="N1802">
        <v>99</v>
      </c>
      <c r="O1802">
        <v>99</v>
      </c>
      <c r="P1802">
        <v>9999</v>
      </c>
    </row>
    <row r="1803" spans="1:29">
      <c r="A1803">
        <v>3</v>
      </c>
      <c r="B1803">
        <v>1425</v>
      </c>
      <c r="C1803">
        <v>1997</v>
      </c>
      <c r="D1803">
        <v>99</v>
      </c>
      <c r="E1803">
        <v>19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99</v>
      </c>
      <c r="M1803">
        <v>99</v>
      </c>
      <c r="N1803">
        <v>99</v>
      </c>
      <c r="O1803">
        <v>99</v>
      </c>
      <c r="P1803">
        <v>9999</v>
      </c>
    </row>
    <row r="1804" spans="1:29">
      <c r="A1804">
        <v>3</v>
      </c>
      <c r="B1804">
        <v>1426</v>
      </c>
      <c r="C1804">
        <v>1997</v>
      </c>
      <c r="D1804">
        <v>99</v>
      </c>
      <c r="E1804">
        <v>20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99</v>
      </c>
      <c r="M1804">
        <v>99</v>
      </c>
      <c r="N1804">
        <v>99</v>
      </c>
      <c r="O1804">
        <v>99</v>
      </c>
      <c r="P1804">
        <v>9999</v>
      </c>
    </row>
    <row r="1805" spans="1:29">
      <c r="A1805">
        <v>3</v>
      </c>
      <c r="B1805">
        <v>1427</v>
      </c>
      <c r="C1805">
        <v>1997</v>
      </c>
      <c r="D1805">
        <v>99</v>
      </c>
      <c r="E1805">
        <v>21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99</v>
      </c>
      <c r="M1805">
        <v>99</v>
      </c>
      <c r="N1805">
        <v>99</v>
      </c>
      <c r="O1805">
        <v>99</v>
      </c>
      <c r="P1805">
        <v>9999</v>
      </c>
    </row>
    <row r="1806" spans="1:29">
      <c r="A1806">
        <v>3</v>
      </c>
      <c r="B1806">
        <v>1428</v>
      </c>
      <c r="C1806">
        <v>1997</v>
      </c>
      <c r="D1806">
        <v>99</v>
      </c>
      <c r="E1806">
        <v>22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99</v>
      </c>
      <c r="M1806">
        <v>99</v>
      </c>
      <c r="N1806">
        <v>99</v>
      </c>
      <c r="O1806">
        <v>99</v>
      </c>
      <c r="P1806">
        <v>9999</v>
      </c>
    </row>
    <row r="1807" spans="1:29">
      <c r="A1807">
        <v>3</v>
      </c>
      <c r="B1807">
        <v>1429</v>
      </c>
      <c r="C1807">
        <v>1997</v>
      </c>
      <c r="D1807">
        <v>99</v>
      </c>
      <c r="E1807">
        <v>23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99</v>
      </c>
      <c r="M1807">
        <v>99</v>
      </c>
      <c r="N1807">
        <v>99</v>
      </c>
      <c r="O1807">
        <v>99</v>
      </c>
      <c r="P1807">
        <v>9999</v>
      </c>
    </row>
    <row r="1808" spans="1:29">
      <c r="A1808">
        <v>3</v>
      </c>
      <c r="B1808">
        <v>1430</v>
      </c>
      <c r="C1808">
        <v>1997</v>
      </c>
      <c r="D1808">
        <v>99</v>
      </c>
      <c r="E1808">
        <v>24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99</v>
      </c>
      <c r="M1808">
        <v>99</v>
      </c>
      <c r="N1808">
        <v>99</v>
      </c>
      <c r="O1808">
        <v>99</v>
      </c>
      <c r="P1808">
        <v>9999</v>
      </c>
    </row>
    <row r="1809" spans="1:16">
      <c r="A1809">
        <v>3</v>
      </c>
      <c r="B1809">
        <v>1431</v>
      </c>
      <c r="C1809">
        <v>1997</v>
      </c>
      <c r="D1809">
        <v>99</v>
      </c>
      <c r="E1809">
        <v>25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99</v>
      </c>
      <c r="M1809">
        <v>99</v>
      </c>
      <c r="N1809">
        <v>99</v>
      </c>
      <c r="O1809">
        <v>99</v>
      </c>
      <c r="P1809">
        <v>9999</v>
      </c>
    </row>
    <row r="1810" spans="1:16">
      <c r="A1810">
        <v>3</v>
      </c>
      <c r="B1810">
        <v>1432</v>
      </c>
      <c r="C1810">
        <v>1997</v>
      </c>
      <c r="D1810">
        <v>99</v>
      </c>
      <c r="E1810">
        <v>26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99</v>
      </c>
      <c r="M1810">
        <v>99</v>
      </c>
      <c r="N1810">
        <v>99</v>
      </c>
      <c r="O1810">
        <v>99</v>
      </c>
      <c r="P1810">
        <v>9999</v>
      </c>
    </row>
    <row r="1811" spans="1:16">
      <c r="A1811">
        <v>3</v>
      </c>
      <c r="B1811">
        <v>1433</v>
      </c>
      <c r="C1811">
        <v>1997</v>
      </c>
      <c r="D1811">
        <v>99</v>
      </c>
      <c r="E1811">
        <v>27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99</v>
      </c>
      <c r="M1811">
        <v>99</v>
      </c>
      <c r="N1811">
        <v>99</v>
      </c>
      <c r="O1811">
        <v>99</v>
      </c>
      <c r="P1811">
        <v>9999</v>
      </c>
    </row>
    <row r="1812" spans="1:16">
      <c r="A1812">
        <v>3</v>
      </c>
      <c r="B1812">
        <v>1434</v>
      </c>
      <c r="C1812">
        <v>1997</v>
      </c>
      <c r="D1812">
        <v>99</v>
      </c>
      <c r="E1812">
        <v>28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99</v>
      </c>
      <c r="M1812">
        <v>99</v>
      </c>
      <c r="N1812">
        <v>99</v>
      </c>
      <c r="O1812">
        <v>99</v>
      </c>
      <c r="P1812">
        <v>9999</v>
      </c>
    </row>
    <row r="1813" spans="1:16">
      <c r="A1813">
        <v>3</v>
      </c>
      <c r="B1813">
        <v>1435</v>
      </c>
      <c r="C1813">
        <v>1997</v>
      </c>
      <c r="D1813">
        <v>99</v>
      </c>
      <c r="E1813">
        <v>29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99</v>
      </c>
      <c r="M1813">
        <v>99</v>
      </c>
      <c r="N1813">
        <v>99</v>
      </c>
      <c r="O1813">
        <v>99</v>
      </c>
      <c r="P1813">
        <v>9999</v>
      </c>
    </row>
    <row r="1814" spans="1:16">
      <c r="A1814">
        <v>3</v>
      </c>
      <c r="B1814">
        <v>1436</v>
      </c>
      <c r="C1814">
        <v>1997</v>
      </c>
      <c r="D1814">
        <v>99</v>
      </c>
      <c r="E1814">
        <v>30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99</v>
      </c>
      <c r="M1814">
        <v>99</v>
      </c>
      <c r="N1814">
        <v>99</v>
      </c>
      <c r="O1814">
        <v>99</v>
      </c>
      <c r="P1814">
        <v>9999</v>
      </c>
    </row>
    <row r="1815" spans="1:16">
      <c r="A1815">
        <v>3</v>
      </c>
      <c r="B1815">
        <v>1437</v>
      </c>
      <c r="C1815">
        <v>1997</v>
      </c>
      <c r="D1815">
        <v>99</v>
      </c>
      <c r="E1815">
        <v>31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99</v>
      </c>
      <c r="M1815">
        <v>99</v>
      </c>
      <c r="N1815">
        <v>99</v>
      </c>
      <c r="O1815">
        <v>99</v>
      </c>
      <c r="P1815">
        <v>9999</v>
      </c>
    </row>
    <row r="1816" spans="1:16">
      <c r="A1816">
        <v>3</v>
      </c>
      <c r="B1816">
        <v>1438</v>
      </c>
      <c r="C1816">
        <v>1997</v>
      </c>
      <c r="D1816">
        <v>99</v>
      </c>
      <c r="E1816">
        <v>32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99</v>
      </c>
      <c r="M1816">
        <v>99</v>
      </c>
      <c r="N1816">
        <v>99</v>
      </c>
      <c r="O1816">
        <v>99</v>
      </c>
      <c r="P1816">
        <v>9999</v>
      </c>
    </row>
    <row r="1817" spans="1:16">
      <c r="A1817">
        <v>3</v>
      </c>
      <c r="B1817">
        <v>1439</v>
      </c>
      <c r="C1817">
        <v>1997</v>
      </c>
      <c r="D1817">
        <v>99</v>
      </c>
      <c r="E1817">
        <v>33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99</v>
      </c>
      <c r="M1817">
        <v>99</v>
      </c>
      <c r="N1817">
        <v>99</v>
      </c>
      <c r="O1817">
        <v>99</v>
      </c>
      <c r="P1817">
        <v>9999</v>
      </c>
    </row>
    <row r="1818" spans="1:16">
      <c r="A1818">
        <v>3</v>
      </c>
      <c r="B1818">
        <v>1440</v>
      </c>
      <c r="C1818">
        <v>1997</v>
      </c>
      <c r="D1818">
        <v>99</v>
      </c>
      <c r="E1818">
        <v>34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99</v>
      </c>
      <c r="M1818">
        <v>99</v>
      </c>
      <c r="N1818">
        <v>99</v>
      </c>
      <c r="O1818">
        <v>99</v>
      </c>
      <c r="P1818">
        <v>9999</v>
      </c>
    </row>
    <row r="1819" spans="1:16">
      <c r="A1819">
        <v>3</v>
      </c>
      <c r="B1819">
        <v>1441</v>
      </c>
      <c r="C1819">
        <v>1997</v>
      </c>
      <c r="D1819">
        <v>99</v>
      </c>
      <c r="E1819">
        <v>35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99</v>
      </c>
      <c r="M1819">
        <v>99</v>
      </c>
      <c r="N1819">
        <v>99</v>
      </c>
      <c r="O1819">
        <v>99</v>
      </c>
      <c r="P1819">
        <v>9999</v>
      </c>
    </row>
    <row r="1820" spans="1:16">
      <c r="A1820">
        <v>3</v>
      </c>
      <c r="B1820">
        <v>1442</v>
      </c>
      <c r="C1820">
        <v>1997</v>
      </c>
      <c r="D1820">
        <v>99</v>
      </c>
      <c r="E1820">
        <v>36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99</v>
      </c>
      <c r="M1820">
        <v>99</v>
      </c>
      <c r="N1820">
        <v>99</v>
      </c>
      <c r="O1820">
        <v>99</v>
      </c>
      <c r="P1820">
        <v>9999</v>
      </c>
    </row>
    <row r="1821" spans="1:16">
      <c r="A1821">
        <v>3</v>
      </c>
      <c r="B1821">
        <v>1443</v>
      </c>
      <c r="C1821">
        <v>1997</v>
      </c>
      <c r="D1821">
        <v>99</v>
      </c>
      <c r="E1821">
        <v>37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99</v>
      </c>
      <c r="M1821">
        <v>99</v>
      </c>
      <c r="N1821">
        <v>99</v>
      </c>
      <c r="O1821">
        <v>99</v>
      </c>
      <c r="P1821">
        <v>9999</v>
      </c>
    </row>
    <row r="1822" spans="1:16">
      <c r="A1822">
        <v>3</v>
      </c>
      <c r="B1822">
        <v>1444</v>
      </c>
      <c r="C1822">
        <v>1997</v>
      </c>
      <c r="D1822">
        <v>99</v>
      </c>
      <c r="E1822">
        <v>38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99</v>
      </c>
      <c r="M1822">
        <v>99</v>
      </c>
      <c r="N1822">
        <v>99</v>
      </c>
      <c r="O1822">
        <v>99</v>
      </c>
      <c r="P1822">
        <v>9999</v>
      </c>
    </row>
    <row r="1823" spans="1:16">
      <c r="A1823">
        <v>3</v>
      </c>
      <c r="B1823">
        <v>1445</v>
      </c>
      <c r="C1823">
        <v>1997</v>
      </c>
      <c r="D1823">
        <v>99</v>
      </c>
      <c r="E1823">
        <v>39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99</v>
      </c>
      <c r="M1823">
        <v>99</v>
      </c>
      <c r="N1823">
        <v>99</v>
      </c>
      <c r="O1823">
        <v>99</v>
      </c>
      <c r="P1823">
        <v>9999</v>
      </c>
    </row>
    <row r="1824" spans="1:16">
      <c r="A1824">
        <v>3</v>
      </c>
      <c r="B1824">
        <v>1446</v>
      </c>
      <c r="C1824">
        <v>1997</v>
      </c>
      <c r="D1824">
        <v>99</v>
      </c>
      <c r="E1824">
        <v>40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99</v>
      </c>
      <c r="M1824">
        <v>99</v>
      </c>
      <c r="N1824">
        <v>99</v>
      </c>
      <c r="O1824">
        <v>99</v>
      </c>
      <c r="P1824">
        <v>9999</v>
      </c>
    </row>
    <row r="1825" spans="1:29">
      <c r="A1825">
        <v>3</v>
      </c>
      <c r="B1825">
        <v>1447</v>
      </c>
      <c r="C1825">
        <v>1997</v>
      </c>
      <c r="D1825">
        <v>99</v>
      </c>
      <c r="E1825">
        <v>41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99</v>
      </c>
      <c r="L1825">
        <v>99</v>
      </c>
      <c r="M1825">
        <v>99</v>
      </c>
      <c r="N1825">
        <v>99</v>
      </c>
      <c r="O1825">
        <v>99</v>
      </c>
      <c r="P1825">
        <v>9999</v>
      </c>
    </row>
    <row r="1826" spans="1:29">
      <c r="A1826">
        <v>3</v>
      </c>
      <c r="B1826">
        <v>1448</v>
      </c>
      <c r="C1826">
        <v>1997</v>
      </c>
      <c r="D1826">
        <v>99</v>
      </c>
      <c r="E1826">
        <v>42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99</v>
      </c>
      <c r="L1826">
        <v>99</v>
      </c>
      <c r="M1826">
        <v>99</v>
      </c>
      <c r="N1826">
        <v>99</v>
      </c>
      <c r="O1826">
        <v>99</v>
      </c>
      <c r="P1826">
        <v>9999</v>
      </c>
    </row>
    <row r="1827" spans="1:29">
      <c r="A1827">
        <v>3</v>
      </c>
      <c r="B1827">
        <v>1449</v>
      </c>
      <c r="C1827">
        <v>1997</v>
      </c>
      <c r="D1827">
        <v>99</v>
      </c>
      <c r="E1827">
        <v>43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99</v>
      </c>
      <c r="L1827">
        <v>99</v>
      </c>
      <c r="M1827">
        <v>99</v>
      </c>
      <c r="N1827">
        <v>99</v>
      </c>
      <c r="O1827">
        <v>99</v>
      </c>
      <c r="P1827">
        <v>9999</v>
      </c>
    </row>
    <row r="1828" spans="1:29">
      <c r="A1828">
        <v>3</v>
      </c>
      <c r="B1828">
        <v>1450</v>
      </c>
      <c r="C1828">
        <v>1997</v>
      </c>
      <c r="D1828">
        <v>99</v>
      </c>
      <c r="E1828">
        <v>44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99</v>
      </c>
      <c r="L1828">
        <v>99</v>
      </c>
      <c r="M1828">
        <v>99</v>
      </c>
      <c r="N1828">
        <v>99</v>
      </c>
      <c r="O1828">
        <v>99</v>
      </c>
      <c r="P1828">
        <v>9999</v>
      </c>
    </row>
    <row r="1829" spans="1:29">
      <c r="A1829">
        <v>3</v>
      </c>
      <c r="B1829">
        <v>1451</v>
      </c>
      <c r="C1829">
        <v>1997</v>
      </c>
      <c r="D1829">
        <v>99</v>
      </c>
      <c r="E1829">
        <v>45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99</v>
      </c>
      <c r="L1829">
        <v>99</v>
      </c>
      <c r="M1829">
        <v>99</v>
      </c>
      <c r="N1829">
        <v>99</v>
      </c>
      <c r="O1829">
        <v>99</v>
      </c>
      <c r="P1829">
        <v>9999</v>
      </c>
    </row>
    <row r="1830" spans="1:29">
      <c r="A1830">
        <v>3</v>
      </c>
      <c r="B1830">
        <v>1452</v>
      </c>
      <c r="C1830">
        <v>1997</v>
      </c>
      <c r="D1830">
        <v>99</v>
      </c>
      <c r="E1830">
        <v>46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99</v>
      </c>
      <c r="L1830">
        <v>99</v>
      </c>
      <c r="M1830">
        <v>99</v>
      </c>
      <c r="N1830">
        <v>99</v>
      </c>
      <c r="O1830">
        <v>99</v>
      </c>
      <c r="P1830">
        <v>9999</v>
      </c>
    </row>
    <row r="1831" spans="1:29">
      <c r="A1831">
        <v>3</v>
      </c>
      <c r="B1831">
        <v>1453</v>
      </c>
      <c r="C1831">
        <v>1997</v>
      </c>
      <c r="D1831">
        <v>99</v>
      </c>
      <c r="E1831">
        <v>47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99</v>
      </c>
      <c r="L1831">
        <v>99</v>
      </c>
      <c r="M1831">
        <v>99</v>
      </c>
      <c r="N1831">
        <v>99</v>
      </c>
      <c r="O1831">
        <v>99</v>
      </c>
      <c r="P1831">
        <v>9999</v>
      </c>
    </row>
    <row r="1832" spans="1:29">
      <c r="A1832">
        <v>3</v>
      </c>
      <c r="B1832">
        <v>1454</v>
      </c>
      <c r="C1832">
        <v>1997</v>
      </c>
      <c r="D1832">
        <v>99</v>
      </c>
      <c r="E1832">
        <v>48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99</v>
      </c>
      <c r="L1832">
        <v>99</v>
      </c>
      <c r="M1832">
        <v>99</v>
      </c>
      <c r="N1832">
        <v>99</v>
      </c>
      <c r="O1832">
        <v>99</v>
      </c>
      <c r="P1832">
        <v>9999</v>
      </c>
    </row>
    <row r="1833" spans="1:29">
      <c r="A1833">
        <v>3</v>
      </c>
      <c r="B1833">
        <v>1455</v>
      </c>
      <c r="C1833">
        <v>1997</v>
      </c>
      <c r="D1833">
        <v>99</v>
      </c>
      <c r="E1833">
        <v>49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99</v>
      </c>
      <c r="L1833">
        <v>99</v>
      </c>
      <c r="M1833">
        <v>99</v>
      </c>
      <c r="N1833">
        <v>99</v>
      </c>
      <c r="O1833">
        <v>99</v>
      </c>
      <c r="P1833">
        <v>9999</v>
      </c>
    </row>
    <row r="1834" spans="1:29">
      <c r="A1834">
        <v>3</v>
      </c>
      <c r="B1834">
        <v>1456</v>
      </c>
      <c r="C1834">
        <v>1997</v>
      </c>
      <c r="D1834">
        <v>99</v>
      </c>
      <c r="E1834">
        <v>50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99</v>
      </c>
      <c r="L1834">
        <v>99</v>
      </c>
      <c r="M1834">
        <v>99</v>
      </c>
      <c r="N1834">
        <v>99</v>
      </c>
      <c r="O1834">
        <v>99</v>
      </c>
      <c r="P1834">
        <v>9999</v>
      </c>
    </row>
    <row r="1835" spans="1:29">
      <c r="A1835">
        <v>3</v>
      </c>
      <c r="B1835">
        <v>1457</v>
      </c>
      <c r="C1835">
        <v>1997</v>
      </c>
      <c r="D1835">
        <v>99</v>
      </c>
      <c r="E1835">
        <v>51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99</v>
      </c>
      <c r="L1835">
        <v>99</v>
      </c>
      <c r="M1835">
        <v>99</v>
      </c>
      <c r="N1835">
        <v>99</v>
      </c>
      <c r="O1835">
        <v>99</v>
      </c>
      <c r="P1835">
        <v>9999</v>
      </c>
    </row>
    <row r="1836" spans="1:29">
      <c r="A1836">
        <v>3</v>
      </c>
      <c r="B1836">
        <v>1458</v>
      </c>
      <c r="C1836">
        <v>1997</v>
      </c>
      <c r="D1836">
        <v>99</v>
      </c>
      <c r="E1836">
        <v>52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99</v>
      </c>
      <c r="L1836">
        <v>99</v>
      </c>
      <c r="M1836">
        <v>99</v>
      </c>
      <c r="N1836">
        <v>99</v>
      </c>
      <c r="O1836">
        <v>99</v>
      </c>
      <c r="P1836">
        <v>9999</v>
      </c>
    </row>
    <row r="1837" spans="1:29">
      <c r="A1837">
        <v>3</v>
      </c>
      <c r="B1837">
        <v>1459</v>
      </c>
      <c r="C1837">
        <v>1997</v>
      </c>
      <c r="D1837">
        <v>99</v>
      </c>
      <c r="E1837">
        <v>53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99</v>
      </c>
      <c r="L1837">
        <v>99</v>
      </c>
      <c r="M1837">
        <v>99</v>
      </c>
      <c r="N1837">
        <v>99</v>
      </c>
      <c r="O1837">
        <v>99</v>
      </c>
      <c r="P1837">
        <v>9999</v>
      </c>
    </row>
    <row r="1838" spans="1:29" s="273" customFormat="1">
      <c r="A1838" s="273">
        <v>3</v>
      </c>
      <c r="B1838" s="273">
        <v>1460</v>
      </c>
      <c r="C1838" s="273">
        <v>1996</v>
      </c>
      <c r="D1838" s="273">
        <v>99</v>
      </c>
      <c r="E1838" s="273">
        <v>1</v>
      </c>
      <c r="F1838" s="273">
        <v>99</v>
      </c>
      <c r="G1838" s="273">
        <v>99</v>
      </c>
      <c r="H1838" s="273">
        <v>99</v>
      </c>
      <c r="I1838" s="273">
        <v>99</v>
      </c>
      <c r="J1838" s="273">
        <v>999</v>
      </c>
      <c r="K1838" s="273">
        <v>99</v>
      </c>
      <c r="L1838" s="273">
        <v>99</v>
      </c>
      <c r="M1838" s="273">
        <v>99</v>
      </c>
      <c r="N1838" s="273">
        <v>99</v>
      </c>
      <c r="O1838" s="273">
        <v>99</v>
      </c>
      <c r="P1838" s="273">
        <v>9999</v>
      </c>
      <c r="Q1838" s="273">
        <v>93</v>
      </c>
      <c r="R1838" s="273">
        <v>141</v>
      </c>
      <c r="S1838" s="273">
        <v>50</v>
      </c>
      <c r="T1838" s="273">
        <v>2.3031688990525967</v>
      </c>
      <c r="U1838" s="273">
        <v>1.1473652284926323</v>
      </c>
      <c r="V1838" s="273">
        <v>13.75177304964539</v>
      </c>
      <c r="W1838" s="273">
        <v>52.72</v>
      </c>
      <c r="X1838" s="273">
        <v>139.48195446547263</v>
      </c>
      <c r="Y1838" s="273">
        <v>46.147517730496439</v>
      </c>
      <c r="Z1838" s="273">
        <v>130.13599999999997</v>
      </c>
      <c r="AA1838" s="273">
        <v>18.984612295224682</v>
      </c>
      <c r="AB1838" s="273">
        <v>4.7330328543123121</v>
      </c>
      <c r="AC1838" s="273">
        <v>-27.651190294319726</v>
      </c>
    </row>
    <row r="1839" spans="1:29" s="273" customFormat="1">
      <c r="A1839" s="273">
        <v>3</v>
      </c>
      <c r="B1839" s="273">
        <v>1461</v>
      </c>
      <c r="C1839" s="273">
        <v>1996</v>
      </c>
      <c r="D1839" s="273">
        <v>99</v>
      </c>
      <c r="E1839" s="273">
        <v>2</v>
      </c>
      <c r="F1839" s="273">
        <v>99</v>
      </c>
      <c r="G1839" s="273">
        <v>99</v>
      </c>
      <c r="H1839" s="273">
        <v>99</v>
      </c>
      <c r="I1839" s="273">
        <v>99</v>
      </c>
      <c r="J1839" s="273">
        <v>999</v>
      </c>
      <c r="K1839" s="273">
        <v>99</v>
      </c>
      <c r="L1839" s="273">
        <v>99</v>
      </c>
      <c r="M1839" s="273">
        <v>99</v>
      </c>
      <c r="N1839" s="273">
        <v>99</v>
      </c>
      <c r="O1839" s="273">
        <v>99</v>
      </c>
      <c r="P1839" s="273">
        <v>9999</v>
      </c>
      <c r="Q1839" s="273">
        <v>116</v>
      </c>
      <c r="R1839" s="273">
        <v>198</v>
      </c>
      <c r="S1839" s="273">
        <v>88</v>
      </c>
      <c r="T1839" s="273">
        <v>3.2342371773930081</v>
      </c>
      <c r="U1839" s="273">
        <v>2.022754043321553</v>
      </c>
      <c r="V1839" s="273">
        <v>13.065656565656564</v>
      </c>
      <c r="W1839" s="273">
        <v>52.23863636363636</v>
      </c>
      <c r="X1839" s="273">
        <v>142.95008590783252</v>
      </c>
      <c r="Y1839" s="273">
        <v>57.935353535353514</v>
      </c>
      <c r="Z1839" s="273">
        <v>130.35454545454539</v>
      </c>
      <c r="AA1839" s="273">
        <v>29.604686779948597</v>
      </c>
      <c r="AB1839" s="273">
        <v>4.494932293407043</v>
      </c>
      <c r="AC1839" s="273">
        <v>-52.298999743650178</v>
      </c>
    </row>
    <row r="1840" spans="1:29" s="273" customFormat="1">
      <c r="A1840" s="273">
        <v>3</v>
      </c>
      <c r="B1840" s="273">
        <v>1462</v>
      </c>
      <c r="C1840" s="273">
        <v>1996</v>
      </c>
      <c r="D1840" s="273">
        <v>99</v>
      </c>
      <c r="E1840" s="273">
        <v>3</v>
      </c>
      <c r="F1840" s="273">
        <v>99</v>
      </c>
      <c r="G1840" s="273">
        <v>99</v>
      </c>
      <c r="H1840" s="273">
        <v>99</v>
      </c>
      <c r="I1840" s="273">
        <v>99</v>
      </c>
      <c r="J1840" s="273">
        <v>999</v>
      </c>
      <c r="K1840" s="273">
        <v>99</v>
      </c>
      <c r="L1840" s="273">
        <v>99</v>
      </c>
      <c r="M1840" s="273">
        <v>99</v>
      </c>
      <c r="N1840" s="273">
        <v>99</v>
      </c>
      <c r="O1840" s="273">
        <v>99</v>
      </c>
      <c r="P1840" s="273">
        <v>9999</v>
      </c>
      <c r="Q1840" s="273">
        <v>110</v>
      </c>
      <c r="R1840" s="273">
        <v>158</v>
      </c>
      <c r="S1840" s="273">
        <v>67</v>
      </c>
      <c r="T1840" s="273">
        <v>2.5808559294348248</v>
      </c>
      <c r="U1840" s="273">
        <v>1.4409600993108891</v>
      </c>
      <c r="V1840" s="273">
        <v>13.221518987341776</v>
      </c>
      <c r="W1840" s="273">
        <v>54.522388059701491</v>
      </c>
      <c r="X1840" s="273">
        <v>137.02977357817795</v>
      </c>
      <c r="Y1840" s="273">
        <v>51.720253164556951</v>
      </c>
      <c r="Z1840" s="273">
        <v>121.96716417910449</v>
      </c>
      <c r="AA1840" s="273">
        <v>31.970846739050355</v>
      </c>
      <c r="AB1840" s="273">
        <v>4.3720899369264785</v>
      </c>
      <c r="AC1840" s="273">
        <v>-21.751229950941397</v>
      </c>
    </row>
    <row r="1841" spans="1:29" s="273" customFormat="1">
      <c r="A1841" s="273">
        <v>3</v>
      </c>
      <c r="B1841" s="273">
        <v>1463</v>
      </c>
      <c r="C1841" s="273">
        <v>1996</v>
      </c>
      <c r="D1841" s="273">
        <v>99</v>
      </c>
      <c r="E1841" s="273">
        <v>4</v>
      </c>
      <c r="F1841" s="273">
        <v>99</v>
      </c>
      <c r="G1841" s="273">
        <v>99</v>
      </c>
      <c r="H1841" s="273">
        <v>99</v>
      </c>
      <c r="I1841" s="273">
        <v>99</v>
      </c>
      <c r="J1841" s="273">
        <v>999</v>
      </c>
      <c r="K1841" s="273">
        <v>99</v>
      </c>
      <c r="L1841" s="273">
        <v>99</v>
      </c>
      <c r="M1841" s="273">
        <v>99</v>
      </c>
      <c r="N1841" s="273">
        <v>99</v>
      </c>
      <c r="O1841" s="273">
        <v>99</v>
      </c>
      <c r="P1841" s="273">
        <v>9999</v>
      </c>
      <c r="Q1841" s="273">
        <v>274</v>
      </c>
      <c r="R1841" s="273">
        <v>393</v>
      </c>
      <c r="S1841" s="273">
        <v>301</v>
      </c>
      <c r="T1841" s="273">
        <v>6.4194707611891557</v>
      </c>
      <c r="U1841" s="273">
        <v>6.5486468185953983</v>
      </c>
      <c r="V1841" s="273">
        <v>16.743002544529261</v>
      </c>
      <c r="W1841" s="273">
        <v>55.01328903654484</v>
      </c>
      <c r="X1841" s="273">
        <v>135.15089361772519</v>
      </c>
      <c r="Y1841" s="273">
        <v>94.498473282442646</v>
      </c>
      <c r="Z1841" s="273">
        <v>123.38172757475078</v>
      </c>
      <c r="AA1841" s="273">
        <v>27.955339887841561</v>
      </c>
      <c r="AB1841" s="273">
        <v>4.7558136633854753</v>
      </c>
      <c r="AC1841" s="273">
        <v>-29.096925206940153</v>
      </c>
    </row>
    <row r="1842" spans="1:29" s="273" customFormat="1">
      <c r="A1842" s="273">
        <v>3</v>
      </c>
      <c r="B1842" s="273">
        <v>1464</v>
      </c>
      <c r="C1842" s="273">
        <v>1996</v>
      </c>
      <c r="D1842" s="273">
        <v>99</v>
      </c>
      <c r="E1842" s="273">
        <v>5</v>
      </c>
      <c r="F1842" s="273">
        <v>99</v>
      </c>
      <c r="G1842" s="273">
        <v>99</v>
      </c>
      <c r="H1842" s="273">
        <v>99</v>
      </c>
      <c r="I1842" s="273">
        <v>99</v>
      </c>
      <c r="J1842" s="273">
        <v>999</v>
      </c>
      <c r="K1842" s="273">
        <v>99</v>
      </c>
      <c r="L1842" s="273">
        <v>99</v>
      </c>
      <c r="M1842" s="273">
        <v>99</v>
      </c>
      <c r="N1842" s="273">
        <v>99</v>
      </c>
      <c r="O1842" s="273">
        <v>99</v>
      </c>
      <c r="P1842" s="273">
        <v>9999</v>
      </c>
      <c r="Q1842" s="273">
        <v>247</v>
      </c>
      <c r="R1842" s="273">
        <v>354</v>
      </c>
      <c r="S1842" s="273">
        <v>272</v>
      </c>
      <c r="T1842" s="273">
        <v>5.7824240444299244</v>
      </c>
      <c r="U1842" s="273">
        <v>5.74768827101716</v>
      </c>
      <c r="V1842" s="273">
        <v>15.765536723163844</v>
      </c>
      <c r="W1842" s="273">
        <v>55.845588235294123</v>
      </c>
      <c r="X1842" s="273">
        <v>131.94569415624571</v>
      </c>
      <c r="Y1842" s="273">
        <v>92.077966101694884</v>
      </c>
      <c r="Z1842" s="273">
        <v>119.83676470588236</v>
      </c>
      <c r="AA1842" s="273">
        <v>25.642622516678511</v>
      </c>
      <c r="AB1842" s="273">
        <v>4.6556080611113879</v>
      </c>
      <c r="AC1842" s="273">
        <v>-31.627821620917643</v>
      </c>
    </row>
    <row r="1843" spans="1:29" s="273" customFormat="1">
      <c r="A1843" s="273">
        <v>3</v>
      </c>
      <c r="B1843" s="273">
        <v>1465</v>
      </c>
      <c r="C1843" s="273">
        <v>1996</v>
      </c>
      <c r="D1843" s="273">
        <v>99</v>
      </c>
      <c r="E1843" s="273">
        <v>6</v>
      </c>
      <c r="F1843" s="273">
        <v>99</v>
      </c>
      <c r="G1843" s="273">
        <v>99</v>
      </c>
      <c r="H1843" s="273">
        <v>99</v>
      </c>
      <c r="I1843" s="273">
        <v>99</v>
      </c>
      <c r="J1843" s="273">
        <v>999</v>
      </c>
      <c r="K1843" s="273">
        <v>99</v>
      </c>
      <c r="L1843" s="273">
        <v>99</v>
      </c>
      <c r="M1843" s="273">
        <v>99</v>
      </c>
      <c r="N1843" s="273">
        <v>99</v>
      </c>
      <c r="O1843" s="273">
        <v>99</v>
      </c>
      <c r="P1843" s="273">
        <v>9999</v>
      </c>
      <c r="Q1843" s="273">
        <v>310</v>
      </c>
      <c r="R1843" s="273">
        <v>409</v>
      </c>
      <c r="S1843" s="273">
        <v>294</v>
      </c>
      <c r="T1843" s="273">
        <v>6.680823260372426</v>
      </c>
      <c r="U1843" s="273">
        <v>6.5274339279290707</v>
      </c>
      <c r="V1843" s="273">
        <v>15.530562347188262</v>
      </c>
      <c r="W1843" s="273">
        <v>54.863945578231288</v>
      </c>
      <c r="X1843" s="273">
        <v>136.1569454341244</v>
      </c>
      <c r="Y1843" s="273">
        <v>90.50757946210264</v>
      </c>
      <c r="Z1843" s="273">
        <v>125.91020408163264</v>
      </c>
      <c r="AA1843" s="273">
        <v>27.140499232655927</v>
      </c>
      <c r="AB1843" s="273">
        <v>4.4080005428939604</v>
      </c>
      <c r="AC1843" s="273">
        <v>-38.826582659036475</v>
      </c>
    </row>
    <row r="1844" spans="1:29" s="273" customFormat="1">
      <c r="A1844" s="273">
        <v>3</v>
      </c>
      <c r="B1844" s="273">
        <v>1466</v>
      </c>
      <c r="C1844" s="273">
        <v>1996</v>
      </c>
      <c r="D1844" s="273">
        <v>99</v>
      </c>
      <c r="E1844" s="273">
        <v>7</v>
      </c>
      <c r="F1844" s="273">
        <v>99</v>
      </c>
      <c r="G1844" s="273">
        <v>99</v>
      </c>
      <c r="H1844" s="273">
        <v>99</v>
      </c>
      <c r="I1844" s="273">
        <v>99</v>
      </c>
      <c r="J1844" s="273">
        <v>999</v>
      </c>
      <c r="K1844" s="273">
        <v>99</v>
      </c>
      <c r="L1844" s="273">
        <v>99</v>
      </c>
      <c r="M1844" s="273">
        <v>99</v>
      </c>
      <c r="N1844" s="273">
        <v>99</v>
      </c>
      <c r="O1844" s="273">
        <v>99</v>
      </c>
      <c r="P1844" s="273">
        <v>9999</v>
      </c>
      <c r="Q1844" s="273">
        <v>280</v>
      </c>
      <c r="R1844" s="273">
        <v>392</v>
      </c>
      <c r="S1844" s="273">
        <v>312</v>
      </c>
      <c r="T1844" s="273">
        <v>6.4031362299901966</v>
      </c>
      <c r="U1844" s="273">
        <v>6.7116845468587991</v>
      </c>
      <c r="V1844" s="273">
        <v>18.5</v>
      </c>
      <c r="W1844" s="273">
        <v>55.237179487179489</v>
      </c>
      <c r="X1844" s="273">
        <v>133.42444778561477</v>
      </c>
      <c r="Y1844" s="273">
        <v>97.098214285714306</v>
      </c>
      <c r="Z1844" s="273">
        <v>121.99519230769236</v>
      </c>
      <c r="AA1844" s="273">
        <v>25.41647348319561</v>
      </c>
      <c r="AB1844" s="273">
        <v>4.3854540733340874</v>
      </c>
      <c r="AC1844" s="273">
        <v>-26.010592667557408</v>
      </c>
    </row>
    <row r="1845" spans="1:29" s="273" customFormat="1">
      <c r="A1845" s="273">
        <v>3</v>
      </c>
      <c r="B1845" s="273">
        <v>1467</v>
      </c>
      <c r="C1845" s="273">
        <v>1996</v>
      </c>
      <c r="D1845" s="273">
        <v>99</v>
      </c>
      <c r="E1845" s="273">
        <v>8</v>
      </c>
      <c r="F1845" s="273">
        <v>99</v>
      </c>
      <c r="G1845" s="273">
        <v>99</v>
      </c>
      <c r="H1845" s="273">
        <v>99</v>
      </c>
      <c r="I1845" s="273">
        <v>99</v>
      </c>
      <c r="J1845" s="273">
        <v>999</v>
      </c>
      <c r="K1845" s="273">
        <v>99</v>
      </c>
      <c r="L1845" s="273">
        <v>99</v>
      </c>
      <c r="M1845" s="273">
        <v>99</v>
      </c>
      <c r="N1845" s="273">
        <v>99</v>
      </c>
      <c r="O1845" s="273">
        <v>99</v>
      </c>
      <c r="P1845" s="273">
        <v>9999</v>
      </c>
      <c r="Q1845" s="273">
        <v>258</v>
      </c>
      <c r="R1845" s="273">
        <v>365</v>
      </c>
      <c r="S1845" s="273">
        <v>253</v>
      </c>
      <c r="T1845" s="273">
        <v>5.9621038876184258</v>
      </c>
      <c r="U1845" s="273">
        <v>5.3999414573590947</v>
      </c>
      <c r="V1845" s="273">
        <v>16.81643835616438</v>
      </c>
      <c r="W1845" s="273">
        <v>55.090909090909101</v>
      </c>
      <c r="X1845" s="273">
        <v>133.9340150491993</v>
      </c>
      <c r="Y1845" s="273">
        <v>83.90000000000002</v>
      </c>
      <c r="Z1845" s="273">
        <v>121.04150197628464</v>
      </c>
      <c r="AA1845" s="273">
        <v>25.783543655513245</v>
      </c>
      <c r="AB1845" s="273">
        <v>4.4875361387378812</v>
      </c>
      <c r="AC1845" s="273">
        <v>-34.237234375880469</v>
      </c>
    </row>
    <row r="1846" spans="1:29" s="273" customFormat="1">
      <c r="A1846" s="273">
        <v>3</v>
      </c>
      <c r="B1846" s="273">
        <v>1468</v>
      </c>
      <c r="C1846" s="273">
        <v>1996</v>
      </c>
      <c r="D1846" s="273">
        <v>99</v>
      </c>
      <c r="E1846" s="273">
        <v>9</v>
      </c>
      <c r="F1846" s="273">
        <v>99</v>
      </c>
      <c r="G1846" s="273">
        <v>99</v>
      </c>
      <c r="H1846" s="273">
        <v>99</v>
      </c>
      <c r="I1846" s="273">
        <v>99</v>
      </c>
      <c r="J1846" s="273">
        <v>999</v>
      </c>
      <c r="K1846" s="273">
        <v>99</v>
      </c>
      <c r="L1846" s="273">
        <v>99</v>
      </c>
      <c r="M1846" s="273">
        <v>99</v>
      </c>
      <c r="N1846" s="273">
        <v>99</v>
      </c>
      <c r="O1846" s="273">
        <v>99</v>
      </c>
      <c r="P1846" s="273">
        <v>9999</v>
      </c>
      <c r="Q1846" s="273">
        <v>258</v>
      </c>
      <c r="R1846" s="273">
        <v>368</v>
      </c>
      <c r="S1846" s="273">
        <v>294</v>
      </c>
      <c r="T1846" s="273">
        <v>6.011107481215288</v>
      </c>
      <c r="U1846" s="273">
        <v>6.4193063755051876</v>
      </c>
      <c r="V1846" s="273">
        <v>15.894021739130435</v>
      </c>
      <c r="W1846" s="273">
        <v>55.724489795918359</v>
      </c>
      <c r="X1846" s="273">
        <v>133.75600593527722</v>
      </c>
      <c r="Y1846" s="273">
        <v>98.924999999999926</v>
      </c>
      <c r="Z1846" s="273">
        <v>123.82448979591828</v>
      </c>
      <c r="AA1846" s="273">
        <v>28.058725083494721</v>
      </c>
      <c r="AB1846" s="273">
        <v>4.6506102567405314</v>
      </c>
      <c r="AC1846" s="273">
        <v>-38.16930346196807</v>
      </c>
    </row>
    <row r="1847" spans="1:29" s="273" customFormat="1">
      <c r="A1847" s="273">
        <v>3</v>
      </c>
      <c r="B1847" s="273">
        <v>1469</v>
      </c>
      <c r="C1847" s="273">
        <v>1996</v>
      </c>
      <c r="D1847" s="273">
        <v>99</v>
      </c>
      <c r="E1847" s="273">
        <v>10</v>
      </c>
      <c r="F1847" s="273">
        <v>99</v>
      </c>
      <c r="G1847" s="273">
        <v>99</v>
      </c>
      <c r="H1847" s="273">
        <v>99</v>
      </c>
      <c r="I1847" s="273">
        <v>99</v>
      </c>
      <c r="J1847" s="273">
        <v>999</v>
      </c>
      <c r="K1847" s="273">
        <v>99</v>
      </c>
      <c r="L1847" s="273">
        <v>99</v>
      </c>
      <c r="M1847" s="273">
        <v>99</v>
      </c>
      <c r="N1847" s="273">
        <v>99</v>
      </c>
      <c r="O1847" s="273">
        <v>99</v>
      </c>
      <c r="P1847" s="273">
        <v>9999</v>
      </c>
      <c r="Q1847" s="273">
        <v>285</v>
      </c>
      <c r="R1847" s="273">
        <v>383</v>
      </c>
      <c r="S1847" s="273">
        <v>281</v>
      </c>
      <c r="T1847" s="273">
        <v>6.2561254491996081</v>
      </c>
      <c r="U1847" s="273">
        <v>6.2190799636048206</v>
      </c>
      <c r="V1847" s="273">
        <v>17.60835509138381</v>
      </c>
      <c r="W1847" s="273">
        <v>55.19572953736656</v>
      </c>
      <c r="X1847" s="273">
        <v>137.16567329261767</v>
      </c>
      <c r="Y1847" s="273">
        <v>92.085900783289858</v>
      </c>
      <c r="Z1847" s="273">
        <v>125.5120996441282</v>
      </c>
      <c r="AA1847" s="273">
        <v>29.465947464900609</v>
      </c>
      <c r="AB1847" s="273">
        <v>4.9804724995033629</v>
      </c>
      <c r="AC1847" s="273">
        <v>-48.336922414301242</v>
      </c>
    </row>
    <row r="1848" spans="1:29" s="273" customFormat="1">
      <c r="A1848" s="273">
        <v>3</v>
      </c>
      <c r="B1848" s="273">
        <v>1470</v>
      </c>
      <c r="C1848" s="273">
        <v>1996</v>
      </c>
      <c r="D1848" s="273">
        <v>99</v>
      </c>
      <c r="E1848" s="273">
        <v>11</v>
      </c>
      <c r="F1848" s="273">
        <v>99</v>
      </c>
      <c r="G1848" s="273">
        <v>99</v>
      </c>
      <c r="H1848" s="273">
        <v>99</v>
      </c>
      <c r="I1848" s="273">
        <v>99</v>
      </c>
      <c r="J1848" s="273">
        <v>999</v>
      </c>
      <c r="K1848" s="273">
        <v>99</v>
      </c>
      <c r="L1848" s="273">
        <v>99</v>
      </c>
      <c r="M1848" s="273">
        <v>99</v>
      </c>
      <c r="N1848" s="273">
        <v>99</v>
      </c>
      <c r="O1848" s="273">
        <v>99</v>
      </c>
      <c r="P1848" s="273">
        <v>9999</v>
      </c>
      <c r="Q1848" s="273">
        <v>333</v>
      </c>
      <c r="R1848" s="273">
        <v>439</v>
      </c>
      <c r="S1848" s="273">
        <v>335</v>
      </c>
      <c r="T1848" s="273">
        <v>7.1708591963410644</v>
      </c>
      <c r="U1848" s="273">
        <v>7.3916961143203812</v>
      </c>
      <c r="V1848" s="273">
        <v>16.24145785876993</v>
      </c>
      <c r="W1848" s="273">
        <v>55.30149253731345</v>
      </c>
      <c r="X1848" s="273">
        <v>134.97459260557201</v>
      </c>
      <c r="Y1848" s="273">
        <v>95.487243735763116</v>
      </c>
      <c r="Z1848" s="273">
        <v>125.13104477611944</v>
      </c>
      <c r="AA1848" s="273">
        <v>27.824305767543169</v>
      </c>
      <c r="AB1848" s="273">
        <v>4.2011189887226958</v>
      </c>
      <c r="AC1848" s="273">
        <v>-37.432135656842064</v>
      </c>
    </row>
    <row r="1849" spans="1:29" s="273" customFormat="1">
      <c r="A1849" s="273">
        <v>3</v>
      </c>
      <c r="B1849" s="273">
        <v>1471</v>
      </c>
      <c r="C1849" s="273">
        <v>1996</v>
      </c>
      <c r="D1849" s="273">
        <v>99</v>
      </c>
      <c r="E1849" s="273">
        <v>12</v>
      </c>
      <c r="F1849" s="273">
        <v>99</v>
      </c>
      <c r="G1849" s="273">
        <v>99</v>
      </c>
      <c r="H1849" s="273">
        <v>99</v>
      </c>
      <c r="I1849" s="273">
        <v>99</v>
      </c>
      <c r="J1849" s="273">
        <v>999</v>
      </c>
      <c r="K1849" s="273">
        <v>99</v>
      </c>
      <c r="L1849" s="273">
        <v>99</v>
      </c>
      <c r="M1849" s="273">
        <v>99</v>
      </c>
      <c r="N1849" s="273">
        <v>99</v>
      </c>
      <c r="O1849" s="273">
        <v>99</v>
      </c>
      <c r="P1849" s="273">
        <v>9999</v>
      </c>
      <c r="Q1849" s="273">
        <v>274</v>
      </c>
      <c r="R1849" s="273">
        <v>393</v>
      </c>
      <c r="S1849" s="273">
        <v>304</v>
      </c>
      <c r="T1849" s="273">
        <v>6.4194707611891557</v>
      </c>
      <c r="U1849" s="273">
        <v>6.6756243960586001</v>
      </c>
      <c r="V1849" s="273">
        <v>19.381679389312986</v>
      </c>
      <c r="W1849" s="273">
        <v>55.644736842105246</v>
      </c>
      <c r="X1849" s="273">
        <v>136.56678769032283</v>
      </c>
      <c r="Y1849" s="273">
        <v>96.330788804071233</v>
      </c>
      <c r="Z1849" s="273">
        <v>124.5328947368421</v>
      </c>
      <c r="AA1849" s="273">
        <v>26.441283700413631</v>
      </c>
      <c r="AB1849" s="273">
        <v>3.7026091347092898</v>
      </c>
      <c r="AC1849" s="273">
        <v>-50.604738692557135</v>
      </c>
    </row>
    <row r="1850" spans="1:29" s="273" customFormat="1">
      <c r="A1850" s="273">
        <v>3</v>
      </c>
      <c r="B1850" s="273">
        <v>1472</v>
      </c>
      <c r="C1850" s="273">
        <v>1996</v>
      </c>
      <c r="D1850" s="273">
        <v>99</v>
      </c>
      <c r="E1850" s="273">
        <v>13</v>
      </c>
      <c r="F1850" s="273">
        <v>99</v>
      </c>
      <c r="G1850" s="273">
        <v>99</v>
      </c>
      <c r="H1850" s="273">
        <v>99</v>
      </c>
      <c r="I1850" s="273">
        <v>99</v>
      </c>
      <c r="J1850" s="273">
        <v>999</v>
      </c>
      <c r="K1850" s="273">
        <v>99</v>
      </c>
      <c r="L1850" s="273">
        <v>99</v>
      </c>
      <c r="M1850" s="273">
        <v>99</v>
      </c>
      <c r="N1850" s="273">
        <v>99</v>
      </c>
      <c r="O1850" s="273">
        <v>99</v>
      </c>
      <c r="P1850" s="273">
        <v>9999</v>
      </c>
      <c r="Q1850" s="273">
        <v>356</v>
      </c>
      <c r="R1850" s="273">
        <v>494</v>
      </c>
      <c r="S1850" s="273">
        <v>403</v>
      </c>
      <c r="T1850" s="273">
        <v>8.0692584122835651</v>
      </c>
      <c r="U1850" s="273">
        <v>8.8470450073001992</v>
      </c>
      <c r="V1850" s="273">
        <v>17.344129554655868</v>
      </c>
      <c r="W1850" s="273">
        <v>55.694789081885851</v>
      </c>
      <c r="X1850" s="273">
        <v>135.92031792123021</v>
      </c>
      <c r="Y1850" s="273">
        <v>101.56336032388664</v>
      </c>
      <c r="Z1850" s="273">
        <v>124.49702233250622</v>
      </c>
      <c r="AA1850" s="273">
        <v>26.89308933835602</v>
      </c>
      <c r="AB1850" s="273">
        <v>3.6893848993649097</v>
      </c>
      <c r="AC1850" s="273">
        <v>-44.827206923675469</v>
      </c>
    </row>
    <row r="1851" spans="1:29" s="273" customFormat="1">
      <c r="A1851" s="273">
        <v>3</v>
      </c>
      <c r="B1851" s="273">
        <v>1473</v>
      </c>
      <c r="C1851" s="273">
        <v>1996</v>
      </c>
      <c r="D1851" s="273">
        <v>99</v>
      </c>
      <c r="E1851" s="273">
        <v>14</v>
      </c>
      <c r="F1851" s="273">
        <v>99</v>
      </c>
      <c r="G1851" s="273">
        <v>99</v>
      </c>
      <c r="H1851" s="273">
        <v>99</v>
      </c>
      <c r="I1851" s="273">
        <v>99</v>
      </c>
      <c r="J1851" s="273">
        <v>999</v>
      </c>
      <c r="K1851" s="273">
        <v>99</v>
      </c>
      <c r="L1851" s="273">
        <v>99</v>
      </c>
      <c r="M1851" s="273">
        <v>99</v>
      </c>
      <c r="N1851" s="273">
        <v>99</v>
      </c>
      <c r="O1851" s="273">
        <v>99</v>
      </c>
      <c r="P1851" s="273">
        <v>9999</v>
      </c>
      <c r="Q1851" s="273">
        <v>172</v>
      </c>
      <c r="R1851" s="273">
        <v>232</v>
      </c>
      <c r="S1851" s="273">
        <v>183</v>
      </c>
      <c r="T1851" s="273">
        <v>3.7896112381574638</v>
      </c>
      <c r="U1851" s="273">
        <v>4.0222144635589698</v>
      </c>
      <c r="V1851" s="273">
        <v>17.668103448275861</v>
      </c>
      <c r="W1851" s="273">
        <v>54.961748633879779</v>
      </c>
      <c r="X1851" s="273">
        <v>136.01916539021923</v>
      </c>
      <c r="Y1851" s="273">
        <v>98.320258620689685</v>
      </c>
      <c r="Z1851" s="273">
        <v>124.64644808743169</v>
      </c>
      <c r="AA1851" s="273">
        <v>26.428972261811634</v>
      </c>
      <c r="AB1851" s="273">
        <v>4.0762756496326249</v>
      </c>
      <c r="AC1851" s="273">
        <v>-33.54554080532882</v>
      </c>
    </row>
    <row r="1852" spans="1:29" s="273" customFormat="1">
      <c r="A1852" s="273">
        <v>3</v>
      </c>
      <c r="B1852" s="273">
        <v>1474</v>
      </c>
      <c r="C1852" s="273">
        <v>1996</v>
      </c>
      <c r="D1852" s="273">
        <v>99</v>
      </c>
      <c r="E1852" s="273">
        <v>15</v>
      </c>
      <c r="F1852" s="273">
        <v>99</v>
      </c>
      <c r="G1852" s="273">
        <v>99</v>
      </c>
      <c r="H1852" s="273">
        <v>99</v>
      </c>
      <c r="I1852" s="273">
        <v>99</v>
      </c>
      <c r="J1852" s="273">
        <v>999</v>
      </c>
      <c r="K1852" s="273">
        <v>99</v>
      </c>
      <c r="L1852" s="273">
        <v>99</v>
      </c>
      <c r="M1852" s="273">
        <v>99</v>
      </c>
      <c r="N1852" s="273">
        <v>99</v>
      </c>
      <c r="O1852" s="273">
        <v>99</v>
      </c>
      <c r="P1852" s="273">
        <v>9999</v>
      </c>
      <c r="Q1852" s="273">
        <v>340</v>
      </c>
      <c r="R1852" s="273">
        <v>476</v>
      </c>
      <c r="S1852" s="273">
        <v>365</v>
      </c>
      <c r="T1852" s="273">
        <v>7.7752368507023828</v>
      </c>
      <c r="U1852" s="273">
        <v>8.0480084922096005</v>
      </c>
      <c r="V1852" s="273">
        <v>17.831932773109251</v>
      </c>
      <c r="W1852" s="273">
        <v>55.460273972602735</v>
      </c>
      <c r="X1852" s="273">
        <v>135.85153454664649</v>
      </c>
      <c r="Y1852" s="273">
        <v>95.884243697479022</v>
      </c>
      <c r="Z1852" s="273">
        <v>125.04356164383564</v>
      </c>
      <c r="AA1852" s="273">
        <v>27.943222148259725</v>
      </c>
      <c r="AB1852" s="273">
        <v>4.6235472276202394</v>
      </c>
      <c r="AC1852" s="273">
        <v>-31.926482054900951</v>
      </c>
    </row>
    <row r="1853" spans="1:29" s="273" customFormat="1">
      <c r="A1853" s="273">
        <v>3</v>
      </c>
      <c r="B1853" s="273">
        <v>1475</v>
      </c>
      <c r="C1853" s="273">
        <v>1996</v>
      </c>
      <c r="D1853" s="273">
        <v>99</v>
      </c>
      <c r="E1853" s="273">
        <v>16</v>
      </c>
      <c r="F1853" s="273">
        <v>99</v>
      </c>
      <c r="G1853" s="273">
        <v>99</v>
      </c>
      <c r="H1853" s="273">
        <v>99</v>
      </c>
      <c r="I1853" s="273">
        <v>99</v>
      </c>
      <c r="J1853" s="273">
        <v>999</v>
      </c>
      <c r="K1853" s="273">
        <v>99</v>
      </c>
      <c r="L1853" s="273">
        <v>99</v>
      </c>
      <c r="M1853" s="273">
        <v>99</v>
      </c>
      <c r="N1853" s="273">
        <v>99</v>
      </c>
      <c r="O1853" s="273">
        <v>99</v>
      </c>
      <c r="P1853" s="273">
        <v>9999</v>
      </c>
      <c r="Q1853" s="273">
        <v>346</v>
      </c>
      <c r="R1853" s="273">
        <v>495</v>
      </c>
      <c r="S1853" s="273">
        <v>384</v>
      </c>
      <c r="T1853" s="273">
        <v>8.0855929434825207</v>
      </c>
      <c r="U1853" s="273">
        <v>8.489405897994736</v>
      </c>
      <c r="V1853" s="273">
        <v>14.969696969696972</v>
      </c>
      <c r="W1853" s="273">
        <v>55.61458333333335</v>
      </c>
      <c r="X1853" s="273">
        <v>136.10076934020597</v>
      </c>
      <c r="Y1853" s="273">
        <v>97.260808080808033</v>
      </c>
      <c r="Z1853" s="273">
        <v>125.37526041666663</v>
      </c>
      <c r="AA1853" s="273">
        <v>26.076105310443904</v>
      </c>
      <c r="AB1853" s="273">
        <v>4.3304151832961724</v>
      </c>
      <c r="AC1853" s="273">
        <v>-49.478688385261918</v>
      </c>
    </row>
    <row r="1854" spans="1:29" s="273" customFormat="1">
      <c r="A1854" s="273">
        <v>3</v>
      </c>
      <c r="B1854" s="273">
        <v>1476</v>
      </c>
      <c r="C1854" s="273">
        <v>1996</v>
      </c>
      <c r="D1854" s="273">
        <v>99</v>
      </c>
      <c r="E1854" s="273">
        <v>17</v>
      </c>
      <c r="F1854" s="273">
        <v>99</v>
      </c>
      <c r="G1854" s="273">
        <v>99</v>
      </c>
      <c r="H1854" s="273">
        <v>99</v>
      </c>
      <c r="I1854" s="273">
        <v>99</v>
      </c>
      <c r="J1854" s="273">
        <v>999</v>
      </c>
      <c r="K1854" s="273">
        <v>99</v>
      </c>
      <c r="L1854" s="273">
        <v>99</v>
      </c>
      <c r="M1854" s="273">
        <v>99</v>
      </c>
      <c r="N1854" s="273">
        <v>99</v>
      </c>
      <c r="O1854" s="273">
        <v>99</v>
      </c>
      <c r="P1854" s="273">
        <v>9999</v>
      </c>
      <c r="Q1854" s="273">
        <v>315</v>
      </c>
      <c r="R1854" s="273">
        <v>432</v>
      </c>
      <c r="S1854" s="273">
        <v>377</v>
      </c>
      <c r="T1854" s="273">
        <v>7.0565174779483799</v>
      </c>
      <c r="U1854" s="273">
        <v>8.3411448965629109</v>
      </c>
      <c r="V1854" s="273">
        <v>14.618055555555555</v>
      </c>
      <c r="W1854" s="273">
        <v>56.063660477453581</v>
      </c>
      <c r="X1854" s="273">
        <v>136.76618113237839</v>
      </c>
      <c r="Y1854" s="273">
        <v>109.49837962962964</v>
      </c>
      <c r="Z1854" s="273">
        <v>125.47294429708224</v>
      </c>
      <c r="AA1854" s="273">
        <v>27.704563204742815</v>
      </c>
      <c r="AB1854" s="273">
        <v>4.2906573444005849</v>
      </c>
      <c r="AC1854" s="273">
        <v>-46.376171732788976</v>
      </c>
    </row>
    <row r="1855" spans="1:29" s="273" customFormat="1">
      <c r="A1855" s="273">
        <v>3</v>
      </c>
      <c r="B1855" s="273">
        <v>1477</v>
      </c>
      <c r="C1855" s="273">
        <v>1996</v>
      </c>
      <c r="D1855" s="273">
        <v>99</v>
      </c>
      <c r="E1855" s="273">
        <v>18</v>
      </c>
      <c r="F1855" s="273">
        <v>99</v>
      </c>
      <c r="G1855" s="273">
        <v>99</v>
      </c>
      <c r="H1855" s="273">
        <v>99</v>
      </c>
      <c r="I1855" s="273">
        <v>99</v>
      </c>
      <c r="J1855" s="273">
        <v>999</v>
      </c>
      <c r="K1855" s="273">
        <v>99</v>
      </c>
      <c r="L1855" s="273">
        <v>99</v>
      </c>
      <c r="M1855" s="273">
        <v>99</v>
      </c>
      <c r="N1855" s="273">
        <v>99</v>
      </c>
      <c r="O1855" s="273">
        <v>99</v>
      </c>
      <c r="P1855" s="273">
        <v>9999</v>
      </c>
    </row>
    <row r="1856" spans="1:29" s="273" customFormat="1">
      <c r="A1856" s="273">
        <v>3</v>
      </c>
      <c r="B1856" s="273">
        <v>1478</v>
      </c>
      <c r="C1856" s="273">
        <v>1996</v>
      </c>
      <c r="D1856" s="273">
        <v>99</v>
      </c>
      <c r="E1856" s="273">
        <v>19</v>
      </c>
      <c r="F1856" s="273">
        <v>99</v>
      </c>
      <c r="G1856" s="273">
        <v>99</v>
      </c>
      <c r="H1856" s="273">
        <v>99</v>
      </c>
      <c r="I1856" s="273">
        <v>99</v>
      </c>
      <c r="J1856" s="273">
        <v>999</v>
      </c>
      <c r="K1856" s="273">
        <v>99</v>
      </c>
      <c r="L1856" s="273">
        <v>99</v>
      </c>
      <c r="M1856" s="273">
        <v>99</v>
      </c>
      <c r="N1856" s="273">
        <v>99</v>
      </c>
      <c r="O1856" s="273">
        <v>99</v>
      </c>
      <c r="P1856" s="273">
        <v>9999</v>
      </c>
    </row>
    <row r="1857" spans="1:16" s="273" customFormat="1">
      <c r="A1857" s="273">
        <v>3</v>
      </c>
      <c r="B1857" s="273">
        <v>1479</v>
      </c>
      <c r="C1857" s="273">
        <v>1996</v>
      </c>
      <c r="D1857" s="273">
        <v>99</v>
      </c>
      <c r="E1857" s="273">
        <v>20</v>
      </c>
      <c r="F1857" s="273">
        <v>99</v>
      </c>
      <c r="G1857" s="273">
        <v>99</v>
      </c>
      <c r="H1857" s="273">
        <v>99</v>
      </c>
      <c r="I1857" s="273">
        <v>99</v>
      </c>
      <c r="J1857" s="273">
        <v>999</v>
      </c>
      <c r="K1857" s="273">
        <v>99</v>
      </c>
      <c r="L1857" s="273">
        <v>99</v>
      </c>
      <c r="M1857" s="273">
        <v>99</v>
      </c>
      <c r="N1857" s="273">
        <v>99</v>
      </c>
      <c r="O1857" s="273">
        <v>99</v>
      </c>
      <c r="P1857" s="273">
        <v>9999</v>
      </c>
    </row>
    <row r="1858" spans="1:16" s="273" customFormat="1">
      <c r="A1858" s="273">
        <v>3</v>
      </c>
      <c r="B1858" s="273">
        <v>1480</v>
      </c>
      <c r="C1858" s="273">
        <v>1996</v>
      </c>
      <c r="D1858" s="273">
        <v>99</v>
      </c>
      <c r="E1858" s="273">
        <v>21</v>
      </c>
      <c r="F1858" s="273">
        <v>99</v>
      </c>
      <c r="G1858" s="273">
        <v>99</v>
      </c>
      <c r="H1858" s="273">
        <v>99</v>
      </c>
      <c r="I1858" s="273">
        <v>99</v>
      </c>
      <c r="J1858" s="273">
        <v>999</v>
      </c>
      <c r="K1858" s="273">
        <v>99</v>
      </c>
      <c r="L1858" s="273">
        <v>99</v>
      </c>
      <c r="M1858" s="273">
        <v>99</v>
      </c>
      <c r="N1858" s="273">
        <v>99</v>
      </c>
      <c r="O1858" s="273">
        <v>99</v>
      </c>
      <c r="P1858" s="273">
        <v>9999</v>
      </c>
    </row>
    <row r="1859" spans="1:16" s="273" customFormat="1">
      <c r="A1859" s="273">
        <v>3</v>
      </c>
      <c r="B1859" s="273">
        <v>1481</v>
      </c>
      <c r="C1859" s="273">
        <v>1996</v>
      </c>
      <c r="D1859" s="273">
        <v>99</v>
      </c>
      <c r="E1859" s="273">
        <v>22</v>
      </c>
      <c r="F1859" s="273">
        <v>99</v>
      </c>
      <c r="G1859" s="273">
        <v>99</v>
      </c>
      <c r="H1859" s="273">
        <v>99</v>
      </c>
      <c r="I1859" s="273">
        <v>99</v>
      </c>
      <c r="J1859" s="273">
        <v>999</v>
      </c>
      <c r="K1859" s="273">
        <v>99</v>
      </c>
      <c r="L1859" s="273">
        <v>99</v>
      </c>
      <c r="M1859" s="273">
        <v>99</v>
      </c>
      <c r="N1859" s="273">
        <v>99</v>
      </c>
      <c r="O1859" s="273">
        <v>99</v>
      </c>
      <c r="P1859" s="273">
        <v>9999</v>
      </c>
    </row>
    <row r="1860" spans="1:16" s="273" customFormat="1">
      <c r="A1860" s="273">
        <v>3</v>
      </c>
      <c r="B1860" s="273">
        <v>1482</v>
      </c>
      <c r="C1860" s="273">
        <v>1996</v>
      </c>
      <c r="D1860" s="273">
        <v>99</v>
      </c>
      <c r="E1860" s="273">
        <v>23</v>
      </c>
      <c r="F1860" s="273">
        <v>99</v>
      </c>
      <c r="G1860" s="273">
        <v>99</v>
      </c>
      <c r="H1860" s="273">
        <v>99</v>
      </c>
      <c r="I1860" s="273">
        <v>99</v>
      </c>
      <c r="J1860" s="273">
        <v>999</v>
      </c>
      <c r="K1860" s="273">
        <v>99</v>
      </c>
      <c r="L1860" s="273">
        <v>99</v>
      </c>
      <c r="M1860" s="273">
        <v>99</v>
      </c>
      <c r="N1860" s="273">
        <v>99</v>
      </c>
      <c r="O1860" s="273">
        <v>99</v>
      </c>
      <c r="P1860" s="273">
        <v>9999</v>
      </c>
    </row>
    <row r="1861" spans="1:16" s="273" customFormat="1">
      <c r="A1861" s="273">
        <v>3</v>
      </c>
      <c r="B1861" s="273">
        <v>1483</v>
      </c>
      <c r="C1861" s="273">
        <v>1996</v>
      </c>
      <c r="D1861" s="273">
        <v>99</v>
      </c>
      <c r="E1861" s="273">
        <v>24</v>
      </c>
      <c r="F1861" s="273">
        <v>99</v>
      </c>
      <c r="G1861" s="273">
        <v>99</v>
      </c>
      <c r="H1861" s="273">
        <v>99</v>
      </c>
      <c r="I1861" s="273">
        <v>99</v>
      </c>
      <c r="J1861" s="273">
        <v>999</v>
      </c>
      <c r="K1861" s="273">
        <v>99</v>
      </c>
      <c r="L1861" s="273">
        <v>99</v>
      </c>
      <c r="M1861" s="273">
        <v>99</v>
      </c>
      <c r="N1861" s="273">
        <v>99</v>
      </c>
      <c r="O1861" s="273">
        <v>99</v>
      </c>
      <c r="P1861" s="273">
        <v>9999</v>
      </c>
    </row>
    <row r="1862" spans="1:16" s="273" customFormat="1">
      <c r="A1862" s="273">
        <v>3</v>
      </c>
      <c r="B1862" s="273">
        <v>1484</v>
      </c>
      <c r="C1862" s="273">
        <v>1996</v>
      </c>
      <c r="D1862" s="273">
        <v>99</v>
      </c>
      <c r="E1862" s="273">
        <v>25</v>
      </c>
      <c r="F1862" s="273">
        <v>99</v>
      </c>
      <c r="G1862" s="273">
        <v>99</v>
      </c>
      <c r="H1862" s="273">
        <v>99</v>
      </c>
      <c r="I1862" s="273">
        <v>99</v>
      </c>
      <c r="J1862" s="273">
        <v>999</v>
      </c>
      <c r="K1862" s="273">
        <v>99</v>
      </c>
      <c r="L1862" s="273">
        <v>99</v>
      </c>
      <c r="M1862" s="273">
        <v>99</v>
      </c>
      <c r="N1862" s="273">
        <v>99</v>
      </c>
      <c r="O1862" s="273">
        <v>99</v>
      </c>
      <c r="P1862" s="273">
        <v>9999</v>
      </c>
    </row>
    <row r="1863" spans="1:16" s="273" customFormat="1">
      <c r="A1863" s="273">
        <v>3</v>
      </c>
      <c r="B1863" s="273">
        <v>1485</v>
      </c>
      <c r="C1863" s="273">
        <v>1996</v>
      </c>
      <c r="D1863" s="273">
        <v>99</v>
      </c>
      <c r="E1863" s="273">
        <v>26</v>
      </c>
      <c r="F1863" s="273">
        <v>99</v>
      </c>
      <c r="G1863" s="273">
        <v>99</v>
      </c>
      <c r="H1863" s="273">
        <v>99</v>
      </c>
      <c r="I1863" s="273">
        <v>99</v>
      </c>
      <c r="J1863" s="273">
        <v>999</v>
      </c>
      <c r="K1863" s="273">
        <v>99</v>
      </c>
      <c r="L1863" s="273">
        <v>99</v>
      </c>
      <c r="M1863" s="273">
        <v>99</v>
      </c>
      <c r="N1863" s="273">
        <v>99</v>
      </c>
      <c r="O1863" s="273">
        <v>99</v>
      </c>
      <c r="P1863" s="273">
        <v>9999</v>
      </c>
    </row>
    <row r="1864" spans="1:16" s="273" customFormat="1">
      <c r="A1864" s="273">
        <v>3</v>
      </c>
      <c r="B1864" s="273">
        <v>1486</v>
      </c>
      <c r="C1864" s="273">
        <v>1996</v>
      </c>
      <c r="D1864" s="273">
        <v>99</v>
      </c>
      <c r="E1864" s="273">
        <v>27</v>
      </c>
      <c r="F1864" s="273">
        <v>99</v>
      </c>
      <c r="G1864" s="273">
        <v>99</v>
      </c>
      <c r="H1864" s="273">
        <v>99</v>
      </c>
      <c r="I1864" s="273">
        <v>99</v>
      </c>
      <c r="J1864" s="273">
        <v>999</v>
      </c>
      <c r="K1864" s="273">
        <v>99</v>
      </c>
      <c r="L1864" s="273">
        <v>99</v>
      </c>
      <c r="M1864" s="273">
        <v>99</v>
      </c>
      <c r="N1864" s="273">
        <v>99</v>
      </c>
      <c r="O1864" s="273">
        <v>99</v>
      </c>
      <c r="P1864" s="273">
        <v>9999</v>
      </c>
    </row>
    <row r="1865" spans="1:16" s="273" customFormat="1">
      <c r="A1865" s="273">
        <v>3</v>
      </c>
      <c r="B1865" s="273">
        <v>1487</v>
      </c>
      <c r="C1865" s="273">
        <v>1996</v>
      </c>
      <c r="D1865" s="273">
        <v>99</v>
      </c>
      <c r="E1865" s="273">
        <v>28</v>
      </c>
      <c r="F1865" s="273">
        <v>99</v>
      </c>
      <c r="G1865" s="273">
        <v>99</v>
      </c>
      <c r="H1865" s="273">
        <v>99</v>
      </c>
      <c r="I1865" s="273">
        <v>99</v>
      </c>
      <c r="J1865" s="273">
        <v>999</v>
      </c>
      <c r="K1865" s="273">
        <v>99</v>
      </c>
      <c r="L1865" s="273">
        <v>99</v>
      </c>
      <c r="M1865" s="273">
        <v>99</v>
      </c>
      <c r="N1865" s="273">
        <v>99</v>
      </c>
      <c r="O1865" s="273">
        <v>99</v>
      </c>
      <c r="P1865" s="273">
        <v>9999</v>
      </c>
    </row>
    <row r="1866" spans="1:16" s="273" customFormat="1">
      <c r="A1866" s="273">
        <v>3</v>
      </c>
      <c r="B1866" s="273">
        <v>1488</v>
      </c>
      <c r="C1866" s="273">
        <v>1996</v>
      </c>
      <c r="D1866" s="273">
        <v>99</v>
      </c>
      <c r="E1866" s="273">
        <v>29</v>
      </c>
      <c r="F1866" s="273">
        <v>99</v>
      </c>
      <c r="G1866" s="273">
        <v>99</v>
      </c>
      <c r="H1866" s="273">
        <v>99</v>
      </c>
      <c r="I1866" s="273">
        <v>99</v>
      </c>
      <c r="J1866" s="273">
        <v>999</v>
      </c>
      <c r="K1866" s="273">
        <v>99</v>
      </c>
      <c r="L1866" s="273">
        <v>99</v>
      </c>
      <c r="M1866" s="273">
        <v>99</v>
      </c>
      <c r="N1866" s="273">
        <v>99</v>
      </c>
      <c r="O1866" s="273">
        <v>99</v>
      </c>
      <c r="P1866" s="273">
        <v>9999</v>
      </c>
    </row>
    <row r="1867" spans="1:16" s="273" customFormat="1">
      <c r="A1867" s="273">
        <v>3</v>
      </c>
      <c r="B1867" s="273">
        <v>1489</v>
      </c>
      <c r="C1867" s="273">
        <v>1996</v>
      </c>
      <c r="D1867" s="273">
        <v>99</v>
      </c>
      <c r="E1867" s="273">
        <v>30</v>
      </c>
      <c r="F1867" s="273">
        <v>99</v>
      </c>
      <c r="G1867" s="273">
        <v>99</v>
      </c>
      <c r="H1867" s="273">
        <v>99</v>
      </c>
      <c r="I1867" s="273">
        <v>99</v>
      </c>
      <c r="J1867" s="273">
        <v>999</v>
      </c>
      <c r="K1867" s="273">
        <v>99</v>
      </c>
      <c r="L1867" s="273">
        <v>99</v>
      </c>
      <c r="M1867" s="273">
        <v>99</v>
      </c>
      <c r="N1867" s="273">
        <v>99</v>
      </c>
      <c r="O1867" s="273">
        <v>99</v>
      </c>
      <c r="P1867" s="273">
        <v>9999</v>
      </c>
    </row>
    <row r="1868" spans="1:16" s="273" customFormat="1">
      <c r="A1868" s="273">
        <v>3</v>
      </c>
      <c r="B1868" s="273">
        <v>1490</v>
      </c>
      <c r="C1868" s="273">
        <v>1996</v>
      </c>
      <c r="D1868" s="273">
        <v>99</v>
      </c>
      <c r="E1868" s="273">
        <v>31</v>
      </c>
      <c r="F1868" s="273">
        <v>99</v>
      </c>
      <c r="G1868" s="273">
        <v>99</v>
      </c>
      <c r="H1868" s="273">
        <v>99</v>
      </c>
      <c r="I1868" s="273">
        <v>99</v>
      </c>
      <c r="J1868" s="273">
        <v>999</v>
      </c>
      <c r="K1868" s="273">
        <v>99</v>
      </c>
      <c r="L1868" s="273">
        <v>99</v>
      </c>
      <c r="M1868" s="273">
        <v>99</v>
      </c>
      <c r="N1868" s="273">
        <v>99</v>
      </c>
      <c r="O1868" s="273">
        <v>99</v>
      </c>
      <c r="P1868" s="273">
        <v>9999</v>
      </c>
    </row>
    <row r="1869" spans="1:16" s="273" customFormat="1">
      <c r="A1869" s="273">
        <v>3</v>
      </c>
      <c r="B1869" s="273">
        <v>1491</v>
      </c>
      <c r="C1869" s="273">
        <v>1996</v>
      </c>
      <c r="D1869" s="273">
        <v>99</v>
      </c>
      <c r="E1869" s="273">
        <v>32</v>
      </c>
      <c r="F1869" s="273">
        <v>99</v>
      </c>
      <c r="G1869" s="273">
        <v>99</v>
      </c>
      <c r="H1869" s="273">
        <v>99</v>
      </c>
      <c r="I1869" s="273">
        <v>99</v>
      </c>
      <c r="J1869" s="273">
        <v>999</v>
      </c>
      <c r="K1869" s="273">
        <v>99</v>
      </c>
      <c r="L1869" s="273">
        <v>99</v>
      </c>
      <c r="M1869" s="273">
        <v>99</v>
      </c>
      <c r="N1869" s="273">
        <v>99</v>
      </c>
      <c r="O1869" s="273">
        <v>99</v>
      </c>
      <c r="P1869" s="273">
        <v>9999</v>
      </c>
    </row>
    <row r="1870" spans="1:16" s="273" customFormat="1">
      <c r="A1870" s="273">
        <v>3</v>
      </c>
      <c r="B1870" s="273">
        <v>1492</v>
      </c>
      <c r="C1870" s="273">
        <v>1996</v>
      </c>
      <c r="D1870" s="273">
        <v>99</v>
      </c>
      <c r="E1870" s="273">
        <v>33</v>
      </c>
      <c r="F1870" s="273">
        <v>99</v>
      </c>
      <c r="G1870" s="273">
        <v>99</v>
      </c>
      <c r="H1870" s="273">
        <v>99</v>
      </c>
      <c r="I1870" s="273">
        <v>99</v>
      </c>
      <c r="J1870" s="273">
        <v>999</v>
      </c>
      <c r="K1870" s="273">
        <v>99</v>
      </c>
      <c r="L1870" s="273">
        <v>99</v>
      </c>
      <c r="M1870" s="273">
        <v>99</v>
      </c>
      <c r="N1870" s="273">
        <v>99</v>
      </c>
      <c r="O1870" s="273">
        <v>99</v>
      </c>
      <c r="P1870" s="273">
        <v>9999</v>
      </c>
    </row>
    <row r="1871" spans="1:16" s="273" customFormat="1">
      <c r="A1871" s="273">
        <v>3</v>
      </c>
      <c r="B1871" s="273">
        <v>1493</v>
      </c>
      <c r="C1871" s="273">
        <v>1996</v>
      </c>
      <c r="D1871" s="273">
        <v>99</v>
      </c>
      <c r="E1871" s="273">
        <v>34</v>
      </c>
      <c r="F1871" s="273">
        <v>99</v>
      </c>
      <c r="G1871" s="273">
        <v>99</v>
      </c>
      <c r="H1871" s="273">
        <v>99</v>
      </c>
      <c r="I1871" s="273">
        <v>99</v>
      </c>
      <c r="J1871" s="273">
        <v>999</v>
      </c>
      <c r="K1871" s="273">
        <v>99</v>
      </c>
      <c r="L1871" s="273">
        <v>99</v>
      </c>
      <c r="M1871" s="273">
        <v>99</v>
      </c>
      <c r="N1871" s="273">
        <v>99</v>
      </c>
      <c r="O1871" s="273">
        <v>99</v>
      </c>
      <c r="P1871" s="273">
        <v>9999</v>
      </c>
    </row>
    <row r="1872" spans="1:16" s="273" customFormat="1">
      <c r="A1872" s="273">
        <v>3</v>
      </c>
      <c r="B1872" s="273">
        <v>1494</v>
      </c>
      <c r="C1872" s="273">
        <v>1996</v>
      </c>
      <c r="D1872" s="273">
        <v>99</v>
      </c>
      <c r="E1872" s="273">
        <v>35</v>
      </c>
      <c r="F1872" s="273">
        <v>99</v>
      </c>
      <c r="G1872" s="273">
        <v>99</v>
      </c>
      <c r="H1872" s="273">
        <v>99</v>
      </c>
      <c r="I1872" s="273">
        <v>99</v>
      </c>
      <c r="J1872" s="273">
        <v>999</v>
      </c>
      <c r="K1872" s="273">
        <v>99</v>
      </c>
      <c r="L1872" s="273">
        <v>99</v>
      </c>
      <c r="M1872" s="273">
        <v>99</v>
      </c>
      <c r="N1872" s="273">
        <v>99</v>
      </c>
      <c r="O1872" s="273">
        <v>99</v>
      </c>
      <c r="P1872" s="273">
        <v>9999</v>
      </c>
    </row>
    <row r="1873" spans="1:16" s="273" customFormat="1">
      <c r="A1873" s="273">
        <v>3</v>
      </c>
      <c r="B1873" s="273">
        <v>1495</v>
      </c>
      <c r="C1873" s="273">
        <v>1996</v>
      </c>
      <c r="D1873" s="273">
        <v>99</v>
      </c>
      <c r="E1873" s="273">
        <v>36</v>
      </c>
      <c r="F1873" s="273">
        <v>99</v>
      </c>
      <c r="G1873" s="273">
        <v>99</v>
      </c>
      <c r="H1873" s="273">
        <v>99</v>
      </c>
      <c r="I1873" s="273">
        <v>99</v>
      </c>
      <c r="J1873" s="273">
        <v>999</v>
      </c>
      <c r="K1873" s="273">
        <v>99</v>
      </c>
      <c r="L1873" s="273">
        <v>99</v>
      </c>
      <c r="M1873" s="273">
        <v>99</v>
      </c>
      <c r="N1873" s="273">
        <v>99</v>
      </c>
      <c r="O1873" s="273">
        <v>99</v>
      </c>
      <c r="P1873" s="273">
        <v>9999</v>
      </c>
    </row>
    <row r="1874" spans="1:16" s="273" customFormat="1">
      <c r="A1874" s="273">
        <v>3</v>
      </c>
      <c r="B1874" s="273">
        <v>1496</v>
      </c>
      <c r="C1874" s="273">
        <v>1996</v>
      </c>
      <c r="D1874" s="273">
        <v>99</v>
      </c>
      <c r="E1874" s="273">
        <v>37</v>
      </c>
      <c r="F1874" s="273">
        <v>99</v>
      </c>
      <c r="G1874" s="273">
        <v>99</v>
      </c>
      <c r="H1874" s="273">
        <v>99</v>
      </c>
      <c r="I1874" s="273">
        <v>99</v>
      </c>
      <c r="J1874" s="273">
        <v>999</v>
      </c>
      <c r="K1874" s="273">
        <v>99</v>
      </c>
      <c r="L1874" s="273">
        <v>99</v>
      </c>
      <c r="M1874" s="273">
        <v>99</v>
      </c>
      <c r="N1874" s="273">
        <v>99</v>
      </c>
      <c r="O1874" s="273">
        <v>99</v>
      </c>
      <c r="P1874" s="273">
        <v>9999</v>
      </c>
    </row>
    <row r="1875" spans="1:16" s="273" customFormat="1">
      <c r="A1875" s="273">
        <v>3</v>
      </c>
      <c r="B1875" s="273">
        <v>1497</v>
      </c>
      <c r="C1875" s="273">
        <v>1996</v>
      </c>
      <c r="D1875" s="273">
        <v>99</v>
      </c>
      <c r="E1875" s="273">
        <v>38</v>
      </c>
      <c r="F1875" s="273">
        <v>99</v>
      </c>
      <c r="G1875" s="273">
        <v>99</v>
      </c>
      <c r="H1875" s="273">
        <v>99</v>
      </c>
      <c r="I1875" s="273">
        <v>99</v>
      </c>
      <c r="J1875" s="273">
        <v>999</v>
      </c>
      <c r="K1875" s="273">
        <v>99</v>
      </c>
      <c r="L1875" s="273">
        <v>99</v>
      </c>
      <c r="M1875" s="273">
        <v>99</v>
      </c>
      <c r="N1875" s="273">
        <v>99</v>
      </c>
      <c r="O1875" s="273">
        <v>99</v>
      </c>
      <c r="P1875" s="273">
        <v>9999</v>
      </c>
    </row>
    <row r="1876" spans="1:16" s="273" customFormat="1">
      <c r="A1876" s="273">
        <v>3</v>
      </c>
      <c r="B1876" s="273">
        <v>1498</v>
      </c>
      <c r="C1876" s="273">
        <v>1996</v>
      </c>
      <c r="D1876" s="273">
        <v>99</v>
      </c>
      <c r="E1876" s="273">
        <v>39</v>
      </c>
      <c r="F1876" s="273">
        <v>99</v>
      </c>
      <c r="G1876" s="273">
        <v>99</v>
      </c>
      <c r="H1876" s="273">
        <v>99</v>
      </c>
      <c r="I1876" s="273">
        <v>99</v>
      </c>
      <c r="J1876" s="273">
        <v>999</v>
      </c>
      <c r="K1876" s="273">
        <v>99</v>
      </c>
      <c r="L1876" s="273">
        <v>99</v>
      </c>
      <c r="M1876" s="273">
        <v>99</v>
      </c>
      <c r="N1876" s="273">
        <v>99</v>
      </c>
      <c r="O1876" s="273">
        <v>99</v>
      </c>
      <c r="P1876" s="273">
        <v>9999</v>
      </c>
    </row>
    <row r="1877" spans="1:16" s="273" customFormat="1">
      <c r="A1877" s="273">
        <v>3</v>
      </c>
      <c r="B1877" s="273">
        <v>1499</v>
      </c>
      <c r="C1877" s="273">
        <v>1996</v>
      </c>
      <c r="D1877" s="273">
        <v>99</v>
      </c>
      <c r="E1877" s="273">
        <v>40</v>
      </c>
      <c r="F1877" s="273">
        <v>99</v>
      </c>
      <c r="G1877" s="273">
        <v>99</v>
      </c>
      <c r="H1877" s="273">
        <v>99</v>
      </c>
      <c r="I1877" s="273">
        <v>99</v>
      </c>
      <c r="J1877" s="273">
        <v>999</v>
      </c>
      <c r="K1877" s="273">
        <v>99</v>
      </c>
      <c r="L1877" s="273">
        <v>99</v>
      </c>
      <c r="M1877" s="273">
        <v>99</v>
      </c>
      <c r="N1877" s="273">
        <v>99</v>
      </c>
      <c r="O1877" s="273">
        <v>99</v>
      </c>
      <c r="P1877" s="273">
        <v>9999</v>
      </c>
    </row>
    <row r="1878" spans="1:16" s="273" customFormat="1">
      <c r="A1878" s="273">
        <v>3</v>
      </c>
      <c r="B1878" s="273">
        <v>1500</v>
      </c>
      <c r="C1878" s="273">
        <v>1996</v>
      </c>
      <c r="D1878" s="273">
        <v>99</v>
      </c>
      <c r="E1878" s="273">
        <v>41</v>
      </c>
      <c r="F1878" s="273">
        <v>99</v>
      </c>
      <c r="G1878" s="273">
        <v>99</v>
      </c>
      <c r="H1878" s="273">
        <v>99</v>
      </c>
      <c r="I1878" s="273">
        <v>99</v>
      </c>
      <c r="J1878" s="273">
        <v>999</v>
      </c>
      <c r="K1878" s="273">
        <v>99</v>
      </c>
      <c r="L1878" s="273">
        <v>99</v>
      </c>
      <c r="M1878" s="273">
        <v>99</v>
      </c>
      <c r="N1878" s="273">
        <v>99</v>
      </c>
      <c r="O1878" s="273">
        <v>99</v>
      </c>
      <c r="P1878" s="273">
        <v>9999</v>
      </c>
    </row>
    <row r="1879" spans="1:16" s="273" customFormat="1">
      <c r="A1879" s="273">
        <v>3</v>
      </c>
      <c r="B1879" s="273">
        <v>1501</v>
      </c>
      <c r="C1879" s="273">
        <v>1996</v>
      </c>
      <c r="D1879" s="273">
        <v>99</v>
      </c>
      <c r="E1879" s="273">
        <v>42</v>
      </c>
      <c r="F1879" s="273">
        <v>99</v>
      </c>
      <c r="G1879" s="273">
        <v>99</v>
      </c>
      <c r="H1879" s="273">
        <v>99</v>
      </c>
      <c r="I1879" s="273">
        <v>99</v>
      </c>
      <c r="J1879" s="273">
        <v>999</v>
      </c>
      <c r="K1879" s="273">
        <v>99</v>
      </c>
      <c r="L1879" s="273">
        <v>99</v>
      </c>
      <c r="M1879" s="273">
        <v>99</v>
      </c>
      <c r="N1879" s="273">
        <v>99</v>
      </c>
      <c r="O1879" s="273">
        <v>99</v>
      </c>
      <c r="P1879" s="273">
        <v>9999</v>
      </c>
    </row>
    <row r="1880" spans="1:16" s="273" customFormat="1">
      <c r="A1880" s="273">
        <v>3</v>
      </c>
      <c r="B1880" s="273">
        <v>1502</v>
      </c>
      <c r="C1880" s="273">
        <v>1996</v>
      </c>
      <c r="D1880" s="273">
        <v>99</v>
      </c>
      <c r="E1880" s="273">
        <v>43</v>
      </c>
      <c r="F1880" s="273">
        <v>99</v>
      </c>
      <c r="G1880" s="273">
        <v>99</v>
      </c>
      <c r="H1880" s="273">
        <v>99</v>
      </c>
      <c r="I1880" s="273">
        <v>99</v>
      </c>
      <c r="J1880" s="273">
        <v>999</v>
      </c>
      <c r="K1880" s="273">
        <v>99</v>
      </c>
      <c r="L1880" s="273">
        <v>99</v>
      </c>
      <c r="M1880" s="273">
        <v>99</v>
      </c>
      <c r="N1880" s="273">
        <v>99</v>
      </c>
      <c r="O1880" s="273">
        <v>99</v>
      </c>
      <c r="P1880" s="273">
        <v>9999</v>
      </c>
    </row>
    <row r="1881" spans="1:16" s="273" customFormat="1">
      <c r="A1881" s="273">
        <v>3</v>
      </c>
      <c r="B1881" s="273">
        <v>1503</v>
      </c>
      <c r="C1881" s="273">
        <v>1996</v>
      </c>
      <c r="D1881" s="273">
        <v>99</v>
      </c>
      <c r="E1881" s="273">
        <v>44</v>
      </c>
      <c r="F1881" s="273">
        <v>99</v>
      </c>
      <c r="G1881" s="273">
        <v>99</v>
      </c>
      <c r="H1881" s="273">
        <v>99</v>
      </c>
      <c r="I1881" s="273">
        <v>99</v>
      </c>
      <c r="J1881" s="273">
        <v>999</v>
      </c>
      <c r="K1881" s="273">
        <v>99</v>
      </c>
      <c r="L1881" s="273">
        <v>99</v>
      </c>
      <c r="M1881" s="273">
        <v>99</v>
      </c>
      <c r="N1881" s="273">
        <v>99</v>
      </c>
      <c r="O1881" s="273">
        <v>99</v>
      </c>
      <c r="P1881" s="273">
        <v>9999</v>
      </c>
    </row>
    <row r="1882" spans="1:16" s="273" customFormat="1">
      <c r="A1882" s="273">
        <v>3</v>
      </c>
      <c r="B1882" s="273">
        <v>1504</v>
      </c>
      <c r="C1882" s="273">
        <v>1996</v>
      </c>
      <c r="D1882" s="273">
        <v>99</v>
      </c>
      <c r="E1882" s="273">
        <v>45</v>
      </c>
      <c r="F1882" s="273">
        <v>99</v>
      </c>
      <c r="G1882" s="273">
        <v>99</v>
      </c>
      <c r="H1882" s="273">
        <v>99</v>
      </c>
      <c r="I1882" s="273">
        <v>99</v>
      </c>
      <c r="J1882" s="273">
        <v>999</v>
      </c>
      <c r="K1882" s="273">
        <v>99</v>
      </c>
      <c r="L1882" s="273">
        <v>99</v>
      </c>
      <c r="M1882" s="273">
        <v>99</v>
      </c>
      <c r="N1882" s="273">
        <v>99</v>
      </c>
      <c r="O1882" s="273">
        <v>99</v>
      </c>
      <c r="P1882" s="273">
        <v>9999</v>
      </c>
    </row>
    <row r="1883" spans="1:16" s="273" customFormat="1">
      <c r="A1883" s="273">
        <v>3</v>
      </c>
      <c r="B1883" s="273">
        <v>1505</v>
      </c>
      <c r="C1883" s="273">
        <v>1996</v>
      </c>
      <c r="D1883" s="273">
        <v>99</v>
      </c>
      <c r="E1883" s="273">
        <v>46</v>
      </c>
      <c r="F1883" s="273">
        <v>99</v>
      </c>
      <c r="G1883" s="273">
        <v>99</v>
      </c>
      <c r="H1883" s="273">
        <v>99</v>
      </c>
      <c r="I1883" s="273">
        <v>99</v>
      </c>
      <c r="J1883" s="273">
        <v>999</v>
      </c>
      <c r="K1883" s="273">
        <v>99</v>
      </c>
      <c r="L1883" s="273">
        <v>99</v>
      </c>
      <c r="M1883" s="273">
        <v>99</v>
      </c>
      <c r="N1883" s="273">
        <v>99</v>
      </c>
      <c r="O1883" s="273">
        <v>99</v>
      </c>
      <c r="P1883" s="273">
        <v>9999</v>
      </c>
    </row>
    <row r="1884" spans="1:16" s="273" customFormat="1">
      <c r="A1884" s="273">
        <v>3</v>
      </c>
      <c r="B1884" s="273">
        <v>1506</v>
      </c>
      <c r="C1884" s="273">
        <v>1996</v>
      </c>
      <c r="D1884" s="273">
        <v>99</v>
      </c>
      <c r="E1884" s="273">
        <v>47</v>
      </c>
      <c r="F1884" s="273">
        <v>99</v>
      </c>
      <c r="G1884" s="273">
        <v>99</v>
      </c>
      <c r="H1884" s="273">
        <v>99</v>
      </c>
      <c r="I1884" s="273">
        <v>99</v>
      </c>
      <c r="J1884" s="273">
        <v>999</v>
      </c>
      <c r="K1884" s="273">
        <v>99</v>
      </c>
      <c r="L1884" s="273">
        <v>99</v>
      </c>
      <c r="M1884" s="273">
        <v>99</v>
      </c>
      <c r="N1884" s="273">
        <v>99</v>
      </c>
      <c r="O1884" s="273">
        <v>99</v>
      </c>
      <c r="P1884" s="273">
        <v>9999</v>
      </c>
    </row>
    <row r="1885" spans="1:16" s="273" customFormat="1">
      <c r="A1885" s="273">
        <v>3</v>
      </c>
      <c r="B1885" s="273">
        <v>1507</v>
      </c>
      <c r="C1885" s="273">
        <v>1996</v>
      </c>
      <c r="D1885" s="273">
        <v>99</v>
      </c>
      <c r="E1885" s="273">
        <v>48</v>
      </c>
      <c r="F1885" s="273">
        <v>99</v>
      </c>
      <c r="G1885" s="273">
        <v>99</v>
      </c>
      <c r="H1885" s="273">
        <v>99</v>
      </c>
      <c r="I1885" s="273">
        <v>99</v>
      </c>
      <c r="J1885" s="273">
        <v>999</v>
      </c>
      <c r="K1885" s="273">
        <v>99</v>
      </c>
      <c r="L1885" s="273">
        <v>99</v>
      </c>
      <c r="M1885" s="273">
        <v>99</v>
      </c>
      <c r="N1885" s="273">
        <v>99</v>
      </c>
      <c r="O1885" s="273">
        <v>99</v>
      </c>
      <c r="P1885" s="273">
        <v>9999</v>
      </c>
    </row>
    <row r="1886" spans="1:16" s="273" customFormat="1">
      <c r="A1886" s="273">
        <v>3</v>
      </c>
      <c r="B1886" s="273">
        <v>1508</v>
      </c>
      <c r="C1886" s="273">
        <v>1996</v>
      </c>
      <c r="D1886" s="273">
        <v>99</v>
      </c>
      <c r="E1886" s="273">
        <v>49</v>
      </c>
      <c r="F1886" s="273">
        <v>99</v>
      </c>
      <c r="G1886" s="273">
        <v>99</v>
      </c>
      <c r="H1886" s="273">
        <v>99</v>
      </c>
      <c r="I1886" s="273">
        <v>99</v>
      </c>
      <c r="J1886" s="273">
        <v>999</v>
      </c>
      <c r="K1886" s="273">
        <v>99</v>
      </c>
      <c r="L1886" s="273">
        <v>99</v>
      </c>
      <c r="M1886" s="273">
        <v>99</v>
      </c>
      <c r="N1886" s="273">
        <v>99</v>
      </c>
      <c r="O1886" s="273">
        <v>99</v>
      </c>
      <c r="P1886" s="273">
        <v>9999</v>
      </c>
    </row>
    <row r="1887" spans="1:16" s="273" customFormat="1">
      <c r="A1887" s="273">
        <v>3</v>
      </c>
      <c r="B1887" s="273">
        <v>1509</v>
      </c>
      <c r="C1887" s="273">
        <v>1996</v>
      </c>
      <c r="D1887" s="273">
        <v>99</v>
      </c>
      <c r="E1887" s="273">
        <v>50</v>
      </c>
      <c r="F1887" s="273">
        <v>99</v>
      </c>
      <c r="G1887" s="273">
        <v>99</v>
      </c>
      <c r="H1887" s="273">
        <v>99</v>
      </c>
      <c r="I1887" s="273">
        <v>99</v>
      </c>
      <c r="J1887" s="273">
        <v>999</v>
      </c>
      <c r="K1887" s="273">
        <v>99</v>
      </c>
      <c r="L1887" s="273">
        <v>99</v>
      </c>
      <c r="M1887" s="273">
        <v>99</v>
      </c>
      <c r="N1887" s="273">
        <v>99</v>
      </c>
      <c r="O1887" s="273">
        <v>99</v>
      </c>
      <c r="P1887" s="273">
        <v>9999</v>
      </c>
    </row>
    <row r="1888" spans="1:16" s="273" customFormat="1">
      <c r="A1888" s="273">
        <v>3</v>
      </c>
      <c r="B1888" s="273">
        <v>1510</v>
      </c>
      <c r="C1888" s="273">
        <v>1996</v>
      </c>
      <c r="D1888" s="273">
        <v>99</v>
      </c>
      <c r="E1888" s="273">
        <v>51</v>
      </c>
      <c r="F1888" s="273">
        <v>99</v>
      </c>
      <c r="G1888" s="273">
        <v>99</v>
      </c>
      <c r="H1888" s="273">
        <v>99</v>
      </c>
      <c r="I1888" s="273">
        <v>99</v>
      </c>
      <c r="J1888" s="273">
        <v>999</v>
      </c>
      <c r="K1888" s="273">
        <v>99</v>
      </c>
      <c r="L1888" s="273">
        <v>99</v>
      </c>
      <c r="M1888" s="273">
        <v>99</v>
      </c>
      <c r="N1888" s="273">
        <v>99</v>
      </c>
      <c r="O1888" s="273">
        <v>99</v>
      </c>
      <c r="P1888" s="273">
        <v>9999</v>
      </c>
    </row>
    <row r="1889" spans="1:39" s="273" customFormat="1">
      <c r="A1889" s="273">
        <v>3</v>
      </c>
      <c r="B1889" s="273">
        <v>1511</v>
      </c>
      <c r="C1889" s="273">
        <v>1996</v>
      </c>
      <c r="D1889" s="273">
        <v>99</v>
      </c>
      <c r="E1889" s="273">
        <v>52</v>
      </c>
      <c r="F1889" s="273">
        <v>99</v>
      </c>
      <c r="G1889" s="273">
        <v>99</v>
      </c>
      <c r="H1889" s="273">
        <v>99</v>
      </c>
      <c r="I1889" s="273">
        <v>99</v>
      </c>
      <c r="J1889" s="273">
        <v>999</v>
      </c>
      <c r="K1889" s="273">
        <v>99</v>
      </c>
      <c r="L1889" s="273">
        <v>99</v>
      </c>
      <c r="M1889" s="273">
        <v>99</v>
      </c>
      <c r="N1889" s="273">
        <v>99</v>
      </c>
      <c r="O1889" s="273">
        <v>99</v>
      </c>
      <c r="P1889" s="273">
        <v>9999</v>
      </c>
    </row>
    <row r="1890" spans="1:39">
      <c r="A1890">
        <v>4</v>
      </c>
      <c r="B1890">
        <v>1</v>
      </c>
      <c r="C1890">
        <v>2024</v>
      </c>
      <c r="D1890">
        <v>99</v>
      </c>
      <c r="E1890">
        <v>99</v>
      </c>
      <c r="F1890">
        <v>99</v>
      </c>
      <c r="G1890">
        <v>1</v>
      </c>
      <c r="H1890">
        <v>99</v>
      </c>
      <c r="I1890">
        <v>99</v>
      </c>
      <c r="J1890">
        <v>999</v>
      </c>
      <c r="K1890">
        <v>99</v>
      </c>
      <c r="L1890">
        <v>99</v>
      </c>
      <c r="M1890">
        <v>99</v>
      </c>
      <c r="N1890">
        <v>99</v>
      </c>
      <c r="O1890">
        <v>99</v>
      </c>
      <c r="P1890">
        <v>9999</v>
      </c>
      <c r="Q1890">
        <v>82</v>
      </c>
      <c r="R1890">
        <v>2329</v>
      </c>
      <c r="S1890">
        <v>2329</v>
      </c>
      <c r="T1890">
        <v>35.836282505000774</v>
      </c>
      <c r="U1890">
        <v>36.709006555590669</v>
      </c>
      <c r="V1890">
        <v>7.1923572348647484</v>
      </c>
      <c r="W1890">
        <v>59.024903392013741</v>
      </c>
      <c r="X1890">
        <v>152.85762864666955</v>
      </c>
      <c r="Y1890">
        <v>141.08759124087595</v>
      </c>
      <c r="Z1890">
        <v>141.08759124087595</v>
      </c>
      <c r="AA1890">
        <v>32.058528828822752</v>
      </c>
      <c r="AB1890">
        <v>3.3301616542949368</v>
      </c>
      <c r="AC1890">
        <v>-55.772369191706794</v>
      </c>
      <c r="AD1890">
        <v>58</v>
      </c>
      <c r="AE1890">
        <v>12</v>
      </c>
      <c r="AF1890">
        <v>0</v>
      </c>
      <c r="AG1890">
        <v>6</v>
      </c>
      <c r="AH1890">
        <v>136</v>
      </c>
      <c r="AI1890">
        <v>45</v>
      </c>
      <c r="AJ1890">
        <v>17</v>
      </c>
      <c r="AK1890">
        <v>28</v>
      </c>
      <c r="AL1890">
        <v>0</v>
      </c>
      <c r="AM1890">
        <v>0</v>
      </c>
    </row>
    <row r="1891" spans="1:39">
      <c r="A1891">
        <v>4</v>
      </c>
      <c r="B1891">
        <v>2</v>
      </c>
      <c r="C1891">
        <v>2024</v>
      </c>
      <c r="D1891">
        <v>99</v>
      </c>
      <c r="E1891">
        <v>99</v>
      </c>
      <c r="F1891">
        <v>99</v>
      </c>
      <c r="G1891">
        <v>2</v>
      </c>
      <c r="H1891">
        <v>99</v>
      </c>
      <c r="I1891">
        <v>99</v>
      </c>
      <c r="J1891">
        <v>999</v>
      </c>
      <c r="K1891">
        <v>99</v>
      </c>
      <c r="L1891">
        <v>99</v>
      </c>
      <c r="M1891">
        <v>99</v>
      </c>
      <c r="N1891">
        <v>99</v>
      </c>
      <c r="O1891">
        <v>99</v>
      </c>
      <c r="P1891">
        <v>9999</v>
      </c>
      <c r="Q1891">
        <v>29</v>
      </c>
      <c r="R1891">
        <v>835</v>
      </c>
      <c r="S1891">
        <v>831</v>
      </c>
      <c r="T1891">
        <v>12.84813048161255</v>
      </c>
      <c r="U1891">
        <v>12.643829811811502</v>
      </c>
      <c r="V1891">
        <v>3.465868263473054</v>
      </c>
      <c r="W1891">
        <v>60.636582430806257</v>
      </c>
      <c r="X1891">
        <v>147.54555893629859</v>
      </c>
      <c r="Y1891">
        <v>135.54323353293421</v>
      </c>
      <c r="Z1891">
        <v>136.19566787003612</v>
      </c>
      <c r="AA1891">
        <v>25.48095545185209</v>
      </c>
      <c r="AB1891">
        <v>3.3540118934063847</v>
      </c>
      <c r="AC1891">
        <v>-51.220857216874279</v>
      </c>
      <c r="AD1891">
        <v>10</v>
      </c>
      <c r="AE1891">
        <v>0</v>
      </c>
      <c r="AF1891">
        <v>0</v>
      </c>
      <c r="AG1891">
        <v>0</v>
      </c>
      <c r="AH1891">
        <v>71</v>
      </c>
      <c r="AI1891">
        <v>6</v>
      </c>
      <c r="AJ1891">
        <v>6</v>
      </c>
      <c r="AK1891">
        <v>1</v>
      </c>
      <c r="AL1891">
        <v>0</v>
      </c>
      <c r="AM1891">
        <v>0</v>
      </c>
    </row>
    <row r="1892" spans="1:39">
      <c r="A1892">
        <v>4</v>
      </c>
      <c r="B1892">
        <v>3</v>
      </c>
      <c r="C1892">
        <v>2024</v>
      </c>
      <c r="D1892">
        <v>99</v>
      </c>
      <c r="E1892">
        <v>99</v>
      </c>
      <c r="F1892">
        <v>99</v>
      </c>
      <c r="G1892">
        <v>3</v>
      </c>
      <c r="H1892">
        <v>99</v>
      </c>
      <c r="I1892">
        <v>99</v>
      </c>
      <c r="J1892">
        <v>999</v>
      </c>
      <c r="K1892">
        <v>99</v>
      </c>
      <c r="L1892">
        <v>99</v>
      </c>
      <c r="M1892">
        <v>99</v>
      </c>
      <c r="N1892">
        <v>99</v>
      </c>
      <c r="O1892">
        <v>99</v>
      </c>
      <c r="P1892">
        <v>9999</v>
      </c>
      <c r="Q1892">
        <v>133</v>
      </c>
      <c r="R1892">
        <v>3272</v>
      </c>
      <c r="S1892">
        <v>3264</v>
      </c>
      <c r="T1892">
        <v>50.346207108785954</v>
      </c>
      <c r="U1892">
        <v>49.64134223767276</v>
      </c>
      <c r="V1892">
        <v>4.4092298288508553</v>
      </c>
      <c r="W1892">
        <v>60.425245098039248</v>
      </c>
      <c r="X1892">
        <v>147.44137194806973</v>
      </c>
      <c r="Y1892">
        <v>135.80504278728617</v>
      </c>
      <c r="Z1892">
        <v>136.13789828431388</v>
      </c>
      <c r="AA1892">
        <v>30.110344362313224</v>
      </c>
      <c r="AB1892">
        <v>4.4009301533240821</v>
      </c>
      <c r="AC1892">
        <v>-64.67687667557999</v>
      </c>
      <c r="AD1892">
        <v>55</v>
      </c>
      <c r="AE1892">
        <v>0</v>
      </c>
      <c r="AF1892">
        <v>0</v>
      </c>
      <c r="AG1892">
        <v>10</v>
      </c>
      <c r="AH1892">
        <v>46</v>
      </c>
      <c r="AI1892">
        <v>4</v>
      </c>
      <c r="AJ1892">
        <v>3</v>
      </c>
      <c r="AK1892">
        <v>11</v>
      </c>
      <c r="AL1892">
        <v>0</v>
      </c>
      <c r="AM1892">
        <v>0</v>
      </c>
    </row>
    <row r="1893" spans="1:39">
      <c r="A1893">
        <v>4</v>
      </c>
      <c r="B1893">
        <v>4</v>
      </c>
      <c r="C1893">
        <v>2024</v>
      </c>
      <c r="D1893">
        <v>99</v>
      </c>
      <c r="E1893">
        <v>99</v>
      </c>
      <c r="F1893">
        <v>99</v>
      </c>
      <c r="G1893">
        <v>4</v>
      </c>
      <c r="H1893">
        <v>99</v>
      </c>
      <c r="I1893">
        <v>99</v>
      </c>
      <c r="J1893">
        <v>999</v>
      </c>
      <c r="K1893">
        <v>99</v>
      </c>
      <c r="L1893">
        <v>99</v>
      </c>
      <c r="M1893">
        <v>99</v>
      </c>
      <c r="N1893">
        <v>99</v>
      </c>
      <c r="O1893">
        <v>99</v>
      </c>
      <c r="P1893">
        <v>9999</v>
      </c>
      <c r="Q1893">
        <v>3</v>
      </c>
      <c r="R1893">
        <v>63</v>
      </c>
      <c r="S1893">
        <v>63</v>
      </c>
      <c r="T1893">
        <v>0.96937990460070789</v>
      </c>
      <c r="U1893">
        <v>1.0058213949250441</v>
      </c>
      <c r="V1893">
        <v>0</v>
      </c>
      <c r="W1893">
        <v>63.126984126984112</v>
      </c>
      <c r="X1893">
        <v>154.83327314313223</v>
      </c>
      <c r="Y1893">
        <v>142.91111111111113</v>
      </c>
      <c r="Z1893">
        <v>142.91111111111113</v>
      </c>
      <c r="AA1893">
        <v>34.745538076503514</v>
      </c>
      <c r="AB1893">
        <v>1.1884639077673929</v>
      </c>
      <c r="AC1893">
        <v>-39.242158605096627</v>
      </c>
      <c r="AD1893">
        <v>0</v>
      </c>
      <c r="AE1893">
        <v>0</v>
      </c>
      <c r="AF1893">
        <v>0</v>
      </c>
      <c r="AG1893">
        <v>0</v>
      </c>
      <c r="AH1893">
        <v>2</v>
      </c>
      <c r="AI1893">
        <v>0</v>
      </c>
      <c r="AJ1893">
        <v>0</v>
      </c>
      <c r="AK1893">
        <v>0</v>
      </c>
      <c r="AL1893">
        <v>0</v>
      </c>
      <c r="AM1893">
        <v>0</v>
      </c>
    </row>
    <row r="1894" spans="1:39">
      <c r="A1894">
        <v>4</v>
      </c>
      <c r="B1894">
        <v>5</v>
      </c>
      <c r="C1894">
        <v>2023</v>
      </c>
      <c r="D1894">
        <v>99</v>
      </c>
      <c r="E1894">
        <v>99</v>
      </c>
      <c r="F1894">
        <v>99</v>
      </c>
      <c r="G1894">
        <v>1</v>
      </c>
      <c r="H1894">
        <v>99</v>
      </c>
      <c r="I1894">
        <v>99</v>
      </c>
      <c r="J1894">
        <v>999</v>
      </c>
      <c r="K1894">
        <v>99</v>
      </c>
      <c r="L1894">
        <v>99</v>
      </c>
      <c r="M1894">
        <v>99</v>
      </c>
      <c r="N1894">
        <v>99</v>
      </c>
      <c r="O1894">
        <v>99</v>
      </c>
      <c r="P1894">
        <v>9999</v>
      </c>
      <c r="Q1894">
        <v>82</v>
      </c>
      <c r="R1894">
        <v>2189</v>
      </c>
      <c r="S1894">
        <v>2188</v>
      </c>
      <c r="T1894">
        <v>37.070279424216778</v>
      </c>
      <c r="U1894">
        <v>37.694505205296807</v>
      </c>
      <c r="V1894">
        <v>6.8309730470534484</v>
      </c>
      <c r="W1894">
        <v>59.007769652650815</v>
      </c>
      <c r="X1894">
        <v>151.89485297065465</v>
      </c>
      <c r="Y1894">
        <v>140.15194152581077</v>
      </c>
      <c r="Z1894">
        <v>140.21599634369275</v>
      </c>
      <c r="AA1894">
        <v>31.226954794308806</v>
      </c>
      <c r="AB1894">
        <v>3.781199760021301</v>
      </c>
      <c r="AC1894">
        <v>-55.564001282302655</v>
      </c>
      <c r="AD1894">
        <v>64</v>
      </c>
      <c r="AE1894">
        <v>16</v>
      </c>
      <c r="AF1894">
        <v>2</v>
      </c>
      <c r="AG1894">
        <v>6</v>
      </c>
      <c r="AH1894">
        <v>137</v>
      </c>
      <c r="AI1894">
        <v>44</v>
      </c>
      <c r="AJ1894">
        <v>16</v>
      </c>
      <c r="AK1894">
        <v>30</v>
      </c>
      <c r="AL1894">
        <v>0</v>
      </c>
      <c r="AM1894">
        <v>0</v>
      </c>
    </row>
    <row r="1895" spans="1:39">
      <c r="A1895">
        <v>4</v>
      </c>
      <c r="B1895">
        <v>6</v>
      </c>
      <c r="C1895">
        <v>2023</v>
      </c>
      <c r="D1895">
        <v>99</v>
      </c>
      <c r="E1895">
        <v>99</v>
      </c>
      <c r="F1895">
        <v>99</v>
      </c>
      <c r="G1895">
        <v>2</v>
      </c>
      <c r="H1895">
        <v>99</v>
      </c>
      <c r="I1895">
        <v>99</v>
      </c>
      <c r="J1895">
        <v>999</v>
      </c>
      <c r="K1895">
        <v>99</v>
      </c>
      <c r="L1895">
        <v>99</v>
      </c>
      <c r="M1895">
        <v>99</v>
      </c>
      <c r="N1895">
        <v>99</v>
      </c>
      <c r="O1895">
        <v>99</v>
      </c>
      <c r="P1895">
        <v>9999</v>
      </c>
      <c r="Q1895">
        <v>36</v>
      </c>
      <c r="R1895">
        <v>712</v>
      </c>
      <c r="S1895">
        <v>711</v>
      </c>
      <c r="T1895">
        <v>12.057578323454701</v>
      </c>
      <c r="U1895">
        <v>11.921420542108702</v>
      </c>
      <c r="V1895">
        <v>3.0407303370786507</v>
      </c>
      <c r="W1895">
        <v>61.052039381153293</v>
      </c>
      <c r="X1895">
        <v>147.90680122219919</v>
      </c>
      <c r="Y1895">
        <v>136.27457865168529</v>
      </c>
      <c r="Z1895">
        <v>136.46624472573831</v>
      </c>
      <c r="AA1895">
        <v>28.661061906057856</v>
      </c>
      <c r="AB1895">
        <v>3.4553764834837049</v>
      </c>
      <c r="AC1895">
        <v>-59.433239291857305</v>
      </c>
      <c r="AD1895">
        <v>6</v>
      </c>
      <c r="AE1895">
        <v>0</v>
      </c>
      <c r="AF1895">
        <v>0</v>
      </c>
      <c r="AG1895">
        <v>1</v>
      </c>
      <c r="AH1895">
        <v>22</v>
      </c>
      <c r="AI1895">
        <v>3</v>
      </c>
      <c r="AJ1895">
        <v>1</v>
      </c>
      <c r="AK1895">
        <v>0</v>
      </c>
      <c r="AL1895">
        <v>1</v>
      </c>
      <c r="AM1895">
        <v>0</v>
      </c>
    </row>
    <row r="1896" spans="1:39">
      <c r="A1896">
        <v>4</v>
      </c>
      <c r="B1896">
        <v>7</v>
      </c>
      <c r="C1896">
        <v>2023</v>
      </c>
      <c r="D1896">
        <v>99</v>
      </c>
      <c r="E1896">
        <v>99</v>
      </c>
      <c r="F1896">
        <v>99</v>
      </c>
      <c r="G1896">
        <v>3</v>
      </c>
      <c r="H1896">
        <v>99</v>
      </c>
      <c r="I1896">
        <v>99</v>
      </c>
      <c r="J1896">
        <v>999</v>
      </c>
      <c r="K1896">
        <v>99</v>
      </c>
      <c r="L1896">
        <v>99</v>
      </c>
      <c r="M1896">
        <v>99</v>
      </c>
      <c r="N1896">
        <v>99</v>
      </c>
      <c r="O1896">
        <v>99</v>
      </c>
      <c r="P1896">
        <v>9999</v>
      </c>
      <c r="Q1896">
        <v>133</v>
      </c>
      <c r="R1896">
        <v>2940</v>
      </c>
      <c r="S1896">
        <v>2928</v>
      </c>
      <c r="T1896">
        <v>49.788314987298889</v>
      </c>
      <c r="U1896">
        <v>49.17946740114575</v>
      </c>
      <c r="V1896">
        <v>4.3183673469387749</v>
      </c>
      <c r="W1896">
        <v>60.371243169398895</v>
      </c>
      <c r="X1896">
        <v>148.05245391764501</v>
      </c>
      <c r="Y1896">
        <v>136.1455102040818</v>
      </c>
      <c r="Z1896">
        <v>136.7034836065576</v>
      </c>
      <c r="AA1896">
        <v>28.139290446387381</v>
      </c>
      <c r="AB1896">
        <v>4.2820416503073444</v>
      </c>
      <c r="AC1896">
        <v>-60.226925765411757</v>
      </c>
      <c r="AD1896">
        <v>50</v>
      </c>
      <c r="AE1896">
        <v>0</v>
      </c>
      <c r="AF1896">
        <v>0</v>
      </c>
      <c r="AG1896">
        <v>1</v>
      </c>
      <c r="AH1896">
        <v>42</v>
      </c>
      <c r="AI1896">
        <v>3</v>
      </c>
      <c r="AJ1896">
        <v>3</v>
      </c>
      <c r="AK1896">
        <v>2</v>
      </c>
      <c r="AL1896">
        <v>0</v>
      </c>
      <c r="AM1896">
        <v>2</v>
      </c>
    </row>
    <row r="1897" spans="1:39">
      <c r="A1897">
        <v>4</v>
      </c>
      <c r="B1897">
        <v>8</v>
      </c>
      <c r="C1897">
        <v>2023</v>
      </c>
      <c r="D1897">
        <v>99</v>
      </c>
      <c r="E1897">
        <v>99</v>
      </c>
      <c r="F1897">
        <v>99</v>
      </c>
      <c r="G1897">
        <v>4</v>
      </c>
      <c r="H1897">
        <v>99</v>
      </c>
      <c r="I1897">
        <v>99</v>
      </c>
      <c r="J1897">
        <v>999</v>
      </c>
      <c r="K1897">
        <v>99</v>
      </c>
      <c r="L1897">
        <v>99</v>
      </c>
      <c r="M1897">
        <v>99</v>
      </c>
      <c r="N1897">
        <v>99</v>
      </c>
      <c r="O1897">
        <v>99</v>
      </c>
      <c r="P1897">
        <v>9999</v>
      </c>
      <c r="Q1897">
        <v>4</v>
      </c>
      <c r="R1897">
        <v>64</v>
      </c>
      <c r="S1897">
        <v>64</v>
      </c>
      <c r="T1897">
        <v>1.0838272650296359</v>
      </c>
      <c r="U1897">
        <v>1.204606851448736</v>
      </c>
      <c r="V1897">
        <v>0.875</v>
      </c>
      <c r="W1897">
        <v>62.484375</v>
      </c>
      <c r="X1897">
        <v>165.97034127843989</v>
      </c>
      <c r="Y1897">
        <v>153.19062500000001</v>
      </c>
      <c r="Z1897">
        <v>153.19062500000001</v>
      </c>
      <c r="AA1897">
        <v>39.796858068312027</v>
      </c>
      <c r="AB1897">
        <v>1.6392851671917856</v>
      </c>
      <c r="AC1897">
        <v>-80.601240502248416</v>
      </c>
      <c r="AD1897">
        <v>0</v>
      </c>
      <c r="AE1897">
        <v>0</v>
      </c>
      <c r="AF1897">
        <v>0</v>
      </c>
      <c r="AG1897">
        <v>0</v>
      </c>
      <c r="AH1897">
        <v>3</v>
      </c>
      <c r="AI1897">
        <v>0</v>
      </c>
      <c r="AJ1897">
        <v>1</v>
      </c>
      <c r="AK1897">
        <v>0</v>
      </c>
      <c r="AL1897">
        <v>0</v>
      </c>
      <c r="AM1897">
        <v>0</v>
      </c>
    </row>
    <row r="1898" spans="1:39">
      <c r="A1898">
        <v>4</v>
      </c>
      <c r="B1898">
        <v>9</v>
      </c>
      <c r="C1898">
        <v>2022</v>
      </c>
      <c r="D1898">
        <v>99</v>
      </c>
      <c r="E1898">
        <v>99</v>
      </c>
      <c r="F1898">
        <v>99</v>
      </c>
      <c r="G1898">
        <v>1</v>
      </c>
      <c r="H1898">
        <v>99</v>
      </c>
      <c r="I1898">
        <v>99</v>
      </c>
      <c r="J1898">
        <v>999</v>
      </c>
      <c r="K1898">
        <v>99</v>
      </c>
      <c r="L1898">
        <v>99</v>
      </c>
      <c r="M1898">
        <v>99</v>
      </c>
      <c r="N1898">
        <v>99</v>
      </c>
      <c r="O1898">
        <v>99</v>
      </c>
      <c r="P1898">
        <v>9999</v>
      </c>
      <c r="Q1898">
        <v>79</v>
      </c>
      <c r="R1898">
        <v>2740</v>
      </c>
      <c r="S1898">
        <v>2737</v>
      </c>
      <c r="T1898">
        <v>40.999551099805473</v>
      </c>
      <c r="U1898">
        <v>40.967169599039075</v>
      </c>
      <c r="V1898">
        <v>5.8722627737226256</v>
      </c>
      <c r="W1898">
        <v>59.762148337595917</v>
      </c>
      <c r="X1898">
        <v>147.66937390767956</v>
      </c>
      <c r="Y1898">
        <v>136.18178832116797</v>
      </c>
      <c r="Z1898">
        <v>136.33105590062129</v>
      </c>
      <c r="AA1898">
        <v>28.3860165150836</v>
      </c>
      <c r="AB1898">
        <v>3.342038487567732</v>
      </c>
      <c r="AC1898">
        <v>-47.096520574875633</v>
      </c>
      <c r="AD1898">
        <v>72</v>
      </c>
      <c r="AE1898">
        <v>11</v>
      </c>
      <c r="AF1898">
        <v>0</v>
      </c>
      <c r="AG1898">
        <v>4</v>
      </c>
      <c r="AH1898">
        <v>195</v>
      </c>
      <c r="AI1898">
        <v>70</v>
      </c>
      <c r="AJ1898">
        <v>28</v>
      </c>
      <c r="AK1898">
        <v>29</v>
      </c>
      <c r="AL1898">
        <v>1</v>
      </c>
      <c r="AM1898">
        <v>0</v>
      </c>
    </row>
    <row r="1899" spans="1:39">
      <c r="A1899">
        <v>4</v>
      </c>
      <c r="B1899">
        <v>10</v>
      </c>
      <c r="C1899">
        <v>2022</v>
      </c>
      <c r="D1899">
        <v>99</v>
      </c>
      <c r="E1899">
        <v>99</v>
      </c>
      <c r="F1899">
        <v>99</v>
      </c>
      <c r="G1899">
        <v>2</v>
      </c>
      <c r="H1899">
        <v>99</v>
      </c>
      <c r="I1899">
        <v>99</v>
      </c>
      <c r="J1899">
        <v>999</v>
      </c>
      <c r="K1899">
        <v>99</v>
      </c>
      <c r="L1899">
        <v>99</v>
      </c>
      <c r="M1899">
        <v>99</v>
      </c>
      <c r="N1899">
        <v>99</v>
      </c>
      <c r="O1899">
        <v>99</v>
      </c>
      <c r="P1899">
        <v>9999</v>
      </c>
      <c r="Q1899">
        <v>36</v>
      </c>
      <c r="R1899">
        <v>734</v>
      </c>
      <c r="S1899">
        <v>734</v>
      </c>
      <c r="T1899">
        <v>10.983091426006284</v>
      </c>
      <c r="U1899">
        <v>11.051706180303489</v>
      </c>
      <c r="V1899">
        <v>4.5245231607629437</v>
      </c>
      <c r="W1899">
        <v>59.915531335149886</v>
      </c>
      <c r="X1899">
        <v>148.58165973413315</v>
      </c>
      <c r="Y1899">
        <v>137.14087193460469</v>
      </c>
      <c r="Z1899">
        <v>137.14087193460469</v>
      </c>
      <c r="AA1899">
        <v>30.313290442336204</v>
      </c>
      <c r="AB1899">
        <v>4.3115652946337377</v>
      </c>
      <c r="AC1899">
        <v>-66.330292990671339</v>
      </c>
      <c r="AD1899">
        <v>10</v>
      </c>
      <c r="AE1899">
        <v>0</v>
      </c>
      <c r="AF1899">
        <v>0</v>
      </c>
      <c r="AG1899">
        <v>2</v>
      </c>
      <c r="AH1899">
        <v>28</v>
      </c>
      <c r="AI1899">
        <v>3</v>
      </c>
      <c r="AJ1899">
        <v>0</v>
      </c>
      <c r="AK1899">
        <v>2</v>
      </c>
      <c r="AL1899">
        <v>0</v>
      </c>
      <c r="AM1899">
        <v>0</v>
      </c>
    </row>
    <row r="1900" spans="1:39">
      <c r="A1900">
        <v>4</v>
      </c>
      <c r="B1900">
        <v>11</v>
      </c>
      <c r="C1900">
        <v>2022</v>
      </c>
      <c r="D1900">
        <v>99</v>
      </c>
      <c r="E1900">
        <v>99</v>
      </c>
      <c r="F1900">
        <v>99</v>
      </c>
      <c r="G1900">
        <v>3</v>
      </c>
      <c r="H1900">
        <v>99</v>
      </c>
      <c r="I1900">
        <v>99</v>
      </c>
      <c r="J1900">
        <v>999</v>
      </c>
      <c r="K1900">
        <v>99</v>
      </c>
      <c r="L1900">
        <v>99</v>
      </c>
      <c r="M1900">
        <v>99</v>
      </c>
      <c r="N1900">
        <v>99</v>
      </c>
      <c r="O1900">
        <v>99</v>
      </c>
      <c r="P1900">
        <v>9999</v>
      </c>
      <c r="Q1900">
        <v>141</v>
      </c>
      <c r="R1900">
        <v>3146</v>
      </c>
      <c r="S1900">
        <v>3132</v>
      </c>
      <c r="T1900">
        <v>47.074667065689056</v>
      </c>
      <c r="U1900">
        <v>46.923124166947744</v>
      </c>
      <c r="V1900">
        <v>4.7294977749523204</v>
      </c>
      <c r="W1900">
        <v>59.703703703703702</v>
      </c>
      <c r="X1900">
        <v>147.81158071712596</v>
      </c>
      <c r="Y1900">
        <v>135.85068658614091</v>
      </c>
      <c r="Z1900">
        <v>136.45793742017861</v>
      </c>
      <c r="AA1900">
        <v>29.56464958366864</v>
      </c>
      <c r="AB1900">
        <v>4.8357781185477746</v>
      </c>
      <c r="AC1900">
        <v>-63.627797411158447</v>
      </c>
      <c r="AD1900">
        <v>75</v>
      </c>
      <c r="AE1900">
        <v>0</v>
      </c>
      <c r="AF1900">
        <v>0</v>
      </c>
      <c r="AG1900">
        <v>9</v>
      </c>
      <c r="AH1900">
        <v>38</v>
      </c>
      <c r="AI1900">
        <v>7</v>
      </c>
      <c r="AJ1900">
        <v>0</v>
      </c>
      <c r="AK1900">
        <v>11</v>
      </c>
      <c r="AL1900">
        <v>0</v>
      </c>
      <c r="AM1900">
        <v>2</v>
      </c>
    </row>
    <row r="1901" spans="1:39">
      <c r="A1901">
        <v>4</v>
      </c>
      <c r="B1901">
        <v>12</v>
      </c>
      <c r="C1901">
        <v>2022</v>
      </c>
      <c r="D1901">
        <v>99</v>
      </c>
      <c r="E1901">
        <v>99</v>
      </c>
      <c r="F1901">
        <v>99</v>
      </c>
      <c r="G1901">
        <v>4</v>
      </c>
      <c r="H1901">
        <v>99</v>
      </c>
      <c r="I1901">
        <v>99</v>
      </c>
      <c r="J1901">
        <v>999</v>
      </c>
      <c r="K1901">
        <v>99</v>
      </c>
      <c r="L1901">
        <v>99</v>
      </c>
      <c r="M1901">
        <v>99</v>
      </c>
      <c r="N1901">
        <v>99</v>
      </c>
      <c r="O1901">
        <v>99</v>
      </c>
      <c r="P1901">
        <v>9999</v>
      </c>
      <c r="Q1901">
        <v>4</v>
      </c>
      <c r="R1901">
        <v>63</v>
      </c>
      <c r="S1901">
        <v>63</v>
      </c>
      <c r="T1901">
        <v>0.94269040849917685</v>
      </c>
      <c r="U1901">
        <v>1.058000053709711</v>
      </c>
      <c r="V1901">
        <v>0.88888888888888895</v>
      </c>
      <c r="W1901">
        <v>62.698412698412696</v>
      </c>
      <c r="X1901">
        <v>165.72082065039805</v>
      </c>
      <c r="Y1901">
        <v>152.9603174603175</v>
      </c>
      <c r="Z1901">
        <v>152.9603174603175</v>
      </c>
      <c r="AA1901">
        <v>33.942217658570279</v>
      </c>
      <c r="AB1901">
        <v>1.714873502993137</v>
      </c>
      <c r="AC1901">
        <v>-68.007712234329347</v>
      </c>
      <c r="AD1901">
        <v>2</v>
      </c>
      <c r="AE1901">
        <v>0</v>
      </c>
      <c r="AF1901">
        <v>0</v>
      </c>
      <c r="AG1901">
        <v>0</v>
      </c>
      <c r="AH1901">
        <v>6</v>
      </c>
      <c r="AI1901">
        <v>1</v>
      </c>
      <c r="AJ1901">
        <v>0</v>
      </c>
      <c r="AK1901">
        <v>1</v>
      </c>
      <c r="AL1901">
        <v>1</v>
      </c>
      <c r="AM1901">
        <v>0</v>
      </c>
    </row>
    <row r="1902" spans="1:39">
      <c r="A1902">
        <v>4</v>
      </c>
      <c r="B1902">
        <v>13</v>
      </c>
      <c r="C1902">
        <v>2021</v>
      </c>
      <c r="D1902">
        <v>99</v>
      </c>
      <c r="E1902">
        <v>99</v>
      </c>
      <c r="F1902">
        <v>99</v>
      </c>
      <c r="G1902">
        <v>1</v>
      </c>
      <c r="H1902">
        <v>99</v>
      </c>
      <c r="I1902">
        <v>99</v>
      </c>
      <c r="J1902">
        <v>999</v>
      </c>
      <c r="K1902">
        <v>99</v>
      </c>
      <c r="L1902">
        <v>99</v>
      </c>
      <c r="M1902">
        <v>99</v>
      </c>
      <c r="N1902">
        <v>99</v>
      </c>
      <c r="O1902">
        <v>99</v>
      </c>
      <c r="P1902">
        <v>9999</v>
      </c>
      <c r="Q1902">
        <v>81</v>
      </c>
      <c r="R1902">
        <v>2385</v>
      </c>
      <c r="S1902">
        <v>2385</v>
      </c>
      <c r="T1902">
        <v>37.26253919597282</v>
      </c>
      <c r="U1902">
        <v>38.057748467335252</v>
      </c>
      <c r="V1902">
        <v>14.494339622641505</v>
      </c>
      <c r="W1902">
        <v>57.771069182389965</v>
      </c>
      <c r="X1902">
        <v>150.45094952881286</v>
      </c>
      <c r="Y1902">
        <v>138.86622641509402</v>
      </c>
      <c r="Z1902">
        <v>138.86622641509402</v>
      </c>
      <c r="AA1902">
        <v>28.736402003378299</v>
      </c>
      <c r="AB1902">
        <v>3.4782947081831392</v>
      </c>
      <c r="AC1902">
        <v>-59.921406536197694</v>
      </c>
      <c r="AD1902">
        <v>48</v>
      </c>
      <c r="AE1902">
        <v>18</v>
      </c>
      <c r="AF1902">
        <v>1</v>
      </c>
      <c r="AG1902">
        <v>18</v>
      </c>
      <c r="AH1902">
        <v>222</v>
      </c>
      <c r="AI1902">
        <v>50</v>
      </c>
      <c r="AJ1902">
        <v>26</v>
      </c>
      <c r="AK1902">
        <v>20</v>
      </c>
      <c r="AL1902">
        <v>0</v>
      </c>
      <c r="AM1902">
        <v>0</v>
      </c>
    </row>
    <row r="1903" spans="1:39">
      <c r="A1903">
        <v>4</v>
      </c>
      <c r="B1903">
        <v>14</v>
      </c>
      <c r="C1903">
        <v>2021</v>
      </c>
      <c r="D1903">
        <v>99</v>
      </c>
      <c r="E1903">
        <v>99</v>
      </c>
      <c r="F1903">
        <v>99</v>
      </c>
      <c r="G1903">
        <v>2</v>
      </c>
      <c r="H1903">
        <v>99</v>
      </c>
      <c r="I1903">
        <v>99</v>
      </c>
      <c r="J1903">
        <v>999</v>
      </c>
      <c r="K1903">
        <v>99</v>
      </c>
      <c r="L1903">
        <v>99</v>
      </c>
      <c r="M1903">
        <v>99</v>
      </c>
      <c r="N1903">
        <v>99</v>
      </c>
      <c r="O1903">
        <v>99</v>
      </c>
      <c r="P1903">
        <v>9999</v>
      </c>
      <c r="Q1903">
        <v>41</v>
      </c>
      <c r="R1903">
        <v>753</v>
      </c>
      <c r="S1903">
        <v>753</v>
      </c>
      <c r="T1903">
        <v>11.76465073986061</v>
      </c>
      <c r="U1903">
        <v>11.631484153821464</v>
      </c>
      <c r="V1903">
        <v>14.637450199203183</v>
      </c>
      <c r="W1903">
        <v>58.096945551128805</v>
      </c>
      <c r="X1903">
        <v>145.63990336954805</v>
      </c>
      <c r="Y1903">
        <v>134.42563081009291</v>
      </c>
      <c r="Z1903">
        <v>134.42563081009291</v>
      </c>
      <c r="AA1903">
        <v>30.796692974643957</v>
      </c>
      <c r="AB1903">
        <v>4.3379671273342044</v>
      </c>
      <c r="AC1903">
        <v>-64.601457426300755</v>
      </c>
      <c r="AD1903">
        <v>15</v>
      </c>
      <c r="AE1903">
        <v>0</v>
      </c>
      <c r="AF1903">
        <v>0</v>
      </c>
      <c r="AG1903">
        <v>2</v>
      </c>
      <c r="AH1903">
        <v>26</v>
      </c>
      <c r="AI1903">
        <v>1</v>
      </c>
      <c r="AJ1903">
        <v>1</v>
      </c>
      <c r="AK1903">
        <v>0</v>
      </c>
      <c r="AL1903">
        <v>0</v>
      </c>
      <c r="AM1903">
        <v>0</v>
      </c>
    </row>
    <row r="1904" spans="1:39">
      <c r="A1904">
        <v>4</v>
      </c>
      <c r="B1904">
        <v>15</v>
      </c>
      <c r="C1904">
        <v>2021</v>
      </c>
      <c r="D1904">
        <v>99</v>
      </c>
      <c r="E1904">
        <v>99</v>
      </c>
      <c r="F1904">
        <v>99</v>
      </c>
      <c r="G1904">
        <v>3</v>
      </c>
      <c r="H1904">
        <v>99</v>
      </c>
      <c r="I1904">
        <v>99</v>
      </c>
      <c r="J1904">
        <v>999</v>
      </c>
      <c r="K1904">
        <v>99</v>
      </c>
      <c r="L1904">
        <v>99</v>
      </c>
      <c r="M1904">
        <v>99</v>
      </c>
      <c r="N1904">
        <v>99</v>
      </c>
      <c r="O1904">
        <v>99</v>
      </c>
      <c r="P1904">
        <v>9999</v>
      </c>
      <c r="Q1904">
        <v>148</v>
      </c>
      <c r="R1904">
        <v>3194</v>
      </c>
      <c r="S1904">
        <v>3182</v>
      </c>
      <c r="T1904">
        <v>49.902117480896109</v>
      </c>
      <c r="U1904">
        <v>49.185215238849011</v>
      </c>
      <c r="V1904">
        <v>14.06073888541014</v>
      </c>
      <c r="W1904">
        <v>57.528912633563806</v>
      </c>
      <c r="X1904">
        <v>145.65668564636715</v>
      </c>
      <c r="Y1904">
        <v>134.01135253600501</v>
      </c>
      <c r="Z1904">
        <v>134.5167379006914</v>
      </c>
      <c r="AA1904">
        <v>27.097855618361955</v>
      </c>
      <c r="AB1904">
        <v>4.3034212354695551</v>
      </c>
      <c r="AC1904">
        <v>-61.122886784293357</v>
      </c>
      <c r="AD1904">
        <v>49</v>
      </c>
      <c r="AE1904">
        <v>0</v>
      </c>
      <c r="AF1904">
        <v>0</v>
      </c>
      <c r="AG1904">
        <v>10</v>
      </c>
      <c r="AH1904">
        <v>53</v>
      </c>
      <c r="AI1904">
        <v>2</v>
      </c>
      <c r="AJ1904">
        <v>2</v>
      </c>
      <c r="AK1904">
        <v>13</v>
      </c>
      <c r="AL1904">
        <v>0</v>
      </c>
      <c r="AM1904">
        <v>0</v>
      </c>
    </row>
    <row r="1905" spans="1:39">
      <c r="A1905">
        <v>4</v>
      </c>
      <c r="B1905">
        <v>16</v>
      </c>
      <c r="C1905">
        <v>2021</v>
      </c>
      <c r="D1905">
        <v>99</v>
      </c>
      <c r="E1905">
        <v>99</v>
      </c>
      <c r="F1905">
        <v>99</v>
      </c>
      <c r="G1905">
        <v>4</v>
      </c>
      <c r="H1905">
        <v>99</v>
      </c>
      <c r="I1905">
        <v>99</v>
      </c>
      <c r="J1905">
        <v>999</v>
      </c>
      <c r="K1905">
        <v>99</v>
      </c>
      <c r="L1905">
        <v>99</v>
      </c>
      <c r="M1905">
        <v>99</v>
      </c>
      <c r="N1905">
        <v>99</v>
      </c>
      <c r="O1905">
        <v>99</v>
      </c>
      <c r="P1905">
        <v>9999</v>
      </c>
      <c r="Q1905">
        <v>6</v>
      </c>
      <c r="R1905">
        <v>68.53</v>
      </c>
      <c r="S1905">
        <v>68.53</v>
      </c>
      <c r="T1905">
        <v>1.0706925832704477</v>
      </c>
      <c r="U1905">
        <v>1.1255521399942909</v>
      </c>
      <c r="V1905">
        <v>16.824894206916685</v>
      </c>
      <c r="W1905">
        <v>62.343353275937552</v>
      </c>
      <c r="X1905">
        <v>154.8549567223408</v>
      </c>
      <c r="Y1905">
        <v>142.93112505472061</v>
      </c>
      <c r="Z1905">
        <v>142.93112505472061</v>
      </c>
      <c r="AA1905">
        <v>31.619924519053939</v>
      </c>
      <c r="AD1905">
        <v>0.53</v>
      </c>
      <c r="AE1905">
        <v>0</v>
      </c>
      <c r="AF1905">
        <v>0</v>
      </c>
      <c r="AG1905">
        <v>0</v>
      </c>
      <c r="AH1905">
        <v>2</v>
      </c>
      <c r="AI1905">
        <v>0</v>
      </c>
      <c r="AJ1905">
        <v>0</v>
      </c>
      <c r="AK1905">
        <v>0</v>
      </c>
      <c r="AL1905">
        <v>0</v>
      </c>
      <c r="AM1905">
        <v>0</v>
      </c>
    </row>
    <row r="1906" spans="1:39">
      <c r="A1906">
        <v>4</v>
      </c>
      <c r="B1906">
        <v>17</v>
      </c>
      <c r="C1906">
        <v>2020</v>
      </c>
      <c r="D1906">
        <v>99</v>
      </c>
      <c r="E1906">
        <v>99</v>
      </c>
      <c r="F1906">
        <v>99</v>
      </c>
      <c r="G1906">
        <v>1</v>
      </c>
      <c r="H1906">
        <v>99</v>
      </c>
      <c r="I1906">
        <v>99</v>
      </c>
      <c r="J1906">
        <v>999</v>
      </c>
      <c r="K1906">
        <v>99</v>
      </c>
      <c r="L1906">
        <v>99</v>
      </c>
      <c r="M1906">
        <v>99</v>
      </c>
      <c r="N1906">
        <v>99</v>
      </c>
      <c r="O1906">
        <v>99</v>
      </c>
      <c r="P1906">
        <v>9999</v>
      </c>
      <c r="Q1906">
        <v>80</v>
      </c>
      <c r="R1906">
        <v>2322</v>
      </c>
      <c r="S1906">
        <v>2322</v>
      </c>
      <c r="T1906">
        <v>34.964613762987511</v>
      </c>
      <c r="U1906">
        <v>35.38044685062124</v>
      </c>
      <c r="V1906">
        <v>14.813953488372089</v>
      </c>
      <c r="W1906">
        <v>58.355297157622736</v>
      </c>
      <c r="X1906">
        <v>145.49860815992503</v>
      </c>
      <c r="Y1906">
        <v>134.29521533161065</v>
      </c>
      <c r="Z1906">
        <v>134.29521533161065</v>
      </c>
      <c r="AA1906">
        <v>28.19091121259989</v>
      </c>
      <c r="AB1906">
        <v>3.7083535751247174</v>
      </c>
      <c r="AC1906">
        <v>-60.076394355775889</v>
      </c>
      <c r="AD1906">
        <v>54</v>
      </c>
      <c r="AE1906">
        <v>6</v>
      </c>
      <c r="AF1906">
        <v>0</v>
      </c>
      <c r="AG1906">
        <v>6</v>
      </c>
      <c r="AH1906">
        <v>151</v>
      </c>
      <c r="AI1906">
        <v>70</v>
      </c>
      <c r="AJ1906">
        <v>19</v>
      </c>
      <c r="AK1906">
        <v>56</v>
      </c>
      <c r="AL1906">
        <v>0</v>
      </c>
      <c r="AM1906">
        <v>0</v>
      </c>
    </row>
    <row r="1907" spans="1:39">
      <c r="A1907">
        <v>4</v>
      </c>
      <c r="B1907">
        <v>18</v>
      </c>
      <c r="C1907">
        <v>2020</v>
      </c>
      <c r="D1907">
        <v>99</v>
      </c>
      <c r="E1907">
        <v>99</v>
      </c>
      <c r="F1907">
        <v>99</v>
      </c>
      <c r="G1907">
        <v>2</v>
      </c>
      <c r="H1907">
        <v>99</v>
      </c>
      <c r="I1907">
        <v>99</v>
      </c>
      <c r="J1907">
        <v>999</v>
      </c>
      <c r="K1907">
        <v>99</v>
      </c>
      <c r="L1907">
        <v>99</v>
      </c>
      <c r="M1907">
        <v>99</v>
      </c>
      <c r="N1907">
        <v>99</v>
      </c>
      <c r="O1907">
        <v>99</v>
      </c>
      <c r="P1907">
        <v>9999</v>
      </c>
      <c r="Q1907">
        <v>37</v>
      </c>
      <c r="R1907">
        <v>782</v>
      </c>
      <c r="S1907">
        <v>782</v>
      </c>
      <c r="T1907">
        <v>11.775335039903627</v>
      </c>
      <c r="U1907">
        <v>11.33308702806087</v>
      </c>
      <c r="V1907">
        <v>15.170076726342714</v>
      </c>
      <c r="W1907">
        <v>58.927109974424553</v>
      </c>
      <c r="X1907">
        <v>138.38824804027797</v>
      </c>
      <c r="Y1907">
        <v>127.73235294117644</v>
      </c>
      <c r="Z1907">
        <v>127.73235294117644</v>
      </c>
      <c r="AA1907">
        <v>27.759675428319881</v>
      </c>
      <c r="AB1907">
        <v>3.1934326127782988</v>
      </c>
      <c r="AC1907">
        <v>-45.248105735210174</v>
      </c>
      <c r="AD1907">
        <v>13</v>
      </c>
      <c r="AE1907">
        <v>0</v>
      </c>
      <c r="AF1907">
        <v>0</v>
      </c>
      <c r="AG1907">
        <v>0</v>
      </c>
      <c r="AH1907">
        <v>31</v>
      </c>
      <c r="AI1907">
        <v>3</v>
      </c>
      <c r="AJ1907">
        <v>0</v>
      </c>
      <c r="AK1907">
        <v>12</v>
      </c>
      <c r="AL1907">
        <v>3</v>
      </c>
      <c r="AM1907">
        <v>0</v>
      </c>
    </row>
    <row r="1908" spans="1:39">
      <c r="A1908">
        <v>4</v>
      </c>
      <c r="B1908">
        <v>19</v>
      </c>
      <c r="C1908">
        <v>2020</v>
      </c>
      <c r="D1908">
        <v>99</v>
      </c>
      <c r="E1908">
        <v>99</v>
      </c>
      <c r="F1908">
        <v>99</v>
      </c>
      <c r="G1908">
        <v>3</v>
      </c>
      <c r="H1908">
        <v>99</v>
      </c>
      <c r="I1908">
        <v>99</v>
      </c>
      <c r="J1908">
        <v>999</v>
      </c>
      <c r="K1908">
        <v>99</v>
      </c>
      <c r="L1908">
        <v>99</v>
      </c>
      <c r="M1908">
        <v>99</v>
      </c>
      <c r="N1908">
        <v>99</v>
      </c>
      <c r="O1908">
        <v>99</v>
      </c>
      <c r="P1908">
        <v>9999</v>
      </c>
      <c r="Q1908">
        <v>153</v>
      </c>
      <c r="R1908">
        <v>3502</v>
      </c>
      <c r="S1908">
        <v>3490</v>
      </c>
      <c r="T1908">
        <v>52.733022135220608</v>
      </c>
      <c r="U1908">
        <v>52.749859795358439</v>
      </c>
      <c r="V1908">
        <v>14.031696173615078</v>
      </c>
      <c r="W1908">
        <v>57.328939828080223</v>
      </c>
      <c r="X1908">
        <v>144.40954031530063</v>
      </c>
      <c r="Y1908">
        <v>132.75919474585936</v>
      </c>
      <c r="Z1908">
        <v>133.21567335243532</v>
      </c>
      <c r="AA1908">
        <v>27.188321552546505</v>
      </c>
      <c r="AB1908">
        <v>4.2864608960739607</v>
      </c>
      <c r="AC1908">
        <v>-58.719771550823296</v>
      </c>
      <c r="AD1908">
        <v>88</v>
      </c>
      <c r="AE1908">
        <v>0</v>
      </c>
      <c r="AF1908">
        <v>0</v>
      </c>
      <c r="AG1908">
        <v>7</v>
      </c>
      <c r="AH1908">
        <v>18</v>
      </c>
      <c r="AI1908">
        <v>8</v>
      </c>
      <c r="AJ1908">
        <v>1</v>
      </c>
      <c r="AK1908">
        <v>16</v>
      </c>
      <c r="AL1908">
        <v>0</v>
      </c>
      <c r="AM1908">
        <v>2</v>
      </c>
    </row>
    <row r="1909" spans="1:39">
      <c r="A1909">
        <v>4</v>
      </c>
      <c r="B1909">
        <v>20</v>
      </c>
      <c r="C1909">
        <v>2020</v>
      </c>
      <c r="D1909">
        <v>99</v>
      </c>
      <c r="E1909">
        <v>99</v>
      </c>
      <c r="F1909">
        <v>99</v>
      </c>
      <c r="G1909">
        <v>4</v>
      </c>
      <c r="H1909">
        <v>99</v>
      </c>
      <c r="I1909">
        <v>99</v>
      </c>
      <c r="J1909">
        <v>999</v>
      </c>
      <c r="K1909">
        <v>99</v>
      </c>
      <c r="L1909">
        <v>99</v>
      </c>
      <c r="M1909">
        <v>99</v>
      </c>
      <c r="N1909">
        <v>99</v>
      </c>
      <c r="O1909">
        <v>99</v>
      </c>
      <c r="P1909">
        <v>9999</v>
      </c>
      <c r="Q1909">
        <v>5</v>
      </c>
      <c r="R1909">
        <v>35</v>
      </c>
      <c r="S1909">
        <v>35</v>
      </c>
      <c r="T1909">
        <v>0.52702906188826992</v>
      </c>
      <c r="U1909">
        <v>0.53660632595945124</v>
      </c>
      <c r="V1909">
        <v>16.828571428571426</v>
      </c>
      <c r="W1909">
        <v>61.742857142857154</v>
      </c>
      <c r="X1909">
        <v>146.40148583810563</v>
      </c>
      <c r="Y1909">
        <v>135.12857142857141</v>
      </c>
      <c r="Z1909">
        <v>135.12857142857141</v>
      </c>
      <c r="AA1909">
        <v>29.77064298387705</v>
      </c>
      <c r="AB1909">
        <v>1.1794152823173916</v>
      </c>
      <c r="AC1909">
        <v>-46.947210344416909</v>
      </c>
      <c r="AD1909">
        <v>1</v>
      </c>
      <c r="AE1909">
        <v>0</v>
      </c>
      <c r="AF1909">
        <v>0</v>
      </c>
      <c r="AG1909">
        <v>0</v>
      </c>
      <c r="AH1909">
        <v>2</v>
      </c>
      <c r="AI1909">
        <v>3</v>
      </c>
      <c r="AJ1909">
        <v>0</v>
      </c>
      <c r="AK1909">
        <v>0</v>
      </c>
      <c r="AL1909">
        <v>0</v>
      </c>
      <c r="AM1909">
        <v>0</v>
      </c>
    </row>
    <row r="1910" spans="1:39">
      <c r="A1910">
        <v>4</v>
      </c>
      <c r="B1910">
        <v>21</v>
      </c>
      <c r="C1910">
        <v>2019</v>
      </c>
      <c r="D1910">
        <v>99</v>
      </c>
      <c r="E1910">
        <v>99</v>
      </c>
      <c r="F1910">
        <v>99</v>
      </c>
      <c r="G1910">
        <v>1</v>
      </c>
      <c r="H1910">
        <v>99</v>
      </c>
      <c r="I1910">
        <v>99</v>
      </c>
      <c r="J1910">
        <v>999</v>
      </c>
      <c r="K1910">
        <v>99</v>
      </c>
      <c r="L1910">
        <v>99</v>
      </c>
      <c r="M1910">
        <v>99</v>
      </c>
      <c r="N1910">
        <v>99</v>
      </c>
      <c r="O1910">
        <v>99</v>
      </c>
      <c r="P1910">
        <v>9999</v>
      </c>
      <c r="Q1910">
        <v>97</v>
      </c>
      <c r="R1910">
        <v>2554</v>
      </c>
      <c r="S1910">
        <v>2554</v>
      </c>
      <c r="T1910">
        <v>30.667627281460138</v>
      </c>
      <c r="U1910">
        <v>31.298140919220423</v>
      </c>
      <c r="V1910">
        <v>14.899765074393111</v>
      </c>
      <c r="W1910">
        <v>58.575567736883315</v>
      </c>
      <c r="X1910">
        <v>149.13449130418945</v>
      </c>
      <c r="Y1910">
        <v>137.6511354737666</v>
      </c>
      <c r="Z1910">
        <v>137.6511354737666</v>
      </c>
      <c r="AA1910">
        <v>27.733647440522422</v>
      </c>
      <c r="AB1910">
        <v>2.995945800566171</v>
      </c>
      <c r="AC1910">
        <v>-55.397179463486843</v>
      </c>
      <c r="AD1910">
        <v>72</v>
      </c>
      <c r="AE1910">
        <v>2</v>
      </c>
      <c r="AF1910">
        <v>0</v>
      </c>
      <c r="AG1910">
        <v>10</v>
      </c>
      <c r="AH1910">
        <v>186</v>
      </c>
      <c r="AI1910">
        <v>93</v>
      </c>
      <c r="AJ1910">
        <v>33</v>
      </c>
      <c r="AK1910">
        <v>78</v>
      </c>
      <c r="AL1910">
        <v>0</v>
      </c>
      <c r="AM1910">
        <v>0</v>
      </c>
    </row>
    <row r="1911" spans="1:39">
      <c r="A1911">
        <v>4</v>
      </c>
      <c r="B1911">
        <v>22</v>
      </c>
      <c r="C1911">
        <v>2019</v>
      </c>
      <c r="D1911">
        <v>99</v>
      </c>
      <c r="E1911">
        <v>99</v>
      </c>
      <c r="F1911">
        <v>99</v>
      </c>
      <c r="G1911">
        <v>2</v>
      </c>
      <c r="H1911">
        <v>99</v>
      </c>
      <c r="I1911">
        <v>99</v>
      </c>
      <c r="J1911">
        <v>999</v>
      </c>
      <c r="K1911">
        <v>99</v>
      </c>
      <c r="L1911">
        <v>99</v>
      </c>
      <c r="M1911">
        <v>99</v>
      </c>
      <c r="N1911">
        <v>99</v>
      </c>
      <c r="O1911">
        <v>99</v>
      </c>
      <c r="P1911">
        <v>9999</v>
      </c>
      <c r="Q1911">
        <v>99</v>
      </c>
      <c r="R1911">
        <v>2350</v>
      </c>
      <c r="S1911">
        <v>2350</v>
      </c>
      <c r="T1911">
        <v>28.218059558117197</v>
      </c>
      <c r="U1911">
        <v>28.11976303361412</v>
      </c>
      <c r="V1911">
        <v>15.131063829787236</v>
      </c>
      <c r="W1911">
        <v>58.851489361702143</v>
      </c>
      <c r="X1911">
        <v>145.62107835227403</v>
      </c>
      <c r="Y1911">
        <v>134.40825531914899</v>
      </c>
      <c r="Z1911">
        <v>134.40825531914899</v>
      </c>
      <c r="AA1911">
        <v>29.374917219235744</v>
      </c>
      <c r="AB1911">
        <v>3.7040041465921441</v>
      </c>
      <c r="AC1911">
        <v>-57.587023829157751</v>
      </c>
      <c r="AD1911">
        <v>64</v>
      </c>
      <c r="AE1911">
        <v>4</v>
      </c>
      <c r="AF1911">
        <v>0</v>
      </c>
      <c r="AG1911">
        <v>1</v>
      </c>
      <c r="AH1911">
        <v>138</v>
      </c>
      <c r="AI1911">
        <v>19</v>
      </c>
      <c r="AJ1911">
        <v>21</v>
      </c>
      <c r="AK1911">
        <v>28</v>
      </c>
      <c r="AL1911">
        <v>0</v>
      </c>
      <c r="AM1911">
        <v>0</v>
      </c>
    </row>
    <row r="1912" spans="1:39">
      <c r="A1912">
        <v>4</v>
      </c>
      <c r="B1912">
        <v>23</v>
      </c>
      <c r="C1912">
        <v>2019</v>
      </c>
      <c r="D1912">
        <v>99</v>
      </c>
      <c r="E1912">
        <v>99</v>
      </c>
      <c r="F1912">
        <v>99</v>
      </c>
      <c r="G1912">
        <v>3</v>
      </c>
      <c r="H1912">
        <v>99</v>
      </c>
      <c r="I1912">
        <v>99</v>
      </c>
      <c r="J1912">
        <v>999</v>
      </c>
      <c r="K1912">
        <v>99</v>
      </c>
      <c r="L1912">
        <v>99</v>
      </c>
      <c r="M1912">
        <v>99</v>
      </c>
      <c r="N1912">
        <v>99</v>
      </c>
      <c r="O1912">
        <v>99</v>
      </c>
      <c r="P1912">
        <v>9999</v>
      </c>
      <c r="Q1912">
        <v>168</v>
      </c>
      <c r="R1912">
        <v>3424</v>
      </c>
      <c r="S1912">
        <v>3409</v>
      </c>
      <c r="T1912">
        <v>41.114313160422675</v>
      </c>
      <c r="U1912">
        <v>40.582096047165457</v>
      </c>
      <c r="V1912">
        <v>14.13317757009346</v>
      </c>
      <c r="W1912">
        <v>57.484306248166611</v>
      </c>
      <c r="X1912">
        <v>144.70926023430349</v>
      </c>
      <c r="Y1912">
        <v>133.13212616822477</v>
      </c>
      <c r="Z1912">
        <v>133.71792314461769</v>
      </c>
      <c r="AA1912">
        <v>27.055978957140582</v>
      </c>
      <c r="AB1912">
        <v>4.2651008751259996</v>
      </c>
      <c r="AC1912">
        <v>-65.400878412238882</v>
      </c>
      <c r="AD1912">
        <v>92</v>
      </c>
      <c r="AE1912">
        <v>8</v>
      </c>
      <c r="AF1912">
        <v>0</v>
      </c>
      <c r="AG1912">
        <v>17</v>
      </c>
      <c r="AH1912">
        <v>24</v>
      </c>
      <c r="AI1912">
        <v>3</v>
      </c>
      <c r="AJ1912">
        <v>1</v>
      </c>
      <c r="AK1912">
        <v>23</v>
      </c>
      <c r="AL1912">
        <v>0</v>
      </c>
      <c r="AM1912">
        <v>4</v>
      </c>
    </row>
    <row r="1913" spans="1:39">
      <c r="A1913">
        <v>4</v>
      </c>
      <c r="B1913">
        <v>24</v>
      </c>
      <c r="C1913">
        <v>2019</v>
      </c>
      <c r="D1913">
        <v>99</v>
      </c>
      <c r="E1913">
        <v>99</v>
      </c>
      <c r="F1913">
        <v>99</v>
      </c>
      <c r="G1913">
        <v>4</v>
      </c>
      <c r="H1913">
        <v>99</v>
      </c>
      <c r="I1913">
        <v>99</v>
      </c>
      <c r="J1913">
        <v>999</v>
      </c>
      <c r="K1913">
        <v>99</v>
      </c>
      <c r="L1913">
        <v>99</v>
      </c>
      <c r="M1913">
        <v>99</v>
      </c>
      <c r="N1913">
        <v>99</v>
      </c>
      <c r="O1913">
        <v>99</v>
      </c>
      <c r="P1913">
        <v>9999</v>
      </c>
      <c r="R1913">
        <v>0</v>
      </c>
    </row>
    <row r="1914" spans="1:39">
      <c r="A1914">
        <v>4</v>
      </c>
      <c r="B1914">
        <v>25</v>
      </c>
      <c r="C1914">
        <v>2018</v>
      </c>
      <c r="D1914">
        <v>99</v>
      </c>
      <c r="E1914">
        <v>99</v>
      </c>
      <c r="F1914">
        <v>99</v>
      </c>
      <c r="G1914">
        <v>1</v>
      </c>
      <c r="H1914">
        <v>99</v>
      </c>
      <c r="I1914">
        <v>99</v>
      </c>
      <c r="J1914">
        <v>999</v>
      </c>
      <c r="K1914">
        <v>99</v>
      </c>
      <c r="L1914">
        <v>99</v>
      </c>
      <c r="M1914">
        <v>99</v>
      </c>
      <c r="N1914">
        <v>99</v>
      </c>
      <c r="O1914">
        <v>99</v>
      </c>
      <c r="P1914">
        <v>9999</v>
      </c>
      <c r="Q1914">
        <v>99</v>
      </c>
      <c r="R1914">
        <v>2855</v>
      </c>
      <c r="S1914">
        <v>2852</v>
      </c>
      <c r="T1914">
        <v>30.307855626326965</v>
      </c>
      <c r="U1914">
        <v>30.995458517387465</v>
      </c>
      <c r="V1914">
        <v>15.111733800350262</v>
      </c>
      <c r="W1914">
        <v>59.000350631136016</v>
      </c>
      <c r="X1914">
        <v>150.57303812095253</v>
      </c>
      <c r="Y1914">
        <v>138.82767075306481</v>
      </c>
      <c r="Z1914">
        <v>138.97370266479669</v>
      </c>
      <c r="AA1914">
        <v>27.083075713018513</v>
      </c>
      <c r="AB1914">
        <v>3.2145684138677555</v>
      </c>
      <c r="AC1914">
        <v>-42.673165387505591</v>
      </c>
      <c r="AD1914">
        <v>75</v>
      </c>
      <c r="AE1914">
        <v>11</v>
      </c>
      <c r="AF1914">
        <v>0</v>
      </c>
      <c r="AG1914">
        <v>6</v>
      </c>
      <c r="AH1914">
        <v>256</v>
      </c>
      <c r="AI1914">
        <v>105</v>
      </c>
      <c r="AJ1914">
        <v>29</v>
      </c>
      <c r="AK1914">
        <v>109</v>
      </c>
      <c r="AL1914">
        <v>0</v>
      </c>
      <c r="AM1914">
        <v>0</v>
      </c>
    </row>
    <row r="1915" spans="1:39">
      <c r="A1915">
        <v>4</v>
      </c>
      <c r="B1915">
        <v>26</v>
      </c>
      <c r="C1915">
        <v>2018</v>
      </c>
      <c r="D1915">
        <v>99</v>
      </c>
      <c r="E1915">
        <v>99</v>
      </c>
      <c r="F1915">
        <v>99</v>
      </c>
      <c r="G1915">
        <v>2</v>
      </c>
      <c r="H1915">
        <v>99</v>
      </c>
      <c r="I1915">
        <v>99</v>
      </c>
      <c r="J1915">
        <v>999</v>
      </c>
      <c r="K1915">
        <v>99</v>
      </c>
      <c r="L1915">
        <v>99</v>
      </c>
      <c r="M1915">
        <v>99</v>
      </c>
      <c r="N1915">
        <v>99</v>
      </c>
      <c r="O1915">
        <v>99</v>
      </c>
      <c r="P1915">
        <v>9999</v>
      </c>
      <c r="Q1915">
        <v>104</v>
      </c>
      <c r="R1915">
        <v>2882</v>
      </c>
      <c r="S1915">
        <v>2881</v>
      </c>
      <c r="T1915">
        <v>30.594479830148632</v>
      </c>
      <c r="U1915">
        <v>30.200632588785844</v>
      </c>
      <c r="V1915">
        <v>15.800832755031227</v>
      </c>
      <c r="W1915">
        <v>60.16279069767441</v>
      </c>
      <c r="X1915">
        <v>145.22507918916915</v>
      </c>
      <c r="Y1915">
        <v>134.00041637751545</v>
      </c>
      <c r="Z1915">
        <v>134.04692814994772</v>
      </c>
      <c r="AA1915">
        <v>27.908843877506712</v>
      </c>
      <c r="AB1915">
        <v>3.3566571507417722</v>
      </c>
      <c r="AC1915">
        <v>-57.172080373267399</v>
      </c>
      <c r="AD1915">
        <v>53</v>
      </c>
      <c r="AE1915">
        <v>41</v>
      </c>
      <c r="AF1915">
        <v>0</v>
      </c>
      <c r="AG1915">
        <v>1</v>
      </c>
      <c r="AH1915">
        <v>298</v>
      </c>
      <c r="AI1915">
        <v>140</v>
      </c>
      <c r="AJ1915">
        <v>49</v>
      </c>
      <c r="AK1915">
        <v>52</v>
      </c>
      <c r="AL1915">
        <v>0</v>
      </c>
      <c r="AM1915">
        <v>0</v>
      </c>
    </row>
    <row r="1916" spans="1:39">
      <c r="A1916">
        <v>4</v>
      </c>
      <c r="B1916">
        <v>27</v>
      </c>
      <c r="C1916">
        <v>2018</v>
      </c>
      <c r="D1916">
        <v>99</v>
      </c>
      <c r="E1916">
        <v>99</v>
      </c>
      <c r="F1916">
        <v>99</v>
      </c>
      <c r="G1916">
        <v>3</v>
      </c>
      <c r="H1916">
        <v>99</v>
      </c>
      <c r="I1916">
        <v>99</v>
      </c>
      <c r="J1916">
        <v>999</v>
      </c>
      <c r="K1916">
        <v>99</v>
      </c>
      <c r="L1916">
        <v>99</v>
      </c>
      <c r="M1916">
        <v>99</v>
      </c>
      <c r="N1916">
        <v>99</v>
      </c>
      <c r="O1916">
        <v>99</v>
      </c>
      <c r="P1916">
        <v>9999</v>
      </c>
      <c r="Q1916">
        <v>177</v>
      </c>
      <c r="R1916">
        <v>3683</v>
      </c>
      <c r="S1916">
        <v>3667</v>
      </c>
      <c r="T1916">
        <v>39.097664543524409</v>
      </c>
      <c r="U1916">
        <v>38.803908893826708</v>
      </c>
      <c r="V1916">
        <v>14.467282106978004</v>
      </c>
      <c r="W1916">
        <v>57.834742296154893</v>
      </c>
      <c r="X1916">
        <v>146.48925739738917</v>
      </c>
      <c r="Y1916">
        <v>134.72799348357304</v>
      </c>
      <c r="Z1916">
        <v>135.31584401418044</v>
      </c>
      <c r="AA1916">
        <v>27.967236321487576</v>
      </c>
      <c r="AB1916">
        <v>4.0854605894359999</v>
      </c>
      <c r="AC1916">
        <v>-61.090903751615514</v>
      </c>
      <c r="AD1916">
        <v>112</v>
      </c>
      <c r="AE1916">
        <v>7</v>
      </c>
      <c r="AF1916">
        <v>0</v>
      </c>
      <c r="AG1916">
        <v>10</v>
      </c>
      <c r="AH1916">
        <v>11</v>
      </c>
      <c r="AI1916">
        <v>2</v>
      </c>
      <c r="AJ1916">
        <v>1</v>
      </c>
      <c r="AK1916">
        <v>10</v>
      </c>
      <c r="AL1916">
        <v>0</v>
      </c>
      <c r="AM1916">
        <v>0</v>
      </c>
    </row>
    <row r="1917" spans="1:39">
      <c r="A1917">
        <v>4</v>
      </c>
      <c r="B1917">
        <v>28</v>
      </c>
      <c r="C1917">
        <v>2018</v>
      </c>
      <c r="D1917">
        <v>99</v>
      </c>
      <c r="E1917">
        <v>99</v>
      </c>
      <c r="F1917">
        <v>99</v>
      </c>
      <c r="G1917">
        <v>4</v>
      </c>
      <c r="H1917">
        <v>99</v>
      </c>
      <c r="I1917">
        <v>99</v>
      </c>
      <c r="J1917">
        <v>999</v>
      </c>
      <c r="K1917">
        <v>99</v>
      </c>
      <c r="L1917">
        <v>99</v>
      </c>
      <c r="M1917">
        <v>99</v>
      </c>
      <c r="N1917">
        <v>99</v>
      </c>
      <c r="O1917">
        <v>99</v>
      </c>
      <c r="P1917">
        <v>9999</v>
      </c>
      <c r="R1917">
        <v>0</v>
      </c>
    </row>
    <row r="1918" spans="1:39">
      <c r="A1918">
        <v>4</v>
      </c>
      <c r="B1918">
        <v>29</v>
      </c>
      <c r="C1918">
        <v>2017</v>
      </c>
      <c r="D1918">
        <v>99</v>
      </c>
      <c r="E1918">
        <v>99</v>
      </c>
      <c r="F1918">
        <v>99</v>
      </c>
      <c r="G1918">
        <v>1</v>
      </c>
      <c r="H1918">
        <v>99</v>
      </c>
      <c r="I1918">
        <v>99</v>
      </c>
      <c r="J1918">
        <v>999</v>
      </c>
      <c r="K1918">
        <v>99</v>
      </c>
      <c r="L1918">
        <v>99</v>
      </c>
      <c r="M1918">
        <v>99</v>
      </c>
      <c r="N1918">
        <v>99</v>
      </c>
      <c r="O1918">
        <v>99</v>
      </c>
      <c r="P1918">
        <v>9999</v>
      </c>
      <c r="Q1918">
        <v>110</v>
      </c>
      <c r="R1918">
        <v>2709</v>
      </c>
      <c r="S1918">
        <v>2709</v>
      </c>
      <c r="T1918">
        <v>31.908127208480568</v>
      </c>
      <c r="U1918">
        <v>32.536689841409398</v>
      </c>
      <c r="V1918">
        <v>14.942414174972315</v>
      </c>
      <c r="W1918">
        <v>58.727943890734579</v>
      </c>
      <c r="X1918">
        <v>152.79092563730629</v>
      </c>
      <c r="Y1918">
        <v>141.0260243632336</v>
      </c>
      <c r="Z1918">
        <v>141.0260243632336</v>
      </c>
      <c r="AA1918">
        <v>27.52854443458142</v>
      </c>
      <c r="AB1918">
        <v>3.4752988323258922</v>
      </c>
      <c r="AC1918">
        <v>-47.421387790231265</v>
      </c>
      <c r="AD1918">
        <v>43</v>
      </c>
      <c r="AE1918">
        <v>6</v>
      </c>
      <c r="AF1918">
        <v>0</v>
      </c>
      <c r="AG1918">
        <v>10</v>
      </c>
      <c r="AH1918">
        <v>94</v>
      </c>
      <c r="AI1918">
        <v>58</v>
      </c>
      <c r="AJ1918">
        <v>6</v>
      </c>
      <c r="AK1918">
        <v>35</v>
      </c>
      <c r="AL1918">
        <v>0</v>
      </c>
      <c r="AM1918">
        <v>2</v>
      </c>
    </row>
    <row r="1919" spans="1:39">
      <c r="A1919">
        <v>4</v>
      </c>
      <c r="B1919">
        <v>30</v>
      </c>
      <c r="C1919">
        <v>2017</v>
      </c>
      <c r="D1919">
        <v>99</v>
      </c>
      <c r="E1919">
        <v>99</v>
      </c>
      <c r="F1919">
        <v>99</v>
      </c>
      <c r="G1919">
        <v>2</v>
      </c>
      <c r="H1919">
        <v>99</v>
      </c>
      <c r="I1919">
        <v>99</v>
      </c>
      <c r="J1919">
        <v>999</v>
      </c>
      <c r="K1919">
        <v>99</v>
      </c>
      <c r="L1919">
        <v>99</v>
      </c>
      <c r="M1919">
        <v>99</v>
      </c>
      <c r="N1919">
        <v>99</v>
      </c>
      <c r="O1919">
        <v>99</v>
      </c>
      <c r="P1919">
        <v>9999</v>
      </c>
      <c r="Q1919">
        <v>99</v>
      </c>
      <c r="R1919">
        <v>2443</v>
      </c>
      <c r="S1919">
        <v>2443</v>
      </c>
      <c r="T1919">
        <v>28.77502944640754</v>
      </c>
      <c r="U1919">
        <v>29.122129934696598</v>
      </c>
      <c r="V1919">
        <v>15.667621776504298</v>
      </c>
      <c r="W1919">
        <v>59.810478919361451</v>
      </c>
      <c r="X1919">
        <v>151.64666642127412</v>
      </c>
      <c r="Y1919">
        <v>139.96987310683585</v>
      </c>
      <c r="Z1919">
        <v>139.96987310683585</v>
      </c>
      <c r="AA1919">
        <v>27.999712754071368</v>
      </c>
      <c r="AB1919">
        <v>3.3110818616304756</v>
      </c>
      <c r="AC1919">
        <v>-59.945867845784321</v>
      </c>
      <c r="AD1919">
        <v>21</v>
      </c>
      <c r="AE1919">
        <v>9</v>
      </c>
      <c r="AF1919">
        <v>0</v>
      </c>
      <c r="AG1919">
        <v>0</v>
      </c>
      <c r="AH1919">
        <v>102</v>
      </c>
      <c r="AI1919">
        <v>52</v>
      </c>
      <c r="AJ1919">
        <v>13</v>
      </c>
      <c r="AK1919">
        <v>30</v>
      </c>
      <c r="AL1919">
        <v>0</v>
      </c>
      <c r="AM1919">
        <v>0</v>
      </c>
    </row>
    <row r="1920" spans="1:39">
      <c r="A1920">
        <v>4</v>
      </c>
      <c r="B1920">
        <v>31</v>
      </c>
      <c r="C1920">
        <v>2017</v>
      </c>
      <c r="D1920">
        <v>99</v>
      </c>
      <c r="E1920">
        <v>99</v>
      </c>
      <c r="F1920">
        <v>99</v>
      </c>
      <c r="G1920">
        <v>3</v>
      </c>
      <c r="H1920">
        <v>99</v>
      </c>
      <c r="I1920">
        <v>99</v>
      </c>
      <c r="J1920">
        <v>999</v>
      </c>
      <c r="K1920">
        <v>99</v>
      </c>
      <c r="L1920">
        <v>99</v>
      </c>
      <c r="M1920">
        <v>99</v>
      </c>
      <c r="N1920">
        <v>99</v>
      </c>
      <c r="O1920">
        <v>99</v>
      </c>
      <c r="P1920">
        <v>9999</v>
      </c>
      <c r="Q1920">
        <v>181</v>
      </c>
      <c r="R1920">
        <v>3271</v>
      </c>
      <c r="S1920">
        <v>3234</v>
      </c>
      <c r="T1920">
        <v>38.527679623085994</v>
      </c>
      <c r="U1920">
        <v>37.567934609037131</v>
      </c>
      <c r="V1920">
        <v>14.605319474166924</v>
      </c>
      <c r="W1920">
        <v>58.145949288806413</v>
      </c>
      <c r="X1920">
        <v>147.26535730622004</v>
      </c>
      <c r="Y1920">
        <v>134.85643534087421</v>
      </c>
      <c r="Z1920">
        <v>136.39931972789111</v>
      </c>
      <c r="AA1920">
        <v>25.640836892426833</v>
      </c>
      <c r="AB1920">
        <v>3.5658446362982859</v>
      </c>
      <c r="AC1920">
        <v>-63.246353900154837</v>
      </c>
      <c r="AD1920">
        <v>60</v>
      </c>
      <c r="AE1920">
        <v>13</v>
      </c>
      <c r="AF1920">
        <v>0</v>
      </c>
      <c r="AG1920">
        <v>8</v>
      </c>
      <c r="AH1920">
        <v>1</v>
      </c>
      <c r="AI1920">
        <v>0</v>
      </c>
      <c r="AJ1920">
        <v>0</v>
      </c>
      <c r="AK1920">
        <v>7</v>
      </c>
      <c r="AL1920">
        <v>0</v>
      </c>
      <c r="AM1920">
        <v>1</v>
      </c>
    </row>
    <row r="1921" spans="1:39">
      <c r="A1921">
        <v>4</v>
      </c>
      <c r="B1921">
        <v>32</v>
      </c>
      <c r="C1921">
        <v>2017</v>
      </c>
      <c r="D1921">
        <v>99</v>
      </c>
      <c r="E1921">
        <v>99</v>
      </c>
      <c r="F1921">
        <v>99</v>
      </c>
      <c r="G1921">
        <v>4</v>
      </c>
      <c r="H1921">
        <v>99</v>
      </c>
      <c r="I1921">
        <v>99</v>
      </c>
      <c r="J1921">
        <v>999</v>
      </c>
      <c r="K1921">
        <v>99</v>
      </c>
      <c r="L1921">
        <v>99</v>
      </c>
      <c r="M1921">
        <v>99</v>
      </c>
      <c r="N1921">
        <v>99</v>
      </c>
      <c r="O1921">
        <v>99</v>
      </c>
      <c r="P1921">
        <v>9999</v>
      </c>
      <c r="Q1921">
        <v>6</v>
      </c>
      <c r="R1921">
        <v>67</v>
      </c>
      <c r="S1921">
        <v>67</v>
      </c>
      <c r="T1921">
        <v>0.78916372202591278</v>
      </c>
      <c r="U1921">
        <v>0.77324561485686316</v>
      </c>
      <c r="V1921">
        <v>16.149253731343283</v>
      </c>
      <c r="W1921">
        <v>61.253731343283597</v>
      </c>
      <c r="X1921">
        <v>146.81683672644363</v>
      </c>
      <c r="Y1921">
        <v>135.51194029850751</v>
      </c>
      <c r="Z1921">
        <v>135.51194029850751</v>
      </c>
      <c r="AA1921">
        <v>28.687818010531569</v>
      </c>
      <c r="AB1921">
        <v>3.0338551583510567</v>
      </c>
      <c r="AC1921">
        <v>-44.946963034744094</v>
      </c>
      <c r="AD1921">
        <v>0</v>
      </c>
      <c r="AE1921">
        <v>0</v>
      </c>
      <c r="AF1921">
        <v>0</v>
      </c>
      <c r="AG1921">
        <v>0</v>
      </c>
      <c r="AH1921">
        <v>2</v>
      </c>
      <c r="AI1921">
        <v>1</v>
      </c>
      <c r="AJ1921">
        <v>0</v>
      </c>
      <c r="AK1921">
        <v>0</v>
      </c>
      <c r="AL1921">
        <v>0</v>
      </c>
      <c r="AM1921">
        <v>0</v>
      </c>
    </row>
    <row r="1922" spans="1:39">
      <c r="A1922">
        <v>4</v>
      </c>
      <c r="B1922">
        <v>33</v>
      </c>
      <c r="C1922">
        <v>2016</v>
      </c>
      <c r="D1922">
        <v>99</v>
      </c>
      <c r="E1922">
        <v>99</v>
      </c>
      <c r="F1922">
        <v>99</v>
      </c>
      <c r="G1922">
        <v>1</v>
      </c>
      <c r="H1922">
        <v>99</v>
      </c>
      <c r="I1922">
        <v>99</v>
      </c>
      <c r="J1922">
        <v>999</v>
      </c>
      <c r="K1922">
        <v>99</v>
      </c>
      <c r="L1922">
        <v>99</v>
      </c>
      <c r="M1922">
        <v>99</v>
      </c>
      <c r="N1922">
        <v>99</v>
      </c>
      <c r="O1922">
        <v>99</v>
      </c>
      <c r="P1922">
        <v>9999</v>
      </c>
      <c r="Q1922">
        <v>113</v>
      </c>
      <c r="R1922">
        <v>2562</v>
      </c>
      <c r="S1922">
        <v>2562</v>
      </c>
      <c r="T1922">
        <v>29.296740994854201</v>
      </c>
      <c r="U1922">
        <v>29.239064257553299</v>
      </c>
      <c r="V1922">
        <v>14.940281030444964</v>
      </c>
      <c r="W1922">
        <v>58.678376268540227</v>
      </c>
      <c r="X1922">
        <v>147.32070438604725</v>
      </c>
      <c r="Y1922">
        <v>135.97701014832165</v>
      </c>
      <c r="Z1922">
        <v>135.97701014832165</v>
      </c>
      <c r="AA1922">
        <v>26.902997722466008</v>
      </c>
      <c r="AB1922">
        <v>3.7553491406706394</v>
      </c>
      <c r="AC1922">
        <v>-42.87972043059915</v>
      </c>
      <c r="AD1922">
        <v>35</v>
      </c>
      <c r="AE1922">
        <v>7</v>
      </c>
      <c r="AF1922">
        <v>0</v>
      </c>
      <c r="AG1922">
        <v>11</v>
      </c>
      <c r="AH1922">
        <v>132</v>
      </c>
      <c r="AI1922">
        <v>27</v>
      </c>
      <c r="AJ1922">
        <v>11</v>
      </c>
      <c r="AK1922">
        <v>18</v>
      </c>
      <c r="AL1922">
        <v>5</v>
      </c>
      <c r="AM1922">
        <v>2</v>
      </c>
    </row>
    <row r="1923" spans="1:39">
      <c r="A1923">
        <v>4</v>
      </c>
      <c r="B1923">
        <v>34</v>
      </c>
      <c r="C1923">
        <v>2016</v>
      </c>
      <c r="D1923">
        <v>99</v>
      </c>
      <c r="E1923">
        <v>99</v>
      </c>
      <c r="F1923">
        <v>99</v>
      </c>
      <c r="G1923">
        <v>2</v>
      </c>
      <c r="H1923">
        <v>99</v>
      </c>
      <c r="I1923">
        <v>99</v>
      </c>
      <c r="J1923">
        <v>999</v>
      </c>
      <c r="K1923">
        <v>99</v>
      </c>
      <c r="L1923">
        <v>99</v>
      </c>
      <c r="M1923">
        <v>99</v>
      </c>
      <c r="N1923">
        <v>99</v>
      </c>
      <c r="O1923">
        <v>99</v>
      </c>
      <c r="P1923">
        <v>9999</v>
      </c>
      <c r="Q1923">
        <v>109</v>
      </c>
      <c r="R1923">
        <v>2133</v>
      </c>
      <c r="S1923">
        <v>2133</v>
      </c>
      <c r="T1923">
        <v>24.391080617495703</v>
      </c>
      <c r="U1923">
        <v>24.771772489086139</v>
      </c>
      <c r="V1923">
        <v>15.659634317862164</v>
      </c>
      <c r="W1923">
        <v>59.95780590717299</v>
      </c>
      <c r="X1923">
        <v>149.91520038765574</v>
      </c>
      <c r="Y1923">
        <v>138.37172995780583</v>
      </c>
      <c r="Z1923">
        <v>138.37172995780583</v>
      </c>
      <c r="AA1923">
        <v>28.112284615937433</v>
      </c>
      <c r="AB1923">
        <v>3.5706126240256566</v>
      </c>
      <c r="AC1923">
        <v>-60.859889891661517</v>
      </c>
      <c r="AD1923">
        <v>8</v>
      </c>
      <c r="AE1923">
        <v>0</v>
      </c>
      <c r="AF1923">
        <v>0</v>
      </c>
      <c r="AG1923">
        <v>1</v>
      </c>
      <c r="AH1923">
        <v>13</v>
      </c>
      <c r="AI1923">
        <v>1</v>
      </c>
      <c r="AJ1923">
        <v>0</v>
      </c>
      <c r="AK1923">
        <v>1</v>
      </c>
      <c r="AL1923">
        <v>0</v>
      </c>
      <c r="AM1923">
        <v>0</v>
      </c>
    </row>
    <row r="1924" spans="1:39">
      <c r="A1924">
        <v>4</v>
      </c>
      <c r="B1924">
        <v>35</v>
      </c>
      <c r="C1924">
        <v>2016</v>
      </c>
      <c r="D1924">
        <v>99</v>
      </c>
      <c r="E1924">
        <v>99</v>
      </c>
      <c r="F1924">
        <v>99</v>
      </c>
      <c r="G1924">
        <v>3</v>
      </c>
      <c r="H1924">
        <v>99</v>
      </c>
      <c r="I1924">
        <v>99</v>
      </c>
      <c r="J1924">
        <v>999</v>
      </c>
      <c r="K1924">
        <v>99</v>
      </c>
      <c r="L1924">
        <v>99</v>
      </c>
      <c r="M1924">
        <v>99</v>
      </c>
      <c r="N1924">
        <v>99</v>
      </c>
      <c r="O1924">
        <v>99</v>
      </c>
      <c r="P1924">
        <v>9999</v>
      </c>
      <c r="Q1924">
        <v>187</v>
      </c>
      <c r="R1924">
        <v>3947</v>
      </c>
      <c r="S1924">
        <v>3907</v>
      </c>
      <c r="T1924">
        <v>45.134362492853079</v>
      </c>
      <c r="U1924">
        <v>44.791267822812308</v>
      </c>
      <c r="V1924">
        <v>14.735241955915887</v>
      </c>
      <c r="W1924">
        <v>58.425646275915007</v>
      </c>
      <c r="X1924">
        <v>147.56413596074319</v>
      </c>
      <c r="Y1924">
        <v>135.20955155814517</v>
      </c>
      <c r="Z1924">
        <v>136.59383158433556</v>
      </c>
      <c r="AA1924">
        <v>26.815739704797345</v>
      </c>
      <c r="AB1924">
        <v>3.6481111809991624</v>
      </c>
      <c r="AC1924">
        <v>-60.054461711678975</v>
      </c>
      <c r="AD1924">
        <v>50</v>
      </c>
      <c r="AE1924">
        <v>9</v>
      </c>
      <c r="AF1924">
        <v>0</v>
      </c>
      <c r="AG1924">
        <v>7</v>
      </c>
      <c r="AH1924">
        <v>3</v>
      </c>
      <c r="AI1924">
        <v>4</v>
      </c>
      <c r="AJ1924">
        <v>0</v>
      </c>
      <c r="AK1924">
        <v>28</v>
      </c>
      <c r="AL1924">
        <v>41</v>
      </c>
      <c r="AM1924">
        <v>1</v>
      </c>
    </row>
    <row r="1925" spans="1:39">
      <c r="A1925">
        <v>4</v>
      </c>
      <c r="B1925">
        <v>36</v>
      </c>
      <c r="C1925">
        <v>2016</v>
      </c>
      <c r="D1925">
        <v>99</v>
      </c>
      <c r="E1925">
        <v>99</v>
      </c>
      <c r="F1925">
        <v>99</v>
      </c>
      <c r="G1925">
        <v>4</v>
      </c>
      <c r="H1925">
        <v>99</v>
      </c>
      <c r="I1925">
        <v>99</v>
      </c>
      <c r="J1925">
        <v>999</v>
      </c>
      <c r="K1925">
        <v>99</v>
      </c>
      <c r="L1925">
        <v>99</v>
      </c>
      <c r="M1925">
        <v>99</v>
      </c>
      <c r="N1925">
        <v>99</v>
      </c>
      <c r="O1925">
        <v>99</v>
      </c>
      <c r="P1925">
        <v>9999</v>
      </c>
      <c r="Q1925">
        <v>9</v>
      </c>
      <c r="R1925">
        <v>103</v>
      </c>
      <c r="S1925">
        <v>103</v>
      </c>
      <c r="T1925">
        <v>1.177815894797027</v>
      </c>
      <c r="U1925">
        <v>1.1978954305482521</v>
      </c>
      <c r="V1925">
        <v>16.854368932038838</v>
      </c>
      <c r="W1925">
        <v>62.466019417475728</v>
      </c>
      <c r="X1925">
        <v>150.12780191229524</v>
      </c>
      <c r="Y1925">
        <v>138.56796116504847</v>
      </c>
      <c r="Z1925">
        <v>138.56796116504847</v>
      </c>
      <c r="AA1925">
        <v>26.662290062504763</v>
      </c>
      <c r="AB1925">
        <v>1.6299117492375339</v>
      </c>
      <c r="AC1925">
        <v>-43.593009610687254</v>
      </c>
      <c r="AD1925">
        <v>0</v>
      </c>
      <c r="AE1925">
        <v>0</v>
      </c>
      <c r="AF1925">
        <v>0</v>
      </c>
      <c r="AG1925">
        <v>0</v>
      </c>
      <c r="AH1925">
        <v>4</v>
      </c>
      <c r="AI1925">
        <v>0</v>
      </c>
      <c r="AJ1925">
        <v>0</v>
      </c>
      <c r="AK1925">
        <v>0</v>
      </c>
      <c r="AL1925">
        <v>0</v>
      </c>
      <c r="AM1925">
        <v>0</v>
      </c>
    </row>
    <row r="1926" spans="1:39">
      <c r="A1926">
        <v>4</v>
      </c>
      <c r="B1926">
        <v>37</v>
      </c>
      <c r="C1926">
        <v>2015</v>
      </c>
      <c r="D1926">
        <v>99</v>
      </c>
      <c r="E1926">
        <v>99</v>
      </c>
      <c r="F1926">
        <v>99</v>
      </c>
      <c r="G1926">
        <v>1</v>
      </c>
      <c r="H1926">
        <v>99</v>
      </c>
      <c r="I1926">
        <v>99</v>
      </c>
      <c r="J1926">
        <v>999</v>
      </c>
      <c r="K1926">
        <v>99</v>
      </c>
      <c r="L1926">
        <v>99</v>
      </c>
      <c r="M1926">
        <v>99</v>
      </c>
      <c r="N1926">
        <v>99</v>
      </c>
      <c r="O1926">
        <v>99</v>
      </c>
      <c r="P1926">
        <v>9999</v>
      </c>
      <c r="Q1926">
        <v>121</v>
      </c>
      <c r="R1926">
        <v>2646</v>
      </c>
      <c r="S1926">
        <v>2646</v>
      </c>
      <c r="T1926">
        <v>29.31206380857428</v>
      </c>
      <c r="U1926">
        <v>28.820585480009044</v>
      </c>
      <c r="V1926">
        <v>15.2108843537415</v>
      </c>
      <c r="W1926">
        <v>59.114134542705941</v>
      </c>
      <c r="X1926">
        <v>143.65574808230738</v>
      </c>
      <c r="Y1926">
        <v>132.59425547996977</v>
      </c>
      <c r="Z1926">
        <v>132.59425547996977</v>
      </c>
      <c r="AA1926">
        <v>28.137501522768797</v>
      </c>
      <c r="AB1926">
        <v>3.9492974856832914</v>
      </c>
      <c r="AC1926">
        <v>-45.675937575712098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24</v>
      </c>
      <c r="AM1926">
        <v>2</v>
      </c>
    </row>
    <row r="1927" spans="1:39">
      <c r="A1927">
        <v>4</v>
      </c>
      <c r="B1927">
        <v>38</v>
      </c>
      <c r="C1927">
        <v>2015</v>
      </c>
      <c r="D1927">
        <v>99</v>
      </c>
      <c r="E1927">
        <v>99</v>
      </c>
      <c r="F1927">
        <v>99</v>
      </c>
      <c r="G1927">
        <v>2</v>
      </c>
      <c r="H1927">
        <v>99</v>
      </c>
      <c r="I1927">
        <v>99</v>
      </c>
      <c r="J1927">
        <v>999</v>
      </c>
      <c r="K1927">
        <v>99</v>
      </c>
      <c r="L1927">
        <v>99</v>
      </c>
      <c r="M1927">
        <v>99</v>
      </c>
      <c r="N1927">
        <v>99</v>
      </c>
      <c r="O1927">
        <v>99</v>
      </c>
      <c r="P1927">
        <v>9999</v>
      </c>
      <c r="Q1927">
        <v>110</v>
      </c>
      <c r="R1927">
        <v>2296</v>
      </c>
      <c r="S1927">
        <v>2296</v>
      </c>
      <c r="T1927">
        <v>25.434806691037998</v>
      </c>
      <c r="U1927">
        <v>25.426372394358996</v>
      </c>
      <c r="V1927">
        <v>15.757404181184668</v>
      </c>
      <c r="W1927">
        <v>60.269599303135891</v>
      </c>
      <c r="X1927">
        <v>146.05706471474244</v>
      </c>
      <c r="Y1927">
        <v>134.81067073170729</v>
      </c>
      <c r="Z1927">
        <v>134.81067073170729</v>
      </c>
      <c r="AA1927">
        <v>28.90994795635855</v>
      </c>
      <c r="AB1927">
        <v>3.6302372974720902</v>
      </c>
      <c r="AC1927">
        <v>-57.733084766743275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6</v>
      </c>
      <c r="AM1927">
        <v>0</v>
      </c>
    </row>
    <row r="1928" spans="1:39">
      <c r="A1928">
        <v>4</v>
      </c>
      <c r="B1928">
        <v>39</v>
      </c>
      <c r="C1928">
        <v>2015</v>
      </c>
      <c r="D1928">
        <v>99</v>
      </c>
      <c r="E1928">
        <v>99</v>
      </c>
      <c r="F1928">
        <v>99</v>
      </c>
      <c r="G1928">
        <v>3</v>
      </c>
      <c r="H1928">
        <v>99</v>
      </c>
      <c r="I1928">
        <v>99</v>
      </c>
      <c r="J1928">
        <v>999</v>
      </c>
      <c r="K1928">
        <v>99</v>
      </c>
      <c r="L1928">
        <v>99</v>
      </c>
      <c r="M1928">
        <v>99</v>
      </c>
      <c r="N1928">
        <v>99</v>
      </c>
      <c r="O1928">
        <v>99</v>
      </c>
      <c r="P1928">
        <v>9999</v>
      </c>
      <c r="Q1928">
        <v>193</v>
      </c>
      <c r="R1928">
        <v>3815</v>
      </c>
      <c r="S1928">
        <v>3787</v>
      </c>
      <c r="T1928">
        <v>42.262102581145449</v>
      </c>
      <c r="U1928">
        <v>42.561327997544772</v>
      </c>
      <c r="V1928">
        <v>14.083093053735256</v>
      </c>
      <c r="W1928">
        <v>57.237391074729352</v>
      </c>
      <c r="X1928">
        <v>147.86875096734298</v>
      </c>
      <c r="Y1928">
        <v>135.8101965923982</v>
      </c>
      <c r="Z1928">
        <v>136.81433852653791</v>
      </c>
      <c r="AA1928">
        <v>28.086907129551928</v>
      </c>
      <c r="AB1928">
        <v>4.3202773967353059</v>
      </c>
      <c r="AC1928">
        <v>-62.443818901957904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98</v>
      </c>
      <c r="AM1928">
        <v>0</v>
      </c>
    </row>
    <row r="1929" spans="1:39">
      <c r="A1929">
        <v>4</v>
      </c>
      <c r="B1929">
        <v>40</v>
      </c>
      <c r="C1929">
        <v>2015</v>
      </c>
      <c r="D1929">
        <v>99</v>
      </c>
      <c r="E1929">
        <v>99</v>
      </c>
      <c r="F1929">
        <v>99</v>
      </c>
      <c r="G1929">
        <v>4</v>
      </c>
      <c r="H1929">
        <v>99</v>
      </c>
      <c r="I1929">
        <v>99</v>
      </c>
      <c r="J1929">
        <v>999</v>
      </c>
      <c r="K1929">
        <v>99</v>
      </c>
      <c r="L1929">
        <v>99</v>
      </c>
      <c r="M1929">
        <v>99</v>
      </c>
      <c r="N1929">
        <v>99</v>
      </c>
      <c r="O1929">
        <v>99</v>
      </c>
      <c r="P1929">
        <v>9999</v>
      </c>
      <c r="Q1929">
        <v>14</v>
      </c>
      <c r="R1929">
        <v>270</v>
      </c>
      <c r="S1929">
        <v>270</v>
      </c>
      <c r="T1929">
        <v>2.991026919242274</v>
      </c>
      <c r="U1929">
        <v>3.1917141280871872</v>
      </c>
      <c r="V1929">
        <v>16.388888888888889</v>
      </c>
      <c r="W1929">
        <v>61.681481481481491</v>
      </c>
      <c r="X1929">
        <v>155.90867140162919</v>
      </c>
      <c r="Y1929">
        <v>143.90370370370371</v>
      </c>
      <c r="Z1929">
        <v>143.90370370370371</v>
      </c>
      <c r="AA1929">
        <v>35.102056302343961</v>
      </c>
      <c r="AB1929">
        <v>4.1413038774294826</v>
      </c>
      <c r="AC1929">
        <v>-61.704024018707607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1</v>
      </c>
      <c r="AM1929">
        <v>0</v>
      </c>
    </row>
    <row r="1930" spans="1:39">
      <c r="A1930">
        <v>4</v>
      </c>
      <c r="B1930">
        <v>41</v>
      </c>
      <c r="C1930">
        <v>2014</v>
      </c>
      <c r="D1930">
        <v>99</v>
      </c>
      <c r="E1930">
        <v>99</v>
      </c>
      <c r="F1930">
        <v>99</v>
      </c>
      <c r="G1930">
        <v>1</v>
      </c>
      <c r="H1930">
        <v>99</v>
      </c>
      <c r="I1930">
        <v>99</v>
      </c>
      <c r="J1930">
        <v>999</v>
      </c>
      <c r="K1930">
        <v>99</v>
      </c>
      <c r="L1930">
        <v>99</v>
      </c>
      <c r="M1930">
        <v>99</v>
      </c>
      <c r="N1930">
        <v>99</v>
      </c>
      <c r="O1930">
        <v>99</v>
      </c>
      <c r="P1930">
        <v>9999</v>
      </c>
      <c r="Q1930">
        <v>119</v>
      </c>
      <c r="R1930">
        <v>2715</v>
      </c>
      <c r="S1930">
        <v>2713</v>
      </c>
      <c r="T1930">
        <v>31.765531765531776</v>
      </c>
      <c r="U1930">
        <v>31.658510116876329</v>
      </c>
      <c r="V1930">
        <v>16.527071823204423</v>
      </c>
      <c r="W1930">
        <v>59.918171765573142</v>
      </c>
      <c r="X1930">
        <v>144.58010850198229</v>
      </c>
      <c r="Y1930">
        <v>133.34581952117873</v>
      </c>
      <c r="Z1930">
        <v>133.44412089937347</v>
      </c>
      <c r="AA1930">
        <v>28.428128923493528</v>
      </c>
      <c r="AB1930">
        <v>3.4900645739786933</v>
      </c>
      <c r="AC1930">
        <v>-46.150020388851011</v>
      </c>
    </row>
    <row r="1931" spans="1:39">
      <c r="A1931">
        <v>4</v>
      </c>
      <c r="B1931">
        <v>42</v>
      </c>
      <c r="C1931">
        <v>2014</v>
      </c>
      <c r="D1931">
        <v>99</v>
      </c>
      <c r="E1931">
        <v>99</v>
      </c>
      <c r="F1931">
        <v>99</v>
      </c>
      <c r="G1931">
        <v>2</v>
      </c>
      <c r="H1931">
        <v>99</v>
      </c>
      <c r="I1931">
        <v>99</v>
      </c>
      <c r="J1931">
        <v>999</v>
      </c>
      <c r="K1931">
        <v>99</v>
      </c>
      <c r="L1931">
        <v>99</v>
      </c>
      <c r="M1931">
        <v>99</v>
      </c>
      <c r="N1931">
        <v>99</v>
      </c>
      <c r="O1931">
        <v>99</v>
      </c>
      <c r="P1931">
        <v>9999</v>
      </c>
      <c r="Q1931">
        <v>112</v>
      </c>
      <c r="R1931">
        <v>1988</v>
      </c>
      <c r="S1931">
        <v>1986</v>
      </c>
      <c r="T1931">
        <v>23.259623259623261</v>
      </c>
      <c r="U1931">
        <v>23.679327573248298</v>
      </c>
      <c r="V1931">
        <v>15.959758551307839</v>
      </c>
      <c r="W1931">
        <v>59.45417925478349</v>
      </c>
      <c r="X1931">
        <v>147.73238564649003</v>
      </c>
      <c r="Y1931">
        <v>136.21086519114704</v>
      </c>
      <c r="Z1931">
        <v>136.34803625377657</v>
      </c>
      <c r="AA1931">
        <v>29.88808899405737</v>
      </c>
      <c r="AB1931">
        <v>3.7074766130002903</v>
      </c>
      <c r="AC1931">
        <v>-58.691791288212393</v>
      </c>
    </row>
    <row r="1932" spans="1:39">
      <c r="A1932">
        <v>4</v>
      </c>
      <c r="B1932">
        <v>43</v>
      </c>
      <c r="C1932">
        <v>2014</v>
      </c>
      <c r="D1932">
        <v>99</v>
      </c>
      <c r="E1932">
        <v>99</v>
      </c>
      <c r="F1932">
        <v>99</v>
      </c>
      <c r="G1932">
        <v>3</v>
      </c>
      <c r="H1932">
        <v>99</v>
      </c>
      <c r="I1932">
        <v>99</v>
      </c>
      <c r="J1932">
        <v>999</v>
      </c>
      <c r="K1932">
        <v>99</v>
      </c>
      <c r="L1932">
        <v>99</v>
      </c>
      <c r="M1932">
        <v>99</v>
      </c>
      <c r="N1932">
        <v>99</v>
      </c>
      <c r="O1932">
        <v>99</v>
      </c>
      <c r="P1932">
        <v>9999</v>
      </c>
      <c r="Q1932">
        <v>225</v>
      </c>
      <c r="R1932">
        <v>3668</v>
      </c>
      <c r="S1932">
        <v>3622</v>
      </c>
      <c r="T1932">
        <v>42.915642915642906</v>
      </c>
      <c r="U1932">
        <v>42.721283850993217</v>
      </c>
      <c r="V1932">
        <v>15.70010905125409</v>
      </c>
      <c r="W1932">
        <v>58.799282164549993</v>
      </c>
      <c r="X1932">
        <v>145.64051957074241</v>
      </c>
      <c r="Y1932">
        <v>133.19064885496155</v>
      </c>
      <c r="Z1932">
        <v>134.88219215902785</v>
      </c>
      <c r="AA1932">
        <v>29.245792957038759</v>
      </c>
      <c r="AB1932">
        <v>3.9318138523354378</v>
      </c>
      <c r="AC1932">
        <v>-63.888355844972558</v>
      </c>
    </row>
    <row r="1933" spans="1:39">
      <c r="A1933">
        <v>4</v>
      </c>
      <c r="B1933">
        <v>44</v>
      </c>
      <c r="C1933">
        <v>2014</v>
      </c>
      <c r="D1933">
        <v>99</v>
      </c>
      <c r="E1933">
        <v>99</v>
      </c>
      <c r="F1933">
        <v>99</v>
      </c>
      <c r="G1933">
        <v>4</v>
      </c>
      <c r="H1933">
        <v>99</v>
      </c>
      <c r="I1933">
        <v>99</v>
      </c>
      <c r="J1933">
        <v>999</v>
      </c>
      <c r="K1933">
        <v>99</v>
      </c>
      <c r="L1933">
        <v>99</v>
      </c>
      <c r="M1933">
        <v>99</v>
      </c>
      <c r="N1933">
        <v>99</v>
      </c>
      <c r="O1933">
        <v>99</v>
      </c>
      <c r="P1933">
        <v>9999</v>
      </c>
      <c r="Q1933">
        <v>17</v>
      </c>
      <c r="R1933">
        <v>176</v>
      </c>
      <c r="S1933">
        <v>168</v>
      </c>
      <c r="T1933">
        <v>2.0592020592020597</v>
      </c>
      <c r="U1933">
        <v>1.9408784588821153</v>
      </c>
      <c r="V1933">
        <v>20.852272727272723</v>
      </c>
      <c r="W1933">
        <v>62.232142857142847</v>
      </c>
      <c r="X1933">
        <v>142.13102038806269</v>
      </c>
      <c r="Y1933">
        <v>126.1085227272728</v>
      </c>
      <c r="Z1933">
        <v>132.11369047619061</v>
      </c>
      <c r="AA1933">
        <v>28.862821953895256</v>
      </c>
      <c r="AB1933">
        <v>2.2964082054937007</v>
      </c>
      <c r="AC1933">
        <v>-16.836138011664978</v>
      </c>
    </row>
    <row r="1934" spans="1:39">
      <c r="A1934">
        <v>4</v>
      </c>
      <c r="B1934">
        <v>45</v>
      </c>
      <c r="C1934">
        <v>2013</v>
      </c>
      <c r="D1934">
        <v>99</v>
      </c>
      <c r="E1934">
        <v>99</v>
      </c>
      <c r="F1934">
        <v>99</v>
      </c>
      <c r="G1934">
        <v>1</v>
      </c>
      <c r="H1934">
        <v>99</v>
      </c>
      <c r="I1934">
        <v>99</v>
      </c>
      <c r="J1934">
        <v>999</v>
      </c>
      <c r="K1934">
        <v>99</v>
      </c>
      <c r="L1934">
        <v>99</v>
      </c>
      <c r="M1934">
        <v>99</v>
      </c>
      <c r="N1934">
        <v>99</v>
      </c>
      <c r="O1934">
        <v>99</v>
      </c>
      <c r="P1934">
        <v>9999</v>
      </c>
      <c r="Q1934">
        <v>126</v>
      </c>
      <c r="R1934">
        <v>2878</v>
      </c>
      <c r="S1934">
        <v>2878</v>
      </c>
      <c r="T1934">
        <v>32.250112057373386</v>
      </c>
      <c r="U1934">
        <v>32.427400645465241</v>
      </c>
      <c r="V1934">
        <v>15.9954829742877</v>
      </c>
      <c r="W1934">
        <v>59.197011813759509</v>
      </c>
      <c r="X1934">
        <v>145.86382893501477</v>
      </c>
      <c r="Y1934">
        <v>134.63231410701897</v>
      </c>
      <c r="Z1934">
        <v>134.63231410701897</v>
      </c>
      <c r="AA1934">
        <v>29.585856468656587</v>
      </c>
      <c r="AB1934">
        <v>3.7283213689114314</v>
      </c>
      <c r="AC1934">
        <v>-47.016120184993085</v>
      </c>
    </row>
    <row r="1935" spans="1:39">
      <c r="A1935">
        <v>4</v>
      </c>
      <c r="B1935">
        <v>46</v>
      </c>
      <c r="C1935">
        <v>2013</v>
      </c>
      <c r="D1935">
        <v>99</v>
      </c>
      <c r="E1935">
        <v>99</v>
      </c>
      <c r="F1935">
        <v>99</v>
      </c>
      <c r="G1935">
        <v>2</v>
      </c>
      <c r="H1935">
        <v>99</v>
      </c>
      <c r="I1935">
        <v>99</v>
      </c>
      <c r="J1935">
        <v>999</v>
      </c>
      <c r="K1935">
        <v>99</v>
      </c>
      <c r="L1935">
        <v>99</v>
      </c>
      <c r="M1935">
        <v>99</v>
      </c>
      <c r="N1935">
        <v>99</v>
      </c>
      <c r="O1935">
        <v>99</v>
      </c>
      <c r="P1935">
        <v>9999</v>
      </c>
      <c r="Q1935">
        <v>118</v>
      </c>
      <c r="R1935">
        <v>2214</v>
      </c>
      <c r="S1935">
        <v>2214</v>
      </c>
      <c r="T1935">
        <v>24.809502465262209</v>
      </c>
      <c r="U1935">
        <v>25.428062379962775</v>
      </c>
      <c r="V1935">
        <v>16.188798554652212</v>
      </c>
      <c r="W1935">
        <v>59.672538392050562</v>
      </c>
      <c r="X1935">
        <v>148.68320478076575</v>
      </c>
      <c r="Y1935">
        <v>137.2345980126467</v>
      </c>
      <c r="Z1935">
        <v>137.2345980126467</v>
      </c>
      <c r="AA1935">
        <v>28.771960073071391</v>
      </c>
      <c r="AB1935">
        <v>3.6554145120422392</v>
      </c>
      <c r="AC1935">
        <v>-58.63206910112239</v>
      </c>
    </row>
    <row r="1936" spans="1:39">
      <c r="A1936">
        <v>4</v>
      </c>
      <c r="B1936">
        <v>47</v>
      </c>
      <c r="C1936">
        <v>2013</v>
      </c>
      <c r="D1936">
        <v>99</v>
      </c>
      <c r="E1936">
        <v>99</v>
      </c>
      <c r="F1936">
        <v>99</v>
      </c>
      <c r="G1936">
        <v>3</v>
      </c>
      <c r="H1936">
        <v>99</v>
      </c>
      <c r="I1936">
        <v>99</v>
      </c>
      <c r="J1936">
        <v>999</v>
      </c>
      <c r="K1936">
        <v>99</v>
      </c>
      <c r="L1936">
        <v>99</v>
      </c>
      <c r="M1936">
        <v>99</v>
      </c>
      <c r="N1936">
        <v>99</v>
      </c>
      <c r="O1936">
        <v>99</v>
      </c>
      <c r="P1936">
        <v>9999</v>
      </c>
      <c r="Q1936">
        <v>233</v>
      </c>
      <c r="R1936">
        <v>3682</v>
      </c>
      <c r="S1936">
        <v>3625</v>
      </c>
      <c r="T1936">
        <v>41.25952487673689</v>
      </c>
      <c r="U1936">
        <v>40.50894722451882</v>
      </c>
      <c r="V1936">
        <v>16.043726235741449</v>
      </c>
      <c r="W1936">
        <v>58.939586206896557</v>
      </c>
      <c r="X1936">
        <v>144.33224088608819</v>
      </c>
      <c r="Y1936">
        <v>131.46045627376441</v>
      </c>
      <c r="Z1936">
        <v>133.5275586206898</v>
      </c>
      <c r="AA1936">
        <v>27.737448441405544</v>
      </c>
      <c r="AB1936">
        <v>3.5221376494791783</v>
      </c>
      <c r="AC1936">
        <v>-58.519926576635918</v>
      </c>
    </row>
    <row r="1937" spans="1:29">
      <c r="A1937">
        <v>4</v>
      </c>
      <c r="B1937">
        <v>48</v>
      </c>
      <c r="C1937">
        <v>2013</v>
      </c>
      <c r="D1937">
        <v>99</v>
      </c>
      <c r="E1937">
        <v>99</v>
      </c>
      <c r="F1937">
        <v>99</v>
      </c>
      <c r="G1937">
        <v>4</v>
      </c>
      <c r="H1937">
        <v>99</v>
      </c>
      <c r="I1937">
        <v>99</v>
      </c>
      <c r="J1937">
        <v>999</v>
      </c>
      <c r="K1937">
        <v>99</v>
      </c>
      <c r="L1937">
        <v>99</v>
      </c>
      <c r="M1937">
        <v>99</v>
      </c>
      <c r="N1937">
        <v>99</v>
      </c>
      <c r="O1937">
        <v>99</v>
      </c>
      <c r="P1937">
        <v>9999</v>
      </c>
      <c r="Q1937">
        <v>18</v>
      </c>
      <c r="R1937">
        <v>150</v>
      </c>
      <c r="S1937">
        <v>149</v>
      </c>
      <c r="T1937">
        <v>1.6808606006275215</v>
      </c>
      <c r="U1937">
        <v>1.6355897500531638</v>
      </c>
      <c r="V1937">
        <v>17.266666666666662</v>
      </c>
      <c r="W1937">
        <v>62.744966442953022</v>
      </c>
      <c r="X1937">
        <v>142.22101841820151</v>
      </c>
      <c r="Y1937">
        <v>130.29</v>
      </c>
      <c r="Z1937">
        <v>131.1644295302014</v>
      </c>
      <c r="AA1937">
        <v>29.8966700887018</v>
      </c>
      <c r="AB1937">
        <v>2.2766818030700877</v>
      </c>
      <c r="AC1937">
        <v>-34.023353095829499</v>
      </c>
    </row>
    <row r="1938" spans="1:29">
      <c r="A1938">
        <v>4</v>
      </c>
      <c r="B1938">
        <v>49</v>
      </c>
      <c r="C1938">
        <v>2012</v>
      </c>
      <c r="D1938">
        <v>99</v>
      </c>
      <c r="E1938">
        <v>99</v>
      </c>
      <c r="F1938">
        <v>99</v>
      </c>
      <c r="G1938">
        <v>1</v>
      </c>
      <c r="H1938">
        <v>99</v>
      </c>
      <c r="I1938">
        <v>99</v>
      </c>
      <c r="J1938">
        <v>999</v>
      </c>
      <c r="K1938">
        <v>99</v>
      </c>
      <c r="L1938">
        <v>99</v>
      </c>
      <c r="M1938">
        <v>99</v>
      </c>
      <c r="N1938">
        <v>99</v>
      </c>
      <c r="O1938">
        <v>99</v>
      </c>
      <c r="P1938">
        <v>9999</v>
      </c>
      <c r="Q1938">
        <v>147</v>
      </c>
      <c r="R1938">
        <v>2694</v>
      </c>
      <c r="S1938">
        <v>2693</v>
      </c>
      <c r="T1938">
        <v>30.151091214325689</v>
      </c>
      <c r="U1938">
        <v>30.491661712202934</v>
      </c>
      <c r="V1938">
        <v>16.230141054194501</v>
      </c>
      <c r="W1938">
        <v>59.077237281841811</v>
      </c>
      <c r="X1938">
        <v>147.67884331860614</v>
      </c>
      <c r="Y1938">
        <v>136.23099480326681</v>
      </c>
      <c r="Z1938">
        <v>136.2815818789457</v>
      </c>
      <c r="AA1938">
        <v>28.312326862704126</v>
      </c>
      <c r="AB1938">
        <v>3.6635281879663713</v>
      </c>
      <c r="AC1938">
        <v>-47.162577445589598</v>
      </c>
    </row>
    <row r="1939" spans="1:29">
      <c r="A1939">
        <v>4</v>
      </c>
      <c r="B1939">
        <v>50</v>
      </c>
      <c r="C1939">
        <v>2012</v>
      </c>
      <c r="D1939">
        <v>99</v>
      </c>
      <c r="E1939">
        <v>99</v>
      </c>
      <c r="F1939">
        <v>99</v>
      </c>
      <c r="G1939">
        <v>2</v>
      </c>
      <c r="H1939">
        <v>99</v>
      </c>
      <c r="I1939">
        <v>99</v>
      </c>
      <c r="J1939">
        <v>999</v>
      </c>
      <c r="K1939">
        <v>99</v>
      </c>
      <c r="L1939">
        <v>99</v>
      </c>
      <c r="M1939">
        <v>99</v>
      </c>
      <c r="N1939">
        <v>99</v>
      </c>
      <c r="O1939">
        <v>99</v>
      </c>
      <c r="P1939">
        <v>9999</v>
      </c>
      <c r="Q1939">
        <v>135</v>
      </c>
      <c r="R1939">
        <v>2297</v>
      </c>
      <c r="S1939">
        <v>2297</v>
      </c>
      <c r="T1939">
        <v>25.707890318970342</v>
      </c>
      <c r="U1939">
        <v>25.802623135180266</v>
      </c>
      <c r="V1939">
        <v>15.725729212015674</v>
      </c>
      <c r="W1939">
        <v>59.208097518502413</v>
      </c>
      <c r="X1939">
        <v>146.4851464367062</v>
      </c>
      <c r="Y1939">
        <v>135.20579016107973</v>
      </c>
      <c r="Z1939">
        <v>135.20579016107973</v>
      </c>
      <c r="AA1939">
        <v>29.812871124988696</v>
      </c>
      <c r="AB1939">
        <v>4.0049234711347665</v>
      </c>
      <c r="AC1939">
        <v>-55.749574502682883</v>
      </c>
    </row>
    <row r="1940" spans="1:29">
      <c r="A1940">
        <v>4</v>
      </c>
      <c r="B1940">
        <v>51</v>
      </c>
      <c r="C1940">
        <v>2012</v>
      </c>
      <c r="D1940">
        <v>99</v>
      </c>
      <c r="E1940">
        <v>99</v>
      </c>
      <c r="F1940">
        <v>99</v>
      </c>
      <c r="G1940">
        <v>3</v>
      </c>
      <c r="H1940">
        <v>99</v>
      </c>
      <c r="I1940">
        <v>99</v>
      </c>
      <c r="J1940">
        <v>999</v>
      </c>
      <c r="K1940">
        <v>99</v>
      </c>
      <c r="L1940">
        <v>99</v>
      </c>
      <c r="M1940">
        <v>99</v>
      </c>
      <c r="N1940">
        <v>99</v>
      </c>
      <c r="O1940">
        <v>99</v>
      </c>
      <c r="P1940">
        <v>9999</v>
      </c>
      <c r="Q1940">
        <v>269</v>
      </c>
      <c r="R1940">
        <v>3790</v>
      </c>
      <c r="S1940">
        <v>3764</v>
      </c>
      <c r="T1940">
        <v>42.417459429210979</v>
      </c>
      <c r="U1940">
        <v>41.985898637818728</v>
      </c>
      <c r="V1940">
        <v>16.734564643799473</v>
      </c>
      <c r="W1940">
        <v>59.274707757704576</v>
      </c>
      <c r="X1940">
        <v>145.21215378326411</v>
      </c>
      <c r="Y1940">
        <v>133.33883905013175</v>
      </c>
      <c r="Z1940">
        <v>134.25988310308159</v>
      </c>
      <c r="AA1940">
        <v>29.797284387018038</v>
      </c>
      <c r="AB1940">
        <v>3.6939920266735937</v>
      </c>
      <c r="AC1940">
        <v>-57.850634516500818</v>
      </c>
    </row>
    <row r="1941" spans="1:29">
      <c r="A1941">
        <v>4</v>
      </c>
      <c r="B1941">
        <v>52</v>
      </c>
      <c r="C1941">
        <v>2012</v>
      </c>
      <c r="D1941">
        <v>99</v>
      </c>
      <c r="E1941">
        <v>99</v>
      </c>
      <c r="F1941">
        <v>99</v>
      </c>
      <c r="G1941">
        <v>4</v>
      </c>
      <c r="H1941">
        <v>99</v>
      </c>
      <c r="I1941">
        <v>99</v>
      </c>
      <c r="J1941">
        <v>999</v>
      </c>
      <c r="K1941">
        <v>99</v>
      </c>
      <c r="L1941">
        <v>99</v>
      </c>
      <c r="M1941">
        <v>99</v>
      </c>
      <c r="N1941">
        <v>99</v>
      </c>
      <c r="O1941">
        <v>99</v>
      </c>
      <c r="P1941">
        <v>9999</v>
      </c>
      <c r="Q1941">
        <v>17</v>
      </c>
      <c r="R1941">
        <v>154</v>
      </c>
      <c r="S1941">
        <v>154</v>
      </c>
      <c r="T1941">
        <v>1.7235590374930052</v>
      </c>
      <c r="U1941">
        <v>1.7198165147980899</v>
      </c>
      <c r="V1941">
        <v>17.142857142857139</v>
      </c>
      <c r="W1941">
        <v>61.922077922077925</v>
      </c>
      <c r="X1941">
        <v>146.18128350522724</v>
      </c>
      <c r="Y1941">
        <v>134.4168831168831</v>
      </c>
      <c r="Z1941">
        <v>134.4168831168831</v>
      </c>
      <c r="AA1941">
        <v>27.00282766625266</v>
      </c>
      <c r="AB1941">
        <v>7.6561938829387373</v>
      </c>
      <c r="AC1941">
        <v>20.157187333415965</v>
      </c>
    </row>
    <row r="1942" spans="1:29">
      <c r="A1942">
        <v>4</v>
      </c>
      <c r="B1942">
        <v>53</v>
      </c>
      <c r="C1942">
        <v>2011</v>
      </c>
      <c r="D1942">
        <v>99</v>
      </c>
      <c r="E1942">
        <v>99</v>
      </c>
      <c r="F1942">
        <v>99</v>
      </c>
      <c r="G1942">
        <v>1</v>
      </c>
      <c r="H1942">
        <v>99</v>
      </c>
      <c r="I1942">
        <v>99</v>
      </c>
      <c r="J1942">
        <v>999</v>
      </c>
      <c r="K1942">
        <v>99</v>
      </c>
      <c r="L1942">
        <v>99</v>
      </c>
      <c r="M1942">
        <v>99</v>
      </c>
      <c r="N1942">
        <v>99</v>
      </c>
      <c r="O1942">
        <v>99</v>
      </c>
      <c r="P1942">
        <v>9999</v>
      </c>
      <c r="Q1942">
        <v>162</v>
      </c>
      <c r="R1942">
        <v>2824</v>
      </c>
      <c r="S1942">
        <v>2819</v>
      </c>
      <c r="T1942">
        <v>31.346431346431352</v>
      </c>
      <c r="U1942">
        <v>31.731247894197875</v>
      </c>
      <c r="V1942">
        <v>16.331090651558075</v>
      </c>
      <c r="W1942">
        <v>58.968428520752049</v>
      </c>
      <c r="X1942">
        <v>147.96831216104587</v>
      </c>
      <c r="Y1942">
        <v>136.33137393767677</v>
      </c>
      <c r="Z1942">
        <v>136.57318197942502</v>
      </c>
      <c r="AA1942">
        <v>28.57215725966547</v>
      </c>
      <c r="AB1942">
        <v>3.4710677762095923</v>
      </c>
      <c r="AC1942">
        <v>-49.980028282538242</v>
      </c>
    </row>
    <row r="1943" spans="1:29">
      <c r="A1943">
        <v>4</v>
      </c>
      <c r="B1943">
        <v>54</v>
      </c>
      <c r="C1943">
        <v>2011</v>
      </c>
      <c r="D1943">
        <v>99</v>
      </c>
      <c r="E1943">
        <v>99</v>
      </c>
      <c r="F1943">
        <v>99</v>
      </c>
      <c r="G1943">
        <v>2</v>
      </c>
      <c r="H1943">
        <v>99</v>
      </c>
      <c r="I1943">
        <v>99</v>
      </c>
      <c r="J1943">
        <v>999</v>
      </c>
      <c r="K1943">
        <v>99</v>
      </c>
      <c r="L1943">
        <v>99</v>
      </c>
      <c r="M1943">
        <v>99</v>
      </c>
      <c r="N1943">
        <v>99</v>
      </c>
      <c r="O1943">
        <v>99</v>
      </c>
      <c r="P1943">
        <v>9999</v>
      </c>
      <c r="Q1943">
        <v>141</v>
      </c>
      <c r="R1943">
        <v>2112</v>
      </c>
      <c r="S1943">
        <v>2097</v>
      </c>
      <c r="T1943">
        <v>23.443223443223442</v>
      </c>
      <c r="U1943">
        <v>23.377263139710514</v>
      </c>
      <c r="V1943">
        <v>15.265151515151516</v>
      </c>
      <c r="W1943">
        <v>58.367191225560305</v>
      </c>
      <c r="X1943">
        <v>146.34708747824939</v>
      </c>
      <c r="Y1943">
        <v>134.29910037878764</v>
      </c>
      <c r="Z1943">
        <v>135.2597520267046</v>
      </c>
      <c r="AA1943">
        <v>29.203336140114985</v>
      </c>
      <c r="AB1943">
        <v>4.3221084261790548</v>
      </c>
      <c r="AC1943">
        <v>-57.515190380414957</v>
      </c>
    </row>
    <row r="1944" spans="1:29">
      <c r="A1944">
        <v>4</v>
      </c>
      <c r="B1944">
        <v>55</v>
      </c>
      <c r="C1944">
        <v>2011</v>
      </c>
      <c r="D1944">
        <v>99</v>
      </c>
      <c r="E1944">
        <v>99</v>
      </c>
      <c r="F1944">
        <v>99</v>
      </c>
      <c r="G1944">
        <v>3</v>
      </c>
      <c r="H1944">
        <v>99</v>
      </c>
      <c r="I1944">
        <v>99</v>
      </c>
      <c r="J1944">
        <v>999</v>
      </c>
      <c r="K1944">
        <v>99</v>
      </c>
      <c r="L1944">
        <v>99</v>
      </c>
      <c r="M1944">
        <v>99</v>
      </c>
      <c r="N1944">
        <v>99</v>
      </c>
      <c r="O1944">
        <v>99</v>
      </c>
      <c r="P1944">
        <v>9999</v>
      </c>
      <c r="Q1944">
        <v>279</v>
      </c>
      <c r="R1944">
        <v>3883</v>
      </c>
      <c r="S1944">
        <v>3851</v>
      </c>
      <c r="T1944">
        <v>43.101343101343097</v>
      </c>
      <c r="U1944">
        <v>42.777791147949806</v>
      </c>
      <c r="V1944">
        <v>16.59078032449138</v>
      </c>
      <c r="W1944">
        <v>58.42482472085171</v>
      </c>
      <c r="X1944">
        <v>145.66813308783577</v>
      </c>
      <c r="Y1944">
        <v>133.66703579706419</v>
      </c>
      <c r="Z1944">
        <v>134.77774603998961</v>
      </c>
      <c r="AA1944">
        <v>29.480240259949966</v>
      </c>
      <c r="AB1944">
        <v>3.8219590878160896</v>
      </c>
      <c r="AC1944">
        <v>-61.598023907722471</v>
      </c>
    </row>
    <row r="1945" spans="1:29">
      <c r="A1945">
        <v>4</v>
      </c>
      <c r="B1945">
        <v>56</v>
      </c>
      <c r="C1945">
        <v>2011</v>
      </c>
      <c r="D1945">
        <v>99</v>
      </c>
      <c r="E1945">
        <v>99</v>
      </c>
      <c r="F1945">
        <v>99</v>
      </c>
      <c r="G1945">
        <v>4</v>
      </c>
      <c r="H1945">
        <v>99</v>
      </c>
      <c r="I1945">
        <v>99</v>
      </c>
      <c r="J1945">
        <v>999</v>
      </c>
      <c r="K1945">
        <v>99</v>
      </c>
      <c r="L1945">
        <v>99</v>
      </c>
      <c r="M1945">
        <v>99</v>
      </c>
      <c r="N1945">
        <v>99</v>
      </c>
      <c r="O1945">
        <v>99</v>
      </c>
      <c r="P1945">
        <v>9999</v>
      </c>
      <c r="Q1945">
        <v>21</v>
      </c>
      <c r="R1945">
        <v>190</v>
      </c>
      <c r="S1945">
        <v>187</v>
      </c>
      <c r="T1945">
        <v>2.1090021090021089</v>
      </c>
      <c r="U1945">
        <v>2.1136978181417785</v>
      </c>
      <c r="V1945">
        <v>17.521052631578943</v>
      </c>
      <c r="W1945">
        <v>61.352941176470594</v>
      </c>
      <c r="X1945">
        <v>148.39197126076297</v>
      </c>
      <c r="Y1945">
        <v>134.97789473684205</v>
      </c>
      <c r="Z1945">
        <v>137.1433155080214</v>
      </c>
      <c r="AA1945">
        <v>25.144959323525512</v>
      </c>
      <c r="AB1945">
        <v>3.2413652322334872</v>
      </c>
      <c r="AC1945">
        <v>-36.312374372914626</v>
      </c>
    </row>
    <row r="1946" spans="1:29">
      <c r="A1946">
        <v>4</v>
      </c>
      <c r="B1946">
        <v>57</v>
      </c>
      <c r="C1946">
        <v>2010</v>
      </c>
      <c r="D1946">
        <v>99</v>
      </c>
      <c r="E1946">
        <v>99</v>
      </c>
      <c r="F1946">
        <v>99</v>
      </c>
      <c r="G1946">
        <v>1</v>
      </c>
      <c r="H1946">
        <v>99</v>
      </c>
      <c r="I1946">
        <v>99</v>
      </c>
      <c r="J1946">
        <v>999</v>
      </c>
      <c r="K1946">
        <v>99</v>
      </c>
      <c r="L1946">
        <v>99</v>
      </c>
      <c r="M1946">
        <v>99</v>
      </c>
      <c r="N1946">
        <v>99</v>
      </c>
      <c r="O1946">
        <v>99</v>
      </c>
      <c r="P1946">
        <v>9999</v>
      </c>
      <c r="Q1946">
        <v>187</v>
      </c>
      <c r="R1946">
        <v>2956</v>
      </c>
      <c r="S1946">
        <v>2945</v>
      </c>
      <c r="T1946">
        <v>35.700483091787447</v>
      </c>
      <c r="U1946">
        <v>35.667724183215626</v>
      </c>
      <c r="V1946">
        <v>16.141407307171846</v>
      </c>
      <c r="W1946">
        <v>58.481494057724952</v>
      </c>
      <c r="X1946">
        <v>145.07738635414023</v>
      </c>
      <c r="Y1946">
        <v>133.44698917456029</v>
      </c>
      <c r="Z1946">
        <v>133.94543293718175</v>
      </c>
      <c r="AA1946">
        <v>27.980083633910265</v>
      </c>
      <c r="AB1946">
        <v>3.0086599076860403</v>
      </c>
      <c r="AC1946">
        <v>-50.63142360843176</v>
      </c>
    </row>
    <row r="1947" spans="1:29">
      <c r="A1947">
        <v>4</v>
      </c>
      <c r="B1947">
        <v>58</v>
      </c>
      <c r="C1947">
        <v>2010</v>
      </c>
      <c r="D1947">
        <v>99</v>
      </c>
      <c r="E1947">
        <v>99</v>
      </c>
      <c r="F1947">
        <v>99</v>
      </c>
      <c r="G1947">
        <v>2</v>
      </c>
      <c r="H1947">
        <v>99</v>
      </c>
      <c r="I1947">
        <v>99</v>
      </c>
      <c r="J1947">
        <v>999</v>
      </c>
      <c r="K1947">
        <v>99</v>
      </c>
      <c r="L1947">
        <v>99</v>
      </c>
      <c r="M1947">
        <v>99</v>
      </c>
      <c r="N1947">
        <v>99</v>
      </c>
      <c r="O1947">
        <v>99</v>
      </c>
      <c r="P1947">
        <v>9999</v>
      </c>
      <c r="Q1947">
        <v>172</v>
      </c>
      <c r="R1947">
        <v>2194</v>
      </c>
      <c r="S1947">
        <v>2154</v>
      </c>
      <c r="T1947">
        <v>26.497584541062803</v>
      </c>
      <c r="U1947">
        <v>26.187237664720609</v>
      </c>
      <c r="V1947">
        <v>16.087511394712852</v>
      </c>
      <c r="W1947">
        <v>58.582636954503251</v>
      </c>
      <c r="X1947">
        <v>145.50290312099071</v>
      </c>
      <c r="Y1947">
        <v>132.00515041020964</v>
      </c>
      <c r="Z1947">
        <v>134.45649953574741</v>
      </c>
      <c r="AA1947">
        <v>29.737678674788299</v>
      </c>
      <c r="AB1947">
        <v>3.7422647315908089</v>
      </c>
      <c r="AC1947">
        <v>-53.583820534981683</v>
      </c>
    </row>
    <row r="1948" spans="1:29">
      <c r="A1948">
        <v>4</v>
      </c>
      <c r="B1948">
        <v>59</v>
      </c>
      <c r="C1948">
        <v>2010</v>
      </c>
      <c r="D1948">
        <v>99</v>
      </c>
      <c r="E1948">
        <v>99</v>
      </c>
      <c r="F1948">
        <v>99</v>
      </c>
      <c r="G1948">
        <v>3</v>
      </c>
      <c r="H1948">
        <v>99</v>
      </c>
      <c r="I1948">
        <v>99</v>
      </c>
      <c r="J1948">
        <v>999</v>
      </c>
      <c r="K1948">
        <v>99</v>
      </c>
      <c r="L1948">
        <v>99</v>
      </c>
      <c r="M1948">
        <v>99</v>
      </c>
      <c r="N1948">
        <v>99</v>
      </c>
      <c r="O1948">
        <v>99</v>
      </c>
      <c r="P1948">
        <v>9999</v>
      </c>
      <c r="Q1948">
        <v>262</v>
      </c>
      <c r="R1948">
        <v>2947</v>
      </c>
      <c r="S1948">
        <v>2920</v>
      </c>
      <c r="T1948">
        <v>35.591787439613526</v>
      </c>
      <c r="U1948">
        <v>35.781914993174681</v>
      </c>
      <c r="V1948">
        <v>14.28639294197489</v>
      </c>
      <c r="W1948">
        <v>58.072945205479449</v>
      </c>
      <c r="X1948">
        <v>146.44924176890288</v>
      </c>
      <c r="Y1948">
        <v>134.28306752629803</v>
      </c>
      <c r="Z1948">
        <v>135.52472602739735</v>
      </c>
      <c r="AA1948">
        <v>30.001474249054432</v>
      </c>
      <c r="AB1948">
        <v>3.9250452694027271</v>
      </c>
      <c r="AC1948">
        <v>-60.801466463891877</v>
      </c>
    </row>
    <row r="1949" spans="1:29">
      <c r="A1949">
        <v>4</v>
      </c>
      <c r="B1949">
        <v>60</v>
      </c>
      <c r="C1949">
        <v>2010</v>
      </c>
      <c r="D1949">
        <v>99</v>
      </c>
      <c r="E1949">
        <v>99</v>
      </c>
      <c r="F1949">
        <v>99</v>
      </c>
      <c r="G1949">
        <v>4</v>
      </c>
      <c r="H1949">
        <v>99</v>
      </c>
      <c r="I1949">
        <v>99</v>
      </c>
      <c r="J1949">
        <v>999</v>
      </c>
      <c r="K1949">
        <v>99</v>
      </c>
      <c r="L1949">
        <v>99</v>
      </c>
      <c r="M1949">
        <v>99</v>
      </c>
      <c r="N1949">
        <v>99</v>
      </c>
      <c r="O1949">
        <v>99</v>
      </c>
      <c r="P1949">
        <v>9999</v>
      </c>
      <c r="Q1949">
        <v>28</v>
      </c>
      <c r="R1949">
        <v>183</v>
      </c>
      <c r="S1949">
        <v>183</v>
      </c>
      <c r="T1949">
        <v>2.2101449275362319</v>
      </c>
      <c r="U1949">
        <v>2.3631231588890658</v>
      </c>
      <c r="V1949">
        <v>15.901639344262298</v>
      </c>
      <c r="W1949">
        <v>60.73770491803279</v>
      </c>
      <c r="X1949">
        <v>154.72887767969732</v>
      </c>
      <c r="Y1949">
        <v>142.81475409836065</v>
      </c>
      <c r="Z1949">
        <v>142.81475409836065</v>
      </c>
      <c r="AA1949">
        <v>27.478652435911503</v>
      </c>
      <c r="AB1949">
        <v>3.1409596494516694</v>
      </c>
      <c r="AC1949">
        <v>-41.831309811810222</v>
      </c>
    </row>
    <row r="1950" spans="1:29">
      <c r="A1950">
        <v>4</v>
      </c>
      <c r="B1950">
        <v>61</v>
      </c>
      <c r="C1950">
        <v>2009</v>
      </c>
      <c r="D1950">
        <v>99</v>
      </c>
      <c r="E1950">
        <v>99</v>
      </c>
      <c r="F1950">
        <v>99</v>
      </c>
      <c r="G1950">
        <v>1</v>
      </c>
      <c r="H1950">
        <v>99</v>
      </c>
      <c r="I1950">
        <v>99</v>
      </c>
      <c r="J1950">
        <v>999</v>
      </c>
      <c r="K1950">
        <v>99</v>
      </c>
      <c r="L1950">
        <v>99</v>
      </c>
      <c r="M1950">
        <v>99</v>
      </c>
      <c r="N1950">
        <v>99</v>
      </c>
      <c r="O1950">
        <v>99</v>
      </c>
      <c r="P1950">
        <v>9999</v>
      </c>
      <c r="Q1950">
        <v>216</v>
      </c>
      <c r="R1950">
        <v>2512</v>
      </c>
      <c r="S1950">
        <v>2505</v>
      </c>
      <c r="T1950">
        <v>35.118132252201882</v>
      </c>
      <c r="U1950">
        <v>34.367033709238434</v>
      </c>
      <c r="V1950">
        <v>15.800159235668788</v>
      </c>
      <c r="W1950">
        <v>56.926546906187639</v>
      </c>
      <c r="X1950">
        <v>144.220590569384</v>
      </c>
      <c r="Y1950">
        <v>132.75879777070077</v>
      </c>
      <c r="Z1950">
        <v>133.12978043912179</v>
      </c>
      <c r="AA1950">
        <v>28.7170518893085</v>
      </c>
      <c r="AB1950">
        <v>3.308398834270462</v>
      </c>
      <c r="AC1950">
        <v>-45.875762712544415</v>
      </c>
    </row>
    <row r="1951" spans="1:29">
      <c r="A1951">
        <v>4</v>
      </c>
      <c r="B1951">
        <v>62</v>
      </c>
      <c r="C1951">
        <v>2009</v>
      </c>
      <c r="D1951">
        <v>99</v>
      </c>
      <c r="E1951">
        <v>99</v>
      </c>
      <c r="F1951">
        <v>99</v>
      </c>
      <c r="G1951">
        <v>2</v>
      </c>
      <c r="H1951">
        <v>99</v>
      </c>
      <c r="I1951">
        <v>99</v>
      </c>
      <c r="J1951">
        <v>999</v>
      </c>
      <c r="K1951">
        <v>99</v>
      </c>
      <c r="L1951">
        <v>99</v>
      </c>
      <c r="M1951">
        <v>99</v>
      </c>
      <c r="N1951">
        <v>99</v>
      </c>
      <c r="O1951">
        <v>99</v>
      </c>
      <c r="P1951">
        <v>9999</v>
      </c>
      <c r="Q1951">
        <v>210</v>
      </c>
      <c r="R1951">
        <v>1788</v>
      </c>
      <c r="S1951">
        <v>1774</v>
      </c>
      <c r="T1951">
        <v>24.996504962952606</v>
      </c>
      <c r="U1951">
        <v>25.292713282114139</v>
      </c>
      <c r="V1951">
        <v>15.18456375838926</v>
      </c>
      <c r="W1951">
        <v>56.779594137542283</v>
      </c>
      <c r="X1951">
        <v>149.71157178832749</v>
      </c>
      <c r="Y1951">
        <v>137.26784116331118</v>
      </c>
      <c r="Z1951">
        <v>138.35112739571611</v>
      </c>
      <c r="AA1951">
        <v>31.386810943598604</v>
      </c>
      <c r="AB1951">
        <v>3.9242274466273201</v>
      </c>
      <c r="AC1951">
        <v>-55.961699516799939</v>
      </c>
    </row>
    <row r="1952" spans="1:29">
      <c r="A1952">
        <v>4</v>
      </c>
      <c r="B1952">
        <v>63</v>
      </c>
      <c r="C1952">
        <v>2009</v>
      </c>
      <c r="D1952">
        <v>99</v>
      </c>
      <c r="E1952">
        <v>99</v>
      </c>
      <c r="F1952">
        <v>99</v>
      </c>
      <c r="G1952">
        <v>3</v>
      </c>
      <c r="H1952">
        <v>99</v>
      </c>
      <c r="I1952">
        <v>99</v>
      </c>
      <c r="J1952">
        <v>999</v>
      </c>
      <c r="K1952">
        <v>99</v>
      </c>
      <c r="L1952">
        <v>99</v>
      </c>
      <c r="M1952">
        <v>99</v>
      </c>
      <c r="N1952">
        <v>99</v>
      </c>
      <c r="O1952">
        <v>99</v>
      </c>
      <c r="P1952">
        <v>9999</v>
      </c>
      <c r="Q1952">
        <v>257</v>
      </c>
      <c r="R1952">
        <v>2670</v>
      </c>
      <c r="S1952">
        <v>2635</v>
      </c>
      <c r="T1952">
        <v>37.326995666154055</v>
      </c>
      <c r="U1952">
        <v>37.697035350866912</v>
      </c>
      <c r="V1952">
        <v>15.41385767790262</v>
      </c>
      <c r="W1952">
        <v>56.103225806451611</v>
      </c>
      <c r="X1952">
        <v>150.12773848507348</v>
      </c>
      <c r="Y1952">
        <v>137.00513108614243</v>
      </c>
      <c r="Z1952">
        <v>138.82493358633789</v>
      </c>
      <c r="AA1952">
        <v>30.841317759825472</v>
      </c>
      <c r="AB1952">
        <v>4.0647474407841182</v>
      </c>
      <c r="AC1952">
        <v>-62.046289866605555</v>
      </c>
    </row>
    <row r="1953" spans="1:29">
      <c r="A1953">
        <v>4</v>
      </c>
      <c r="B1953">
        <v>64</v>
      </c>
      <c r="C1953">
        <v>2009</v>
      </c>
      <c r="D1953">
        <v>99</v>
      </c>
      <c r="E1953">
        <v>99</v>
      </c>
      <c r="F1953">
        <v>99</v>
      </c>
      <c r="G1953">
        <v>4</v>
      </c>
      <c r="H1953">
        <v>99</v>
      </c>
      <c r="I1953">
        <v>99</v>
      </c>
      <c r="J1953">
        <v>999</v>
      </c>
      <c r="K1953">
        <v>99</v>
      </c>
      <c r="L1953">
        <v>99</v>
      </c>
      <c r="M1953">
        <v>99</v>
      </c>
      <c r="N1953">
        <v>99</v>
      </c>
      <c r="O1953">
        <v>99</v>
      </c>
      <c r="P1953">
        <v>9999</v>
      </c>
      <c r="Q1953">
        <v>31</v>
      </c>
      <c r="R1953">
        <v>183</v>
      </c>
      <c r="S1953">
        <v>183</v>
      </c>
      <c r="T1953">
        <v>2.5583671186914581</v>
      </c>
      <c r="U1953">
        <v>2.6432176577805393</v>
      </c>
      <c r="V1953">
        <v>15.31693989071038</v>
      </c>
      <c r="W1953">
        <v>55.879781420765035</v>
      </c>
      <c r="X1953">
        <v>151.85218076005413</v>
      </c>
      <c r="Y1953">
        <v>140.15956284153009</v>
      </c>
      <c r="Z1953">
        <v>140.15956284153009</v>
      </c>
      <c r="AA1953">
        <v>31.784970910245654</v>
      </c>
      <c r="AB1953">
        <v>3.8063472954584689</v>
      </c>
      <c r="AC1953">
        <v>-62.284426586499087</v>
      </c>
    </row>
    <row r="1954" spans="1:29">
      <c r="A1954">
        <v>4</v>
      </c>
      <c r="B1954">
        <v>65</v>
      </c>
      <c r="C1954">
        <v>2008</v>
      </c>
      <c r="D1954">
        <v>99</v>
      </c>
      <c r="E1954">
        <v>99</v>
      </c>
      <c r="F1954">
        <v>99</v>
      </c>
      <c r="G1954">
        <v>1</v>
      </c>
      <c r="H1954">
        <v>99</v>
      </c>
      <c r="I1954">
        <v>99</v>
      </c>
      <c r="J1954">
        <v>999</v>
      </c>
      <c r="K1954">
        <v>99</v>
      </c>
      <c r="L1954">
        <v>99</v>
      </c>
      <c r="M1954">
        <v>99</v>
      </c>
      <c r="N1954">
        <v>99</v>
      </c>
      <c r="O1954">
        <v>99</v>
      </c>
      <c r="P1954">
        <v>9999</v>
      </c>
      <c r="Q1954">
        <v>247</v>
      </c>
      <c r="R1954">
        <v>2060</v>
      </c>
      <c r="S1954">
        <v>2051</v>
      </c>
      <c r="T1954">
        <v>26.457744669920356</v>
      </c>
      <c r="U1954">
        <v>25.978142724974919</v>
      </c>
      <c r="V1954">
        <v>16.2</v>
      </c>
      <c r="W1954">
        <v>56.887372013651856</v>
      </c>
      <c r="X1954">
        <v>145.19506884473341</v>
      </c>
      <c r="Y1954">
        <v>133.47135922330091</v>
      </c>
      <c r="Z1954">
        <v>134.05704534373473</v>
      </c>
      <c r="AA1954">
        <v>29.606020887502808</v>
      </c>
      <c r="AB1954">
        <v>3.6782454357603434</v>
      </c>
      <c r="AC1954">
        <v>-37.285666591219282</v>
      </c>
    </row>
    <row r="1955" spans="1:29">
      <c r="A1955">
        <v>4</v>
      </c>
      <c r="B1955">
        <v>66</v>
      </c>
      <c r="C1955">
        <v>2008</v>
      </c>
      <c r="D1955">
        <v>99</v>
      </c>
      <c r="E1955">
        <v>99</v>
      </c>
      <c r="F1955">
        <v>99</v>
      </c>
      <c r="G1955">
        <v>2</v>
      </c>
      <c r="H1955">
        <v>99</v>
      </c>
      <c r="I1955">
        <v>99</v>
      </c>
      <c r="J1955">
        <v>999</v>
      </c>
      <c r="K1955">
        <v>99</v>
      </c>
      <c r="L1955">
        <v>99</v>
      </c>
      <c r="M1955">
        <v>99</v>
      </c>
      <c r="N1955">
        <v>99</v>
      </c>
      <c r="O1955">
        <v>99</v>
      </c>
      <c r="P1955">
        <v>9999</v>
      </c>
      <c r="Q1955">
        <v>240</v>
      </c>
      <c r="R1955">
        <v>2739</v>
      </c>
      <c r="S1955">
        <v>2720</v>
      </c>
      <c r="T1955">
        <v>35.178525558695078</v>
      </c>
      <c r="U1955">
        <v>34.961558724466933</v>
      </c>
      <c r="V1955">
        <v>15.374589266155526</v>
      </c>
      <c r="W1955">
        <v>56.719485294117646</v>
      </c>
      <c r="X1955">
        <v>147.21215206536797</v>
      </c>
      <c r="Y1955">
        <v>135.09707922599463</v>
      </c>
      <c r="Z1955">
        <v>136.04077205882325</v>
      </c>
      <c r="AA1955">
        <v>29.078021366831319</v>
      </c>
      <c r="AB1955">
        <v>3.7677505029825089</v>
      </c>
      <c r="AC1955">
        <v>-48.825072355912909</v>
      </c>
    </row>
    <row r="1956" spans="1:29">
      <c r="A1956">
        <v>4</v>
      </c>
      <c r="B1956">
        <v>67</v>
      </c>
      <c r="C1956">
        <v>2008</v>
      </c>
      <c r="D1956">
        <v>99</v>
      </c>
      <c r="E1956">
        <v>99</v>
      </c>
      <c r="F1956">
        <v>99</v>
      </c>
      <c r="G1956">
        <v>3</v>
      </c>
      <c r="H1956">
        <v>99</v>
      </c>
      <c r="I1956">
        <v>99</v>
      </c>
      <c r="J1956">
        <v>999</v>
      </c>
      <c r="K1956">
        <v>99</v>
      </c>
      <c r="L1956">
        <v>99</v>
      </c>
      <c r="M1956">
        <v>99</v>
      </c>
      <c r="N1956">
        <v>99</v>
      </c>
      <c r="O1956">
        <v>99</v>
      </c>
      <c r="P1956">
        <v>9999</v>
      </c>
      <c r="Q1956">
        <v>283</v>
      </c>
      <c r="R1956">
        <v>2735</v>
      </c>
      <c r="S1956">
        <v>2688</v>
      </c>
      <c r="T1956">
        <v>35.127151297200101</v>
      </c>
      <c r="U1956">
        <v>35.606951893889025</v>
      </c>
      <c r="V1956">
        <v>15.418281535648996</v>
      </c>
      <c r="W1956">
        <v>55.373511904761891</v>
      </c>
      <c r="X1956">
        <v>151.50995977269852</v>
      </c>
      <c r="Y1956">
        <v>137.79221206581352</v>
      </c>
      <c r="Z1956">
        <v>140.20152529761904</v>
      </c>
      <c r="AA1956">
        <v>30.5703774524323</v>
      </c>
      <c r="AB1956">
        <v>4.3140738177064506</v>
      </c>
      <c r="AC1956">
        <v>-64.61779805164565</v>
      </c>
    </row>
    <row r="1957" spans="1:29">
      <c r="A1957">
        <v>4</v>
      </c>
      <c r="B1957">
        <v>68</v>
      </c>
      <c r="C1957">
        <v>2008</v>
      </c>
      <c r="D1957">
        <v>99</v>
      </c>
      <c r="E1957">
        <v>99</v>
      </c>
      <c r="F1957">
        <v>99</v>
      </c>
      <c r="G1957">
        <v>4</v>
      </c>
      <c r="H1957">
        <v>99</v>
      </c>
      <c r="I1957">
        <v>99</v>
      </c>
      <c r="J1957">
        <v>999</v>
      </c>
      <c r="K1957">
        <v>99</v>
      </c>
      <c r="L1957">
        <v>99</v>
      </c>
      <c r="M1957">
        <v>99</v>
      </c>
      <c r="N1957">
        <v>99</v>
      </c>
      <c r="O1957">
        <v>99</v>
      </c>
      <c r="P1957">
        <v>9999</v>
      </c>
      <c r="Q1957">
        <v>51</v>
      </c>
      <c r="R1957">
        <v>252</v>
      </c>
      <c r="S1957">
        <v>249</v>
      </c>
      <c r="T1957">
        <v>3.2365784741844328</v>
      </c>
      <c r="U1957">
        <v>3.4533466566691278</v>
      </c>
      <c r="V1957">
        <v>16.86507936507936</v>
      </c>
      <c r="W1957">
        <v>55.369477911646577</v>
      </c>
      <c r="X1957">
        <v>158.63557412853177</v>
      </c>
      <c r="Y1957">
        <v>145.0396825396825</v>
      </c>
      <c r="Z1957">
        <v>146.78714859437747</v>
      </c>
      <c r="AA1957">
        <v>31.751298798689074</v>
      </c>
      <c r="AB1957">
        <v>3.2512018365586637</v>
      </c>
      <c r="AC1957">
        <v>-64.704956992186482</v>
      </c>
    </row>
    <row r="1958" spans="1:29">
      <c r="A1958">
        <v>4</v>
      </c>
      <c r="B1958">
        <v>69</v>
      </c>
      <c r="C1958">
        <v>2007</v>
      </c>
      <c r="D1958">
        <v>99</v>
      </c>
      <c r="E1958">
        <v>99</v>
      </c>
      <c r="F1958">
        <v>99</v>
      </c>
      <c r="G1958">
        <v>1</v>
      </c>
      <c r="H1958">
        <v>99</v>
      </c>
      <c r="I1958">
        <v>99</v>
      </c>
      <c r="J1958">
        <v>999</v>
      </c>
      <c r="K1958">
        <v>99</v>
      </c>
      <c r="L1958">
        <v>99</v>
      </c>
      <c r="M1958">
        <v>99</v>
      </c>
      <c r="N1958">
        <v>99</v>
      </c>
      <c r="O1958">
        <v>99</v>
      </c>
      <c r="P1958">
        <v>9999</v>
      </c>
      <c r="Q1958">
        <v>222</v>
      </c>
      <c r="R1958">
        <v>1590</v>
      </c>
      <c r="S1958">
        <v>1588</v>
      </c>
      <c r="T1958">
        <v>21.952229739058399</v>
      </c>
      <c r="U1958">
        <v>21.424161503984561</v>
      </c>
      <c r="V1958">
        <v>15.832704402515722</v>
      </c>
      <c r="W1958">
        <v>56.92380352644836</v>
      </c>
      <c r="X1958">
        <v>144.63718936745798</v>
      </c>
      <c r="Y1958">
        <v>133.32685534591229</v>
      </c>
      <c r="Z1958">
        <v>133.49477329974843</v>
      </c>
      <c r="AA1958">
        <v>29.591737207684329</v>
      </c>
      <c r="AB1958">
        <v>3.9097002199996194</v>
      </c>
      <c r="AC1958">
        <v>-40.705289581031849</v>
      </c>
    </row>
    <row r="1959" spans="1:29">
      <c r="A1959">
        <v>4</v>
      </c>
      <c r="B1959">
        <v>70</v>
      </c>
      <c r="C1959">
        <v>2007</v>
      </c>
      <c r="D1959">
        <v>99</v>
      </c>
      <c r="E1959">
        <v>99</v>
      </c>
      <c r="F1959">
        <v>99</v>
      </c>
      <c r="G1959">
        <v>2</v>
      </c>
      <c r="H1959">
        <v>99</v>
      </c>
      <c r="I1959">
        <v>99</v>
      </c>
      <c r="J1959">
        <v>999</v>
      </c>
      <c r="K1959">
        <v>99</v>
      </c>
      <c r="L1959">
        <v>99</v>
      </c>
      <c r="M1959">
        <v>99</v>
      </c>
      <c r="N1959">
        <v>99</v>
      </c>
      <c r="O1959">
        <v>99</v>
      </c>
      <c r="P1959">
        <v>9999</v>
      </c>
      <c r="Q1959">
        <v>264</v>
      </c>
      <c r="R1959">
        <v>2714</v>
      </c>
      <c r="S1959">
        <v>2683</v>
      </c>
      <c r="T1959">
        <v>37.470661328178942</v>
      </c>
      <c r="U1959">
        <v>37.032239573379698</v>
      </c>
      <c r="V1959">
        <v>15.249447310243184</v>
      </c>
      <c r="W1959">
        <v>56.465150950428608</v>
      </c>
      <c r="X1959">
        <v>147.75766440374613</v>
      </c>
      <c r="Y1959">
        <v>135.01470154753127</v>
      </c>
      <c r="Z1959">
        <v>136.57469250838611</v>
      </c>
      <c r="AA1959">
        <v>28.493042690840777</v>
      </c>
      <c r="AB1959">
        <v>4.0206090224760347</v>
      </c>
      <c r="AC1959">
        <v>-46.133820691523248</v>
      </c>
    </row>
    <row r="1960" spans="1:29">
      <c r="A1960">
        <v>4</v>
      </c>
      <c r="B1960">
        <v>71</v>
      </c>
      <c r="C1960">
        <v>2007</v>
      </c>
      <c r="D1960">
        <v>99</v>
      </c>
      <c r="E1960">
        <v>99</v>
      </c>
      <c r="F1960">
        <v>99</v>
      </c>
      <c r="G1960">
        <v>3</v>
      </c>
      <c r="H1960">
        <v>99</v>
      </c>
      <c r="I1960">
        <v>99</v>
      </c>
      <c r="J1960">
        <v>999</v>
      </c>
      <c r="K1960">
        <v>99</v>
      </c>
      <c r="L1960">
        <v>99</v>
      </c>
      <c r="M1960">
        <v>99</v>
      </c>
      <c r="N1960">
        <v>99</v>
      </c>
      <c r="O1960">
        <v>99</v>
      </c>
      <c r="P1960">
        <v>9999</v>
      </c>
      <c r="Q1960">
        <v>288</v>
      </c>
      <c r="R1960">
        <v>2670</v>
      </c>
      <c r="S1960">
        <v>2633</v>
      </c>
      <c r="T1960">
        <v>36.863178241060346</v>
      </c>
      <c r="U1960">
        <v>37.552952842624123</v>
      </c>
      <c r="V1960">
        <v>14.915355805243443</v>
      </c>
      <c r="W1960">
        <v>55.248385871629345</v>
      </c>
      <c r="X1960">
        <v>152.63060935477424</v>
      </c>
      <c r="Y1960">
        <v>139.1694007490639</v>
      </c>
      <c r="Z1960">
        <v>141.12506646410961</v>
      </c>
      <c r="AA1960">
        <v>29.476870148663959</v>
      </c>
      <c r="AB1960">
        <v>4.4179465012025378</v>
      </c>
      <c r="AC1960">
        <v>-63.406009104193195</v>
      </c>
    </row>
    <row r="1961" spans="1:29">
      <c r="A1961">
        <v>4</v>
      </c>
      <c r="B1961">
        <v>72</v>
      </c>
      <c r="C1961">
        <v>2007</v>
      </c>
      <c r="D1961">
        <v>99</v>
      </c>
      <c r="E1961">
        <v>99</v>
      </c>
      <c r="F1961">
        <v>99</v>
      </c>
      <c r="G1961">
        <v>4</v>
      </c>
      <c r="H1961">
        <v>99</v>
      </c>
      <c r="I1961">
        <v>99</v>
      </c>
      <c r="J1961">
        <v>999</v>
      </c>
      <c r="K1961">
        <v>99</v>
      </c>
      <c r="L1961">
        <v>99</v>
      </c>
      <c r="M1961">
        <v>99</v>
      </c>
      <c r="N1961">
        <v>99</v>
      </c>
      <c r="O1961">
        <v>99</v>
      </c>
      <c r="P1961">
        <v>9999</v>
      </c>
      <c r="Q1961">
        <v>60</v>
      </c>
      <c r="R1961">
        <v>269</v>
      </c>
      <c r="S1961">
        <v>269</v>
      </c>
      <c r="T1961">
        <v>3.7139306917023327</v>
      </c>
      <c r="U1961">
        <v>3.9906460800116066</v>
      </c>
      <c r="V1961">
        <v>14.342007434944238</v>
      </c>
      <c r="W1961">
        <v>54.442379182156131</v>
      </c>
      <c r="X1961">
        <v>159.03772650199161</v>
      </c>
      <c r="Y1961">
        <v>146.79182156133831</v>
      </c>
      <c r="Z1961">
        <v>146.79182156133831</v>
      </c>
      <c r="AA1961">
        <v>30.5066999775798</v>
      </c>
      <c r="AB1961">
        <v>3.8175669460822306</v>
      </c>
      <c r="AC1961">
        <v>-58.97204688380608</v>
      </c>
    </row>
    <row r="1962" spans="1:29">
      <c r="A1962">
        <v>4</v>
      </c>
      <c r="B1962">
        <v>73</v>
      </c>
      <c r="C1962">
        <v>2006</v>
      </c>
      <c r="D1962">
        <v>99</v>
      </c>
      <c r="E1962">
        <v>99</v>
      </c>
      <c r="F1962">
        <v>99</v>
      </c>
      <c r="G1962">
        <v>1</v>
      </c>
      <c r="H1962">
        <v>99</v>
      </c>
      <c r="I1962">
        <v>99</v>
      </c>
      <c r="J1962">
        <v>999</v>
      </c>
      <c r="K1962">
        <v>99</v>
      </c>
      <c r="L1962">
        <v>99</v>
      </c>
      <c r="M1962">
        <v>99</v>
      </c>
      <c r="N1962">
        <v>99</v>
      </c>
      <c r="O1962">
        <v>99</v>
      </c>
      <c r="P1962">
        <v>9999</v>
      </c>
      <c r="Q1962">
        <v>312</v>
      </c>
      <c r="R1962">
        <v>2422</v>
      </c>
      <c r="S1962">
        <v>2391</v>
      </c>
      <c r="T1962">
        <v>31.312217194570124</v>
      </c>
      <c r="U1962">
        <v>30.811180400122542</v>
      </c>
      <c r="V1962">
        <v>15.848885218827419</v>
      </c>
      <c r="W1962">
        <v>56.092429945629448</v>
      </c>
      <c r="X1962">
        <v>143.45624659473089</v>
      </c>
      <c r="Y1962">
        <v>130.53670520231228</v>
      </c>
      <c r="Z1962">
        <v>132.22915098285247</v>
      </c>
      <c r="AA1962">
        <v>28.7646932480842</v>
      </c>
      <c r="AB1962">
        <v>3.8112390192129504</v>
      </c>
      <c r="AC1962">
        <v>-40.016919817643682</v>
      </c>
    </row>
    <row r="1963" spans="1:29">
      <c r="A1963">
        <v>4</v>
      </c>
      <c r="B1963">
        <v>74</v>
      </c>
      <c r="C1963">
        <v>2006</v>
      </c>
      <c r="D1963">
        <v>99</v>
      </c>
      <c r="E1963">
        <v>99</v>
      </c>
      <c r="F1963">
        <v>99</v>
      </c>
      <c r="G1963">
        <v>2</v>
      </c>
      <c r="H1963">
        <v>99</v>
      </c>
      <c r="I1963">
        <v>99</v>
      </c>
      <c r="J1963">
        <v>999</v>
      </c>
      <c r="K1963">
        <v>99</v>
      </c>
      <c r="L1963">
        <v>99</v>
      </c>
      <c r="M1963">
        <v>99</v>
      </c>
      <c r="N1963">
        <v>99</v>
      </c>
      <c r="O1963">
        <v>99</v>
      </c>
      <c r="P1963">
        <v>9999</v>
      </c>
      <c r="Q1963">
        <v>278</v>
      </c>
      <c r="R1963">
        <v>2497</v>
      </c>
      <c r="S1963">
        <v>2391</v>
      </c>
      <c r="T1963">
        <v>32.281835811247575</v>
      </c>
      <c r="U1963">
        <v>31.812027571415303</v>
      </c>
      <c r="V1963">
        <v>16.113336003203845</v>
      </c>
      <c r="W1963">
        <v>56.076537013801762</v>
      </c>
      <c r="X1963">
        <v>148.14232116459559</v>
      </c>
      <c r="Y1963">
        <v>130.72879455346407</v>
      </c>
      <c r="Z1963">
        <v>136.52438310330396</v>
      </c>
      <c r="AA1963">
        <v>29.338543046633543</v>
      </c>
      <c r="AB1963">
        <v>4.3353272313199698</v>
      </c>
      <c r="AC1963">
        <v>-42.538387893980655</v>
      </c>
    </row>
    <row r="1964" spans="1:29">
      <c r="A1964">
        <v>4</v>
      </c>
      <c r="B1964">
        <v>75</v>
      </c>
      <c r="C1964">
        <v>2006</v>
      </c>
      <c r="D1964">
        <v>99</v>
      </c>
      <c r="E1964">
        <v>99</v>
      </c>
      <c r="F1964">
        <v>99</v>
      </c>
      <c r="G1964">
        <v>3</v>
      </c>
      <c r="H1964">
        <v>99</v>
      </c>
      <c r="I1964">
        <v>99</v>
      </c>
      <c r="J1964">
        <v>999</v>
      </c>
      <c r="K1964">
        <v>99</v>
      </c>
      <c r="L1964">
        <v>99</v>
      </c>
      <c r="M1964">
        <v>99</v>
      </c>
      <c r="N1964">
        <v>99</v>
      </c>
      <c r="O1964">
        <v>99</v>
      </c>
      <c r="P1964">
        <v>9999</v>
      </c>
      <c r="Q1964">
        <v>335</v>
      </c>
      <c r="R1964">
        <v>2584</v>
      </c>
      <c r="S1964">
        <v>2519</v>
      </c>
      <c r="T1964">
        <v>33.406593406593402</v>
      </c>
      <c r="U1964">
        <v>34.115684441411219</v>
      </c>
      <c r="V1964">
        <v>15.539086687306501</v>
      </c>
      <c r="W1964">
        <v>54.969829297340226</v>
      </c>
      <c r="X1964">
        <v>150.22716676338089</v>
      </c>
      <c r="Y1964">
        <v>135.47527089783284</v>
      </c>
      <c r="Z1964">
        <v>138.97105994442242</v>
      </c>
      <c r="AA1964">
        <v>30.12560459989006</v>
      </c>
      <c r="AB1964">
        <v>4.5209453452620654</v>
      </c>
      <c r="AC1964">
        <v>-62.908766314883152</v>
      </c>
    </row>
    <row r="1965" spans="1:29">
      <c r="A1965">
        <v>4</v>
      </c>
      <c r="B1965">
        <v>76</v>
      </c>
      <c r="C1965">
        <v>2006</v>
      </c>
      <c r="D1965">
        <v>99</v>
      </c>
      <c r="E1965">
        <v>99</v>
      </c>
      <c r="F1965">
        <v>99</v>
      </c>
      <c r="G1965">
        <v>4</v>
      </c>
      <c r="H1965">
        <v>99</v>
      </c>
      <c r="I1965">
        <v>99</v>
      </c>
      <c r="J1965">
        <v>999</v>
      </c>
      <c r="K1965">
        <v>99</v>
      </c>
      <c r="L1965">
        <v>99</v>
      </c>
      <c r="M1965">
        <v>99</v>
      </c>
      <c r="N1965">
        <v>99</v>
      </c>
      <c r="O1965">
        <v>99</v>
      </c>
      <c r="P1965">
        <v>9999</v>
      </c>
      <c r="Q1965">
        <v>57</v>
      </c>
      <c r="R1965">
        <v>232</v>
      </c>
      <c r="S1965">
        <v>231</v>
      </c>
      <c r="T1965">
        <v>2.9993535875888822</v>
      </c>
      <c r="U1965">
        <v>3.2611075870509194</v>
      </c>
      <c r="V1965">
        <v>16.827586206896555</v>
      </c>
      <c r="W1965">
        <v>56.277056277056253</v>
      </c>
      <c r="X1965">
        <v>156.96986961557141</v>
      </c>
      <c r="Y1965">
        <v>144.23663793103452</v>
      </c>
      <c r="Z1965">
        <v>144.86103896103899</v>
      </c>
      <c r="AA1965">
        <v>27.554470991979379</v>
      </c>
      <c r="AB1965">
        <v>3.4730056086727368</v>
      </c>
      <c r="AC1965">
        <v>-47.62336745063363</v>
      </c>
    </row>
    <row r="1966" spans="1:29">
      <c r="A1966">
        <v>4</v>
      </c>
      <c r="B1966">
        <v>77</v>
      </c>
      <c r="C1966">
        <v>2005</v>
      </c>
      <c r="D1966">
        <v>99</v>
      </c>
      <c r="E1966">
        <v>99</v>
      </c>
      <c r="F1966">
        <v>99</v>
      </c>
      <c r="G1966">
        <v>1</v>
      </c>
      <c r="H1966">
        <v>99</v>
      </c>
      <c r="I1966">
        <v>99</v>
      </c>
      <c r="J1966">
        <v>999</v>
      </c>
      <c r="K1966">
        <v>99</v>
      </c>
      <c r="L1966">
        <v>99</v>
      </c>
      <c r="M1966">
        <v>99</v>
      </c>
      <c r="N1966">
        <v>99</v>
      </c>
      <c r="O1966">
        <v>99</v>
      </c>
      <c r="P1966">
        <v>9999</v>
      </c>
      <c r="Q1966">
        <v>448</v>
      </c>
      <c r="R1966">
        <v>3315</v>
      </c>
      <c r="S1966">
        <v>3307</v>
      </c>
      <c r="T1966">
        <v>37.449164030727502</v>
      </c>
      <c r="U1966">
        <v>37.531723324771825</v>
      </c>
      <c r="V1966">
        <v>15.301357466063349</v>
      </c>
      <c r="W1966">
        <v>56.593891744783789</v>
      </c>
      <c r="X1966">
        <v>144.68542313166637</v>
      </c>
      <c r="Y1966">
        <v>133.24992458521859</v>
      </c>
      <c r="Z1966">
        <v>133.57227094042923</v>
      </c>
      <c r="AA1966">
        <v>28.529570372160247</v>
      </c>
      <c r="AB1966">
        <v>3.7336316132769456</v>
      </c>
      <c r="AC1966">
        <v>-51.652916026937987</v>
      </c>
    </row>
    <row r="1967" spans="1:29">
      <c r="A1967">
        <v>4</v>
      </c>
      <c r="B1967">
        <v>78</v>
      </c>
      <c r="C1967">
        <v>2005</v>
      </c>
      <c r="D1967">
        <v>99</v>
      </c>
      <c r="E1967">
        <v>99</v>
      </c>
      <c r="F1967">
        <v>99</v>
      </c>
      <c r="G1967">
        <v>2</v>
      </c>
      <c r="H1967">
        <v>99</v>
      </c>
      <c r="I1967">
        <v>99</v>
      </c>
      <c r="J1967">
        <v>999</v>
      </c>
      <c r="K1967">
        <v>99</v>
      </c>
      <c r="L1967">
        <v>99</v>
      </c>
      <c r="M1967">
        <v>99</v>
      </c>
      <c r="N1967">
        <v>99</v>
      </c>
      <c r="O1967">
        <v>99</v>
      </c>
      <c r="P1967">
        <v>9999</v>
      </c>
      <c r="Q1967">
        <v>325</v>
      </c>
      <c r="R1967">
        <v>2468</v>
      </c>
      <c r="S1967">
        <v>2418</v>
      </c>
      <c r="T1967">
        <v>27.880704925440579</v>
      </c>
      <c r="U1967">
        <v>27.865333450813775</v>
      </c>
      <c r="V1967">
        <v>16.268638573743925</v>
      </c>
      <c r="W1967">
        <v>56.401985111662512</v>
      </c>
      <c r="X1967">
        <v>146.72922838113331</v>
      </c>
      <c r="Y1967">
        <v>132.88350891410047</v>
      </c>
      <c r="Z1967">
        <v>135.63130686517775</v>
      </c>
      <c r="AA1967">
        <v>28.407534474456568</v>
      </c>
      <c r="AB1967">
        <v>4.4403625843697956</v>
      </c>
      <c r="AC1967">
        <v>-47.933144618098915</v>
      </c>
    </row>
    <row r="1968" spans="1:29">
      <c r="A1968">
        <v>4</v>
      </c>
      <c r="B1968">
        <v>79</v>
      </c>
      <c r="C1968">
        <v>2005</v>
      </c>
      <c r="D1968">
        <v>99</v>
      </c>
      <c r="E1968">
        <v>99</v>
      </c>
      <c r="F1968">
        <v>99</v>
      </c>
      <c r="G1968">
        <v>3</v>
      </c>
      <c r="H1968">
        <v>99</v>
      </c>
      <c r="I1968">
        <v>99</v>
      </c>
      <c r="J1968">
        <v>999</v>
      </c>
      <c r="K1968">
        <v>99</v>
      </c>
      <c r="L1968">
        <v>99</v>
      </c>
      <c r="M1968">
        <v>99</v>
      </c>
      <c r="N1968">
        <v>99</v>
      </c>
      <c r="O1968">
        <v>99</v>
      </c>
      <c r="P1968">
        <v>9999</v>
      </c>
      <c r="Q1968">
        <v>366</v>
      </c>
      <c r="R1968">
        <v>2782</v>
      </c>
      <c r="S1968">
        <v>2689</v>
      </c>
      <c r="T1968">
        <v>31.427925892453683</v>
      </c>
      <c r="U1968">
        <v>31.088531155153401</v>
      </c>
      <c r="V1968">
        <v>14.668943206326388</v>
      </c>
      <c r="W1968">
        <v>54.846783190777245</v>
      </c>
      <c r="X1968">
        <v>147.0373699365912</v>
      </c>
      <c r="Y1968">
        <v>131.52099209201987</v>
      </c>
      <c r="Z1968">
        <v>136.0696913350686</v>
      </c>
      <c r="AA1968">
        <v>29.243551859200199</v>
      </c>
      <c r="AB1968">
        <v>4.3173168169368887</v>
      </c>
      <c r="AC1968">
        <v>-64.703529966541481</v>
      </c>
    </row>
    <row r="1969" spans="1:29">
      <c r="A1969">
        <v>4</v>
      </c>
      <c r="B1969">
        <v>80</v>
      </c>
      <c r="C1969">
        <v>2005</v>
      </c>
      <c r="D1969">
        <v>99</v>
      </c>
      <c r="E1969">
        <v>99</v>
      </c>
      <c r="F1969">
        <v>99</v>
      </c>
      <c r="G1969">
        <v>4</v>
      </c>
      <c r="H1969">
        <v>99</v>
      </c>
      <c r="I1969">
        <v>99</v>
      </c>
      <c r="J1969">
        <v>999</v>
      </c>
      <c r="K1969">
        <v>99</v>
      </c>
      <c r="L1969">
        <v>99</v>
      </c>
      <c r="M1969">
        <v>99</v>
      </c>
      <c r="N1969">
        <v>99</v>
      </c>
      <c r="O1969">
        <v>99</v>
      </c>
      <c r="P1969">
        <v>9999</v>
      </c>
      <c r="Q1969">
        <v>66</v>
      </c>
      <c r="R1969">
        <v>287</v>
      </c>
      <c r="S1969">
        <v>287</v>
      </c>
      <c r="T1969">
        <v>3.2422051513782195</v>
      </c>
      <c r="U1969">
        <v>3.5144120692609997</v>
      </c>
      <c r="V1969">
        <v>16.216027874564453</v>
      </c>
      <c r="W1969">
        <v>55.965156794425091</v>
      </c>
      <c r="X1969">
        <v>156.14248341833371</v>
      </c>
      <c r="Y1969">
        <v>144.11951219512201</v>
      </c>
      <c r="Z1969">
        <v>144.11951219512201</v>
      </c>
      <c r="AA1969">
        <v>31.045622870439992</v>
      </c>
      <c r="AB1969">
        <v>3.8768730745335152</v>
      </c>
      <c r="AC1969">
        <v>-61.812864631140378</v>
      </c>
    </row>
    <row r="1970" spans="1:29">
      <c r="A1970">
        <v>4</v>
      </c>
      <c r="B1970">
        <v>81</v>
      </c>
      <c r="C1970">
        <v>2004</v>
      </c>
      <c r="D1970">
        <v>99</v>
      </c>
      <c r="E1970">
        <v>99</v>
      </c>
      <c r="F1970">
        <v>99</v>
      </c>
      <c r="G1970">
        <v>1</v>
      </c>
      <c r="H1970">
        <v>99</v>
      </c>
      <c r="I1970">
        <v>99</v>
      </c>
      <c r="J1970">
        <v>999</v>
      </c>
      <c r="K1970">
        <v>99</v>
      </c>
      <c r="L1970">
        <v>99</v>
      </c>
      <c r="M1970">
        <v>99</v>
      </c>
      <c r="N1970">
        <v>99</v>
      </c>
      <c r="O1970">
        <v>99</v>
      </c>
      <c r="P1970">
        <v>9999</v>
      </c>
      <c r="Q1970">
        <v>480</v>
      </c>
      <c r="R1970">
        <v>3551</v>
      </c>
      <c r="S1970">
        <v>3546</v>
      </c>
      <c r="T1970">
        <v>45.178117048346031</v>
      </c>
      <c r="U1970">
        <v>44.568141411342779</v>
      </c>
      <c r="V1970">
        <v>14.557871022247259</v>
      </c>
      <c r="W1970">
        <v>56.928369994359848</v>
      </c>
      <c r="X1970">
        <v>143.1638898660691</v>
      </c>
      <c r="Y1970">
        <v>132.00326668544048</v>
      </c>
      <c r="Z1970">
        <v>132.18939650310185</v>
      </c>
      <c r="AA1970">
        <v>28.009443664222545</v>
      </c>
      <c r="AB1970">
        <v>3.5537848709213811</v>
      </c>
      <c r="AC1970">
        <v>-54.841581316362749</v>
      </c>
    </row>
    <row r="1971" spans="1:29">
      <c r="A1971">
        <v>4</v>
      </c>
      <c r="B1971">
        <v>82</v>
      </c>
      <c r="C1971">
        <v>2004</v>
      </c>
      <c r="D1971">
        <v>99</v>
      </c>
      <c r="E1971">
        <v>99</v>
      </c>
      <c r="F1971">
        <v>99</v>
      </c>
      <c r="G1971">
        <v>2</v>
      </c>
      <c r="H1971">
        <v>99</v>
      </c>
      <c r="I1971">
        <v>99</v>
      </c>
      <c r="J1971">
        <v>999</v>
      </c>
      <c r="K1971">
        <v>99</v>
      </c>
      <c r="L1971">
        <v>99</v>
      </c>
      <c r="M1971">
        <v>99</v>
      </c>
      <c r="N1971">
        <v>99</v>
      </c>
      <c r="O1971">
        <v>99</v>
      </c>
      <c r="P1971">
        <v>9999</v>
      </c>
      <c r="Q1971">
        <v>319</v>
      </c>
      <c r="R1971">
        <v>1875</v>
      </c>
      <c r="S1971">
        <v>1838</v>
      </c>
      <c r="T1971">
        <v>23.854961832061061</v>
      </c>
      <c r="U1971">
        <v>23.788131715084436</v>
      </c>
      <c r="V1971">
        <v>15.440533333333333</v>
      </c>
      <c r="W1971">
        <v>56.158324265505982</v>
      </c>
      <c r="X1971">
        <v>146.60830624774266</v>
      </c>
      <c r="Y1971">
        <v>133.43503999999999</v>
      </c>
      <c r="Z1971">
        <v>136.12116430903149</v>
      </c>
      <c r="AA1971">
        <v>28.849286304835992</v>
      </c>
      <c r="AB1971">
        <v>4.0795228736157219</v>
      </c>
      <c r="AC1971">
        <v>-46.295815752385138</v>
      </c>
    </row>
    <row r="1972" spans="1:29">
      <c r="A1972">
        <v>4</v>
      </c>
      <c r="B1972">
        <v>83</v>
      </c>
      <c r="C1972">
        <v>2004</v>
      </c>
      <c r="D1972">
        <v>99</v>
      </c>
      <c r="E1972">
        <v>99</v>
      </c>
      <c r="F1972">
        <v>99</v>
      </c>
      <c r="G1972">
        <v>3</v>
      </c>
      <c r="H1972">
        <v>99</v>
      </c>
      <c r="I1972">
        <v>99</v>
      </c>
      <c r="J1972">
        <v>999</v>
      </c>
      <c r="K1972">
        <v>99</v>
      </c>
      <c r="L1972">
        <v>99</v>
      </c>
      <c r="M1972">
        <v>99</v>
      </c>
      <c r="N1972">
        <v>99</v>
      </c>
      <c r="O1972">
        <v>99</v>
      </c>
      <c r="P1972">
        <v>9999</v>
      </c>
      <c r="Q1972">
        <v>386</v>
      </c>
      <c r="R1972">
        <v>2149</v>
      </c>
      <c r="S1972">
        <v>2088</v>
      </c>
      <c r="T1972">
        <v>27.340966921119595</v>
      </c>
      <c r="U1972">
        <v>27.712073800335215</v>
      </c>
      <c r="V1972">
        <v>13.478827361563519</v>
      </c>
      <c r="W1972">
        <v>55.398467432950198</v>
      </c>
      <c r="X1972">
        <v>150.570977859137</v>
      </c>
      <c r="Y1972">
        <v>135.62615169846421</v>
      </c>
      <c r="Z1972">
        <v>139.58840996168556</v>
      </c>
      <c r="AA1972">
        <v>30.71497132299281</v>
      </c>
      <c r="AB1972">
        <v>4.7021676695967116</v>
      </c>
      <c r="AC1972">
        <v>-71.147995209125099</v>
      </c>
    </row>
    <row r="1973" spans="1:29">
      <c r="A1973">
        <v>4</v>
      </c>
      <c r="B1973">
        <v>84</v>
      </c>
      <c r="C1973">
        <v>2004</v>
      </c>
      <c r="D1973">
        <v>99</v>
      </c>
      <c r="E1973">
        <v>99</v>
      </c>
      <c r="F1973">
        <v>99</v>
      </c>
      <c r="G1973">
        <v>4</v>
      </c>
      <c r="H1973">
        <v>99</v>
      </c>
      <c r="I1973">
        <v>99</v>
      </c>
      <c r="J1973">
        <v>999</v>
      </c>
      <c r="K1973">
        <v>99</v>
      </c>
      <c r="L1973">
        <v>99</v>
      </c>
      <c r="M1973">
        <v>99</v>
      </c>
      <c r="N1973">
        <v>99</v>
      </c>
      <c r="O1973">
        <v>99</v>
      </c>
      <c r="P1973">
        <v>9999</v>
      </c>
      <c r="Q1973">
        <v>79</v>
      </c>
      <c r="R1973">
        <v>285</v>
      </c>
      <c r="S1973">
        <v>285</v>
      </c>
      <c r="T1973">
        <v>3.6259541984732815</v>
      </c>
      <c r="U1973">
        <v>3.9316530732375625</v>
      </c>
      <c r="V1973">
        <v>13.852631578947372</v>
      </c>
      <c r="W1973">
        <v>56.238596491228087</v>
      </c>
      <c r="X1973">
        <v>157.19526334796907</v>
      </c>
      <c r="Y1973">
        <v>145.09122807017548</v>
      </c>
      <c r="Z1973">
        <v>145.09122807017548</v>
      </c>
      <c r="AA1973">
        <v>29.477687551843257</v>
      </c>
      <c r="AB1973">
        <v>3.4952476199690858</v>
      </c>
      <c r="AC1973">
        <v>-57.203598477619693</v>
      </c>
    </row>
    <row r="1974" spans="1:29">
      <c r="A1974">
        <v>4</v>
      </c>
      <c r="B1974">
        <v>85</v>
      </c>
      <c r="C1974">
        <v>2003</v>
      </c>
      <c r="D1974">
        <v>99</v>
      </c>
      <c r="E1974">
        <v>99</v>
      </c>
      <c r="F1974">
        <v>99</v>
      </c>
      <c r="G1974">
        <v>1</v>
      </c>
      <c r="H1974">
        <v>99</v>
      </c>
      <c r="I1974">
        <v>99</v>
      </c>
      <c r="J1974">
        <v>999</v>
      </c>
      <c r="K1974">
        <v>99</v>
      </c>
      <c r="L1974">
        <v>99</v>
      </c>
      <c r="M1974">
        <v>99</v>
      </c>
      <c r="N1974">
        <v>99</v>
      </c>
      <c r="O1974">
        <v>99</v>
      </c>
      <c r="P1974">
        <v>9999</v>
      </c>
      <c r="Q1974">
        <v>528</v>
      </c>
      <c r="R1974">
        <v>3411</v>
      </c>
      <c r="S1974">
        <v>3405</v>
      </c>
      <c r="T1974">
        <v>45.083267248215698</v>
      </c>
      <c r="U1974">
        <v>44.17941987870843</v>
      </c>
      <c r="V1974">
        <v>14.442685429492816</v>
      </c>
      <c r="W1974">
        <v>56.939794419970625</v>
      </c>
      <c r="X1974">
        <v>140.10201524416109</v>
      </c>
      <c r="Y1974">
        <v>129.10442685429507</v>
      </c>
      <c r="Z1974">
        <v>129.33192364170353</v>
      </c>
      <c r="AA1974">
        <v>27.8742898602442</v>
      </c>
      <c r="AB1974">
        <v>3.4989680818234552</v>
      </c>
      <c r="AC1974">
        <v>-53.865925066630311</v>
      </c>
    </row>
    <row r="1975" spans="1:29">
      <c r="A1975">
        <v>4</v>
      </c>
      <c r="B1975">
        <v>86</v>
      </c>
      <c r="C1975">
        <v>2003</v>
      </c>
      <c r="D1975">
        <v>99</v>
      </c>
      <c r="E1975">
        <v>99</v>
      </c>
      <c r="F1975">
        <v>99</v>
      </c>
      <c r="G1975">
        <v>2</v>
      </c>
      <c r="H1975">
        <v>99</v>
      </c>
      <c r="I1975">
        <v>99</v>
      </c>
      <c r="J1975">
        <v>999</v>
      </c>
      <c r="K1975">
        <v>99</v>
      </c>
      <c r="L1975">
        <v>99</v>
      </c>
      <c r="M1975">
        <v>99</v>
      </c>
      <c r="N1975">
        <v>99</v>
      </c>
      <c r="O1975">
        <v>99</v>
      </c>
      <c r="P1975">
        <v>9999</v>
      </c>
      <c r="Q1975">
        <v>338</v>
      </c>
      <c r="R1975">
        <v>1620</v>
      </c>
      <c r="S1975">
        <v>1583</v>
      </c>
      <c r="T1975">
        <v>21.411578112609043</v>
      </c>
      <c r="U1975">
        <v>21.924388944851955</v>
      </c>
      <c r="V1975">
        <v>15.640740740740743</v>
      </c>
      <c r="W1975">
        <v>55.686670878079603</v>
      </c>
      <c r="X1975">
        <v>148.32784933723889</v>
      </c>
      <c r="Y1975">
        <v>134.901049382716</v>
      </c>
      <c r="Z1975">
        <v>138.05413771320275</v>
      </c>
      <c r="AA1975">
        <v>29.297435314051246</v>
      </c>
      <c r="AB1975">
        <v>3.9349245936235127</v>
      </c>
      <c r="AC1975">
        <v>-49.756975129773323</v>
      </c>
    </row>
    <row r="1976" spans="1:29">
      <c r="A1976">
        <v>4</v>
      </c>
      <c r="B1976">
        <v>87</v>
      </c>
      <c r="C1976">
        <v>2003</v>
      </c>
      <c r="D1976">
        <v>99</v>
      </c>
      <c r="E1976">
        <v>99</v>
      </c>
      <c r="F1976">
        <v>99</v>
      </c>
      <c r="G1976">
        <v>3</v>
      </c>
      <c r="H1976">
        <v>99</v>
      </c>
      <c r="I1976">
        <v>99</v>
      </c>
      <c r="J1976">
        <v>999</v>
      </c>
      <c r="K1976">
        <v>99</v>
      </c>
      <c r="L1976">
        <v>99</v>
      </c>
      <c r="M1976">
        <v>99</v>
      </c>
      <c r="N1976">
        <v>99</v>
      </c>
      <c r="O1976">
        <v>99</v>
      </c>
      <c r="P1976">
        <v>9999</v>
      </c>
      <c r="Q1976">
        <v>387</v>
      </c>
      <c r="R1976">
        <v>2237</v>
      </c>
      <c r="S1976">
        <v>2159</v>
      </c>
      <c r="T1976">
        <v>29.5664816283373</v>
      </c>
      <c r="U1976">
        <v>29.702902753353506</v>
      </c>
      <c r="V1976">
        <v>13.563254358515872</v>
      </c>
      <c r="W1976">
        <v>55.879110699397877</v>
      </c>
      <c r="X1976">
        <v>147.74023598971525</v>
      </c>
      <c r="Y1976">
        <v>132.35359856951283</v>
      </c>
      <c r="Z1976">
        <v>137.13524779990743</v>
      </c>
      <c r="AA1976">
        <v>30.203198573919224</v>
      </c>
      <c r="AB1976">
        <v>4.3250001883521794</v>
      </c>
      <c r="AC1976">
        <v>-68.412756829575159</v>
      </c>
    </row>
    <row r="1977" spans="1:29">
      <c r="A1977">
        <v>4</v>
      </c>
      <c r="B1977">
        <v>88</v>
      </c>
      <c r="C1977">
        <v>2003</v>
      </c>
      <c r="D1977">
        <v>99</v>
      </c>
      <c r="E1977">
        <v>99</v>
      </c>
      <c r="F1977">
        <v>99</v>
      </c>
      <c r="G1977">
        <v>4</v>
      </c>
      <c r="H1977">
        <v>99</v>
      </c>
      <c r="I1977">
        <v>99</v>
      </c>
      <c r="J1977">
        <v>999</v>
      </c>
      <c r="K1977">
        <v>99</v>
      </c>
      <c r="L1977">
        <v>99</v>
      </c>
      <c r="M1977">
        <v>99</v>
      </c>
      <c r="N1977">
        <v>99</v>
      </c>
      <c r="O1977">
        <v>99</v>
      </c>
      <c r="P1977">
        <v>9999</v>
      </c>
      <c r="Q1977">
        <v>78</v>
      </c>
      <c r="R1977">
        <v>298</v>
      </c>
      <c r="S1977">
        <v>298</v>
      </c>
      <c r="T1977">
        <v>3.93867301083796</v>
      </c>
      <c r="U1977">
        <v>4.1932884230861127</v>
      </c>
      <c r="V1977">
        <v>13.426174496644297</v>
      </c>
      <c r="W1977">
        <v>55.536912751677846</v>
      </c>
      <c r="X1977">
        <v>151.96361441753251</v>
      </c>
      <c r="Y1977">
        <v>140.26241610738265</v>
      </c>
      <c r="Z1977">
        <v>140.26241610738265</v>
      </c>
      <c r="AA1977">
        <v>28.200204617539839</v>
      </c>
      <c r="AB1977">
        <v>3.5653505714144327</v>
      </c>
      <c r="AC1977">
        <v>-69.187932489771242</v>
      </c>
    </row>
    <row r="1978" spans="1:29">
      <c r="A1978">
        <v>4</v>
      </c>
      <c r="B1978">
        <v>89</v>
      </c>
      <c r="C1978">
        <v>2002</v>
      </c>
      <c r="D1978">
        <v>99</v>
      </c>
      <c r="E1978">
        <v>99</v>
      </c>
      <c r="F1978">
        <v>99</v>
      </c>
      <c r="G1978">
        <v>1</v>
      </c>
      <c r="H1978">
        <v>99</v>
      </c>
      <c r="I1978">
        <v>99</v>
      </c>
      <c r="J1978">
        <v>999</v>
      </c>
      <c r="K1978">
        <v>99</v>
      </c>
      <c r="L1978">
        <v>99</v>
      </c>
      <c r="M1978">
        <v>99</v>
      </c>
      <c r="N1978">
        <v>99</v>
      </c>
      <c r="O1978">
        <v>99</v>
      </c>
      <c r="P1978">
        <v>9999</v>
      </c>
      <c r="Q1978">
        <v>562</v>
      </c>
      <c r="R1978">
        <v>3869</v>
      </c>
      <c r="S1978">
        <v>3862</v>
      </c>
      <c r="T1978">
        <v>48.09198259788689</v>
      </c>
      <c r="U1978">
        <v>47.632410236935797</v>
      </c>
      <c r="V1978">
        <v>13.68544843628845</v>
      </c>
      <c r="W1978">
        <v>55.613153806317982</v>
      </c>
      <c r="X1978">
        <v>139.07493712698644</v>
      </c>
      <c r="Y1978">
        <v>128.12103902817265</v>
      </c>
      <c r="Z1978">
        <v>128.35326255825998</v>
      </c>
      <c r="AA1978">
        <v>27.218081682102543</v>
      </c>
      <c r="AB1978">
        <v>3.6909357454468448</v>
      </c>
      <c r="AC1978">
        <v>-53.98755273410071</v>
      </c>
    </row>
    <row r="1979" spans="1:29">
      <c r="A1979">
        <v>4</v>
      </c>
      <c r="B1979">
        <v>90</v>
      </c>
      <c r="C1979">
        <v>2002</v>
      </c>
      <c r="D1979">
        <v>99</v>
      </c>
      <c r="E1979">
        <v>99</v>
      </c>
      <c r="F1979">
        <v>99</v>
      </c>
      <c r="G1979">
        <v>2</v>
      </c>
      <c r="H1979">
        <v>99</v>
      </c>
      <c r="I1979">
        <v>99</v>
      </c>
      <c r="J1979">
        <v>999</v>
      </c>
      <c r="K1979">
        <v>99</v>
      </c>
      <c r="L1979">
        <v>99</v>
      </c>
      <c r="M1979">
        <v>99</v>
      </c>
      <c r="N1979">
        <v>99</v>
      </c>
      <c r="O1979">
        <v>99</v>
      </c>
      <c r="P1979">
        <v>9999</v>
      </c>
      <c r="Q1979">
        <v>338</v>
      </c>
      <c r="R1979">
        <v>1499</v>
      </c>
      <c r="S1979">
        <v>1453</v>
      </c>
      <c r="T1979">
        <v>18.632691112492235</v>
      </c>
      <c r="U1979">
        <v>18.812907270313797</v>
      </c>
      <c r="V1979">
        <v>15.601734489659776</v>
      </c>
      <c r="W1979">
        <v>55.377838953888514</v>
      </c>
      <c r="X1979">
        <v>144.77177634493754</v>
      </c>
      <c r="Y1979">
        <v>130.60833889259493</v>
      </c>
      <c r="Z1979">
        <v>134.74322092222977</v>
      </c>
      <c r="AA1979">
        <v>28.18627603512434</v>
      </c>
      <c r="AB1979">
        <v>4.5143776138477474</v>
      </c>
      <c r="AC1979">
        <v>-49.513010373407951</v>
      </c>
    </row>
    <row r="1980" spans="1:29">
      <c r="A1980">
        <v>4</v>
      </c>
      <c r="B1980">
        <v>91</v>
      </c>
      <c r="C1980">
        <v>2002</v>
      </c>
      <c r="D1980">
        <v>99</v>
      </c>
      <c r="E1980">
        <v>99</v>
      </c>
      <c r="F1980">
        <v>99</v>
      </c>
      <c r="G1980">
        <v>3</v>
      </c>
      <c r="H1980">
        <v>99</v>
      </c>
      <c r="I1980">
        <v>99</v>
      </c>
      <c r="J1980">
        <v>999</v>
      </c>
      <c r="K1980">
        <v>99</v>
      </c>
      <c r="L1980">
        <v>99</v>
      </c>
      <c r="M1980">
        <v>99</v>
      </c>
      <c r="N1980">
        <v>99</v>
      </c>
      <c r="O1980">
        <v>99</v>
      </c>
      <c r="P1980">
        <v>9999</v>
      </c>
      <c r="Q1980">
        <v>415</v>
      </c>
      <c r="R1980">
        <v>2386</v>
      </c>
      <c r="S1980">
        <v>2328</v>
      </c>
      <c r="T1980">
        <v>29.658172778123049</v>
      </c>
      <c r="U1980">
        <v>29.665931441273024</v>
      </c>
      <c r="V1980">
        <v>14.114417435037719</v>
      </c>
      <c r="W1980">
        <v>56.754295532646047</v>
      </c>
      <c r="X1980">
        <v>142.94267117956937</v>
      </c>
      <c r="Y1980">
        <v>129.39103101424971</v>
      </c>
      <c r="Z1980">
        <v>132.6146907216494</v>
      </c>
      <c r="AA1980">
        <v>29.281794315594698</v>
      </c>
      <c r="AB1980">
        <v>4.1695929781433501</v>
      </c>
      <c r="AC1980">
        <v>-67.516007666152717</v>
      </c>
    </row>
    <row r="1981" spans="1:29">
      <c r="A1981">
        <v>4</v>
      </c>
      <c r="B1981">
        <v>92</v>
      </c>
      <c r="C1981">
        <v>2002</v>
      </c>
      <c r="D1981">
        <v>99</v>
      </c>
      <c r="E1981">
        <v>99</v>
      </c>
      <c r="F1981">
        <v>99</v>
      </c>
      <c r="G1981">
        <v>4</v>
      </c>
      <c r="H1981">
        <v>99</v>
      </c>
      <c r="I1981">
        <v>99</v>
      </c>
      <c r="J1981">
        <v>999</v>
      </c>
      <c r="K1981">
        <v>99</v>
      </c>
      <c r="L1981">
        <v>99</v>
      </c>
      <c r="M1981">
        <v>99</v>
      </c>
      <c r="N1981">
        <v>99</v>
      </c>
      <c r="O1981">
        <v>99</v>
      </c>
      <c r="P1981">
        <v>9999</v>
      </c>
      <c r="Q1981">
        <v>79</v>
      </c>
      <c r="R1981">
        <v>291</v>
      </c>
      <c r="S1981">
        <v>291</v>
      </c>
      <c r="T1981">
        <v>3.6171535114978246</v>
      </c>
      <c r="U1981">
        <v>3.8887510514773744</v>
      </c>
      <c r="V1981">
        <v>13.20618556701031</v>
      </c>
      <c r="W1981">
        <v>55.378006872852239</v>
      </c>
      <c r="X1981">
        <v>150.67183433671025</v>
      </c>
      <c r="Y1981">
        <v>139.07010309278348</v>
      </c>
      <c r="Z1981">
        <v>139.07010309278348</v>
      </c>
      <c r="AA1981">
        <v>29.249103719161383</v>
      </c>
      <c r="AB1981">
        <v>3.6638942552092337</v>
      </c>
      <c r="AC1981">
        <v>-71.839250622641302</v>
      </c>
    </row>
    <row r="1982" spans="1:29">
      <c r="A1982">
        <v>4</v>
      </c>
      <c r="B1982">
        <v>93</v>
      </c>
      <c r="C1982">
        <v>2001</v>
      </c>
      <c r="D1982">
        <v>99</v>
      </c>
      <c r="E1982">
        <v>99</v>
      </c>
      <c r="F1982">
        <v>99</v>
      </c>
      <c r="G1982">
        <v>1</v>
      </c>
      <c r="H1982">
        <v>99</v>
      </c>
      <c r="I1982">
        <v>99</v>
      </c>
      <c r="J1982">
        <v>999</v>
      </c>
      <c r="K1982">
        <v>99</v>
      </c>
      <c r="L1982">
        <v>99</v>
      </c>
      <c r="M1982">
        <v>99</v>
      </c>
      <c r="N1982">
        <v>99</v>
      </c>
      <c r="O1982">
        <v>99</v>
      </c>
      <c r="P1982">
        <v>9999</v>
      </c>
      <c r="Q1982">
        <v>541</v>
      </c>
      <c r="R1982">
        <v>2867</v>
      </c>
      <c r="S1982">
        <v>2859</v>
      </c>
      <c r="T1982">
        <v>43.393370667473889</v>
      </c>
      <c r="U1982">
        <v>42.892619118916194</v>
      </c>
      <c r="V1982">
        <v>14.080223229856996</v>
      </c>
      <c r="W1982">
        <v>56.082546344875823</v>
      </c>
      <c r="X1982">
        <v>135.16603363034591</v>
      </c>
      <c r="Y1982">
        <v>124.45354028601329</v>
      </c>
      <c r="Z1982">
        <v>124.80178384050372</v>
      </c>
      <c r="AA1982">
        <v>28.057318417658809</v>
      </c>
      <c r="AB1982">
        <v>3.7698069225308362</v>
      </c>
      <c r="AC1982">
        <v>-53.040441029844338</v>
      </c>
    </row>
    <row r="1983" spans="1:29">
      <c r="A1983">
        <v>4</v>
      </c>
      <c r="B1983">
        <v>94</v>
      </c>
      <c r="C1983">
        <v>2001</v>
      </c>
      <c r="D1983">
        <v>99</v>
      </c>
      <c r="E1983">
        <v>99</v>
      </c>
      <c r="F1983">
        <v>99</v>
      </c>
      <c r="G1983">
        <v>2</v>
      </c>
      <c r="H1983">
        <v>99</v>
      </c>
      <c r="I1983">
        <v>99</v>
      </c>
      <c r="J1983">
        <v>999</v>
      </c>
      <c r="K1983">
        <v>99</v>
      </c>
      <c r="L1983">
        <v>99</v>
      </c>
      <c r="M1983">
        <v>99</v>
      </c>
      <c r="N1983">
        <v>99</v>
      </c>
      <c r="O1983">
        <v>99</v>
      </c>
      <c r="P1983">
        <v>9999</v>
      </c>
      <c r="Q1983">
        <v>321</v>
      </c>
      <c r="R1983">
        <v>1389</v>
      </c>
      <c r="S1983">
        <v>1333</v>
      </c>
      <c r="T1983">
        <v>21.023157257454219</v>
      </c>
      <c r="U1983">
        <v>20.765819801575777</v>
      </c>
      <c r="V1983">
        <v>16.763858891288699</v>
      </c>
      <c r="W1983">
        <v>55.497374343585889</v>
      </c>
      <c r="X1983">
        <v>139.84744709047339</v>
      </c>
      <c r="Y1983">
        <v>124.36529877609804</v>
      </c>
      <c r="Z1983">
        <v>129.58994748687189</v>
      </c>
      <c r="AA1983">
        <v>29.170056085225625</v>
      </c>
      <c r="AB1983">
        <v>3.8028339424895159</v>
      </c>
      <c r="AC1983">
        <v>-49.415112276639192</v>
      </c>
    </row>
    <row r="1984" spans="1:29">
      <c r="A1984">
        <v>4</v>
      </c>
      <c r="B1984">
        <v>95</v>
      </c>
      <c r="C1984">
        <v>2001</v>
      </c>
      <c r="D1984">
        <v>99</v>
      </c>
      <c r="E1984">
        <v>99</v>
      </c>
      <c r="F1984">
        <v>99</v>
      </c>
      <c r="G1984">
        <v>3</v>
      </c>
      <c r="H1984">
        <v>99</v>
      </c>
      <c r="I1984">
        <v>99</v>
      </c>
      <c r="J1984">
        <v>999</v>
      </c>
      <c r="K1984">
        <v>99</v>
      </c>
      <c r="L1984">
        <v>99</v>
      </c>
      <c r="M1984">
        <v>99</v>
      </c>
      <c r="N1984">
        <v>99</v>
      </c>
      <c r="O1984">
        <v>99</v>
      </c>
      <c r="P1984">
        <v>9999</v>
      </c>
      <c r="Q1984">
        <v>416</v>
      </c>
      <c r="R1984">
        <v>2089</v>
      </c>
      <c r="S1984">
        <v>2038</v>
      </c>
      <c r="T1984">
        <v>31.617980929317387</v>
      </c>
      <c r="U1984">
        <v>31.974140968458649</v>
      </c>
      <c r="V1984">
        <v>14.015797032072756</v>
      </c>
      <c r="W1984">
        <v>56.587340529931318</v>
      </c>
      <c r="X1984">
        <v>141.04572939718801</v>
      </c>
      <c r="Y1984">
        <v>127.32474868358062</v>
      </c>
      <c r="Z1984">
        <v>130.51099116781157</v>
      </c>
      <c r="AA1984">
        <v>27.717556017422289</v>
      </c>
      <c r="AB1984">
        <v>4.120364787155486</v>
      </c>
      <c r="AC1984">
        <v>-62.051198036486291</v>
      </c>
    </row>
    <row r="1985" spans="1:29">
      <c r="A1985">
        <v>4</v>
      </c>
      <c r="B1985">
        <v>96</v>
      </c>
      <c r="C1985">
        <v>2001</v>
      </c>
      <c r="D1985">
        <v>99</v>
      </c>
      <c r="E1985">
        <v>99</v>
      </c>
      <c r="F1985">
        <v>99</v>
      </c>
      <c r="G1985">
        <v>4</v>
      </c>
      <c r="H1985">
        <v>99</v>
      </c>
      <c r="I1985">
        <v>99</v>
      </c>
      <c r="J1985">
        <v>999</v>
      </c>
      <c r="K1985">
        <v>99</v>
      </c>
      <c r="L1985">
        <v>99</v>
      </c>
      <c r="M1985">
        <v>99</v>
      </c>
      <c r="N1985">
        <v>99</v>
      </c>
      <c r="O1985">
        <v>99</v>
      </c>
      <c r="P1985">
        <v>9999</v>
      </c>
      <c r="Q1985">
        <v>86</v>
      </c>
      <c r="R1985">
        <v>262</v>
      </c>
      <c r="S1985">
        <v>262</v>
      </c>
      <c r="T1985">
        <v>3.9654911457545032</v>
      </c>
      <c r="U1985">
        <v>4.3674201110493875</v>
      </c>
      <c r="V1985">
        <v>13.278625954198468</v>
      </c>
      <c r="W1985">
        <v>55.587786259541993</v>
      </c>
      <c r="X1985">
        <v>150.23612018558811</v>
      </c>
      <c r="Y1985">
        <v>138.66793893129773</v>
      </c>
      <c r="Z1985">
        <v>138.66793893129773</v>
      </c>
      <c r="AA1985">
        <v>26.642032643654996</v>
      </c>
      <c r="AB1985">
        <v>3.2594436583485176</v>
      </c>
      <c r="AC1985">
        <v>-59.302453184768893</v>
      </c>
    </row>
    <row r="1986" spans="1:29">
      <c r="A1986">
        <v>4</v>
      </c>
      <c r="B1986">
        <v>97</v>
      </c>
      <c r="C1986">
        <v>2000</v>
      </c>
      <c r="D1986">
        <v>99</v>
      </c>
      <c r="E1986">
        <v>99</v>
      </c>
      <c r="F1986">
        <v>99</v>
      </c>
      <c r="G1986">
        <v>1</v>
      </c>
      <c r="H1986">
        <v>99</v>
      </c>
      <c r="I1986">
        <v>99</v>
      </c>
      <c r="J1986">
        <v>999</v>
      </c>
      <c r="K1986">
        <v>99</v>
      </c>
      <c r="L1986">
        <v>99</v>
      </c>
      <c r="M1986">
        <v>99</v>
      </c>
      <c r="N1986">
        <v>99</v>
      </c>
      <c r="O1986">
        <v>99</v>
      </c>
      <c r="P1986">
        <v>9999</v>
      </c>
      <c r="Q1986">
        <v>737</v>
      </c>
      <c r="R1986">
        <v>3758</v>
      </c>
      <c r="S1986">
        <v>3754</v>
      </c>
      <c r="T1986">
        <v>51.15709229512661</v>
      </c>
      <c r="U1986">
        <v>51.510750359577742</v>
      </c>
      <c r="V1986">
        <v>13.718201170835551</v>
      </c>
      <c r="W1986">
        <v>55.711774107618552</v>
      </c>
      <c r="X1986">
        <v>136.29454707530408</v>
      </c>
      <c r="Y1986">
        <v>125.67075572112796</v>
      </c>
      <c r="Z1986">
        <v>125.80466169419252</v>
      </c>
      <c r="AA1986">
        <v>27.795029933016099</v>
      </c>
      <c r="AB1986">
        <v>3.6453800680160064</v>
      </c>
      <c r="AC1986">
        <v>-49.752777442600191</v>
      </c>
    </row>
    <row r="1987" spans="1:29">
      <c r="A1987">
        <v>4</v>
      </c>
      <c r="B1987">
        <v>98</v>
      </c>
      <c r="C1987">
        <v>2000</v>
      </c>
      <c r="D1987">
        <v>99</v>
      </c>
      <c r="E1987">
        <v>99</v>
      </c>
      <c r="F1987">
        <v>99</v>
      </c>
      <c r="G1987">
        <v>2</v>
      </c>
      <c r="H1987">
        <v>99</v>
      </c>
      <c r="I1987">
        <v>99</v>
      </c>
      <c r="J1987">
        <v>999</v>
      </c>
      <c r="K1987">
        <v>99</v>
      </c>
      <c r="L1987">
        <v>99</v>
      </c>
      <c r="M1987">
        <v>99</v>
      </c>
      <c r="N1987">
        <v>99</v>
      </c>
      <c r="O1987">
        <v>99</v>
      </c>
      <c r="P1987">
        <v>9999</v>
      </c>
      <c r="Q1987">
        <v>387</v>
      </c>
      <c r="R1987">
        <v>1725</v>
      </c>
      <c r="S1987">
        <v>1684</v>
      </c>
      <c r="T1987">
        <v>23.482167165804523</v>
      </c>
      <c r="U1987">
        <v>23.937951599141019</v>
      </c>
      <c r="V1987">
        <v>14.925797101449277</v>
      </c>
      <c r="W1987">
        <v>54.751781472684087</v>
      </c>
      <c r="X1987">
        <v>140.77987658391825</v>
      </c>
      <c r="Y1987">
        <v>127.2304347826086</v>
      </c>
      <c r="Z1987">
        <v>130.32808788598572</v>
      </c>
      <c r="AA1987">
        <v>27.765960309806879</v>
      </c>
      <c r="AB1987">
        <v>3.7587779018806553</v>
      </c>
      <c r="AC1987">
        <v>-42.635222682922866</v>
      </c>
    </row>
    <row r="1988" spans="1:29">
      <c r="A1988">
        <v>4</v>
      </c>
      <c r="B1988">
        <v>99</v>
      </c>
      <c r="C1988">
        <v>2000</v>
      </c>
      <c r="D1988">
        <v>99</v>
      </c>
      <c r="E1988">
        <v>99</v>
      </c>
      <c r="F1988">
        <v>99</v>
      </c>
      <c r="G1988">
        <v>3</v>
      </c>
      <c r="H1988">
        <v>99</v>
      </c>
      <c r="I1988">
        <v>99</v>
      </c>
      <c r="J1988">
        <v>999</v>
      </c>
      <c r="K1988">
        <v>99</v>
      </c>
      <c r="L1988">
        <v>99</v>
      </c>
      <c r="M1988">
        <v>99</v>
      </c>
      <c r="N1988">
        <v>99</v>
      </c>
      <c r="O1988">
        <v>99</v>
      </c>
      <c r="P1988">
        <v>9999</v>
      </c>
      <c r="Q1988">
        <v>461</v>
      </c>
      <c r="R1988">
        <v>1472</v>
      </c>
      <c r="S1988">
        <v>1351</v>
      </c>
      <c r="T1988">
        <v>20.038115981486524</v>
      </c>
      <c r="U1988">
        <v>18.899837496023071</v>
      </c>
      <c r="V1988">
        <v>14.253396739130435</v>
      </c>
      <c r="W1988">
        <v>56.115470022205777</v>
      </c>
      <c r="X1988">
        <v>137.78182262471165</v>
      </c>
      <c r="Y1988">
        <v>117.71813858695675</v>
      </c>
      <c r="Z1988">
        <v>128.26136195410825</v>
      </c>
      <c r="AA1988">
        <v>27.847543909148595</v>
      </c>
      <c r="AB1988">
        <v>3.9961108662261449</v>
      </c>
      <c r="AC1988">
        <v>-54.505245328608311</v>
      </c>
    </row>
    <row r="1989" spans="1:29">
      <c r="A1989">
        <v>4</v>
      </c>
      <c r="B1989">
        <v>100</v>
      </c>
      <c r="C1989">
        <v>2000</v>
      </c>
      <c r="D1989">
        <v>99</v>
      </c>
      <c r="E1989">
        <v>99</v>
      </c>
      <c r="F1989">
        <v>99</v>
      </c>
      <c r="G1989">
        <v>4</v>
      </c>
      <c r="H1989">
        <v>99</v>
      </c>
      <c r="I1989">
        <v>99</v>
      </c>
      <c r="J1989">
        <v>999</v>
      </c>
      <c r="K1989">
        <v>99</v>
      </c>
      <c r="L1989">
        <v>99</v>
      </c>
      <c r="M1989">
        <v>99</v>
      </c>
      <c r="N1989">
        <v>99</v>
      </c>
      <c r="O1989">
        <v>99</v>
      </c>
      <c r="P1989">
        <v>9999</v>
      </c>
      <c r="Q1989">
        <v>112</v>
      </c>
      <c r="R1989">
        <v>391</v>
      </c>
      <c r="S1989">
        <v>390</v>
      </c>
      <c r="T1989">
        <v>5.3226245575823583</v>
      </c>
      <c r="U1989">
        <v>5.6514605452581677</v>
      </c>
      <c r="V1989">
        <v>13.324808184143221</v>
      </c>
      <c r="W1989">
        <v>55.730769230769241</v>
      </c>
      <c r="X1989">
        <v>143.94100190361129</v>
      </c>
      <c r="Y1989">
        <v>132.51867007672638</v>
      </c>
      <c r="Z1989">
        <v>132.8584615384616</v>
      </c>
      <c r="AA1989">
        <v>29.282081117232838</v>
      </c>
      <c r="AB1989">
        <v>4.1314090131485406</v>
      </c>
      <c r="AC1989">
        <v>-65.17863473293346</v>
      </c>
    </row>
    <row r="1990" spans="1:29">
      <c r="A1990">
        <v>4</v>
      </c>
      <c r="B1990">
        <v>101</v>
      </c>
      <c r="C1990">
        <v>1999</v>
      </c>
      <c r="D1990">
        <v>99</v>
      </c>
      <c r="E1990">
        <v>99</v>
      </c>
      <c r="F1990">
        <v>99</v>
      </c>
      <c r="G1990">
        <v>1</v>
      </c>
      <c r="H1990">
        <v>99</v>
      </c>
      <c r="I1990">
        <v>99</v>
      </c>
      <c r="J1990">
        <v>999</v>
      </c>
      <c r="K1990">
        <v>99</v>
      </c>
      <c r="L1990">
        <v>99</v>
      </c>
      <c r="M1990">
        <v>99</v>
      </c>
      <c r="N1990">
        <v>99</v>
      </c>
      <c r="O1990">
        <v>99</v>
      </c>
      <c r="P1990">
        <v>9999</v>
      </c>
      <c r="Q1990">
        <v>873</v>
      </c>
      <c r="R1990">
        <v>4071.25</v>
      </c>
      <c r="S1990">
        <v>3039</v>
      </c>
      <c r="T1990">
        <v>63.541300870108081</v>
      </c>
      <c r="U1990">
        <v>60.702024226515199</v>
      </c>
      <c r="V1990">
        <v>15.349585508136323</v>
      </c>
      <c r="W1990">
        <v>54.485686080947666</v>
      </c>
      <c r="X1990">
        <v>137.85060330096579</v>
      </c>
      <c r="Y1990">
        <v>94.378679766656418</v>
      </c>
      <c r="Z1990">
        <v>126.43606449489964</v>
      </c>
      <c r="AA1990">
        <v>27.603306616067236</v>
      </c>
      <c r="AB1990">
        <v>4.5373709594433773</v>
      </c>
      <c r="AC1990">
        <v>-40.586630607670791</v>
      </c>
    </row>
    <row r="1991" spans="1:29">
      <c r="A1991">
        <v>4</v>
      </c>
      <c r="B1991">
        <v>102</v>
      </c>
      <c r="C1991">
        <v>1999</v>
      </c>
      <c r="D1991">
        <v>99</v>
      </c>
      <c r="E1991">
        <v>99</v>
      </c>
      <c r="F1991">
        <v>99</v>
      </c>
      <c r="G1991">
        <v>2</v>
      </c>
      <c r="H1991">
        <v>99</v>
      </c>
      <c r="I1991">
        <v>99</v>
      </c>
      <c r="J1991">
        <v>999</v>
      </c>
      <c r="K1991">
        <v>99</v>
      </c>
      <c r="L1991">
        <v>99</v>
      </c>
      <c r="M1991">
        <v>99</v>
      </c>
      <c r="N1991">
        <v>99</v>
      </c>
      <c r="O1991">
        <v>99</v>
      </c>
      <c r="P1991">
        <v>9999</v>
      </c>
      <c r="Q1991">
        <v>385</v>
      </c>
      <c r="R1991">
        <v>1043</v>
      </c>
      <c r="S1991">
        <v>787</v>
      </c>
      <c r="T1991">
        <v>16.278434585820747</v>
      </c>
      <c r="U1991">
        <v>15.747124294067364</v>
      </c>
      <c r="V1991">
        <v>18.030680728667303</v>
      </c>
      <c r="W1991">
        <v>54.744599745870389</v>
      </c>
      <c r="X1991">
        <v>142.29496753364765</v>
      </c>
      <c r="Y1991">
        <v>95.568648130393143</v>
      </c>
      <c r="Z1991">
        <v>126.65578144853882</v>
      </c>
      <c r="AA1991">
        <v>29.073757170831112</v>
      </c>
      <c r="AB1991">
        <v>4.30443531028543</v>
      </c>
      <c r="AC1991">
        <v>-38.880894812127856</v>
      </c>
    </row>
    <row r="1992" spans="1:29">
      <c r="A1992">
        <v>4</v>
      </c>
      <c r="B1992">
        <v>103</v>
      </c>
      <c r="C1992">
        <v>1999</v>
      </c>
      <c r="D1992">
        <v>99</v>
      </c>
      <c r="E1992">
        <v>99</v>
      </c>
      <c r="F1992">
        <v>99</v>
      </c>
      <c r="G1992">
        <v>3</v>
      </c>
      <c r="H1992">
        <v>99</v>
      </c>
      <c r="I1992">
        <v>99</v>
      </c>
      <c r="J1992">
        <v>999</v>
      </c>
      <c r="K1992">
        <v>99</v>
      </c>
      <c r="L1992">
        <v>99</v>
      </c>
      <c r="M1992">
        <v>99</v>
      </c>
      <c r="N1992">
        <v>99</v>
      </c>
      <c r="O1992">
        <v>99</v>
      </c>
      <c r="P1992">
        <v>9999</v>
      </c>
      <c r="Q1992">
        <v>431</v>
      </c>
      <c r="R1992">
        <v>1028</v>
      </c>
      <c r="S1992">
        <v>890</v>
      </c>
      <c r="T1992">
        <v>16.044324788325724</v>
      </c>
      <c r="U1992">
        <v>17.988020077334223</v>
      </c>
      <c r="V1992">
        <v>18.510700389105057</v>
      </c>
      <c r="W1992">
        <v>55.949438202247194</v>
      </c>
      <c r="X1992">
        <v>138.8668737959033</v>
      </c>
      <c r="Y1992">
        <v>110.76147859922158</v>
      </c>
      <c r="Z1992">
        <v>127.93573033707843</v>
      </c>
      <c r="AA1992">
        <v>29.252786744716214</v>
      </c>
      <c r="AB1992">
        <v>4.1354489341098049</v>
      </c>
      <c r="AC1992">
        <v>-50.724113622179914</v>
      </c>
    </row>
    <row r="1993" spans="1:29">
      <c r="A1993">
        <v>4</v>
      </c>
      <c r="B1993">
        <v>104</v>
      </c>
      <c r="C1993">
        <v>1999</v>
      </c>
      <c r="D1993">
        <v>99</v>
      </c>
      <c r="E1993">
        <v>99</v>
      </c>
      <c r="F1993">
        <v>99</v>
      </c>
      <c r="G1993">
        <v>4</v>
      </c>
      <c r="H1993">
        <v>99</v>
      </c>
      <c r="I1993">
        <v>99</v>
      </c>
      <c r="J1993">
        <v>999</v>
      </c>
      <c r="K1993">
        <v>99</v>
      </c>
      <c r="L1993">
        <v>99</v>
      </c>
      <c r="M1993">
        <v>99</v>
      </c>
      <c r="N1993">
        <v>99</v>
      </c>
      <c r="O1993">
        <v>99</v>
      </c>
      <c r="P1993">
        <v>9999</v>
      </c>
      <c r="Q1993">
        <v>76</v>
      </c>
      <c r="R1993">
        <v>265</v>
      </c>
      <c r="S1993">
        <v>266</v>
      </c>
      <c r="T1993">
        <v>4.1359397557454436</v>
      </c>
      <c r="U1993">
        <v>5.5628314020831837</v>
      </c>
      <c r="V1993">
        <v>16.762264150943398</v>
      </c>
      <c r="W1993">
        <v>54.872180451127811</v>
      </c>
      <c r="X1993">
        <v>143.96165089229143</v>
      </c>
      <c r="Y1993">
        <v>132.87660377358483</v>
      </c>
      <c r="Z1993">
        <v>132.37706766917287</v>
      </c>
      <c r="AA1993">
        <v>29.863235256296051</v>
      </c>
      <c r="AB1993">
        <v>6.3800835946094336</v>
      </c>
      <c r="AC1993">
        <v>-31.621300475427464</v>
      </c>
    </row>
    <row r="1994" spans="1:29">
      <c r="A1994">
        <v>4</v>
      </c>
      <c r="B1994">
        <v>105</v>
      </c>
      <c r="C1994">
        <v>1998</v>
      </c>
      <c r="D1994">
        <v>99</v>
      </c>
      <c r="E1994">
        <v>99</v>
      </c>
      <c r="F1994">
        <v>99</v>
      </c>
      <c r="G1994">
        <v>1</v>
      </c>
      <c r="H1994">
        <v>99</v>
      </c>
      <c r="I1994">
        <v>99</v>
      </c>
      <c r="J1994">
        <v>999</v>
      </c>
      <c r="K1994">
        <v>99</v>
      </c>
      <c r="L1994">
        <v>99</v>
      </c>
      <c r="M1994">
        <v>99</v>
      </c>
      <c r="N1994">
        <v>99</v>
      </c>
      <c r="O1994">
        <v>99</v>
      </c>
      <c r="P1994">
        <v>9999</v>
      </c>
      <c r="Q1994">
        <v>920</v>
      </c>
      <c r="R1994">
        <v>3690</v>
      </c>
      <c r="S1994">
        <v>2914</v>
      </c>
      <c r="T1994">
        <v>64.578228911445592</v>
      </c>
      <c r="U1994">
        <v>63.697616752782544</v>
      </c>
      <c r="V1994">
        <v>16.228455284552837</v>
      </c>
      <c r="W1994">
        <v>55.037062457103666</v>
      </c>
      <c r="X1994">
        <v>135.22436264449317</v>
      </c>
      <c r="Y1994">
        <v>98.075203252032495</v>
      </c>
      <c r="Z1994">
        <v>124.19269045984896</v>
      </c>
      <c r="AA1994">
        <v>27.402738932404919</v>
      </c>
      <c r="AB1994">
        <v>3.908616269774869</v>
      </c>
      <c r="AC1994">
        <v>-47.679855483472323</v>
      </c>
    </row>
    <row r="1995" spans="1:29">
      <c r="A1995">
        <v>4</v>
      </c>
      <c r="B1995">
        <v>106</v>
      </c>
      <c r="C1995">
        <v>1998</v>
      </c>
      <c r="D1995">
        <v>99</v>
      </c>
      <c r="E1995">
        <v>99</v>
      </c>
      <c r="F1995">
        <v>99</v>
      </c>
      <c r="G1995">
        <v>2</v>
      </c>
      <c r="H1995">
        <v>99</v>
      </c>
      <c r="I1995">
        <v>99</v>
      </c>
      <c r="J1995">
        <v>999</v>
      </c>
      <c r="K1995">
        <v>99</v>
      </c>
      <c r="L1995">
        <v>99</v>
      </c>
      <c r="M1995">
        <v>99</v>
      </c>
      <c r="N1995">
        <v>99</v>
      </c>
      <c r="O1995">
        <v>99</v>
      </c>
      <c r="P1995">
        <v>9999</v>
      </c>
      <c r="Q1995">
        <v>366</v>
      </c>
      <c r="R1995">
        <v>1037</v>
      </c>
      <c r="S1995">
        <v>738.5</v>
      </c>
      <c r="T1995">
        <v>18.148407420371019</v>
      </c>
      <c r="U1995">
        <v>16.454867841053026</v>
      </c>
      <c r="V1995">
        <v>17.10703953712633</v>
      </c>
      <c r="W1995">
        <v>54.411645226811103</v>
      </c>
      <c r="X1995">
        <v>140.11509155817623</v>
      </c>
      <c r="Y1995">
        <v>90.152555448408876</v>
      </c>
      <c r="Z1995">
        <v>126.59201083276916</v>
      </c>
      <c r="AA1995">
        <v>28.868315004345654</v>
      </c>
      <c r="AB1995">
        <v>4.2126706786209658</v>
      </c>
      <c r="AC1995">
        <v>-35.718762417325046</v>
      </c>
    </row>
    <row r="1996" spans="1:29">
      <c r="A1996">
        <v>4</v>
      </c>
      <c r="B1996">
        <v>107</v>
      </c>
      <c r="C1996">
        <v>1998</v>
      </c>
      <c r="D1996">
        <v>99</v>
      </c>
      <c r="E1996">
        <v>99</v>
      </c>
      <c r="F1996">
        <v>99</v>
      </c>
      <c r="G1996">
        <v>3</v>
      </c>
      <c r="H1996">
        <v>99</v>
      </c>
      <c r="I1996">
        <v>99</v>
      </c>
      <c r="J1996">
        <v>999</v>
      </c>
      <c r="K1996">
        <v>99</v>
      </c>
      <c r="L1996">
        <v>99</v>
      </c>
      <c r="M1996">
        <v>99</v>
      </c>
      <c r="N1996">
        <v>99</v>
      </c>
      <c r="O1996">
        <v>99</v>
      </c>
      <c r="P1996">
        <v>9999</v>
      </c>
      <c r="Q1996">
        <v>376</v>
      </c>
      <c r="R1996">
        <v>753</v>
      </c>
      <c r="S1996">
        <v>633</v>
      </c>
      <c r="T1996">
        <v>13.178158907945395</v>
      </c>
      <c r="U1996">
        <v>14.344805906617497</v>
      </c>
      <c r="V1996">
        <v>18.464807436918996</v>
      </c>
      <c r="W1996">
        <v>55.243285939968409</v>
      </c>
      <c r="X1996">
        <v>138.76383235566229</v>
      </c>
      <c r="Y1996">
        <v>108.23359893758298</v>
      </c>
      <c r="Z1996">
        <v>128.75181674565559</v>
      </c>
      <c r="AA1996">
        <v>28.862377606344641</v>
      </c>
      <c r="AB1996">
        <v>4.1732871192303316</v>
      </c>
      <c r="AC1996">
        <v>-46.359576601242885</v>
      </c>
    </row>
    <row r="1997" spans="1:29">
      <c r="A1997">
        <v>4</v>
      </c>
      <c r="B1997">
        <v>108</v>
      </c>
      <c r="C1997">
        <v>1998</v>
      </c>
      <c r="D1997">
        <v>99</v>
      </c>
      <c r="E1997">
        <v>99</v>
      </c>
      <c r="F1997">
        <v>99</v>
      </c>
      <c r="G1997">
        <v>4</v>
      </c>
      <c r="H1997">
        <v>99</v>
      </c>
      <c r="I1997">
        <v>99</v>
      </c>
      <c r="J1997">
        <v>999</v>
      </c>
      <c r="K1997">
        <v>99</v>
      </c>
      <c r="L1997">
        <v>99</v>
      </c>
      <c r="M1997">
        <v>99</v>
      </c>
      <c r="N1997">
        <v>99</v>
      </c>
      <c r="O1997">
        <v>99</v>
      </c>
      <c r="P1997">
        <v>9999</v>
      </c>
      <c r="Q1997">
        <v>73</v>
      </c>
      <c r="R1997">
        <v>234</v>
      </c>
      <c r="S1997">
        <v>233</v>
      </c>
      <c r="T1997">
        <v>4.0952047602380119</v>
      </c>
      <c r="U1997">
        <v>5.5027094995469508</v>
      </c>
      <c r="V1997">
        <v>15.893162393162401</v>
      </c>
      <c r="W1997">
        <v>55.266094420600879</v>
      </c>
      <c r="X1997">
        <v>145.41396968265883</v>
      </c>
      <c r="Y1997">
        <v>133.60512820512815</v>
      </c>
      <c r="Z1997">
        <v>134.17854077253219</v>
      </c>
      <c r="AA1997">
        <v>26.402441094049369</v>
      </c>
      <c r="AB1997">
        <v>4.0072370935760642</v>
      </c>
      <c r="AC1997">
        <v>-44.875672618747693</v>
      </c>
    </row>
    <row r="1998" spans="1:29">
      <c r="A1998">
        <v>4</v>
      </c>
      <c r="B1998">
        <v>109</v>
      </c>
      <c r="C1998">
        <v>1997</v>
      </c>
      <c r="D1998">
        <v>99</v>
      </c>
      <c r="E1998">
        <v>99</v>
      </c>
      <c r="F1998">
        <v>99</v>
      </c>
      <c r="G1998">
        <v>1</v>
      </c>
      <c r="H1998">
        <v>99</v>
      </c>
      <c r="I1998">
        <v>99</v>
      </c>
      <c r="J1998">
        <v>999</v>
      </c>
      <c r="K1998">
        <v>99</v>
      </c>
      <c r="L1998">
        <v>99</v>
      </c>
      <c r="M1998">
        <v>99</v>
      </c>
      <c r="N1998">
        <v>99</v>
      </c>
      <c r="O1998">
        <v>99</v>
      </c>
      <c r="P1998">
        <v>9999</v>
      </c>
      <c r="Q1998">
        <v>967</v>
      </c>
      <c r="R1998">
        <v>4174.5</v>
      </c>
      <c r="S1998">
        <v>3280</v>
      </c>
      <c r="T1998">
        <v>66.25664629791288</v>
      </c>
      <c r="U1998">
        <v>65.754644763405182</v>
      </c>
      <c r="V1998">
        <v>15.780572523655525</v>
      </c>
      <c r="W1998">
        <v>55.241768292682913</v>
      </c>
      <c r="X1998">
        <v>137.09348418472732</v>
      </c>
      <c r="Y1998">
        <v>98.911414540663557</v>
      </c>
      <c r="Z1998">
        <v>125.88588414634148</v>
      </c>
      <c r="AA1998">
        <v>27.574692004758624</v>
      </c>
      <c r="AB1998">
        <v>4.5242327790460255</v>
      </c>
      <c r="AC1998">
        <v>-44.108154921695139</v>
      </c>
    </row>
    <row r="1999" spans="1:29">
      <c r="A1999">
        <v>4</v>
      </c>
      <c r="B1999">
        <v>110</v>
      </c>
      <c r="C1999">
        <v>1997</v>
      </c>
      <c r="D1999">
        <v>99</v>
      </c>
      <c r="E1999">
        <v>99</v>
      </c>
      <c r="F1999">
        <v>99</v>
      </c>
      <c r="G1999">
        <v>2</v>
      </c>
      <c r="H1999">
        <v>99</v>
      </c>
      <c r="I1999">
        <v>99</v>
      </c>
      <c r="J1999">
        <v>999</v>
      </c>
      <c r="K1999">
        <v>99</v>
      </c>
      <c r="L1999">
        <v>99</v>
      </c>
      <c r="M1999">
        <v>99</v>
      </c>
      <c r="N1999">
        <v>99</v>
      </c>
      <c r="O1999">
        <v>99</v>
      </c>
      <c r="P1999">
        <v>9999</v>
      </c>
      <c r="Q1999">
        <v>438</v>
      </c>
      <c r="R1999">
        <v>1045</v>
      </c>
      <c r="S1999">
        <v>754</v>
      </c>
      <c r="T1999">
        <v>16.585985239266726</v>
      </c>
      <c r="U1999">
        <v>14.638272433227481</v>
      </c>
      <c r="V1999">
        <v>18.596172248803832</v>
      </c>
      <c r="W1999">
        <v>55.205570291777192</v>
      </c>
      <c r="X1999">
        <v>135.7593037059309</v>
      </c>
      <c r="Y1999">
        <v>87.96258373205751</v>
      </c>
      <c r="Z1999">
        <v>121.91100795755978</v>
      </c>
      <c r="AA1999">
        <v>26.082062868823687</v>
      </c>
      <c r="AB1999">
        <v>4.3878806756005435</v>
      </c>
      <c r="AC1999">
        <v>-30.783682892999561</v>
      </c>
    </row>
    <row r="2000" spans="1:29">
      <c r="A2000">
        <v>4</v>
      </c>
      <c r="B2000">
        <v>111</v>
      </c>
      <c r="C2000">
        <v>1997</v>
      </c>
      <c r="D2000">
        <v>99</v>
      </c>
      <c r="E2000">
        <v>99</v>
      </c>
      <c r="F2000">
        <v>99</v>
      </c>
      <c r="G2000">
        <v>3</v>
      </c>
      <c r="H2000">
        <v>99</v>
      </c>
      <c r="I2000">
        <v>99</v>
      </c>
      <c r="J2000">
        <v>999</v>
      </c>
      <c r="K2000">
        <v>99</v>
      </c>
      <c r="L2000">
        <v>99</v>
      </c>
      <c r="M2000">
        <v>99</v>
      </c>
      <c r="N2000">
        <v>99</v>
      </c>
      <c r="O2000">
        <v>99</v>
      </c>
      <c r="P2000">
        <v>9999</v>
      </c>
      <c r="Q2000">
        <v>380</v>
      </c>
      <c r="R2000">
        <v>748</v>
      </c>
      <c r="S2000">
        <v>639</v>
      </c>
      <c r="T2000">
        <v>11.872073644948816</v>
      </c>
      <c r="U2000">
        <v>12.886171825073076</v>
      </c>
      <c r="V2000">
        <v>27.061497326203209</v>
      </c>
      <c r="W2000">
        <v>55.882629107981209</v>
      </c>
      <c r="X2000">
        <v>136.21546225108787</v>
      </c>
      <c r="Y2000">
        <v>108.17994652406408</v>
      </c>
      <c r="Z2000">
        <v>126.63317683881056</v>
      </c>
      <c r="AA2000">
        <v>28.058966432550044</v>
      </c>
      <c r="AB2000">
        <v>3.9309766917812814</v>
      </c>
      <c r="AC2000">
        <v>-52.823784043459312</v>
      </c>
    </row>
    <row r="2001" spans="1:29">
      <c r="A2001">
        <v>4</v>
      </c>
      <c r="B2001">
        <v>112</v>
      </c>
      <c r="C2001">
        <v>1997</v>
      </c>
      <c r="D2001">
        <v>99</v>
      </c>
      <c r="E2001">
        <v>99</v>
      </c>
      <c r="F2001">
        <v>99</v>
      </c>
      <c r="G2001">
        <v>4</v>
      </c>
      <c r="H2001">
        <v>99</v>
      </c>
      <c r="I2001">
        <v>99</v>
      </c>
      <c r="J2001">
        <v>999</v>
      </c>
      <c r="K2001">
        <v>99</v>
      </c>
      <c r="L2001">
        <v>99</v>
      </c>
      <c r="M2001">
        <v>99</v>
      </c>
      <c r="N2001">
        <v>99</v>
      </c>
      <c r="O2001">
        <v>99</v>
      </c>
      <c r="P2001">
        <v>9999</v>
      </c>
      <c r="Q2001">
        <v>106</v>
      </c>
      <c r="R2001">
        <v>333</v>
      </c>
      <c r="S2001">
        <v>331</v>
      </c>
      <c r="T2001">
        <v>5.2852948178716002</v>
      </c>
      <c r="U2001">
        <v>6.720910978294258</v>
      </c>
      <c r="V2001">
        <v>15.558558558558561</v>
      </c>
      <c r="W2001">
        <v>55.19335347432024</v>
      </c>
      <c r="X2001">
        <v>138.18401283190022</v>
      </c>
      <c r="Y2001">
        <v>126.73843843843844</v>
      </c>
      <c r="Z2001">
        <v>127.50422960725071</v>
      </c>
      <c r="AA2001">
        <v>27.679637616953727</v>
      </c>
      <c r="AB2001">
        <v>4.0791361333117004</v>
      </c>
      <c r="AC2001">
        <v>-45.724519075423594</v>
      </c>
    </row>
    <row r="2002" spans="1:29" s="273" customFormat="1">
      <c r="A2002" s="273">
        <v>4</v>
      </c>
      <c r="B2002" s="273">
        <v>113</v>
      </c>
      <c r="C2002" s="273">
        <v>1996</v>
      </c>
      <c r="D2002" s="273">
        <v>99</v>
      </c>
      <c r="E2002" s="273">
        <v>99</v>
      </c>
      <c r="F2002" s="273">
        <v>99</v>
      </c>
      <c r="G2002" s="273">
        <v>1</v>
      </c>
      <c r="H2002" s="273">
        <v>99</v>
      </c>
      <c r="I2002" s="273">
        <v>99</v>
      </c>
      <c r="J2002" s="273">
        <v>999</v>
      </c>
      <c r="K2002" s="273">
        <v>99</v>
      </c>
      <c r="L2002" s="273">
        <v>99</v>
      </c>
      <c r="M2002" s="273">
        <v>99</v>
      </c>
      <c r="N2002" s="273">
        <v>99</v>
      </c>
      <c r="O2002" s="273">
        <v>99</v>
      </c>
      <c r="P2002" s="273">
        <v>9999</v>
      </c>
      <c r="Q2002" s="273">
        <v>950</v>
      </c>
      <c r="R2002" s="273">
        <v>3396</v>
      </c>
      <c r="S2002" s="273">
        <v>2407</v>
      </c>
      <c r="T2002" s="273">
        <v>55.472067951649798</v>
      </c>
      <c r="U2002" s="273">
        <v>52.316930813883751</v>
      </c>
      <c r="V2002" s="273">
        <v>14.818904593639578</v>
      </c>
      <c r="W2002" s="273">
        <v>55.010386373078518</v>
      </c>
      <c r="X2002" s="273">
        <v>133.99031044106457</v>
      </c>
      <c r="Y2002" s="273">
        <v>87.365577149587693</v>
      </c>
      <c r="Z2002" s="273">
        <v>123.2627752388865</v>
      </c>
      <c r="AA2002" s="273">
        <v>27.071381312945618</v>
      </c>
      <c r="AB2002" s="273">
        <v>4.6065261567171261</v>
      </c>
      <c r="AC2002" s="273">
        <v>-38.318914663613697</v>
      </c>
    </row>
    <row r="2003" spans="1:29" s="273" customFormat="1">
      <c r="A2003" s="273">
        <v>4</v>
      </c>
      <c r="B2003" s="273">
        <v>114</v>
      </c>
      <c r="C2003" s="273">
        <v>1996</v>
      </c>
      <c r="D2003" s="273">
        <v>99</v>
      </c>
      <c r="E2003" s="273">
        <v>99</v>
      </c>
      <c r="F2003" s="273">
        <v>99</v>
      </c>
      <c r="G2003" s="273">
        <v>2</v>
      </c>
      <c r="H2003" s="273">
        <v>99</v>
      </c>
      <c r="I2003" s="273">
        <v>99</v>
      </c>
      <c r="J2003" s="273">
        <v>999</v>
      </c>
      <c r="K2003" s="273">
        <v>99</v>
      </c>
      <c r="L2003" s="273">
        <v>99</v>
      </c>
      <c r="M2003" s="273">
        <v>99</v>
      </c>
      <c r="N2003" s="273">
        <v>99</v>
      </c>
      <c r="O2003" s="273">
        <v>99</v>
      </c>
      <c r="P2003" s="273">
        <v>9999</v>
      </c>
      <c r="Q2003" s="273">
        <v>450</v>
      </c>
      <c r="R2003" s="273">
        <v>1097</v>
      </c>
      <c r="S2003" s="273">
        <v>629</v>
      </c>
      <c r="T2003" s="273">
        <v>17.918980725253189</v>
      </c>
      <c r="U2003" s="273">
        <v>13.634440000846404</v>
      </c>
      <c r="V2003" s="273">
        <v>17.184138559708298</v>
      </c>
      <c r="W2003" s="273">
        <v>54.742448330683615</v>
      </c>
      <c r="X2003" s="273">
        <v>139.166504531713</v>
      </c>
      <c r="Y2003" s="273">
        <v>70.484958979033749</v>
      </c>
      <c r="Z2003" s="273">
        <v>122.9284578696344</v>
      </c>
      <c r="AA2003" s="273">
        <v>26.650442883541519</v>
      </c>
      <c r="AB2003" s="273">
        <v>3.9022794344704952</v>
      </c>
      <c r="AC2003" s="273">
        <v>-34.147046773785306</v>
      </c>
    </row>
    <row r="2004" spans="1:29" s="273" customFormat="1">
      <c r="A2004" s="273">
        <v>4</v>
      </c>
      <c r="B2004" s="273">
        <v>115</v>
      </c>
      <c r="C2004" s="273">
        <v>1996</v>
      </c>
      <c r="D2004" s="273">
        <v>99</v>
      </c>
      <c r="E2004" s="273">
        <v>99</v>
      </c>
      <c r="F2004" s="273">
        <v>99</v>
      </c>
      <c r="G2004" s="273">
        <v>3</v>
      </c>
      <c r="H2004" s="273">
        <v>99</v>
      </c>
      <c r="I2004" s="273">
        <v>99</v>
      </c>
      <c r="J2004" s="273">
        <v>999</v>
      </c>
      <c r="K2004" s="273">
        <v>99</v>
      </c>
      <c r="L2004" s="273">
        <v>99</v>
      </c>
      <c r="M2004" s="273">
        <v>99</v>
      </c>
      <c r="N2004" s="273">
        <v>99</v>
      </c>
      <c r="O2004" s="273">
        <v>99</v>
      </c>
      <c r="P2004" s="273">
        <v>9999</v>
      </c>
      <c r="Q2004" s="273">
        <v>528</v>
      </c>
      <c r="R2004" s="273">
        <v>1099</v>
      </c>
      <c r="S2004" s="273">
        <v>998</v>
      </c>
      <c r="T2004" s="273">
        <v>17.9516497876511</v>
      </c>
      <c r="U2004" s="273">
        <v>22.167929212777821</v>
      </c>
      <c r="V2004" s="273">
        <v>21.540491355777977</v>
      </c>
      <c r="W2004" s="273">
        <v>56.343687374749486</v>
      </c>
      <c r="X2004" s="273">
        <v>136.45094476708351</v>
      </c>
      <c r="Y2004" s="273">
        <v>114.39135577798002</v>
      </c>
      <c r="Z2004" s="273">
        <v>125.9680360721443</v>
      </c>
      <c r="AA2004" s="273">
        <v>27.933801475639996</v>
      </c>
      <c r="AB2004" s="273">
        <v>4.331586373545389</v>
      </c>
      <c r="AC2004" s="273">
        <v>-50.123138830280141</v>
      </c>
    </row>
    <row r="2005" spans="1:29" s="273" customFormat="1">
      <c r="A2005" s="273">
        <v>4</v>
      </c>
      <c r="B2005" s="273">
        <v>116</v>
      </c>
      <c r="C2005" s="273">
        <v>1996</v>
      </c>
      <c r="D2005" s="273">
        <v>99</v>
      </c>
      <c r="E2005" s="273">
        <v>99</v>
      </c>
      <c r="F2005" s="273">
        <v>99</v>
      </c>
      <c r="G2005" s="273">
        <v>4</v>
      </c>
      <c r="H2005" s="273">
        <v>99</v>
      </c>
      <c r="I2005" s="273">
        <v>99</v>
      </c>
      <c r="J2005" s="273">
        <v>999</v>
      </c>
      <c r="K2005" s="273">
        <v>99</v>
      </c>
      <c r="L2005" s="273">
        <v>99</v>
      </c>
      <c r="M2005" s="273">
        <v>99</v>
      </c>
      <c r="N2005" s="273">
        <v>99</v>
      </c>
      <c r="O2005" s="273">
        <v>99</v>
      </c>
      <c r="P2005" s="273">
        <v>9999</v>
      </c>
      <c r="Q2005" s="273">
        <v>158</v>
      </c>
      <c r="R2005" s="273">
        <v>530</v>
      </c>
      <c r="S2005" s="273">
        <v>529</v>
      </c>
      <c r="T2005" s="273">
        <v>8.6573015354459368</v>
      </c>
      <c r="U2005" s="273">
        <v>11.880699972492012</v>
      </c>
      <c r="V2005" s="273">
        <v>14.884905660377351</v>
      </c>
      <c r="W2005" s="273">
        <v>55.644612476370526</v>
      </c>
      <c r="X2005" s="273">
        <v>138.04820213005172</v>
      </c>
      <c r="Y2005" s="273">
        <v>127.12528301886796</v>
      </c>
      <c r="Z2005" s="273">
        <v>127.36559546313798</v>
      </c>
      <c r="AA2005" s="273">
        <v>26.911497245651461</v>
      </c>
      <c r="AB2005" s="273">
        <v>3.9983898331881926</v>
      </c>
      <c r="AC2005" s="273">
        <v>-31.919345985791661</v>
      </c>
    </row>
    <row r="2006" spans="1:29">
      <c r="A2006">
        <v>5</v>
      </c>
      <c r="B2006">
        <v>1</v>
      </c>
      <c r="C2006">
        <v>1996</v>
      </c>
      <c r="D2006">
        <v>99</v>
      </c>
      <c r="E2006">
        <v>99</v>
      </c>
      <c r="F2006">
        <v>99</v>
      </c>
      <c r="G2006">
        <v>99</v>
      </c>
      <c r="H2006">
        <v>1</v>
      </c>
      <c r="I2006">
        <v>99</v>
      </c>
      <c r="J2006">
        <v>999</v>
      </c>
      <c r="K2006">
        <v>99</v>
      </c>
      <c r="L2006">
        <v>99</v>
      </c>
      <c r="M2006">
        <v>99</v>
      </c>
      <c r="N2006">
        <v>99</v>
      </c>
      <c r="O2006">
        <v>99</v>
      </c>
      <c r="P2006">
        <v>9999</v>
      </c>
      <c r="Q2006">
        <v>1560</v>
      </c>
      <c r="R2006">
        <v>4168</v>
      </c>
      <c r="S2006">
        <v>4042</v>
      </c>
      <c r="T2006">
        <v>68.082326037242723</v>
      </c>
      <c r="U2006">
        <v>88.325169103592259</v>
      </c>
      <c r="V2006">
        <v>16.877639155470249</v>
      </c>
      <c r="W2006">
        <v>55.37976249381493</v>
      </c>
      <c r="X2006">
        <v>134.32230396998878</v>
      </c>
      <c r="Y2006">
        <v>120.17732725527821</v>
      </c>
      <c r="Z2006">
        <v>123.92357743691235</v>
      </c>
      <c r="AA2006">
        <v>26.964618831827256</v>
      </c>
      <c r="AB2006">
        <v>4.4588964651897776</v>
      </c>
      <c r="AC2006">
        <v>-37.236648374018799</v>
      </c>
    </row>
    <row r="2007" spans="1:29">
      <c r="A2007">
        <v>5</v>
      </c>
      <c r="B2007">
        <v>2</v>
      </c>
      <c r="C2007">
        <v>1997</v>
      </c>
      <c r="D2007">
        <v>99</v>
      </c>
      <c r="E2007">
        <v>99</v>
      </c>
      <c r="F2007">
        <v>99</v>
      </c>
      <c r="G2007">
        <v>99</v>
      </c>
      <c r="H2007">
        <v>1</v>
      </c>
      <c r="I2007">
        <v>99</v>
      </c>
      <c r="J2007">
        <v>999</v>
      </c>
      <c r="K2007">
        <v>99</v>
      </c>
      <c r="L2007">
        <v>99</v>
      </c>
      <c r="M2007">
        <v>99</v>
      </c>
      <c r="N2007">
        <v>99</v>
      </c>
      <c r="O2007">
        <v>99</v>
      </c>
      <c r="P2007">
        <v>9999</v>
      </c>
      <c r="Q2007">
        <v>1422</v>
      </c>
      <c r="R2007">
        <v>4574.5</v>
      </c>
      <c r="S2007">
        <v>4421</v>
      </c>
      <c r="T2007">
        <v>72.605348781842721</v>
      </c>
      <c r="U2007">
        <v>88.481152373655775</v>
      </c>
      <c r="V2007">
        <v>17.643239698327687</v>
      </c>
      <c r="W2007">
        <v>55.273467541280247</v>
      </c>
      <c r="X2007">
        <v>136.01306503016684</v>
      </c>
      <c r="Y2007">
        <v>121.45952563121681</v>
      </c>
      <c r="Z2007">
        <v>125.6766794842799</v>
      </c>
      <c r="AA2007">
        <v>27.487962801823738</v>
      </c>
      <c r="AB2007">
        <v>4.3453177577047457</v>
      </c>
      <c r="AC2007">
        <v>-42.218766518083591</v>
      </c>
    </row>
    <row r="2008" spans="1:29">
      <c r="A2008">
        <v>5</v>
      </c>
      <c r="B2008">
        <v>3</v>
      </c>
      <c r="C2008">
        <v>1998</v>
      </c>
      <c r="D2008">
        <v>99</v>
      </c>
      <c r="E2008">
        <v>99</v>
      </c>
      <c r="F2008">
        <v>99</v>
      </c>
      <c r="G2008">
        <v>99</v>
      </c>
      <c r="H2008">
        <v>1</v>
      </c>
      <c r="I2008">
        <v>99</v>
      </c>
      <c r="J2008">
        <v>999</v>
      </c>
      <c r="K2008">
        <v>99</v>
      </c>
      <c r="L2008">
        <v>99</v>
      </c>
      <c r="M2008">
        <v>99</v>
      </c>
      <c r="N2008">
        <v>99</v>
      </c>
      <c r="O2008">
        <v>99</v>
      </c>
      <c r="P2008">
        <v>9999</v>
      </c>
      <c r="Q2008">
        <v>1322</v>
      </c>
      <c r="R2008">
        <v>4128</v>
      </c>
      <c r="S2008">
        <v>4023.5</v>
      </c>
      <c r="T2008">
        <v>72.24361218060902</v>
      </c>
      <c r="U2008">
        <v>88.725971980599439</v>
      </c>
      <c r="V2008">
        <v>16.692102713178294</v>
      </c>
      <c r="W2008">
        <v>54.988939977631425</v>
      </c>
      <c r="X2008">
        <v>135.55862980506777</v>
      </c>
      <c r="Y2008">
        <v>122.11625484496096</v>
      </c>
      <c r="Z2008">
        <v>125.2879085373428</v>
      </c>
      <c r="AA2008">
        <v>27.759685890573795</v>
      </c>
      <c r="AB2008">
        <v>3.8994127909315441</v>
      </c>
      <c r="AC2008">
        <v>-44.50068340445312</v>
      </c>
    </row>
    <row r="2009" spans="1:29">
      <c r="A2009">
        <v>5</v>
      </c>
      <c r="B2009">
        <v>4</v>
      </c>
      <c r="C2009">
        <v>1999</v>
      </c>
      <c r="D2009">
        <v>99</v>
      </c>
      <c r="E2009">
        <v>99</v>
      </c>
      <c r="F2009">
        <v>99</v>
      </c>
      <c r="G2009">
        <v>99</v>
      </c>
      <c r="H2009">
        <v>1</v>
      </c>
      <c r="I2009">
        <v>99</v>
      </c>
      <c r="J2009">
        <v>999</v>
      </c>
      <c r="K2009">
        <v>99</v>
      </c>
      <c r="L2009">
        <v>99</v>
      </c>
      <c r="M2009">
        <v>99</v>
      </c>
      <c r="N2009">
        <v>99</v>
      </c>
      <c r="O2009">
        <v>99</v>
      </c>
      <c r="P2009">
        <v>9999</v>
      </c>
      <c r="Q2009">
        <v>1335</v>
      </c>
      <c r="R2009">
        <v>4481</v>
      </c>
      <c r="S2009">
        <v>4422</v>
      </c>
      <c r="T2009">
        <v>69.936400171680518</v>
      </c>
      <c r="U2009">
        <v>88.64880526211688</v>
      </c>
      <c r="V2009">
        <v>16.232760544521312</v>
      </c>
      <c r="W2009">
        <v>54.788557213930353</v>
      </c>
      <c r="X2009">
        <v>137.58730433516951</v>
      </c>
      <c r="Y2009">
        <v>125.22655657219369</v>
      </c>
      <c r="Z2009">
        <v>126.89737675260062</v>
      </c>
      <c r="AA2009">
        <v>28.167385533140511</v>
      </c>
      <c r="AB2009">
        <v>4.5465157308205075</v>
      </c>
      <c r="AC2009">
        <v>-39.139974070008577</v>
      </c>
    </row>
    <row r="2010" spans="1:29">
      <c r="A2010">
        <v>5</v>
      </c>
      <c r="B2010">
        <v>5</v>
      </c>
      <c r="C2010">
        <v>2000</v>
      </c>
      <c r="D2010">
        <v>99</v>
      </c>
      <c r="E2010">
        <v>99</v>
      </c>
      <c r="F2010">
        <v>99</v>
      </c>
      <c r="G2010">
        <v>99</v>
      </c>
      <c r="H2010">
        <v>1</v>
      </c>
      <c r="I2010">
        <v>99</v>
      </c>
      <c r="J2010">
        <v>999</v>
      </c>
      <c r="K2010">
        <v>99</v>
      </c>
      <c r="L2010">
        <v>99</v>
      </c>
      <c r="M2010">
        <v>99</v>
      </c>
      <c r="N2010">
        <v>99</v>
      </c>
      <c r="O2010">
        <v>99</v>
      </c>
      <c r="P2010">
        <v>9999</v>
      </c>
      <c r="Q2010">
        <v>1230</v>
      </c>
      <c r="R2010">
        <v>4762</v>
      </c>
      <c r="S2010">
        <v>4749</v>
      </c>
      <c r="T2010">
        <v>64.824394228151363</v>
      </c>
      <c r="U2010">
        <v>65.424794819505365</v>
      </c>
      <c r="V2010">
        <v>13.252204955900877</v>
      </c>
      <c r="W2010">
        <v>55.774268267003592</v>
      </c>
      <c r="X2010">
        <v>136.79388059042691</v>
      </c>
      <c r="Y2010">
        <v>125.96390172196516</v>
      </c>
      <c r="Z2010">
        <v>126.30871762476271</v>
      </c>
      <c r="AA2010">
        <v>28.007348023178153</v>
      </c>
      <c r="AB2010">
        <v>3.7881356490446407</v>
      </c>
      <c r="AC2010">
        <v>-49.613270993537903</v>
      </c>
    </row>
    <row r="2011" spans="1:29">
      <c r="A2011">
        <v>5</v>
      </c>
      <c r="B2011">
        <v>6</v>
      </c>
      <c r="C2011">
        <v>2001</v>
      </c>
      <c r="D2011">
        <v>99</v>
      </c>
      <c r="E2011">
        <v>99</v>
      </c>
      <c r="F2011">
        <v>99</v>
      </c>
      <c r="G2011">
        <v>99</v>
      </c>
      <c r="H2011">
        <v>1</v>
      </c>
      <c r="I2011">
        <v>99</v>
      </c>
      <c r="J2011">
        <v>999</v>
      </c>
      <c r="K2011">
        <v>99</v>
      </c>
      <c r="L2011">
        <v>99</v>
      </c>
      <c r="M2011">
        <v>99</v>
      </c>
      <c r="N2011">
        <v>99</v>
      </c>
      <c r="O2011">
        <v>99</v>
      </c>
      <c r="P2011">
        <v>9999</v>
      </c>
      <c r="Q2011">
        <v>1004</v>
      </c>
      <c r="R2011">
        <v>4565</v>
      </c>
      <c r="S2011">
        <v>4560</v>
      </c>
      <c r="T2011">
        <v>69.093385802936254</v>
      </c>
      <c r="U2011">
        <v>69.919437561976721</v>
      </c>
      <c r="V2011">
        <v>13.537568455640749</v>
      </c>
      <c r="W2011">
        <v>56.272149122807022</v>
      </c>
      <c r="X2011">
        <v>138.16086170744265</v>
      </c>
      <c r="Y2011">
        <v>127.41176341730544</v>
      </c>
      <c r="Z2011">
        <v>127.55146929824548</v>
      </c>
      <c r="AA2011">
        <v>28.282265265409823</v>
      </c>
      <c r="AB2011">
        <v>3.9022390934788498</v>
      </c>
      <c r="AC2011">
        <v>-55.035162138951954</v>
      </c>
    </row>
    <row r="2012" spans="1:29">
      <c r="A2012">
        <v>5</v>
      </c>
      <c r="B2012">
        <v>7</v>
      </c>
      <c r="C2012">
        <v>2002</v>
      </c>
      <c r="D2012">
        <v>99</v>
      </c>
      <c r="E2012">
        <v>99</v>
      </c>
      <c r="F2012">
        <v>99</v>
      </c>
      <c r="G2012">
        <v>99</v>
      </c>
      <c r="H2012">
        <v>1</v>
      </c>
      <c r="I2012">
        <v>99</v>
      </c>
      <c r="J2012">
        <v>999</v>
      </c>
      <c r="K2012">
        <v>99</v>
      </c>
      <c r="L2012">
        <v>99</v>
      </c>
      <c r="M2012">
        <v>99</v>
      </c>
      <c r="N2012">
        <v>99</v>
      </c>
      <c r="O2012">
        <v>99</v>
      </c>
      <c r="P2012">
        <v>9999</v>
      </c>
      <c r="Q2012">
        <v>988</v>
      </c>
      <c r="R2012">
        <v>5669</v>
      </c>
      <c r="S2012">
        <v>5660</v>
      </c>
      <c r="T2012">
        <v>70.466128029832177</v>
      </c>
      <c r="U2012">
        <v>70.691988861882876</v>
      </c>
      <c r="V2012">
        <v>13.424413476803672</v>
      </c>
      <c r="W2012">
        <v>56.076501766784446</v>
      </c>
      <c r="X2012">
        <v>140.7866278501981</v>
      </c>
      <c r="Y2012">
        <v>129.77181160698501</v>
      </c>
      <c r="Z2012">
        <v>129.97816254416921</v>
      </c>
      <c r="AA2012">
        <v>28.327623150786305</v>
      </c>
      <c r="AB2012">
        <v>3.9194151762987879</v>
      </c>
      <c r="AC2012">
        <v>-57.806316151480402</v>
      </c>
    </row>
    <row r="2013" spans="1:29">
      <c r="A2013">
        <v>5</v>
      </c>
      <c r="B2013">
        <v>8</v>
      </c>
      <c r="C2013">
        <v>2003</v>
      </c>
      <c r="D2013">
        <v>99</v>
      </c>
      <c r="E2013">
        <v>99</v>
      </c>
      <c r="F2013">
        <v>99</v>
      </c>
      <c r="G2013">
        <v>99</v>
      </c>
      <c r="H2013">
        <v>1</v>
      </c>
      <c r="I2013">
        <v>99</v>
      </c>
      <c r="J2013">
        <v>999</v>
      </c>
      <c r="K2013">
        <v>99</v>
      </c>
      <c r="L2013">
        <v>99</v>
      </c>
      <c r="M2013">
        <v>99</v>
      </c>
      <c r="N2013">
        <v>99</v>
      </c>
      <c r="O2013">
        <v>99</v>
      </c>
      <c r="P2013">
        <v>9999</v>
      </c>
      <c r="Q2013">
        <v>930</v>
      </c>
      <c r="R2013">
        <v>5084</v>
      </c>
      <c r="S2013">
        <v>5065</v>
      </c>
      <c r="T2013">
        <v>67.195347607718759</v>
      </c>
      <c r="U2013">
        <v>67.430931408591363</v>
      </c>
      <c r="V2013">
        <v>13.60444531864673</v>
      </c>
      <c r="W2013">
        <v>56.302665350444222</v>
      </c>
      <c r="X2013">
        <v>143.69973396025875</v>
      </c>
      <c r="Y2013">
        <v>132.20761211644412</v>
      </c>
      <c r="Z2013">
        <v>132.70355380059263</v>
      </c>
      <c r="AA2013">
        <v>29.112164461797654</v>
      </c>
      <c r="AB2013">
        <v>3.7844440262621344</v>
      </c>
      <c r="AC2013">
        <v>-62.815560313911639</v>
      </c>
    </row>
    <row r="2014" spans="1:29">
      <c r="A2014">
        <v>5</v>
      </c>
      <c r="B2014">
        <v>9</v>
      </c>
      <c r="C2014">
        <v>2004</v>
      </c>
      <c r="D2014">
        <v>99</v>
      </c>
      <c r="E2014">
        <v>99</v>
      </c>
      <c r="F2014">
        <v>99</v>
      </c>
      <c r="G2014">
        <v>99</v>
      </c>
      <c r="H2014">
        <v>1</v>
      </c>
      <c r="I2014">
        <v>99</v>
      </c>
      <c r="J2014">
        <v>999</v>
      </c>
      <c r="K2014">
        <v>99</v>
      </c>
      <c r="L2014">
        <v>99</v>
      </c>
      <c r="M2014">
        <v>99</v>
      </c>
      <c r="N2014">
        <v>99</v>
      </c>
      <c r="O2014">
        <v>99</v>
      </c>
      <c r="P2014">
        <v>9999</v>
      </c>
      <c r="Q2014">
        <v>889</v>
      </c>
      <c r="R2014">
        <v>5135</v>
      </c>
      <c r="S2014">
        <v>5125</v>
      </c>
      <c r="T2014">
        <v>65.330788804071247</v>
      </c>
      <c r="U2014">
        <v>65.863551262714722</v>
      </c>
      <c r="V2014">
        <v>13.55929892891918</v>
      </c>
      <c r="W2014">
        <v>56.185170731707323</v>
      </c>
      <c r="X2014">
        <v>146.37861171975311</v>
      </c>
      <c r="Y2014">
        <v>134.9011100292114</v>
      </c>
      <c r="Z2014">
        <v>135.16433170731719</v>
      </c>
      <c r="AA2014">
        <v>29.659259335969203</v>
      </c>
      <c r="AB2014">
        <v>4.0733583669356888</v>
      </c>
      <c r="AC2014">
        <v>-62.463608418426219</v>
      </c>
    </row>
    <row r="2015" spans="1:29">
      <c r="A2015">
        <v>5</v>
      </c>
      <c r="B2015">
        <v>10</v>
      </c>
      <c r="C2015">
        <v>2005</v>
      </c>
      <c r="D2015">
        <v>99</v>
      </c>
      <c r="E2015">
        <v>99</v>
      </c>
      <c r="F2015">
        <v>99</v>
      </c>
      <c r="G2015">
        <v>99</v>
      </c>
      <c r="H2015">
        <v>1</v>
      </c>
      <c r="I2015">
        <v>99</v>
      </c>
      <c r="J2015">
        <v>999</v>
      </c>
      <c r="K2015">
        <v>99</v>
      </c>
      <c r="L2015">
        <v>99</v>
      </c>
      <c r="M2015">
        <v>99</v>
      </c>
      <c r="N2015">
        <v>99</v>
      </c>
      <c r="O2015">
        <v>99</v>
      </c>
      <c r="P2015">
        <v>9999</v>
      </c>
      <c r="Q2015">
        <v>826</v>
      </c>
      <c r="R2015">
        <v>5205</v>
      </c>
      <c r="S2015">
        <v>5174</v>
      </c>
      <c r="T2015">
        <v>58.800271125169445</v>
      </c>
      <c r="U2015">
        <v>59.073769406042175</v>
      </c>
      <c r="V2015">
        <v>15.365417867435156</v>
      </c>
      <c r="W2015">
        <v>55.634518747584075</v>
      </c>
      <c r="X2015">
        <v>145.46907247073605</v>
      </c>
      <c r="Y2015">
        <v>133.57523535062413</v>
      </c>
      <c r="Z2015">
        <v>134.37555083107816</v>
      </c>
      <c r="AA2015">
        <v>29.267193966472558</v>
      </c>
      <c r="AB2015">
        <v>4.0341572850255751</v>
      </c>
      <c r="AC2015">
        <v>-59.440287680806811</v>
      </c>
    </row>
    <row r="2016" spans="1:29">
      <c r="A2016">
        <v>5</v>
      </c>
      <c r="B2016">
        <v>11</v>
      </c>
      <c r="C2016">
        <v>2006</v>
      </c>
      <c r="D2016">
        <v>99</v>
      </c>
      <c r="E2016">
        <v>99</v>
      </c>
      <c r="F2016">
        <v>99</v>
      </c>
      <c r="G2016">
        <v>99</v>
      </c>
      <c r="H2016">
        <v>1</v>
      </c>
      <c r="I2016">
        <v>99</v>
      </c>
      <c r="J2016">
        <v>999</v>
      </c>
      <c r="K2016">
        <v>99</v>
      </c>
      <c r="L2016">
        <v>99</v>
      </c>
      <c r="M2016">
        <v>99</v>
      </c>
      <c r="N2016">
        <v>99</v>
      </c>
      <c r="O2016">
        <v>99</v>
      </c>
      <c r="P2016">
        <v>9999</v>
      </c>
      <c r="Q2016">
        <v>588</v>
      </c>
      <c r="R2016">
        <v>3348</v>
      </c>
      <c r="S2016">
        <v>3333</v>
      </c>
      <c r="T2016">
        <v>43.283775048480926</v>
      </c>
      <c r="U2016">
        <v>43.978403320389027</v>
      </c>
      <c r="V2016">
        <v>16.209378733572283</v>
      </c>
      <c r="W2016">
        <v>55.230123012301249</v>
      </c>
      <c r="X2016">
        <v>146.70617214915259</v>
      </c>
      <c r="Y2016">
        <v>134.7883811230586</v>
      </c>
      <c r="Z2016">
        <v>135.39498949894997</v>
      </c>
      <c r="AA2016">
        <v>30.589345248004939</v>
      </c>
      <c r="AB2016">
        <v>4.2728180855624203</v>
      </c>
      <c r="AC2016">
        <v>-56.934312929171206</v>
      </c>
    </row>
    <row r="2017" spans="1:39">
      <c r="A2017">
        <v>5</v>
      </c>
      <c r="B2017">
        <v>12</v>
      </c>
      <c r="C2017">
        <v>2007</v>
      </c>
      <c r="D2017">
        <v>99</v>
      </c>
      <c r="E2017">
        <v>99</v>
      </c>
      <c r="F2017">
        <v>99</v>
      </c>
      <c r="G2017">
        <v>99</v>
      </c>
      <c r="H2017">
        <v>1</v>
      </c>
      <c r="I2017">
        <v>99</v>
      </c>
      <c r="J2017">
        <v>999</v>
      </c>
      <c r="K2017">
        <v>99</v>
      </c>
      <c r="L2017">
        <v>99</v>
      </c>
      <c r="M2017">
        <v>99</v>
      </c>
      <c r="N2017">
        <v>99</v>
      </c>
      <c r="O2017">
        <v>99</v>
      </c>
      <c r="P2017">
        <v>9999</v>
      </c>
      <c r="Q2017">
        <v>494</v>
      </c>
      <c r="R2017">
        <v>3197</v>
      </c>
      <c r="S2017">
        <v>3180</v>
      </c>
      <c r="T2017">
        <v>44.139168852685359</v>
      </c>
      <c r="U2017">
        <v>44.784443766878006</v>
      </c>
      <c r="V2017">
        <v>15.308414138254612</v>
      </c>
      <c r="W2017">
        <v>55.237421383647806</v>
      </c>
      <c r="X2017">
        <v>150.80751828891565</v>
      </c>
      <c r="Y2017">
        <v>138.61029089771677</v>
      </c>
      <c r="Z2017">
        <v>139.35128930817621</v>
      </c>
      <c r="AA2017">
        <v>30.3907641998704</v>
      </c>
      <c r="AB2017">
        <v>4.2482607190355948</v>
      </c>
      <c r="AC2017">
        <v>-60.074305204474904</v>
      </c>
    </row>
    <row r="2018" spans="1:39">
      <c r="A2018">
        <v>5</v>
      </c>
      <c r="B2018">
        <v>13</v>
      </c>
      <c r="C2018">
        <v>2008</v>
      </c>
      <c r="D2018">
        <v>99</v>
      </c>
      <c r="E2018">
        <v>99</v>
      </c>
      <c r="F2018">
        <v>99</v>
      </c>
      <c r="G2018">
        <v>99</v>
      </c>
      <c r="H2018">
        <v>1</v>
      </c>
      <c r="I2018">
        <v>99</v>
      </c>
      <c r="J2018">
        <v>999</v>
      </c>
      <c r="K2018">
        <v>99</v>
      </c>
      <c r="L2018">
        <v>99</v>
      </c>
      <c r="M2018">
        <v>99</v>
      </c>
      <c r="N2018">
        <v>99</v>
      </c>
      <c r="O2018">
        <v>99</v>
      </c>
      <c r="P2018">
        <v>9999</v>
      </c>
      <c r="Q2018">
        <v>494</v>
      </c>
      <c r="R2018">
        <v>3378</v>
      </c>
      <c r="S2018">
        <v>3356</v>
      </c>
      <c r="T2018">
        <v>43.385563832519907</v>
      </c>
      <c r="U2018">
        <v>43.64796801492384</v>
      </c>
      <c r="V2018">
        <v>15.787152161042036</v>
      </c>
      <c r="W2018">
        <v>55.474970202622174</v>
      </c>
      <c r="X2018">
        <v>149.00025465907413</v>
      </c>
      <c r="Y2018">
        <v>136.75763765541737</v>
      </c>
      <c r="Z2018">
        <v>137.65414183551837</v>
      </c>
      <c r="AA2018">
        <v>31.102886055571915</v>
      </c>
      <c r="AB2018">
        <v>4.0511809626575852</v>
      </c>
      <c r="AC2018">
        <v>-60.024006535596698</v>
      </c>
    </row>
    <row r="2019" spans="1:39">
      <c r="A2019">
        <v>5</v>
      </c>
      <c r="B2019">
        <v>14</v>
      </c>
      <c r="C2019">
        <v>2009</v>
      </c>
      <c r="D2019">
        <v>99</v>
      </c>
      <c r="E2019">
        <v>99</v>
      </c>
      <c r="F2019">
        <v>99</v>
      </c>
      <c r="G2019">
        <v>99</v>
      </c>
      <c r="H2019">
        <v>1</v>
      </c>
      <c r="I2019">
        <v>99</v>
      </c>
      <c r="J2019">
        <v>999</v>
      </c>
      <c r="K2019">
        <v>99</v>
      </c>
      <c r="L2019">
        <v>99</v>
      </c>
      <c r="M2019">
        <v>99</v>
      </c>
      <c r="N2019">
        <v>99</v>
      </c>
      <c r="O2019">
        <v>99</v>
      </c>
      <c r="P2019">
        <v>9999</v>
      </c>
      <c r="Q2019">
        <v>428</v>
      </c>
      <c r="R2019">
        <v>3119</v>
      </c>
      <c r="S2019">
        <v>3106</v>
      </c>
      <c r="T2019">
        <v>43.604082203271346</v>
      </c>
      <c r="U2019">
        <v>43.620469922078847</v>
      </c>
      <c r="V2019">
        <v>15.695094581596662</v>
      </c>
      <c r="W2019">
        <v>56.111075338055379</v>
      </c>
      <c r="X2019">
        <v>147.49758322544827</v>
      </c>
      <c r="Y2019">
        <v>135.71125360692537</v>
      </c>
      <c r="Z2019">
        <v>136.27926593689645</v>
      </c>
      <c r="AA2019">
        <v>31.491073688627225</v>
      </c>
      <c r="AB2019">
        <v>3.9471182037957879</v>
      </c>
      <c r="AC2019">
        <v>-58.050094678214123</v>
      </c>
    </row>
    <row r="2020" spans="1:39">
      <c r="A2020">
        <v>5</v>
      </c>
      <c r="B2020">
        <v>15</v>
      </c>
      <c r="C2020">
        <v>2010</v>
      </c>
      <c r="D2020">
        <v>99</v>
      </c>
      <c r="E2020">
        <v>99</v>
      </c>
      <c r="F2020">
        <v>99</v>
      </c>
      <c r="G2020">
        <v>99</v>
      </c>
      <c r="H2020">
        <v>1</v>
      </c>
      <c r="I2020">
        <v>99</v>
      </c>
      <c r="J2020">
        <v>999</v>
      </c>
      <c r="K2020">
        <v>99</v>
      </c>
      <c r="L2020">
        <v>99</v>
      </c>
      <c r="M2020">
        <v>99</v>
      </c>
      <c r="N2020">
        <v>99</v>
      </c>
      <c r="O2020">
        <v>99</v>
      </c>
      <c r="P2020">
        <v>9999</v>
      </c>
      <c r="Q2020">
        <v>323</v>
      </c>
      <c r="R2020">
        <v>3052</v>
      </c>
      <c r="S2020">
        <v>3015</v>
      </c>
      <c r="T2020">
        <v>36.859903381642511</v>
      </c>
      <c r="U2020">
        <v>36.5277223079148</v>
      </c>
      <c r="V2020">
        <v>14.111402359108784</v>
      </c>
      <c r="W2020">
        <v>58.022553897180785</v>
      </c>
      <c r="X2020">
        <v>144.73584627028197</v>
      </c>
      <c r="Y2020">
        <v>132.36582568807336</v>
      </c>
      <c r="Z2020">
        <v>133.99021558872303</v>
      </c>
      <c r="AA2020">
        <v>30.185124126419019</v>
      </c>
      <c r="AB2020">
        <v>3.8972910749709841</v>
      </c>
      <c r="AC2020">
        <v>-57.457657438934319</v>
      </c>
    </row>
    <row r="2021" spans="1:39">
      <c r="A2021">
        <v>5</v>
      </c>
      <c r="B2021">
        <v>16</v>
      </c>
      <c r="C2021">
        <v>2011</v>
      </c>
      <c r="D2021">
        <v>99</v>
      </c>
      <c r="E2021">
        <v>99</v>
      </c>
      <c r="F2021">
        <v>99</v>
      </c>
      <c r="G2021">
        <v>99</v>
      </c>
      <c r="H2021">
        <v>1</v>
      </c>
      <c r="I2021">
        <v>99</v>
      </c>
      <c r="J2021">
        <v>999</v>
      </c>
      <c r="K2021">
        <v>99</v>
      </c>
      <c r="L2021">
        <v>99</v>
      </c>
      <c r="M2021">
        <v>99</v>
      </c>
      <c r="N2021">
        <v>99</v>
      </c>
      <c r="O2021">
        <v>99</v>
      </c>
      <c r="P2021">
        <v>9999</v>
      </c>
      <c r="Q2021">
        <v>278</v>
      </c>
      <c r="R2021">
        <v>3251</v>
      </c>
      <c r="S2021">
        <v>3224</v>
      </c>
      <c r="T2021">
        <v>36.086136086136094</v>
      </c>
      <c r="U2021">
        <v>35.760170653212406</v>
      </c>
      <c r="V2021">
        <v>16.705321439557061</v>
      </c>
      <c r="W2021">
        <v>58.372518610421821</v>
      </c>
      <c r="X2021">
        <v>145.43117493975524</v>
      </c>
      <c r="Y2021">
        <v>133.46148877268516</v>
      </c>
      <c r="Z2021">
        <v>134.57918734491301</v>
      </c>
      <c r="AA2021">
        <v>29.632052266896679</v>
      </c>
      <c r="AB2021">
        <v>3.809254970893535</v>
      </c>
      <c r="AC2021">
        <v>-61.339137693019111</v>
      </c>
    </row>
    <row r="2022" spans="1:39">
      <c r="A2022">
        <v>5</v>
      </c>
      <c r="B2022">
        <v>17</v>
      </c>
      <c r="C2022">
        <v>2012</v>
      </c>
      <c r="D2022">
        <v>99</v>
      </c>
      <c r="E2022">
        <v>99</v>
      </c>
      <c r="F2022">
        <v>99</v>
      </c>
      <c r="G2022">
        <v>99</v>
      </c>
      <c r="H2022">
        <v>1</v>
      </c>
      <c r="I2022">
        <v>99</v>
      </c>
      <c r="J2022">
        <v>999</v>
      </c>
      <c r="K2022">
        <v>99</v>
      </c>
      <c r="L2022">
        <v>99</v>
      </c>
      <c r="M2022">
        <v>99</v>
      </c>
      <c r="N2022">
        <v>99</v>
      </c>
      <c r="O2022">
        <v>99</v>
      </c>
      <c r="P2022">
        <v>9999</v>
      </c>
      <c r="Q2022">
        <v>253</v>
      </c>
      <c r="R2022">
        <v>3135</v>
      </c>
      <c r="S2022">
        <v>3112</v>
      </c>
      <c r="T2022">
        <v>35.086737548964742</v>
      </c>
      <c r="U2022">
        <v>34.732264542777422</v>
      </c>
      <c r="V2022">
        <v>17.020095693779901</v>
      </c>
      <c r="W2022">
        <v>59.339974293059122</v>
      </c>
      <c r="X2022">
        <v>145.28292562391903</v>
      </c>
      <c r="Y2022">
        <v>133.34845295055811</v>
      </c>
      <c r="Z2022">
        <v>134.33399742930581</v>
      </c>
      <c r="AA2022">
        <v>29.730870062332109</v>
      </c>
      <c r="AB2022">
        <v>3.6558360568278743</v>
      </c>
      <c r="AC2022">
        <v>-55.897549493918945</v>
      </c>
    </row>
    <row r="2023" spans="1:39">
      <c r="A2023">
        <v>5</v>
      </c>
      <c r="B2023">
        <v>18</v>
      </c>
      <c r="C2023">
        <v>2013</v>
      </c>
      <c r="D2023">
        <v>99</v>
      </c>
      <c r="E2023">
        <v>99</v>
      </c>
      <c r="F2023">
        <v>99</v>
      </c>
      <c r="G2023">
        <v>99</v>
      </c>
      <c r="H2023">
        <v>1</v>
      </c>
      <c r="I2023">
        <v>99</v>
      </c>
      <c r="J2023">
        <v>999</v>
      </c>
      <c r="K2023">
        <v>99</v>
      </c>
      <c r="L2023">
        <v>99</v>
      </c>
      <c r="M2023">
        <v>99</v>
      </c>
      <c r="N2023">
        <v>99</v>
      </c>
      <c r="O2023">
        <v>99</v>
      </c>
      <c r="P2023">
        <v>9999</v>
      </c>
      <c r="Q2023">
        <v>217</v>
      </c>
      <c r="R2023">
        <v>2811</v>
      </c>
      <c r="S2023">
        <v>2770</v>
      </c>
      <c r="T2023">
        <v>31.499327655759757</v>
      </c>
      <c r="U2023">
        <v>30.845464365300245</v>
      </c>
      <c r="V2023">
        <v>16.14799003913198</v>
      </c>
      <c r="W2023">
        <v>59.069675090252694</v>
      </c>
      <c r="X2023">
        <v>143.66790734280622</v>
      </c>
      <c r="Y2023">
        <v>131.1168267520456</v>
      </c>
      <c r="Z2023">
        <v>133.05754512635383</v>
      </c>
      <c r="AA2023">
        <v>27.725244965807263</v>
      </c>
      <c r="AB2023">
        <v>3.4026721665145576</v>
      </c>
      <c r="AC2023">
        <v>-57.118936807246577</v>
      </c>
    </row>
    <row r="2024" spans="1:39">
      <c r="A2024">
        <v>5</v>
      </c>
      <c r="B2024">
        <v>19</v>
      </c>
      <c r="C2024">
        <v>2014</v>
      </c>
      <c r="D2024">
        <v>99</v>
      </c>
      <c r="E2024">
        <v>99</v>
      </c>
      <c r="F2024">
        <v>99</v>
      </c>
      <c r="G2024">
        <v>99</v>
      </c>
      <c r="H2024">
        <v>1</v>
      </c>
      <c r="I2024">
        <v>99</v>
      </c>
      <c r="J2024">
        <v>999</v>
      </c>
      <c r="K2024">
        <v>99</v>
      </c>
      <c r="L2024">
        <v>99</v>
      </c>
      <c r="M2024">
        <v>99</v>
      </c>
      <c r="N2024">
        <v>99</v>
      </c>
      <c r="O2024">
        <v>99</v>
      </c>
      <c r="P2024">
        <v>9999</v>
      </c>
      <c r="Q2024">
        <v>216</v>
      </c>
      <c r="R2024">
        <v>2877</v>
      </c>
      <c r="S2024">
        <v>2842</v>
      </c>
      <c r="T2024">
        <v>33.660933660933658</v>
      </c>
      <c r="U2024">
        <v>33.527971216189457</v>
      </c>
      <c r="V2024">
        <v>15.796663190823775</v>
      </c>
      <c r="W2024">
        <v>58.865939479239962</v>
      </c>
      <c r="X2024">
        <v>145.74495447323653</v>
      </c>
      <c r="Y2024">
        <v>133.26809176225211</v>
      </c>
      <c r="Z2024">
        <v>134.90932441942263</v>
      </c>
      <c r="AA2024">
        <v>29.291667200472329</v>
      </c>
      <c r="AB2024">
        <v>3.8384844709384089</v>
      </c>
      <c r="AC2024">
        <v>-62.783529457771856</v>
      </c>
    </row>
    <row r="2025" spans="1:39">
      <c r="A2025">
        <v>5</v>
      </c>
      <c r="B2025">
        <v>20</v>
      </c>
      <c r="C2025">
        <v>2015</v>
      </c>
      <c r="D2025">
        <v>99</v>
      </c>
      <c r="E2025">
        <v>99</v>
      </c>
      <c r="F2025">
        <v>99</v>
      </c>
      <c r="G2025">
        <v>99</v>
      </c>
      <c r="H2025">
        <v>1</v>
      </c>
      <c r="I2025">
        <v>99</v>
      </c>
      <c r="J2025">
        <v>999</v>
      </c>
      <c r="K2025">
        <v>99</v>
      </c>
      <c r="L2025">
        <v>99</v>
      </c>
      <c r="M2025">
        <v>99</v>
      </c>
      <c r="N2025">
        <v>99</v>
      </c>
      <c r="O2025">
        <v>99</v>
      </c>
      <c r="P2025">
        <v>9999</v>
      </c>
      <c r="Q2025">
        <v>184</v>
      </c>
      <c r="R2025">
        <v>2645</v>
      </c>
      <c r="S2025">
        <v>2625</v>
      </c>
      <c r="T2025">
        <v>29.300985931095603</v>
      </c>
      <c r="U2025">
        <v>29.262311026438347</v>
      </c>
      <c r="V2025">
        <v>14.31228733459357</v>
      </c>
      <c r="W2025">
        <v>57.599619047619022</v>
      </c>
      <c r="X2025">
        <v>146.62604681455062</v>
      </c>
      <c r="Y2025">
        <v>134.67739130434765</v>
      </c>
      <c r="Z2025">
        <v>135.70350476190461</v>
      </c>
      <c r="AA2025">
        <v>29.083133569009075</v>
      </c>
      <c r="AB2025">
        <v>4.2568130094863594</v>
      </c>
      <c r="AC2025">
        <v>-64.314624013067458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61</v>
      </c>
      <c r="AM2025">
        <v>0</v>
      </c>
    </row>
    <row r="2026" spans="1:39">
      <c r="A2026">
        <v>5</v>
      </c>
      <c r="B2026">
        <v>21</v>
      </c>
      <c r="C2026">
        <v>2016</v>
      </c>
      <c r="D2026">
        <v>99</v>
      </c>
      <c r="E2026">
        <v>99</v>
      </c>
      <c r="F2026">
        <v>99</v>
      </c>
      <c r="G2026">
        <v>99</v>
      </c>
      <c r="H2026">
        <v>1</v>
      </c>
      <c r="I2026">
        <v>99</v>
      </c>
      <c r="J2026">
        <v>999</v>
      </c>
      <c r="K2026">
        <v>99</v>
      </c>
      <c r="L2026">
        <v>99</v>
      </c>
      <c r="M2026">
        <v>99</v>
      </c>
      <c r="N2026">
        <v>99</v>
      </c>
      <c r="O2026">
        <v>99</v>
      </c>
      <c r="P2026">
        <v>9999</v>
      </c>
      <c r="Q2026">
        <v>173</v>
      </c>
      <c r="R2026">
        <v>2778</v>
      </c>
      <c r="S2026">
        <v>2749</v>
      </c>
      <c r="T2026">
        <v>31.766723842195528</v>
      </c>
      <c r="U2026">
        <v>31.758887339162229</v>
      </c>
      <c r="V2026">
        <v>14.762778977681789</v>
      </c>
      <c r="W2026">
        <v>58.53146598763189</v>
      </c>
      <c r="X2026">
        <v>148.58811728431195</v>
      </c>
      <c r="Y2026">
        <v>136.21162706983441</v>
      </c>
      <c r="Z2026">
        <v>137.64856311385961</v>
      </c>
      <c r="AA2026">
        <v>28.030012541283234</v>
      </c>
      <c r="AB2026">
        <v>3.6720077160116911</v>
      </c>
      <c r="AC2026">
        <v>-61.241588650128705</v>
      </c>
      <c r="AD2026">
        <v>35</v>
      </c>
      <c r="AE2026">
        <v>4</v>
      </c>
      <c r="AF2026">
        <v>0</v>
      </c>
      <c r="AG2026">
        <v>5</v>
      </c>
      <c r="AH2026">
        <v>10</v>
      </c>
      <c r="AI2026">
        <v>2</v>
      </c>
      <c r="AJ2026">
        <v>0</v>
      </c>
      <c r="AK2026">
        <v>18</v>
      </c>
      <c r="AL2026">
        <v>33</v>
      </c>
      <c r="AM2026">
        <v>1</v>
      </c>
    </row>
    <row r="2027" spans="1:39">
      <c r="A2027">
        <v>5</v>
      </c>
      <c r="B2027">
        <v>22</v>
      </c>
      <c r="C2027">
        <v>2017</v>
      </c>
      <c r="D2027">
        <v>99</v>
      </c>
      <c r="E2027">
        <v>99</v>
      </c>
      <c r="F2027">
        <v>99</v>
      </c>
      <c r="G2027">
        <v>99</v>
      </c>
      <c r="H2027">
        <v>1</v>
      </c>
      <c r="I2027">
        <v>99</v>
      </c>
      <c r="J2027">
        <v>999</v>
      </c>
      <c r="K2027">
        <v>99</v>
      </c>
      <c r="L2027">
        <v>99</v>
      </c>
      <c r="M2027">
        <v>99</v>
      </c>
      <c r="N2027">
        <v>99</v>
      </c>
      <c r="O2027">
        <v>99</v>
      </c>
      <c r="P2027">
        <v>9999</v>
      </c>
      <c r="Q2027">
        <v>165</v>
      </c>
      <c r="R2027">
        <v>2466</v>
      </c>
      <c r="S2027">
        <v>2440</v>
      </c>
      <c r="T2027">
        <v>29.045936395759721</v>
      </c>
      <c r="U2027">
        <v>28.393715583446021</v>
      </c>
      <c r="V2027">
        <v>14.660989456609901</v>
      </c>
      <c r="W2027">
        <v>58.218442622950811</v>
      </c>
      <c r="X2027">
        <v>147.4829951698463</v>
      </c>
      <c r="Y2027">
        <v>135.19606650446062</v>
      </c>
      <c r="Z2027">
        <v>136.63668032786882</v>
      </c>
      <c r="AA2027">
        <v>26.077819913458914</v>
      </c>
      <c r="AB2027">
        <v>3.5555642194789994</v>
      </c>
      <c r="AC2027">
        <v>-63.283446971097213</v>
      </c>
      <c r="AD2027">
        <v>41</v>
      </c>
      <c r="AE2027">
        <v>6</v>
      </c>
      <c r="AF2027">
        <v>0</v>
      </c>
      <c r="AG2027">
        <v>6</v>
      </c>
      <c r="AH2027">
        <v>3</v>
      </c>
      <c r="AI2027">
        <v>1</v>
      </c>
      <c r="AJ2027">
        <v>0</v>
      </c>
      <c r="AK2027">
        <v>5</v>
      </c>
      <c r="AL2027">
        <v>0</v>
      </c>
      <c r="AM2027">
        <v>1</v>
      </c>
    </row>
    <row r="2028" spans="1:39">
      <c r="A2028">
        <v>5</v>
      </c>
      <c r="B2028">
        <v>23</v>
      </c>
      <c r="C2028">
        <v>2018</v>
      </c>
      <c r="D2028">
        <v>99</v>
      </c>
      <c r="E2028">
        <v>99</v>
      </c>
      <c r="F2028">
        <v>99</v>
      </c>
      <c r="G2028">
        <v>99</v>
      </c>
      <c r="H2028">
        <v>1</v>
      </c>
      <c r="I2028">
        <v>99</v>
      </c>
      <c r="J2028">
        <v>999</v>
      </c>
      <c r="K2028">
        <v>99</v>
      </c>
      <c r="L2028">
        <v>99</v>
      </c>
      <c r="M2028">
        <v>99</v>
      </c>
      <c r="N2028">
        <v>99</v>
      </c>
      <c r="O2028">
        <v>99</v>
      </c>
      <c r="P2028">
        <v>9999</v>
      </c>
      <c r="Q2028">
        <v>167</v>
      </c>
      <c r="R2028">
        <v>2738</v>
      </c>
      <c r="S2028">
        <v>2726</v>
      </c>
      <c r="T2028">
        <v>29.065817409766456</v>
      </c>
      <c r="U2028">
        <v>28.914152887666219</v>
      </c>
      <c r="V2028">
        <v>14.564280496712923</v>
      </c>
      <c r="W2028">
        <v>58.017608217168018</v>
      </c>
      <c r="X2028">
        <v>146.74201301532869</v>
      </c>
      <c r="Y2028">
        <v>135.0395909422933</v>
      </c>
      <c r="Z2028">
        <v>135.63404255319119</v>
      </c>
      <c r="AA2028">
        <v>28.146188836506191</v>
      </c>
      <c r="AB2028">
        <v>4.0423816195800431</v>
      </c>
      <c r="AC2028">
        <v>-63.032272864356315</v>
      </c>
      <c r="AD2028">
        <v>89</v>
      </c>
      <c r="AE2028">
        <v>4</v>
      </c>
      <c r="AF2028">
        <v>0</v>
      </c>
      <c r="AG2028">
        <v>5</v>
      </c>
      <c r="AH2028">
        <v>7</v>
      </c>
      <c r="AI2028">
        <v>2</v>
      </c>
      <c r="AJ2028">
        <v>1</v>
      </c>
      <c r="AK2028">
        <v>9</v>
      </c>
      <c r="AL2028">
        <v>0</v>
      </c>
      <c r="AM2028">
        <v>0</v>
      </c>
    </row>
    <row r="2029" spans="1:39">
      <c r="A2029">
        <v>5</v>
      </c>
      <c r="B2029">
        <v>24</v>
      </c>
      <c r="C2029">
        <v>2019</v>
      </c>
      <c r="D2029">
        <v>99</v>
      </c>
      <c r="E2029">
        <v>99</v>
      </c>
      <c r="F2029">
        <v>99</v>
      </c>
      <c r="G2029">
        <v>99</v>
      </c>
      <c r="H2029">
        <v>1</v>
      </c>
      <c r="I2029">
        <v>99</v>
      </c>
      <c r="J2029">
        <v>999</v>
      </c>
      <c r="K2029">
        <v>99</v>
      </c>
      <c r="L2029">
        <v>99</v>
      </c>
      <c r="M2029">
        <v>99</v>
      </c>
      <c r="N2029">
        <v>99</v>
      </c>
      <c r="O2029">
        <v>99</v>
      </c>
      <c r="P2029">
        <v>9999</v>
      </c>
      <c r="Q2029">
        <v>151</v>
      </c>
      <c r="R2029">
        <v>2469</v>
      </c>
      <c r="S2029">
        <v>2462</v>
      </c>
      <c r="T2029">
        <v>29.646974063400584</v>
      </c>
      <c r="U2029">
        <v>29.373287580987256</v>
      </c>
      <c r="V2029">
        <v>14.066423653300935</v>
      </c>
      <c r="W2029">
        <v>57.393582453290009</v>
      </c>
      <c r="X2029">
        <v>145.03588813311055</v>
      </c>
      <c r="Y2029">
        <v>133.63296881328509</v>
      </c>
      <c r="Z2029">
        <v>134.01291632818888</v>
      </c>
      <c r="AA2029">
        <v>27.729529003231985</v>
      </c>
      <c r="AB2029">
        <v>4.3344921664115157</v>
      </c>
      <c r="AC2029">
        <v>-62.761013506771562</v>
      </c>
      <c r="AD2029">
        <v>65</v>
      </c>
      <c r="AE2029">
        <v>1</v>
      </c>
      <c r="AF2029">
        <v>0</v>
      </c>
      <c r="AG2029">
        <v>15</v>
      </c>
      <c r="AH2029">
        <v>18</v>
      </c>
      <c r="AI2029">
        <v>2</v>
      </c>
      <c r="AJ2029">
        <v>1</v>
      </c>
      <c r="AK2029">
        <v>17</v>
      </c>
      <c r="AL2029">
        <v>0</v>
      </c>
      <c r="AM2029">
        <v>3</v>
      </c>
    </row>
    <row r="2030" spans="1:39">
      <c r="A2030">
        <v>5</v>
      </c>
      <c r="B2030">
        <v>25</v>
      </c>
      <c r="C2030">
        <v>2020</v>
      </c>
      <c r="D2030">
        <v>99</v>
      </c>
      <c r="E2030">
        <v>99</v>
      </c>
      <c r="F2030">
        <v>99</v>
      </c>
      <c r="G2030">
        <v>99</v>
      </c>
      <c r="H2030">
        <v>1</v>
      </c>
      <c r="I2030">
        <v>99</v>
      </c>
      <c r="J2030">
        <v>999</v>
      </c>
      <c r="K2030">
        <v>99</v>
      </c>
      <c r="L2030">
        <v>99</v>
      </c>
      <c r="M2030">
        <v>99</v>
      </c>
      <c r="N2030">
        <v>99</v>
      </c>
      <c r="O2030">
        <v>99</v>
      </c>
      <c r="P2030">
        <v>9999</v>
      </c>
      <c r="Q2030">
        <v>131</v>
      </c>
      <c r="R2030">
        <v>2443</v>
      </c>
      <c r="S2030">
        <v>2438</v>
      </c>
      <c r="T2030">
        <v>36.786628519801248</v>
      </c>
      <c r="U2030">
        <v>36.886280270249806</v>
      </c>
      <c r="V2030">
        <v>14.042161277118298</v>
      </c>
      <c r="W2030">
        <v>57.337161607875295</v>
      </c>
      <c r="X2030">
        <v>144.42901180501579</v>
      </c>
      <c r="Y2030">
        <v>133.07633647155109</v>
      </c>
      <c r="Z2030">
        <v>133.34925758818676</v>
      </c>
      <c r="AA2030">
        <v>27.831117866899994</v>
      </c>
      <c r="AB2030">
        <v>4.2612998532159185</v>
      </c>
      <c r="AC2030">
        <v>-57.758139610735107</v>
      </c>
      <c r="AD2030">
        <v>65</v>
      </c>
      <c r="AE2030">
        <v>0</v>
      </c>
      <c r="AF2030">
        <v>0</v>
      </c>
      <c r="AG2030">
        <v>4</v>
      </c>
      <c r="AH2030">
        <v>11</v>
      </c>
      <c r="AI2030">
        <v>5</v>
      </c>
      <c r="AJ2030">
        <v>1</v>
      </c>
      <c r="AK2030">
        <v>13</v>
      </c>
      <c r="AL2030">
        <v>0</v>
      </c>
      <c r="AM2030">
        <v>1</v>
      </c>
    </row>
    <row r="2031" spans="1:39">
      <c r="A2031">
        <v>5</v>
      </c>
      <c r="B2031">
        <v>26</v>
      </c>
      <c r="C2031">
        <v>2021</v>
      </c>
      <c r="D2031">
        <v>99</v>
      </c>
      <c r="E2031">
        <v>99</v>
      </c>
      <c r="F2031">
        <v>99</v>
      </c>
      <c r="G2031">
        <v>99</v>
      </c>
      <c r="H2031">
        <v>1</v>
      </c>
      <c r="I2031">
        <v>99</v>
      </c>
      <c r="J2031">
        <v>999</v>
      </c>
      <c r="K2031">
        <v>99</v>
      </c>
      <c r="L2031">
        <v>99</v>
      </c>
      <c r="M2031">
        <v>99</v>
      </c>
      <c r="N2031">
        <v>99</v>
      </c>
      <c r="O2031">
        <v>99</v>
      </c>
      <c r="P2031">
        <v>9999</v>
      </c>
      <c r="Q2031">
        <v>130</v>
      </c>
      <c r="R2031">
        <v>2130</v>
      </c>
      <c r="S2031">
        <v>2121</v>
      </c>
      <c r="T2031">
        <v>33.278494124705311</v>
      </c>
      <c r="U2031">
        <v>33.464716140306912</v>
      </c>
      <c r="V2031">
        <v>13.857746478873242</v>
      </c>
      <c r="W2031">
        <v>57.246110325318242</v>
      </c>
      <c r="X2031">
        <v>148.54844632983887</v>
      </c>
      <c r="Y2031">
        <v>136.72548356807516</v>
      </c>
      <c r="Z2031">
        <v>137.30564827911357</v>
      </c>
      <c r="AA2031">
        <v>27.914044904653657</v>
      </c>
      <c r="AB2031">
        <v>4.4676811255289506</v>
      </c>
      <c r="AC2031">
        <v>-60.151291426114547</v>
      </c>
      <c r="AD2031">
        <v>32</v>
      </c>
      <c r="AE2031">
        <v>0</v>
      </c>
      <c r="AF2031">
        <v>0</v>
      </c>
      <c r="AG2031">
        <v>3</v>
      </c>
      <c r="AH2031">
        <v>35</v>
      </c>
      <c r="AI2031">
        <v>2</v>
      </c>
      <c r="AJ2031">
        <v>1</v>
      </c>
      <c r="AK2031">
        <v>7</v>
      </c>
      <c r="AL2031">
        <v>0</v>
      </c>
      <c r="AM2031">
        <v>0</v>
      </c>
    </row>
    <row r="2032" spans="1:39">
      <c r="A2032">
        <v>5</v>
      </c>
      <c r="B2032">
        <v>27</v>
      </c>
      <c r="C2032">
        <v>2022</v>
      </c>
      <c r="D2032">
        <v>99</v>
      </c>
      <c r="E2032">
        <v>99</v>
      </c>
      <c r="F2032">
        <v>99</v>
      </c>
      <c r="G2032">
        <v>99</v>
      </c>
      <c r="H2032">
        <v>1</v>
      </c>
      <c r="I2032">
        <v>99</v>
      </c>
      <c r="J2032">
        <v>999</v>
      </c>
      <c r="K2032">
        <v>99</v>
      </c>
      <c r="L2032">
        <v>99</v>
      </c>
      <c r="M2032">
        <v>99</v>
      </c>
      <c r="N2032">
        <v>99</v>
      </c>
      <c r="O2032">
        <v>99</v>
      </c>
      <c r="P2032">
        <v>9999</v>
      </c>
      <c r="Q2032">
        <v>120</v>
      </c>
      <c r="R2032">
        <v>2114</v>
      </c>
      <c r="S2032">
        <v>2104</v>
      </c>
      <c r="T2032">
        <v>31.632500374083499</v>
      </c>
      <c r="U2032">
        <v>32.181499384962322</v>
      </c>
      <c r="V2032">
        <v>5.1244087038789026</v>
      </c>
      <c r="W2032">
        <v>59.336501901140686</v>
      </c>
      <c r="X2032">
        <v>150.79384098785283</v>
      </c>
      <c r="Y2032">
        <v>138.65480605487227</v>
      </c>
      <c r="Z2032">
        <v>139.31381178707218</v>
      </c>
      <c r="AA2032">
        <v>30.085220068232054</v>
      </c>
      <c r="AB2032">
        <v>4.9536711361657408</v>
      </c>
      <c r="AC2032">
        <v>-61.912611741613205</v>
      </c>
      <c r="AD2032">
        <v>45</v>
      </c>
      <c r="AE2032">
        <v>0</v>
      </c>
      <c r="AF2032">
        <v>0</v>
      </c>
      <c r="AG2032">
        <v>7</v>
      </c>
      <c r="AH2032">
        <v>28</v>
      </c>
      <c r="AI2032">
        <v>4</v>
      </c>
      <c r="AJ2032">
        <v>0</v>
      </c>
      <c r="AK2032">
        <v>8</v>
      </c>
      <c r="AL2032">
        <v>0</v>
      </c>
      <c r="AM2032">
        <v>1</v>
      </c>
    </row>
    <row r="2033" spans="1:39">
      <c r="A2033">
        <v>5</v>
      </c>
      <c r="B2033">
        <v>28</v>
      </c>
      <c r="C2033">
        <v>2023</v>
      </c>
      <c r="D2033">
        <v>99</v>
      </c>
      <c r="E2033">
        <v>99</v>
      </c>
      <c r="F2033">
        <v>99</v>
      </c>
      <c r="G2033">
        <v>99</v>
      </c>
      <c r="H2033">
        <v>1</v>
      </c>
      <c r="I2033">
        <v>99</v>
      </c>
      <c r="J2033">
        <v>999</v>
      </c>
      <c r="K2033">
        <v>99</v>
      </c>
      <c r="L2033">
        <v>99</v>
      </c>
      <c r="M2033">
        <v>99</v>
      </c>
      <c r="N2033">
        <v>99</v>
      </c>
      <c r="O2033">
        <v>99</v>
      </c>
      <c r="P2033">
        <v>9999</v>
      </c>
      <c r="Q2033">
        <v>119</v>
      </c>
      <c r="R2033">
        <v>2039</v>
      </c>
      <c r="S2033">
        <v>2031</v>
      </c>
      <c r="T2033">
        <v>34.530059271803559</v>
      </c>
      <c r="U2033">
        <v>34.679142358059465</v>
      </c>
      <c r="V2033">
        <v>4.529180971064247</v>
      </c>
      <c r="W2033">
        <v>60.251107828655847</v>
      </c>
      <c r="X2033">
        <v>150.46091996958543</v>
      </c>
      <c r="Y2033">
        <v>138.42609122118679</v>
      </c>
      <c r="Z2033">
        <v>138.97134416543565</v>
      </c>
      <c r="AA2033">
        <v>28.5460005401664</v>
      </c>
      <c r="AB2033">
        <v>4.405802483439893</v>
      </c>
      <c r="AC2033">
        <v>-60.580677093882322</v>
      </c>
      <c r="AD2033">
        <v>36</v>
      </c>
      <c r="AE2033">
        <v>0</v>
      </c>
      <c r="AF2033">
        <v>0</v>
      </c>
      <c r="AG2033">
        <v>1</v>
      </c>
      <c r="AH2033">
        <v>33</v>
      </c>
      <c r="AI2033">
        <v>2</v>
      </c>
      <c r="AJ2033">
        <v>3</v>
      </c>
      <c r="AK2033">
        <v>2</v>
      </c>
      <c r="AL2033">
        <v>1</v>
      </c>
      <c r="AM2033">
        <v>1</v>
      </c>
    </row>
    <row r="2034" spans="1:39">
      <c r="A2034">
        <v>5</v>
      </c>
      <c r="B2034">
        <v>29</v>
      </c>
      <c r="C2034">
        <v>2024</v>
      </c>
      <c r="D2034">
        <v>99</v>
      </c>
      <c r="E2034">
        <v>99</v>
      </c>
      <c r="F2034">
        <v>99</v>
      </c>
      <c r="G2034">
        <v>99</v>
      </c>
      <c r="H2034">
        <v>1</v>
      </c>
      <c r="I2034">
        <v>99</v>
      </c>
      <c r="J2034">
        <v>999</v>
      </c>
      <c r="K2034">
        <v>99</v>
      </c>
      <c r="L2034">
        <v>99</v>
      </c>
      <c r="M2034">
        <v>99</v>
      </c>
      <c r="N2034">
        <v>99</v>
      </c>
      <c r="O2034">
        <v>99</v>
      </c>
      <c r="P2034">
        <v>9999</v>
      </c>
      <c r="Q2034">
        <v>109</v>
      </c>
      <c r="R2034">
        <v>2118</v>
      </c>
      <c r="S2034">
        <v>2112</v>
      </c>
      <c r="T2034">
        <v>32.589629173719032</v>
      </c>
      <c r="U2034">
        <v>32.78420956262061</v>
      </c>
      <c r="V2034">
        <v>4.4102927289896128</v>
      </c>
      <c r="W2034">
        <v>60.353693181818173</v>
      </c>
      <c r="X2034">
        <v>150.4379220773904</v>
      </c>
      <c r="Y2034">
        <v>138.55571293673253</v>
      </c>
      <c r="Z2034">
        <v>138.9493371212119</v>
      </c>
      <c r="AA2034">
        <v>31.161251548125005</v>
      </c>
      <c r="AB2034">
        <v>4.5850956250345529</v>
      </c>
      <c r="AC2034">
        <v>-67.172633855328797</v>
      </c>
      <c r="AD2034">
        <v>36</v>
      </c>
      <c r="AE2034">
        <v>0</v>
      </c>
      <c r="AF2034">
        <v>0</v>
      </c>
      <c r="AG2034">
        <v>8</v>
      </c>
      <c r="AH2034">
        <v>39</v>
      </c>
      <c r="AI2034">
        <v>3</v>
      </c>
      <c r="AJ2034">
        <v>2</v>
      </c>
      <c r="AK2034">
        <v>5</v>
      </c>
      <c r="AL2034">
        <v>0</v>
      </c>
      <c r="AM2034">
        <v>0</v>
      </c>
    </row>
    <row r="2035" spans="1:39">
      <c r="A2035">
        <v>5</v>
      </c>
      <c r="B2035">
        <v>30</v>
      </c>
      <c r="C2035">
        <v>1996</v>
      </c>
      <c r="D2035">
        <v>99</v>
      </c>
      <c r="E2035">
        <v>99</v>
      </c>
      <c r="F2035">
        <v>99</v>
      </c>
      <c r="G2035">
        <v>99</v>
      </c>
      <c r="H2035">
        <v>2</v>
      </c>
      <c r="I2035">
        <v>99</v>
      </c>
      <c r="J2035">
        <v>999</v>
      </c>
      <c r="K2035">
        <v>99</v>
      </c>
      <c r="L2035">
        <v>99</v>
      </c>
      <c r="M2035">
        <v>99</v>
      </c>
      <c r="N2035">
        <v>99</v>
      </c>
      <c r="O2035">
        <v>99</v>
      </c>
      <c r="P2035">
        <v>9999</v>
      </c>
      <c r="Q2035">
        <v>542</v>
      </c>
      <c r="R2035">
        <v>1954</v>
      </c>
      <c r="S2035">
        <v>521</v>
      </c>
      <c r="T2035">
        <v>31.917673962757274</v>
      </c>
      <c r="U2035">
        <v>11.67483089640775</v>
      </c>
      <c r="V2035">
        <v>15.553735926305013</v>
      </c>
      <c r="W2035">
        <v>55.019193857965448</v>
      </c>
      <c r="X2035">
        <v>138.67273398678819</v>
      </c>
      <c r="Y2035">
        <v>33.883776867963157</v>
      </c>
      <c r="Z2035">
        <v>127.0804222648753</v>
      </c>
      <c r="AA2035">
        <v>29.080990892670631</v>
      </c>
      <c r="AB2035">
        <v>4.1460403748245156</v>
      </c>
      <c r="AC2035">
        <v>-49.447555799615742</v>
      </c>
    </row>
    <row r="2036" spans="1:39">
      <c r="A2036">
        <v>5</v>
      </c>
      <c r="B2036">
        <v>31</v>
      </c>
      <c r="C2036">
        <v>1997</v>
      </c>
      <c r="D2036">
        <v>99</v>
      </c>
      <c r="E2036">
        <v>99</v>
      </c>
      <c r="F2036">
        <v>99</v>
      </c>
      <c r="G2036">
        <v>99</v>
      </c>
      <c r="H2036">
        <v>2</v>
      </c>
      <c r="I2036">
        <v>99</v>
      </c>
      <c r="J2036">
        <v>999</v>
      </c>
      <c r="K2036">
        <v>99</v>
      </c>
      <c r="L2036">
        <v>99</v>
      </c>
      <c r="M2036">
        <v>99</v>
      </c>
      <c r="N2036">
        <v>99</v>
      </c>
      <c r="O2036">
        <v>99</v>
      </c>
      <c r="P2036">
        <v>9999</v>
      </c>
      <c r="Q2036">
        <v>478</v>
      </c>
      <c r="R2036">
        <v>1726</v>
      </c>
      <c r="S2036">
        <v>583</v>
      </c>
      <c r="T2036">
        <v>27.394651218157286</v>
      </c>
      <c r="U2036">
        <v>11.518847626344209</v>
      </c>
      <c r="V2036">
        <v>17.394553881807653</v>
      </c>
      <c r="W2036">
        <v>55.629502572898794</v>
      </c>
      <c r="X2036">
        <v>138.97908352154118</v>
      </c>
      <c r="Y2036">
        <v>41.907589803012755</v>
      </c>
      <c r="Z2036">
        <v>124.06946826758156</v>
      </c>
      <c r="AA2036">
        <v>27.28956650491164</v>
      </c>
      <c r="AB2036">
        <v>4.8532446672915244</v>
      </c>
      <c r="AC2036">
        <v>-48.697619613447934</v>
      </c>
    </row>
    <row r="2037" spans="1:39">
      <c r="A2037">
        <v>5</v>
      </c>
      <c r="B2037">
        <v>32</v>
      </c>
      <c r="C2037">
        <v>1998</v>
      </c>
      <c r="D2037">
        <v>99</v>
      </c>
      <c r="E2037">
        <v>99</v>
      </c>
      <c r="F2037">
        <v>99</v>
      </c>
      <c r="G2037">
        <v>99</v>
      </c>
      <c r="H2037">
        <v>2</v>
      </c>
      <c r="I2037">
        <v>99</v>
      </c>
      <c r="J2037">
        <v>999</v>
      </c>
      <c r="K2037">
        <v>99</v>
      </c>
      <c r="L2037">
        <v>99</v>
      </c>
      <c r="M2037">
        <v>99</v>
      </c>
      <c r="N2037">
        <v>99</v>
      </c>
      <c r="O2037">
        <v>99</v>
      </c>
      <c r="P2037">
        <v>9999</v>
      </c>
      <c r="Q2037">
        <v>419</v>
      </c>
      <c r="R2037">
        <v>1586</v>
      </c>
      <c r="S2037">
        <v>495</v>
      </c>
      <c r="T2037">
        <v>27.756387819390969</v>
      </c>
      <c r="U2037">
        <v>11.274028019400561</v>
      </c>
      <c r="V2037">
        <v>16.608448928121064</v>
      </c>
      <c r="W2037">
        <v>54.866666666666646</v>
      </c>
      <c r="X2037">
        <v>140.73597663193257</v>
      </c>
      <c r="Y2037">
        <v>40.386696090794437</v>
      </c>
      <c r="Z2037">
        <v>129.40060606060604</v>
      </c>
      <c r="AA2037">
        <v>28.96246786942098</v>
      </c>
      <c r="AB2037">
        <v>4.8231763707156947</v>
      </c>
      <c r="AC2037">
        <v>-47.460218582226418</v>
      </c>
    </row>
    <row r="2038" spans="1:39">
      <c r="A2038">
        <v>5</v>
      </c>
      <c r="B2038">
        <v>33</v>
      </c>
      <c r="C2038">
        <v>1999</v>
      </c>
      <c r="D2038">
        <v>99</v>
      </c>
      <c r="E2038">
        <v>99</v>
      </c>
      <c r="F2038">
        <v>99</v>
      </c>
      <c r="G2038">
        <v>99</v>
      </c>
      <c r="H2038">
        <v>2</v>
      </c>
      <c r="I2038">
        <v>99</v>
      </c>
      <c r="J2038">
        <v>999</v>
      </c>
      <c r="K2038">
        <v>99</v>
      </c>
      <c r="L2038">
        <v>99</v>
      </c>
      <c r="M2038">
        <v>99</v>
      </c>
      <c r="N2038">
        <v>99</v>
      </c>
      <c r="O2038">
        <v>99</v>
      </c>
      <c r="P2038">
        <v>9999</v>
      </c>
      <c r="Q2038">
        <v>441</v>
      </c>
      <c r="R2038">
        <v>1926.25</v>
      </c>
      <c r="S2038">
        <v>560</v>
      </c>
      <c r="T2038">
        <v>30.063599828319475</v>
      </c>
      <c r="U2038">
        <v>11.351194737883121</v>
      </c>
      <c r="V2038">
        <v>16.628163530175211</v>
      </c>
      <c r="W2038">
        <v>54.967857142857149</v>
      </c>
      <c r="X2038">
        <v>142.25266338710139</v>
      </c>
      <c r="Y2038">
        <v>37.301596365996154</v>
      </c>
      <c r="Z2038">
        <v>128.30750000000012</v>
      </c>
      <c r="AA2038">
        <v>29.267952015447559</v>
      </c>
      <c r="AB2038">
        <v>4.8648560081046472</v>
      </c>
      <c r="AC2038">
        <v>-50.517889879404528</v>
      </c>
    </row>
    <row r="2039" spans="1:39">
      <c r="A2039">
        <v>5</v>
      </c>
      <c r="B2039">
        <v>34</v>
      </c>
      <c r="C2039">
        <v>2000</v>
      </c>
      <c r="D2039">
        <v>99</v>
      </c>
      <c r="E2039">
        <v>99</v>
      </c>
      <c r="F2039">
        <v>99</v>
      </c>
      <c r="G2039">
        <v>99</v>
      </c>
      <c r="H2039">
        <v>2</v>
      </c>
      <c r="I2039">
        <v>99</v>
      </c>
      <c r="J2039">
        <v>999</v>
      </c>
      <c r="K2039">
        <v>99</v>
      </c>
      <c r="L2039">
        <v>99</v>
      </c>
      <c r="M2039">
        <v>99</v>
      </c>
      <c r="N2039">
        <v>99</v>
      </c>
      <c r="O2039">
        <v>99</v>
      </c>
      <c r="P2039">
        <v>9999</v>
      </c>
      <c r="Q2039">
        <v>467</v>
      </c>
      <c r="R2039">
        <v>2584</v>
      </c>
      <c r="S2039">
        <v>2430</v>
      </c>
      <c r="T2039">
        <v>35.17560577184863</v>
      </c>
      <c r="U2039">
        <v>34.575205180494635</v>
      </c>
      <c r="V2039">
        <v>15.628482972136224</v>
      </c>
      <c r="W2039">
        <v>55.151851851851838</v>
      </c>
      <c r="X2039">
        <v>140.37287550020289</v>
      </c>
      <c r="Y2039">
        <v>122.67763157894728</v>
      </c>
      <c r="Z2039">
        <v>130.45226337448551</v>
      </c>
      <c r="AA2039">
        <v>27.69405518171758</v>
      </c>
      <c r="AB2039">
        <v>3.7817499088535591</v>
      </c>
      <c r="AC2039">
        <v>-49.761812780587455</v>
      </c>
    </row>
    <row r="2040" spans="1:39">
      <c r="A2040">
        <v>5</v>
      </c>
      <c r="B2040">
        <v>35</v>
      </c>
      <c r="C2040">
        <v>2001</v>
      </c>
      <c r="D2040">
        <v>99</v>
      </c>
      <c r="E2040">
        <v>99</v>
      </c>
      <c r="F2040">
        <v>99</v>
      </c>
      <c r="G2040">
        <v>99</v>
      </c>
      <c r="H2040">
        <v>2</v>
      </c>
      <c r="I2040">
        <v>99</v>
      </c>
      <c r="J2040">
        <v>999</v>
      </c>
      <c r="K2040">
        <v>99</v>
      </c>
      <c r="L2040">
        <v>99</v>
      </c>
      <c r="M2040">
        <v>99</v>
      </c>
      <c r="N2040">
        <v>99</v>
      </c>
      <c r="O2040">
        <v>99</v>
      </c>
      <c r="P2040">
        <v>9999</v>
      </c>
      <c r="Q2040">
        <v>373</v>
      </c>
      <c r="R2040">
        <v>2042</v>
      </c>
      <c r="S2040">
        <v>1932</v>
      </c>
      <c r="T2040">
        <v>30.906614197063721</v>
      </c>
      <c r="U2040">
        <v>30.080562438023257</v>
      </c>
      <c r="V2040">
        <v>16.950048971596473</v>
      </c>
      <c r="W2040">
        <v>55.696687370600408</v>
      </c>
      <c r="X2040">
        <v>139.60390838968851</v>
      </c>
      <c r="Y2040">
        <v>122.54133202742416</v>
      </c>
      <c r="Z2040">
        <v>129.51832298136651</v>
      </c>
      <c r="AA2040">
        <v>28.406565917929839</v>
      </c>
      <c r="AB2040">
        <v>3.8368823340206943</v>
      </c>
      <c r="AC2040">
        <v>-53.629968146807279</v>
      </c>
    </row>
    <row r="2041" spans="1:39">
      <c r="A2041">
        <v>5</v>
      </c>
      <c r="B2041">
        <v>36</v>
      </c>
      <c r="C2041">
        <v>2002</v>
      </c>
      <c r="D2041">
        <v>99</v>
      </c>
      <c r="E2041">
        <v>99</v>
      </c>
      <c r="F2041">
        <v>99</v>
      </c>
      <c r="G2041">
        <v>99</v>
      </c>
      <c r="H2041">
        <v>2</v>
      </c>
      <c r="I2041">
        <v>99</v>
      </c>
      <c r="J2041">
        <v>999</v>
      </c>
      <c r="K2041">
        <v>99</v>
      </c>
      <c r="L2041">
        <v>99</v>
      </c>
      <c r="M2041">
        <v>99</v>
      </c>
      <c r="N2041">
        <v>99</v>
      </c>
      <c r="O2041">
        <v>99</v>
      </c>
      <c r="P2041">
        <v>9999</v>
      </c>
      <c r="Q2041">
        <v>414</v>
      </c>
      <c r="R2041">
        <v>2376</v>
      </c>
      <c r="S2041">
        <v>2274</v>
      </c>
      <c r="T2041">
        <v>29.533871970167802</v>
      </c>
      <c r="U2041">
        <v>29.308011138117099</v>
      </c>
      <c r="V2041">
        <v>15.889309764309765</v>
      </c>
      <c r="W2041">
        <v>55.447669305189102</v>
      </c>
      <c r="X2041">
        <v>143.88937223444276</v>
      </c>
      <c r="Y2041">
        <v>128.36792929292963</v>
      </c>
      <c r="Z2041">
        <v>134.12585751978921</v>
      </c>
      <c r="AA2041">
        <v>27.842939001350626</v>
      </c>
      <c r="AB2041">
        <v>4.272298976339961</v>
      </c>
      <c r="AC2041">
        <v>-53.873994524005887</v>
      </c>
    </row>
    <row r="2042" spans="1:39">
      <c r="A2042">
        <v>5</v>
      </c>
      <c r="B2042">
        <v>37</v>
      </c>
      <c r="C2042">
        <v>2003</v>
      </c>
      <c r="D2042">
        <v>99</v>
      </c>
      <c r="E2042">
        <v>99</v>
      </c>
      <c r="F2042">
        <v>99</v>
      </c>
      <c r="G2042">
        <v>99</v>
      </c>
      <c r="H2042">
        <v>2</v>
      </c>
      <c r="I2042">
        <v>99</v>
      </c>
      <c r="J2042">
        <v>999</v>
      </c>
      <c r="K2042">
        <v>99</v>
      </c>
      <c r="L2042">
        <v>99</v>
      </c>
      <c r="M2042">
        <v>99</v>
      </c>
      <c r="N2042">
        <v>99</v>
      </c>
      <c r="O2042">
        <v>99</v>
      </c>
      <c r="P2042">
        <v>9999</v>
      </c>
      <c r="Q2042">
        <v>409</v>
      </c>
      <c r="R2042">
        <v>2482</v>
      </c>
      <c r="S2042">
        <v>2380</v>
      </c>
      <c r="T2042">
        <v>32.804652392281241</v>
      </c>
      <c r="U2042">
        <v>32.569068591408637</v>
      </c>
      <c r="V2042">
        <v>16.026994359387597</v>
      </c>
      <c r="W2042">
        <v>56.324369747899183</v>
      </c>
      <c r="X2042">
        <v>146.41003524400605</v>
      </c>
      <c r="Y2042">
        <v>130.7995970991133</v>
      </c>
      <c r="Z2042">
        <v>136.40529411764675</v>
      </c>
      <c r="AA2042">
        <v>29.198075173222239</v>
      </c>
      <c r="AB2042">
        <v>4.1187002597509377</v>
      </c>
      <c r="AC2042">
        <v>-52.874288173022642</v>
      </c>
    </row>
    <row r="2043" spans="1:39">
      <c r="A2043">
        <v>5</v>
      </c>
      <c r="B2043">
        <v>38</v>
      </c>
      <c r="C2043">
        <v>2004</v>
      </c>
      <c r="D2043">
        <v>99</v>
      </c>
      <c r="E2043">
        <v>99</v>
      </c>
      <c r="F2043">
        <v>99</v>
      </c>
      <c r="G2043">
        <v>99</v>
      </c>
      <c r="H2043">
        <v>2</v>
      </c>
      <c r="I2043">
        <v>99</v>
      </c>
      <c r="J2043">
        <v>999</v>
      </c>
      <c r="K2043">
        <v>99</v>
      </c>
      <c r="L2043">
        <v>99</v>
      </c>
      <c r="M2043">
        <v>99</v>
      </c>
      <c r="N2043">
        <v>99</v>
      </c>
      <c r="O2043">
        <v>99</v>
      </c>
      <c r="P2043">
        <v>9999</v>
      </c>
      <c r="Q2043">
        <v>382</v>
      </c>
      <c r="R2043">
        <v>2725</v>
      </c>
      <c r="S2043">
        <v>2632</v>
      </c>
      <c r="T2043">
        <v>34.669211195928753</v>
      </c>
      <c r="U2043">
        <v>34.136448737285306</v>
      </c>
      <c r="V2043">
        <v>16.122201834862381</v>
      </c>
      <c r="W2043">
        <v>56.549392097264437</v>
      </c>
      <c r="X2043">
        <v>146.78497520053295</v>
      </c>
      <c r="Y2043">
        <v>131.75365137614685</v>
      </c>
      <c r="Z2043">
        <v>136.4090805471125</v>
      </c>
      <c r="AA2043">
        <v>28.372658326141721</v>
      </c>
      <c r="AB2043">
        <v>4.0367601812781757</v>
      </c>
      <c r="AC2043">
        <v>-51.256977551961747</v>
      </c>
    </row>
    <row r="2044" spans="1:39">
      <c r="A2044">
        <v>5</v>
      </c>
      <c r="B2044">
        <v>39</v>
      </c>
      <c r="C2044">
        <v>2005</v>
      </c>
      <c r="D2044">
        <v>99</v>
      </c>
      <c r="E2044">
        <v>99</v>
      </c>
      <c r="F2044">
        <v>99</v>
      </c>
      <c r="G2044">
        <v>99</v>
      </c>
      <c r="H2044">
        <v>2</v>
      </c>
      <c r="I2044">
        <v>99</v>
      </c>
      <c r="J2044">
        <v>999</v>
      </c>
      <c r="K2044">
        <v>99</v>
      </c>
      <c r="L2044">
        <v>99</v>
      </c>
      <c r="M2044">
        <v>99</v>
      </c>
      <c r="N2044">
        <v>99</v>
      </c>
      <c r="O2044">
        <v>99</v>
      </c>
      <c r="P2044">
        <v>9999</v>
      </c>
      <c r="Q2044">
        <v>388</v>
      </c>
      <c r="R2044">
        <v>3647</v>
      </c>
      <c r="S2044">
        <v>3527</v>
      </c>
      <c r="T2044">
        <v>41.199728874830555</v>
      </c>
      <c r="U2044">
        <v>40.926230593957825</v>
      </c>
      <c r="V2044">
        <v>15.45407183986838</v>
      </c>
      <c r="W2044">
        <v>56.486532463850303</v>
      </c>
      <c r="X2044">
        <v>147.64580395409499</v>
      </c>
      <c r="Y2044">
        <v>132.07419797093479</v>
      </c>
      <c r="Z2044">
        <v>136.56779132407121</v>
      </c>
      <c r="AA2044">
        <v>28.232471502669675</v>
      </c>
      <c r="AB2044">
        <v>4.378372701915584</v>
      </c>
      <c r="AC2044">
        <v>-49.434784302892176</v>
      </c>
    </row>
    <row r="2045" spans="1:39">
      <c r="A2045">
        <v>5</v>
      </c>
      <c r="B2045">
        <v>40</v>
      </c>
      <c r="C2045">
        <v>2006</v>
      </c>
      <c r="D2045">
        <v>99</v>
      </c>
      <c r="E2045">
        <v>99</v>
      </c>
      <c r="F2045">
        <v>99</v>
      </c>
      <c r="G2045">
        <v>99</v>
      </c>
      <c r="H2045">
        <v>2</v>
      </c>
      <c r="I2045">
        <v>99</v>
      </c>
      <c r="J2045">
        <v>999</v>
      </c>
      <c r="K2045">
        <v>99</v>
      </c>
      <c r="L2045">
        <v>99</v>
      </c>
      <c r="M2045">
        <v>99</v>
      </c>
      <c r="N2045">
        <v>99</v>
      </c>
      <c r="O2045">
        <v>99</v>
      </c>
      <c r="P2045">
        <v>9999</v>
      </c>
      <c r="Q2045">
        <v>406</v>
      </c>
      <c r="R2045">
        <v>4387</v>
      </c>
      <c r="S2045">
        <v>4199</v>
      </c>
      <c r="T2045">
        <v>56.716224951519045</v>
      </c>
      <c r="U2045">
        <v>56.021596679610994</v>
      </c>
      <c r="V2045">
        <v>15.593571917027589</v>
      </c>
      <c r="W2045">
        <v>56.104548702071916</v>
      </c>
      <c r="X2045">
        <v>148.34605641952569</v>
      </c>
      <c r="Y2045">
        <v>131.0346934123553</v>
      </c>
      <c r="Z2045">
        <v>136.9014527268404</v>
      </c>
      <c r="AA2045">
        <v>28.662231514548409</v>
      </c>
      <c r="AB2045">
        <v>4.192188812508455</v>
      </c>
      <c r="AC2045">
        <v>-44.08321863387129</v>
      </c>
    </row>
    <row r="2046" spans="1:39">
      <c r="A2046">
        <v>5</v>
      </c>
      <c r="B2046">
        <v>41</v>
      </c>
      <c r="C2046">
        <v>2007</v>
      </c>
      <c r="D2046">
        <v>99</v>
      </c>
      <c r="E2046">
        <v>99</v>
      </c>
      <c r="F2046">
        <v>99</v>
      </c>
      <c r="G2046">
        <v>99</v>
      </c>
      <c r="H2046">
        <v>2</v>
      </c>
      <c r="I2046">
        <v>99</v>
      </c>
      <c r="J2046">
        <v>999</v>
      </c>
      <c r="K2046">
        <v>99</v>
      </c>
      <c r="L2046">
        <v>99</v>
      </c>
      <c r="M2046">
        <v>99</v>
      </c>
      <c r="N2046">
        <v>99</v>
      </c>
      <c r="O2046">
        <v>99</v>
      </c>
      <c r="P2046">
        <v>9999</v>
      </c>
      <c r="Q2046">
        <v>343</v>
      </c>
      <c r="R2046">
        <v>4046</v>
      </c>
      <c r="S2046">
        <v>3993</v>
      </c>
      <c r="T2046">
        <v>55.860831147314649</v>
      </c>
      <c r="U2046">
        <v>55.215556233121958</v>
      </c>
      <c r="V2046">
        <v>15.15126050420168</v>
      </c>
      <c r="W2046">
        <v>56.686701728024047</v>
      </c>
      <c r="X2046">
        <v>148.08716552709939</v>
      </c>
      <c r="Y2046">
        <v>135.03504695996065</v>
      </c>
      <c r="Z2046">
        <v>136.82739794640639</v>
      </c>
      <c r="AA2046">
        <v>28.497479217101631</v>
      </c>
      <c r="AB2046">
        <v>4.0627763574886302</v>
      </c>
      <c r="AC2046">
        <v>-47.066565188999689</v>
      </c>
    </row>
    <row r="2047" spans="1:39">
      <c r="A2047">
        <v>5</v>
      </c>
      <c r="B2047">
        <v>42</v>
      </c>
      <c r="C2047">
        <v>2008</v>
      </c>
      <c r="D2047">
        <v>99</v>
      </c>
      <c r="E2047">
        <v>99</v>
      </c>
      <c r="F2047">
        <v>99</v>
      </c>
      <c r="G2047">
        <v>99</v>
      </c>
      <c r="H2047">
        <v>2</v>
      </c>
      <c r="I2047">
        <v>99</v>
      </c>
      <c r="J2047">
        <v>999</v>
      </c>
      <c r="K2047">
        <v>99</v>
      </c>
      <c r="L2047">
        <v>99</v>
      </c>
      <c r="M2047">
        <v>99</v>
      </c>
      <c r="N2047">
        <v>99</v>
      </c>
      <c r="O2047">
        <v>99</v>
      </c>
      <c r="P2047">
        <v>9999</v>
      </c>
      <c r="Q2047">
        <v>332</v>
      </c>
      <c r="R2047">
        <v>4408</v>
      </c>
      <c r="S2047">
        <v>4352</v>
      </c>
      <c r="T2047">
        <v>56.614436167480086</v>
      </c>
      <c r="U2047">
        <v>56.35203198507616</v>
      </c>
      <c r="V2047">
        <v>15.556488203266785</v>
      </c>
      <c r="W2047">
        <v>56.849724264705877</v>
      </c>
      <c r="X2047">
        <v>148.21891350897525</v>
      </c>
      <c r="Y2047">
        <v>135.30542196007204</v>
      </c>
      <c r="Z2047">
        <v>137.04648437499941</v>
      </c>
      <c r="AA2047">
        <v>29.096133788310944</v>
      </c>
      <c r="AB2047">
        <v>3.8363741303589607</v>
      </c>
      <c r="AC2047">
        <v>-48.135913500300411</v>
      </c>
    </row>
    <row r="2048" spans="1:39">
      <c r="A2048">
        <v>5</v>
      </c>
      <c r="B2048">
        <v>43</v>
      </c>
      <c r="C2048">
        <v>2009</v>
      </c>
      <c r="D2048">
        <v>99</v>
      </c>
      <c r="E2048">
        <v>99</v>
      </c>
      <c r="F2048">
        <v>99</v>
      </c>
      <c r="G2048">
        <v>99</v>
      </c>
      <c r="H2048">
        <v>2</v>
      </c>
      <c r="I2048">
        <v>99</v>
      </c>
      <c r="J2048">
        <v>999</v>
      </c>
      <c r="K2048">
        <v>99</v>
      </c>
      <c r="L2048">
        <v>99</v>
      </c>
      <c r="M2048">
        <v>99</v>
      </c>
      <c r="N2048">
        <v>99</v>
      </c>
      <c r="O2048">
        <v>99</v>
      </c>
      <c r="P2048">
        <v>9999</v>
      </c>
      <c r="Q2048">
        <v>293</v>
      </c>
      <c r="R2048">
        <v>4034</v>
      </c>
      <c r="S2048">
        <v>3991</v>
      </c>
      <c r="T2048">
        <v>56.395917796728646</v>
      </c>
      <c r="U2048">
        <v>56.379530077921189</v>
      </c>
      <c r="V2048">
        <v>15.33093703520079</v>
      </c>
      <c r="W2048">
        <v>56.904284640440999</v>
      </c>
      <c r="X2048">
        <v>148.37666401137449</v>
      </c>
      <c r="Y2048">
        <v>135.62084779375311</v>
      </c>
      <c r="Z2048">
        <v>137.08205963417697</v>
      </c>
      <c r="AA2048">
        <v>29.50446600558174</v>
      </c>
      <c r="AB2048">
        <v>3.6266309711099409</v>
      </c>
      <c r="AC2048">
        <v>-54.520103505389912</v>
      </c>
    </row>
    <row r="2049" spans="1:39">
      <c r="A2049">
        <v>5</v>
      </c>
      <c r="B2049">
        <v>44</v>
      </c>
      <c r="C2049">
        <v>2010</v>
      </c>
      <c r="D2049">
        <v>99</v>
      </c>
      <c r="E2049">
        <v>99</v>
      </c>
      <c r="F2049">
        <v>99</v>
      </c>
      <c r="G2049">
        <v>99</v>
      </c>
      <c r="H2049">
        <v>2</v>
      </c>
      <c r="I2049">
        <v>99</v>
      </c>
      <c r="J2049">
        <v>999</v>
      </c>
      <c r="K2049">
        <v>99</v>
      </c>
      <c r="L2049">
        <v>99</v>
      </c>
      <c r="M2049">
        <v>99</v>
      </c>
      <c r="N2049">
        <v>99</v>
      </c>
      <c r="O2049">
        <v>99</v>
      </c>
      <c r="P2049">
        <v>9999</v>
      </c>
      <c r="Q2049">
        <v>330</v>
      </c>
      <c r="R2049">
        <v>5228</v>
      </c>
      <c r="S2049">
        <v>5187</v>
      </c>
      <c r="T2049">
        <v>63.140096618357489</v>
      </c>
      <c r="U2049">
        <v>63.4722776920852</v>
      </c>
      <c r="V2049">
        <v>16.249808722264731</v>
      </c>
      <c r="W2049">
        <v>58.639868903026802</v>
      </c>
      <c r="X2049">
        <v>146.56649211968875</v>
      </c>
      <c r="Y2049">
        <v>134.27226472838561</v>
      </c>
      <c r="Z2049">
        <v>135.3336032388664</v>
      </c>
      <c r="AA2049">
        <v>28.597534723816359</v>
      </c>
      <c r="AB2049">
        <v>3.3581955524635592</v>
      </c>
      <c r="AC2049">
        <v>-53.205803469319989</v>
      </c>
    </row>
    <row r="2050" spans="1:39">
      <c r="A2050">
        <v>5</v>
      </c>
      <c r="B2050">
        <v>45</v>
      </c>
      <c r="C2050">
        <v>2011</v>
      </c>
      <c r="D2050">
        <v>99</v>
      </c>
      <c r="E2050">
        <v>99</v>
      </c>
      <c r="F2050">
        <v>99</v>
      </c>
      <c r="G2050">
        <v>99</v>
      </c>
      <c r="H2050">
        <v>2</v>
      </c>
      <c r="I2050">
        <v>99</v>
      </c>
      <c r="J2050">
        <v>999</v>
      </c>
      <c r="K2050">
        <v>99</v>
      </c>
      <c r="L2050">
        <v>99</v>
      </c>
      <c r="M2050">
        <v>99</v>
      </c>
      <c r="N2050">
        <v>99</v>
      </c>
      <c r="O2050">
        <v>99</v>
      </c>
      <c r="P2050">
        <v>9999</v>
      </c>
      <c r="Q2050">
        <v>327</v>
      </c>
      <c r="R2050">
        <v>5758</v>
      </c>
      <c r="S2050">
        <v>5730</v>
      </c>
      <c r="T2050">
        <v>63.913863913863914</v>
      </c>
      <c r="U2050">
        <v>64.239829346787602</v>
      </c>
      <c r="V2050">
        <v>15.943209447724902</v>
      </c>
      <c r="W2050">
        <v>58.796160558464237</v>
      </c>
      <c r="X2050">
        <v>147.26895586789271</v>
      </c>
      <c r="Y2050">
        <v>135.36490100729404</v>
      </c>
      <c r="Z2050">
        <v>136.02636998254781</v>
      </c>
      <c r="AA2050">
        <v>28.717542496399194</v>
      </c>
      <c r="AB2050">
        <v>3.8790149055394751</v>
      </c>
      <c r="AC2050">
        <v>-53.306732936818122</v>
      </c>
    </row>
    <row r="2051" spans="1:39">
      <c r="A2051">
        <v>5</v>
      </c>
      <c r="B2051">
        <v>46</v>
      </c>
      <c r="C2051">
        <v>2012</v>
      </c>
      <c r="D2051">
        <v>99</v>
      </c>
      <c r="E2051">
        <v>99</v>
      </c>
      <c r="F2051">
        <v>99</v>
      </c>
      <c r="G2051">
        <v>99</v>
      </c>
      <c r="H2051">
        <v>2</v>
      </c>
      <c r="I2051">
        <v>99</v>
      </c>
      <c r="J2051">
        <v>999</v>
      </c>
      <c r="K2051">
        <v>99</v>
      </c>
      <c r="L2051">
        <v>99</v>
      </c>
      <c r="M2051">
        <v>99</v>
      </c>
      <c r="N2051">
        <v>99</v>
      </c>
      <c r="O2051">
        <v>99</v>
      </c>
      <c r="P2051">
        <v>9999</v>
      </c>
      <c r="Q2051">
        <v>315</v>
      </c>
      <c r="R2051">
        <v>5800</v>
      </c>
      <c r="S2051">
        <v>5796</v>
      </c>
      <c r="T2051">
        <v>64.913262451035266</v>
      </c>
      <c r="U2051">
        <v>65.267735457222557</v>
      </c>
      <c r="V2051">
        <v>15.957241379310339</v>
      </c>
      <c r="W2051">
        <v>59.191856452726014</v>
      </c>
      <c r="X2051">
        <v>146.84951619531495</v>
      </c>
      <c r="Y2051">
        <v>135.44500000000039</v>
      </c>
      <c r="Z2051">
        <v>135.53847481021424</v>
      </c>
      <c r="AA2051">
        <v>29.097683877922293</v>
      </c>
      <c r="AB2051">
        <v>4.0040665928030998</v>
      </c>
      <c r="AC2051">
        <v>-48.776581066586736</v>
      </c>
    </row>
    <row r="2052" spans="1:39">
      <c r="A2052">
        <v>5</v>
      </c>
      <c r="B2052">
        <v>47</v>
      </c>
      <c r="C2052">
        <v>2013</v>
      </c>
      <c r="D2052">
        <v>99</v>
      </c>
      <c r="E2052">
        <v>99</v>
      </c>
      <c r="F2052">
        <v>99</v>
      </c>
      <c r="G2052">
        <v>99</v>
      </c>
      <c r="H2052">
        <v>2</v>
      </c>
      <c r="I2052">
        <v>99</v>
      </c>
      <c r="J2052">
        <v>999</v>
      </c>
      <c r="K2052">
        <v>99</v>
      </c>
      <c r="L2052">
        <v>99</v>
      </c>
      <c r="M2052">
        <v>99</v>
      </c>
      <c r="N2052">
        <v>99</v>
      </c>
      <c r="O2052">
        <v>99</v>
      </c>
      <c r="P2052">
        <v>9999</v>
      </c>
      <c r="Q2052">
        <v>279</v>
      </c>
      <c r="R2052">
        <v>6113</v>
      </c>
      <c r="S2052">
        <v>6096</v>
      </c>
      <c r="T2052">
        <v>68.500672344240243</v>
      </c>
      <c r="U2052">
        <v>69.154535634699727</v>
      </c>
      <c r="V2052">
        <v>16.055619172255845</v>
      </c>
      <c r="W2052">
        <v>59.361220472440941</v>
      </c>
      <c r="X2052">
        <v>146.88282205533639</v>
      </c>
      <c r="Y2052">
        <v>135.17433338786179</v>
      </c>
      <c r="Z2052">
        <v>135.55129593175835</v>
      </c>
      <c r="AA2052">
        <v>29.077114780590676</v>
      </c>
      <c r="AB2052">
        <v>3.7487222783796961</v>
      </c>
      <c r="AC2052">
        <v>-52.184543079543317</v>
      </c>
    </row>
    <row r="2053" spans="1:39">
      <c r="A2053">
        <v>5</v>
      </c>
      <c r="B2053">
        <v>48</v>
      </c>
      <c r="C2053">
        <v>2014</v>
      </c>
      <c r="D2053">
        <v>99</v>
      </c>
      <c r="E2053">
        <v>99</v>
      </c>
      <c r="F2053">
        <v>99</v>
      </c>
      <c r="G2053">
        <v>99</v>
      </c>
      <c r="H2053">
        <v>2</v>
      </c>
      <c r="I2053">
        <v>99</v>
      </c>
      <c r="J2053">
        <v>999</v>
      </c>
      <c r="K2053">
        <v>99</v>
      </c>
      <c r="L2053">
        <v>99</v>
      </c>
      <c r="M2053">
        <v>99</v>
      </c>
      <c r="N2053">
        <v>99</v>
      </c>
      <c r="O2053">
        <v>99</v>
      </c>
      <c r="P2053">
        <v>9999</v>
      </c>
      <c r="Q2053">
        <v>258</v>
      </c>
      <c r="R2053">
        <v>5670</v>
      </c>
      <c r="S2053">
        <v>5647</v>
      </c>
      <c r="T2053">
        <v>66.339066339066321</v>
      </c>
      <c r="U2053">
        <v>66.472028783810543</v>
      </c>
      <c r="V2053">
        <v>16.298059964726637</v>
      </c>
      <c r="W2053">
        <v>59.635735788914481</v>
      </c>
      <c r="X2053">
        <v>145.70427312211356</v>
      </c>
      <c r="Y2053">
        <v>134.06476190476155</v>
      </c>
      <c r="Z2053">
        <v>134.61080219585588</v>
      </c>
      <c r="AA2053">
        <v>29.084492124565696</v>
      </c>
      <c r="AB2053">
        <v>3.7073221313817202</v>
      </c>
      <c r="AC2053">
        <v>-53.130584813891609</v>
      </c>
    </row>
    <row r="2054" spans="1:39">
      <c r="A2054">
        <v>5</v>
      </c>
      <c r="B2054">
        <v>49</v>
      </c>
      <c r="C2054">
        <v>2015</v>
      </c>
      <c r="D2054">
        <v>99</v>
      </c>
      <c r="E2054">
        <v>99</v>
      </c>
      <c r="F2054">
        <v>99</v>
      </c>
      <c r="G2054">
        <v>99</v>
      </c>
      <c r="H2054">
        <v>2</v>
      </c>
      <c r="I2054">
        <v>99</v>
      </c>
      <c r="J2054">
        <v>999</v>
      </c>
      <c r="K2054">
        <v>99</v>
      </c>
      <c r="L2054">
        <v>99</v>
      </c>
      <c r="M2054">
        <v>99</v>
      </c>
      <c r="N2054">
        <v>99</v>
      </c>
      <c r="O2054">
        <v>99</v>
      </c>
      <c r="P2054">
        <v>9999</v>
      </c>
      <c r="Q2054">
        <v>255</v>
      </c>
      <c r="R2054">
        <v>6382</v>
      </c>
      <c r="S2054">
        <v>6374</v>
      </c>
      <c r="T2054">
        <v>70.699014068904404</v>
      </c>
      <c r="U2054">
        <v>70.737688973561646</v>
      </c>
      <c r="V2054">
        <v>15.155593857724853</v>
      </c>
      <c r="W2054">
        <v>59.147787888296207</v>
      </c>
      <c r="X2054">
        <v>146.32542500864912</v>
      </c>
      <c r="Y2054">
        <v>134.92916013788735</v>
      </c>
      <c r="Z2054">
        <v>135.09850957012824</v>
      </c>
      <c r="AA2054">
        <v>28.456820724099849</v>
      </c>
      <c r="AB2054">
        <v>4.1811578448972329</v>
      </c>
      <c r="AC2054">
        <v>-50.109019625114691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68</v>
      </c>
      <c r="AM2054">
        <v>2</v>
      </c>
    </row>
    <row r="2055" spans="1:39">
      <c r="A2055">
        <v>5</v>
      </c>
      <c r="B2055">
        <v>50</v>
      </c>
      <c r="C2055">
        <v>2016</v>
      </c>
      <c r="D2055">
        <v>99</v>
      </c>
      <c r="E2055">
        <v>99</v>
      </c>
      <c r="F2055">
        <v>99</v>
      </c>
      <c r="G2055">
        <v>99</v>
      </c>
      <c r="H2055">
        <v>2</v>
      </c>
      <c r="I2055">
        <v>99</v>
      </c>
      <c r="J2055">
        <v>999</v>
      </c>
      <c r="K2055">
        <v>99</v>
      </c>
      <c r="L2055">
        <v>99</v>
      </c>
      <c r="M2055">
        <v>99</v>
      </c>
      <c r="N2055">
        <v>99</v>
      </c>
      <c r="O2055">
        <v>99</v>
      </c>
      <c r="P2055">
        <v>9999</v>
      </c>
      <c r="Q2055">
        <v>246</v>
      </c>
      <c r="R2055">
        <v>5967</v>
      </c>
      <c r="S2055">
        <v>5956</v>
      </c>
      <c r="T2055">
        <v>68.23327615780444</v>
      </c>
      <c r="U2055">
        <v>68.241112660837771</v>
      </c>
      <c r="V2055">
        <v>15.177476118652589</v>
      </c>
      <c r="W2055">
        <v>59.104096709200817</v>
      </c>
      <c r="X2055">
        <v>147.86756921101457</v>
      </c>
      <c r="Y2055">
        <v>136.26088486676736</v>
      </c>
      <c r="Z2055">
        <v>136.51254197447963</v>
      </c>
      <c r="AA2055">
        <v>26.768779845148956</v>
      </c>
      <c r="AB2055">
        <v>3.7242390300982486</v>
      </c>
      <c r="AC2055">
        <v>-49.386756959294594</v>
      </c>
      <c r="AD2055">
        <v>58</v>
      </c>
      <c r="AE2055">
        <v>12</v>
      </c>
      <c r="AF2055">
        <v>0</v>
      </c>
      <c r="AG2055">
        <v>14</v>
      </c>
      <c r="AH2055">
        <v>142</v>
      </c>
      <c r="AI2055">
        <v>30</v>
      </c>
      <c r="AJ2055">
        <v>11</v>
      </c>
      <c r="AK2055">
        <v>29</v>
      </c>
      <c r="AL2055">
        <v>13</v>
      </c>
      <c r="AM2055">
        <v>2</v>
      </c>
    </row>
    <row r="2056" spans="1:39">
      <c r="A2056">
        <v>5</v>
      </c>
      <c r="B2056">
        <v>51</v>
      </c>
      <c r="C2056">
        <v>2017</v>
      </c>
      <c r="D2056">
        <v>99</v>
      </c>
      <c r="E2056">
        <v>99</v>
      </c>
      <c r="F2056">
        <v>99</v>
      </c>
      <c r="G2056">
        <v>99</v>
      </c>
      <c r="H2056">
        <v>2</v>
      </c>
      <c r="I2056">
        <v>99</v>
      </c>
      <c r="J2056">
        <v>999</v>
      </c>
      <c r="K2056">
        <v>99</v>
      </c>
      <c r="L2056">
        <v>99</v>
      </c>
      <c r="M2056">
        <v>99</v>
      </c>
      <c r="N2056">
        <v>99</v>
      </c>
      <c r="O2056">
        <v>99</v>
      </c>
      <c r="P2056">
        <v>9999</v>
      </c>
      <c r="Q2056">
        <v>232</v>
      </c>
      <c r="R2056">
        <v>6024</v>
      </c>
      <c r="S2056">
        <v>6013</v>
      </c>
      <c r="T2056">
        <v>70.954063604240304</v>
      </c>
      <c r="U2056">
        <v>71.606284416554004</v>
      </c>
      <c r="V2056">
        <v>15.18210491367862</v>
      </c>
      <c r="W2056">
        <v>59.089639115250307</v>
      </c>
      <c r="X2056">
        <v>151.43294643743553</v>
      </c>
      <c r="Y2056">
        <v>139.57289176626821</v>
      </c>
      <c r="Z2056">
        <v>139.82822218526516</v>
      </c>
      <c r="AA2056">
        <v>27.382562939774736</v>
      </c>
      <c r="AB2056">
        <v>3.4928518513804958</v>
      </c>
      <c r="AC2056">
        <v>-52.68677606699913</v>
      </c>
      <c r="AD2056">
        <v>83</v>
      </c>
      <c r="AE2056">
        <v>22</v>
      </c>
      <c r="AF2056">
        <v>0</v>
      </c>
      <c r="AG2056">
        <v>12</v>
      </c>
      <c r="AH2056">
        <v>196</v>
      </c>
      <c r="AI2056">
        <v>110</v>
      </c>
      <c r="AJ2056">
        <v>19</v>
      </c>
      <c r="AK2056">
        <v>67</v>
      </c>
      <c r="AL2056">
        <v>0</v>
      </c>
      <c r="AM2056">
        <v>2</v>
      </c>
    </row>
    <row r="2057" spans="1:39">
      <c r="A2057">
        <v>5</v>
      </c>
      <c r="B2057">
        <v>52</v>
      </c>
      <c r="C2057">
        <v>2018</v>
      </c>
      <c r="D2057">
        <v>99</v>
      </c>
      <c r="E2057">
        <v>99</v>
      </c>
      <c r="F2057">
        <v>99</v>
      </c>
      <c r="G2057">
        <v>99</v>
      </c>
      <c r="H2057">
        <v>2</v>
      </c>
      <c r="I2057">
        <v>99</v>
      </c>
      <c r="J2057">
        <v>999</v>
      </c>
      <c r="K2057">
        <v>99</v>
      </c>
      <c r="L2057">
        <v>99</v>
      </c>
      <c r="M2057">
        <v>99</v>
      </c>
      <c r="N2057">
        <v>99</v>
      </c>
      <c r="O2057">
        <v>99</v>
      </c>
      <c r="P2057">
        <v>9999</v>
      </c>
      <c r="Q2057">
        <v>214</v>
      </c>
      <c r="R2057">
        <v>6682</v>
      </c>
      <c r="S2057">
        <v>6674</v>
      </c>
      <c r="T2057">
        <v>70.934182590233547</v>
      </c>
      <c r="U2057">
        <v>71.085847112333767</v>
      </c>
      <c r="V2057">
        <v>15.278060460939839</v>
      </c>
      <c r="W2057">
        <v>59.263110578363779</v>
      </c>
      <c r="X2057">
        <v>147.58530461196037</v>
      </c>
      <c r="Y2057">
        <v>136.03816222687837</v>
      </c>
      <c r="Z2057">
        <v>136.20122864848679</v>
      </c>
      <c r="AA2057">
        <v>27.594278878767113</v>
      </c>
      <c r="AB2057">
        <v>3.5555857835759905</v>
      </c>
      <c r="AC2057">
        <v>-49.735408073652721</v>
      </c>
      <c r="AD2057">
        <v>151</v>
      </c>
      <c r="AE2057">
        <v>55</v>
      </c>
      <c r="AF2057">
        <v>0</v>
      </c>
      <c r="AG2057">
        <v>12</v>
      </c>
      <c r="AH2057">
        <v>558</v>
      </c>
      <c r="AI2057">
        <v>245</v>
      </c>
      <c r="AJ2057">
        <v>78</v>
      </c>
      <c r="AK2057">
        <v>162</v>
      </c>
      <c r="AL2057">
        <v>0</v>
      </c>
      <c r="AM2057">
        <v>0</v>
      </c>
    </row>
    <row r="2058" spans="1:39">
      <c r="A2058">
        <v>5</v>
      </c>
      <c r="B2058">
        <v>53</v>
      </c>
      <c r="C2058">
        <v>2019</v>
      </c>
      <c r="D2058">
        <v>99</v>
      </c>
      <c r="E2058">
        <v>99</v>
      </c>
      <c r="F2058">
        <v>99</v>
      </c>
      <c r="G2058">
        <v>99</v>
      </c>
      <c r="H2058">
        <v>2</v>
      </c>
      <c r="I2058">
        <v>99</v>
      </c>
      <c r="J2058">
        <v>999</v>
      </c>
      <c r="K2058">
        <v>99</v>
      </c>
      <c r="L2058">
        <v>99</v>
      </c>
      <c r="M2058">
        <v>99</v>
      </c>
      <c r="N2058">
        <v>99</v>
      </c>
      <c r="O2058">
        <v>99</v>
      </c>
      <c r="P2058">
        <v>9999</v>
      </c>
      <c r="Q2058">
        <v>214</v>
      </c>
      <c r="R2058">
        <v>5859</v>
      </c>
      <c r="S2058">
        <v>5851</v>
      </c>
      <c r="T2058">
        <v>70.353025936599437</v>
      </c>
      <c r="U2058">
        <v>70.626712419012719</v>
      </c>
      <c r="V2058">
        <v>14.895715992490182</v>
      </c>
      <c r="W2058">
        <v>58.547940522987538</v>
      </c>
      <c r="X2058">
        <v>146.86634650287547</v>
      </c>
      <c r="Y2058">
        <v>135.40279911247603</v>
      </c>
      <c r="Z2058">
        <v>135.58793368654881</v>
      </c>
      <c r="AA2058">
        <v>28.08336187445822</v>
      </c>
      <c r="AB2058">
        <v>3.5010388058057176</v>
      </c>
      <c r="AC2058">
        <v>-58.189863844335918</v>
      </c>
      <c r="AD2058">
        <v>163</v>
      </c>
      <c r="AE2058">
        <v>13</v>
      </c>
      <c r="AF2058">
        <v>0</v>
      </c>
      <c r="AG2058">
        <v>13</v>
      </c>
      <c r="AH2058">
        <v>330</v>
      </c>
      <c r="AI2058">
        <v>113</v>
      </c>
      <c r="AJ2058">
        <v>54</v>
      </c>
      <c r="AK2058">
        <v>112</v>
      </c>
      <c r="AL2058">
        <v>0</v>
      </c>
      <c r="AM2058">
        <v>1</v>
      </c>
    </row>
    <row r="2059" spans="1:39">
      <c r="A2059">
        <v>5</v>
      </c>
      <c r="B2059">
        <v>54</v>
      </c>
      <c r="C2059">
        <v>2020</v>
      </c>
      <c r="D2059">
        <v>99</v>
      </c>
      <c r="E2059">
        <v>99</v>
      </c>
      <c r="F2059">
        <v>99</v>
      </c>
      <c r="G2059">
        <v>99</v>
      </c>
      <c r="H2059">
        <v>2</v>
      </c>
      <c r="I2059">
        <v>99</v>
      </c>
      <c r="J2059">
        <v>999</v>
      </c>
      <c r="K2059">
        <v>99</v>
      </c>
      <c r="L2059">
        <v>99</v>
      </c>
      <c r="M2059">
        <v>99</v>
      </c>
      <c r="N2059">
        <v>99</v>
      </c>
      <c r="O2059">
        <v>99</v>
      </c>
      <c r="P2059">
        <v>9999</v>
      </c>
      <c r="Q2059">
        <v>144</v>
      </c>
      <c r="R2059">
        <v>4198</v>
      </c>
      <c r="S2059">
        <v>4191</v>
      </c>
      <c r="T2059">
        <v>63.213371480198759</v>
      </c>
      <c r="U2059">
        <v>63.113719729750194</v>
      </c>
      <c r="V2059">
        <v>14.693663649356838</v>
      </c>
      <c r="W2059">
        <v>58.227869243617263</v>
      </c>
      <c r="X2059">
        <v>143.89556085366991</v>
      </c>
      <c r="Y2059">
        <v>132.50759885659863</v>
      </c>
      <c r="Z2059">
        <v>132.72891911238395</v>
      </c>
      <c r="AA2059">
        <v>27.61374444238179</v>
      </c>
      <c r="AB2059">
        <v>3.8321806346011056</v>
      </c>
      <c r="AC2059">
        <v>-56.767471627551323</v>
      </c>
      <c r="AD2059">
        <v>91</v>
      </c>
      <c r="AE2059">
        <v>6</v>
      </c>
      <c r="AF2059">
        <v>0</v>
      </c>
      <c r="AG2059">
        <v>9</v>
      </c>
      <c r="AH2059">
        <v>191</v>
      </c>
      <c r="AI2059">
        <v>79</v>
      </c>
      <c r="AJ2059">
        <v>19</v>
      </c>
      <c r="AK2059">
        <v>71</v>
      </c>
      <c r="AL2059">
        <v>3</v>
      </c>
      <c r="AM2059">
        <v>1</v>
      </c>
    </row>
    <row r="2060" spans="1:39">
      <c r="A2060">
        <v>5</v>
      </c>
      <c r="B2060">
        <v>55</v>
      </c>
      <c r="C2060">
        <v>2021</v>
      </c>
      <c r="D2060">
        <v>99</v>
      </c>
      <c r="E2060">
        <v>99</v>
      </c>
      <c r="F2060">
        <v>99</v>
      </c>
      <c r="G2060">
        <v>99</v>
      </c>
      <c r="H2060">
        <v>2</v>
      </c>
      <c r="I2060">
        <v>99</v>
      </c>
      <c r="J2060">
        <v>999</v>
      </c>
      <c r="K2060">
        <v>99</v>
      </c>
      <c r="L2060">
        <v>99</v>
      </c>
      <c r="M2060">
        <v>99</v>
      </c>
      <c r="N2060">
        <v>99</v>
      </c>
      <c r="O2060">
        <v>99</v>
      </c>
      <c r="P2060">
        <v>9999</v>
      </c>
      <c r="Q2060">
        <v>146</v>
      </c>
      <c r="R2060">
        <v>4270.5299999999988</v>
      </c>
      <c r="S2060">
        <v>4267.5299999999988</v>
      </c>
      <c r="T2060">
        <v>66.721505875294696</v>
      </c>
      <c r="U2060">
        <v>66.535283859693109</v>
      </c>
      <c r="V2060">
        <v>14.550186979133739</v>
      </c>
      <c r="W2060">
        <v>57.982343416449346</v>
      </c>
      <c r="X2060">
        <v>147.03651193636631</v>
      </c>
      <c r="Y2060">
        <v>135.58516156074319</v>
      </c>
      <c r="Z2060">
        <v>135.6804755912672</v>
      </c>
      <c r="AA2060">
        <v>28.489432305351976</v>
      </c>
      <c r="AB2060">
        <v>3.7242638062709839</v>
      </c>
      <c r="AC2060">
        <v>-61.027344743712106</v>
      </c>
      <c r="AD2060">
        <v>80.53</v>
      </c>
      <c r="AE2060">
        <v>18</v>
      </c>
      <c r="AF2060">
        <v>1</v>
      </c>
      <c r="AG2060">
        <v>27</v>
      </c>
      <c r="AH2060">
        <v>268</v>
      </c>
      <c r="AI2060">
        <v>51</v>
      </c>
      <c r="AJ2060">
        <v>28</v>
      </c>
      <c r="AK2060">
        <v>26</v>
      </c>
      <c r="AL2060">
        <v>0</v>
      </c>
      <c r="AM2060">
        <v>0</v>
      </c>
    </row>
    <row r="2061" spans="1:39">
      <c r="A2061">
        <v>5</v>
      </c>
      <c r="B2061">
        <v>56</v>
      </c>
      <c r="C2061">
        <v>2022</v>
      </c>
      <c r="D2061">
        <v>99</v>
      </c>
      <c r="E2061">
        <v>99</v>
      </c>
      <c r="F2061">
        <v>99</v>
      </c>
      <c r="G2061">
        <v>99</v>
      </c>
      <c r="H2061">
        <v>2</v>
      </c>
      <c r="I2061">
        <v>99</v>
      </c>
      <c r="J2061">
        <v>999</v>
      </c>
      <c r="K2061">
        <v>99</v>
      </c>
      <c r="L2061">
        <v>99</v>
      </c>
      <c r="M2061">
        <v>99</v>
      </c>
      <c r="N2061">
        <v>99</v>
      </c>
      <c r="O2061">
        <v>99</v>
      </c>
      <c r="P2061">
        <v>9999</v>
      </c>
      <c r="Q2061">
        <v>142</v>
      </c>
      <c r="R2061">
        <v>4569</v>
      </c>
      <c r="S2061">
        <v>4562</v>
      </c>
      <c r="T2061">
        <v>68.367499625916494</v>
      </c>
      <c r="U2061">
        <v>67.818500615037649</v>
      </c>
      <c r="V2061">
        <v>5.1462026701685284</v>
      </c>
      <c r="W2061">
        <v>59.983559842174515</v>
      </c>
      <c r="X2061">
        <v>146.71711261558923</v>
      </c>
      <c r="Y2061">
        <v>135.19500984898221</v>
      </c>
      <c r="Z2061">
        <v>135.40245506356857</v>
      </c>
      <c r="AA2061">
        <v>28.788717149170921</v>
      </c>
      <c r="AB2061">
        <v>3.8029548200672312</v>
      </c>
      <c r="AC2061">
        <v>-54.545917815351373</v>
      </c>
      <c r="AD2061">
        <v>114</v>
      </c>
      <c r="AE2061">
        <v>11</v>
      </c>
      <c r="AF2061">
        <v>0</v>
      </c>
      <c r="AG2061">
        <v>8</v>
      </c>
      <c r="AH2061">
        <v>239</v>
      </c>
      <c r="AI2061">
        <v>77</v>
      </c>
      <c r="AJ2061">
        <v>28</v>
      </c>
      <c r="AK2061">
        <v>35</v>
      </c>
      <c r="AL2061">
        <v>2</v>
      </c>
      <c r="AM2061">
        <v>1</v>
      </c>
    </row>
    <row r="2062" spans="1:39" s="273" customFormat="1">
      <c r="A2062" s="273">
        <v>5</v>
      </c>
      <c r="B2062" s="273">
        <v>57</v>
      </c>
      <c r="C2062" s="273">
        <v>2023</v>
      </c>
      <c r="D2062" s="273">
        <v>99</v>
      </c>
      <c r="E2062" s="273">
        <v>99</v>
      </c>
      <c r="F2062" s="273">
        <v>99</v>
      </c>
      <c r="G2062" s="273">
        <v>99</v>
      </c>
      <c r="H2062" s="273">
        <v>2</v>
      </c>
      <c r="I2062" s="273">
        <v>99</v>
      </c>
      <c r="J2062" s="273">
        <v>999</v>
      </c>
      <c r="K2062" s="273">
        <v>99</v>
      </c>
      <c r="L2062" s="273">
        <v>99</v>
      </c>
      <c r="M2062" s="273">
        <v>99</v>
      </c>
      <c r="N2062" s="273">
        <v>99</v>
      </c>
      <c r="O2062" s="273">
        <v>99</v>
      </c>
      <c r="P2062" s="273">
        <v>9999</v>
      </c>
      <c r="Q2062" s="273">
        <v>137</v>
      </c>
      <c r="R2062" s="273">
        <v>3866</v>
      </c>
      <c r="S2062" s="273">
        <v>3860</v>
      </c>
      <c r="T2062" s="273">
        <v>65.469940728196434</v>
      </c>
      <c r="U2062" s="273">
        <v>65.320857641940549</v>
      </c>
      <c r="V2062" s="273">
        <v>5.3375581996896004</v>
      </c>
      <c r="W2062" s="273">
        <v>59.822020725388626</v>
      </c>
      <c r="X2062" s="273">
        <v>149.22761928729457</v>
      </c>
      <c r="Y2062" s="273">
        <v>137.51714950853611</v>
      </c>
      <c r="Z2062" s="273">
        <v>137.73090673575152</v>
      </c>
      <c r="AA2062" s="273">
        <v>30.165075209423541</v>
      </c>
      <c r="AB2062" s="273">
        <v>3.8661788528015442</v>
      </c>
      <c r="AC2062" s="273">
        <v>-56.009317759042197</v>
      </c>
      <c r="AD2062" s="273">
        <v>84</v>
      </c>
      <c r="AE2062" s="273">
        <v>16</v>
      </c>
      <c r="AF2062" s="273">
        <v>2</v>
      </c>
      <c r="AG2062" s="273">
        <v>7</v>
      </c>
      <c r="AH2062" s="273">
        <v>171</v>
      </c>
      <c r="AI2062" s="273">
        <v>48</v>
      </c>
      <c r="AJ2062" s="273">
        <v>18</v>
      </c>
      <c r="AK2062" s="273">
        <v>30</v>
      </c>
      <c r="AL2062" s="273">
        <v>0</v>
      </c>
      <c r="AM2062" s="273">
        <v>1</v>
      </c>
    </row>
    <row r="2063" spans="1:39" s="273" customFormat="1">
      <c r="A2063" s="273">
        <v>5</v>
      </c>
      <c r="B2063" s="273">
        <v>58</v>
      </c>
      <c r="C2063" s="273">
        <v>2024</v>
      </c>
      <c r="D2063" s="273">
        <v>99</v>
      </c>
      <c r="E2063" s="273">
        <v>99</v>
      </c>
      <c r="F2063" s="273">
        <v>99</v>
      </c>
      <c r="G2063" s="273">
        <v>99</v>
      </c>
      <c r="H2063" s="273">
        <v>2</v>
      </c>
      <c r="I2063" s="273">
        <v>99</v>
      </c>
      <c r="J2063" s="273">
        <v>999</v>
      </c>
      <c r="K2063" s="273">
        <v>99</v>
      </c>
      <c r="L2063" s="273">
        <v>99</v>
      </c>
      <c r="M2063" s="273">
        <v>99</v>
      </c>
      <c r="N2063" s="273">
        <v>99</v>
      </c>
      <c r="O2063" s="273">
        <v>99</v>
      </c>
      <c r="P2063" s="273">
        <v>9999</v>
      </c>
      <c r="Q2063" s="273">
        <v>138</v>
      </c>
      <c r="R2063" s="273">
        <v>4381</v>
      </c>
      <c r="S2063" s="273">
        <v>4375</v>
      </c>
      <c r="T2063" s="273">
        <v>67.410370826280982</v>
      </c>
      <c r="U2063" s="273">
        <v>67.215790437379397</v>
      </c>
      <c r="V2063" s="273">
        <v>5.6450582058890637</v>
      </c>
      <c r="W2063" s="273">
        <v>59.793371428571405</v>
      </c>
      <c r="X2063" s="273">
        <v>148.99819792104284</v>
      </c>
      <c r="Y2063" s="273">
        <v>137.33579091531618</v>
      </c>
      <c r="Z2063" s="273">
        <v>137.5241371428572</v>
      </c>
      <c r="AA2063" s="273">
        <v>30.0572214327184</v>
      </c>
      <c r="AB2063" s="273">
        <v>3.6218135243132328</v>
      </c>
      <c r="AC2063" s="273">
        <v>-55.397323616905425</v>
      </c>
      <c r="AD2063" s="273">
        <v>87</v>
      </c>
      <c r="AE2063" s="273">
        <v>12</v>
      </c>
      <c r="AF2063" s="273">
        <v>0</v>
      </c>
      <c r="AG2063" s="273">
        <v>8</v>
      </c>
      <c r="AH2063" s="273">
        <v>216</v>
      </c>
      <c r="AI2063" s="273">
        <v>52</v>
      </c>
      <c r="AJ2063" s="273">
        <v>24</v>
      </c>
      <c r="AK2063" s="273">
        <v>35</v>
      </c>
      <c r="AL2063" s="273">
        <v>0</v>
      </c>
      <c r="AM2063" s="273">
        <v>0</v>
      </c>
    </row>
    <row r="2064" spans="1:39">
      <c r="A2064">
        <v>6</v>
      </c>
      <c r="C2064">
        <v>2024</v>
      </c>
      <c r="D2064">
        <v>99</v>
      </c>
      <c r="E2064">
        <v>99</v>
      </c>
      <c r="F2064">
        <v>99</v>
      </c>
      <c r="G2064">
        <v>1</v>
      </c>
      <c r="H2064">
        <v>1</v>
      </c>
      <c r="I2064">
        <v>99</v>
      </c>
      <c r="J2064">
        <v>999</v>
      </c>
      <c r="K2064">
        <v>99</v>
      </c>
      <c r="L2064">
        <v>99</v>
      </c>
      <c r="M2064">
        <v>99</v>
      </c>
      <c r="N2064">
        <v>99</v>
      </c>
      <c r="O2064">
        <v>99</v>
      </c>
      <c r="P2064">
        <v>9999</v>
      </c>
      <c r="Q2064">
        <v>1</v>
      </c>
      <c r="R2064">
        <v>3</v>
      </c>
      <c r="S2064">
        <v>3</v>
      </c>
      <c r="T2064">
        <v>0.12881064834693001</v>
      </c>
      <c r="U2064">
        <v>0.14142115017666229</v>
      </c>
      <c r="V2064">
        <v>0</v>
      </c>
      <c r="W2064">
        <v>60</v>
      </c>
      <c r="X2064">
        <v>167.82231852654397</v>
      </c>
      <c r="Y2064">
        <v>154.9</v>
      </c>
      <c r="Z2064">
        <v>154.9</v>
      </c>
      <c r="AA2064">
        <v>19.724265934798979</v>
      </c>
      <c r="AB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</row>
    <row r="2065" spans="1:39">
      <c r="A2065">
        <v>6</v>
      </c>
      <c r="C2065">
        <v>2024</v>
      </c>
      <c r="D2065">
        <v>99</v>
      </c>
      <c r="E2065">
        <v>99</v>
      </c>
      <c r="F2065">
        <v>99</v>
      </c>
      <c r="G2065">
        <v>1</v>
      </c>
      <c r="H2065">
        <v>2</v>
      </c>
      <c r="I2065">
        <v>99</v>
      </c>
      <c r="J2065">
        <v>999</v>
      </c>
      <c r="K2065">
        <v>99</v>
      </c>
      <c r="L2065">
        <v>99</v>
      </c>
      <c r="M2065">
        <v>99</v>
      </c>
      <c r="N2065">
        <v>99</v>
      </c>
      <c r="O2065">
        <v>99</v>
      </c>
      <c r="P2065">
        <v>9999</v>
      </c>
      <c r="Q2065">
        <v>81</v>
      </c>
      <c r="R2065">
        <v>2326</v>
      </c>
      <c r="S2065">
        <v>2326</v>
      </c>
      <c r="T2065">
        <v>99.871189351653101</v>
      </c>
      <c r="U2065">
        <v>99.85857884982336</v>
      </c>
      <c r="V2065">
        <v>7.2016337059329301</v>
      </c>
      <c r="W2065">
        <v>59.023645743766117</v>
      </c>
      <c r="X2065">
        <v>152.83832767090016</v>
      </c>
      <c r="Y2065">
        <v>141.06977644024079</v>
      </c>
      <c r="Z2065">
        <v>141.06977644024079</v>
      </c>
      <c r="AA2065">
        <v>32.067532896562291</v>
      </c>
      <c r="AB2065">
        <v>3.3321242817095622</v>
      </c>
      <c r="AC2065">
        <v>-55.812017242707121</v>
      </c>
      <c r="AD2065">
        <v>58</v>
      </c>
      <c r="AE2065">
        <v>12</v>
      </c>
      <c r="AF2065">
        <v>0</v>
      </c>
      <c r="AG2065">
        <v>6</v>
      </c>
      <c r="AH2065">
        <v>136</v>
      </c>
      <c r="AI2065">
        <v>45</v>
      </c>
      <c r="AJ2065">
        <v>17</v>
      </c>
      <c r="AK2065">
        <v>28</v>
      </c>
      <c r="AL2065">
        <v>0</v>
      </c>
      <c r="AM2065">
        <v>0</v>
      </c>
    </row>
    <row r="2066" spans="1:39">
      <c r="A2066">
        <v>6</v>
      </c>
      <c r="C2066">
        <v>2024</v>
      </c>
      <c r="D2066">
        <v>99</v>
      </c>
      <c r="E2066">
        <v>99</v>
      </c>
      <c r="F2066">
        <v>99</v>
      </c>
      <c r="G2066">
        <v>2</v>
      </c>
      <c r="H2066">
        <v>1</v>
      </c>
      <c r="I2066">
        <v>99</v>
      </c>
      <c r="J2066">
        <v>999</v>
      </c>
      <c r="K2066">
        <v>99</v>
      </c>
      <c r="L2066">
        <v>99</v>
      </c>
      <c r="M2066">
        <v>99</v>
      </c>
      <c r="N2066">
        <v>99</v>
      </c>
      <c r="O2066">
        <v>99</v>
      </c>
      <c r="P2066">
        <v>9999</v>
      </c>
      <c r="Q2066">
        <v>1</v>
      </c>
      <c r="R2066">
        <v>3</v>
      </c>
      <c r="S2066">
        <v>3</v>
      </c>
      <c r="T2066">
        <v>0.3592814371257485</v>
      </c>
      <c r="U2066">
        <v>0.28106020042658236</v>
      </c>
      <c r="V2066">
        <v>0</v>
      </c>
      <c r="W2066">
        <v>62</v>
      </c>
      <c r="X2066">
        <v>114.87901769591905</v>
      </c>
      <c r="Y2066">
        <v>106.03333333333336</v>
      </c>
      <c r="Z2066">
        <v>106.03333333333336</v>
      </c>
      <c r="AA2066">
        <v>6.0796564230408432</v>
      </c>
      <c r="AB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</row>
    <row r="2067" spans="1:39">
      <c r="A2067">
        <v>6</v>
      </c>
      <c r="C2067">
        <v>2024</v>
      </c>
      <c r="D2067">
        <v>99</v>
      </c>
      <c r="E2067">
        <v>99</v>
      </c>
      <c r="F2067">
        <v>99</v>
      </c>
      <c r="G2067">
        <v>2</v>
      </c>
      <c r="H2067">
        <v>2</v>
      </c>
      <c r="I2067">
        <v>99</v>
      </c>
      <c r="J2067">
        <v>999</v>
      </c>
      <c r="K2067">
        <v>99</v>
      </c>
      <c r="L2067">
        <v>99</v>
      </c>
      <c r="M2067">
        <v>99</v>
      </c>
      <c r="N2067">
        <v>99</v>
      </c>
      <c r="O2067">
        <v>99</v>
      </c>
      <c r="P2067">
        <v>9999</v>
      </c>
      <c r="Q2067">
        <v>28</v>
      </c>
      <c r="R2067">
        <v>832</v>
      </c>
      <c r="S2067">
        <v>828</v>
      </c>
      <c r="T2067">
        <v>99.640718562874241</v>
      </c>
      <c r="U2067">
        <v>99.71893979957342</v>
      </c>
      <c r="V2067">
        <v>3.4783653846153864</v>
      </c>
      <c r="W2067">
        <v>60.631642512077285</v>
      </c>
      <c r="X2067">
        <v>147.66334694557881</v>
      </c>
      <c r="Y2067">
        <v>135.64963942307696</v>
      </c>
      <c r="Z2067">
        <v>136.3049516908213</v>
      </c>
      <c r="AA2067">
        <v>25.459564646758995</v>
      </c>
      <c r="AB2067">
        <v>3.3590764931296087</v>
      </c>
      <c r="AC2067">
        <v>-51.197201001612413</v>
      </c>
      <c r="AD2067">
        <v>10</v>
      </c>
      <c r="AE2067">
        <v>0</v>
      </c>
      <c r="AF2067">
        <v>0</v>
      </c>
      <c r="AG2067">
        <v>0</v>
      </c>
      <c r="AH2067">
        <v>71</v>
      </c>
      <c r="AI2067">
        <v>6</v>
      </c>
      <c r="AJ2067">
        <v>6</v>
      </c>
      <c r="AK2067">
        <v>1</v>
      </c>
      <c r="AL2067">
        <v>0</v>
      </c>
      <c r="AM2067">
        <v>0</v>
      </c>
    </row>
    <row r="2068" spans="1:39">
      <c r="A2068">
        <v>6</v>
      </c>
      <c r="C2068">
        <v>2024</v>
      </c>
      <c r="D2068">
        <v>99</v>
      </c>
      <c r="E2068">
        <v>99</v>
      </c>
      <c r="F2068">
        <v>99</v>
      </c>
      <c r="G2068">
        <v>3</v>
      </c>
      <c r="H2068">
        <v>1</v>
      </c>
      <c r="I2068">
        <v>99</v>
      </c>
      <c r="J2068">
        <v>999</v>
      </c>
      <c r="K2068">
        <v>99</v>
      </c>
      <c r="L2068">
        <v>99</v>
      </c>
      <c r="M2068">
        <v>99</v>
      </c>
      <c r="N2068">
        <v>99</v>
      </c>
      <c r="O2068">
        <v>99</v>
      </c>
      <c r="P2068">
        <v>9999</v>
      </c>
      <c r="Q2068">
        <v>107</v>
      </c>
      <c r="R2068">
        <v>2112</v>
      </c>
      <c r="S2068">
        <v>2106</v>
      </c>
      <c r="T2068">
        <v>64.547677261613686</v>
      </c>
      <c r="U2068">
        <v>65.865983907878871</v>
      </c>
      <c r="V2068">
        <v>4.4228219696969688</v>
      </c>
      <c r="W2068">
        <v>60.351851851851855</v>
      </c>
      <c r="X2068">
        <v>150.46373813979437</v>
      </c>
      <c r="Y2068">
        <v>138.57869318181798</v>
      </c>
      <c r="Z2068">
        <v>138.97350427350409</v>
      </c>
      <c r="AA2068">
        <v>31.165313905912289</v>
      </c>
      <c r="AB2068">
        <v>4.5911822345051236</v>
      </c>
      <c r="AC2068">
        <v>-67.206337233073</v>
      </c>
      <c r="AD2068">
        <v>36</v>
      </c>
      <c r="AE2068">
        <v>0</v>
      </c>
      <c r="AF2068">
        <v>0</v>
      </c>
      <c r="AG2068">
        <v>8</v>
      </c>
      <c r="AH2068">
        <v>39</v>
      </c>
      <c r="AI2068">
        <v>3</v>
      </c>
      <c r="AJ2068">
        <v>2</v>
      </c>
      <c r="AK2068">
        <v>5</v>
      </c>
      <c r="AL2068">
        <v>0</v>
      </c>
      <c r="AM2068">
        <v>0</v>
      </c>
    </row>
    <row r="2069" spans="1:39">
      <c r="A2069">
        <v>6</v>
      </c>
      <c r="C2069">
        <v>2024</v>
      </c>
      <c r="D2069">
        <v>99</v>
      </c>
      <c r="E2069">
        <v>99</v>
      </c>
      <c r="F2069">
        <v>99</v>
      </c>
      <c r="G2069">
        <v>3</v>
      </c>
      <c r="H2069">
        <v>2</v>
      </c>
      <c r="I2069">
        <v>99</v>
      </c>
      <c r="J2069">
        <v>999</v>
      </c>
      <c r="K2069">
        <v>99</v>
      </c>
      <c r="L2069">
        <v>99</v>
      </c>
      <c r="M2069">
        <v>99</v>
      </c>
      <c r="N2069">
        <v>99</v>
      </c>
      <c r="O2069">
        <v>99</v>
      </c>
      <c r="P2069">
        <v>9999</v>
      </c>
      <c r="Q2069">
        <v>26</v>
      </c>
      <c r="R2069">
        <v>1160</v>
      </c>
      <c r="S2069">
        <v>1158</v>
      </c>
      <c r="T2069">
        <v>35.452322738386307</v>
      </c>
      <c r="U2069">
        <v>34.134016092121129</v>
      </c>
      <c r="V2069">
        <v>4.38448275862069</v>
      </c>
      <c r="W2069">
        <v>60.558721934369586</v>
      </c>
      <c r="X2069">
        <v>141.93858108865396</v>
      </c>
      <c r="Y2069">
        <v>130.75508620689644</v>
      </c>
      <c r="Z2069">
        <v>130.98091537132973</v>
      </c>
      <c r="AA2069">
        <v>27.346851435684357</v>
      </c>
      <c r="AB2069">
        <v>4.0285581263346257</v>
      </c>
      <c r="AC2069">
        <v>-59.564382795249919</v>
      </c>
      <c r="AD2069">
        <v>19</v>
      </c>
      <c r="AE2069">
        <v>0</v>
      </c>
      <c r="AF2069">
        <v>0</v>
      </c>
      <c r="AG2069">
        <v>2</v>
      </c>
      <c r="AH2069">
        <v>7</v>
      </c>
      <c r="AI2069">
        <v>1</v>
      </c>
      <c r="AJ2069">
        <v>1</v>
      </c>
      <c r="AK2069">
        <v>6</v>
      </c>
      <c r="AL2069">
        <v>0</v>
      </c>
      <c r="AM2069">
        <v>0</v>
      </c>
    </row>
    <row r="2070" spans="1:39">
      <c r="A2070">
        <v>6</v>
      </c>
      <c r="C2070">
        <v>2024</v>
      </c>
      <c r="D2070">
        <v>99</v>
      </c>
      <c r="E2070">
        <v>99</v>
      </c>
      <c r="F2070">
        <v>99</v>
      </c>
      <c r="G2070">
        <v>4</v>
      </c>
      <c r="H2070">
        <v>1</v>
      </c>
      <c r="I2070">
        <v>99</v>
      </c>
      <c r="J2070">
        <v>999</v>
      </c>
      <c r="K2070">
        <v>99</v>
      </c>
      <c r="L2070">
        <v>99</v>
      </c>
      <c r="M2070">
        <v>99</v>
      </c>
      <c r="N2070">
        <v>99</v>
      </c>
      <c r="O2070">
        <v>99</v>
      </c>
      <c r="P2070">
        <v>9999</v>
      </c>
      <c r="R2070">
        <v>0</v>
      </c>
    </row>
    <row r="2071" spans="1:39">
      <c r="A2071">
        <v>6</v>
      </c>
      <c r="C2071">
        <v>2024</v>
      </c>
      <c r="D2071">
        <v>99</v>
      </c>
      <c r="E2071">
        <v>99</v>
      </c>
      <c r="F2071">
        <v>99</v>
      </c>
      <c r="G2071">
        <v>4</v>
      </c>
      <c r="H2071">
        <v>2</v>
      </c>
      <c r="I2071">
        <v>99</v>
      </c>
      <c r="J2071">
        <v>999</v>
      </c>
      <c r="K2071">
        <v>99</v>
      </c>
      <c r="L2071">
        <v>99</v>
      </c>
      <c r="M2071">
        <v>99</v>
      </c>
      <c r="N2071">
        <v>99</v>
      </c>
      <c r="O2071">
        <v>99</v>
      </c>
      <c r="P2071">
        <v>9999</v>
      </c>
      <c r="Q2071">
        <v>3</v>
      </c>
      <c r="R2071">
        <v>63</v>
      </c>
      <c r="S2071">
        <v>63</v>
      </c>
      <c r="T2071">
        <v>100</v>
      </c>
      <c r="U2071">
        <v>100</v>
      </c>
      <c r="V2071">
        <v>0</v>
      </c>
      <c r="W2071">
        <v>63.126984126984112</v>
      </c>
      <c r="X2071">
        <v>154.83327314313223</v>
      </c>
      <c r="Y2071">
        <v>142.91111111111113</v>
      </c>
      <c r="Z2071">
        <v>142.91111111111113</v>
      </c>
      <c r="AA2071">
        <v>34.745538076503514</v>
      </c>
      <c r="AB2071">
        <v>1.1884639077673929</v>
      </c>
      <c r="AC2071">
        <v>-39.242158605096627</v>
      </c>
      <c r="AD2071">
        <v>0</v>
      </c>
      <c r="AE2071">
        <v>0</v>
      </c>
      <c r="AF2071">
        <v>0</v>
      </c>
      <c r="AG2071">
        <v>0</v>
      </c>
      <c r="AH2071">
        <v>2</v>
      </c>
      <c r="AI2071">
        <v>0</v>
      </c>
      <c r="AJ2071">
        <v>0</v>
      </c>
      <c r="AK2071">
        <v>0</v>
      </c>
      <c r="AL2071">
        <v>0</v>
      </c>
      <c r="AM2071">
        <v>0</v>
      </c>
    </row>
    <row r="2072" spans="1:39">
      <c r="A2072">
        <v>6</v>
      </c>
      <c r="C2072">
        <v>2023</v>
      </c>
      <c r="D2072">
        <v>99</v>
      </c>
      <c r="E2072">
        <v>99</v>
      </c>
      <c r="F2072">
        <v>99</v>
      </c>
      <c r="G2072">
        <v>1</v>
      </c>
      <c r="H2072">
        <v>1</v>
      </c>
      <c r="I2072">
        <v>99</v>
      </c>
      <c r="J2072">
        <v>999</v>
      </c>
      <c r="K2072">
        <v>99</v>
      </c>
      <c r="L2072">
        <v>99</v>
      </c>
      <c r="M2072">
        <v>99</v>
      </c>
      <c r="N2072">
        <v>99</v>
      </c>
      <c r="O2072">
        <v>99</v>
      </c>
      <c r="P2072">
        <v>9999</v>
      </c>
      <c r="Q2072">
        <v>3</v>
      </c>
      <c r="R2072">
        <v>8</v>
      </c>
      <c r="S2072">
        <v>8</v>
      </c>
      <c r="T2072">
        <v>0.36546368204659663</v>
      </c>
      <c r="U2072">
        <v>0.40366032296737303</v>
      </c>
      <c r="V2072">
        <v>0</v>
      </c>
      <c r="W2072">
        <v>60</v>
      </c>
      <c r="X2072">
        <v>167.71397616468039</v>
      </c>
      <c r="Y2072">
        <v>154.79999999999995</v>
      </c>
      <c r="Z2072">
        <v>154.79999999999995</v>
      </c>
      <c r="AA2072">
        <v>26.740465590561602</v>
      </c>
      <c r="AB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</row>
    <row r="2073" spans="1:39">
      <c r="A2073">
        <v>6</v>
      </c>
      <c r="C2073">
        <v>2023</v>
      </c>
      <c r="D2073">
        <v>99</v>
      </c>
      <c r="E2073">
        <v>99</v>
      </c>
      <c r="F2073">
        <v>99</v>
      </c>
      <c r="G2073">
        <v>1</v>
      </c>
      <c r="H2073">
        <v>2</v>
      </c>
      <c r="I2073">
        <v>99</v>
      </c>
      <c r="J2073">
        <v>999</v>
      </c>
      <c r="K2073">
        <v>99</v>
      </c>
      <c r="L2073">
        <v>99</v>
      </c>
      <c r="M2073">
        <v>99</v>
      </c>
      <c r="N2073">
        <v>99</v>
      </c>
      <c r="O2073">
        <v>99</v>
      </c>
      <c r="P2073">
        <v>9999</v>
      </c>
      <c r="Q2073">
        <v>79</v>
      </c>
      <c r="R2073">
        <v>2181</v>
      </c>
      <c r="S2073">
        <v>2180</v>
      </c>
      <c r="T2073">
        <v>99.634536317953405</v>
      </c>
      <c r="U2073">
        <v>99.596339677032645</v>
      </c>
      <c r="V2073">
        <v>6.8560293443374611</v>
      </c>
      <c r="W2073">
        <v>59.004128440366976</v>
      </c>
      <c r="X2073">
        <v>151.83682775948901</v>
      </c>
      <c r="Y2073">
        <v>140.09821182943583</v>
      </c>
      <c r="Z2073">
        <v>140.16247706422001</v>
      </c>
      <c r="AA2073">
        <v>31.2296926357125</v>
      </c>
      <c r="AB2073">
        <v>3.7876527337138279</v>
      </c>
      <c r="AC2073">
        <v>-55.713072503181031</v>
      </c>
      <c r="AD2073">
        <v>64</v>
      </c>
      <c r="AE2073">
        <v>16</v>
      </c>
      <c r="AF2073">
        <v>2</v>
      </c>
      <c r="AG2073">
        <v>6</v>
      </c>
      <c r="AH2073">
        <v>137</v>
      </c>
      <c r="AI2073">
        <v>44</v>
      </c>
      <c r="AJ2073">
        <v>16</v>
      </c>
      <c r="AK2073">
        <v>30</v>
      </c>
      <c r="AL2073">
        <v>0</v>
      </c>
      <c r="AM2073">
        <v>0</v>
      </c>
    </row>
    <row r="2074" spans="1:39">
      <c r="A2074">
        <v>6</v>
      </c>
      <c r="C2074">
        <v>2023</v>
      </c>
      <c r="D2074">
        <v>99</v>
      </c>
      <c r="E2074">
        <v>99</v>
      </c>
      <c r="F2074">
        <v>99</v>
      </c>
      <c r="G2074">
        <v>2</v>
      </c>
      <c r="H2074">
        <v>1</v>
      </c>
      <c r="I2074">
        <v>99</v>
      </c>
      <c r="J2074">
        <v>999</v>
      </c>
      <c r="K2074">
        <v>99</v>
      </c>
      <c r="L2074">
        <v>99</v>
      </c>
      <c r="M2074">
        <v>99</v>
      </c>
      <c r="N2074">
        <v>99</v>
      </c>
      <c r="O2074">
        <v>99</v>
      </c>
      <c r="P2074">
        <v>9999</v>
      </c>
      <c r="Q2074">
        <v>6</v>
      </c>
      <c r="R2074">
        <v>14</v>
      </c>
      <c r="S2074">
        <v>14</v>
      </c>
      <c r="T2074">
        <v>1.9662921348314599</v>
      </c>
      <c r="U2074">
        <v>1.9450155883641245</v>
      </c>
      <c r="V2074">
        <v>6.7857142857142891</v>
      </c>
      <c r="W2074">
        <v>59.071428571428562</v>
      </c>
      <c r="X2074">
        <v>146.04550379198267</v>
      </c>
      <c r="Y2074">
        <v>134.80000000000001</v>
      </c>
      <c r="Z2074">
        <v>134.80000000000001</v>
      </c>
      <c r="AA2074">
        <v>25.27873188501129</v>
      </c>
      <c r="AB2074">
        <v>2.4629913785095399</v>
      </c>
      <c r="AC2074">
        <v>5.7935554395687276</v>
      </c>
      <c r="AD2074">
        <v>1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1</v>
      </c>
      <c r="AM2074">
        <v>0</v>
      </c>
    </row>
    <row r="2075" spans="1:39">
      <c r="A2075">
        <v>6</v>
      </c>
      <c r="C2075">
        <v>2023</v>
      </c>
      <c r="D2075">
        <v>99</v>
      </c>
      <c r="E2075">
        <v>99</v>
      </c>
      <c r="F2075">
        <v>99</v>
      </c>
      <c r="G2075">
        <v>2</v>
      </c>
      <c r="H2075">
        <v>2</v>
      </c>
      <c r="I2075">
        <v>99</v>
      </c>
      <c r="J2075">
        <v>999</v>
      </c>
      <c r="K2075">
        <v>99</v>
      </c>
      <c r="L2075">
        <v>99</v>
      </c>
      <c r="M2075">
        <v>99</v>
      </c>
      <c r="N2075">
        <v>99</v>
      </c>
      <c r="O2075">
        <v>99</v>
      </c>
      <c r="P2075">
        <v>9999</v>
      </c>
      <c r="Q2075">
        <v>30</v>
      </c>
      <c r="R2075">
        <v>698</v>
      </c>
      <c r="S2075">
        <v>697</v>
      </c>
      <c r="T2075">
        <v>98.033707865168566</v>
      </c>
      <c r="U2075">
        <v>98.054984411635871</v>
      </c>
      <c r="V2075">
        <v>2.9656160458452723</v>
      </c>
      <c r="W2075">
        <v>61.091822094691558</v>
      </c>
      <c r="X2075">
        <v>147.94413383541271</v>
      </c>
      <c r="Y2075">
        <v>136.30415472779364</v>
      </c>
      <c r="Z2075">
        <v>136.49971305595398</v>
      </c>
      <c r="AA2075">
        <v>28.723929604285395</v>
      </c>
      <c r="AB2075">
        <v>3.4608122602404938</v>
      </c>
      <c r="AC2075">
        <v>-60.540216929393651</v>
      </c>
      <c r="AD2075">
        <v>5</v>
      </c>
      <c r="AE2075">
        <v>0</v>
      </c>
      <c r="AF2075">
        <v>0</v>
      </c>
      <c r="AG2075">
        <v>1</v>
      </c>
      <c r="AH2075">
        <v>22</v>
      </c>
      <c r="AI2075">
        <v>3</v>
      </c>
      <c r="AJ2075">
        <v>1</v>
      </c>
      <c r="AK2075">
        <v>0</v>
      </c>
      <c r="AL2075">
        <v>0</v>
      </c>
      <c r="AM2075">
        <v>0</v>
      </c>
    </row>
    <row r="2076" spans="1:39">
      <c r="A2076">
        <v>6</v>
      </c>
      <c r="C2076">
        <v>2023</v>
      </c>
      <c r="D2076">
        <v>99</v>
      </c>
      <c r="E2076">
        <v>99</v>
      </c>
      <c r="F2076">
        <v>99</v>
      </c>
      <c r="G2076">
        <v>3</v>
      </c>
      <c r="H2076">
        <v>1</v>
      </c>
      <c r="I2076">
        <v>99</v>
      </c>
      <c r="J2076">
        <v>999</v>
      </c>
      <c r="K2076">
        <v>99</v>
      </c>
      <c r="L2076">
        <v>99</v>
      </c>
      <c r="M2076">
        <v>99</v>
      </c>
      <c r="N2076">
        <v>99</v>
      </c>
      <c r="O2076">
        <v>99</v>
      </c>
      <c r="P2076">
        <v>9999</v>
      </c>
      <c r="Q2076">
        <v>110</v>
      </c>
      <c r="R2076">
        <v>2017</v>
      </c>
      <c r="S2076">
        <v>2009</v>
      </c>
      <c r="T2076">
        <v>68.605442176870724</v>
      </c>
      <c r="U2076">
        <v>69.734612676812944</v>
      </c>
      <c r="V2076">
        <v>4.5314823996033695</v>
      </c>
      <c r="W2076">
        <v>60.260328521652561</v>
      </c>
      <c r="X2076">
        <v>150.4231368148634</v>
      </c>
      <c r="Y2076">
        <v>138.38631631135351</v>
      </c>
      <c r="Z2076">
        <v>138.93738178198103</v>
      </c>
      <c r="AA2076">
        <v>28.554807732031513</v>
      </c>
      <c r="AB2076">
        <v>4.4239521926750012</v>
      </c>
      <c r="AC2076">
        <v>-61.008274111661869</v>
      </c>
      <c r="AD2076">
        <v>35</v>
      </c>
      <c r="AE2076">
        <v>0</v>
      </c>
      <c r="AF2076">
        <v>0</v>
      </c>
      <c r="AG2076">
        <v>1</v>
      </c>
      <c r="AH2076">
        <v>33</v>
      </c>
      <c r="AI2076">
        <v>2</v>
      </c>
      <c r="AJ2076">
        <v>3</v>
      </c>
      <c r="AK2076">
        <v>2</v>
      </c>
      <c r="AL2076">
        <v>0</v>
      </c>
      <c r="AM2076">
        <v>1</v>
      </c>
    </row>
    <row r="2077" spans="1:39">
      <c r="A2077">
        <v>6</v>
      </c>
      <c r="C2077">
        <v>2023</v>
      </c>
      <c r="D2077">
        <v>99</v>
      </c>
      <c r="E2077">
        <v>99</v>
      </c>
      <c r="F2077">
        <v>99</v>
      </c>
      <c r="G2077">
        <v>3</v>
      </c>
      <c r="H2077">
        <v>2</v>
      </c>
      <c r="I2077">
        <v>99</v>
      </c>
      <c r="J2077">
        <v>999</v>
      </c>
      <c r="K2077">
        <v>99</v>
      </c>
      <c r="L2077">
        <v>99</v>
      </c>
      <c r="M2077">
        <v>99</v>
      </c>
      <c r="N2077">
        <v>99</v>
      </c>
      <c r="O2077">
        <v>99</v>
      </c>
      <c r="P2077">
        <v>9999</v>
      </c>
      <c r="Q2077">
        <v>24</v>
      </c>
      <c r="R2077">
        <v>923</v>
      </c>
      <c r="S2077">
        <v>919</v>
      </c>
      <c r="T2077">
        <v>31.394557823129254</v>
      </c>
      <c r="U2077">
        <v>30.26538732318707</v>
      </c>
      <c r="V2077">
        <v>3.8526543878656554</v>
      </c>
      <c r="W2077">
        <v>60.613710554951055</v>
      </c>
      <c r="X2077">
        <v>142.87188251603123</v>
      </c>
      <c r="Y2077">
        <v>131.24875406283829</v>
      </c>
      <c r="Z2077">
        <v>131.8200217627853</v>
      </c>
      <c r="AA2077">
        <v>26.562458302590713</v>
      </c>
      <c r="AB2077">
        <v>3.9432684265184208</v>
      </c>
      <c r="AC2077">
        <v>-58.245827094611954</v>
      </c>
      <c r="AD2077">
        <v>15</v>
      </c>
      <c r="AE2077">
        <v>0</v>
      </c>
      <c r="AF2077">
        <v>0</v>
      </c>
      <c r="AG2077">
        <v>0</v>
      </c>
      <c r="AH2077">
        <v>9</v>
      </c>
      <c r="AI2077">
        <v>1</v>
      </c>
      <c r="AJ2077">
        <v>0</v>
      </c>
      <c r="AK2077">
        <v>0</v>
      </c>
      <c r="AL2077">
        <v>0</v>
      </c>
      <c r="AM2077">
        <v>1</v>
      </c>
    </row>
    <row r="2078" spans="1:39">
      <c r="A2078">
        <v>6</v>
      </c>
      <c r="C2078">
        <v>2023</v>
      </c>
      <c r="D2078">
        <v>99</v>
      </c>
      <c r="E2078">
        <v>99</v>
      </c>
      <c r="F2078">
        <v>99</v>
      </c>
      <c r="G2078">
        <v>4</v>
      </c>
      <c r="H2078">
        <v>1</v>
      </c>
      <c r="I2078">
        <v>99</v>
      </c>
      <c r="J2078">
        <v>999</v>
      </c>
      <c r="K2078">
        <v>99</v>
      </c>
      <c r="L2078">
        <v>99</v>
      </c>
      <c r="M2078">
        <v>99</v>
      </c>
      <c r="N2078">
        <v>99</v>
      </c>
      <c r="O2078">
        <v>99</v>
      </c>
      <c r="P2078">
        <v>9999</v>
      </c>
      <c r="R2078">
        <v>0</v>
      </c>
    </row>
    <row r="2079" spans="1:39">
      <c r="A2079">
        <v>6</v>
      </c>
      <c r="C2079">
        <v>2023</v>
      </c>
      <c r="D2079">
        <v>99</v>
      </c>
      <c r="E2079">
        <v>99</v>
      </c>
      <c r="F2079">
        <v>99</v>
      </c>
      <c r="G2079">
        <v>4</v>
      </c>
      <c r="H2079">
        <v>2</v>
      </c>
      <c r="I2079">
        <v>99</v>
      </c>
      <c r="J2079">
        <v>999</v>
      </c>
      <c r="K2079">
        <v>99</v>
      </c>
      <c r="L2079">
        <v>99</v>
      </c>
      <c r="M2079">
        <v>99</v>
      </c>
      <c r="N2079">
        <v>99</v>
      </c>
      <c r="O2079">
        <v>99</v>
      </c>
      <c r="P2079">
        <v>9999</v>
      </c>
      <c r="Q2079">
        <v>4</v>
      </c>
      <c r="R2079">
        <v>64</v>
      </c>
      <c r="S2079">
        <v>64</v>
      </c>
      <c r="T2079">
        <v>100</v>
      </c>
      <c r="U2079">
        <v>100</v>
      </c>
      <c r="V2079">
        <v>0.875</v>
      </c>
      <c r="W2079">
        <v>62.484375</v>
      </c>
      <c r="X2079">
        <v>165.97034127843989</v>
      </c>
      <c r="Y2079">
        <v>153.19062500000001</v>
      </c>
      <c r="Z2079">
        <v>153.19062500000001</v>
      </c>
      <c r="AA2079">
        <v>39.796858068312027</v>
      </c>
      <c r="AB2079">
        <v>1.6392851671917856</v>
      </c>
      <c r="AC2079">
        <v>-80.601240502248416</v>
      </c>
      <c r="AD2079">
        <v>0</v>
      </c>
      <c r="AE2079">
        <v>0</v>
      </c>
      <c r="AF2079">
        <v>0</v>
      </c>
      <c r="AG2079">
        <v>0</v>
      </c>
      <c r="AH2079">
        <v>3</v>
      </c>
      <c r="AI2079">
        <v>0</v>
      </c>
      <c r="AJ2079">
        <v>1</v>
      </c>
      <c r="AK2079">
        <v>0</v>
      </c>
      <c r="AL2079">
        <v>0</v>
      </c>
      <c r="AM2079">
        <v>0</v>
      </c>
    </row>
    <row r="2080" spans="1:39">
      <c r="A2080">
        <v>6</v>
      </c>
      <c r="C2080">
        <v>2022</v>
      </c>
      <c r="D2080">
        <v>99</v>
      </c>
      <c r="E2080">
        <v>99</v>
      </c>
      <c r="F2080">
        <v>99</v>
      </c>
      <c r="G2080">
        <v>1</v>
      </c>
      <c r="H2080">
        <v>1</v>
      </c>
      <c r="I2080">
        <v>99</v>
      </c>
      <c r="J2080">
        <v>999</v>
      </c>
      <c r="K2080">
        <v>99</v>
      </c>
      <c r="L2080">
        <v>99</v>
      </c>
      <c r="M2080">
        <v>99</v>
      </c>
      <c r="N2080">
        <v>99</v>
      </c>
      <c r="O2080">
        <v>99</v>
      </c>
      <c r="P2080">
        <v>9999</v>
      </c>
      <c r="Q2080">
        <v>1</v>
      </c>
      <c r="R2080">
        <v>6</v>
      </c>
      <c r="S2080">
        <v>6</v>
      </c>
      <c r="T2080">
        <v>0.21897810218978112</v>
      </c>
      <c r="U2080">
        <v>0.20933268406522923</v>
      </c>
      <c r="V2080">
        <v>2.3333333333333339</v>
      </c>
      <c r="W2080">
        <v>61.5</v>
      </c>
      <c r="X2080">
        <v>141.0436980859516</v>
      </c>
      <c r="Y2080">
        <v>130.18333333333331</v>
      </c>
      <c r="Z2080">
        <v>130.18333333333331</v>
      </c>
      <c r="AA2080">
        <v>28.722431226404957</v>
      </c>
      <c r="AB2080">
        <v>3.2532035493238558</v>
      </c>
      <c r="AC2080">
        <v>-60.903665424839858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</row>
    <row r="2081" spans="1:39">
      <c r="A2081">
        <v>6</v>
      </c>
      <c r="C2081">
        <v>2022</v>
      </c>
      <c r="D2081">
        <v>99</v>
      </c>
      <c r="E2081">
        <v>99</v>
      </c>
      <c r="F2081">
        <v>99</v>
      </c>
      <c r="G2081">
        <v>1</v>
      </c>
      <c r="H2081">
        <v>2</v>
      </c>
      <c r="I2081">
        <v>99</v>
      </c>
      <c r="J2081">
        <v>999</v>
      </c>
      <c r="K2081">
        <v>99</v>
      </c>
      <c r="L2081">
        <v>99</v>
      </c>
      <c r="M2081">
        <v>99</v>
      </c>
      <c r="N2081">
        <v>99</v>
      </c>
      <c r="O2081">
        <v>99</v>
      </c>
      <c r="P2081">
        <v>9999</v>
      </c>
      <c r="Q2081">
        <v>78</v>
      </c>
      <c r="R2081">
        <v>2734</v>
      </c>
      <c r="S2081">
        <v>2731</v>
      </c>
      <c r="T2081">
        <v>99.781021897810177</v>
      </c>
      <c r="U2081">
        <v>99.790667315934755</v>
      </c>
      <c r="V2081">
        <v>5.8800292611558156</v>
      </c>
      <c r="W2081">
        <v>59.758330281948005</v>
      </c>
      <c r="X2081">
        <v>147.68391452762489</v>
      </c>
      <c r="Y2081">
        <v>136.19495245062188</v>
      </c>
      <c r="Z2081">
        <v>136.34456243134397</v>
      </c>
      <c r="AA2081">
        <v>28.383807140371282</v>
      </c>
      <c r="AB2081">
        <v>3.3412360968265351</v>
      </c>
      <c r="AC2081">
        <v>-47.058362753523397</v>
      </c>
      <c r="AD2081">
        <v>72</v>
      </c>
      <c r="AE2081">
        <v>11</v>
      </c>
      <c r="AF2081">
        <v>0</v>
      </c>
      <c r="AG2081">
        <v>4</v>
      </c>
      <c r="AH2081">
        <v>195</v>
      </c>
      <c r="AI2081">
        <v>70</v>
      </c>
      <c r="AJ2081">
        <v>28</v>
      </c>
      <c r="AK2081">
        <v>29</v>
      </c>
      <c r="AL2081">
        <v>1</v>
      </c>
      <c r="AM2081">
        <v>0</v>
      </c>
    </row>
    <row r="2082" spans="1:39">
      <c r="A2082">
        <v>6</v>
      </c>
      <c r="C2082">
        <v>2022</v>
      </c>
      <c r="D2082">
        <v>99</v>
      </c>
      <c r="E2082">
        <v>99</v>
      </c>
      <c r="F2082">
        <v>99</v>
      </c>
      <c r="G2082">
        <v>2</v>
      </c>
      <c r="H2082">
        <v>1</v>
      </c>
      <c r="I2082">
        <v>99</v>
      </c>
      <c r="J2082">
        <v>999</v>
      </c>
      <c r="K2082">
        <v>99</v>
      </c>
      <c r="L2082">
        <v>99</v>
      </c>
      <c r="M2082">
        <v>99</v>
      </c>
      <c r="N2082">
        <v>99</v>
      </c>
      <c r="O2082">
        <v>99</v>
      </c>
      <c r="P2082">
        <v>9999</v>
      </c>
      <c r="Q2082">
        <v>3</v>
      </c>
      <c r="R2082">
        <v>5</v>
      </c>
      <c r="S2082">
        <v>5</v>
      </c>
      <c r="T2082">
        <v>0.68119891008174405</v>
      </c>
      <c r="U2082">
        <v>0.67135962742421718</v>
      </c>
      <c r="V2082">
        <v>11.2</v>
      </c>
      <c r="W2082">
        <v>59</v>
      </c>
      <c r="X2082">
        <v>146.43553629469125</v>
      </c>
      <c r="Y2082">
        <v>135.16000000000003</v>
      </c>
      <c r="Z2082">
        <v>135.16000000000003</v>
      </c>
      <c r="AA2082">
        <v>16.885686246048657</v>
      </c>
      <c r="AB2082">
        <v>0.63245553203367599</v>
      </c>
      <c r="AC2082">
        <v>-29.214999485252775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</row>
    <row r="2083" spans="1:39">
      <c r="A2083">
        <v>6</v>
      </c>
      <c r="C2083">
        <v>2022</v>
      </c>
      <c r="D2083">
        <v>99</v>
      </c>
      <c r="E2083">
        <v>99</v>
      </c>
      <c r="F2083">
        <v>99</v>
      </c>
      <c r="G2083">
        <v>2</v>
      </c>
      <c r="H2083">
        <v>2</v>
      </c>
      <c r="I2083">
        <v>99</v>
      </c>
      <c r="J2083">
        <v>999</v>
      </c>
      <c r="K2083">
        <v>99</v>
      </c>
      <c r="L2083">
        <v>99</v>
      </c>
      <c r="M2083">
        <v>99</v>
      </c>
      <c r="N2083">
        <v>99</v>
      </c>
      <c r="O2083">
        <v>99</v>
      </c>
      <c r="P2083">
        <v>9999</v>
      </c>
      <c r="Q2083">
        <v>33</v>
      </c>
      <c r="R2083">
        <v>729</v>
      </c>
      <c r="S2083">
        <v>729</v>
      </c>
      <c r="T2083">
        <v>99.318801089918239</v>
      </c>
      <c r="U2083">
        <v>99.328640372575776</v>
      </c>
      <c r="V2083">
        <v>4.4787379972565153</v>
      </c>
      <c r="W2083">
        <v>59.921810699588477</v>
      </c>
      <c r="X2083">
        <v>148.59637937363553</v>
      </c>
      <c r="Y2083">
        <v>137.15445816186536</v>
      </c>
      <c r="Z2083">
        <v>137.15445816186536</v>
      </c>
      <c r="AA2083">
        <v>30.384458521274219</v>
      </c>
      <c r="AB2083">
        <v>4.325339763984462</v>
      </c>
      <c r="AC2083">
        <v>-66.409866219274761</v>
      </c>
      <c r="AD2083">
        <v>10</v>
      </c>
      <c r="AE2083">
        <v>0</v>
      </c>
      <c r="AF2083">
        <v>0</v>
      </c>
      <c r="AG2083">
        <v>2</v>
      </c>
      <c r="AH2083">
        <v>28</v>
      </c>
      <c r="AI2083">
        <v>3</v>
      </c>
      <c r="AJ2083">
        <v>0</v>
      </c>
      <c r="AK2083">
        <v>2</v>
      </c>
      <c r="AL2083">
        <v>0</v>
      </c>
      <c r="AM2083">
        <v>0</v>
      </c>
    </row>
    <row r="2084" spans="1:39">
      <c r="A2084">
        <v>6</v>
      </c>
      <c r="C2084">
        <v>2022</v>
      </c>
      <c r="D2084">
        <v>99</v>
      </c>
      <c r="E2084">
        <v>99</v>
      </c>
      <c r="F2084">
        <v>99</v>
      </c>
      <c r="G2084">
        <v>3</v>
      </c>
      <c r="H2084">
        <v>1</v>
      </c>
      <c r="I2084">
        <v>99</v>
      </c>
      <c r="J2084">
        <v>999</v>
      </c>
      <c r="K2084">
        <v>99</v>
      </c>
      <c r="L2084">
        <v>99</v>
      </c>
      <c r="M2084">
        <v>99</v>
      </c>
      <c r="N2084">
        <v>99</v>
      </c>
      <c r="O2084">
        <v>99</v>
      </c>
      <c r="P2084">
        <v>9999</v>
      </c>
      <c r="Q2084">
        <v>116</v>
      </c>
      <c r="R2084">
        <v>2103</v>
      </c>
      <c r="S2084">
        <v>2093</v>
      </c>
      <c r="T2084">
        <v>66.846789574062313</v>
      </c>
      <c r="U2084">
        <v>68.242568209843682</v>
      </c>
      <c r="V2084">
        <v>5.1179267712791248</v>
      </c>
      <c r="W2084">
        <v>59.331103678929765</v>
      </c>
      <c r="X2084">
        <v>150.8320209121882</v>
      </c>
      <c r="Y2084">
        <v>138.68728483119341</v>
      </c>
      <c r="Z2084">
        <v>139.34990922121344</v>
      </c>
      <c r="AA2084">
        <v>30.108965744364841</v>
      </c>
      <c r="AB2084">
        <v>4.9621378281312447</v>
      </c>
      <c r="AC2084">
        <v>-61.932826371869488</v>
      </c>
      <c r="AD2084">
        <v>45</v>
      </c>
      <c r="AE2084">
        <v>0</v>
      </c>
      <c r="AF2084">
        <v>0</v>
      </c>
      <c r="AG2084">
        <v>7</v>
      </c>
      <c r="AH2084">
        <v>28</v>
      </c>
      <c r="AI2084">
        <v>4</v>
      </c>
      <c r="AJ2084">
        <v>0</v>
      </c>
      <c r="AK2084">
        <v>8</v>
      </c>
      <c r="AL2084">
        <v>0</v>
      </c>
      <c r="AM2084">
        <v>1</v>
      </c>
    </row>
    <row r="2085" spans="1:39">
      <c r="A2085">
        <v>6</v>
      </c>
      <c r="C2085">
        <v>2022</v>
      </c>
      <c r="D2085">
        <v>99</v>
      </c>
      <c r="E2085">
        <v>99</v>
      </c>
      <c r="F2085">
        <v>99</v>
      </c>
      <c r="G2085">
        <v>3</v>
      </c>
      <c r="H2085">
        <v>2</v>
      </c>
      <c r="I2085">
        <v>99</v>
      </c>
      <c r="J2085">
        <v>999</v>
      </c>
      <c r="K2085">
        <v>99</v>
      </c>
      <c r="L2085">
        <v>99</v>
      </c>
      <c r="M2085">
        <v>99</v>
      </c>
      <c r="N2085">
        <v>99</v>
      </c>
      <c r="O2085">
        <v>99</v>
      </c>
      <c r="P2085">
        <v>9999</v>
      </c>
      <c r="Q2085">
        <v>27</v>
      </c>
      <c r="R2085">
        <v>1043</v>
      </c>
      <c r="S2085">
        <v>1039</v>
      </c>
      <c r="T2085">
        <v>33.153210425937694</v>
      </c>
      <c r="U2085">
        <v>31.757431790156328</v>
      </c>
      <c r="V2085">
        <v>3.9463087248322144</v>
      </c>
      <c r="W2085">
        <v>60.454282964388845</v>
      </c>
      <c r="X2085">
        <v>141.72146975814627</v>
      </c>
      <c r="Y2085">
        <v>130.13125599232993</v>
      </c>
      <c r="Z2085">
        <v>130.63224254090483</v>
      </c>
      <c r="AA2085">
        <v>27.529084276660718</v>
      </c>
      <c r="AB2085">
        <v>4.4774677508468068</v>
      </c>
      <c r="AC2085">
        <v>-65.937691971150997</v>
      </c>
      <c r="AD2085">
        <v>30</v>
      </c>
      <c r="AE2085">
        <v>0</v>
      </c>
      <c r="AF2085">
        <v>0</v>
      </c>
      <c r="AG2085">
        <v>2</v>
      </c>
      <c r="AH2085">
        <v>10</v>
      </c>
      <c r="AI2085">
        <v>3</v>
      </c>
      <c r="AJ2085">
        <v>0</v>
      </c>
      <c r="AK2085">
        <v>3</v>
      </c>
      <c r="AL2085">
        <v>0</v>
      </c>
      <c r="AM2085">
        <v>1</v>
      </c>
    </row>
    <row r="2086" spans="1:39">
      <c r="A2086">
        <v>6</v>
      </c>
      <c r="C2086">
        <v>2022</v>
      </c>
      <c r="D2086">
        <v>99</v>
      </c>
      <c r="E2086">
        <v>99</v>
      </c>
      <c r="F2086">
        <v>99</v>
      </c>
      <c r="G2086">
        <v>4</v>
      </c>
      <c r="H2086">
        <v>1</v>
      </c>
      <c r="I2086">
        <v>99</v>
      </c>
      <c r="J2086">
        <v>999</v>
      </c>
      <c r="K2086">
        <v>99</v>
      </c>
      <c r="L2086">
        <v>99</v>
      </c>
      <c r="M2086">
        <v>99</v>
      </c>
      <c r="N2086">
        <v>99</v>
      </c>
      <c r="O2086">
        <v>99</v>
      </c>
      <c r="P2086">
        <v>9999</v>
      </c>
      <c r="R2086">
        <v>0</v>
      </c>
    </row>
    <row r="2087" spans="1:39">
      <c r="A2087">
        <v>6</v>
      </c>
      <c r="C2087">
        <v>2022</v>
      </c>
      <c r="D2087">
        <v>99</v>
      </c>
      <c r="E2087">
        <v>99</v>
      </c>
      <c r="F2087">
        <v>99</v>
      </c>
      <c r="G2087">
        <v>4</v>
      </c>
      <c r="H2087">
        <v>2</v>
      </c>
      <c r="I2087">
        <v>99</v>
      </c>
      <c r="J2087">
        <v>999</v>
      </c>
      <c r="K2087">
        <v>99</v>
      </c>
      <c r="L2087">
        <v>99</v>
      </c>
      <c r="M2087">
        <v>99</v>
      </c>
      <c r="N2087">
        <v>99</v>
      </c>
      <c r="O2087">
        <v>99</v>
      </c>
      <c r="P2087">
        <v>9999</v>
      </c>
      <c r="Q2087">
        <v>4</v>
      </c>
      <c r="R2087">
        <v>63</v>
      </c>
      <c r="S2087">
        <v>63</v>
      </c>
      <c r="T2087">
        <v>100</v>
      </c>
      <c r="U2087">
        <v>100</v>
      </c>
      <c r="V2087">
        <v>0.88888888888888895</v>
      </c>
      <c r="W2087">
        <v>62.698412698412696</v>
      </c>
      <c r="X2087">
        <v>165.72082065039805</v>
      </c>
      <c r="Y2087">
        <v>152.9603174603175</v>
      </c>
      <c r="Z2087">
        <v>152.9603174603175</v>
      </c>
      <c r="AA2087">
        <v>33.942217658570279</v>
      </c>
      <c r="AB2087">
        <v>1.714873502993137</v>
      </c>
      <c r="AC2087">
        <v>-68.007712234329347</v>
      </c>
      <c r="AD2087">
        <v>2</v>
      </c>
      <c r="AE2087">
        <v>0</v>
      </c>
      <c r="AF2087">
        <v>0</v>
      </c>
      <c r="AG2087">
        <v>0</v>
      </c>
      <c r="AH2087">
        <v>6</v>
      </c>
      <c r="AI2087">
        <v>1</v>
      </c>
      <c r="AJ2087">
        <v>0</v>
      </c>
      <c r="AK2087">
        <v>1</v>
      </c>
      <c r="AL2087">
        <v>1</v>
      </c>
      <c r="AM2087">
        <v>0</v>
      </c>
    </row>
    <row r="2088" spans="1:39">
      <c r="A2088">
        <v>6</v>
      </c>
      <c r="C2088">
        <v>2021</v>
      </c>
      <c r="D2088">
        <v>99</v>
      </c>
      <c r="E2088">
        <v>99</v>
      </c>
      <c r="F2088">
        <v>99</v>
      </c>
      <c r="G2088">
        <v>1</v>
      </c>
      <c r="H2088">
        <v>1</v>
      </c>
      <c r="I2088">
        <v>99</v>
      </c>
      <c r="J2088">
        <v>999</v>
      </c>
      <c r="K2088">
        <v>99</v>
      </c>
      <c r="L2088">
        <v>99</v>
      </c>
      <c r="M2088">
        <v>99</v>
      </c>
      <c r="N2088">
        <v>99</v>
      </c>
      <c r="O2088">
        <v>99</v>
      </c>
      <c r="P2088">
        <v>9999</v>
      </c>
      <c r="Q2088">
        <v>4</v>
      </c>
      <c r="R2088">
        <v>12</v>
      </c>
      <c r="S2088">
        <v>12</v>
      </c>
      <c r="T2088">
        <v>0.50314465408805009</v>
      </c>
      <c r="U2088">
        <v>0.56602443357172805</v>
      </c>
      <c r="V2088">
        <v>13.75</v>
      </c>
      <c r="W2088">
        <v>56.5</v>
      </c>
      <c r="X2088">
        <v>169.25334055615747</v>
      </c>
      <c r="Y2088">
        <v>156.22083333333339</v>
      </c>
      <c r="Z2088">
        <v>156.22083333333339</v>
      </c>
      <c r="AA2088">
        <v>46.174337652411246</v>
      </c>
      <c r="AB2088">
        <v>3.0138568866708551</v>
      </c>
      <c r="AC2088">
        <v>-60.560644869709478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</row>
    <row r="2089" spans="1:39">
      <c r="A2089">
        <v>6</v>
      </c>
      <c r="C2089">
        <v>2021</v>
      </c>
      <c r="D2089">
        <v>99</v>
      </c>
      <c r="E2089">
        <v>99</v>
      </c>
      <c r="F2089">
        <v>99</v>
      </c>
      <c r="G2089">
        <v>1</v>
      </c>
      <c r="H2089">
        <v>2</v>
      </c>
      <c r="I2089">
        <v>99</v>
      </c>
      <c r="J2089">
        <v>999</v>
      </c>
      <c r="K2089">
        <v>99</v>
      </c>
      <c r="L2089">
        <v>99</v>
      </c>
      <c r="M2089">
        <v>99</v>
      </c>
      <c r="N2089">
        <v>99</v>
      </c>
      <c r="O2089">
        <v>99</v>
      </c>
      <c r="P2089">
        <v>9999</v>
      </c>
      <c r="Q2089">
        <v>77</v>
      </c>
      <c r="R2089">
        <v>2373</v>
      </c>
      <c r="S2089">
        <v>2373</v>
      </c>
      <c r="T2089">
        <v>99.496855345911968</v>
      </c>
      <c r="U2089">
        <v>99.433975566428288</v>
      </c>
      <c r="V2089">
        <v>14.498103666245264</v>
      </c>
      <c r="W2089">
        <v>57.777496839443735</v>
      </c>
      <c r="X2089">
        <v>150.35586790541285</v>
      </c>
      <c r="Y2089">
        <v>138.77846607669591</v>
      </c>
      <c r="Z2089">
        <v>138.77846607669591</v>
      </c>
      <c r="AA2089">
        <v>28.594480131327991</v>
      </c>
      <c r="AB2089">
        <v>3.4793060089521335</v>
      </c>
      <c r="AC2089">
        <v>-59.964677393435437</v>
      </c>
      <c r="AD2089">
        <v>48</v>
      </c>
      <c r="AE2089">
        <v>18</v>
      </c>
      <c r="AF2089">
        <v>1</v>
      </c>
      <c r="AG2089">
        <v>18</v>
      </c>
      <c r="AH2089">
        <v>222</v>
      </c>
      <c r="AI2089">
        <v>50</v>
      </c>
      <c r="AJ2089">
        <v>26</v>
      </c>
      <c r="AK2089">
        <v>20</v>
      </c>
      <c r="AL2089">
        <v>0</v>
      </c>
      <c r="AM2089">
        <v>0</v>
      </c>
    </row>
    <row r="2090" spans="1:39">
      <c r="A2090">
        <v>6</v>
      </c>
      <c r="C2090">
        <v>2021</v>
      </c>
      <c r="D2090">
        <v>99</v>
      </c>
      <c r="E2090">
        <v>99</v>
      </c>
      <c r="F2090">
        <v>99</v>
      </c>
      <c r="G2090">
        <v>2</v>
      </c>
      <c r="H2090">
        <v>1</v>
      </c>
      <c r="I2090">
        <v>99</v>
      </c>
      <c r="J2090">
        <v>999</v>
      </c>
      <c r="K2090">
        <v>99</v>
      </c>
      <c r="L2090">
        <v>99</v>
      </c>
      <c r="M2090">
        <v>99</v>
      </c>
      <c r="N2090">
        <v>99</v>
      </c>
      <c r="O2090">
        <v>99</v>
      </c>
      <c r="P2090">
        <v>9999</v>
      </c>
      <c r="Q2090">
        <v>4</v>
      </c>
      <c r="R2090">
        <v>11</v>
      </c>
      <c r="S2090">
        <v>11</v>
      </c>
      <c r="T2090">
        <v>1.4608233731739713</v>
      </c>
      <c r="U2090">
        <v>1.3137395341944742</v>
      </c>
      <c r="V2090">
        <v>16.181818181818183</v>
      </c>
      <c r="W2090">
        <v>59.454545454545446</v>
      </c>
      <c r="X2090">
        <v>130.97606618733377</v>
      </c>
      <c r="Y2090">
        <v>120.8909090909091</v>
      </c>
      <c r="Z2090">
        <v>120.8909090909091</v>
      </c>
      <c r="AA2090">
        <v>17.60213388641758</v>
      </c>
      <c r="AB2090">
        <v>0.98752549920032384</v>
      </c>
      <c r="AC2090">
        <v>-12.527996134465395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</row>
    <row r="2091" spans="1:39">
      <c r="A2091">
        <v>6</v>
      </c>
      <c r="C2091">
        <v>2021</v>
      </c>
      <c r="D2091">
        <v>99</v>
      </c>
      <c r="E2091">
        <v>99</v>
      </c>
      <c r="F2091">
        <v>99</v>
      </c>
      <c r="G2091">
        <v>2</v>
      </c>
      <c r="H2091">
        <v>2</v>
      </c>
      <c r="I2091">
        <v>99</v>
      </c>
      <c r="J2091">
        <v>999</v>
      </c>
      <c r="K2091">
        <v>99</v>
      </c>
      <c r="L2091">
        <v>99</v>
      </c>
      <c r="M2091">
        <v>99</v>
      </c>
      <c r="N2091">
        <v>99</v>
      </c>
      <c r="O2091">
        <v>99</v>
      </c>
      <c r="P2091">
        <v>9999</v>
      </c>
      <c r="Q2091">
        <v>37</v>
      </c>
      <c r="R2091">
        <v>742</v>
      </c>
      <c r="S2091">
        <v>742</v>
      </c>
      <c r="T2091">
        <v>98.539176626826062</v>
      </c>
      <c r="U2091">
        <v>98.686260465805518</v>
      </c>
      <c r="V2091">
        <v>14.614555256064692</v>
      </c>
      <c r="W2091">
        <v>58.076819407008067</v>
      </c>
      <c r="X2091">
        <v>145.85729179138687</v>
      </c>
      <c r="Y2091">
        <v>134.62628032345</v>
      </c>
      <c r="Z2091">
        <v>134.62628032345</v>
      </c>
      <c r="AA2091">
        <v>30.905459647597343</v>
      </c>
      <c r="AB2091">
        <v>4.3651741865561675</v>
      </c>
      <c r="AC2091">
        <v>-64.692419458510869</v>
      </c>
      <c r="AD2091">
        <v>15</v>
      </c>
      <c r="AE2091">
        <v>0</v>
      </c>
      <c r="AF2091">
        <v>0</v>
      </c>
      <c r="AG2091">
        <v>2</v>
      </c>
      <c r="AH2091">
        <v>26</v>
      </c>
      <c r="AI2091">
        <v>1</v>
      </c>
      <c r="AJ2091">
        <v>1</v>
      </c>
      <c r="AK2091">
        <v>0</v>
      </c>
      <c r="AL2091">
        <v>0</v>
      </c>
      <c r="AM2091">
        <v>0</v>
      </c>
    </row>
    <row r="2092" spans="1:39">
      <c r="A2092">
        <v>6</v>
      </c>
      <c r="C2092">
        <v>2021</v>
      </c>
      <c r="D2092">
        <v>99</v>
      </c>
      <c r="E2092">
        <v>99</v>
      </c>
      <c r="F2092">
        <v>99</v>
      </c>
      <c r="G2092">
        <v>3</v>
      </c>
      <c r="H2092">
        <v>1</v>
      </c>
      <c r="I2092">
        <v>99</v>
      </c>
      <c r="J2092">
        <v>999</v>
      </c>
      <c r="K2092">
        <v>99</v>
      </c>
      <c r="L2092">
        <v>99</v>
      </c>
      <c r="M2092">
        <v>99</v>
      </c>
      <c r="N2092">
        <v>99</v>
      </c>
      <c r="O2092">
        <v>99</v>
      </c>
      <c r="P2092">
        <v>9999</v>
      </c>
      <c r="Q2092">
        <v>121</v>
      </c>
      <c r="R2092">
        <v>2104</v>
      </c>
      <c r="S2092">
        <v>2095</v>
      </c>
      <c r="T2092">
        <v>65.873512836568565</v>
      </c>
      <c r="U2092">
        <v>67.174647069825994</v>
      </c>
      <c r="V2092">
        <v>13.844581749049423</v>
      </c>
      <c r="W2092">
        <v>57.237708830548947</v>
      </c>
      <c r="X2092">
        <v>148.4808588294905</v>
      </c>
      <c r="Y2092">
        <v>136.65834600760459</v>
      </c>
      <c r="Z2092">
        <v>137.24542243436761</v>
      </c>
      <c r="AA2092">
        <v>27.738302445001715</v>
      </c>
      <c r="AB2092">
        <v>4.4852248024581556</v>
      </c>
      <c r="AC2092">
        <v>-60.39943722209879</v>
      </c>
      <c r="AD2092">
        <v>32</v>
      </c>
      <c r="AE2092">
        <v>0</v>
      </c>
      <c r="AF2092">
        <v>0</v>
      </c>
      <c r="AG2092">
        <v>3</v>
      </c>
      <c r="AH2092">
        <v>35</v>
      </c>
      <c r="AI2092">
        <v>2</v>
      </c>
      <c r="AJ2092">
        <v>1</v>
      </c>
      <c r="AK2092">
        <v>7</v>
      </c>
      <c r="AL2092">
        <v>0</v>
      </c>
      <c r="AM2092">
        <v>0</v>
      </c>
    </row>
    <row r="2093" spans="1:39">
      <c r="A2093">
        <v>6</v>
      </c>
      <c r="C2093">
        <v>2021</v>
      </c>
      <c r="D2093">
        <v>99</v>
      </c>
      <c r="E2093">
        <v>99</v>
      </c>
      <c r="F2093">
        <v>99</v>
      </c>
      <c r="G2093">
        <v>3</v>
      </c>
      <c r="H2093">
        <v>2</v>
      </c>
      <c r="I2093">
        <v>99</v>
      </c>
      <c r="J2093">
        <v>999</v>
      </c>
      <c r="K2093">
        <v>99</v>
      </c>
      <c r="L2093">
        <v>99</v>
      </c>
      <c r="M2093">
        <v>99</v>
      </c>
      <c r="N2093">
        <v>99</v>
      </c>
      <c r="O2093">
        <v>99</v>
      </c>
      <c r="P2093">
        <v>9999</v>
      </c>
      <c r="Q2093">
        <v>27</v>
      </c>
      <c r="R2093">
        <v>1090</v>
      </c>
      <c r="S2093">
        <v>1087</v>
      </c>
      <c r="T2093">
        <v>34.126487163431435</v>
      </c>
      <c r="U2093">
        <v>32.825352930174006</v>
      </c>
      <c r="V2093">
        <v>14.477981651376155</v>
      </c>
      <c r="W2093">
        <v>58.090156393744238</v>
      </c>
      <c r="X2093">
        <v>140.2052541075671</v>
      </c>
      <c r="Y2093">
        <v>128.9019266055046</v>
      </c>
      <c r="Z2093">
        <v>129.25768169273232</v>
      </c>
      <c r="AA2093">
        <v>24.991976879248675</v>
      </c>
      <c r="AB2093">
        <v>3.8680115096801506</v>
      </c>
      <c r="AC2093">
        <v>-61.386250877655641</v>
      </c>
      <c r="AD2093">
        <v>17</v>
      </c>
      <c r="AE2093">
        <v>0</v>
      </c>
      <c r="AF2093">
        <v>0</v>
      </c>
      <c r="AG2093">
        <v>7</v>
      </c>
      <c r="AH2093">
        <v>18</v>
      </c>
      <c r="AI2093">
        <v>0</v>
      </c>
      <c r="AJ2093">
        <v>1</v>
      </c>
      <c r="AK2093">
        <v>6</v>
      </c>
      <c r="AL2093">
        <v>0</v>
      </c>
      <c r="AM2093">
        <v>0</v>
      </c>
    </row>
    <row r="2094" spans="1:39">
      <c r="A2094">
        <v>6</v>
      </c>
      <c r="C2094">
        <v>2021</v>
      </c>
      <c r="D2094">
        <v>99</v>
      </c>
      <c r="E2094">
        <v>99</v>
      </c>
      <c r="F2094">
        <v>99</v>
      </c>
      <c r="G2094">
        <v>4</v>
      </c>
      <c r="H2094">
        <v>1</v>
      </c>
      <c r="I2094">
        <v>99</v>
      </c>
      <c r="J2094">
        <v>999</v>
      </c>
      <c r="K2094">
        <v>99</v>
      </c>
      <c r="L2094">
        <v>99</v>
      </c>
      <c r="M2094">
        <v>99</v>
      </c>
      <c r="N2094">
        <v>99</v>
      </c>
      <c r="O2094">
        <v>99</v>
      </c>
      <c r="P2094">
        <v>9999</v>
      </c>
      <c r="Q2094">
        <v>1</v>
      </c>
      <c r="R2094">
        <v>3</v>
      </c>
      <c r="S2094">
        <v>3</v>
      </c>
      <c r="T2094">
        <v>4.3776448270830306</v>
      </c>
      <c r="U2094">
        <v>5.0195659653274545</v>
      </c>
      <c r="V2094">
        <v>15</v>
      </c>
      <c r="W2094">
        <v>58</v>
      </c>
      <c r="X2094">
        <v>177.56229685807153</v>
      </c>
      <c r="Y2094">
        <v>163.89</v>
      </c>
      <c r="Z2094">
        <v>163.89</v>
      </c>
      <c r="AA2094">
        <v>28.113193818324245</v>
      </c>
      <c r="AB2094">
        <v>1.6329931618554523</v>
      </c>
      <c r="AC2094">
        <v>-99.908543175219108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</row>
    <row r="2095" spans="1:39">
      <c r="A2095">
        <v>6</v>
      </c>
      <c r="C2095">
        <v>2021</v>
      </c>
      <c r="D2095">
        <v>99</v>
      </c>
      <c r="E2095">
        <v>99</v>
      </c>
      <c r="F2095">
        <v>99</v>
      </c>
      <c r="G2095">
        <v>4</v>
      </c>
      <c r="H2095">
        <v>2</v>
      </c>
      <c r="I2095">
        <v>99</v>
      </c>
      <c r="J2095">
        <v>999</v>
      </c>
      <c r="K2095">
        <v>99</v>
      </c>
      <c r="L2095">
        <v>99</v>
      </c>
      <c r="M2095">
        <v>99</v>
      </c>
      <c r="N2095">
        <v>99</v>
      </c>
      <c r="O2095">
        <v>99</v>
      </c>
      <c r="P2095">
        <v>9999</v>
      </c>
      <c r="Q2095">
        <v>5</v>
      </c>
      <c r="R2095">
        <v>65.53</v>
      </c>
      <c r="S2095">
        <v>65.53</v>
      </c>
      <c r="T2095">
        <v>95.622355172916997</v>
      </c>
      <c r="U2095">
        <v>94.980434034672513</v>
      </c>
      <c r="V2095">
        <v>16.908438882954371</v>
      </c>
      <c r="W2095">
        <v>62.542194414771856</v>
      </c>
      <c r="X2095">
        <v>153.81540200835951</v>
      </c>
      <c r="Y2095">
        <v>141.97161605371588</v>
      </c>
      <c r="Z2095">
        <v>141.97161605371588</v>
      </c>
      <c r="AA2095">
        <v>31.438484379891399</v>
      </c>
      <c r="AD2095">
        <v>0.53</v>
      </c>
      <c r="AE2095">
        <v>0</v>
      </c>
      <c r="AF2095">
        <v>0</v>
      </c>
      <c r="AG2095">
        <v>0</v>
      </c>
      <c r="AH2095">
        <v>2</v>
      </c>
      <c r="AI2095">
        <v>0</v>
      </c>
      <c r="AJ2095">
        <v>0</v>
      </c>
      <c r="AK2095">
        <v>0</v>
      </c>
      <c r="AL2095">
        <v>0</v>
      </c>
      <c r="AM2095">
        <v>0</v>
      </c>
    </row>
    <row r="2096" spans="1:39">
      <c r="A2096">
        <v>6</v>
      </c>
      <c r="C2096">
        <v>2020</v>
      </c>
      <c r="D2096">
        <v>99</v>
      </c>
      <c r="E2096">
        <v>99</v>
      </c>
      <c r="F2096">
        <v>99</v>
      </c>
      <c r="G2096">
        <v>1</v>
      </c>
      <c r="H2096">
        <v>1</v>
      </c>
      <c r="I2096">
        <v>99</v>
      </c>
      <c r="J2096">
        <v>999</v>
      </c>
      <c r="K2096">
        <v>99</v>
      </c>
      <c r="L2096">
        <v>99</v>
      </c>
      <c r="M2096">
        <v>99</v>
      </c>
      <c r="N2096">
        <v>99</v>
      </c>
      <c r="O2096">
        <v>99</v>
      </c>
      <c r="P2096">
        <v>9999</v>
      </c>
      <c r="Q2096">
        <v>2</v>
      </c>
      <c r="R2096">
        <v>4</v>
      </c>
      <c r="S2096">
        <v>4</v>
      </c>
      <c r="T2096">
        <v>0.17226528854435827</v>
      </c>
      <c r="U2096">
        <v>0.14472146657499815</v>
      </c>
      <c r="V2096">
        <v>14.75</v>
      </c>
      <c r="W2096">
        <v>57.75</v>
      </c>
      <c r="X2096">
        <v>122.23456121343445</v>
      </c>
      <c r="Y2096">
        <v>112.82250000000002</v>
      </c>
      <c r="Z2096">
        <v>112.82250000000002</v>
      </c>
      <c r="AA2096">
        <v>28.813616898091801</v>
      </c>
      <c r="AB2096">
        <v>1.4790199457749036</v>
      </c>
      <c r="AC2096">
        <v>-0.93714990846435231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</row>
    <row r="2097" spans="1:39">
      <c r="A2097">
        <v>6</v>
      </c>
      <c r="C2097">
        <v>2020</v>
      </c>
      <c r="D2097">
        <v>99</v>
      </c>
      <c r="E2097">
        <v>99</v>
      </c>
      <c r="F2097">
        <v>99</v>
      </c>
      <c r="G2097">
        <v>1</v>
      </c>
      <c r="H2097">
        <v>2</v>
      </c>
      <c r="I2097">
        <v>99</v>
      </c>
      <c r="J2097">
        <v>999</v>
      </c>
      <c r="K2097">
        <v>99</v>
      </c>
      <c r="L2097">
        <v>99</v>
      </c>
      <c r="M2097">
        <v>99</v>
      </c>
      <c r="N2097">
        <v>99</v>
      </c>
      <c r="O2097">
        <v>99</v>
      </c>
      <c r="P2097">
        <v>9999</v>
      </c>
      <c r="Q2097">
        <v>78</v>
      </c>
      <c r="R2097">
        <v>2318</v>
      </c>
      <c r="S2097">
        <v>2318</v>
      </c>
      <c r="T2097">
        <v>99.827734711455648</v>
      </c>
      <c r="U2097">
        <v>99.855278533425022</v>
      </c>
      <c r="V2097">
        <v>14.814063848144951</v>
      </c>
      <c r="W2097">
        <v>58.356341673856789</v>
      </c>
      <c r="X2097">
        <v>145.53875319348239</v>
      </c>
      <c r="Y2097">
        <v>134.33226919758411</v>
      </c>
      <c r="Z2097">
        <v>134.33226919758411</v>
      </c>
      <c r="AA2097">
        <v>28.175684557548024</v>
      </c>
      <c r="AB2097">
        <v>3.7109579227817391</v>
      </c>
      <c r="AC2097">
        <v>-60.191157573648553</v>
      </c>
      <c r="AD2097">
        <v>54</v>
      </c>
      <c r="AE2097">
        <v>6</v>
      </c>
      <c r="AF2097">
        <v>0</v>
      </c>
      <c r="AG2097">
        <v>6</v>
      </c>
      <c r="AH2097">
        <v>151</v>
      </c>
      <c r="AI2097">
        <v>70</v>
      </c>
      <c r="AJ2097">
        <v>19</v>
      </c>
      <c r="AK2097">
        <v>56</v>
      </c>
      <c r="AL2097">
        <v>0</v>
      </c>
      <c r="AM2097">
        <v>0</v>
      </c>
    </row>
    <row r="2098" spans="1:39">
      <c r="A2098">
        <v>6</v>
      </c>
      <c r="C2098">
        <v>2020</v>
      </c>
      <c r="D2098">
        <v>99</v>
      </c>
      <c r="E2098">
        <v>99</v>
      </c>
      <c r="F2098">
        <v>99</v>
      </c>
      <c r="G2098">
        <v>2</v>
      </c>
      <c r="H2098">
        <v>1</v>
      </c>
      <c r="I2098">
        <v>99</v>
      </c>
      <c r="J2098">
        <v>999</v>
      </c>
      <c r="K2098">
        <v>99</v>
      </c>
      <c r="L2098">
        <v>99</v>
      </c>
      <c r="M2098">
        <v>99</v>
      </c>
      <c r="N2098">
        <v>99</v>
      </c>
      <c r="O2098">
        <v>99</v>
      </c>
      <c r="P2098">
        <v>9999</v>
      </c>
      <c r="Q2098">
        <v>2</v>
      </c>
      <c r="R2098">
        <v>2</v>
      </c>
      <c r="S2098">
        <v>2</v>
      </c>
      <c r="T2098">
        <v>0.25575447570332477</v>
      </c>
      <c r="U2098">
        <v>0.30394436897004301</v>
      </c>
      <c r="V2098">
        <v>15.5</v>
      </c>
      <c r="W2098">
        <v>59</v>
      </c>
      <c r="X2098">
        <v>164.46370530877573</v>
      </c>
      <c r="Y2098">
        <v>151.80000000000001</v>
      </c>
      <c r="Z2098">
        <v>151.80000000000001</v>
      </c>
      <c r="AA2098">
        <v>7.0999999999997314</v>
      </c>
      <c r="AB2098">
        <v>4</v>
      </c>
      <c r="AC2098">
        <v>-100.00000000000888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</row>
    <row r="2099" spans="1:39">
      <c r="A2099">
        <v>6</v>
      </c>
      <c r="C2099">
        <v>2020</v>
      </c>
      <c r="D2099">
        <v>99</v>
      </c>
      <c r="E2099">
        <v>99</v>
      </c>
      <c r="F2099">
        <v>99</v>
      </c>
      <c r="G2099">
        <v>2</v>
      </c>
      <c r="H2099">
        <v>2</v>
      </c>
      <c r="I2099">
        <v>99</v>
      </c>
      <c r="J2099">
        <v>999</v>
      </c>
      <c r="K2099">
        <v>99</v>
      </c>
      <c r="L2099">
        <v>99</v>
      </c>
      <c r="M2099">
        <v>99</v>
      </c>
      <c r="N2099">
        <v>99</v>
      </c>
      <c r="O2099">
        <v>99</v>
      </c>
      <c r="P2099">
        <v>9999</v>
      </c>
      <c r="Q2099">
        <v>35</v>
      </c>
      <c r="R2099">
        <v>780</v>
      </c>
      <c r="S2099">
        <v>780</v>
      </c>
      <c r="T2099">
        <v>99.744245524296701</v>
      </c>
      <c r="U2099">
        <v>99.696055631029978</v>
      </c>
      <c r="V2099">
        <v>15.169230769230763</v>
      </c>
      <c r="W2099">
        <v>58.926923076923053</v>
      </c>
      <c r="X2099">
        <v>138.32138789343571</v>
      </c>
      <c r="Y2099">
        <v>127.67064102564102</v>
      </c>
      <c r="Z2099">
        <v>127.67064102564102</v>
      </c>
      <c r="AA2099">
        <v>27.766115156267993</v>
      </c>
      <c r="AB2099">
        <v>3.1911003277514247</v>
      </c>
      <c r="AC2099">
        <v>-45.309656654183776</v>
      </c>
      <c r="AD2099">
        <v>13</v>
      </c>
      <c r="AE2099">
        <v>0</v>
      </c>
      <c r="AF2099">
        <v>0</v>
      </c>
      <c r="AG2099">
        <v>0</v>
      </c>
      <c r="AH2099">
        <v>31</v>
      </c>
      <c r="AI2099">
        <v>3</v>
      </c>
      <c r="AJ2099">
        <v>0</v>
      </c>
      <c r="AK2099">
        <v>12</v>
      </c>
      <c r="AL2099">
        <v>3</v>
      </c>
      <c r="AM2099">
        <v>0</v>
      </c>
    </row>
    <row r="2100" spans="1:39">
      <c r="A2100">
        <v>6</v>
      </c>
      <c r="C2100">
        <v>2020</v>
      </c>
      <c r="D2100">
        <v>99</v>
      </c>
      <c r="E2100">
        <v>99</v>
      </c>
      <c r="F2100">
        <v>99</v>
      </c>
      <c r="G2100">
        <v>3</v>
      </c>
      <c r="H2100">
        <v>1</v>
      </c>
      <c r="I2100">
        <v>99</v>
      </c>
      <c r="J2100">
        <v>999</v>
      </c>
      <c r="K2100">
        <v>99</v>
      </c>
      <c r="L2100">
        <v>99</v>
      </c>
      <c r="M2100">
        <v>99</v>
      </c>
      <c r="N2100">
        <v>99</v>
      </c>
      <c r="O2100">
        <v>99</v>
      </c>
      <c r="P2100">
        <v>9999</v>
      </c>
      <c r="Q2100">
        <v>127</v>
      </c>
      <c r="R2100">
        <v>2437</v>
      </c>
      <c r="S2100">
        <v>2432</v>
      </c>
      <c r="T2100">
        <v>69.588806396344921</v>
      </c>
      <c r="U2100">
        <v>69.764414600534636</v>
      </c>
      <c r="V2100">
        <v>14.039803036520311</v>
      </c>
      <c r="W2100">
        <v>57.335115131578952</v>
      </c>
      <c r="X2100">
        <v>144.44899884455577</v>
      </c>
      <c r="Y2100">
        <v>133.09421419778397</v>
      </c>
      <c r="Z2100">
        <v>133.36784539473655</v>
      </c>
      <c r="AA2100">
        <v>27.822685047502343</v>
      </c>
      <c r="AB2100">
        <v>4.264289115946081</v>
      </c>
      <c r="AC2100">
        <v>-57.866831032197531</v>
      </c>
      <c r="AD2100">
        <v>65</v>
      </c>
      <c r="AE2100">
        <v>0</v>
      </c>
      <c r="AF2100">
        <v>0</v>
      </c>
      <c r="AG2100">
        <v>4</v>
      </c>
      <c r="AH2100">
        <v>11</v>
      </c>
      <c r="AI2100">
        <v>5</v>
      </c>
      <c r="AJ2100">
        <v>1</v>
      </c>
      <c r="AK2100">
        <v>13</v>
      </c>
      <c r="AL2100">
        <v>0</v>
      </c>
      <c r="AM2100">
        <v>1</v>
      </c>
    </row>
    <row r="2101" spans="1:39">
      <c r="A2101">
        <v>6</v>
      </c>
      <c r="C2101">
        <v>2020</v>
      </c>
      <c r="D2101">
        <v>99</v>
      </c>
      <c r="E2101">
        <v>99</v>
      </c>
      <c r="F2101">
        <v>99</v>
      </c>
      <c r="G2101">
        <v>3</v>
      </c>
      <c r="H2101">
        <v>2</v>
      </c>
      <c r="I2101">
        <v>99</v>
      </c>
      <c r="J2101">
        <v>999</v>
      </c>
      <c r="K2101">
        <v>99</v>
      </c>
      <c r="L2101">
        <v>99</v>
      </c>
      <c r="M2101">
        <v>99</v>
      </c>
      <c r="N2101">
        <v>99</v>
      </c>
      <c r="O2101">
        <v>99</v>
      </c>
      <c r="P2101">
        <v>9999</v>
      </c>
      <c r="Q2101">
        <v>26</v>
      </c>
      <c r="R2101">
        <v>1065</v>
      </c>
      <c r="S2101">
        <v>1058</v>
      </c>
      <c r="T2101">
        <v>30.41119360365505</v>
      </c>
      <c r="U2101">
        <v>30.235585399465368</v>
      </c>
      <c r="V2101">
        <v>14.013145539906102</v>
      </c>
      <c r="W2101">
        <v>57.314744801512305</v>
      </c>
      <c r="X2101">
        <v>144.31924882629099</v>
      </c>
      <c r="Y2101">
        <v>131.99258215962431</v>
      </c>
      <c r="Z2101">
        <v>132.86587901701316</v>
      </c>
      <c r="AA2101">
        <v>25.667340730624201</v>
      </c>
      <c r="AB2101">
        <v>4.3369636025981153</v>
      </c>
      <c r="AC2101">
        <v>-61.0220070212359</v>
      </c>
      <c r="AD2101">
        <v>23</v>
      </c>
      <c r="AE2101">
        <v>0</v>
      </c>
      <c r="AF2101">
        <v>0</v>
      </c>
      <c r="AG2101">
        <v>3</v>
      </c>
      <c r="AH2101">
        <v>7</v>
      </c>
      <c r="AI2101">
        <v>3</v>
      </c>
      <c r="AJ2101">
        <v>0</v>
      </c>
      <c r="AK2101">
        <v>3</v>
      </c>
      <c r="AL2101">
        <v>0</v>
      </c>
      <c r="AM2101">
        <v>1</v>
      </c>
    </row>
    <row r="2102" spans="1:39">
      <c r="A2102">
        <v>6</v>
      </c>
      <c r="C2102">
        <v>2020</v>
      </c>
      <c r="D2102">
        <v>99</v>
      </c>
      <c r="E2102">
        <v>99</v>
      </c>
      <c r="F2102">
        <v>99</v>
      </c>
      <c r="G2102">
        <v>4</v>
      </c>
      <c r="H2102">
        <v>1</v>
      </c>
      <c r="I2102">
        <v>99</v>
      </c>
      <c r="J2102">
        <v>999</v>
      </c>
      <c r="K2102">
        <v>99</v>
      </c>
      <c r="L2102">
        <v>99</v>
      </c>
      <c r="M2102">
        <v>99</v>
      </c>
      <c r="N2102">
        <v>99</v>
      </c>
      <c r="O2102">
        <v>99</v>
      </c>
      <c r="P2102">
        <v>9999</v>
      </c>
      <c r="R2102">
        <v>0</v>
      </c>
    </row>
    <row r="2103" spans="1:39">
      <c r="A2103">
        <v>6</v>
      </c>
      <c r="C2103">
        <v>2020</v>
      </c>
      <c r="D2103">
        <v>99</v>
      </c>
      <c r="E2103">
        <v>99</v>
      </c>
      <c r="F2103">
        <v>99</v>
      </c>
      <c r="G2103">
        <v>4</v>
      </c>
      <c r="H2103">
        <v>2</v>
      </c>
      <c r="I2103">
        <v>99</v>
      </c>
      <c r="J2103">
        <v>999</v>
      </c>
      <c r="K2103">
        <v>99</v>
      </c>
      <c r="L2103">
        <v>99</v>
      </c>
      <c r="M2103">
        <v>99</v>
      </c>
      <c r="N2103">
        <v>99</v>
      </c>
      <c r="O2103">
        <v>99</v>
      </c>
      <c r="P2103">
        <v>9999</v>
      </c>
      <c r="Q2103">
        <v>5</v>
      </c>
      <c r="R2103">
        <v>35</v>
      </c>
      <c r="S2103">
        <v>35</v>
      </c>
      <c r="T2103">
        <v>100</v>
      </c>
      <c r="U2103">
        <v>100</v>
      </c>
      <c r="V2103">
        <v>16.828571428571426</v>
      </c>
      <c r="W2103">
        <v>61.742857142857154</v>
      </c>
      <c r="X2103">
        <v>146.40148583810563</v>
      </c>
      <c r="Y2103">
        <v>135.12857142857141</v>
      </c>
      <c r="Z2103">
        <v>135.12857142857141</v>
      </c>
      <c r="AA2103">
        <v>29.77064298387705</v>
      </c>
      <c r="AB2103">
        <v>1.1794152823173916</v>
      </c>
      <c r="AC2103">
        <v>-46.947210344416909</v>
      </c>
      <c r="AD2103">
        <v>1</v>
      </c>
      <c r="AE2103">
        <v>0</v>
      </c>
      <c r="AF2103">
        <v>0</v>
      </c>
      <c r="AG2103">
        <v>0</v>
      </c>
      <c r="AH2103">
        <v>2</v>
      </c>
      <c r="AI2103">
        <v>3</v>
      </c>
      <c r="AJ2103">
        <v>0</v>
      </c>
      <c r="AK2103">
        <v>0</v>
      </c>
      <c r="AL2103">
        <v>0</v>
      </c>
      <c r="AM2103">
        <v>0</v>
      </c>
    </row>
    <row r="2104" spans="1:39">
      <c r="A2104">
        <v>6</v>
      </c>
      <c r="C2104">
        <v>2019</v>
      </c>
      <c r="D2104">
        <v>99</v>
      </c>
      <c r="E2104">
        <v>99</v>
      </c>
      <c r="F2104">
        <v>99</v>
      </c>
      <c r="G2104">
        <v>1</v>
      </c>
      <c r="H2104">
        <v>1</v>
      </c>
      <c r="I2104">
        <v>99</v>
      </c>
      <c r="J2104">
        <v>999</v>
      </c>
      <c r="K2104">
        <v>99</v>
      </c>
      <c r="L2104">
        <v>99</v>
      </c>
      <c r="M2104">
        <v>99</v>
      </c>
      <c r="N2104">
        <v>99</v>
      </c>
      <c r="O2104">
        <v>99</v>
      </c>
      <c r="P2104">
        <v>9999</v>
      </c>
      <c r="Q2104">
        <v>5</v>
      </c>
      <c r="R2104">
        <v>15</v>
      </c>
      <c r="S2104">
        <v>15</v>
      </c>
      <c r="T2104">
        <v>0.58731401722787779</v>
      </c>
      <c r="U2104">
        <v>0.59716521457158211</v>
      </c>
      <c r="V2104">
        <v>13</v>
      </c>
      <c r="W2104">
        <v>55.266666666666652</v>
      </c>
      <c r="X2104">
        <v>151.63596966413877</v>
      </c>
      <c r="Y2104">
        <v>139.96</v>
      </c>
      <c r="Z2104">
        <v>139.96</v>
      </c>
      <c r="AA2104">
        <v>27.419647457009088</v>
      </c>
      <c r="AB2104">
        <v>5.6387547876774722</v>
      </c>
      <c r="AC2104">
        <v>-45.806509525505753</v>
      </c>
      <c r="AD2104">
        <v>0</v>
      </c>
      <c r="AE2104">
        <v>0</v>
      </c>
      <c r="AF2104">
        <v>0</v>
      </c>
      <c r="AG2104">
        <v>0</v>
      </c>
      <c r="AH2104">
        <v>1</v>
      </c>
      <c r="AI2104">
        <v>0</v>
      </c>
      <c r="AJ2104">
        <v>0</v>
      </c>
      <c r="AK2104">
        <v>0</v>
      </c>
      <c r="AL2104">
        <v>0</v>
      </c>
      <c r="AM2104">
        <v>0</v>
      </c>
    </row>
    <row r="2105" spans="1:39">
      <c r="A2105">
        <v>6</v>
      </c>
      <c r="C2105">
        <v>2019</v>
      </c>
      <c r="D2105">
        <v>99</v>
      </c>
      <c r="E2105">
        <v>99</v>
      </c>
      <c r="F2105">
        <v>99</v>
      </c>
      <c r="G2105">
        <v>1</v>
      </c>
      <c r="H2105">
        <v>2</v>
      </c>
      <c r="I2105">
        <v>99</v>
      </c>
      <c r="J2105">
        <v>999</v>
      </c>
      <c r="K2105">
        <v>99</v>
      </c>
      <c r="L2105">
        <v>99</v>
      </c>
      <c r="M2105">
        <v>99</v>
      </c>
      <c r="N2105">
        <v>99</v>
      </c>
      <c r="O2105">
        <v>99</v>
      </c>
      <c r="P2105">
        <v>9999</v>
      </c>
      <c r="Q2105">
        <v>92</v>
      </c>
      <c r="R2105">
        <v>2539</v>
      </c>
      <c r="S2105">
        <v>2539</v>
      </c>
      <c r="T2105">
        <v>99.412685982772132</v>
      </c>
      <c r="U2105">
        <v>99.402834785428396</v>
      </c>
      <c r="V2105">
        <v>14.910988578180389</v>
      </c>
      <c r="W2105">
        <v>58.595116187475391</v>
      </c>
      <c r="X2105">
        <v>149.11971297595025</v>
      </c>
      <c r="Y2105">
        <v>137.63749507680188</v>
      </c>
      <c r="Z2105">
        <v>137.63749507680188</v>
      </c>
      <c r="AA2105">
        <v>27.734920825373219</v>
      </c>
      <c r="AB2105">
        <v>2.9623992225045495</v>
      </c>
      <c r="AC2105">
        <v>-55.788392699134278</v>
      </c>
      <c r="AD2105">
        <v>72</v>
      </c>
      <c r="AE2105">
        <v>2</v>
      </c>
      <c r="AF2105">
        <v>0</v>
      </c>
      <c r="AG2105">
        <v>10</v>
      </c>
      <c r="AH2105">
        <v>185</v>
      </c>
      <c r="AI2105">
        <v>93</v>
      </c>
      <c r="AJ2105">
        <v>33</v>
      </c>
      <c r="AK2105">
        <v>78</v>
      </c>
      <c r="AL2105">
        <v>0</v>
      </c>
      <c r="AM2105">
        <v>0</v>
      </c>
    </row>
    <row r="2106" spans="1:39">
      <c r="A2106">
        <v>6</v>
      </c>
      <c r="C2106">
        <v>2019</v>
      </c>
      <c r="D2106">
        <v>99</v>
      </c>
      <c r="E2106">
        <v>99</v>
      </c>
      <c r="F2106">
        <v>99</v>
      </c>
      <c r="G2106">
        <v>2</v>
      </c>
      <c r="H2106">
        <v>1</v>
      </c>
      <c r="I2106">
        <v>99</v>
      </c>
      <c r="J2106">
        <v>999</v>
      </c>
      <c r="K2106">
        <v>99</v>
      </c>
      <c r="L2106">
        <v>99</v>
      </c>
      <c r="M2106">
        <v>99</v>
      </c>
      <c r="N2106">
        <v>99</v>
      </c>
      <c r="O2106">
        <v>99</v>
      </c>
      <c r="P2106">
        <v>9999</v>
      </c>
      <c r="Q2106">
        <v>5</v>
      </c>
      <c r="R2106">
        <v>7</v>
      </c>
      <c r="S2106">
        <v>7</v>
      </c>
      <c r="T2106">
        <v>0.29787234042553196</v>
      </c>
      <c r="U2106">
        <v>0.33926487544774658</v>
      </c>
      <c r="V2106">
        <v>13.571428571428577</v>
      </c>
      <c r="W2106">
        <v>57.285714285714306</v>
      </c>
      <c r="X2106">
        <v>165.85667853273489</v>
      </c>
      <c r="Y2106">
        <v>153.08571428571423</v>
      </c>
      <c r="Z2106">
        <v>153.08571428571423</v>
      </c>
      <c r="AA2106">
        <v>20.752034569543316</v>
      </c>
      <c r="AB2106">
        <v>2.1852940772540848</v>
      </c>
      <c r="AC2106">
        <v>2.8756379555737821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</row>
    <row r="2107" spans="1:39">
      <c r="A2107">
        <v>6</v>
      </c>
      <c r="C2107">
        <v>2019</v>
      </c>
      <c r="D2107">
        <v>99</v>
      </c>
      <c r="E2107">
        <v>99</v>
      </c>
      <c r="F2107">
        <v>99</v>
      </c>
      <c r="G2107">
        <v>2</v>
      </c>
      <c r="H2107">
        <v>2</v>
      </c>
      <c r="I2107">
        <v>99</v>
      </c>
      <c r="J2107">
        <v>999</v>
      </c>
      <c r="K2107">
        <v>99</v>
      </c>
      <c r="L2107">
        <v>99</v>
      </c>
      <c r="M2107">
        <v>99</v>
      </c>
      <c r="N2107">
        <v>99</v>
      </c>
      <c r="O2107">
        <v>99</v>
      </c>
      <c r="P2107">
        <v>9999</v>
      </c>
      <c r="Q2107">
        <v>94</v>
      </c>
      <c r="R2107">
        <v>2343</v>
      </c>
      <c r="S2107">
        <v>2343</v>
      </c>
      <c r="T2107">
        <v>99.702127659574501</v>
      </c>
      <c r="U2107">
        <v>99.660735124552261</v>
      </c>
      <c r="V2107">
        <v>15.13572343149808</v>
      </c>
      <c r="W2107">
        <v>58.856167306871527</v>
      </c>
      <c r="X2107">
        <v>145.56062201370676</v>
      </c>
      <c r="Y2107">
        <v>134.35245411865128</v>
      </c>
      <c r="Z2107">
        <v>134.35245411865128</v>
      </c>
      <c r="AA2107">
        <v>29.379104645172006</v>
      </c>
      <c r="AB2107">
        <v>3.7066186653311624</v>
      </c>
      <c r="AC2107">
        <v>-57.633208712715003</v>
      </c>
      <c r="AD2107">
        <v>64</v>
      </c>
      <c r="AE2107">
        <v>4</v>
      </c>
      <c r="AF2107">
        <v>0</v>
      </c>
      <c r="AG2107">
        <v>1</v>
      </c>
      <c r="AH2107">
        <v>138</v>
      </c>
      <c r="AI2107">
        <v>19</v>
      </c>
      <c r="AJ2107">
        <v>21</v>
      </c>
      <c r="AK2107">
        <v>28</v>
      </c>
      <c r="AL2107">
        <v>0</v>
      </c>
      <c r="AM2107">
        <v>0</v>
      </c>
    </row>
    <row r="2108" spans="1:39">
      <c r="A2108">
        <v>6</v>
      </c>
      <c r="C2108">
        <v>2019</v>
      </c>
      <c r="D2108">
        <v>99</v>
      </c>
      <c r="E2108">
        <v>99</v>
      </c>
      <c r="F2108">
        <v>99</v>
      </c>
      <c r="G2108">
        <v>3</v>
      </c>
      <c r="H2108">
        <v>1</v>
      </c>
      <c r="I2108">
        <v>99</v>
      </c>
      <c r="J2108">
        <v>999</v>
      </c>
      <c r="K2108">
        <v>99</v>
      </c>
      <c r="L2108">
        <v>99</v>
      </c>
      <c r="M2108">
        <v>99</v>
      </c>
      <c r="N2108">
        <v>99</v>
      </c>
      <c r="O2108">
        <v>99</v>
      </c>
      <c r="P2108">
        <v>9999</v>
      </c>
      <c r="Q2108">
        <v>141</v>
      </c>
      <c r="R2108">
        <v>2447</v>
      </c>
      <c r="S2108">
        <v>2440</v>
      </c>
      <c r="T2108">
        <v>71.466121495327116</v>
      </c>
      <c r="U2108">
        <v>71.684285251721903</v>
      </c>
      <c r="V2108">
        <v>14.074376787903551</v>
      </c>
      <c r="W2108">
        <v>57.406967213114733</v>
      </c>
      <c r="X2108">
        <v>144.93586902572895</v>
      </c>
      <c r="Y2108">
        <v>133.53853698406249</v>
      </c>
      <c r="Z2108">
        <v>133.92163934426262</v>
      </c>
      <c r="AA2108">
        <v>27.726033790852313</v>
      </c>
      <c r="AB2108">
        <v>4.326665393250849</v>
      </c>
      <c r="AC2108">
        <v>-63.018866146662397</v>
      </c>
      <c r="AD2108">
        <v>65</v>
      </c>
      <c r="AE2108">
        <v>1</v>
      </c>
      <c r="AF2108">
        <v>0</v>
      </c>
      <c r="AG2108">
        <v>15</v>
      </c>
      <c r="AH2108">
        <v>17</v>
      </c>
      <c r="AI2108">
        <v>2</v>
      </c>
      <c r="AJ2108">
        <v>1</v>
      </c>
      <c r="AK2108">
        <v>17</v>
      </c>
      <c r="AL2108">
        <v>0</v>
      </c>
      <c r="AM2108">
        <v>3</v>
      </c>
    </row>
    <row r="2109" spans="1:39">
      <c r="A2109">
        <v>6</v>
      </c>
      <c r="C2109">
        <v>2019</v>
      </c>
      <c r="D2109">
        <v>99</v>
      </c>
      <c r="E2109">
        <v>99</v>
      </c>
      <c r="F2109">
        <v>99</v>
      </c>
      <c r="G2109">
        <v>3</v>
      </c>
      <c r="H2109">
        <v>2</v>
      </c>
      <c r="I2109">
        <v>99</v>
      </c>
      <c r="J2109">
        <v>999</v>
      </c>
      <c r="K2109">
        <v>99</v>
      </c>
      <c r="L2109">
        <v>99</v>
      </c>
      <c r="M2109">
        <v>99</v>
      </c>
      <c r="N2109">
        <v>99</v>
      </c>
      <c r="O2109">
        <v>99</v>
      </c>
      <c r="P2109">
        <v>9999</v>
      </c>
      <c r="Q2109">
        <v>28</v>
      </c>
      <c r="R2109">
        <v>977</v>
      </c>
      <c r="S2109">
        <v>969</v>
      </c>
      <c r="T2109">
        <v>28.533878504672899</v>
      </c>
      <c r="U2109">
        <v>28.315714748278079</v>
      </c>
      <c r="V2109">
        <v>14.280450358239504</v>
      </c>
      <c r="W2109">
        <v>57.679050567595482</v>
      </c>
      <c r="X2109">
        <v>144.14169451002502</v>
      </c>
      <c r="Y2109">
        <v>132.11422722620264</v>
      </c>
      <c r="Z2109">
        <v>133.20495356037156</v>
      </c>
      <c r="AA2109">
        <v>25.282959794247962</v>
      </c>
      <c r="AB2109">
        <v>4.099533654985775</v>
      </c>
      <c r="AC2109">
        <v>-72.368379045551649</v>
      </c>
      <c r="AD2109">
        <v>27</v>
      </c>
      <c r="AE2109">
        <v>7</v>
      </c>
      <c r="AF2109">
        <v>0</v>
      </c>
      <c r="AG2109">
        <v>2</v>
      </c>
      <c r="AH2109">
        <v>7</v>
      </c>
      <c r="AI2109">
        <v>1</v>
      </c>
      <c r="AJ2109">
        <v>0</v>
      </c>
      <c r="AK2109">
        <v>6</v>
      </c>
      <c r="AL2109">
        <v>0</v>
      </c>
      <c r="AM2109">
        <v>1</v>
      </c>
    </row>
    <row r="2110" spans="1:39">
      <c r="A2110">
        <v>6</v>
      </c>
      <c r="C2110">
        <v>2019</v>
      </c>
      <c r="D2110">
        <v>99</v>
      </c>
      <c r="E2110">
        <v>99</v>
      </c>
      <c r="F2110">
        <v>99</v>
      </c>
      <c r="G2110">
        <v>4</v>
      </c>
      <c r="H2110">
        <v>1</v>
      </c>
      <c r="I2110">
        <v>99</v>
      </c>
      <c r="J2110">
        <v>999</v>
      </c>
      <c r="K2110">
        <v>99</v>
      </c>
      <c r="L2110">
        <v>99</v>
      </c>
      <c r="M2110">
        <v>99</v>
      </c>
      <c r="N2110">
        <v>99</v>
      </c>
      <c r="O2110">
        <v>99</v>
      </c>
      <c r="P2110">
        <v>9999</v>
      </c>
      <c r="R2110">
        <v>0</v>
      </c>
    </row>
    <row r="2111" spans="1:39">
      <c r="A2111">
        <v>6</v>
      </c>
      <c r="C2111">
        <v>2019</v>
      </c>
      <c r="D2111">
        <v>99</v>
      </c>
      <c r="E2111">
        <v>99</v>
      </c>
      <c r="F2111">
        <v>99</v>
      </c>
      <c r="G2111">
        <v>4</v>
      </c>
      <c r="H2111">
        <v>2</v>
      </c>
      <c r="I2111">
        <v>99</v>
      </c>
      <c r="J2111">
        <v>999</v>
      </c>
      <c r="K2111">
        <v>99</v>
      </c>
      <c r="L2111">
        <v>99</v>
      </c>
      <c r="M2111">
        <v>99</v>
      </c>
      <c r="N2111">
        <v>99</v>
      </c>
      <c r="O2111">
        <v>99</v>
      </c>
      <c r="P2111">
        <v>9999</v>
      </c>
      <c r="R2111">
        <v>0</v>
      </c>
    </row>
    <row r="2112" spans="1:39">
      <c r="A2112">
        <v>6</v>
      </c>
      <c r="C2112">
        <v>2018</v>
      </c>
      <c r="D2112">
        <v>99</v>
      </c>
      <c r="E2112">
        <v>99</v>
      </c>
      <c r="F2112">
        <v>99</v>
      </c>
      <c r="G2112">
        <v>1</v>
      </c>
      <c r="H2112">
        <v>1</v>
      </c>
      <c r="I2112">
        <v>99</v>
      </c>
      <c r="J2112">
        <v>999</v>
      </c>
      <c r="K2112">
        <v>99</v>
      </c>
      <c r="L2112">
        <v>99</v>
      </c>
      <c r="M2112">
        <v>99</v>
      </c>
      <c r="N2112">
        <v>99</v>
      </c>
      <c r="O2112">
        <v>99</v>
      </c>
      <c r="P2112">
        <v>9999</v>
      </c>
      <c r="Q2112">
        <v>6</v>
      </c>
      <c r="R2112">
        <v>26</v>
      </c>
      <c r="S2112">
        <v>26</v>
      </c>
      <c r="T2112">
        <v>0.91068301225919435</v>
      </c>
      <c r="U2112">
        <v>0.85885561607960559</v>
      </c>
      <c r="V2112">
        <v>15.038461538461542</v>
      </c>
      <c r="W2112">
        <v>58.153846153846168</v>
      </c>
      <c r="X2112">
        <v>141.8493207767313</v>
      </c>
      <c r="Y2112">
        <v>130.92692307692303</v>
      </c>
      <c r="Z2112">
        <v>130.92692307692303</v>
      </c>
      <c r="AA2112">
        <v>23.778441394421424</v>
      </c>
      <c r="AB2112">
        <v>2.4603362448799886</v>
      </c>
      <c r="AC2112">
        <v>-60.536560442772689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</row>
    <row r="2113" spans="1:39">
      <c r="A2113">
        <v>6</v>
      </c>
      <c r="C2113">
        <v>2018</v>
      </c>
      <c r="D2113">
        <v>99</v>
      </c>
      <c r="E2113">
        <v>99</v>
      </c>
      <c r="F2113">
        <v>99</v>
      </c>
      <c r="G2113">
        <v>1</v>
      </c>
      <c r="H2113">
        <v>2</v>
      </c>
      <c r="I2113">
        <v>99</v>
      </c>
      <c r="J2113">
        <v>999</v>
      </c>
      <c r="K2113">
        <v>99</v>
      </c>
      <c r="L2113">
        <v>99</v>
      </c>
      <c r="M2113">
        <v>99</v>
      </c>
      <c r="N2113">
        <v>99</v>
      </c>
      <c r="O2113">
        <v>99</v>
      </c>
      <c r="P2113">
        <v>9999</v>
      </c>
      <c r="Q2113">
        <v>93</v>
      </c>
      <c r="R2113">
        <v>2829</v>
      </c>
      <c r="S2113">
        <v>2826</v>
      </c>
      <c r="T2113">
        <v>99.089316987740816</v>
      </c>
      <c r="U2113">
        <v>99.141144383920405</v>
      </c>
      <c r="V2113">
        <v>15.11240721102863</v>
      </c>
      <c r="W2113">
        <v>59.008138711960399</v>
      </c>
      <c r="X2113">
        <v>150.65321367802201</v>
      </c>
      <c r="Y2113">
        <v>138.90028278543662</v>
      </c>
      <c r="Z2113">
        <v>139.04773531493279</v>
      </c>
      <c r="AA2113">
        <v>27.100519489188265</v>
      </c>
      <c r="AB2113">
        <v>3.2196546087404743</v>
      </c>
      <c r="AC2113">
        <v>-42.669115400714425</v>
      </c>
      <c r="AD2113">
        <v>75</v>
      </c>
      <c r="AE2113">
        <v>11</v>
      </c>
      <c r="AF2113">
        <v>0</v>
      </c>
      <c r="AG2113">
        <v>6</v>
      </c>
      <c r="AH2113">
        <v>256</v>
      </c>
      <c r="AI2113">
        <v>105</v>
      </c>
      <c r="AJ2113">
        <v>29</v>
      </c>
      <c r="AK2113">
        <v>109</v>
      </c>
      <c r="AL2113">
        <v>0</v>
      </c>
      <c r="AM2113">
        <v>0</v>
      </c>
    </row>
    <row r="2114" spans="1:39">
      <c r="A2114">
        <v>6</v>
      </c>
      <c r="C2114">
        <v>2018</v>
      </c>
      <c r="D2114">
        <v>99</v>
      </c>
      <c r="E2114">
        <v>99</v>
      </c>
      <c r="F2114">
        <v>99</v>
      </c>
      <c r="G2114">
        <v>2</v>
      </c>
      <c r="H2114">
        <v>1</v>
      </c>
      <c r="I2114">
        <v>99</v>
      </c>
      <c r="J2114">
        <v>999</v>
      </c>
      <c r="K2114">
        <v>99</v>
      </c>
      <c r="L2114">
        <v>99</v>
      </c>
      <c r="M2114">
        <v>99</v>
      </c>
      <c r="N2114">
        <v>99</v>
      </c>
      <c r="O2114">
        <v>99</v>
      </c>
      <c r="P2114">
        <v>9999</v>
      </c>
      <c r="Q2114">
        <v>11</v>
      </c>
      <c r="R2114">
        <v>15</v>
      </c>
      <c r="S2114">
        <v>15</v>
      </c>
      <c r="T2114">
        <v>0.52047189451769604</v>
      </c>
      <c r="U2114">
        <v>0.60291691222851485</v>
      </c>
      <c r="V2114">
        <v>15</v>
      </c>
      <c r="W2114">
        <v>58.8</v>
      </c>
      <c r="X2114">
        <v>168.1762369086313</v>
      </c>
      <c r="Y2114">
        <v>155.22666666666672</v>
      </c>
      <c r="Z2114">
        <v>155.22666666666672</v>
      </c>
      <c r="AA2114">
        <v>22.522950270532359</v>
      </c>
      <c r="AB2114">
        <v>2.6381811916546938</v>
      </c>
      <c r="AC2114">
        <v>-11.008708767802903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</row>
    <row r="2115" spans="1:39">
      <c r="A2115">
        <v>6</v>
      </c>
      <c r="C2115">
        <v>2018</v>
      </c>
      <c r="D2115">
        <v>99</v>
      </c>
      <c r="E2115">
        <v>99</v>
      </c>
      <c r="F2115">
        <v>99</v>
      </c>
      <c r="G2115">
        <v>2</v>
      </c>
      <c r="H2115">
        <v>2</v>
      </c>
      <c r="I2115">
        <v>99</v>
      </c>
      <c r="J2115">
        <v>999</v>
      </c>
      <c r="K2115">
        <v>99</v>
      </c>
      <c r="L2115">
        <v>99</v>
      </c>
      <c r="M2115">
        <v>99</v>
      </c>
      <c r="N2115">
        <v>99</v>
      </c>
      <c r="O2115">
        <v>99</v>
      </c>
      <c r="P2115">
        <v>9999</v>
      </c>
      <c r="Q2115">
        <v>93</v>
      </c>
      <c r="R2115">
        <v>2867</v>
      </c>
      <c r="S2115">
        <v>2866</v>
      </c>
      <c r="T2115">
        <v>99.479528105482316</v>
      </c>
      <c r="U2115">
        <v>99.397083087771506</v>
      </c>
      <c r="V2115">
        <v>15.805022671782348</v>
      </c>
      <c r="W2115">
        <v>60.169923237962323</v>
      </c>
      <c r="X2115">
        <v>145.1049998847422</v>
      </c>
      <c r="Y2115">
        <v>133.88936170212747</v>
      </c>
      <c r="Z2115">
        <v>133.93607815771097</v>
      </c>
      <c r="AA2115">
        <v>27.892025822939395</v>
      </c>
      <c r="AB2115">
        <v>3.358559041568157</v>
      </c>
      <c r="AC2115">
        <v>-57.274742466718067</v>
      </c>
      <c r="AD2115">
        <v>53</v>
      </c>
      <c r="AE2115">
        <v>41</v>
      </c>
      <c r="AF2115">
        <v>0</v>
      </c>
      <c r="AG2115">
        <v>1</v>
      </c>
      <c r="AH2115">
        <v>298</v>
      </c>
      <c r="AI2115">
        <v>140</v>
      </c>
      <c r="AJ2115">
        <v>49</v>
      </c>
      <c r="AK2115">
        <v>52</v>
      </c>
      <c r="AL2115">
        <v>0</v>
      </c>
      <c r="AM2115">
        <v>0</v>
      </c>
    </row>
    <row r="2116" spans="1:39">
      <c r="A2116">
        <v>6</v>
      </c>
      <c r="C2116">
        <v>2018</v>
      </c>
      <c r="D2116">
        <v>99</v>
      </c>
      <c r="E2116">
        <v>99</v>
      </c>
      <c r="F2116">
        <v>99</v>
      </c>
      <c r="G2116">
        <v>3</v>
      </c>
      <c r="H2116">
        <v>1</v>
      </c>
      <c r="I2116">
        <v>99</v>
      </c>
      <c r="J2116">
        <v>999</v>
      </c>
      <c r="K2116">
        <v>99</v>
      </c>
      <c r="L2116">
        <v>99</v>
      </c>
      <c r="M2116">
        <v>99</v>
      </c>
      <c r="N2116">
        <v>99</v>
      </c>
      <c r="O2116">
        <v>99</v>
      </c>
      <c r="P2116">
        <v>9999</v>
      </c>
      <c r="Q2116">
        <v>150</v>
      </c>
      <c r="R2116">
        <v>2697</v>
      </c>
      <c r="S2116">
        <v>2685</v>
      </c>
      <c r="T2116">
        <v>73.228346456692947</v>
      </c>
      <c r="U2116">
        <v>73.358233078706405</v>
      </c>
      <c r="V2116">
        <v>14.557285873192436</v>
      </c>
      <c r="W2116">
        <v>58.01191806331471</v>
      </c>
      <c r="X2116">
        <v>146.6699687586746</v>
      </c>
      <c r="Y2116">
        <v>134.96696329254689</v>
      </c>
      <c r="Z2116">
        <v>135.57016759776499</v>
      </c>
      <c r="AA2116">
        <v>28.171486968175195</v>
      </c>
      <c r="AB2116">
        <v>4.0606949447880156</v>
      </c>
      <c r="AC2116">
        <v>-63.386975186447003</v>
      </c>
      <c r="AD2116">
        <v>89</v>
      </c>
      <c r="AE2116">
        <v>4</v>
      </c>
      <c r="AF2116">
        <v>0</v>
      </c>
      <c r="AG2116">
        <v>5</v>
      </c>
      <c r="AH2116">
        <v>7</v>
      </c>
      <c r="AI2116">
        <v>2</v>
      </c>
      <c r="AJ2116">
        <v>1</v>
      </c>
      <c r="AK2116">
        <v>9</v>
      </c>
      <c r="AL2116">
        <v>0</v>
      </c>
      <c r="AM2116">
        <v>0</v>
      </c>
    </row>
    <row r="2117" spans="1:39">
      <c r="A2117">
        <v>6</v>
      </c>
      <c r="C2117">
        <v>2018</v>
      </c>
      <c r="D2117">
        <v>99</v>
      </c>
      <c r="E2117">
        <v>99</v>
      </c>
      <c r="F2117">
        <v>99</v>
      </c>
      <c r="G2117">
        <v>3</v>
      </c>
      <c r="H2117">
        <v>2</v>
      </c>
      <c r="I2117">
        <v>99</v>
      </c>
      <c r="J2117">
        <v>999</v>
      </c>
      <c r="K2117">
        <v>99</v>
      </c>
      <c r="L2117">
        <v>99</v>
      </c>
      <c r="M2117">
        <v>99</v>
      </c>
      <c r="N2117">
        <v>99</v>
      </c>
      <c r="O2117">
        <v>99</v>
      </c>
      <c r="P2117">
        <v>9999</v>
      </c>
      <c r="Q2117">
        <v>28</v>
      </c>
      <c r="R2117">
        <v>986</v>
      </c>
      <c r="S2117">
        <v>982</v>
      </c>
      <c r="T2117">
        <v>26.771653543307096</v>
      </c>
      <c r="U2117">
        <v>26.641766921293577</v>
      </c>
      <c r="V2117">
        <v>14.221095334685598</v>
      </c>
      <c r="W2117">
        <v>57.350305498981648</v>
      </c>
      <c r="X2117">
        <v>145.99495867387179</v>
      </c>
      <c r="Y2117">
        <v>134.07434077079097</v>
      </c>
      <c r="Z2117">
        <v>134.62046843177177</v>
      </c>
      <c r="AA2117">
        <v>27.388946262632139</v>
      </c>
      <c r="AB2117">
        <v>4.1136471135350243</v>
      </c>
      <c r="AC2117">
        <v>-55.784709583115429</v>
      </c>
      <c r="AD2117">
        <v>23</v>
      </c>
      <c r="AE2117">
        <v>3</v>
      </c>
      <c r="AF2117">
        <v>0</v>
      </c>
      <c r="AG2117">
        <v>5</v>
      </c>
      <c r="AH2117">
        <v>4</v>
      </c>
      <c r="AI2117">
        <v>0</v>
      </c>
      <c r="AJ2117">
        <v>0</v>
      </c>
      <c r="AK2117">
        <v>1</v>
      </c>
      <c r="AL2117">
        <v>0</v>
      </c>
      <c r="AM2117">
        <v>0</v>
      </c>
    </row>
    <row r="2118" spans="1:39">
      <c r="A2118">
        <v>6</v>
      </c>
      <c r="C2118">
        <v>2018</v>
      </c>
      <c r="D2118">
        <v>99</v>
      </c>
      <c r="E2118">
        <v>99</v>
      </c>
      <c r="F2118">
        <v>99</v>
      </c>
      <c r="G2118">
        <v>4</v>
      </c>
      <c r="H2118">
        <v>1</v>
      </c>
      <c r="I2118">
        <v>99</v>
      </c>
      <c r="J2118">
        <v>999</v>
      </c>
      <c r="K2118">
        <v>99</v>
      </c>
      <c r="L2118">
        <v>99</v>
      </c>
      <c r="M2118">
        <v>99</v>
      </c>
      <c r="N2118">
        <v>99</v>
      </c>
      <c r="O2118">
        <v>99</v>
      </c>
      <c r="P2118">
        <v>9999</v>
      </c>
      <c r="R2118">
        <v>0</v>
      </c>
    </row>
    <row r="2119" spans="1:39">
      <c r="A2119">
        <v>6</v>
      </c>
      <c r="C2119">
        <v>2018</v>
      </c>
      <c r="D2119">
        <v>99</v>
      </c>
      <c r="E2119">
        <v>99</v>
      </c>
      <c r="F2119">
        <v>99</v>
      </c>
      <c r="G2119">
        <v>4</v>
      </c>
      <c r="H2119">
        <v>2</v>
      </c>
      <c r="I2119">
        <v>99</v>
      </c>
      <c r="J2119">
        <v>999</v>
      </c>
      <c r="K2119">
        <v>99</v>
      </c>
      <c r="L2119">
        <v>99</v>
      </c>
      <c r="M2119">
        <v>99</v>
      </c>
      <c r="N2119">
        <v>99</v>
      </c>
      <c r="O2119">
        <v>99</v>
      </c>
      <c r="P2119">
        <v>9999</v>
      </c>
      <c r="R2119">
        <v>0</v>
      </c>
    </row>
    <row r="2120" spans="1:39">
      <c r="A2120">
        <v>6</v>
      </c>
      <c r="C2120">
        <v>2017</v>
      </c>
      <c r="D2120">
        <v>99</v>
      </c>
      <c r="E2120">
        <v>99</v>
      </c>
      <c r="F2120">
        <v>99</v>
      </c>
      <c r="G2120">
        <v>1</v>
      </c>
      <c r="H2120">
        <v>1</v>
      </c>
      <c r="I2120">
        <v>99</v>
      </c>
      <c r="J2120">
        <v>999</v>
      </c>
      <c r="K2120">
        <v>99</v>
      </c>
      <c r="L2120">
        <v>99</v>
      </c>
      <c r="M2120">
        <v>99</v>
      </c>
      <c r="N2120">
        <v>99</v>
      </c>
      <c r="O2120">
        <v>99</v>
      </c>
      <c r="P2120">
        <v>9999</v>
      </c>
      <c r="Q2120">
        <v>5</v>
      </c>
      <c r="R2120">
        <v>12</v>
      </c>
      <c r="S2120">
        <v>12</v>
      </c>
      <c r="T2120">
        <v>0.44296788482834998</v>
      </c>
      <c r="U2120">
        <v>0.3993827863349213</v>
      </c>
      <c r="V2120">
        <v>15</v>
      </c>
      <c r="W2120">
        <v>58.66666666666665</v>
      </c>
      <c r="X2120">
        <v>137.75731310942578</v>
      </c>
      <c r="Y2120">
        <v>127.15000000000002</v>
      </c>
      <c r="Z2120">
        <v>127.15000000000002</v>
      </c>
      <c r="AA2120">
        <v>19.527352611145098</v>
      </c>
      <c r="AB2120">
        <v>2.6562295750849474</v>
      </c>
      <c r="AC2120">
        <v>-58.480511316200449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</row>
    <row r="2121" spans="1:39">
      <c r="A2121">
        <v>6</v>
      </c>
      <c r="C2121">
        <v>2017</v>
      </c>
      <c r="D2121">
        <v>99</v>
      </c>
      <c r="E2121">
        <v>99</v>
      </c>
      <c r="F2121">
        <v>99</v>
      </c>
      <c r="G2121">
        <v>1</v>
      </c>
      <c r="H2121">
        <v>2</v>
      </c>
      <c r="I2121">
        <v>99</v>
      </c>
      <c r="J2121">
        <v>999</v>
      </c>
      <c r="K2121">
        <v>99</v>
      </c>
      <c r="L2121">
        <v>99</v>
      </c>
      <c r="M2121">
        <v>99</v>
      </c>
      <c r="N2121">
        <v>99</v>
      </c>
      <c r="O2121">
        <v>99</v>
      </c>
      <c r="P2121">
        <v>9999</v>
      </c>
      <c r="Q2121">
        <v>105</v>
      </c>
      <c r="R2121">
        <v>2697</v>
      </c>
      <c r="S2121">
        <v>2697</v>
      </c>
      <c r="T2121">
        <v>99.557032115171651</v>
      </c>
      <c r="U2121">
        <v>99.600617213665103</v>
      </c>
      <c r="V2121">
        <v>14.942157953281423</v>
      </c>
      <c r="W2121">
        <v>58.728216536892845</v>
      </c>
      <c r="X2121">
        <v>152.85781601562843</v>
      </c>
      <c r="Y2121">
        <v>141.08776418242479</v>
      </c>
      <c r="Z2121">
        <v>141.08776418242479</v>
      </c>
      <c r="AA2121">
        <v>27.543337720873105</v>
      </c>
      <c r="AB2121">
        <v>3.4785098349275558</v>
      </c>
      <c r="AC2121">
        <v>-47.425954142564159</v>
      </c>
      <c r="AD2121">
        <v>43</v>
      </c>
      <c r="AE2121">
        <v>6</v>
      </c>
      <c r="AF2121">
        <v>0</v>
      </c>
      <c r="AG2121">
        <v>10</v>
      </c>
      <c r="AH2121">
        <v>94</v>
      </c>
      <c r="AI2121">
        <v>58</v>
      </c>
      <c r="AJ2121">
        <v>6</v>
      </c>
      <c r="AK2121">
        <v>35</v>
      </c>
      <c r="AL2121">
        <v>0</v>
      </c>
      <c r="AM2121">
        <v>2</v>
      </c>
    </row>
    <row r="2122" spans="1:39">
      <c r="A2122">
        <v>6</v>
      </c>
      <c r="C2122">
        <v>2017</v>
      </c>
      <c r="D2122">
        <v>99</v>
      </c>
      <c r="E2122">
        <v>99</v>
      </c>
      <c r="F2122">
        <v>99</v>
      </c>
      <c r="G2122">
        <v>2</v>
      </c>
      <c r="H2122">
        <v>1</v>
      </c>
      <c r="I2122">
        <v>99</v>
      </c>
      <c r="J2122">
        <v>999</v>
      </c>
      <c r="K2122">
        <v>99</v>
      </c>
      <c r="L2122">
        <v>99</v>
      </c>
      <c r="M2122">
        <v>99</v>
      </c>
      <c r="N2122">
        <v>99</v>
      </c>
      <c r="O2122">
        <v>99</v>
      </c>
      <c r="P2122">
        <v>9999</v>
      </c>
      <c r="Q2122">
        <v>7</v>
      </c>
      <c r="R2122">
        <v>19</v>
      </c>
      <c r="S2122">
        <v>19</v>
      </c>
      <c r="T2122">
        <v>0.77773229635693852</v>
      </c>
      <c r="U2122">
        <v>0.76272187687894977</v>
      </c>
      <c r="V2122">
        <v>14.789473684210527</v>
      </c>
      <c r="W2122">
        <v>59.105263157894761</v>
      </c>
      <c r="X2122">
        <v>148.7198494611394</v>
      </c>
      <c r="Y2122">
        <v>137.26842105263157</v>
      </c>
      <c r="Z2122">
        <v>137.26842105263157</v>
      </c>
      <c r="AA2122">
        <v>13.013517370374185</v>
      </c>
      <c r="AB2122">
        <v>0.85191652927536354</v>
      </c>
      <c r="AC2122">
        <v>-42.933871030546428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</row>
    <row r="2123" spans="1:39">
      <c r="A2123">
        <v>6</v>
      </c>
      <c r="C2123">
        <v>2017</v>
      </c>
      <c r="D2123">
        <v>99</v>
      </c>
      <c r="E2123">
        <v>99</v>
      </c>
      <c r="F2123">
        <v>99</v>
      </c>
      <c r="G2123">
        <v>2</v>
      </c>
      <c r="H2123">
        <v>2</v>
      </c>
      <c r="I2123">
        <v>99</v>
      </c>
      <c r="J2123">
        <v>999</v>
      </c>
      <c r="K2123">
        <v>99</v>
      </c>
      <c r="L2123">
        <v>99</v>
      </c>
      <c r="M2123">
        <v>99</v>
      </c>
      <c r="N2123">
        <v>99</v>
      </c>
      <c r="O2123">
        <v>99</v>
      </c>
      <c r="P2123">
        <v>9999</v>
      </c>
      <c r="Q2123">
        <v>92</v>
      </c>
      <c r="R2123">
        <v>2424</v>
      </c>
      <c r="S2123">
        <v>2424</v>
      </c>
      <c r="T2123">
        <v>99.222267703643055</v>
      </c>
      <c r="U2123">
        <v>99.237278123121101</v>
      </c>
      <c r="V2123">
        <v>15.67450495049505</v>
      </c>
      <c r="W2123">
        <v>59.816006600660081</v>
      </c>
      <c r="X2123">
        <v>151.6696076433214</v>
      </c>
      <c r="Y2123">
        <v>139.99104785478545</v>
      </c>
      <c r="Z2123">
        <v>139.99104785478545</v>
      </c>
      <c r="AA2123">
        <v>28.084585196057994</v>
      </c>
      <c r="AB2123">
        <v>3.3225861572324904</v>
      </c>
      <c r="AC2123">
        <v>-60.000753852778921</v>
      </c>
      <c r="AD2123">
        <v>21</v>
      </c>
      <c r="AE2123">
        <v>9</v>
      </c>
      <c r="AF2123">
        <v>0</v>
      </c>
      <c r="AG2123">
        <v>0</v>
      </c>
      <c r="AH2123">
        <v>102</v>
      </c>
      <c r="AI2123">
        <v>52</v>
      </c>
      <c r="AJ2123">
        <v>13</v>
      </c>
      <c r="AK2123">
        <v>30</v>
      </c>
      <c r="AL2123">
        <v>0</v>
      </c>
      <c r="AM2123">
        <v>0</v>
      </c>
    </row>
    <row r="2124" spans="1:39">
      <c r="A2124">
        <v>6</v>
      </c>
      <c r="C2124">
        <v>2017</v>
      </c>
      <c r="D2124">
        <v>99</v>
      </c>
      <c r="E2124">
        <v>99</v>
      </c>
      <c r="F2124">
        <v>99</v>
      </c>
      <c r="G2124">
        <v>3</v>
      </c>
      <c r="H2124">
        <v>1</v>
      </c>
      <c r="I2124">
        <v>99</v>
      </c>
      <c r="J2124">
        <v>999</v>
      </c>
      <c r="K2124">
        <v>99</v>
      </c>
      <c r="L2124">
        <v>99</v>
      </c>
      <c r="M2124">
        <v>99</v>
      </c>
      <c r="N2124">
        <v>99</v>
      </c>
      <c r="O2124">
        <v>99</v>
      </c>
      <c r="P2124">
        <v>9999</v>
      </c>
      <c r="Q2124">
        <v>152</v>
      </c>
      <c r="R2124">
        <v>2427</v>
      </c>
      <c r="S2124">
        <v>2401</v>
      </c>
      <c r="T2124">
        <v>74.197493121369618</v>
      </c>
      <c r="U2124">
        <v>74.395067594556892</v>
      </c>
      <c r="V2124">
        <v>14.661722290894106</v>
      </c>
      <c r="W2124">
        <v>58.21532694710536</v>
      </c>
      <c r="X2124">
        <v>147.52029019860987</v>
      </c>
      <c r="Y2124">
        <v>135.21553358055203</v>
      </c>
      <c r="Z2124">
        <v>136.6797584339858</v>
      </c>
      <c r="AA2124">
        <v>26.160992739818056</v>
      </c>
      <c r="AB2124">
        <v>3.5676175566543256</v>
      </c>
      <c r="AC2124">
        <v>-63.289846892757041</v>
      </c>
      <c r="AD2124">
        <v>41</v>
      </c>
      <c r="AE2124">
        <v>6</v>
      </c>
      <c r="AF2124">
        <v>0</v>
      </c>
      <c r="AG2124">
        <v>6</v>
      </c>
      <c r="AH2124">
        <v>1</v>
      </c>
      <c r="AI2124">
        <v>0</v>
      </c>
      <c r="AJ2124">
        <v>0</v>
      </c>
      <c r="AK2124">
        <v>5</v>
      </c>
      <c r="AL2124">
        <v>0</v>
      </c>
      <c r="AM2124">
        <v>1</v>
      </c>
    </row>
    <row r="2125" spans="1:39">
      <c r="A2125">
        <v>6</v>
      </c>
      <c r="C2125">
        <v>2017</v>
      </c>
      <c r="D2125">
        <v>99</v>
      </c>
      <c r="E2125">
        <v>99</v>
      </c>
      <c r="F2125">
        <v>99</v>
      </c>
      <c r="G2125">
        <v>3</v>
      </c>
      <c r="H2125">
        <v>2</v>
      </c>
      <c r="I2125">
        <v>99</v>
      </c>
      <c r="J2125">
        <v>999</v>
      </c>
      <c r="K2125">
        <v>99</v>
      </c>
      <c r="L2125">
        <v>99</v>
      </c>
      <c r="M2125">
        <v>99</v>
      </c>
      <c r="N2125">
        <v>99</v>
      </c>
      <c r="O2125">
        <v>99</v>
      </c>
      <c r="P2125">
        <v>9999</v>
      </c>
      <c r="Q2125">
        <v>30</v>
      </c>
      <c r="R2125">
        <v>844</v>
      </c>
      <c r="S2125">
        <v>833</v>
      </c>
      <c r="T2125">
        <v>25.802506878630396</v>
      </c>
      <c r="U2125">
        <v>25.604932405443119</v>
      </c>
      <c r="V2125">
        <v>14.443127962085306</v>
      </c>
      <c r="W2125">
        <v>57.945978391356562</v>
      </c>
      <c r="X2125">
        <v>146.53227421400442</v>
      </c>
      <c r="Y2125">
        <v>133.82381516587679</v>
      </c>
      <c r="Z2125">
        <v>135.59099639855941</v>
      </c>
      <c r="AA2125">
        <v>24.06049404973076</v>
      </c>
      <c r="AB2125">
        <v>3.5531581454047001</v>
      </c>
      <c r="AC2125">
        <v>-63.704947064804507</v>
      </c>
      <c r="AD2125">
        <v>19</v>
      </c>
      <c r="AE2125">
        <v>7</v>
      </c>
      <c r="AF2125">
        <v>0</v>
      </c>
      <c r="AG2125">
        <v>2</v>
      </c>
      <c r="AH2125">
        <v>0</v>
      </c>
      <c r="AI2125">
        <v>0</v>
      </c>
      <c r="AJ2125">
        <v>0</v>
      </c>
      <c r="AK2125">
        <v>2</v>
      </c>
      <c r="AL2125">
        <v>0</v>
      </c>
      <c r="AM2125">
        <v>0</v>
      </c>
    </row>
    <row r="2126" spans="1:39">
      <c r="A2126">
        <v>6</v>
      </c>
      <c r="C2126">
        <v>2017</v>
      </c>
      <c r="D2126">
        <v>99</v>
      </c>
      <c r="E2126">
        <v>99</v>
      </c>
      <c r="F2126">
        <v>99</v>
      </c>
      <c r="G2126">
        <v>4</v>
      </c>
      <c r="H2126">
        <v>1</v>
      </c>
      <c r="I2126">
        <v>99</v>
      </c>
      <c r="J2126">
        <v>999</v>
      </c>
      <c r="K2126">
        <v>99</v>
      </c>
      <c r="L2126">
        <v>99</v>
      </c>
      <c r="M2126">
        <v>99</v>
      </c>
      <c r="N2126">
        <v>99</v>
      </c>
      <c r="O2126">
        <v>99</v>
      </c>
      <c r="P2126">
        <v>9999</v>
      </c>
      <c r="Q2126">
        <v>1</v>
      </c>
      <c r="R2126">
        <v>8</v>
      </c>
      <c r="S2126">
        <v>8</v>
      </c>
      <c r="T2126">
        <v>11.940298507462691</v>
      </c>
      <c r="U2126">
        <v>12.02185190488253</v>
      </c>
      <c r="V2126">
        <v>13.625</v>
      </c>
      <c r="W2126">
        <v>56.375</v>
      </c>
      <c r="X2126">
        <v>147.81960996749729</v>
      </c>
      <c r="Y2126">
        <v>136.4375</v>
      </c>
      <c r="Z2126">
        <v>136.4375</v>
      </c>
      <c r="AA2126">
        <v>30.008871084231096</v>
      </c>
      <c r="AB2126">
        <v>4.2407988634218432</v>
      </c>
      <c r="AC2126">
        <v>-83.824636741484255</v>
      </c>
      <c r="AD2126">
        <v>0</v>
      </c>
      <c r="AE2126">
        <v>0</v>
      </c>
      <c r="AF2126">
        <v>0</v>
      </c>
      <c r="AG2126">
        <v>0</v>
      </c>
      <c r="AH2126">
        <v>2</v>
      </c>
      <c r="AI2126">
        <v>1</v>
      </c>
      <c r="AJ2126">
        <v>0</v>
      </c>
      <c r="AK2126">
        <v>0</v>
      </c>
      <c r="AL2126">
        <v>0</v>
      </c>
      <c r="AM2126">
        <v>0</v>
      </c>
    </row>
    <row r="2127" spans="1:39">
      <c r="A2127">
        <v>6</v>
      </c>
      <c r="C2127">
        <v>2017</v>
      </c>
      <c r="D2127">
        <v>99</v>
      </c>
      <c r="E2127">
        <v>99</v>
      </c>
      <c r="F2127">
        <v>99</v>
      </c>
      <c r="G2127">
        <v>4</v>
      </c>
      <c r="H2127">
        <v>2</v>
      </c>
      <c r="I2127">
        <v>99</v>
      </c>
      <c r="J2127">
        <v>999</v>
      </c>
      <c r="K2127">
        <v>99</v>
      </c>
      <c r="L2127">
        <v>99</v>
      </c>
      <c r="M2127">
        <v>99</v>
      </c>
      <c r="N2127">
        <v>99</v>
      </c>
      <c r="O2127">
        <v>99</v>
      </c>
      <c r="P2127">
        <v>9999</v>
      </c>
      <c r="Q2127">
        <v>5</v>
      </c>
      <c r="R2127">
        <v>59</v>
      </c>
      <c r="S2127">
        <v>59</v>
      </c>
      <c r="T2127">
        <v>88.059701492537286</v>
      </c>
      <c r="U2127">
        <v>87.97814809511749</v>
      </c>
      <c r="V2127">
        <v>16.491525423728813</v>
      </c>
      <c r="W2127">
        <v>61.915254237288146</v>
      </c>
      <c r="X2127">
        <v>146.6808674734194</v>
      </c>
      <c r="Y2127">
        <v>135.38644067796611</v>
      </c>
      <c r="Z2127">
        <v>135.38644067796611</v>
      </c>
      <c r="AA2127">
        <v>28.501664879275697</v>
      </c>
      <c r="AB2127">
        <v>2.0853657614652796</v>
      </c>
      <c r="AC2127">
        <v>-49.235591131970992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</row>
    <row r="2128" spans="1:39">
      <c r="A2128">
        <v>6</v>
      </c>
      <c r="C2128">
        <v>2016</v>
      </c>
      <c r="D2128">
        <v>99</v>
      </c>
      <c r="E2128">
        <v>99</v>
      </c>
      <c r="F2128">
        <v>99</v>
      </c>
      <c r="G2128">
        <v>1</v>
      </c>
      <c r="H2128">
        <v>1</v>
      </c>
      <c r="I2128">
        <v>99</v>
      </c>
      <c r="J2128">
        <v>999</v>
      </c>
      <c r="K2128">
        <v>99</v>
      </c>
      <c r="L2128">
        <v>99</v>
      </c>
      <c r="M2128">
        <v>99</v>
      </c>
      <c r="N2128">
        <v>99</v>
      </c>
      <c r="O2128">
        <v>99</v>
      </c>
      <c r="P2128">
        <v>9999</v>
      </c>
      <c r="Q2128">
        <v>6</v>
      </c>
      <c r="R2128">
        <v>14</v>
      </c>
      <c r="S2128">
        <v>14</v>
      </c>
      <c r="T2128">
        <v>0.54644808743169404</v>
      </c>
      <c r="U2128">
        <v>0.46972627909560161</v>
      </c>
      <c r="V2128">
        <v>14.642857142857141</v>
      </c>
      <c r="W2128">
        <v>58.214285714285694</v>
      </c>
      <c r="X2128">
        <v>126.636743538152</v>
      </c>
      <c r="Y2128">
        <v>116.88571428571424</v>
      </c>
      <c r="Z2128">
        <v>116.88571428571424</v>
      </c>
      <c r="AA2128">
        <v>27.514693662604095</v>
      </c>
      <c r="AB2128">
        <v>3.1887877550784722</v>
      </c>
      <c r="AC2128">
        <v>-47.410122272180445</v>
      </c>
      <c r="AD2128">
        <v>0</v>
      </c>
      <c r="AE2128">
        <v>0</v>
      </c>
      <c r="AF2128">
        <v>0</v>
      </c>
      <c r="AG2128">
        <v>0</v>
      </c>
      <c r="AH2128">
        <v>4</v>
      </c>
      <c r="AI2128">
        <v>0</v>
      </c>
      <c r="AJ2128">
        <v>0</v>
      </c>
      <c r="AK2128">
        <v>0</v>
      </c>
      <c r="AL2128">
        <v>0</v>
      </c>
      <c r="AM2128">
        <v>0</v>
      </c>
    </row>
    <row r="2129" spans="1:39">
      <c r="A2129">
        <v>6</v>
      </c>
      <c r="C2129">
        <v>2016</v>
      </c>
      <c r="D2129">
        <v>99</v>
      </c>
      <c r="E2129">
        <v>99</v>
      </c>
      <c r="F2129">
        <v>99</v>
      </c>
      <c r="G2129">
        <v>1</v>
      </c>
      <c r="H2129">
        <v>2</v>
      </c>
      <c r="I2129">
        <v>99</v>
      </c>
      <c r="J2129">
        <v>999</v>
      </c>
      <c r="K2129">
        <v>99</v>
      </c>
      <c r="L2129">
        <v>99</v>
      </c>
      <c r="M2129">
        <v>99</v>
      </c>
      <c r="N2129">
        <v>99</v>
      </c>
      <c r="O2129">
        <v>99</v>
      </c>
      <c r="P2129">
        <v>9999</v>
      </c>
      <c r="Q2129">
        <v>108</v>
      </c>
      <c r="R2129">
        <v>2548</v>
      </c>
      <c r="S2129">
        <v>2548</v>
      </c>
      <c r="T2129">
        <v>99.453551912568287</v>
      </c>
      <c r="U2129">
        <v>99.53027372090439</v>
      </c>
      <c r="V2129">
        <v>14.94191522762951</v>
      </c>
      <c r="W2129">
        <v>58.680926216640486</v>
      </c>
      <c r="X2129">
        <v>147.43435252257413</v>
      </c>
      <c r="Y2129">
        <v>136.08190737833596</v>
      </c>
      <c r="Z2129">
        <v>136.08190737833596</v>
      </c>
      <c r="AA2129">
        <v>26.862143677002305</v>
      </c>
      <c r="AB2129">
        <v>3.7580678787601904</v>
      </c>
      <c r="AC2129">
        <v>-42.971742092505281</v>
      </c>
      <c r="AD2129">
        <v>35</v>
      </c>
      <c r="AE2129">
        <v>7</v>
      </c>
      <c r="AF2129">
        <v>0</v>
      </c>
      <c r="AG2129">
        <v>11</v>
      </c>
      <c r="AH2129">
        <v>128</v>
      </c>
      <c r="AI2129">
        <v>27</v>
      </c>
      <c r="AJ2129">
        <v>11</v>
      </c>
      <c r="AK2129">
        <v>18</v>
      </c>
      <c r="AL2129">
        <v>5</v>
      </c>
      <c r="AM2129">
        <v>2</v>
      </c>
    </row>
    <row r="2130" spans="1:39">
      <c r="A2130">
        <v>6</v>
      </c>
      <c r="C2130">
        <v>2016</v>
      </c>
      <c r="D2130">
        <v>99</v>
      </c>
      <c r="E2130">
        <v>99</v>
      </c>
      <c r="F2130">
        <v>99</v>
      </c>
      <c r="G2130">
        <v>2</v>
      </c>
      <c r="H2130">
        <v>1</v>
      </c>
      <c r="I2130">
        <v>99</v>
      </c>
      <c r="J2130">
        <v>999</v>
      </c>
      <c r="K2130">
        <v>99</v>
      </c>
      <c r="L2130">
        <v>99</v>
      </c>
      <c r="M2130">
        <v>99</v>
      </c>
      <c r="N2130">
        <v>99</v>
      </c>
      <c r="O2130">
        <v>99</v>
      </c>
      <c r="P2130">
        <v>9999</v>
      </c>
      <c r="Q2130">
        <v>8</v>
      </c>
      <c r="R2130">
        <v>10</v>
      </c>
      <c r="S2130">
        <v>10</v>
      </c>
      <c r="T2130">
        <v>0.46882325363338007</v>
      </c>
      <c r="U2130">
        <v>0.47616966331003313</v>
      </c>
      <c r="V2130">
        <v>14.6</v>
      </c>
      <c r="W2130">
        <v>58.1</v>
      </c>
      <c r="X2130">
        <v>152.26435536294687</v>
      </c>
      <c r="Y2130">
        <v>140.54</v>
      </c>
      <c r="Z2130">
        <v>140.54</v>
      </c>
      <c r="AA2130">
        <v>18.978155864045377</v>
      </c>
      <c r="AB2130">
        <v>1.8681541692269787</v>
      </c>
      <c r="AC2130">
        <v>-59.468404248455123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</row>
    <row r="2131" spans="1:39">
      <c r="A2131">
        <v>6</v>
      </c>
      <c r="C2131">
        <v>2016</v>
      </c>
      <c r="D2131">
        <v>99</v>
      </c>
      <c r="E2131">
        <v>99</v>
      </c>
      <c r="F2131">
        <v>99</v>
      </c>
      <c r="G2131">
        <v>2</v>
      </c>
      <c r="H2131">
        <v>2</v>
      </c>
      <c r="I2131">
        <v>99</v>
      </c>
      <c r="J2131">
        <v>999</v>
      </c>
      <c r="K2131">
        <v>99</v>
      </c>
      <c r="L2131">
        <v>99</v>
      </c>
      <c r="M2131">
        <v>99</v>
      </c>
      <c r="N2131">
        <v>99</v>
      </c>
      <c r="O2131">
        <v>99</v>
      </c>
      <c r="P2131">
        <v>9999</v>
      </c>
      <c r="Q2131">
        <v>101</v>
      </c>
      <c r="R2131">
        <v>2123</v>
      </c>
      <c r="S2131">
        <v>2123</v>
      </c>
      <c r="T2131">
        <v>99.531176746366597</v>
      </c>
      <c r="U2131">
        <v>99.52383033668994</v>
      </c>
      <c r="V2131">
        <v>15.664625529910502</v>
      </c>
      <c r="W2131">
        <v>59.96655675930289</v>
      </c>
      <c r="X2131">
        <v>149.90413512634964</v>
      </c>
      <c r="Y2131">
        <v>138.36151672162029</v>
      </c>
      <c r="Z2131">
        <v>138.36151672162029</v>
      </c>
      <c r="AA2131">
        <v>28.147901266305592</v>
      </c>
      <c r="AB2131">
        <v>3.5744306754712154</v>
      </c>
      <c r="AC2131">
        <v>-60.886301592411648</v>
      </c>
      <c r="AD2131">
        <v>8</v>
      </c>
      <c r="AE2131">
        <v>0</v>
      </c>
      <c r="AF2131">
        <v>0</v>
      </c>
      <c r="AG2131">
        <v>1</v>
      </c>
      <c r="AH2131">
        <v>13</v>
      </c>
      <c r="AI2131">
        <v>1</v>
      </c>
      <c r="AJ2131">
        <v>0</v>
      </c>
      <c r="AK2131">
        <v>1</v>
      </c>
      <c r="AL2131">
        <v>0</v>
      </c>
      <c r="AM2131">
        <v>0</v>
      </c>
    </row>
    <row r="2132" spans="1:39">
      <c r="A2132">
        <v>6</v>
      </c>
      <c r="C2132">
        <v>2016</v>
      </c>
      <c r="D2132">
        <v>99</v>
      </c>
      <c r="E2132">
        <v>99</v>
      </c>
      <c r="F2132">
        <v>99</v>
      </c>
      <c r="G2132">
        <v>3</v>
      </c>
      <c r="H2132">
        <v>1</v>
      </c>
      <c r="I2132">
        <v>99</v>
      </c>
      <c r="J2132">
        <v>999</v>
      </c>
      <c r="K2132">
        <v>99</v>
      </c>
      <c r="L2132">
        <v>99</v>
      </c>
      <c r="M2132">
        <v>99</v>
      </c>
      <c r="N2132">
        <v>99</v>
      </c>
      <c r="O2132">
        <v>99</v>
      </c>
      <c r="P2132">
        <v>9999</v>
      </c>
      <c r="Q2132">
        <v>158</v>
      </c>
      <c r="R2132">
        <v>2746</v>
      </c>
      <c r="S2132">
        <v>2717</v>
      </c>
      <c r="T2132">
        <v>69.571826703825693</v>
      </c>
      <c r="U2132">
        <v>70.149160879873634</v>
      </c>
      <c r="V2132">
        <v>14.759650400582663</v>
      </c>
      <c r="W2132">
        <v>58.529628266470354</v>
      </c>
      <c r="X2132">
        <v>148.72987716201419</v>
      </c>
      <c r="Y2132">
        <v>136.33157319737796</v>
      </c>
      <c r="Z2132">
        <v>137.78671328671331</v>
      </c>
      <c r="AA2132">
        <v>28.033061415645072</v>
      </c>
      <c r="AB2132">
        <v>3.6826076579665425</v>
      </c>
      <c r="AC2132">
        <v>-61.397939233817112</v>
      </c>
      <c r="AD2132">
        <v>35</v>
      </c>
      <c r="AE2132">
        <v>4</v>
      </c>
      <c r="AF2132">
        <v>0</v>
      </c>
      <c r="AG2132">
        <v>5</v>
      </c>
      <c r="AH2132">
        <v>2</v>
      </c>
      <c r="AI2132">
        <v>2</v>
      </c>
      <c r="AJ2132">
        <v>0</v>
      </c>
      <c r="AK2132">
        <v>18</v>
      </c>
      <c r="AL2132">
        <v>33</v>
      </c>
      <c r="AM2132">
        <v>1</v>
      </c>
    </row>
    <row r="2133" spans="1:39">
      <c r="A2133">
        <v>6</v>
      </c>
      <c r="C2133">
        <v>2016</v>
      </c>
      <c r="D2133">
        <v>99</v>
      </c>
      <c r="E2133">
        <v>99</v>
      </c>
      <c r="F2133">
        <v>99</v>
      </c>
      <c r="G2133">
        <v>3</v>
      </c>
      <c r="H2133">
        <v>2</v>
      </c>
      <c r="I2133">
        <v>99</v>
      </c>
      <c r="J2133">
        <v>999</v>
      </c>
      <c r="K2133">
        <v>99</v>
      </c>
      <c r="L2133">
        <v>99</v>
      </c>
      <c r="M2133">
        <v>99</v>
      </c>
      <c r="N2133">
        <v>99</v>
      </c>
      <c r="O2133">
        <v>99</v>
      </c>
      <c r="P2133">
        <v>9999</v>
      </c>
      <c r="Q2133">
        <v>29</v>
      </c>
      <c r="R2133">
        <v>1201</v>
      </c>
      <c r="S2133">
        <v>1190</v>
      </c>
      <c r="T2133">
        <v>30.428173296174311</v>
      </c>
      <c r="U2133">
        <v>29.850839120126377</v>
      </c>
      <c r="V2133">
        <v>14.679433805162361</v>
      </c>
      <c r="W2133">
        <v>58.188235294117646</v>
      </c>
      <c r="X2133">
        <v>144.89875266458156</v>
      </c>
      <c r="Y2133">
        <v>132.64412989175688</v>
      </c>
      <c r="Z2133">
        <v>133.87025210084033</v>
      </c>
      <c r="AA2133">
        <v>23.579045798691343</v>
      </c>
      <c r="AB2133">
        <v>3.5567234584323191</v>
      </c>
      <c r="AC2133">
        <v>-58.543900238637519</v>
      </c>
      <c r="AD2133">
        <v>15</v>
      </c>
      <c r="AE2133">
        <v>5</v>
      </c>
      <c r="AF2133">
        <v>0</v>
      </c>
      <c r="AG2133">
        <v>2</v>
      </c>
      <c r="AH2133">
        <v>1</v>
      </c>
      <c r="AI2133">
        <v>2</v>
      </c>
      <c r="AJ2133">
        <v>0</v>
      </c>
      <c r="AK2133">
        <v>10</v>
      </c>
      <c r="AL2133">
        <v>8</v>
      </c>
      <c r="AM2133">
        <v>0</v>
      </c>
    </row>
    <row r="2134" spans="1:39">
      <c r="A2134">
        <v>6</v>
      </c>
      <c r="C2134">
        <v>2016</v>
      </c>
      <c r="D2134">
        <v>99</v>
      </c>
      <c r="E2134">
        <v>99</v>
      </c>
      <c r="F2134">
        <v>99</v>
      </c>
      <c r="G2134">
        <v>4</v>
      </c>
      <c r="H2134">
        <v>1</v>
      </c>
      <c r="I2134">
        <v>99</v>
      </c>
      <c r="J2134">
        <v>999</v>
      </c>
      <c r="K2134">
        <v>99</v>
      </c>
      <c r="L2134">
        <v>99</v>
      </c>
      <c r="M2134">
        <v>99</v>
      </c>
      <c r="N2134">
        <v>99</v>
      </c>
      <c r="O2134">
        <v>99</v>
      </c>
      <c r="P2134">
        <v>9999</v>
      </c>
      <c r="Q2134">
        <v>1</v>
      </c>
      <c r="R2134">
        <v>8</v>
      </c>
      <c r="S2134">
        <v>8</v>
      </c>
      <c r="T2134">
        <v>7.7669902912621378</v>
      </c>
      <c r="U2134">
        <v>6.9196006305832878</v>
      </c>
      <c r="V2134">
        <v>16.25</v>
      </c>
      <c r="W2134">
        <v>60.25</v>
      </c>
      <c r="X2134">
        <v>133.7486457204767</v>
      </c>
      <c r="Y2134">
        <v>123.45</v>
      </c>
      <c r="Z2134">
        <v>123.45</v>
      </c>
      <c r="AA2134">
        <v>18.348296923692995</v>
      </c>
      <c r="AB2134">
        <v>1.3919410907075049</v>
      </c>
      <c r="AC2134">
        <v>-76.400517614733403</v>
      </c>
      <c r="AD2134">
        <v>0</v>
      </c>
      <c r="AE2134">
        <v>0</v>
      </c>
      <c r="AF2134">
        <v>0</v>
      </c>
      <c r="AG2134">
        <v>0</v>
      </c>
      <c r="AH2134">
        <v>4</v>
      </c>
      <c r="AI2134">
        <v>0</v>
      </c>
      <c r="AJ2134">
        <v>0</v>
      </c>
      <c r="AK2134">
        <v>0</v>
      </c>
      <c r="AL2134">
        <v>0</v>
      </c>
      <c r="AM2134">
        <v>0</v>
      </c>
    </row>
    <row r="2135" spans="1:39">
      <c r="A2135">
        <v>6</v>
      </c>
      <c r="C2135">
        <v>2016</v>
      </c>
      <c r="D2135">
        <v>99</v>
      </c>
      <c r="E2135">
        <v>99</v>
      </c>
      <c r="F2135">
        <v>99</v>
      </c>
      <c r="G2135">
        <v>4</v>
      </c>
      <c r="H2135">
        <v>2</v>
      </c>
      <c r="I2135">
        <v>99</v>
      </c>
      <c r="J2135">
        <v>999</v>
      </c>
      <c r="K2135">
        <v>99</v>
      </c>
      <c r="L2135">
        <v>99</v>
      </c>
      <c r="M2135">
        <v>99</v>
      </c>
      <c r="N2135">
        <v>99</v>
      </c>
      <c r="O2135">
        <v>99</v>
      </c>
      <c r="P2135">
        <v>9999</v>
      </c>
      <c r="Q2135">
        <v>8</v>
      </c>
      <c r="R2135">
        <v>95</v>
      </c>
      <c r="S2135">
        <v>95</v>
      </c>
      <c r="T2135">
        <v>92.233009708737882</v>
      </c>
      <c r="U2135">
        <v>93.080399369416668</v>
      </c>
      <c r="V2135">
        <v>16.905263157894741</v>
      </c>
      <c r="W2135">
        <v>62.652631578947378</v>
      </c>
      <c r="X2135">
        <v>151.50709927581681</v>
      </c>
      <c r="Y2135">
        <v>139.84105263157889</v>
      </c>
      <c r="Z2135">
        <v>139.84105263157889</v>
      </c>
      <c r="AA2135">
        <v>26.861188964306557</v>
      </c>
      <c r="AB2135">
        <v>1.5062565731859887</v>
      </c>
      <c r="AC2135">
        <v>-54.264208587496199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</row>
    <row r="2136" spans="1:39">
      <c r="A2136">
        <v>6</v>
      </c>
      <c r="C2136">
        <v>2015</v>
      </c>
      <c r="D2136">
        <v>99</v>
      </c>
      <c r="E2136">
        <v>99</v>
      </c>
      <c r="F2136">
        <v>99</v>
      </c>
      <c r="G2136">
        <v>1</v>
      </c>
      <c r="H2136">
        <v>1</v>
      </c>
      <c r="I2136">
        <v>99</v>
      </c>
      <c r="J2136">
        <v>999</v>
      </c>
      <c r="K2136">
        <v>99</v>
      </c>
      <c r="L2136">
        <v>99</v>
      </c>
      <c r="M2136">
        <v>99</v>
      </c>
      <c r="N2136">
        <v>99</v>
      </c>
      <c r="O2136">
        <v>99</v>
      </c>
      <c r="P2136">
        <v>9999</v>
      </c>
      <c r="Q2136">
        <v>13</v>
      </c>
      <c r="R2136">
        <v>35</v>
      </c>
      <c r="S2136">
        <v>35</v>
      </c>
      <c r="T2136">
        <v>1.3227513227513228</v>
      </c>
      <c r="U2136">
        <v>1.2752946890416379</v>
      </c>
      <c r="V2136">
        <v>15.371428571428575</v>
      </c>
      <c r="W2136">
        <v>58.828571428571443</v>
      </c>
      <c r="X2136">
        <v>138.50177991023065</v>
      </c>
      <c r="Y2136">
        <v>127.83714285714288</v>
      </c>
      <c r="Z2136">
        <v>127.83714285714288</v>
      </c>
      <c r="AA2136">
        <v>23.389302630711796</v>
      </c>
      <c r="AB2136">
        <v>2.6990550122558208</v>
      </c>
      <c r="AC2136">
        <v>-59.487120068854573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</row>
    <row r="2137" spans="1:39">
      <c r="A2137">
        <v>6</v>
      </c>
      <c r="C2137">
        <v>2015</v>
      </c>
      <c r="D2137">
        <v>99</v>
      </c>
      <c r="E2137">
        <v>99</v>
      </c>
      <c r="F2137">
        <v>99</v>
      </c>
      <c r="G2137">
        <v>1</v>
      </c>
      <c r="H2137">
        <v>2</v>
      </c>
      <c r="I2137">
        <v>99</v>
      </c>
      <c r="J2137">
        <v>999</v>
      </c>
      <c r="K2137">
        <v>99</v>
      </c>
      <c r="L2137">
        <v>99</v>
      </c>
      <c r="M2137">
        <v>99</v>
      </c>
      <c r="N2137">
        <v>99</v>
      </c>
      <c r="O2137">
        <v>99</v>
      </c>
      <c r="P2137">
        <v>9999</v>
      </c>
      <c r="Q2137">
        <v>108</v>
      </c>
      <c r="R2137">
        <v>2611</v>
      </c>
      <c r="S2137">
        <v>2611</v>
      </c>
      <c r="T2137">
        <v>98.67724867724867</v>
      </c>
      <c r="U2137">
        <v>98.724705310958385</v>
      </c>
      <c r="V2137">
        <v>15.208732286480277</v>
      </c>
      <c r="W2137">
        <v>59.117962466487938</v>
      </c>
      <c r="X2137">
        <v>143.72483612750949</v>
      </c>
      <c r="Y2137">
        <v>132.65802374569131</v>
      </c>
      <c r="Z2137">
        <v>132.65802374569131</v>
      </c>
      <c r="AA2137">
        <v>28.190267662540968</v>
      </c>
      <c r="AB2137">
        <v>3.9632391400424529</v>
      </c>
      <c r="AC2137">
        <v>-45.604994619571613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24</v>
      </c>
      <c r="AM2137">
        <v>2</v>
      </c>
    </row>
    <row r="2138" spans="1:39">
      <c r="A2138">
        <v>6</v>
      </c>
      <c r="C2138">
        <v>2015</v>
      </c>
      <c r="D2138">
        <v>99</v>
      </c>
      <c r="E2138">
        <v>99</v>
      </c>
      <c r="F2138">
        <v>99</v>
      </c>
      <c r="G2138">
        <v>2</v>
      </c>
      <c r="H2138">
        <v>1</v>
      </c>
      <c r="I2138">
        <v>99</v>
      </c>
      <c r="J2138">
        <v>999</v>
      </c>
      <c r="K2138">
        <v>99</v>
      </c>
      <c r="L2138">
        <v>99</v>
      </c>
      <c r="M2138">
        <v>99</v>
      </c>
      <c r="N2138">
        <v>99</v>
      </c>
      <c r="O2138">
        <v>99</v>
      </c>
      <c r="P2138">
        <v>9999</v>
      </c>
      <c r="Q2138">
        <v>8</v>
      </c>
      <c r="R2138">
        <v>22</v>
      </c>
      <c r="S2138">
        <v>22</v>
      </c>
      <c r="T2138">
        <v>0.95818815331010432</v>
      </c>
      <c r="U2138">
        <v>0.87837730873695985</v>
      </c>
      <c r="V2138">
        <v>15.090909090909092</v>
      </c>
      <c r="W2138">
        <v>58.5</v>
      </c>
      <c r="X2138">
        <v>133.89146065202399</v>
      </c>
      <c r="Y2138">
        <v>123.58181818181821</v>
      </c>
      <c r="Z2138">
        <v>123.58181818181821</v>
      </c>
      <c r="AA2138">
        <v>34.631575665248725</v>
      </c>
      <c r="AB2138">
        <v>1.9481926356124404</v>
      </c>
      <c r="AC2138">
        <v>-32.560417542702297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</row>
    <row r="2139" spans="1:39">
      <c r="A2139">
        <v>6</v>
      </c>
      <c r="C2139">
        <v>2015</v>
      </c>
      <c r="D2139">
        <v>99</v>
      </c>
      <c r="E2139">
        <v>99</v>
      </c>
      <c r="F2139">
        <v>99</v>
      </c>
      <c r="G2139">
        <v>2</v>
      </c>
      <c r="H2139">
        <v>2</v>
      </c>
      <c r="I2139">
        <v>99</v>
      </c>
      <c r="J2139">
        <v>999</v>
      </c>
      <c r="K2139">
        <v>99</v>
      </c>
      <c r="L2139">
        <v>99</v>
      </c>
      <c r="M2139">
        <v>99</v>
      </c>
      <c r="N2139">
        <v>99</v>
      </c>
      <c r="O2139">
        <v>99</v>
      </c>
      <c r="P2139">
        <v>9999</v>
      </c>
      <c r="Q2139">
        <v>102</v>
      </c>
      <c r="R2139">
        <v>2274</v>
      </c>
      <c r="S2139">
        <v>2274</v>
      </c>
      <c r="T2139">
        <v>99.041811846689882</v>
      </c>
      <c r="U2139">
        <v>99.121622691263042</v>
      </c>
      <c r="V2139">
        <v>15.763852242744059</v>
      </c>
      <c r="W2139">
        <v>60.286719437115238</v>
      </c>
      <c r="X2139">
        <v>146.17476185167291</v>
      </c>
      <c r="Y2139">
        <v>134.91930518909405</v>
      </c>
      <c r="Z2139">
        <v>134.91930518909405</v>
      </c>
      <c r="AA2139">
        <v>28.82769759896992</v>
      </c>
      <c r="AB2139">
        <v>3.6385178566350489</v>
      </c>
      <c r="AC2139">
        <v>-58.307331038960641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6</v>
      </c>
      <c r="AM2139">
        <v>0</v>
      </c>
    </row>
    <row r="2140" spans="1:39">
      <c r="A2140">
        <v>6</v>
      </c>
      <c r="C2140">
        <v>2015</v>
      </c>
      <c r="D2140">
        <v>99</v>
      </c>
      <c r="E2140">
        <v>99</v>
      </c>
      <c r="F2140">
        <v>99</v>
      </c>
      <c r="G2140">
        <v>3</v>
      </c>
      <c r="H2140">
        <v>1</v>
      </c>
      <c r="I2140">
        <v>99</v>
      </c>
      <c r="J2140">
        <v>999</v>
      </c>
      <c r="K2140">
        <v>99</v>
      </c>
      <c r="L2140">
        <v>99</v>
      </c>
      <c r="M2140">
        <v>99</v>
      </c>
      <c r="N2140">
        <v>99</v>
      </c>
      <c r="O2140">
        <v>99</v>
      </c>
      <c r="P2140">
        <v>9999</v>
      </c>
      <c r="Q2140">
        <v>160</v>
      </c>
      <c r="R2140">
        <v>2561</v>
      </c>
      <c r="S2140">
        <v>2541</v>
      </c>
      <c r="T2140">
        <v>67.129750982961994</v>
      </c>
      <c r="U2140">
        <v>66.61762358576523</v>
      </c>
      <c r="V2140">
        <v>14.30261616556033</v>
      </c>
      <c r="W2140">
        <v>57.602518693427776</v>
      </c>
      <c r="X2140">
        <v>146.75423459569222</v>
      </c>
      <c r="Y2140">
        <v>134.77411167512673</v>
      </c>
      <c r="Z2140">
        <v>135.83490751672559</v>
      </c>
      <c r="AA2140">
        <v>28.58749911669512</v>
      </c>
      <c r="AB2140">
        <v>4.1840077027482172</v>
      </c>
      <c r="AC2140">
        <v>-63.050426258859183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60</v>
      </c>
      <c r="AM2140">
        <v>0</v>
      </c>
    </row>
    <row r="2141" spans="1:39">
      <c r="A2141">
        <v>6</v>
      </c>
      <c r="C2141">
        <v>2015</v>
      </c>
      <c r="D2141">
        <v>99</v>
      </c>
      <c r="E2141">
        <v>99</v>
      </c>
      <c r="F2141">
        <v>99</v>
      </c>
      <c r="G2141">
        <v>3</v>
      </c>
      <c r="H2141">
        <v>2</v>
      </c>
      <c r="I2141">
        <v>99</v>
      </c>
      <c r="J2141">
        <v>999</v>
      </c>
      <c r="K2141">
        <v>99</v>
      </c>
      <c r="L2141">
        <v>99</v>
      </c>
      <c r="M2141">
        <v>99</v>
      </c>
      <c r="N2141">
        <v>99</v>
      </c>
      <c r="O2141">
        <v>99</v>
      </c>
      <c r="P2141">
        <v>9999</v>
      </c>
      <c r="Q2141">
        <v>34</v>
      </c>
      <c r="R2141">
        <v>1254</v>
      </c>
      <c r="S2141">
        <v>1246</v>
      </c>
      <c r="T2141">
        <v>32.870249017038006</v>
      </c>
      <c r="U2141">
        <v>33.382376414234777</v>
      </c>
      <c r="V2141">
        <v>13.634768740031898</v>
      </c>
      <c r="W2141">
        <v>56.492776886035294</v>
      </c>
      <c r="X2141">
        <v>150.14488846957349</v>
      </c>
      <c r="Y2141">
        <v>137.92615629984061</v>
      </c>
      <c r="Z2141">
        <v>138.8117174959873</v>
      </c>
      <c r="AA2141">
        <v>26.927148444912856</v>
      </c>
      <c r="AB2141">
        <v>4.4946405566548702</v>
      </c>
      <c r="AC2141">
        <v>-61.375836590601807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38</v>
      </c>
      <c r="AM2141">
        <v>0</v>
      </c>
    </row>
    <row r="2142" spans="1:39">
      <c r="A2142">
        <v>6</v>
      </c>
      <c r="C2142">
        <v>2015</v>
      </c>
      <c r="D2142">
        <v>99</v>
      </c>
      <c r="E2142">
        <v>99</v>
      </c>
      <c r="F2142">
        <v>99</v>
      </c>
      <c r="G2142">
        <v>4</v>
      </c>
      <c r="H2142">
        <v>1</v>
      </c>
      <c r="I2142">
        <v>99</v>
      </c>
      <c r="J2142">
        <v>999</v>
      </c>
      <c r="K2142">
        <v>99</v>
      </c>
      <c r="L2142">
        <v>99</v>
      </c>
      <c r="M2142">
        <v>99</v>
      </c>
      <c r="N2142">
        <v>99</v>
      </c>
      <c r="O2142">
        <v>99</v>
      </c>
      <c r="P2142">
        <v>9999</v>
      </c>
      <c r="Q2142">
        <v>3</v>
      </c>
      <c r="R2142">
        <v>27</v>
      </c>
      <c r="S2142">
        <v>27</v>
      </c>
      <c r="T2142">
        <v>10</v>
      </c>
      <c r="U2142">
        <v>9.9657692901631751</v>
      </c>
      <c r="V2142">
        <v>13.222222222222221</v>
      </c>
      <c r="W2142">
        <v>55</v>
      </c>
      <c r="X2142">
        <v>155.37498495244975</v>
      </c>
      <c r="Y2142">
        <v>143.41111111111113</v>
      </c>
      <c r="Z2142">
        <v>143.41111111111113</v>
      </c>
      <c r="AA2142">
        <v>58.087254503913918</v>
      </c>
      <c r="AB2142">
        <v>9.6070961427632344</v>
      </c>
      <c r="AC2142">
        <v>-95.993682903265437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1</v>
      </c>
      <c r="AM2142">
        <v>0</v>
      </c>
    </row>
    <row r="2143" spans="1:39">
      <c r="A2143">
        <v>6</v>
      </c>
      <c r="C2143">
        <v>2015</v>
      </c>
      <c r="D2143">
        <v>99</v>
      </c>
      <c r="E2143">
        <v>99</v>
      </c>
      <c r="F2143">
        <v>99</v>
      </c>
      <c r="G2143">
        <v>4</v>
      </c>
      <c r="H2143">
        <v>2</v>
      </c>
      <c r="I2143">
        <v>99</v>
      </c>
      <c r="J2143">
        <v>999</v>
      </c>
      <c r="K2143">
        <v>99</v>
      </c>
      <c r="L2143">
        <v>99</v>
      </c>
      <c r="M2143">
        <v>99</v>
      </c>
      <c r="N2143">
        <v>99</v>
      </c>
      <c r="O2143">
        <v>99</v>
      </c>
      <c r="P2143">
        <v>9999</v>
      </c>
      <c r="Q2143">
        <v>11</v>
      </c>
      <c r="R2143">
        <v>243</v>
      </c>
      <c r="S2143">
        <v>243</v>
      </c>
      <c r="T2143">
        <v>90</v>
      </c>
      <c r="U2143">
        <v>90.034230709836862</v>
      </c>
      <c r="V2143">
        <v>16.74074074074074</v>
      </c>
      <c r="W2143">
        <v>62.4238683127572</v>
      </c>
      <c r="X2143">
        <v>155.96796989598246</v>
      </c>
      <c r="Y2143">
        <v>143.95843621399169</v>
      </c>
      <c r="Z2143">
        <v>143.95843621399169</v>
      </c>
      <c r="AA2143">
        <v>31.529782785373826</v>
      </c>
      <c r="AB2143">
        <v>1.8136900109747505</v>
      </c>
      <c r="AC2143">
        <v>-70.908947916225813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</row>
    <row r="2144" spans="1:39">
      <c r="A2144">
        <v>6</v>
      </c>
      <c r="C2144">
        <v>2014</v>
      </c>
      <c r="D2144">
        <v>99</v>
      </c>
      <c r="E2144">
        <v>99</v>
      </c>
      <c r="F2144">
        <v>99</v>
      </c>
      <c r="G2144">
        <v>1</v>
      </c>
      <c r="H2144">
        <v>1</v>
      </c>
      <c r="I2144">
        <v>99</v>
      </c>
      <c r="J2144">
        <v>999</v>
      </c>
      <c r="K2144">
        <v>99</v>
      </c>
      <c r="L2144">
        <v>99</v>
      </c>
      <c r="M2144">
        <v>99</v>
      </c>
      <c r="N2144">
        <v>99</v>
      </c>
      <c r="O2144">
        <v>99</v>
      </c>
      <c r="P2144">
        <v>9999</v>
      </c>
      <c r="Q2144">
        <v>6</v>
      </c>
      <c r="R2144">
        <v>21</v>
      </c>
      <c r="S2144">
        <v>21</v>
      </c>
      <c r="T2144">
        <v>0.77348066298342533</v>
      </c>
      <c r="U2144">
        <v>0.68808473460634478</v>
      </c>
      <c r="V2144">
        <v>15.571428571428577</v>
      </c>
      <c r="W2144">
        <v>59.238095238095248</v>
      </c>
      <c r="X2144">
        <v>128.51983697054121</v>
      </c>
      <c r="Y2144">
        <v>118.62380952380953</v>
      </c>
      <c r="Z2144">
        <v>118.62380952380953</v>
      </c>
      <c r="AA2144">
        <v>21.127682241933055</v>
      </c>
      <c r="AB2144">
        <v>2.1581465130713942</v>
      </c>
      <c r="AC2144">
        <v>-58.151645324298727</v>
      </c>
    </row>
    <row r="2145" spans="1:29">
      <c r="A2145">
        <v>6</v>
      </c>
      <c r="C2145">
        <v>2014</v>
      </c>
      <c r="D2145">
        <v>99</v>
      </c>
      <c r="E2145">
        <v>99</v>
      </c>
      <c r="F2145">
        <v>99</v>
      </c>
      <c r="G2145">
        <v>1</v>
      </c>
      <c r="H2145">
        <v>2</v>
      </c>
      <c r="I2145">
        <v>99</v>
      </c>
      <c r="J2145">
        <v>999</v>
      </c>
      <c r="K2145">
        <v>99</v>
      </c>
      <c r="L2145">
        <v>99</v>
      </c>
      <c r="M2145">
        <v>99</v>
      </c>
      <c r="N2145">
        <v>99</v>
      </c>
      <c r="O2145">
        <v>99</v>
      </c>
      <c r="P2145">
        <v>9999</v>
      </c>
      <c r="Q2145">
        <v>113</v>
      </c>
      <c r="R2145">
        <v>2694</v>
      </c>
      <c r="S2145">
        <v>2692</v>
      </c>
      <c r="T2145">
        <v>99.226519337016569</v>
      </c>
      <c r="U2145">
        <v>99.311915265393679</v>
      </c>
      <c r="V2145">
        <v>16.534521158129177</v>
      </c>
      <c r="W2145">
        <v>59.923476968796443</v>
      </c>
      <c r="X2145">
        <v>144.70529992817401</v>
      </c>
      <c r="Y2145">
        <v>133.4605790645881</v>
      </c>
      <c r="Z2145">
        <v>133.55973254086189</v>
      </c>
      <c r="AA2145">
        <v>28.447389170134631</v>
      </c>
      <c r="AB2145">
        <v>3.4979423082884216</v>
      </c>
      <c r="AC2145">
        <v>-46.245631780479265</v>
      </c>
    </row>
    <row r="2146" spans="1:29">
      <c r="A2146">
        <v>6</v>
      </c>
      <c r="C2146">
        <v>2014</v>
      </c>
      <c r="D2146">
        <v>99</v>
      </c>
      <c r="E2146">
        <v>99</v>
      </c>
      <c r="F2146">
        <v>99</v>
      </c>
      <c r="G2146">
        <v>2</v>
      </c>
      <c r="H2146">
        <v>1</v>
      </c>
      <c r="I2146">
        <v>99</v>
      </c>
      <c r="J2146">
        <v>999</v>
      </c>
      <c r="K2146">
        <v>99</v>
      </c>
      <c r="L2146">
        <v>99</v>
      </c>
      <c r="M2146">
        <v>99</v>
      </c>
      <c r="N2146">
        <v>99</v>
      </c>
      <c r="O2146">
        <v>99</v>
      </c>
      <c r="P2146">
        <v>9999</v>
      </c>
      <c r="Q2146">
        <v>12</v>
      </c>
      <c r="R2146">
        <v>35</v>
      </c>
      <c r="S2146">
        <v>34</v>
      </c>
      <c r="T2146">
        <v>1.76056338028169</v>
      </c>
      <c r="U2146">
        <v>1.5231148296522121</v>
      </c>
      <c r="V2146">
        <v>17.628571428571437</v>
      </c>
      <c r="W2146">
        <v>59.029411764705877</v>
      </c>
      <c r="X2146">
        <v>130.74137130475157</v>
      </c>
      <c r="Y2146">
        <v>117.84</v>
      </c>
      <c r="Z2146">
        <v>121.30588235294118</v>
      </c>
      <c r="AA2146">
        <v>28.65471874882715</v>
      </c>
      <c r="AB2146">
        <v>2.3699751068144552</v>
      </c>
      <c r="AC2146">
        <v>-26.037804964886671</v>
      </c>
    </row>
    <row r="2147" spans="1:29">
      <c r="A2147">
        <v>6</v>
      </c>
      <c r="C2147">
        <v>2014</v>
      </c>
      <c r="D2147">
        <v>99</v>
      </c>
      <c r="E2147">
        <v>99</v>
      </c>
      <c r="F2147">
        <v>99</v>
      </c>
      <c r="G2147">
        <v>2</v>
      </c>
      <c r="H2147">
        <v>2</v>
      </c>
      <c r="I2147">
        <v>99</v>
      </c>
      <c r="J2147">
        <v>999</v>
      </c>
      <c r="K2147">
        <v>99</v>
      </c>
      <c r="L2147">
        <v>99</v>
      </c>
      <c r="M2147">
        <v>99</v>
      </c>
      <c r="N2147">
        <v>99</v>
      </c>
      <c r="O2147">
        <v>99</v>
      </c>
      <c r="P2147">
        <v>9999</v>
      </c>
      <c r="Q2147">
        <v>100</v>
      </c>
      <c r="R2147">
        <v>1953</v>
      </c>
      <c r="S2147">
        <v>1952</v>
      </c>
      <c r="T2147">
        <v>98.239436619718319</v>
      </c>
      <c r="U2147">
        <v>98.476885170347771</v>
      </c>
      <c r="V2147">
        <v>15.929851510496675</v>
      </c>
      <c r="W2147">
        <v>59.461577868852466</v>
      </c>
      <c r="X2147">
        <v>148.03688411139578</v>
      </c>
      <c r="Y2147">
        <v>136.54009216589881</v>
      </c>
      <c r="Z2147">
        <v>136.61004098360672</v>
      </c>
      <c r="AA2147">
        <v>29.842013505798882</v>
      </c>
      <c r="AB2147">
        <v>3.7260930800877303</v>
      </c>
      <c r="AC2147">
        <v>-59.332319611552101</v>
      </c>
    </row>
    <row r="2148" spans="1:29">
      <c r="A2148">
        <v>6</v>
      </c>
      <c r="C2148">
        <v>2014</v>
      </c>
      <c r="D2148">
        <v>99</v>
      </c>
      <c r="E2148">
        <v>99</v>
      </c>
      <c r="F2148">
        <v>99</v>
      </c>
      <c r="G2148">
        <v>3</v>
      </c>
      <c r="H2148">
        <v>1</v>
      </c>
      <c r="I2148">
        <v>99</v>
      </c>
      <c r="J2148">
        <v>999</v>
      </c>
      <c r="K2148">
        <v>99</v>
      </c>
      <c r="L2148">
        <v>99</v>
      </c>
      <c r="M2148">
        <v>99</v>
      </c>
      <c r="N2148">
        <v>99</v>
      </c>
      <c r="O2148">
        <v>99</v>
      </c>
      <c r="P2148">
        <v>9999</v>
      </c>
      <c r="Q2148">
        <v>191</v>
      </c>
      <c r="R2148">
        <v>2773</v>
      </c>
      <c r="S2148">
        <v>2743</v>
      </c>
      <c r="T2148">
        <v>75.599781897491809</v>
      </c>
      <c r="U2148">
        <v>76.045623796293981</v>
      </c>
      <c r="V2148">
        <v>15.622791200865487</v>
      </c>
      <c r="W2148">
        <v>58.84032081662415</v>
      </c>
      <c r="X2148">
        <v>146.33810240287187</v>
      </c>
      <c r="Y2148">
        <v>133.97612693833369</v>
      </c>
      <c r="Z2148">
        <v>135.44141450966072</v>
      </c>
      <c r="AA2148">
        <v>29.273745485333055</v>
      </c>
      <c r="AB2148">
        <v>3.8769846571743929</v>
      </c>
      <c r="AC2148">
        <v>-63.303183698702384</v>
      </c>
    </row>
    <row r="2149" spans="1:29">
      <c r="A2149">
        <v>6</v>
      </c>
      <c r="C2149">
        <v>2014</v>
      </c>
      <c r="D2149">
        <v>99</v>
      </c>
      <c r="E2149">
        <v>99</v>
      </c>
      <c r="F2149">
        <v>99</v>
      </c>
      <c r="G2149">
        <v>3</v>
      </c>
      <c r="H2149">
        <v>2</v>
      </c>
      <c r="I2149">
        <v>99</v>
      </c>
      <c r="J2149">
        <v>999</v>
      </c>
      <c r="K2149">
        <v>99</v>
      </c>
      <c r="L2149">
        <v>99</v>
      </c>
      <c r="M2149">
        <v>99</v>
      </c>
      <c r="N2149">
        <v>99</v>
      </c>
      <c r="O2149">
        <v>99</v>
      </c>
      <c r="P2149">
        <v>9999</v>
      </c>
      <c r="Q2149">
        <v>35</v>
      </c>
      <c r="R2149">
        <v>895</v>
      </c>
      <c r="S2149">
        <v>879</v>
      </c>
      <c r="T2149">
        <v>24.400218102508184</v>
      </c>
      <c r="U2149">
        <v>23.954376203706023</v>
      </c>
      <c r="V2149">
        <v>15.939664804469276</v>
      </c>
      <c r="W2149">
        <v>58.671217292377712</v>
      </c>
      <c r="X2149">
        <v>143.47918192437839</v>
      </c>
      <c r="Y2149">
        <v>130.75698324022343</v>
      </c>
      <c r="Z2149">
        <v>133.13708759954491</v>
      </c>
      <c r="AA2149">
        <v>29.089354533047501</v>
      </c>
      <c r="AB2149">
        <v>4.0955568196133889</v>
      </c>
      <c r="AC2149">
        <v>-66.153246421899823</v>
      </c>
    </row>
    <row r="2150" spans="1:29">
      <c r="A2150">
        <v>6</v>
      </c>
      <c r="C2150">
        <v>2014</v>
      </c>
      <c r="D2150">
        <v>99</v>
      </c>
      <c r="E2150">
        <v>99</v>
      </c>
      <c r="F2150">
        <v>99</v>
      </c>
      <c r="G2150">
        <v>4</v>
      </c>
      <c r="H2150">
        <v>1</v>
      </c>
      <c r="I2150">
        <v>99</v>
      </c>
      <c r="J2150">
        <v>999</v>
      </c>
      <c r="K2150">
        <v>99</v>
      </c>
      <c r="L2150">
        <v>99</v>
      </c>
      <c r="M2150">
        <v>99</v>
      </c>
      <c r="N2150">
        <v>99</v>
      </c>
      <c r="O2150">
        <v>99</v>
      </c>
      <c r="P2150">
        <v>9999</v>
      </c>
      <c r="Q2150">
        <v>7</v>
      </c>
      <c r="R2150">
        <v>48</v>
      </c>
      <c r="S2150">
        <v>44</v>
      </c>
      <c r="T2150">
        <v>27.272727272727277</v>
      </c>
      <c r="U2150">
        <v>23.793540015589024</v>
      </c>
      <c r="V2150">
        <v>24.604166666666671</v>
      </c>
      <c r="W2150">
        <v>60.159090909090899</v>
      </c>
      <c r="X2150">
        <v>129.95440592271578</v>
      </c>
      <c r="Y2150">
        <v>110.0208333333333</v>
      </c>
      <c r="Z2150">
        <v>120.02272727272728</v>
      </c>
      <c r="AA2150">
        <v>25.289782913949875</v>
      </c>
      <c r="AB2150">
        <v>2.5040256843929529</v>
      </c>
      <c r="AC2150">
        <v>-46.762123359598398</v>
      </c>
    </row>
    <row r="2151" spans="1:29">
      <c r="A2151">
        <v>6</v>
      </c>
      <c r="C2151">
        <v>2014</v>
      </c>
      <c r="D2151">
        <v>99</v>
      </c>
      <c r="E2151">
        <v>99</v>
      </c>
      <c r="F2151">
        <v>99</v>
      </c>
      <c r="G2151">
        <v>4</v>
      </c>
      <c r="H2151">
        <v>2</v>
      </c>
      <c r="I2151">
        <v>99</v>
      </c>
      <c r="J2151">
        <v>999</v>
      </c>
      <c r="K2151">
        <v>99</v>
      </c>
      <c r="L2151">
        <v>99</v>
      </c>
      <c r="M2151">
        <v>99</v>
      </c>
      <c r="N2151">
        <v>99</v>
      </c>
      <c r="O2151">
        <v>99</v>
      </c>
      <c r="P2151">
        <v>9999</v>
      </c>
      <c r="Q2151">
        <v>10</v>
      </c>
      <c r="R2151">
        <v>128</v>
      </c>
      <c r="S2151">
        <v>124</v>
      </c>
      <c r="T2151">
        <v>72.727272727272734</v>
      </c>
      <c r="U2151">
        <v>76.206459984410998</v>
      </c>
      <c r="V2151">
        <v>19.4453125</v>
      </c>
      <c r="W2151">
        <v>62.967741935483886</v>
      </c>
      <c r="X2151">
        <v>146.69725081256775</v>
      </c>
      <c r="Y2151">
        <v>132.14140625000002</v>
      </c>
      <c r="Z2151">
        <v>136.40403225806449</v>
      </c>
      <c r="AA2151">
        <v>28.834677261470006</v>
      </c>
      <c r="AB2151">
        <v>1.6893188351967943</v>
      </c>
      <c r="AC2151">
        <v>-34.204127952347562</v>
      </c>
    </row>
    <row r="2152" spans="1:29">
      <c r="A2152">
        <v>6</v>
      </c>
      <c r="C2152">
        <v>2013</v>
      </c>
      <c r="D2152">
        <v>99</v>
      </c>
      <c r="E2152">
        <v>99</v>
      </c>
      <c r="F2152">
        <v>99</v>
      </c>
      <c r="G2152">
        <v>1</v>
      </c>
      <c r="H2152">
        <v>1</v>
      </c>
      <c r="I2152">
        <v>99</v>
      </c>
      <c r="J2152">
        <v>999</v>
      </c>
      <c r="K2152">
        <v>99</v>
      </c>
      <c r="L2152">
        <v>99</v>
      </c>
      <c r="M2152">
        <v>99</v>
      </c>
      <c r="N2152">
        <v>99</v>
      </c>
      <c r="O2152">
        <v>99</v>
      </c>
      <c r="P2152">
        <v>9999</v>
      </c>
      <c r="Q2152">
        <v>9</v>
      </c>
      <c r="R2152">
        <v>36</v>
      </c>
      <c r="S2152">
        <v>36</v>
      </c>
      <c r="T2152">
        <v>1.2508686587908264</v>
      </c>
      <c r="U2152">
        <v>1.136263335809212</v>
      </c>
      <c r="V2152">
        <v>15.333333333333337</v>
      </c>
      <c r="W2152">
        <v>59.222222222222221</v>
      </c>
      <c r="X2152">
        <v>132.49969904899478</v>
      </c>
      <c r="Y2152">
        <v>122.29722222222222</v>
      </c>
      <c r="Z2152">
        <v>122.29722222222222</v>
      </c>
      <c r="AA2152">
        <v>35.207428872888499</v>
      </c>
      <c r="AB2152">
        <v>4.4228642749989104</v>
      </c>
      <c r="AC2152">
        <v>-22.952467263726088</v>
      </c>
    </row>
    <row r="2153" spans="1:29">
      <c r="A2153">
        <v>6</v>
      </c>
      <c r="C2153">
        <v>2013</v>
      </c>
      <c r="D2153">
        <v>99</v>
      </c>
      <c r="E2153">
        <v>99</v>
      </c>
      <c r="F2153">
        <v>99</v>
      </c>
      <c r="G2153">
        <v>1</v>
      </c>
      <c r="H2153">
        <v>2</v>
      </c>
      <c r="I2153">
        <v>99</v>
      </c>
      <c r="J2153">
        <v>999</v>
      </c>
      <c r="K2153">
        <v>99</v>
      </c>
      <c r="L2153">
        <v>99</v>
      </c>
      <c r="M2153">
        <v>99</v>
      </c>
      <c r="N2153">
        <v>99</v>
      </c>
      <c r="O2153">
        <v>99</v>
      </c>
      <c r="P2153">
        <v>9999</v>
      </c>
      <c r="Q2153">
        <v>117</v>
      </c>
      <c r="R2153">
        <v>2842</v>
      </c>
      <c r="S2153">
        <v>2842</v>
      </c>
      <c r="T2153">
        <v>98.749131341209178</v>
      </c>
      <c r="U2153">
        <v>98.863736664190782</v>
      </c>
      <c r="V2153">
        <v>16.003870513722731</v>
      </c>
      <c r="W2153">
        <v>59.196692470091499</v>
      </c>
      <c r="X2153">
        <v>146.03311418339501</v>
      </c>
      <c r="Y2153">
        <v>134.78856439127378</v>
      </c>
      <c r="Z2153">
        <v>134.78856439127378</v>
      </c>
      <c r="AA2153">
        <v>29.474688256763912</v>
      </c>
      <c r="AB2153">
        <v>3.7186904967992249</v>
      </c>
      <c r="AC2153">
        <v>-47.498333776119615</v>
      </c>
    </row>
    <row r="2154" spans="1:29">
      <c r="A2154">
        <v>6</v>
      </c>
      <c r="C2154">
        <v>2013</v>
      </c>
      <c r="D2154">
        <v>99</v>
      </c>
      <c r="E2154">
        <v>99</v>
      </c>
      <c r="F2154">
        <v>99</v>
      </c>
      <c r="G2154">
        <v>2</v>
      </c>
      <c r="H2154">
        <v>1</v>
      </c>
      <c r="I2154">
        <v>99</v>
      </c>
      <c r="J2154">
        <v>999</v>
      </c>
      <c r="K2154">
        <v>99</v>
      </c>
      <c r="L2154">
        <v>99</v>
      </c>
      <c r="M2154">
        <v>99</v>
      </c>
      <c r="N2154">
        <v>99</v>
      </c>
      <c r="O2154">
        <v>99</v>
      </c>
      <c r="P2154">
        <v>9999</v>
      </c>
      <c r="Q2154">
        <v>4</v>
      </c>
      <c r="R2154">
        <v>8</v>
      </c>
      <c r="S2154">
        <v>8</v>
      </c>
      <c r="T2154">
        <v>0.36133694670280031</v>
      </c>
      <c r="U2154">
        <v>0.29120838975057078</v>
      </c>
      <c r="V2154">
        <v>24.625</v>
      </c>
      <c r="W2154">
        <v>58.125</v>
      </c>
      <c r="X2154">
        <v>119.82665222101843</v>
      </c>
      <c r="Y2154">
        <v>110.6</v>
      </c>
      <c r="Z2154">
        <v>110.6</v>
      </c>
      <c r="AA2154">
        <v>25.1406543272048</v>
      </c>
      <c r="AB2154">
        <v>0.92702481088695809</v>
      </c>
      <c r="AC2154">
        <v>14.642145749827707</v>
      </c>
    </row>
    <row r="2155" spans="1:29">
      <c r="A2155">
        <v>6</v>
      </c>
      <c r="C2155">
        <v>2013</v>
      </c>
      <c r="D2155">
        <v>99</v>
      </c>
      <c r="E2155">
        <v>99</v>
      </c>
      <c r="F2155">
        <v>99</v>
      </c>
      <c r="G2155">
        <v>2</v>
      </c>
      <c r="H2155">
        <v>2</v>
      </c>
      <c r="I2155">
        <v>99</v>
      </c>
      <c r="J2155">
        <v>999</v>
      </c>
      <c r="K2155">
        <v>99</v>
      </c>
      <c r="L2155">
        <v>99</v>
      </c>
      <c r="M2155">
        <v>99</v>
      </c>
      <c r="N2155">
        <v>99</v>
      </c>
      <c r="O2155">
        <v>99</v>
      </c>
      <c r="P2155">
        <v>9999</v>
      </c>
      <c r="Q2155">
        <v>114</v>
      </c>
      <c r="R2155">
        <v>2206</v>
      </c>
      <c r="S2155">
        <v>2206</v>
      </c>
      <c r="T2155">
        <v>99.638663053297179</v>
      </c>
      <c r="U2155">
        <v>99.708791610249406</v>
      </c>
      <c r="V2155">
        <v>16.158204895738891</v>
      </c>
      <c r="W2155">
        <v>59.678150498640065</v>
      </c>
      <c r="X2155">
        <v>148.7878522968482</v>
      </c>
      <c r="Y2155">
        <v>137.33118766999081</v>
      </c>
      <c r="Z2155">
        <v>137.33118766999081</v>
      </c>
      <c r="AA2155">
        <v>28.739410161198482</v>
      </c>
      <c r="AB2155">
        <v>3.6604206649316993</v>
      </c>
      <c r="AC2155">
        <v>-58.985142779511087</v>
      </c>
    </row>
    <row r="2156" spans="1:29">
      <c r="A2156">
        <v>6</v>
      </c>
      <c r="C2156">
        <v>2013</v>
      </c>
      <c r="D2156">
        <v>99</v>
      </c>
      <c r="E2156">
        <v>99</v>
      </c>
      <c r="F2156">
        <v>99</v>
      </c>
      <c r="G2156">
        <v>3</v>
      </c>
      <c r="H2156">
        <v>1</v>
      </c>
      <c r="I2156">
        <v>99</v>
      </c>
      <c r="J2156">
        <v>999</v>
      </c>
      <c r="K2156">
        <v>99</v>
      </c>
      <c r="L2156">
        <v>99</v>
      </c>
      <c r="M2156">
        <v>99</v>
      </c>
      <c r="N2156">
        <v>99</v>
      </c>
      <c r="O2156">
        <v>99</v>
      </c>
      <c r="P2156">
        <v>9999</v>
      </c>
      <c r="Q2156">
        <v>197</v>
      </c>
      <c r="R2156">
        <v>2744</v>
      </c>
      <c r="S2156">
        <v>2703</v>
      </c>
      <c r="T2156">
        <v>74.524714828897345</v>
      </c>
      <c r="U2156">
        <v>74.437801707058142</v>
      </c>
      <c r="V2156">
        <v>16.135568513119537</v>
      </c>
      <c r="W2156">
        <v>59.058453570107282</v>
      </c>
      <c r="X2156">
        <v>143.91348088531171</v>
      </c>
      <c r="Y2156">
        <v>131.30714285714296</v>
      </c>
      <c r="Z2156">
        <v>133.29885312615622</v>
      </c>
      <c r="AA2156">
        <v>27.545673143572728</v>
      </c>
      <c r="AB2156">
        <v>3.3918339147410954</v>
      </c>
      <c r="AC2156">
        <v>-58.088390933512784</v>
      </c>
    </row>
    <row r="2157" spans="1:29">
      <c r="A2157">
        <v>6</v>
      </c>
      <c r="C2157">
        <v>2013</v>
      </c>
      <c r="D2157">
        <v>99</v>
      </c>
      <c r="E2157">
        <v>99</v>
      </c>
      <c r="F2157">
        <v>99</v>
      </c>
      <c r="G2157">
        <v>3</v>
      </c>
      <c r="H2157">
        <v>2</v>
      </c>
      <c r="I2157">
        <v>99</v>
      </c>
      <c r="J2157">
        <v>999</v>
      </c>
      <c r="K2157">
        <v>99</v>
      </c>
      <c r="L2157">
        <v>99</v>
      </c>
      <c r="M2157">
        <v>99</v>
      </c>
      <c r="N2157">
        <v>99</v>
      </c>
      <c r="O2157">
        <v>99</v>
      </c>
      <c r="P2157">
        <v>9999</v>
      </c>
      <c r="Q2157">
        <v>37</v>
      </c>
      <c r="R2157">
        <v>938</v>
      </c>
      <c r="S2157">
        <v>922</v>
      </c>
      <c r="T2157">
        <v>25.475285171102655</v>
      </c>
      <c r="U2157">
        <v>25.56219829294184</v>
      </c>
      <c r="V2157">
        <v>15.775053304904052</v>
      </c>
      <c r="W2157">
        <v>58.59110629067245</v>
      </c>
      <c r="X2157">
        <v>145.55727014209248</v>
      </c>
      <c r="Y2157">
        <v>131.90895522388075</v>
      </c>
      <c r="Z2157">
        <v>134.19804772234289</v>
      </c>
      <c r="AA2157">
        <v>28.281522763301687</v>
      </c>
      <c r="AB2157">
        <v>3.8579505016654694</v>
      </c>
      <c r="AC2157">
        <v>-59.900291399912703</v>
      </c>
    </row>
    <row r="2158" spans="1:29">
      <c r="A2158">
        <v>6</v>
      </c>
      <c r="C2158">
        <v>2013</v>
      </c>
      <c r="D2158">
        <v>99</v>
      </c>
      <c r="E2158">
        <v>99</v>
      </c>
      <c r="F2158">
        <v>99</v>
      </c>
      <c r="G2158">
        <v>4</v>
      </c>
      <c r="H2158">
        <v>1</v>
      </c>
      <c r="I2158">
        <v>99</v>
      </c>
      <c r="J2158">
        <v>999</v>
      </c>
      <c r="K2158">
        <v>99</v>
      </c>
      <c r="L2158">
        <v>99</v>
      </c>
      <c r="M2158">
        <v>99</v>
      </c>
      <c r="N2158">
        <v>99</v>
      </c>
      <c r="O2158">
        <v>99</v>
      </c>
      <c r="P2158">
        <v>9999</v>
      </c>
      <c r="Q2158">
        <v>7</v>
      </c>
      <c r="R2158">
        <v>23</v>
      </c>
      <c r="S2158">
        <v>23</v>
      </c>
      <c r="T2158">
        <v>15.333333333333337</v>
      </c>
      <c r="U2158">
        <v>15.222964156880799</v>
      </c>
      <c r="V2158">
        <v>15.956521739130435</v>
      </c>
      <c r="W2158">
        <v>60.478260869565212</v>
      </c>
      <c r="X2158">
        <v>140.14320033915868</v>
      </c>
      <c r="Y2158">
        <v>129.35217391304352</v>
      </c>
      <c r="Z2158">
        <v>129.35217391304352</v>
      </c>
      <c r="AA2158">
        <v>29.468389394993658</v>
      </c>
      <c r="AB2158">
        <v>3.0197835398583304</v>
      </c>
      <c r="AC2158">
        <v>-63.040821974193555</v>
      </c>
    </row>
    <row r="2159" spans="1:29">
      <c r="A2159">
        <v>6</v>
      </c>
      <c r="C2159">
        <v>2013</v>
      </c>
      <c r="D2159">
        <v>99</v>
      </c>
      <c r="E2159">
        <v>99</v>
      </c>
      <c r="F2159">
        <v>99</v>
      </c>
      <c r="G2159">
        <v>4</v>
      </c>
      <c r="H2159">
        <v>2</v>
      </c>
      <c r="I2159">
        <v>99</v>
      </c>
      <c r="J2159">
        <v>999</v>
      </c>
      <c r="K2159">
        <v>99</v>
      </c>
      <c r="L2159">
        <v>99</v>
      </c>
      <c r="M2159">
        <v>99</v>
      </c>
      <c r="N2159">
        <v>99</v>
      </c>
      <c r="O2159">
        <v>99</v>
      </c>
      <c r="P2159">
        <v>9999</v>
      </c>
      <c r="Q2159">
        <v>11</v>
      </c>
      <c r="R2159">
        <v>127</v>
      </c>
      <c r="S2159">
        <v>126</v>
      </c>
      <c r="T2159">
        <v>84.666666666666686</v>
      </c>
      <c r="U2159">
        <v>84.777035843119194</v>
      </c>
      <c r="V2159">
        <v>17.503937007874018</v>
      </c>
      <c r="W2159">
        <v>63.158730158730158</v>
      </c>
      <c r="X2159">
        <v>142.59731618054789</v>
      </c>
      <c r="Y2159">
        <v>130.45984251968508</v>
      </c>
      <c r="Z2159">
        <v>131.49523809523816</v>
      </c>
      <c r="AA2159">
        <v>29.962359606634056</v>
      </c>
      <c r="AB2159">
        <v>1.8318725713493953</v>
      </c>
      <c r="AC2159">
        <v>-32.852424059105154</v>
      </c>
    </row>
    <row r="2160" spans="1:29">
      <c r="A2160">
        <v>6</v>
      </c>
      <c r="C2160">
        <v>2012</v>
      </c>
      <c r="D2160">
        <v>99</v>
      </c>
      <c r="E2160">
        <v>99</v>
      </c>
      <c r="F2160">
        <v>99</v>
      </c>
      <c r="G2160">
        <v>1</v>
      </c>
      <c r="H2160">
        <v>1</v>
      </c>
      <c r="I2160">
        <v>99</v>
      </c>
      <c r="J2160">
        <v>999</v>
      </c>
      <c r="K2160">
        <v>99</v>
      </c>
      <c r="L2160">
        <v>99</v>
      </c>
      <c r="M2160">
        <v>99</v>
      </c>
      <c r="N2160">
        <v>99</v>
      </c>
      <c r="O2160">
        <v>99</v>
      </c>
      <c r="P2160">
        <v>9999</v>
      </c>
      <c r="Q2160">
        <v>18</v>
      </c>
      <c r="R2160">
        <v>77</v>
      </c>
      <c r="S2160">
        <v>77</v>
      </c>
      <c r="T2160">
        <v>2.858203414996288</v>
      </c>
      <c r="U2160">
        <v>2.57439722424383</v>
      </c>
      <c r="V2160">
        <v>18.909090909090914</v>
      </c>
      <c r="W2160">
        <v>59.454545454545446</v>
      </c>
      <c r="X2160">
        <v>132.94029913748221</v>
      </c>
      <c r="Y2160">
        <v>122.7038961038961</v>
      </c>
      <c r="Z2160">
        <v>122.7038961038961</v>
      </c>
      <c r="AA2160">
        <v>27.700820193016408</v>
      </c>
      <c r="AB2160">
        <v>2.5662416530717191</v>
      </c>
      <c r="AC2160">
        <v>-37.918351089606389</v>
      </c>
    </row>
    <row r="2161" spans="1:29">
      <c r="A2161">
        <v>6</v>
      </c>
      <c r="C2161">
        <v>2012</v>
      </c>
      <c r="D2161">
        <v>99</v>
      </c>
      <c r="E2161">
        <v>99</v>
      </c>
      <c r="F2161">
        <v>99</v>
      </c>
      <c r="G2161">
        <v>1</v>
      </c>
      <c r="H2161">
        <v>2</v>
      </c>
      <c r="I2161">
        <v>99</v>
      </c>
      <c r="J2161">
        <v>999</v>
      </c>
      <c r="K2161">
        <v>99</v>
      </c>
      <c r="L2161">
        <v>99</v>
      </c>
      <c r="M2161">
        <v>99</v>
      </c>
      <c r="N2161">
        <v>99</v>
      </c>
      <c r="O2161">
        <v>99</v>
      </c>
      <c r="P2161">
        <v>9999</v>
      </c>
      <c r="Q2161">
        <v>129</v>
      </c>
      <c r="R2161">
        <v>2617</v>
      </c>
      <c r="S2161">
        <v>2616</v>
      </c>
      <c r="T2161">
        <v>97.141796585003746</v>
      </c>
      <c r="U2161">
        <v>97.425602775756161</v>
      </c>
      <c r="V2161">
        <v>16.151318303400839</v>
      </c>
      <c r="W2161">
        <v>59.066131498470938</v>
      </c>
      <c r="X2161">
        <v>148.11249555473401</v>
      </c>
      <c r="Y2161">
        <v>136.62900267481876</v>
      </c>
      <c r="Z2161">
        <v>136.68123088685039</v>
      </c>
      <c r="AA2161">
        <v>28.23136586344032</v>
      </c>
      <c r="AB2161">
        <v>3.6903025684798592</v>
      </c>
      <c r="AC2161">
        <v>-47.42619432379108</v>
      </c>
    </row>
    <row r="2162" spans="1:29">
      <c r="A2162">
        <v>6</v>
      </c>
      <c r="C2162">
        <v>2012</v>
      </c>
      <c r="D2162">
        <v>99</v>
      </c>
      <c r="E2162">
        <v>99</v>
      </c>
      <c r="F2162">
        <v>99</v>
      </c>
      <c r="G2162">
        <v>2</v>
      </c>
      <c r="H2162">
        <v>1</v>
      </c>
      <c r="I2162">
        <v>99</v>
      </c>
      <c r="J2162">
        <v>999</v>
      </c>
      <c r="K2162">
        <v>99</v>
      </c>
      <c r="L2162">
        <v>99</v>
      </c>
      <c r="M2162">
        <v>99</v>
      </c>
      <c r="N2162">
        <v>99</v>
      </c>
      <c r="O2162">
        <v>99</v>
      </c>
      <c r="P2162">
        <v>9999</v>
      </c>
      <c r="Q2162">
        <v>11</v>
      </c>
      <c r="R2162">
        <v>16</v>
      </c>
      <c r="S2162">
        <v>16</v>
      </c>
      <c r="T2162">
        <v>0.69656073138876795</v>
      </c>
      <c r="U2162">
        <v>0.64105185439438805</v>
      </c>
      <c r="V2162">
        <v>19.3125</v>
      </c>
      <c r="W2162">
        <v>56.6875</v>
      </c>
      <c r="X2162">
        <v>134.81175514626219</v>
      </c>
      <c r="Y2162">
        <v>124.43125000000002</v>
      </c>
      <c r="Z2162">
        <v>124.43125000000002</v>
      </c>
      <c r="AA2162">
        <v>29.119016955204639</v>
      </c>
      <c r="AB2162">
        <v>1.9273929931386595</v>
      </c>
      <c r="AC2162">
        <v>21.298482845640795</v>
      </c>
    </row>
    <row r="2163" spans="1:29">
      <c r="A2163">
        <v>6</v>
      </c>
      <c r="C2163">
        <v>2012</v>
      </c>
      <c r="D2163">
        <v>99</v>
      </c>
      <c r="E2163">
        <v>99</v>
      </c>
      <c r="F2163">
        <v>99</v>
      </c>
      <c r="G2163">
        <v>2</v>
      </c>
      <c r="H2163">
        <v>2</v>
      </c>
      <c r="I2163">
        <v>99</v>
      </c>
      <c r="J2163">
        <v>999</v>
      </c>
      <c r="K2163">
        <v>99</v>
      </c>
      <c r="L2163">
        <v>99</v>
      </c>
      <c r="M2163">
        <v>99</v>
      </c>
      <c r="N2163">
        <v>99</v>
      </c>
      <c r="O2163">
        <v>99</v>
      </c>
      <c r="P2163">
        <v>9999</v>
      </c>
      <c r="Q2163">
        <v>124</v>
      </c>
      <c r="R2163">
        <v>2281</v>
      </c>
      <c r="S2163">
        <v>2281</v>
      </c>
      <c r="T2163">
        <v>99.303439268611214</v>
      </c>
      <c r="U2163">
        <v>99.358948145605609</v>
      </c>
      <c r="V2163">
        <v>15.700569925471283</v>
      </c>
      <c r="W2163">
        <v>59.225778167470402</v>
      </c>
      <c r="X2163">
        <v>146.56702905864697</v>
      </c>
      <c r="Y2163">
        <v>135.28136782113117</v>
      </c>
      <c r="Z2163">
        <v>135.28136782113117</v>
      </c>
      <c r="AA2163">
        <v>29.803927270149927</v>
      </c>
      <c r="AB2163">
        <v>4.0101102086983182</v>
      </c>
      <c r="AC2163">
        <v>-56.315505959517139</v>
      </c>
    </row>
    <row r="2164" spans="1:29">
      <c r="A2164">
        <v>6</v>
      </c>
      <c r="C2164">
        <v>2012</v>
      </c>
      <c r="D2164">
        <v>99</v>
      </c>
      <c r="E2164">
        <v>99</v>
      </c>
      <c r="F2164">
        <v>99</v>
      </c>
      <c r="G2164">
        <v>3</v>
      </c>
      <c r="H2164">
        <v>1</v>
      </c>
      <c r="I2164">
        <v>99</v>
      </c>
      <c r="J2164">
        <v>999</v>
      </c>
      <c r="K2164">
        <v>99</v>
      </c>
      <c r="L2164">
        <v>99</v>
      </c>
      <c r="M2164">
        <v>99</v>
      </c>
      <c r="N2164">
        <v>99</v>
      </c>
      <c r="O2164">
        <v>99</v>
      </c>
      <c r="P2164">
        <v>9999</v>
      </c>
      <c r="Q2164">
        <v>220</v>
      </c>
      <c r="R2164">
        <v>3030</v>
      </c>
      <c r="S2164">
        <v>3007</v>
      </c>
      <c r="T2164">
        <v>79.947229551451187</v>
      </c>
      <c r="U2164">
        <v>80.114323775284717</v>
      </c>
      <c r="V2164">
        <v>16.968976897689771</v>
      </c>
      <c r="W2164">
        <v>59.356834053874302</v>
      </c>
      <c r="X2164">
        <v>145.60251583121499</v>
      </c>
      <c r="Y2164">
        <v>133.61752475247502</v>
      </c>
      <c r="Z2164">
        <v>134.63954107083444</v>
      </c>
      <c r="AA2164">
        <v>29.709010593834378</v>
      </c>
      <c r="AB2164">
        <v>3.6792824131281825</v>
      </c>
      <c r="AC2164">
        <v>-56.708503058146007</v>
      </c>
    </row>
    <row r="2165" spans="1:29">
      <c r="A2165">
        <v>6</v>
      </c>
      <c r="C2165">
        <v>2012</v>
      </c>
      <c r="D2165">
        <v>99</v>
      </c>
      <c r="E2165">
        <v>99</v>
      </c>
      <c r="F2165">
        <v>99</v>
      </c>
      <c r="G2165">
        <v>3</v>
      </c>
      <c r="H2165">
        <v>2</v>
      </c>
      <c r="I2165">
        <v>99</v>
      </c>
      <c r="J2165">
        <v>999</v>
      </c>
      <c r="K2165">
        <v>99</v>
      </c>
      <c r="L2165">
        <v>99</v>
      </c>
      <c r="M2165">
        <v>99</v>
      </c>
      <c r="N2165">
        <v>99</v>
      </c>
      <c r="O2165">
        <v>99</v>
      </c>
      <c r="P2165">
        <v>9999</v>
      </c>
      <c r="Q2165">
        <v>49</v>
      </c>
      <c r="R2165">
        <v>760</v>
      </c>
      <c r="S2165">
        <v>757</v>
      </c>
      <c r="T2165">
        <v>20.052770448548813</v>
      </c>
      <c r="U2165">
        <v>19.885676224715297</v>
      </c>
      <c r="V2165">
        <v>15.8</v>
      </c>
      <c r="W2165">
        <v>58.948480845442546</v>
      </c>
      <c r="X2165">
        <v>143.65584193419625</v>
      </c>
      <c r="Y2165">
        <v>132.22776315789471</v>
      </c>
      <c r="Z2165">
        <v>132.75178335535009</v>
      </c>
      <c r="AA2165">
        <v>30.098121133433651</v>
      </c>
      <c r="AB2165">
        <v>3.7340573930016281</v>
      </c>
      <c r="AC2165">
        <v>-63.17862013492811</v>
      </c>
    </row>
    <row r="2166" spans="1:29">
      <c r="A2166">
        <v>6</v>
      </c>
      <c r="C2166">
        <v>2012</v>
      </c>
      <c r="D2166">
        <v>99</v>
      </c>
      <c r="E2166">
        <v>99</v>
      </c>
      <c r="F2166">
        <v>99</v>
      </c>
      <c r="G2166">
        <v>4</v>
      </c>
      <c r="H2166">
        <v>1</v>
      </c>
      <c r="I2166">
        <v>99</v>
      </c>
      <c r="J2166">
        <v>999</v>
      </c>
      <c r="K2166">
        <v>99</v>
      </c>
      <c r="L2166">
        <v>99</v>
      </c>
      <c r="M2166">
        <v>99</v>
      </c>
      <c r="N2166">
        <v>99</v>
      </c>
      <c r="O2166">
        <v>99</v>
      </c>
      <c r="P2166">
        <v>9999</v>
      </c>
      <c r="Q2166">
        <v>4</v>
      </c>
      <c r="R2166">
        <v>12</v>
      </c>
      <c r="S2166">
        <v>12</v>
      </c>
      <c r="T2166">
        <v>7.7922077922077904</v>
      </c>
      <c r="U2166">
        <v>8.440498159438075</v>
      </c>
      <c r="V2166">
        <v>14.75</v>
      </c>
      <c r="W2166">
        <v>57.91666666666665</v>
      </c>
      <c r="X2166">
        <v>157.74647887323948</v>
      </c>
      <c r="Y2166">
        <v>145.60000000000005</v>
      </c>
      <c r="Z2166">
        <v>145.60000000000005</v>
      </c>
      <c r="AA2166">
        <v>29.268669255707401</v>
      </c>
      <c r="AB2166">
        <v>3.8828325857406343</v>
      </c>
      <c r="AC2166">
        <v>-68.473256183824319</v>
      </c>
    </row>
    <row r="2167" spans="1:29">
      <c r="A2167">
        <v>6</v>
      </c>
      <c r="C2167">
        <v>2012</v>
      </c>
      <c r="D2167">
        <v>99</v>
      </c>
      <c r="E2167">
        <v>99</v>
      </c>
      <c r="F2167">
        <v>99</v>
      </c>
      <c r="G2167">
        <v>4</v>
      </c>
      <c r="H2167">
        <v>2</v>
      </c>
      <c r="I2167">
        <v>99</v>
      </c>
      <c r="J2167">
        <v>999</v>
      </c>
      <c r="K2167">
        <v>99</v>
      </c>
      <c r="L2167">
        <v>99</v>
      </c>
      <c r="M2167">
        <v>99</v>
      </c>
      <c r="N2167">
        <v>99</v>
      </c>
      <c r="O2167">
        <v>99</v>
      </c>
      <c r="P2167">
        <v>9999</v>
      </c>
      <c r="Q2167">
        <v>13</v>
      </c>
      <c r="R2167">
        <v>142</v>
      </c>
      <c r="S2167">
        <v>142</v>
      </c>
      <c r="T2167">
        <v>92.207792207792224</v>
      </c>
      <c r="U2167">
        <v>91.559501840561907</v>
      </c>
      <c r="V2167">
        <v>17.345070422535212</v>
      </c>
      <c r="W2167">
        <v>62.260563380281688</v>
      </c>
      <c r="X2167">
        <v>145.20394305159243</v>
      </c>
      <c r="Y2167">
        <v>133.47183098591543</v>
      </c>
      <c r="Z2167">
        <v>133.47183098591543</v>
      </c>
      <c r="AA2167">
        <v>26.587894010528597</v>
      </c>
      <c r="AB2167">
        <v>7.7991328314139983</v>
      </c>
      <c r="AC2167">
        <v>26.945877420512655</v>
      </c>
    </row>
    <row r="2168" spans="1:29">
      <c r="A2168">
        <v>6</v>
      </c>
      <c r="C2168">
        <v>2011</v>
      </c>
      <c r="D2168">
        <v>99</v>
      </c>
      <c r="E2168">
        <v>99</v>
      </c>
      <c r="F2168">
        <v>99</v>
      </c>
      <c r="G2168">
        <v>1</v>
      </c>
      <c r="H2168">
        <v>1</v>
      </c>
      <c r="I2168">
        <v>99</v>
      </c>
      <c r="J2168">
        <v>999</v>
      </c>
      <c r="K2168">
        <v>99</v>
      </c>
      <c r="L2168">
        <v>99</v>
      </c>
      <c r="M2168">
        <v>99</v>
      </c>
      <c r="N2168">
        <v>99</v>
      </c>
      <c r="O2168">
        <v>99</v>
      </c>
      <c r="P2168">
        <v>9999</v>
      </c>
      <c r="Q2168">
        <v>22</v>
      </c>
      <c r="R2168">
        <v>71</v>
      </c>
      <c r="S2168">
        <v>71</v>
      </c>
      <c r="T2168">
        <v>2.5141643059490089</v>
      </c>
      <c r="U2168">
        <v>2.2394297347686969</v>
      </c>
      <c r="V2168">
        <v>15.22535211267606</v>
      </c>
      <c r="W2168">
        <v>58.985915492957744</v>
      </c>
      <c r="X2168">
        <v>131.56425007248259</v>
      </c>
      <c r="Y2168">
        <v>121.43380281690141</v>
      </c>
      <c r="Z2168">
        <v>121.43380281690141</v>
      </c>
      <c r="AA2168">
        <v>24.789036329762897</v>
      </c>
      <c r="AB2168">
        <v>2.7907945142965995</v>
      </c>
      <c r="AC2168">
        <v>-45.069827767708865</v>
      </c>
    </row>
    <row r="2169" spans="1:29">
      <c r="A2169">
        <v>6</v>
      </c>
      <c r="C2169">
        <v>2011</v>
      </c>
      <c r="D2169">
        <v>99</v>
      </c>
      <c r="E2169">
        <v>99</v>
      </c>
      <c r="F2169">
        <v>99</v>
      </c>
      <c r="G2169">
        <v>1</v>
      </c>
      <c r="H2169">
        <v>2</v>
      </c>
      <c r="I2169">
        <v>99</v>
      </c>
      <c r="J2169">
        <v>999</v>
      </c>
      <c r="K2169">
        <v>99</v>
      </c>
      <c r="L2169">
        <v>99</v>
      </c>
      <c r="M2169">
        <v>99</v>
      </c>
      <c r="N2169">
        <v>99</v>
      </c>
      <c r="O2169">
        <v>99</v>
      </c>
      <c r="P2169">
        <v>9999</v>
      </c>
      <c r="Q2169">
        <v>141</v>
      </c>
      <c r="R2169">
        <v>2753</v>
      </c>
      <c r="S2169">
        <v>2748</v>
      </c>
      <c r="T2169">
        <v>97.485835694051005</v>
      </c>
      <c r="U2169">
        <v>97.760570265231323</v>
      </c>
      <c r="V2169">
        <v>16.359607700690159</v>
      </c>
      <c r="W2169">
        <v>58.967976710334781</v>
      </c>
      <c r="X2169">
        <v>148.39137369692963</v>
      </c>
      <c r="Y2169">
        <v>136.71558300036298</v>
      </c>
      <c r="Z2169">
        <v>136.96433770014531</v>
      </c>
      <c r="AA2169">
        <v>28.557119432243393</v>
      </c>
      <c r="AB2169">
        <v>3.486884448215521</v>
      </c>
      <c r="AC2169">
        <v>-50.249594102677882</v>
      </c>
    </row>
    <row r="2170" spans="1:29">
      <c r="A2170">
        <v>6</v>
      </c>
      <c r="C2170">
        <v>2011</v>
      </c>
      <c r="D2170">
        <v>99</v>
      </c>
      <c r="E2170">
        <v>99</v>
      </c>
      <c r="F2170">
        <v>99</v>
      </c>
      <c r="G2170">
        <v>2</v>
      </c>
      <c r="H2170">
        <v>1</v>
      </c>
      <c r="I2170">
        <v>99</v>
      </c>
      <c r="J2170">
        <v>999</v>
      </c>
      <c r="K2170">
        <v>99</v>
      </c>
      <c r="L2170">
        <v>99</v>
      </c>
      <c r="M2170">
        <v>99</v>
      </c>
      <c r="N2170">
        <v>99</v>
      </c>
      <c r="O2170">
        <v>99</v>
      </c>
      <c r="P2170">
        <v>9999</v>
      </c>
      <c r="Q2170">
        <v>11</v>
      </c>
      <c r="R2170">
        <v>19</v>
      </c>
      <c r="S2170">
        <v>18</v>
      </c>
      <c r="T2170">
        <v>0.89962121212121215</v>
      </c>
      <c r="U2170">
        <v>0.80901932980467883</v>
      </c>
      <c r="V2170">
        <v>17.368421052631579</v>
      </c>
      <c r="W2170">
        <v>54.944444444444443</v>
      </c>
      <c r="X2170">
        <v>136.81929634487085</v>
      </c>
      <c r="Y2170">
        <v>120.77368421052633</v>
      </c>
      <c r="Z2170">
        <v>127.48333333333331</v>
      </c>
      <c r="AA2170">
        <v>42.62921859215556</v>
      </c>
      <c r="AB2170">
        <v>2.9902103646218281</v>
      </c>
      <c r="AC2170">
        <v>-3.4220018051077656</v>
      </c>
    </row>
    <row r="2171" spans="1:29">
      <c r="A2171">
        <v>6</v>
      </c>
      <c r="C2171">
        <v>2011</v>
      </c>
      <c r="D2171">
        <v>99</v>
      </c>
      <c r="E2171">
        <v>99</v>
      </c>
      <c r="F2171">
        <v>99</v>
      </c>
      <c r="G2171">
        <v>2</v>
      </c>
      <c r="H2171">
        <v>2</v>
      </c>
      <c r="I2171">
        <v>99</v>
      </c>
      <c r="J2171">
        <v>999</v>
      </c>
      <c r="K2171">
        <v>99</v>
      </c>
      <c r="L2171">
        <v>99</v>
      </c>
      <c r="M2171">
        <v>99</v>
      </c>
      <c r="N2171">
        <v>99</v>
      </c>
      <c r="O2171">
        <v>99</v>
      </c>
      <c r="P2171">
        <v>9999</v>
      </c>
      <c r="Q2171">
        <v>130</v>
      </c>
      <c r="R2171">
        <v>2093</v>
      </c>
      <c r="S2171">
        <v>2079</v>
      </c>
      <c r="T2171">
        <v>99.100378787878782</v>
      </c>
      <c r="U2171">
        <v>99.190980670195302</v>
      </c>
      <c r="V2171">
        <v>15.246058289536551</v>
      </c>
      <c r="W2171">
        <v>58.396825396825392</v>
      </c>
      <c r="X2171">
        <v>146.43357960989499</v>
      </c>
      <c r="Y2171">
        <v>134.4218824653606</v>
      </c>
      <c r="Z2171">
        <v>135.32708032708021</v>
      </c>
      <c r="AA2171">
        <v>29.050934896548263</v>
      </c>
      <c r="AB2171">
        <v>4.3200272481247053</v>
      </c>
      <c r="AC2171">
        <v>-58.500708619030554</v>
      </c>
    </row>
    <row r="2172" spans="1:29">
      <c r="A2172">
        <v>6</v>
      </c>
      <c r="C2172">
        <v>2011</v>
      </c>
      <c r="D2172">
        <v>99</v>
      </c>
      <c r="E2172">
        <v>99</v>
      </c>
      <c r="F2172">
        <v>99</v>
      </c>
      <c r="G2172">
        <v>3</v>
      </c>
      <c r="H2172">
        <v>1</v>
      </c>
      <c r="I2172">
        <v>99</v>
      </c>
      <c r="J2172">
        <v>999</v>
      </c>
      <c r="K2172">
        <v>99</v>
      </c>
      <c r="L2172">
        <v>99</v>
      </c>
      <c r="M2172">
        <v>99</v>
      </c>
      <c r="N2172">
        <v>99</v>
      </c>
      <c r="O2172">
        <v>99</v>
      </c>
      <c r="P2172">
        <v>9999</v>
      </c>
      <c r="Q2172">
        <v>241</v>
      </c>
      <c r="R2172">
        <v>3138</v>
      </c>
      <c r="S2172">
        <v>3112</v>
      </c>
      <c r="T2172">
        <v>80.813803759979393</v>
      </c>
      <c r="U2172">
        <v>80.876563568401053</v>
      </c>
      <c r="V2172">
        <v>16.758444869343538</v>
      </c>
      <c r="W2172">
        <v>58.395886889460144</v>
      </c>
      <c r="X2172">
        <v>145.76028510130251</v>
      </c>
      <c r="Y2172">
        <v>133.77084130019119</v>
      </c>
      <c r="Z2172">
        <v>134.88846401028272</v>
      </c>
      <c r="AA2172">
        <v>29.586048937433077</v>
      </c>
      <c r="AB2172">
        <v>3.8201143400105058</v>
      </c>
      <c r="AC2172">
        <v>-62.231159937545641</v>
      </c>
    </row>
    <row r="2173" spans="1:29">
      <c r="A2173">
        <v>6</v>
      </c>
      <c r="C2173">
        <v>2011</v>
      </c>
      <c r="D2173">
        <v>99</v>
      </c>
      <c r="E2173">
        <v>99</v>
      </c>
      <c r="F2173">
        <v>99</v>
      </c>
      <c r="G2173">
        <v>3</v>
      </c>
      <c r="H2173">
        <v>2</v>
      </c>
      <c r="I2173">
        <v>99</v>
      </c>
      <c r="J2173">
        <v>999</v>
      </c>
      <c r="K2173">
        <v>99</v>
      </c>
      <c r="L2173">
        <v>99</v>
      </c>
      <c r="M2173">
        <v>99</v>
      </c>
      <c r="N2173">
        <v>99</v>
      </c>
      <c r="O2173">
        <v>99</v>
      </c>
      <c r="P2173">
        <v>9999</v>
      </c>
      <c r="Q2173">
        <v>39</v>
      </c>
      <c r="R2173">
        <v>745</v>
      </c>
      <c r="S2173">
        <v>739</v>
      </c>
      <c r="T2173">
        <v>19.1861962400206</v>
      </c>
      <c r="U2173">
        <v>19.123436431598929</v>
      </c>
      <c r="V2173">
        <v>15.884563758389261</v>
      </c>
      <c r="W2173">
        <v>58.546684709066305</v>
      </c>
      <c r="X2173">
        <v>145.27998138547321</v>
      </c>
      <c r="Y2173">
        <v>133.22979865771811</v>
      </c>
      <c r="Z2173">
        <v>134.31150202976991</v>
      </c>
      <c r="AA2173">
        <v>29.025805145083488</v>
      </c>
      <c r="AB2173">
        <v>3.827317834976411</v>
      </c>
      <c r="AC2173">
        <v>-58.882172290625114</v>
      </c>
    </row>
    <row r="2174" spans="1:29">
      <c r="A2174">
        <v>6</v>
      </c>
      <c r="C2174">
        <v>2011</v>
      </c>
      <c r="D2174">
        <v>99</v>
      </c>
      <c r="E2174">
        <v>99</v>
      </c>
      <c r="F2174">
        <v>99</v>
      </c>
      <c r="G2174">
        <v>4</v>
      </c>
      <c r="H2174">
        <v>1</v>
      </c>
      <c r="I2174">
        <v>99</v>
      </c>
      <c r="J2174">
        <v>999</v>
      </c>
      <c r="K2174">
        <v>99</v>
      </c>
      <c r="L2174">
        <v>99</v>
      </c>
      <c r="M2174">
        <v>99</v>
      </c>
      <c r="N2174">
        <v>99</v>
      </c>
      <c r="O2174">
        <v>99</v>
      </c>
      <c r="P2174">
        <v>9999</v>
      </c>
      <c r="Q2174">
        <v>4</v>
      </c>
      <c r="R2174">
        <v>23</v>
      </c>
      <c r="S2174">
        <v>23</v>
      </c>
      <c r="T2174">
        <v>12.105263157894736</v>
      </c>
      <c r="U2174">
        <v>12.453891085479889</v>
      </c>
      <c r="V2174">
        <v>13.478260869565217</v>
      </c>
      <c r="W2174">
        <v>56</v>
      </c>
      <c r="X2174">
        <v>150.44985632860704</v>
      </c>
      <c r="Y2174">
        <v>138.86521739130441</v>
      </c>
      <c r="Z2174">
        <v>138.86521739130441</v>
      </c>
      <c r="AA2174">
        <v>26.853250288180941</v>
      </c>
      <c r="AB2174">
        <v>3.5139473654220428</v>
      </c>
      <c r="AC2174">
        <v>-78.33015277623862</v>
      </c>
    </row>
    <row r="2175" spans="1:29">
      <c r="A2175">
        <v>6</v>
      </c>
      <c r="C2175">
        <v>2011</v>
      </c>
      <c r="D2175">
        <v>99</v>
      </c>
      <c r="E2175">
        <v>99</v>
      </c>
      <c r="F2175">
        <v>99</v>
      </c>
      <c r="G2175">
        <v>4</v>
      </c>
      <c r="H2175">
        <v>2</v>
      </c>
      <c r="I2175">
        <v>99</v>
      </c>
      <c r="J2175">
        <v>999</v>
      </c>
      <c r="K2175">
        <v>99</v>
      </c>
      <c r="L2175">
        <v>99</v>
      </c>
      <c r="M2175">
        <v>99</v>
      </c>
      <c r="N2175">
        <v>99</v>
      </c>
      <c r="O2175">
        <v>99</v>
      </c>
      <c r="P2175">
        <v>9999</v>
      </c>
      <c r="Q2175">
        <v>17</v>
      </c>
      <c r="R2175">
        <v>167</v>
      </c>
      <c r="S2175">
        <v>164</v>
      </c>
      <c r="T2175">
        <v>87.894736842105274</v>
      </c>
      <c r="U2175">
        <v>87.546108914520133</v>
      </c>
      <c r="V2175">
        <v>18.077844311377245</v>
      </c>
      <c r="W2175">
        <v>62.103658536585357</v>
      </c>
      <c r="X2175">
        <v>148.10854996399402</v>
      </c>
      <c r="Y2175">
        <v>134.44251497005985</v>
      </c>
      <c r="Z2175">
        <v>136.90182926829269</v>
      </c>
      <c r="AA2175">
        <v>24.886487352604458</v>
      </c>
      <c r="AB2175">
        <v>2.3803537922095326</v>
      </c>
      <c r="AC2175">
        <v>-36.980753197136949</v>
      </c>
    </row>
    <row r="2176" spans="1:29">
      <c r="A2176">
        <v>6</v>
      </c>
      <c r="C2176">
        <v>2010</v>
      </c>
      <c r="D2176">
        <v>99</v>
      </c>
      <c r="E2176">
        <v>99</v>
      </c>
      <c r="F2176">
        <v>99</v>
      </c>
      <c r="G2176">
        <v>1</v>
      </c>
      <c r="H2176">
        <v>1</v>
      </c>
      <c r="I2176">
        <v>99</v>
      </c>
      <c r="J2176">
        <v>999</v>
      </c>
      <c r="K2176">
        <v>99</v>
      </c>
      <c r="L2176">
        <v>99</v>
      </c>
      <c r="M2176">
        <v>99</v>
      </c>
      <c r="N2176">
        <v>99</v>
      </c>
      <c r="O2176">
        <v>99</v>
      </c>
      <c r="P2176">
        <v>9999</v>
      </c>
      <c r="Q2176">
        <v>50</v>
      </c>
      <c r="R2176">
        <v>135</v>
      </c>
      <c r="S2176">
        <v>131</v>
      </c>
      <c r="T2176">
        <v>4.5669824086603521</v>
      </c>
      <c r="U2176">
        <v>3.9634516551731616</v>
      </c>
      <c r="V2176">
        <v>14.177777777777777</v>
      </c>
      <c r="W2176">
        <v>59.152671755725201</v>
      </c>
      <c r="X2176">
        <v>129.60956622928455</v>
      </c>
      <c r="Y2176">
        <v>115.81185185185184</v>
      </c>
      <c r="Z2176">
        <v>119.34809160305343</v>
      </c>
      <c r="AA2176">
        <v>25.949123302624564</v>
      </c>
      <c r="AB2176">
        <v>3.0227465455302074</v>
      </c>
      <c r="AC2176">
        <v>-30.325666034349592</v>
      </c>
    </row>
    <row r="2177" spans="1:29">
      <c r="A2177">
        <v>6</v>
      </c>
      <c r="C2177">
        <v>2010</v>
      </c>
      <c r="D2177">
        <v>99</v>
      </c>
      <c r="E2177">
        <v>99</v>
      </c>
      <c r="F2177">
        <v>99</v>
      </c>
      <c r="G2177">
        <v>1</v>
      </c>
      <c r="H2177">
        <v>2</v>
      </c>
      <c r="I2177">
        <v>99</v>
      </c>
      <c r="J2177">
        <v>999</v>
      </c>
      <c r="K2177">
        <v>99</v>
      </c>
      <c r="L2177">
        <v>99</v>
      </c>
      <c r="M2177">
        <v>99</v>
      </c>
      <c r="N2177">
        <v>99</v>
      </c>
      <c r="O2177">
        <v>99</v>
      </c>
      <c r="P2177">
        <v>9999</v>
      </c>
      <c r="Q2177">
        <v>138</v>
      </c>
      <c r="R2177">
        <v>2821</v>
      </c>
      <c r="S2177">
        <v>2814</v>
      </c>
      <c r="T2177">
        <v>95.433017591339649</v>
      </c>
      <c r="U2177">
        <v>96.036548344826883</v>
      </c>
      <c r="V2177">
        <v>16.235377525700098</v>
      </c>
      <c r="W2177">
        <v>58.450248756218897</v>
      </c>
      <c r="X2177">
        <v>145.81760461605285</v>
      </c>
      <c r="Y2177">
        <v>134.29092520382861</v>
      </c>
      <c r="Z2177">
        <v>134.62498223169877</v>
      </c>
      <c r="AA2177">
        <v>27.885525548069779</v>
      </c>
      <c r="AB2177">
        <v>3.0043521396328376</v>
      </c>
      <c r="AC2177">
        <v>-51.352864519267264</v>
      </c>
    </row>
    <row r="2178" spans="1:29">
      <c r="A2178">
        <v>6</v>
      </c>
      <c r="C2178">
        <v>2010</v>
      </c>
      <c r="D2178">
        <v>99</v>
      </c>
      <c r="E2178">
        <v>99</v>
      </c>
      <c r="F2178">
        <v>99</v>
      </c>
      <c r="G2178">
        <v>2</v>
      </c>
      <c r="H2178">
        <v>1</v>
      </c>
      <c r="I2178">
        <v>99</v>
      </c>
      <c r="J2178">
        <v>999</v>
      </c>
      <c r="K2178">
        <v>99</v>
      </c>
      <c r="L2178">
        <v>99</v>
      </c>
      <c r="M2178">
        <v>99</v>
      </c>
      <c r="N2178">
        <v>99</v>
      </c>
      <c r="O2178">
        <v>99</v>
      </c>
      <c r="P2178">
        <v>9999</v>
      </c>
      <c r="Q2178">
        <v>26</v>
      </c>
      <c r="R2178">
        <v>81</v>
      </c>
      <c r="S2178">
        <v>72</v>
      </c>
      <c r="T2178">
        <v>3.6918869644484951</v>
      </c>
      <c r="U2178">
        <v>2.6696079991906601</v>
      </c>
      <c r="V2178">
        <v>12.037037037037036</v>
      </c>
      <c r="W2178">
        <v>55.861111111111114</v>
      </c>
      <c r="X2178">
        <v>116.84790604978404</v>
      </c>
      <c r="Y2178">
        <v>95.453086419753106</v>
      </c>
      <c r="Z2178">
        <v>107.38472222222222</v>
      </c>
      <c r="AA2178">
        <v>22.665757700660791</v>
      </c>
      <c r="AB2178">
        <v>2.1622105172687114</v>
      </c>
      <c r="AC2178">
        <v>23.27411628703484</v>
      </c>
    </row>
    <row r="2179" spans="1:29">
      <c r="A2179">
        <v>6</v>
      </c>
      <c r="C2179">
        <v>2010</v>
      </c>
      <c r="D2179">
        <v>99</v>
      </c>
      <c r="E2179">
        <v>99</v>
      </c>
      <c r="F2179">
        <v>99</v>
      </c>
      <c r="G2179">
        <v>2</v>
      </c>
      <c r="H2179">
        <v>2</v>
      </c>
      <c r="I2179">
        <v>99</v>
      </c>
      <c r="J2179">
        <v>999</v>
      </c>
      <c r="K2179">
        <v>99</v>
      </c>
      <c r="L2179">
        <v>99</v>
      </c>
      <c r="M2179">
        <v>99</v>
      </c>
      <c r="N2179">
        <v>99</v>
      </c>
      <c r="O2179">
        <v>99</v>
      </c>
      <c r="P2179">
        <v>9999</v>
      </c>
      <c r="Q2179">
        <v>147</v>
      </c>
      <c r="R2179">
        <v>2113</v>
      </c>
      <c r="S2179">
        <v>2082</v>
      </c>
      <c r="T2179">
        <v>96.308113035551486</v>
      </c>
      <c r="U2179">
        <v>97.330392000809354</v>
      </c>
      <c r="V2179">
        <v>16.24278277330809</v>
      </c>
      <c r="W2179">
        <v>58.676753121998061</v>
      </c>
      <c r="X2179">
        <v>146.60136727753019</v>
      </c>
      <c r="Y2179">
        <v>133.40634169427352</v>
      </c>
      <c r="Z2179">
        <v>135.3926993275696</v>
      </c>
      <c r="AA2179">
        <v>29.511427710774004</v>
      </c>
      <c r="AB2179">
        <v>3.7499570827583071</v>
      </c>
      <c r="AC2179">
        <v>-58.485647162554194</v>
      </c>
    </row>
    <row r="2180" spans="1:29">
      <c r="A2180">
        <v>6</v>
      </c>
      <c r="C2180">
        <v>2010</v>
      </c>
      <c r="D2180">
        <v>99</v>
      </c>
      <c r="E2180">
        <v>99</v>
      </c>
      <c r="F2180">
        <v>99</v>
      </c>
      <c r="G2180">
        <v>3</v>
      </c>
      <c r="H2180">
        <v>1</v>
      </c>
      <c r="I2180">
        <v>99</v>
      </c>
      <c r="J2180">
        <v>999</v>
      </c>
      <c r="K2180">
        <v>99</v>
      </c>
      <c r="L2180">
        <v>99</v>
      </c>
      <c r="M2180">
        <v>99</v>
      </c>
      <c r="N2180">
        <v>99</v>
      </c>
      <c r="O2180">
        <v>99</v>
      </c>
      <c r="P2180">
        <v>9999</v>
      </c>
      <c r="Q2180">
        <v>234</v>
      </c>
      <c r="R2180">
        <v>2814</v>
      </c>
      <c r="S2180">
        <v>2790</v>
      </c>
      <c r="T2180">
        <v>95.486935866983387</v>
      </c>
      <c r="U2180">
        <v>95.454173302046172</v>
      </c>
      <c r="V2180">
        <v>14.17093105899076</v>
      </c>
      <c r="W2180">
        <v>58.034408602150513</v>
      </c>
      <c r="X2180">
        <v>146.29033288902917</v>
      </c>
      <c r="Y2180">
        <v>134.23699360341155</v>
      </c>
      <c r="Z2180">
        <v>135.39172043010765</v>
      </c>
      <c r="AA2180">
        <v>30.001029604445176</v>
      </c>
      <c r="AB2180">
        <v>3.9456294396887248</v>
      </c>
      <c r="AC2180">
        <v>-61.027792906336238</v>
      </c>
    </row>
    <row r="2181" spans="1:29">
      <c r="A2181">
        <v>6</v>
      </c>
      <c r="C2181">
        <v>2010</v>
      </c>
      <c r="D2181">
        <v>99</v>
      </c>
      <c r="E2181">
        <v>99</v>
      </c>
      <c r="F2181">
        <v>99</v>
      </c>
      <c r="G2181">
        <v>3</v>
      </c>
      <c r="H2181">
        <v>2</v>
      </c>
      <c r="I2181">
        <v>99</v>
      </c>
      <c r="J2181">
        <v>999</v>
      </c>
      <c r="K2181">
        <v>99</v>
      </c>
      <c r="L2181">
        <v>99</v>
      </c>
      <c r="M2181">
        <v>99</v>
      </c>
      <c r="N2181">
        <v>99</v>
      </c>
      <c r="O2181">
        <v>99</v>
      </c>
      <c r="P2181">
        <v>9999</v>
      </c>
      <c r="Q2181">
        <v>30</v>
      </c>
      <c r="R2181">
        <v>133</v>
      </c>
      <c r="S2181">
        <v>130</v>
      </c>
      <c r="T2181">
        <v>4.5130641330166252</v>
      </c>
      <c r="U2181">
        <v>4.5458266979538173</v>
      </c>
      <c r="V2181">
        <v>16.729323308270683</v>
      </c>
      <c r="W2181">
        <v>58.9</v>
      </c>
      <c r="X2181">
        <v>149.81141912201957</v>
      </c>
      <c r="Y2181">
        <v>135.25789473684219</v>
      </c>
      <c r="Z2181">
        <v>138.37923076923079</v>
      </c>
      <c r="AA2181">
        <v>29.868598628386568</v>
      </c>
      <c r="AB2181">
        <v>3.3485932752541046</v>
      </c>
      <c r="AC2181">
        <v>-60.272893735923901</v>
      </c>
    </row>
    <row r="2182" spans="1:29">
      <c r="A2182">
        <v>6</v>
      </c>
      <c r="C2182">
        <v>2010</v>
      </c>
      <c r="D2182">
        <v>99</v>
      </c>
      <c r="E2182">
        <v>99</v>
      </c>
      <c r="F2182">
        <v>99</v>
      </c>
      <c r="G2182">
        <v>4</v>
      </c>
      <c r="H2182">
        <v>1</v>
      </c>
      <c r="I2182">
        <v>99</v>
      </c>
      <c r="J2182">
        <v>999</v>
      </c>
      <c r="K2182">
        <v>99</v>
      </c>
      <c r="L2182">
        <v>99</v>
      </c>
      <c r="M2182">
        <v>99</v>
      </c>
      <c r="N2182">
        <v>99</v>
      </c>
      <c r="O2182">
        <v>99</v>
      </c>
      <c r="P2182">
        <v>9999</v>
      </c>
      <c r="Q2182">
        <v>13</v>
      </c>
      <c r="R2182">
        <v>22</v>
      </c>
      <c r="S2182">
        <v>22</v>
      </c>
      <c r="T2182">
        <v>12.021857923497262</v>
      </c>
      <c r="U2182">
        <v>10.986374645591562</v>
      </c>
      <c r="V2182">
        <v>13.727272727272725</v>
      </c>
      <c r="W2182">
        <v>56.86363636363636</v>
      </c>
      <c r="X2182">
        <v>141.40155619028863</v>
      </c>
      <c r="Y2182">
        <v>130.51363636363635</v>
      </c>
      <c r="Z2182">
        <v>130.51363636363635</v>
      </c>
      <c r="AA2182">
        <v>34.327543876529298</v>
      </c>
      <c r="AB2182">
        <v>3.6468598515516906</v>
      </c>
      <c r="AC2182">
        <v>-74.653660363315581</v>
      </c>
    </row>
    <row r="2183" spans="1:29">
      <c r="A2183">
        <v>6</v>
      </c>
      <c r="C2183">
        <v>2010</v>
      </c>
      <c r="D2183">
        <v>99</v>
      </c>
      <c r="E2183">
        <v>99</v>
      </c>
      <c r="F2183">
        <v>99</v>
      </c>
      <c r="G2183">
        <v>4</v>
      </c>
      <c r="H2183">
        <v>2</v>
      </c>
      <c r="I2183">
        <v>99</v>
      </c>
      <c r="J2183">
        <v>999</v>
      </c>
      <c r="K2183">
        <v>99</v>
      </c>
      <c r="L2183">
        <v>99</v>
      </c>
      <c r="M2183">
        <v>99</v>
      </c>
      <c r="N2183">
        <v>99</v>
      </c>
      <c r="O2183">
        <v>99</v>
      </c>
      <c r="P2183">
        <v>9999</v>
      </c>
      <c r="Q2183">
        <v>15</v>
      </c>
      <c r="R2183">
        <v>161</v>
      </c>
      <c r="S2183">
        <v>161</v>
      </c>
      <c r="T2183">
        <v>87.978142076502721</v>
      </c>
      <c r="U2183">
        <v>89.013625354408447</v>
      </c>
      <c r="V2183">
        <v>16.198757763975156</v>
      </c>
      <c r="W2183">
        <v>61.267080745341616</v>
      </c>
      <c r="X2183">
        <v>156.55000235526879</v>
      </c>
      <c r="Y2183">
        <v>144.49565217391307</v>
      </c>
      <c r="Z2183">
        <v>144.49565217391307</v>
      </c>
      <c r="AA2183">
        <v>25.956333010123441</v>
      </c>
      <c r="AB2183">
        <v>2.65806580772567</v>
      </c>
      <c r="AC2183">
        <v>-51.699003646066558</v>
      </c>
    </row>
    <row r="2184" spans="1:29">
      <c r="A2184">
        <v>6</v>
      </c>
      <c r="C2184">
        <v>2009</v>
      </c>
      <c r="D2184">
        <v>99</v>
      </c>
      <c r="E2184">
        <v>99</v>
      </c>
      <c r="F2184">
        <v>99</v>
      </c>
      <c r="G2184">
        <v>1</v>
      </c>
      <c r="H2184">
        <v>1</v>
      </c>
      <c r="I2184">
        <v>99</v>
      </c>
      <c r="J2184">
        <v>999</v>
      </c>
      <c r="K2184">
        <v>99</v>
      </c>
      <c r="L2184">
        <v>99</v>
      </c>
      <c r="M2184">
        <v>99</v>
      </c>
      <c r="N2184">
        <v>99</v>
      </c>
      <c r="O2184">
        <v>99</v>
      </c>
      <c r="P2184">
        <v>9999</v>
      </c>
      <c r="Q2184">
        <v>90</v>
      </c>
      <c r="R2184">
        <v>264</v>
      </c>
      <c r="S2184">
        <v>262</v>
      </c>
      <c r="T2184">
        <v>10.509554140127388</v>
      </c>
      <c r="U2184">
        <v>9.3413267740181816</v>
      </c>
      <c r="V2184">
        <v>15.655303030303028</v>
      </c>
      <c r="W2184">
        <v>56.965648854961806</v>
      </c>
      <c r="X2184">
        <v>129.03370104074338</v>
      </c>
      <c r="Y2184">
        <v>118.00151515151521</v>
      </c>
      <c r="Z2184">
        <v>118.90229007633592</v>
      </c>
      <c r="AA2184">
        <v>29.327478362824682</v>
      </c>
      <c r="AB2184">
        <v>2.9568724707018701</v>
      </c>
      <c r="AC2184">
        <v>-45.799175401193914</v>
      </c>
    </row>
    <row r="2185" spans="1:29">
      <c r="A2185">
        <v>6</v>
      </c>
      <c r="C2185">
        <v>2009</v>
      </c>
      <c r="D2185">
        <v>99</v>
      </c>
      <c r="E2185">
        <v>99</v>
      </c>
      <c r="F2185">
        <v>99</v>
      </c>
      <c r="G2185">
        <v>1</v>
      </c>
      <c r="H2185">
        <v>2</v>
      </c>
      <c r="I2185">
        <v>99</v>
      </c>
      <c r="J2185">
        <v>999</v>
      </c>
      <c r="K2185">
        <v>99</v>
      </c>
      <c r="L2185">
        <v>99</v>
      </c>
      <c r="M2185">
        <v>99</v>
      </c>
      <c r="N2185">
        <v>99</v>
      </c>
      <c r="O2185">
        <v>99</v>
      </c>
      <c r="P2185">
        <v>9999</v>
      </c>
      <c r="Q2185">
        <v>129</v>
      </c>
      <c r="R2185">
        <v>2248</v>
      </c>
      <c r="S2185">
        <v>2243</v>
      </c>
      <c r="T2185">
        <v>89.49044585987258</v>
      </c>
      <c r="U2185">
        <v>90.658673225981829</v>
      </c>
      <c r="V2185">
        <v>15.817170818505341</v>
      </c>
      <c r="W2185">
        <v>56.921979491752118</v>
      </c>
      <c r="X2185">
        <v>146.00410428627049</v>
      </c>
      <c r="Y2185">
        <v>134.49185943060499</v>
      </c>
      <c r="Z2185">
        <v>134.79166295140436</v>
      </c>
      <c r="AA2185">
        <v>28.180207101226276</v>
      </c>
      <c r="AB2185">
        <v>3.3470228458917086</v>
      </c>
      <c r="AC2185">
        <v>-46.61248966027199</v>
      </c>
    </row>
    <row r="2186" spans="1:29">
      <c r="A2186">
        <v>6</v>
      </c>
      <c r="C2186">
        <v>2009</v>
      </c>
      <c r="D2186">
        <v>99</v>
      </c>
      <c r="E2186">
        <v>99</v>
      </c>
      <c r="F2186">
        <v>99</v>
      </c>
      <c r="G2186">
        <v>2</v>
      </c>
      <c r="H2186">
        <v>1</v>
      </c>
      <c r="I2186">
        <v>99</v>
      </c>
      <c r="J2186">
        <v>999</v>
      </c>
      <c r="K2186">
        <v>99</v>
      </c>
      <c r="L2186">
        <v>99</v>
      </c>
      <c r="M2186">
        <v>99</v>
      </c>
      <c r="N2186">
        <v>99</v>
      </c>
      <c r="O2186">
        <v>99</v>
      </c>
      <c r="P2186">
        <v>9999</v>
      </c>
      <c r="Q2186">
        <v>67</v>
      </c>
      <c r="R2186">
        <v>134</v>
      </c>
      <c r="S2186">
        <v>130</v>
      </c>
      <c r="T2186">
        <v>7.4944071588366894</v>
      </c>
      <c r="U2186">
        <v>6.255793287751656</v>
      </c>
      <c r="V2186">
        <v>21.582089552238806</v>
      </c>
      <c r="W2186">
        <v>55.084615384615411</v>
      </c>
      <c r="X2186">
        <v>127.84236994873956</v>
      </c>
      <c r="Y2186">
        <v>114.58134328358211</v>
      </c>
      <c r="Z2186">
        <v>118.1069230769231</v>
      </c>
      <c r="AA2186">
        <v>30.061498986274188</v>
      </c>
      <c r="AB2186">
        <v>2.0039753391106911</v>
      </c>
      <c r="AC2186">
        <v>14.047376446011528</v>
      </c>
    </row>
    <row r="2187" spans="1:29">
      <c r="A2187">
        <v>6</v>
      </c>
      <c r="C2187">
        <v>2009</v>
      </c>
      <c r="D2187">
        <v>99</v>
      </c>
      <c r="E2187">
        <v>99</v>
      </c>
      <c r="F2187">
        <v>99</v>
      </c>
      <c r="G2187">
        <v>2</v>
      </c>
      <c r="H2187">
        <v>2</v>
      </c>
      <c r="I2187">
        <v>99</v>
      </c>
      <c r="J2187">
        <v>999</v>
      </c>
      <c r="K2187">
        <v>99</v>
      </c>
      <c r="L2187">
        <v>99</v>
      </c>
      <c r="M2187">
        <v>99</v>
      </c>
      <c r="N2187">
        <v>99</v>
      </c>
      <c r="O2187">
        <v>99</v>
      </c>
      <c r="P2187">
        <v>9999</v>
      </c>
      <c r="Q2187">
        <v>145</v>
      </c>
      <c r="R2187">
        <v>1654</v>
      </c>
      <c r="S2187">
        <v>1644</v>
      </c>
      <c r="T2187">
        <v>92.505592841163292</v>
      </c>
      <c r="U2187">
        <v>93.744206712248356</v>
      </c>
      <c r="V2187">
        <v>14.666263603385739</v>
      </c>
      <c r="W2187">
        <v>56.913625304136254</v>
      </c>
      <c r="X2187">
        <v>151.48332090955179</v>
      </c>
      <c r="Y2187">
        <v>139.10580411124559</v>
      </c>
      <c r="Z2187">
        <v>139.95194647201961</v>
      </c>
      <c r="AA2187">
        <v>30.928978802861479</v>
      </c>
      <c r="AB2187">
        <v>4.0068170918491841</v>
      </c>
      <c r="AC2187">
        <v>-62.920239171172653</v>
      </c>
    </row>
    <row r="2188" spans="1:29">
      <c r="A2188">
        <v>6</v>
      </c>
      <c r="C2188">
        <v>2009</v>
      </c>
      <c r="D2188">
        <v>99</v>
      </c>
      <c r="E2188">
        <v>99</v>
      </c>
      <c r="F2188">
        <v>99</v>
      </c>
      <c r="G2188">
        <v>3</v>
      </c>
      <c r="H2188">
        <v>1</v>
      </c>
      <c r="I2188">
        <v>99</v>
      </c>
      <c r="J2188">
        <v>999</v>
      </c>
      <c r="K2188">
        <v>99</v>
      </c>
      <c r="L2188">
        <v>99</v>
      </c>
      <c r="M2188">
        <v>99</v>
      </c>
      <c r="N2188">
        <v>99</v>
      </c>
      <c r="O2188">
        <v>99</v>
      </c>
      <c r="P2188">
        <v>9999</v>
      </c>
      <c r="Q2188">
        <v>250</v>
      </c>
      <c r="R2188">
        <v>2641</v>
      </c>
      <c r="S2188">
        <v>2634</v>
      </c>
      <c r="T2188">
        <v>98.913857677902641</v>
      </c>
      <c r="U2188">
        <v>99.95792825496298</v>
      </c>
      <c r="V2188">
        <v>15.360469519121548</v>
      </c>
      <c r="W2188">
        <v>56.103264996203514</v>
      </c>
      <c r="X2188">
        <v>150.24369852353277</v>
      </c>
      <c r="Y2188">
        <v>138.45126845891721</v>
      </c>
      <c r="Z2188">
        <v>138.8192103264997</v>
      </c>
      <c r="AA2188">
        <v>30.845772622358201</v>
      </c>
      <c r="AB2188">
        <v>4.0655184619992948</v>
      </c>
      <c r="AC2188">
        <v>-62.048640358558757</v>
      </c>
    </row>
    <row r="2189" spans="1:29">
      <c r="A2189">
        <v>6</v>
      </c>
      <c r="C2189">
        <v>2009</v>
      </c>
      <c r="D2189">
        <v>99</v>
      </c>
      <c r="E2189">
        <v>99</v>
      </c>
      <c r="F2189">
        <v>99</v>
      </c>
      <c r="G2189">
        <v>3</v>
      </c>
      <c r="H2189">
        <v>2</v>
      </c>
      <c r="I2189">
        <v>99</v>
      </c>
      <c r="J2189">
        <v>999</v>
      </c>
      <c r="K2189">
        <v>99</v>
      </c>
      <c r="L2189">
        <v>99</v>
      </c>
      <c r="M2189">
        <v>99</v>
      </c>
      <c r="N2189">
        <v>99</v>
      </c>
      <c r="O2189">
        <v>99</v>
      </c>
      <c r="P2189">
        <v>9999</v>
      </c>
      <c r="Q2189">
        <v>9</v>
      </c>
      <c r="R2189">
        <v>29</v>
      </c>
      <c r="S2189">
        <v>1</v>
      </c>
      <c r="T2189">
        <v>1.0861423220973783</v>
      </c>
      <c r="U2189">
        <v>4.2071745037023926E-2</v>
      </c>
      <c r="V2189">
        <v>20.275862068965512</v>
      </c>
      <c r="W2189">
        <v>56</v>
      </c>
      <c r="X2189">
        <v>139.56737774124861</v>
      </c>
      <c r="Y2189">
        <v>5.3068965517241367</v>
      </c>
      <c r="Z2189">
        <v>153.9</v>
      </c>
      <c r="AA2189">
        <v>0</v>
      </c>
      <c r="AB2189">
        <v>0</v>
      </c>
    </row>
    <row r="2190" spans="1:29">
      <c r="A2190">
        <v>6</v>
      </c>
      <c r="C2190">
        <v>2009</v>
      </c>
      <c r="D2190">
        <v>99</v>
      </c>
      <c r="E2190">
        <v>99</v>
      </c>
      <c r="F2190">
        <v>99</v>
      </c>
      <c r="G2190">
        <v>4</v>
      </c>
      <c r="H2190">
        <v>1</v>
      </c>
      <c r="I2190">
        <v>99</v>
      </c>
      <c r="J2190">
        <v>999</v>
      </c>
      <c r="K2190">
        <v>99</v>
      </c>
      <c r="L2190">
        <v>99</v>
      </c>
      <c r="M2190">
        <v>99</v>
      </c>
      <c r="N2190">
        <v>99</v>
      </c>
      <c r="O2190">
        <v>99</v>
      </c>
      <c r="P2190">
        <v>9999</v>
      </c>
      <c r="Q2190">
        <v>21</v>
      </c>
      <c r="R2190">
        <v>80</v>
      </c>
      <c r="S2190">
        <v>80</v>
      </c>
      <c r="T2190">
        <v>43.715846994535525</v>
      </c>
      <c r="U2190">
        <v>43.382639614490898</v>
      </c>
      <c r="V2190">
        <v>17.012499999999999</v>
      </c>
      <c r="W2190">
        <v>55.237499999999997</v>
      </c>
      <c r="X2190">
        <v>150.69474539544964</v>
      </c>
      <c r="Y2190">
        <v>139.09124999999997</v>
      </c>
      <c r="Z2190">
        <v>139.09124999999997</v>
      </c>
      <c r="AA2190">
        <v>33.826066848475371</v>
      </c>
      <c r="AB2190">
        <v>4.5448975511005987</v>
      </c>
      <c r="AC2190">
        <v>-66.185159186328477</v>
      </c>
    </row>
    <row r="2191" spans="1:29">
      <c r="A2191">
        <v>6</v>
      </c>
      <c r="C2191">
        <v>2009</v>
      </c>
      <c r="D2191">
        <v>99</v>
      </c>
      <c r="E2191">
        <v>99</v>
      </c>
      <c r="F2191">
        <v>99</v>
      </c>
      <c r="G2191">
        <v>4</v>
      </c>
      <c r="H2191">
        <v>2</v>
      </c>
      <c r="I2191">
        <v>99</v>
      </c>
      <c r="J2191">
        <v>999</v>
      </c>
      <c r="K2191">
        <v>99</v>
      </c>
      <c r="L2191">
        <v>99</v>
      </c>
      <c r="M2191">
        <v>99</v>
      </c>
      <c r="N2191">
        <v>99</v>
      </c>
      <c r="O2191">
        <v>99</v>
      </c>
      <c r="P2191">
        <v>9999</v>
      </c>
      <c r="Q2191">
        <v>10</v>
      </c>
      <c r="R2191">
        <v>103</v>
      </c>
      <c r="S2191">
        <v>103</v>
      </c>
      <c r="T2191">
        <v>56.284153005464475</v>
      </c>
      <c r="U2191">
        <v>56.617360385509102</v>
      </c>
      <c r="V2191">
        <v>14</v>
      </c>
      <c r="W2191">
        <v>56.378640776699051</v>
      </c>
      <c r="X2191">
        <v>152.75115968401894</v>
      </c>
      <c r="Y2191">
        <v>140.9893203883494</v>
      </c>
      <c r="Z2191">
        <v>140.9893203883494</v>
      </c>
      <c r="AA2191">
        <v>30.078150353111276</v>
      </c>
      <c r="AB2191">
        <v>3.0213367608419777</v>
      </c>
      <c r="AC2191">
        <v>-61.40202456003319</v>
      </c>
    </row>
    <row r="2192" spans="1:29">
      <c r="A2192">
        <v>6</v>
      </c>
      <c r="C2192">
        <v>2008</v>
      </c>
      <c r="D2192">
        <v>99</v>
      </c>
      <c r="E2192">
        <v>99</v>
      </c>
      <c r="F2192">
        <v>99</v>
      </c>
      <c r="G2192">
        <v>1</v>
      </c>
      <c r="H2192">
        <v>1</v>
      </c>
      <c r="I2192">
        <v>99</v>
      </c>
      <c r="J2192">
        <v>999</v>
      </c>
      <c r="K2192">
        <v>99</v>
      </c>
      <c r="L2192">
        <v>99</v>
      </c>
      <c r="M2192">
        <v>99</v>
      </c>
      <c r="N2192">
        <v>99</v>
      </c>
      <c r="O2192">
        <v>99</v>
      </c>
      <c r="P2192">
        <v>9999</v>
      </c>
      <c r="Q2192">
        <v>119</v>
      </c>
      <c r="R2192">
        <v>353</v>
      </c>
      <c r="S2192">
        <v>349</v>
      </c>
      <c r="T2192">
        <v>17.135922330097081</v>
      </c>
      <c r="U2192">
        <v>15.30654552993078</v>
      </c>
      <c r="V2192">
        <v>16.260623229461757</v>
      </c>
      <c r="W2192">
        <v>56.507163323782237</v>
      </c>
      <c r="X2192">
        <v>130.72718288374836</v>
      </c>
      <c r="Y2192">
        <v>119.22237960339938</v>
      </c>
      <c r="Z2192">
        <v>120.5888252148997</v>
      </c>
      <c r="AA2192">
        <v>27.79744306119256</v>
      </c>
      <c r="AB2192">
        <v>2.723784706626565</v>
      </c>
      <c r="AC2192">
        <v>-23.848232187868923</v>
      </c>
    </row>
    <row r="2193" spans="1:29">
      <c r="A2193">
        <v>6</v>
      </c>
      <c r="C2193">
        <v>2008</v>
      </c>
      <c r="D2193">
        <v>99</v>
      </c>
      <c r="E2193">
        <v>99</v>
      </c>
      <c r="F2193">
        <v>99</v>
      </c>
      <c r="G2193">
        <v>1</v>
      </c>
      <c r="H2193">
        <v>2</v>
      </c>
      <c r="I2193">
        <v>99</v>
      </c>
      <c r="J2193">
        <v>999</v>
      </c>
      <c r="K2193">
        <v>99</v>
      </c>
      <c r="L2193">
        <v>99</v>
      </c>
      <c r="M2193">
        <v>99</v>
      </c>
      <c r="N2193">
        <v>99</v>
      </c>
      <c r="O2193">
        <v>99</v>
      </c>
      <c r="P2193">
        <v>9999</v>
      </c>
      <c r="Q2193">
        <v>129</v>
      </c>
      <c r="R2193">
        <v>1707</v>
      </c>
      <c r="S2193">
        <v>1702</v>
      </c>
      <c r="T2193">
        <v>82.864077669902898</v>
      </c>
      <c r="U2193">
        <v>84.693454470069241</v>
      </c>
      <c r="V2193">
        <v>16.187463386057413</v>
      </c>
      <c r="W2193">
        <v>56.965334900117504</v>
      </c>
      <c r="X2193">
        <v>148.18696324674181</v>
      </c>
      <c r="Y2193">
        <v>136.41798476859992</v>
      </c>
      <c r="Z2193">
        <v>136.81874265569922</v>
      </c>
      <c r="AA2193">
        <v>29.205866924539276</v>
      </c>
      <c r="AB2193">
        <v>3.8401486854833222</v>
      </c>
      <c r="AC2193">
        <v>-41.453451040147215</v>
      </c>
    </row>
    <row r="2194" spans="1:29">
      <c r="A2194">
        <v>6</v>
      </c>
      <c r="C2194">
        <v>2008</v>
      </c>
      <c r="D2194">
        <v>99</v>
      </c>
      <c r="E2194">
        <v>99</v>
      </c>
      <c r="F2194">
        <v>99</v>
      </c>
      <c r="G2194">
        <v>2</v>
      </c>
      <c r="H2194">
        <v>1</v>
      </c>
      <c r="I2194">
        <v>99</v>
      </c>
      <c r="J2194">
        <v>999</v>
      </c>
      <c r="K2194">
        <v>99</v>
      </c>
      <c r="L2194">
        <v>99</v>
      </c>
      <c r="M2194">
        <v>99</v>
      </c>
      <c r="N2194">
        <v>99</v>
      </c>
      <c r="O2194">
        <v>99</v>
      </c>
      <c r="P2194">
        <v>9999</v>
      </c>
      <c r="Q2194">
        <v>67</v>
      </c>
      <c r="R2194">
        <v>125</v>
      </c>
      <c r="S2194">
        <v>124</v>
      </c>
      <c r="T2194">
        <v>4.5637093829864916</v>
      </c>
      <c r="U2194">
        <v>3.9972337445332342</v>
      </c>
      <c r="V2194">
        <v>21.024000000000001</v>
      </c>
      <c r="W2194">
        <v>55.04032258064516</v>
      </c>
      <c r="X2194">
        <v>128.88754062838564</v>
      </c>
      <c r="Y2194">
        <v>118.328</v>
      </c>
      <c r="Z2194">
        <v>119.2822580645161</v>
      </c>
      <c r="AA2194">
        <v>26.610169800973438</v>
      </c>
      <c r="AB2194">
        <v>1.266180397560964</v>
      </c>
      <c r="AC2194">
        <v>2.2831374483365714</v>
      </c>
    </row>
    <row r="2195" spans="1:29">
      <c r="A2195">
        <v>6</v>
      </c>
      <c r="C2195">
        <v>2008</v>
      </c>
      <c r="D2195">
        <v>99</v>
      </c>
      <c r="E2195">
        <v>99</v>
      </c>
      <c r="F2195">
        <v>99</v>
      </c>
      <c r="G2195">
        <v>2</v>
      </c>
      <c r="H2195">
        <v>2</v>
      </c>
      <c r="I2195">
        <v>99</v>
      </c>
      <c r="J2195">
        <v>999</v>
      </c>
      <c r="K2195">
        <v>99</v>
      </c>
      <c r="L2195">
        <v>99</v>
      </c>
      <c r="M2195">
        <v>99</v>
      </c>
      <c r="N2195">
        <v>99</v>
      </c>
      <c r="O2195">
        <v>99</v>
      </c>
      <c r="P2195">
        <v>9999</v>
      </c>
      <c r="Q2195">
        <v>175</v>
      </c>
      <c r="R2195">
        <v>2614</v>
      </c>
      <c r="S2195">
        <v>2596</v>
      </c>
      <c r="T2195">
        <v>95.436290617013526</v>
      </c>
      <c r="U2195">
        <v>96.002766255466796</v>
      </c>
      <c r="V2195">
        <v>15.104437643458301</v>
      </c>
      <c r="W2195">
        <v>56.799691833590146</v>
      </c>
      <c r="X2195">
        <v>148.08842460921753</v>
      </c>
      <c r="Y2195">
        <v>135.89896710022924</v>
      </c>
      <c r="Z2195">
        <v>136.84125577811992</v>
      </c>
      <c r="AA2195">
        <v>28.948922205883303</v>
      </c>
      <c r="AB2195">
        <v>3.8283590119993174</v>
      </c>
      <c r="AC2195">
        <v>-51.875790941032704</v>
      </c>
    </row>
    <row r="2196" spans="1:29">
      <c r="A2196">
        <v>6</v>
      </c>
      <c r="C2196">
        <v>2008</v>
      </c>
      <c r="D2196">
        <v>99</v>
      </c>
      <c r="E2196">
        <v>99</v>
      </c>
      <c r="F2196">
        <v>99</v>
      </c>
      <c r="G2196">
        <v>3</v>
      </c>
      <c r="H2196">
        <v>1</v>
      </c>
      <c r="I2196">
        <v>99</v>
      </c>
      <c r="J2196">
        <v>999</v>
      </c>
      <c r="K2196">
        <v>99</v>
      </c>
      <c r="L2196">
        <v>99</v>
      </c>
      <c r="M2196">
        <v>99</v>
      </c>
      <c r="N2196">
        <v>99</v>
      </c>
      <c r="O2196">
        <v>99</v>
      </c>
      <c r="P2196">
        <v>9999</v>
      </c>
      <c r="Q2196">
        <v>265</v>
      </c>
      <c r="R2196">
        <v>2702</v>
      </c>
      <c r="S2196">
        <v>2688</v>
      </c>
      <c r="T2196">
        <v>98.793418647166391</v>
      </c>
      <c r="U2196">
        <v>99.999999999999986</v>
      </c>
      <c r="V2196">
        <v>15.349000740192452</v>
      </c>
      <c r="W2196">
        <v>55.373511904761891</v>
      </c>
      <c r="X2196">
        <v>151.77798556985547</v>
      </c>
      <c r="Y2196">
        <v>139.47509252405621</v>
      </c>
      <c r="Z2196">
        <v>140.20152529761904</v>
      </c>
      <c r="AA2196">
        <v>30.5703774524323</v>
      </c>
      <c r="AB2196">
        <v>4.3140738177064506</v>
      </c>
      <c r="AC2196">
        <v>-64.61779805164565</v>
      </c>
    </row>
    <row r="2197" spans="1:29">
      <c r="A2197">
        <v>6</v>
      </c>
      <c r="C2197">
        <v>2008</v>
      </c>
      <c r="D2197">
        <v>99</v>
      </c>
      <c r="E2197">
        <v>99</v>
      </c>
      <c r="F2197">
        <v>99</v>
      </c>
      <c r="G2197">
        <v>3</v>
      </c>
      <c r="H2197">
        <v>2</v>
      </c>
      <c r="I2197">
        <v>99</v>
      </c>
      <c r="J2197">
        <v>999</v>
      </c>
      <c r="K2197">
        <v>99</v>
      </c>
      <c r="L2197">
        <v>99</v>
      </c>
      <c r="M2197">
        <v>99</v>
      </c>
      <c r="N2197">
        <v>99</v>
      </c>
      <c r="O2197">
        <v>99</v>
      </c>
      <c r="P2197">
        <v>9999</v>
      </c>
      <c r="Q2197">
        <v>20</v>
      </c>
      <c r="R2197">
        <v>33</v>
      </c>
      <c r="S2197">
        <v>0</v>
      </c>
      <c r="T2197">
        <v>1.2065813528336378</v>
      </c>
      <c r="U2197">
        <v>0</v>
      </c>
      <c r="V2197">
        <v>21.090909090909086</v>
      </c>
      <c r="X2197">
        <v>129.56433238123375</v>
      </c>
      <c r="Y2197">
        <v>0</v>
      </c>
    </row>
    <row r="2198" spans="1:29">
      <c r="A2198">
        <v>6</v>
      </c>
      <c r="C2198">
        <v>2008</v>
      </c>
      <c r="D2198">
        <v>99</v>
      </c>
      <c r="E2198">
        <v>99</v>
      </c>
      <c r="F2198">
        <v>99</v>
      </c>
      <c r="G2198">
        <v>4</v>
      </c>
      <c r="H2198">
        <v>1</v>
      </c>
      <c r="I2198">
        <v>99</v>
      </c>
      <c r="J2198">
        <v>999</v>
      </c>
      <c r="K2198">
        <v>99</v>
      </c>
      <c r="L2198">
        <v>99</v>
      </c>
      <c r="M2198">
        <v>99</v>
      </c>
      <c r="N2198">
        <v>99</v>
      </c>
      <c r="O2198">
        <v>99</v>
      </c>
      <c r="P2198">
        <v>9999</v>
      </c>
      <c r="Q2198">
        <v>43</v>
      </c>
      <c r="R2198">
        <v>198</v>
      </c>
      <c r="S2198">
        <v>195</v>
      </c>
      <c r="T2198">
        <v>78.571428571428555</v>
      </c>
      <c r="U2198">
        <v>77.234199726402181</v>
      </c>
      <c r="V2198">
        <v>17.616161616161619</v>
      </c>
      <c r="W2198">
        <v>55.302564102564098</v>
      </c>
      <c r="X2198">
        <v>156.36921763682324</v>
      </c>
      <c r="Y2198">
        <v>142.57121212121203</v>
      </c>
      <c r="Z2198">
        <v>144.76461538461535</v>
      </c>
      <c r="AA2198">
        <v>32.520255293267148</v>
      </c>
      <c r="AB2198">
        <v>3.0677384286152889</v>
      </c>
      <c r="AC2198">
        <v>-64.016502730075757</v>
      </c>
    </row>
    <row r="2199" spans="1:29">
      <c r="A2199">
        <v>6</v>
      </c>
      <c r="C2199">
        <v>2008</v>
      </c>
      <c r="D2199">
        <v>99</v>
      </c>
      <c r="E2199">
        <v>99</v>
      </c>
      <c r="F2199">
        <v>99</v>
      </c>
      <c r="G2199">
        <v>4</v>
      </c>
      <c r="H2199">
        <v>2</v>
      </c>
      <c r="I2199">
        <v>99</v>
      </c>
      <c r="J2199">
        <v>999</v>
      </c>
      <c r="K2199">
        <v>99</v>
      </c>
      <c r="L2199">
        <v>99</v>
      </c>
      <c r="M2199">
        <v>99</v>
      </c>
      <c r="N2199">
        <v>99</v>
      </c>
      <c r="O2199">
        <v>99</v>
      </c>
      <c r="P2199">
        <v>9999</v>
      </c>
      <c r="Q2199">
        <v>8</v>
      </c>
      <c r="R2199">
        <v>54</v>
      </c>
      <c r="S2199">
        <v>54</v>
      </c>
      <c r="T2199">
        <v>21.428571428571423</v>
      </c>
      <c r="U2199">
        <v>22.765800273597808</v>
      </c>
      <c r="V2199">
        <v>14.111111111111112</v>
      </c>
      <c r="W2199">
        <v>55.611111111111114</v>
      </c>
      <c r="X2199">
        <v>166.94554793146341</v>
      </c>
      <c r="Y2199">
        <v>154.09074074074076</v>
      </c>
      <c r="Z2199">
        <v>154.09074074074076</v>
      </c>
      <c r="AA2199">
        <v>27.596418638539362</v>
      </c>
      <c r="AB2199">
        <v>3.8317226890044824</v>
      </c>
      <c r="AC2199">
        <v>-75.303860206181653</v>
      </c>
    </row>
    <row r="2200" spans="1:29">
      <c r="A2200">
        <v>6</v>
      </c>
      <c r="C2200">
        <v>2007</v>
      </c>
      <c r="D2200">
        <v>99</v>
      </c>
      <c r="E2200">
        <v>99</v>
      </c>
      <c r="F2200">
        <v>99</v>
      </c>
      <c r="G2200">
        <v>1</v>
      </c>
      <c r="H2200">
        <v>1</v>
      </c>
      <c r="I2200">
        <v>99</v>
      </c>
      <c r="J2200">
        <v>999</v>
      </c>
      <c r="K2200">
        <v>99</v>
      </c>
      <c r="L2200">
        <v>99</v>
      </c>
      <c r="M2200">
        <v>99</v>
      </c>
      <c r="N2200">
        <v>99</v>
      </c>
      <c r="O2200">
        <v>99</v>
      </c>
      <c r="P2200">
        <v>9999</v>
      </c>
      <c r="Q2200">
        <v>103</v>
      </c>
      <c r="R2200">
        <v>245</v>
      </c>
      <c r="S2200">
        <v>244</v>
      </c>
      <c r="T2200">
        <v>15.408805031446539</v>
      </c>
      <c r="U2200">
        <v>14.036153643313773</v>
      </c>
      <c r="V2200">
        <v>15.861224489795919</v>
      </c>
      <c r="W2200">
        <v>56.381147540983598</v>
      </c>
      <c r="X2200">
        <v>132.38994405996408</v>
      </c>
      <c r="Y2200">
        <v>121.44979591836736</v>
      </c>
      <c r="Z2200">
        <v>121.94754098360656</v>
      </c>
      <c r="AA2200">
        <v>30.612174030461759</v>
      </c>
      <c r="AB2200">
        <v>3.1671684609756832</v>
      </c>
      <c r="AC2200">
        <v>-38.918361730565259</v>
      </c>
    </row>
    <row r="2201" spans="1:29">
      <c r="A2201">
        <v>6</v>
      </c>
      <c r="C2201">
        <v>2007</v>
      </c>
      <c r="D2201">
        <v>99</v>
      </c>
      <c r="E2201">
        <v>99</v>
      </c>
      <c r="F2201">
        <v>99</v>
      </c>
      <c r="G2201">
        <v>1</v>
      </c>
      <c r="H2201">
        <v>2</v>
      </c>
      <c r="I2201">
        <v>99</v>
      </c>
      <c r="J2201">
        <v>999</v>
      </c>
      <c r="K2201">
        <v>99</v>
      </c>
      <c r="L2201">
        <v>99</v>
      </c>
      <c r="M2201">
        <v>99</v>
      </c>
      <c r="N2201">
        <v>99</v>
      </c>
      <c r="O2201">
        <v>99</v>
      </c>
      <c r="P2201">
        <v>9999</v>
      </c>
      <c r="Q2201">
        <v>119</v>
      </c>
      <c r="R2201">
        <v>1345</v>
      </c>
      <c r="S2201">
        <v>1344</v>
      </c>
      <c r="T2201">
        <v>84.591194968553452</v>
      </c>
      <c r="U2201">
        <v>85.963846356686219</v>
      </c>
      <c r="V2201">
        <v>15.827509293680293</v>
      </c>
      <c r="W2201">
        <v>57.022321428571438</v>
      </c>
      <c r="X2201">
        <v>146.86810022272621</v>
      </c>
      <c r="Y2201">
        <v>135.49033457249101</v>
      </c>
      <c r="Z2201">
        <v>135.5911458333336</v>
      </c>
      <c r="AA2201">
        <v>28.912204755189592</v>
      </c>
      <c r="AB2201">
        <v>4.022012566758062</v>
      </c>
      <c r="AC2201">
        <v>-43.115980063421745</v>
      </c>
    </row>
    <row r="2202" spans="1:29">
      <c r="A2202">
        <v>6</v>
      </c>
      <c r="C2202">
        <v>2007</v>
      </c>
      <c r="D2202">
        <v>99</v>
      </c>
      <c r="E2202">
        <v>99</v>
      </c>
      <c r="F2202">
        <v>99</v>
      </c>
      <c r="G2202">
        <v>2</v>
      </c>
      <c r="H2202">
        <v>1</v>
      </c>
      <c r="I2202">
        <v>99</v>
      </c>
      <c r="J2202">
        <v>999</v>
      </c>
      <c r="K2202">
        <v>99</v>
      </c>
      <c r="L2202">
        <v>99</v>
      </c>
      <c r="M2202">
        <v>99</v>
      </c>
      <c r="N2202">
        <v>99</v>
      </c>
      <c r="O2202">
        <v>99</v>
      </c>
      <c r="P2202">
        <v>9999</v>
      </c>
      <c r="Q2202">
        <v>71</v>
      </c>
      <c r="R2202">
        <v>125</v>
      </c>
      <c r="S2202">
        <v>119</v>
      </c>
      <c r="T2202">
        <v>4.6057479734708897</v>
      </c>
      <c r="U2202">
        <v>4.0637786381515291</v>
      </c>
      <c r="V2202">
        <v>23.815999999999999</v>
      </c>
      <c r="W2202">
        <v>54.823529411764703</v>
      </c>
      <c r="X2202">
        <v>134.83683640303349</v>
      </c>
      <c r="Y2202">
        <v>119.12720000000002</v>
      </c>
      <c r="Z2202">
        <v>125.13361344537816</v>
      </c>
      <c r="AA2202">
        <v>30.826500869391019</v>
      </c>
      <c r="AB2202">
        <v>0.70588235294146229</v>
      </c>
      <c r="AC2202">
        <v>4.0126993172377476</v>
      </c>
    </row>
    <row r="2203" spans="1:29">
      <c r="A2203">
        <v>6</v>
      </c>
      <c r="C2203">
        <v>2007</v>
      </c>
      <c r="D2203">
        <v>99</v>
      </c>
      <c r="E2203">
        <v>99</v>
      </c>
      <c r="F2203">
        <v>99</v>
      </c>
      <c r="G2203">
        <v>2</v>
      </c>
      <c r="H2203">
        <v>2</v>
      </c>
      <c r="I2203">
        <v>99</v>
      </c>
      <c r="J2203">
        <v>999</v>
      </c>
      <c r="K2203">
        <v>99</v>
      </c>
      <c r="L2203">
        <v>99</v>
      </c>
      <c r="M2203">
        <v>99</v>
      </c>
      <c r="N2203">
        <v>99</v>
      </c>
      <c r="O2203">
        <v>99</v>
      </c>
      <c r="P2203">
        <v>9999</v>
      </c>
      <c r="Q2203">
        <v>195</v>
      </c>
      <c r="R2203">
        <v>2589</v>
      </c>
      <c r="S2203">
        <v>2564</v>
      </c>
      <c r="T2203">
        <v>95.394252026529102</v>
      </c>
      <c r="U2203">
        <v>95.936221361848453</v>
      </c>
      <c r="V2203">
        <v>14.835843955195056</v>
      </c>
      <c r="W2203">
        <v>56.541341653666123</v>
      </c>
      <c r="X2203">
        <v>148.38149735086438</v>
      </c>
      <c r="Y2203">
        <v>135.78176902278869</v>
      </c>
      <c r="Z2203">
        <v>137.10569422776905</v>
      </c>
      <c r="AA2203">
        <v>28.267861119228119</v>
      </c>
      <c r="AB2203">
        <v>4.094087370598456</v>
      </c>
      <c r="AC2203">
        <v>-48.609410911935122</v>
      </c>
    </row>
    <row r="2204" spans="1:29">
      <c r="A2204">
        <v>6</v>
      </c>
      <c r="C2204">
        <v>2007</v>
      </c>
      <c r="D2204">
        <v>99</v>
      </c>
      <c r="E2204">
        <v>99</v>
      </c>
      <c r="F2204">
        <v>99</v>
      </c>
      <c r="G2204">
        <v>3</v>
      </c>
      <c r="H2204">
        <v>1</v>
      </c>
      <c r="I2204">
        <v>99</v>
      </c>
      <c r="J2204">
        <v>999</v>
      </c>
      <c r="K2204">
        <v>99</v>
      </c>
      <c r="L2204">
        <v>99</v>
      </c>
      <c r="M2204">
        <v>99</v>
      </c>
      <c r="N2204">
        <v>99</v>
      </c>
      <c r="O2204">
        <v>99</v>
      </c>
      <c r="P2204">
        <v>9999</v>
      </c>
      <c r="Q2204">
        <v>273</v>
      </c>
      <c r="R2204">
        <v>2640</v>
      </c>
      <c r="S2204">
        <v>2630</v>
      </c>
      <c r="T2204">
        <v>98.876404494382015</v>
      </c>
      <c r="U2204">
        <v>99.908930000164162</v>
      </c>
      <c r="V2204">
        <v>14.923484848484852</v>
      </c>
      <c r="W2204">
        <v>55.245247148288968</v>
      </c>
      <c r="X2204">
        <v>152.7732361535175</v>
      </c>
      <c r="Y2204">
        <v>140.62268939393965</v>
      </c>
      <c r="Z2204">
        <v>141.15737642585577</v>
      </c>
      <c r="AA2204">
        <v>29.478000380364801</v>
      </c>
      <c r="AB2204">
        <v>4.4178524620204342</v>
      </c>
      <c r="AC2204">
        <v>-63.417286640709285</v>
      </c>
    </row>
    <row r="2205" spans="1:29">
      <c r="A2205">
        <v>6</v>
      </c>
      <c r="C2205">
        <v>2007</v>
      </c>
      <c r="D2205">
        <v>99</v>
      </c>
      <c r="E2205">
        <v>99</v>
      </c>
      <c r="F2205">
        <v>99</v>
      </c>
      <c r="G2205">
        <v>3</v>
      </c>
      <c r="H2205">
        <v>2</v>
      </c>
      <c r="I2205">
        <v>99</v>
      </c>
      <c r="J2205">
        <v>999</v>
      </c>
      <c r="K2205">
        <v>99</v>
      </c>
      <c r="L2205">
        <v>99</v>
      </c>
      <c r="M2205">
        <v>99</v>
      </c>
      <c r="N2205">
        <v>99</v>
      </c>
      <c r="O2205">
        <v>99</v>
      </c>
      <c r="P2205">
        <v>9999</v>
      </c>
      <c r="Q2205">
        <v>15</v>
      </c>
      <c r="R2205">
        <v>30</v>
      </c>
      <c r="S2205">
        <v>3</v>
      </c>
      <c r="T2205">
        <v>1.1235955056179776</v>
      </c>
      <c r="U2205">
        <v>9.1069999835837023E-2</v>
      </c>
      <c r="V2205">
        <v>14.2</v>
      </c>
      <c r="W2205">
        <v>58</v>
      </c>
      <c r="X2205">
        <v>140.07945106536664</v>
      </c>
      <c r="Y2205">
        <v>11.28</v>
      </c>
      <c r="Z2205">
        <v>112.8</v>
      </c>
      <c r="AA2205">
        <v>2.691963347942536</v>
      </c>
      <c r="AB2205">
        <v>3.5590260840104375</v>
      </c>
      <c r="AC2205">
        <v>99.852818623786433</v>
      </c>
    </row>
    <row r="2206" spans="1:29">
      <c r="A2206">
        <v>6</v>
      </c>
      <c r="C2206">
        <v>2007</v>
      </c>
      <c r="D2206">
        <v>99</v>
      </c>
      <c r="E2206">
        <v>99</v>
      </c>
      <c r="F2206">
        <v>99</v>
      </c>
      <c r="G2206">
        <v>4</v>
      </c>
      <c r="H2206">
        <v>1</v>
      </c>
      <c r="I2206">
        <v>99</v>
      </c>
      <c r="J2206">
        <v>999</v>
      </c>
      <c r="K2206">
        <v>99</v>
      </c>
      <c r="L2206">
        <v>99</v>
      </c>
      <c r="M2206">
        <v>99</v>
      </c>
      <c r="N2206">
        <v>99</v>
      </c>
      <c r="O2206">
        <v>99</v>
      </c>
      <c r="P2206">
        <v>9999</v>
      </c>
      <c r="Q2206">
        <v>47</v>
      </c>
      <c r="R2206">
        <v>187</v>
      </c>
      <c r="S2206">
        <v>187</v>
      </c>
      <c r="T2206">
        <v>69.516728624535318</v>
      </c>
      <c r="U2206">
        <v>69.002709752576791</v>
      </c>
      <c r="V2206">
        <v>14.331550802139036</v>
      </c>
      <c r="W2206">
        <v>53.89839572192512</v>
      </c>
      <c r="X2206">
        <v>157.86177368613147</v>
      </c>
      <c r="Y2206">
        <v>145.70641711229945</v>
      </c>
      <c r="Z2206">
        <v>145.70641711229945</v>
      </c>
      <c r="AA2206">
        <v>32.364112651170899</v>
      </c>
      <c r="AB2206">
        <v>3.9237856316287409</v>
      </c>
      <c r="AC2206">
        <v>-61.577531582594482</v>
      </c>
    </row>
    <row r="2207" spans="1:29">
      <c r="A2207">
        <v>6</v>
      </c>
      <c r="C2207">
        <v>2007</v>
      </c>
      <c r="D2207">
        <v>99</v>
      </c>
      <c r="E2207">
        <v>99</v>
      </c>
      <c r="F2207">
        <v>99</v>
      </c>
      <c r="G2207">
        <v>4</v>
      </c>
      <c r="H2207">
        <v>2</v>
      </c>
      <c r="I2207">
        <v>99</v>
      </c>
      <c r="J2207">
        <v>999</v>
      </c>
      <c r="K2207">
        <v>99</v>
      </c>
      <c r="L2207">
        <v>99</v>
      </c>
      <c r="M2207">
        <v>99</v>
      </c>
      <c r="N2207">
        <v>99</v>
      </c>
      <c r="O2207">
        <v>99</v>
      </c>
      <c r="P2207">
        <v>9999</v>
      </c>
      <c r="Q2207">
        <v>14</v>
      </c>
      <c r="R2207">
        <v>82</v>
      </c>
      <c r="S2207">
        <v>82</v>
      </c>
      <c r="T2207">
        <v>30.483271375464692</v>
      </c>
      <c r="U2207">
        <v>30.997290247423191</v>
      </c>
      <c r="V2207">
        <v>14.365853658536585</v>
      </c>
      <c r="W2207">
        <v>55.682926829268304</v>
      </c>
      <c r="X2207">
        <v>161.71947255767253</v>
      </c>
      <c r="Y2207">
        <v>149.26707317073163</v>
      </c>
      <c r="Z2207">
        <v>149.26707317073163</v>
      </c>
      <c r="AA2207">
        <v>25.603448962019808</v>
      </c>
      <c r="AB2207">
        <v>3.2380287920370794</v>
      </c>
      <c r="AC2207">
        <v>-61.989422173621861</v>
      </c>
    </row>
    <row r="2208" spans="1:29">
      <c r="A2208">
        <v>6</v>
      </c>
      <c r="C2208">
        <v>2006</v>
      </c>
      <c r="D2208">
        <v>99</v>
      </c>
      <c r="E2208">
        <v>99</v>
      </c>
      <c r="F2208">
        <v>99</v>
      </c>
      <c r="G2208">
        <v>1</v>
      </c>
      <c r="H2208">
        <v>1</v>
      </c>
      <c r="I2208">
        <v>99</v>
      </c>
      <c r="J2208">
        <v>999</v>
      </c>
      <c r="K2208">
        <v>99</v>
      </c>
      <c r="L2208">
        <v>99</v>
      </c>
      <c r="M2208">
        <v>99</v>
      </c>
      <c r="N2208">
        <v>99</v>
      </c>
      <c r="O2208">
        <v>99</v>
      </c>
      <c r="P2208">
        <v>9999</v>
      </c>
      <c r="Q2208">
        <v>161</v>
      </c>
      <c r="R2208">
        <v>512</v>
      </c>
      <c r="S2208">
        <v>505</v>
      </c>
      <c r="T2208">
        <v>21.139554087530968</v>
      </c>
      <c r="U2208">
        <v>20.014524296091963</v>
      </c>
      <c r="V2208">
        <v>17.806640625</v>
      </c>
      <c r="W2208">
        <v>56.162376237623761</v>
      </c>
      <c r="X2208">
        <v>135.96733647074751</v>
      </c>
      <c r="Y2208">
        <v>123.5896484375</v>
      </c>
      <c r="Z2208">
        <v>125.30277227722772</v>
      </c>
      <c r="AA2208">
        <v>29.485042897894999</v>
      </c>
      <c r="AB2208">
        <v>3.3821561897861816</v>
      </c>
      <c r="AC2208">
        <v>-50.486425894969571</v>
      </c>
    </row>
    <row r="2209" spans="1:29">
      <c r="A2209">
        <v>6</v>
      </c>
      <c r="C2209">
        <v>2006</v>
      </c>
      <c r="D2209">
        <v>99</v>
      </c>
      <c r="E2209">
        <v>99</v>
      </c>
      <c r="F2209">
        <v>99</v>
      </c>
      <c r="G2209">
        <v>1</v>
      </c>
      <c r="H2209">
        <v>2</v>
      </c>
      <c r="I2209">
        <v>99</v>
      </c>
      <c r="J2209">
        <v>999</v>
      </c>
      <c r="K2209">
        <v>99</v>
      </c>
      <c r="L2209">
        <v>99</v>
      </c>
      <c r="M2209">
        <v>99</v>
      </c>
      <c r="N2209">
        <v>99</v>
      </c>
      <c r="O2209">
        <v>99</v>
      </c>
      <c r="P2209">
        <v>9999</v>
      </c>
      <c r="Q2209">
        <v>154</v>
      </c>
      <c r="R2209">
        <v>1910</v>
      </c>
      <c r="S2209">
        <v>1886</v>
      </c>
      <c r="T2209">
        <v>78.86044591246899</v>
      </c>
      <c r="U2209">
        <v>79.985475703908023</v>
      </c>
      <c r="V2209">
        <v>15.324083769633503</v>
      </c>
      <c r="W2209">
        <v>56.073700954400813</v>
      </c>
      <c r="X2209">
        <v>145.46374501540063</v>
      </c>
      <c r="Y2209">
        <v>132.39895287958089</v>
      </c>
      <c r="Z2209">
        <v>134.08377518557771</v>
      </c>
      <c r="AA2209">
        <v>28.282269302584645</v>
      </c>
      <c r="AB2209">
        <v>3.9179519645702552</v>
      </c>
      <c r="AC2209">
        <v>-37.877578255511281</v>
      </c>
    </row>
    <row r="2210" spans="1:29">
      <c r="A2210">
        <v>6</v>
      </c>
      <c r="C2210">
        <v>2006</v>
      </c>
      <c r="D2210">
        <v>99</v>
      </c>
      <c r="E2210">
        <v>99</v>
      </c>
      <c r="F2210">
        <v>99</v>
      </c>
      <c r="G2210">
        <v>2</v>
      </c>
      <c r="H2210">
        <v>1</v>
      </c>
      <c r="I2210">
        <v>99</v>
      </c>
      <c r="J2210">
        <v>999</v>
      </c>
      <c r="K2210">
        <v>99</v>
      </c>
      <c r="L2210">
        <v>99</v>
      </c>
      <c r="M2210">
        <v>99</v>
      </c>
      <c r="N2210">
        <v>99</v>
      </c>
      <c r="O2210">
        <v>99</v>
      </c>
      <c r="P2210">
        <v>9999</v>
      </c>
      <c r="Q2210">
        <v>78</v>
      </c>
      <c r="R2210">
        <v>195</v>
      </c>
      <c r="S2210">
        <v>195</v>
      </c>
      <c r="T2210">
        <v>7.8093712454945949</v>
      </c>
      <c r="U2210">
        <v>6.8038212197538392</v>
      </c>
      <c r="V2210">
        <v>21.579487179487185</v>
      </c>
      <c r="W2210">
        <v>54.579487179487195</v>
      </c>
      <c r="X2210">
        <v>123.47528960746736</v>
      </c>
      <c r="Y2210">
        <v>113.89589743589744</v>
      </c>
      <c r="Z2210">
        <v>113.89589743589744</v>
      </c>
      <c r="AA2210">
        <v>27.264329727258342</v>
      </c>
      <c r="AB2210">
        <v>2.3199446818315734</v>
      </c>
      <c r="AC2210">
        <v>-3.70790597180916</v>
      </c>
    </row>
    <row r="2211" spans="1:29">
      <c r="A2211">
        <v>6</v>
      </c>
      <c r="C2211">
        <v>2006</v>
      </c>
      <c r="D2211">
        <v>99</v>
      </c>
      <c r="E2211">
        <v>99</v>
      </c>
      <c r="F2211">
        <v>99</v>
      </c>
      <c r="G2211">
        <v>2</v>
      </c>
      <c r="H2211">
        <v>2</v>
      </c>
      <c r="I2211">
        <v>99</v>
      </c>
      <c r="J2211">
        <v>999</v>
      </c>
      <c r="K2211">
        <v>99</v>
      </c>
      <c r="L2211">
        <v>99</v>
      </c>
      <c r="M2211">
        <v>99</v>
      </c>
      <c r="N2211">
        <v>99</v>
      </c>
      <c r="O2211">
        <v>99</v>
      </c>
      <c r="P2211">
        <v>9999</v>
      </c>
      <c r="Q2211">
        <v>200</v>
      </c>
      <c r="R2211">
        <v>2302</v>
      </c>
      <c r="S2211">
        <v>2196</v>
      </c>
      <c r="T2211">
        <v>92.19062875450544</v>
      </c>
      <c r="U2211">
        <v>93.196178780246115</v>
      </c>
      <c r="V2211">
        <v>15.650304083405734</v>
      </c>
      <c r="W2211">
        <v>56.209471766848807</v>
      </c>
      <c r="X2211">
        <v>150.23183947634203</v>
      </c>
      <c r="Y2211">
        <v>132.1546915725454</v>
      </c>
      <c r="Z2211">
        <v>138.53374316939869</v>
      </c>
      <c r="AA2211">
        <v>28.664773492189003</v>
      </c>
      <c r="AB2211">
        <v>4.4462814218573721</v>
      </c>
      <c r="AC2211">
        <v>-48.627791479820942</v>
      </c>
    </row>
    <row r="2212" spans="1:29">
      <c r="A2212">
        <v>6</v>
      </c>
      <c r="C2212">
        <v>2006</v>
      </c>
      <c r="D2212">
        <v>99</v>
      </c>
      <c r="E2212">
        <v>99</v>
      </c>
      <c r="F2212">
        <v>99</v>
      </c>
      <c r="G2212">
        <v>3</v>
      </c>
      <c r="H2212">
        <v>1</v>
      </c>
      <c r="I2212">
        <v>99</v>
      </c>
      <c r="J2212">
        <v>999</v>
      </c>
      <c r="K2212">
        <v>99</v>
      </c>
      <c r="L2212">
        <v>99</v>
      </c>
      <c r="M2212">
        <v>99</v>
      </c>
      <c r="N2212">
        <v>99</v>
      </c>
      <c r="O2212">
        <v>99</v>
      </c>
      <c r="P2212">
        <v>9999</v>
      </c>
      <c r="Q2212">
        <v>305</v>
      </c>
      <c r="R2212">
        <v>2478</v>
      </c>
      <c r="S2212">
        <v>2471</v>
      </c>
      <c r="T2212">
        <v>95.897832817337473</v>
      </c>
      <c r="U2212">
        <v>97.81268273230269</v>
      </c>
      <c r="V2212">
        <v>15.348264729620659</v>
      </c>
      <c r="W2212">
        <v>55.005665722379597</v>
      </c>
      <c r="X2212">
        <v>150.118660682041</v>
      </c>
      <c r="Y2212">
        <v>138.18038740920096</v>
      </c>
      <c r="Z2212">
        <v>138.57183326588424</v>
      </c>
      <c r="AA2212">
        <v>30.035169992885592</v>
      </c>
      <c r="AB2212">
        <v>4.5421681222142913</v>
      </c>
      <c r="AC2212">
        <v>-63.092772011785293</v>
      </c>
    </row>
    <row r="2213" spans="1:29">
      <c r="A2213">
        <v>6</v>
      </c>
      <c r="C2213">
        <v>2006</v>
      </c>
      <c r="D2213">
        <v>99</v>
      </c>
      <c r="E2213">
        <v>99</v>
      </c>
      <c r="F2213">
        <v>99</v>
      </c>
      <c r="G2213">
        <v>3</v>
      </c>
      <c r="H2213">
        <v>2</v>
      </c>
      <c r="I2213">
        <v>99</v>
      </c>
      <c r="J2213">
        <v>999</v>
      </c>
      <c r="K2213">
        <v>99</v>
      </c>
      <c r="L2213">
        <v>99</v>
      </c>
      <c r="M2213">
        <v>99</v>
      </c>
      <c r="N2213">
        <v>99</v>
      </c>
      <c r="O2213">
        <v>99</v>
      </c>
      <c r="P2213">
        <v>9999</v>
      </c>
      <c r="Q2213">
        <v>39</v>
      </c>
      <c r="R2213">
        <v>106</v>
      </c>
      <c r="S2213">
        <v>48</v>
      </c>
      <c r="T2213">
        <v>4.1021671826625372</v>
      </c>
      <c r="U2213">
        <v>2.1873172676973418</v>
      </c>
      <c r="V2213">
        <v>20</v>
      </c>
      <c r="W2213">
        <v>53.125</v>
      </c>
      <c r="X2213">
        <v>152.76375232527243</v>
      </c>
      <c r="Y2213">
        <v>72.236792452830187</v>
      </c>
      <c r="Z2213">
        <v>159.52291666666662</v>
      </c>
      <c r="AA2213">
        <v>27.514482849820595</v>
      </c>
      <c r="AB2213">
        <v>2.6585161901582124</v>
      </c>
      <c r="AC2213">
        <v>-36.505406553597822</v>
      </c>
    </row>
    <row r="2214" spans="1:29">
      <c r="A2214">
        <v>6</v>
      </c>
      <c r="C2214">
        <v>2006</v>
      </c>
      <c r="D2214">
        <v>99</v>
      </c>
      <c r="E2214">
        <v>99</v>
      </c>
      <c r="F2214">
        <v>99</v>
      </c>
      <c r="G2214">
        <v>4</v>
      </c>
      <c r="H2214">
        <v>1</v>
      </c>
      <c r="I2214">
        <v>99</v>
      </c>
      <c r="J2214">
        <v>999</v>
      </c>
      <c r="K2214">
        <v>99</v>
      </c>
      <c r="L2214">
        <v>99</v>
      </c>
      <c r="M2214">
        <v>99</v>
      </c>
      <c r="N2214">
        <v>99</v>
      </c>
      <c r="O2214">
        <v>99</v>
      </c>
      <c r="P2214">
        <v>9999</v>
      </c>
      <c r="Q2214">
        <v>44</v>
      </c>
      <c r="R2214">
        <v>163</v>
      </c>
      <c r="S2214">
        <v>162</v>
      </c>
      <c r="T2214">
        <v>70.258620689655189</v>
      </c>
      <c r="U2214">
        <v>69.847203918369303</v>
      </c>
      <c r="V2214">
        <v>17.858895705521469</v>
      </c>
      <c r="W2214">
        <v>56.530864197530867</v>
      </c>
      <c r="X2214">
        <v>156.35132171034704</v>
      </c>
      <c r="Y2214">
        <v>143.39202453987738</v>
      </c>
      <c r="Z2214">
        <v>144.27716049382724</v>
      </c>
      <c r="AA2214">
        <v>27.925072310419043</v>
      </c>
      <c r="AB2214">
        <v>3.6212214696390377</v>
      </c>
      <c r="AC2214">
        <v>-46.017454785206994</v>
      </c>
    </row>
    <row r="2215" spans="1:29">
      <c r="A2215">
        <v>6</v>
      </c>
      <c r="C2215">
        <v>2006</v>
      </c>
      <c r="D2215">
        <v>99</v>
      </c>
      <c r="E2215">
        <v>99</v>
      </c>
      <c r="F2215">
        <v>99</v>
      </c>
      <c r="G2215">
        <v>4</v>
      </c>
      <c r="H2215">
        <v>2</v>
      </c>
      <c r="I2215">
        <v>99</v>
      </c>
      <c r="J2215">
        <v>999</v>
      </c>
      <c r="K2215">
        <v>99</v>
      </c>
      <c r="L2215">
        <v>99</v>
      </c>
      <c r="M2215">
        <v>99</v>
      </c>
      <c r="N2215">
        <v>99</v>
      </c>
      <c r="O2215">
        <v>99</v>
      </c>
      <c r="P2215">
        <v>9999</v>
      </c>
      <c r="Q2215">
        <v>13</v>
      </c>
      <c r="R2215">
        <v>69</v>
      </c>
      <c r="S2215">
        <v>69</v>
      </c>
      <c r="T2215">
        <v>29.74137931034484</v>
      </c>
      <c r="U2215">
        <v>30.152796081630701</v>
      </c>
      <c r="V2215">
        <v>14.391304347826088</v>
      </c>
      <c r="W2215">
        <v>55.681159420289838</v>
      </c>
      <c r="X2215">
        <v>158.43107698588403</v>
      </c>
      <c r="Y2215">
        <v>146.23188405797103</v>
      </c>
      <c r="Z2215">
        <v>146.23188405797103</v>
      </c>
      <c r="AA2215">
        <v>26.613832584881521</v>
      </c>
      <c r="AB2215">
        <v>3.014423076117859</v>
      </c>
      <c r="AC2215">
        <v>-52.545798663619266</v>
      </c>
    </row>
    <row r="2216" spans="1:29">
      <c r="A2216">
        <v>6</v>
      </c>
      <c r="C2216">
        <v>2005</v>
      </c>
      <c r="D2216">
        <v>99</v>
      </c>
      <c r="E2216">
        <v>99</v>
      </c>
      <c r="F2216">
        <v>99</v>
      </c>
      <c r="G2216">
        <v>1</v>
      </c>
      <c r="H2216">
        <v>1</v>
      </c>
      <c r="I2216">
        <v>99</v>
      </c>
      <c r="J2216">
        <v>999</v>
      </c>
      <c r="K2216">
        <v>99</v>
      </c>
      <c r="L2216">
        <v>99</v>
      </c>
      <c r="M2216">
        <v>99</v>
      </c>
      <c r="N2216">
        <v>99</v>
      </c>
      <c r="O2216">
        <v>99</v>
      </c>
      <c r="P2216">
        <v>9999</v>
      </c>
      <c r="Q2216">
        <v>341</v>
      </c>
      <c r="R2216">
        <v>2134</v>
      </c>
      <c r="S2216">
        <v>2130</v>
      </c>
      <c r="T2216">
        <v>64.374057315233813</v>
      </c>
      <c r="U2216">
        <v>63.977035407896579</v>
      </c>
      <c r="V2216">
        <v>15.385660731021561</v>
      </c>
      <c r="W2216">
        <v>56.611267605633806</v>
      </c>
      <c r="X2216">
        <v>143.71690455616681</v>
      </c>
      <c r="Y2216">
        <v>132.4281162136833</v>
      </c>
      <c r="Z2216">
        <v>132.67680751173717</v>
      </c>
      <c r="AA2216">
        <v>28.837401821221579</v>
      </c>
      <c r="AB2216">
        <v>3.5243039187171723</v>
      </c>
      <c r="AC2216">
        <v>-56.609736069123151</v>
      </c>
    </row>
    <row r="2217" spans="1:29">
      <c r="A2217">
        <v>6</v>
      </c>
      <c r="C2217">
        <v>2005</v>
      </c>
      <c r="D2217">
        <v>99</v>
      </c>
      <c r="E2217">
        <v>99</v>
      </c>
      <c r="F2217">
        <v>99</v>
      </c>
      <c r="G2217">
        <v>1</v>
      </c>
      <c r="H2217">
        <v>2</v>
      </c>
      <c r="I2217">
        <v>99</v>
      </c>
      <c r="J2217">
        <v>999</v>
      </c>
      <c r="K2217">
        <v>99</v>
      </c>
      <c r="L2217">
        <v>99</v>
      </c>
      <c r="M2217">
        <v>99</v>
      </c>
      <c r="N2217">
        <v>99</v>
      </c>
      <c r="O2217">
        <v>99</v>
      </c>
      <c r="P2217">
        <v>9999</v>
      </c>
      <c r="Q2217">
        <v>112</v>
      </c>
      <c r="R2217">
        <v>1181</v>
      </c>
      <c r="S2217">
        <v>1177</v>
      </c>
      <c r="T2217">
        <v>35.625942684766201</v>
      </c>
      <c r="U2217">
        <v>36.022964592103435</v>
      </c>
      <c r="V2217">
        <v>15.149026248941574</v>
      </c>
      <c r="W2217">
        <v>56.562446898895502</v>
      </c>
      <c r="X2217">
        <v>146.43548125200101</v>
      </c>
      <c r="Y2217">
        <v>134.73488569009319</v>
      </c>
      <c r="Z2217">
        <v>135.19277824978761</v>
      </c>
      <c r="AA2217">
        <v>27.890882913874705</v>
      </c>
      <c r="AB2217">
        <v>4.0850828111903841</v>
      </c>
      <c r="AC2217">
        <v>-44.228667091679526</v>
      </c>
    </row>
    <row r="2218" spans="1:29">
      <c r="A2218">
        <v>6</v>
      </c>
      <c r="C2218">
        <v>2005</v>
      </c>
      <c r="D2218">
        <v>99</v>
      </c>
      <c r="E2218">
        <v>99</v>
      </c>
      <c r="F2218">
        <v>99</v>
      </c>
      <c r="G2218">
        <v>2</v>
      </c>
      <c r="H2218">
        <v>1</v>
      </c>
      <c r="I2218">
        <v>99</v>
      </c>
      <c r="J2218">
        <v>999</v>
      </c>
      <c r="K2218">
        <v>99</v>
      </c>
      <c r="L2218">
        <v>99</v>
      </c>
      <c r="M2218">
        <v>99</v>
      </c>
      <c r="N2218">
        <v>99</v>
      </c>
      <c r="O2218">
        <v>99</v>
      </c>
      <c r="P2218">
        <v>9999</v>
      </c>
      <c r="Q2218">
        <v>95</v>
      </c>
      <c r="R2218">
        <v>158</v>
      </c>
      <c r="S2218">
        <v>156</v>
      </c>
      <c r="T2218">
        <v>6.4019448946515389</v>
      </c>
      <c r="U2218">
        <v>5.7745768112539375</v>
      </c>
      <c r="V2218">
        <v>26.468354430379744</v>
      </c>
      <c r="W2218">
        <v>54.782051282051277</v>
      </c>
      <c r="X2218">
        <v>131.24648573035083</v>
      </c>
      <c r="Y2218">
        <v>119.86139240506328</v>
      </c>
      <c r="Z2218">
        <v>121.39807692307696</v>
      </c>
      <c r="AA2218">
        <v>27.664272690263498</v>
      </c>
      <c r="AB2218">
        <v>1.7478736964976263</v>
      </c>
      <c r="AC2218">
        <v>-28.563128664064553</v>
      </c>
    </row>
    <row r="2219" spans="1:29">
      <c r="A2219">
        <v>6</v>
      </c>
      <c r="C2219">
        <v>2005</v>
      </c>
      <c r="D2219">
        <v>99</v>
      </c>
      <c r="E2219">
        <v>99</v>
      </c>
      <c r="F2219">
        <v>99</v>
      </c>
      <c r="G2219">
        <v>2</v>
      </c>
      <c r="H2219">
        <v>2</v>
      </c>
      <c r="I2219">
        <v>99</v>
      </c>
      <c r="J2219">
        <v>999</v>
      </c>
      <c r="K2219">
        <v>99</v>
      </c>
      <c r="L2219">
        <v>99</v>
      </c>
      <c r="M2219">
        <v>99</v>
      </c>
      <c r="N2219">
        <v>99</v>
      </c>
      <c r="O2219">
        <v>99</v>
      </c>
      <c r="P2219">
        <v>9999</v>
      </c>
      <c r="Q2219">
        <v>230</v>
      </c>
      <c r="R2219">
        <v>2310</v>
      </c>
      <c r="S2219">
        <v>2262</v>
      </c>
      <c r="T2219">
        <v>93.598055105348479</v>
      </c>
      <c r="U2219">
        <v>94.225423188746078</v>
      </c>
      <c r="V2219">
        <v>15.570995670995677</v>
      </c>
      <c r="W2219">
        <v>56.51370468611848</v>
      </c>
      <c r="X2219">
        <v>147.78822116850279</v>
      </c>
      <c r="Y2219">
        <v>133.77419913419897</v>
      </c>
      <c r="Z2219">
        <v>136.61290893015013</v>
      </c>
      <c r="AA2219">
        <v>28.194455367424528</v>
      </c>
      <c r="AB2219">
        <v>4.5466962750997837</v>
      </c>
      <c r="AC2219">
        <v>-51.001682079376657</v>
      </c>
    </row>
    <row r="2220" spans="1:29">
      <c r="A2220">
        <v>6</v>
      </c>
      <c r="C2220">
        <v>2005</v>
      </c>
      <c r="D2220">
        <v>99</v>
      </c>
      <c r="E2220">
        <v>99</v>
      </c>
      <c r="F2220">
        <v>99</v>
      </c>
      <c r="G2220">
        <v>3</v>
      </c>
      <c r="H2220">
        <v>1</v>
      </c>
      <c r="I2220">
        <v>99</v>
      </c>
      <c r="J2220">
        <v>999</v>
      </c>
      <c r="K2220">
        <v>99</v>
      </c>
      <c r="L2220">
        <v>99</v>
      </c>
      <c r="M2220">
        <v>99</v>
      </c>
      <c r="N2220">
        <v>99</v>
      </c>
      <c r="O2220">
        <v>99</v>
      </c>
      <c r="P2220">
        <v>9999</v>
      </c>
      <c r="Q2220">
        <v>334</v>
      </c>
      <c r="R2220">
        <v>2691</v>
      </c>
      <c r="S2220">
        <v>2666</v>
      </c>
      <c r="T2220">
        <v>96.728971962616811</v>
      </c>
      <c r="U2220">
        <v>99.017659338262689</v>
      </c>
      <c r="V2220">
        <v>14.573764399851356</v>
      </c>
      <c r="W2220">
        <v>54.852963240810197</v>
      </c>
      <c r="X2220">
        <v>147.04349356005099</v>
      </c>
      <c r="Y2220">
        <v>134.63288740245241</v>
      </c>
      <c r="Z2220">
        <v>135.89538634658641</v>
      </c>
      <c r="AA2220">
        <v>29.124933783814324</v>
      </c>
      <c r="AB2220">
        <v>4.3188886065859711</v>
      </c>
      <c r="AC2220">
        <v>-64.746240215273247</v>
      </c>
    </row>
    <row r="2221" spans="1:29">
      <c r="A2221">
        <v>6</v>
      </c>
      <c r="C2221">
        <v>2005</v>
      </c>
      <c r="D2221">
        <v>99</v>
      </c>
      <c r="E2221">
        <v>99</v>
      </c>
      <c r="F2221">
        <v>99</v>
      </c>
      <c r="G2221">
        <v>3</v>
      </c>
      <c r="H2221">
        <v>2</v>
      </c>
      <c r="I2221">
        <v>99</v>
      </c>
      <c r="J2221">
        <v>999</v>
      </c>
      <c r="K2221">
        <v>99</v>
      </c>
      <c r="L2221">
        <v>99</v>
      </c>
      <c r="M2221">
        <v>99</v>
      </c>
      <c r="N2221">
        <v>99</v>
      </c>
      <c r="O2221">
        <v>99</v>
      </c>
      <c r="P2221">
        <v>9999</v>
      </c>
      <c r="Q2221">
        <v>35</v>
      </c>
      <c r="R2221">
        <v>91</v>
      </c>
      <c r="S2221">
        <v>23</v>
      </c>
      <c r="T2221">
        <v>3.2710280373831795</v>
      </c>
      <c r="U2221">
        <v>0.98234066173733681</v>
      </c>
      <c r="V2221">
        <v>17.483516483516478</v>
      </c>
      <c r="W2221">
        <v>54.130434782608702</v>
      </c>
      <c r="X2221">
        <v>146.85628564285119</v>
      </c>
      <c r="Y2221">
        <v>39.497802197802194</v>
      </c>
      <c r="Z2221">
        <v>156.27391304347825</v>
      </c>
      <c r="AA2221">
        <v>35.298493838927307</v>
      </c>
      <c r="AB2221">
        <v>4.0679483967708148</v>
      </c>
      <c r="AC2221">
        <v>-66.744508270640509</v>
      </c>
    </row>
    <row r="2222" spans="1:29">
      <c r="A2222">
        <v>6</v>
      </c>
      <c r="C2222">
        <v>2005</v>
      </c>
      <c r="D2222">
        <v>99</v>
      </c>
      <c r="E2222">
        <v>99</v>
      </c>
      <c r="F2222">
        <v>99</v>
      </c>
      <c r="G2222">
        <v>4</v>
      </c>
      <c r="H2222">
        <v>1</v>
      </c>
      <c r="I2222">
        <v>99</v>
      </c>
      <c r="J2222">
        <v>999</v>
      </c>
      <c r="K2222">
        <v>99</v>
      </c>
      <c r="L2222">
        <v>99</v>
      </c>
      <c r="M2222">
        <v>99</v>
      </c>
      <c r="N2222">
        <v>99</v>
      </c>
      <c r="O2222">
        <v>99</v>
      </c>
      <c r="P2222">
        <v>9999</v>
      </c>
      <c r="Q2222">
        <v>56</v>
      </c>
      <c r="R2222">
        <v>222</v>
      </c>
      <c r="S2222">
        <v>222</v>
      </c>
      <c r="T2222">
        <v>77.351916376306619</v>
      </c>
      <c r="U2222">
        <v>75.968454365448736</v>
      </c>
      <c r="V2222">
        <v>16.86486486486486</v>
      </c>
      <c r="W2222">
        <v>56.247747747747745</v>
      </c>
      <c r="X2222">
        <v>153.34982870194139</v>
      </c>
      <c r="Y2222">
        <v>141.54189189189199</v>
      </c>
      <c r="Z2222">
        <v>141.54189189189199</v>
      </c>
      <c r="AA2222">
        <v>32.170298567689038</v>
      </c>
      <c r="AB2222">
        <v>4.074405872719173</v>
      </c>
      <c r="AC2222">
        <v>-59.405585435162067</v>
      </c>
    </row>
    <row r="2223" spans="1:29">
      <c r="A2223">
        <v>6</v>
      </c>
      <c r="C2223">
        <v>2005</v>
      </c>
      <c r="D2223">
        <v>99</v>
      </c>
      <c r="E2223">
        <v>99</v>
      </c>
      <c r="F2223">
        <v>99</v>
      </c>
      <c r="G2223">
        <v>4</v>
      </c>
      <c r="H2223">
        <v>2</v>
      </c>
      <c r="I2223">
        <v>99</v>
      </c>
      <c r="J2223">
        <v>999</v>
      </c>
      <c r="K2223">
        <v>99</v>
      </c>
      <c r="L2223">
        <v>99</v>
      </c>
      <c r="M2223">
        <v>99</v>
      </c>
      <c r="N2223">
        <v>99</v>
      </c>
      <c r="O2223">
        <v>99</v>
      </c>
      <c r="P2223">
        <v>9999</v>
      </c>
      <c r="Q2223">
        <v>11</v>
      </c>
      <c r="R2223">
        <v>65</v>
      </c>
      <c r="S2223">
        <v>65</v>
      </c>
      <c r="T2223">
        <v>22.648083623693381</v>
      </c>
      <c r="U2223">
        <v>24.031545634551264</v>
      </c>
      <c r="V2223">
        <v>14</v>
      </c>
      <c r="W2223">
        <v>55</v>
      </c>
      <c r="X2223">
        <v>165.68047337278105</v>
      </c>
      <c r="Y2223">
        <v>152.92307692307696</v>
      </c>
      <c r="Z2223">
        <v>152.92307692307696</v>
      </c>
      <c r="AA2223">
        <v>24.916073089972272</v>
      </c>
      <c r="AB2223">
        <v>2.9088723694136971</v>
      </c>
      <c r="AC2223">
        <v>-71.151881810773915</v>
      </c>
    </row>
    <row r="2224" spans="1:29">
      <c r="A2224">
        <v>6</v>
      </c>
      <c r="C2224">
        <v>2004</v>
      </c>
      <c r="D2224">
        <v>99</v>
      </c>
      <c r="E2224">
        <v>99</v>
      </c>
      <c r="F2224">
        <v>99</v>
      </c>
      <c r="G2224">
        <v>1</v>
      </c>
      <c r="H2224">
        <v>1</v>
      </c>
      <c r="I2224">
        <v>99</v>
      </c>
      <c r="J2224">
        <v>999</v>
      </c>
      <c r="K2224">
        <v>99</v>
      </c>
      <c r="L2224">
        <v>99</v>
      </c>
      <c r="M2224">
        <v>99</v>
      </c>
      <c r="N2224">
        <v>99</v>
      </c>
      <c r="O2224">
        <v>99</v>
      </c>
      <c r="P2224">
        <v>9999</v>
      </c>
      <c r="Q2224">
        <v>376</v>
      </c>
      <c r="R2224">
        <v>2684</v>
      </c>
      <c r="S2224">
        <v>2684</v>
      </c>
      <c r="T2224">
        <v>75.584342438749644</v>
      </c>
      <c r="U2224">
        <v>75.486662644567275</v>
      </c>
      <c r="V2224">
        <v>13.891579731743672</v>
      </c>
      <c r="W2224">
        <v>56.872578241430702</v>
      </c>
      <c r="X2224">
        <v>142.83063392391523</v>
      </c>
      <c r="Y2224">
        <v>131.8326751117734</v>
      </c>
      <c r="Z2224">
        <v>131.8326751117734</v>
      </c>
      <c r="AA2224">
        <v>27.911713219912777</v>
      </c>
      <c r="AB2224">
        <v>3.515582819790303</v>
      </c>
      <c r="AC2224">
        <v>-57.786199138431257</v>
      </c>
    </row>
    <row r="2225" spans="1:29">
      <c r="A2225">
        <v>6</v>
      </c>
      <c r="C2225">
        <v>2004</v>
      </c>
      <c r="D2225">
        <v>99</v>
      </c>
      <c r="E2225">
        <v>99</v>
      </c>
      <c r="F2225">
        <v>99</v>
      </c>
      <c r="G2225">
        <v>1</v>
      </c>
      <c r="H2225">
        <v>2</v>
      </c>
      <c r="I2225">
        <v>99</v>
      </c>
      <c r="J2225">
        <v>999</v>
      </c>
      <c r="K2225">
        <v>99</v>
      </c>
      <c r="L2225">
        <v>99</v>
      </c>
      <c r="M2225">
        <v>99</v>
      </c>
      <c r="N2225">
        <v>99</v>
      </c>
      <c r="O2225">
        <v>99</v>
      </c>
      <c r="P2225">
        <v>9999</v>
      </c>
      <c r="Q2225">
        <v>108</v>
      </c>
      <c r="R2225">
        <v>867</v>
      </c>
      <c r="S2225">
        <v>862</v>
      </c>
      <c r="T2225">
        <v>24.415657561250352</v>
      </c>
      <c r="U2225">
        <v>24.513337355432711</v>
      </c>
      <c r="V2225">
        <v>16.62053056516724</v>
      </c>
      <c r="W2225">
        <v>57.10208816705336</v>
      </c>
      <c r="X2225">
        <v>144.19556108722244</v>
      </c>
      <c r="Y2225">
        <v>132.53137254901964</v>
      </c>
      <c r="Z2225">
        <v>133.3001160092808</v>
      </c>
      <c r="AA2225">
        <v>28.282785422631648</v>
      </c>
      <c r="AB2225">
        <v>3.6647528256307624</v>
      </c>
      <c r="AC2225">
        <v>-46.561798176829157</v>
      </c>
    </row>
    <row r="2226" spans="1:29">
      <c r="A2226">
        <v>6</v>
      </c>
      <c r="C2226">
        <v>2004</v>
      </c>
      <c r="D2226">
        <v>99</v>
      </c>
      <c r="E2226">
        <v>99</v>
      </c>
      <c r="F2226">
        <v>99</v>
      </c>
      <c r="G2226">
        <v>2</v>
      </c>
      <c r="H2226">
        <v>1</v>
      </c>
      <c r="I2226">
        <v>99</v>
      </c>
      <c r="J2226">
        <v>999</v>
      </c>
      <c r="K2226">
        <v>99</v>
      </c>
      <c r="L2226">
        <v>99</v>
      </c>
      <c r="M2226">
        <v>99</v>
      </c>
      <c r="N2226">
        <v>99</v>
      </c>
      <c r="O2226">
        <v>99</v>
      </c>
      <c r="P2226">
        <v>9999</v>
      </c>
      <c r="Q2226">
        <v>97</v>
      </c>
      <c r="R2226">
        <v>170</v>
      </c>
      <c r="S2226">
        <v>170</v>
      </c>
      <c r="T2226">
        <v>9.0666666666666647</v>
      </c>
      <c r="U2226">
        <v>8.0138870069910748</v>
      </c>
      <c r="V2226">
        <v>13.523529411764704</v>
      </c>
      <c r="W2226">
        <v>54.829411764705881</v>
      </c>
      <c r="X2226">
        <v>127.78025619782036</v>
      </c>
      <c r="Y2226">
        <v>117.94117647058825</v>
      </c>
      <c r="Z2226">
        <v>117.94117647058825</v>
      </c>
      <c r="AA2226">
        <v>29.348998556389805</v>
      </c>
      <c r="AB2226">
        <v>1.384903779151794</v>
      </c>
      <c r="AC2226">
        <v>6.3981280510399205</v>
      </c>
    </row>
    <row r="2227" spans="1:29">
      <c r="A2227">
        <v>6</v>
      </c>
      <c r="C2227">
        <v>2004</v>
      </c>
      <c r="D2227">
        <v>99</v>
      </c>
      <c r="E2227">
        <v>99</v>
      </c>
      <c r="F2227">
        <v>99</v>
      </c>
      <c r="G2227">
        <v>2</v>
      </c>
      <c r="H2227">
        <v>2</v>
      </c>
      <c r="I2227">
        <v>99</v>
      </c>
      <c r="J2227">
        <v>999</v>
      </c>
      <c r="K2227">
        <v>99</v>
      </c>
      <c r="L2227">
        <v>99</v>
      </c>
      <c r="M2227">
        <v>99</v>
      </c>
      <c r="N2227">
        <v>99</v>
      </c>
      <c r="O2227">
        <v>99</v>
      </c>
      <c r="P2227">
        <v>9999</v>
      </c>
      <c r="Q2227">
        <v>223</v>
      </c>
      <c r="R2227">
        <v>1705</v>
      </c>
      <c r="S2227">
        <v>1668</v>
      </c>
      <c r="T2227">
        <v>90.933333333333366</v>
      </c>
      <c r="U2227">
        <v>91.986112993008973</v>
      </c>
      <c r="V2227">
        <v>15.631671554252199</v>
      </c>
      <c r="W2227">
        <v>56.293764988009585</v>
      </c>
      <c r="X2227">
        <v>148.4855898304329</v>
      </c>
      <c r="Y2227">
        <v>134.97988269794703</v>
      </c>
      <c r="Z2227">
        <v>137.97404076738599</v>
      </c>
      <c r="AA2227">
        <v>28.146027508115807</v>
      </c>
      <c r="AB2227">
        <v>4.2361394207192564</v>
      </c>
      <c r="AC2227">
        <v>-52.853603446937313</v>
      </c>
    </row>
    <row r="2228" spans="1:29">
      <c r="A2228">
        <v>6</v>
      </c>
      <c r="C2228">
        <v>2004</v>
      </c>
      <c r="D2228">
        <v>99</v>
      </c>
      <c r="E2228">
        <v>99</v>
      </c>
      <c r="F2228">
        <v>99</v>
      </c>
      <c r="G2228">
        <v>3</v>
      </c>
      <c r="H2228">
        <v>1</v>
      </c>
      <c r="I2228">
        <v>99</v>
      </c>
      <c r="J2228">
        <v>999</v>
      </c>
      <c r="K2228">
        <v>99</v>
      </c>
      <c r="L2228">
        <v>99</v>
      </c>
      <c r="M2228">
        <v>99</v>
      </c>
      <c r="N2228">
        <v>99</v>
      </c>
      <c r="O2228">
        <v>99</v>
      </c>
      <c r="P2228">
        <v>9999</v>
      </c>
      <c r="Q2228">
        <v>350</v>
      </c>
      <c r="R2228">
        <v>2071</v>
      </c>
      <c r="S2228">
        <v>2061</v>
      </c>
      <c r="T2228">
        <v>96.370404839460221</v>
      </c>
      <c r="U2228">
        <v>98.770811560807871</v>
      </c>
      <c r="V2228">
        <v>13.13761467889908</v>
      </c>
      <c r="W2228">
        <v>55.402231926249407</v>
      </c>
      <c r="X2228">
        <v>151.15491074441331</v>
      </c>
      <c r="Y2228">
        <v>139.00434572670196</v>
      </c>
      <c r="Z2228">
        <v>139.67879670063061</v>
      </c>
      <c r="AA2228">
        <v>30.593474958746089</v>
      </c>
      <c r="AB2228">
        <v>4.7161830126903999</v>
      </c>
      <c r="AC2228">
        <v>-71.296457993089177</v>
      </c>
    </row>
    <row r="2229" spans="1:29">
      <c r="A2229">
        <v>6</v>
      </c>
      <c r="C2229">
        <v>2004</v>
      </c>
      <c r="D2229">
        <v>99</v>
      </c>
      <c r="E2229">
        <v>99</v>
      </c>
      <c r="F2229">
        <v>99</v>
      </c>
      <c r="G2229">
        <v>3</v>
      </c>
      <c r="H2229">
        <v>2</v>
      </c>
      <c r="I2229">
        <v>99</v>
      </c>
      <c r="J2229">
        <v>999</v>
      </c>
      <c r="K2229">
        <v>99</v>
      </c>
      <c r="L2229">
        <v>99</v>
      </c>
      <c r="M2229">
        <v>99</v>
      </c>
      <c r="N2229">
        <v>99</v>
      </c>
      <c r="O2229">
        <v>99</v>
      </c>
      <c r="P2229">
        <v>9999</v>
      </c>
      <c r="Q2229">
        <v>38</v>
      </c>
      <c r="R2229">
        <v>78</v>
      </c>
      <c r="S2229">
        <v>27</v>
      </c>
      <c r="T2229">
        <v>3.6295951605397856</v>
      </c>
      <c r="U2229">
        <v>1.2291884391921253</v>
      </c>
      <c r="V2229">
        <v>22.538461538461544</v>
      </c>
      <c r="W2229">
        <v>55.111111111111114</v>
      </c>
      <c r="X2229">
        <v>135.06681112314911</v>
      </c>
      <c r="Y2229">
        <v>45.930769230769243</v>
      </c>
      <c r="Z2229">
        <v>132.6888888888889</v>
      </c>
      <c r="AA2229">
        <v>38.259255315334528</v>
      </c>
      <c r="AB2229">
        <v>3.4569664858008471</v>
      </c>
      <c r="AC2229">
        <v>-72.700454100861791</v>
      </c>
    </row>
    <row r="2230" spans="1:29">
      <c r="A2230">
        <v>6</v>
      </c>
      <c r="C2230">
        <v>2004</v>
      </c>
      <c r="D2230">
        <v>99</v>
      </c>
      <c r="E2230">
        <v>99</v>
      </c>
      <c r="F2230">
        <v>99</v>
      </c>
      <c r="G2230">
        <v>4</v>
      </c>
      <c r="H2230">
        <v>1</v>
      </c>
      <c r="I2230">
        <v>99</v>
      </c>
      <c r="J2230">
        <v>999</v>
      </c>
      <c r="K2230">
        <v>99</v>
      </c>
      <c r="L2230">
        <v>99</v>
      </c>
      <c r="M2230">
        <v>99</v>
      </c>
      <c r="N2230">
        <v>99</v>
      </c>
      <c r="O2230">
        <v>99</v>
      </c>
      <c r="P2230">
        <v>9999</v>
      </c>
      <c r="Q2230">
        <v>66</v>
      </c>
      <c r="R2230">
        <v>210</v>
      </c>
      <c r="S2230">
        <v>210</v>
      </c>
      <c r="T2230">
        <v>73.68421052631578</v>
      </c>
      <c r="U2230">
        <v>74.847766680370484</v>
      </c>
      <c r="V2230">
        <v>13.5</v>
      </c>
      <c r="W2230">
        <v>56.180952380952384</v>
      </c>
      <c r="X2230">
        <v>159.67755249445389</v>
      </c>
      <c r="Y2230">
        <v>147.38238095238091</v>
      </c>
      <c r="Z2230">
        <v>147.38238095238091</v>
      </c>
      <c r="AA2230">
        <v>29.943588614141941</v>
      </c>
      <c r="AB2230">
        <v>3.6846682408801343</v>
      </c>
      <c r="AC2230">
        <v>-58.336515080105933</v>
      </c>
    </row>
    <row r="2231" spans="1:29">
      <c r="A2231">
        <v>6</v>
      </c>
      <c r="C2231">
        <v>2004</v>
      </c>
      <c r="D2231">
        <v>99</v>
      </c>
      <c r="E2231">
        <v>99</v>
      </c>
      <c r="F2231">
        <v>99</v>
      </c>
      <c r="G2231">
        <v>4</v>
      </c>
      <c r="H2231">
        <v>2</v>
      </c>
      <c r="I2231">
        <v>99</v>
      </c>
      <c r="J2231">
        <v>999</v>
      </c>
      <c r="K2231">
        <v>99</v>
      </c>
      <c r="L2231">
        <v>99</v>
      </c>
      <c r="M2231">
        <v>99</v>
      </c>
      <c r="N2231">
        <v>99</v>
      </c>
      <c r="O2231">
        <v>99</v>
      </c>
      <c r="P2231">
        <v>9999</v>
      </c>
      <c r="Q2231">
        <v>13</v>
      </c>
      <c r="R2231">
        <v>75</v>
      </c>
      <c r="S2231">
        <v>75</v>
      </c>
      <c r="T2231">
        <v>26.315789473684205</v>
      </c>
      <c r="U2231">
        <v>25.152233319629524</v>
      </c>
      <c r="V2231">
        <v>14.84</v>
      </c>
      <c r="W2231">
        <v>56.4</v>
      </c>
      <c r="X2231">
        <v>150.24485373781147</v>
      </c>
      <c r="Y2231">
        <v>138.67599999999999</v>
      </c>
      <c r="Z2231">
        <v>138.67599999999999</v>
      </c>
      <c r="AA2231">
        <v>27.121287285083049</v>
      </c>
      <c r="AB2231">
        <v>2.893671255228095</v>
      </c>
      <c r="AC2231">
        <v>-53.949649707795608</v>
      </c>
    </row>
    <row r="2232" spans="1:29">
      <c r="A2232">
        <v>6</v>
      </c>
      <c r="C2232">
        <v>2003</v>
      </c>
      <c r="D2232">
        <v>99</v>
      </c>
      <c r="E2232">
        <v>99</v>
      </c>
      <c r="F2232">
        <v>99</v>
      </c>
      <c r="G2232">
        <v>1</v>
      </c>
      <c r="H2232">
        <v>1</v>
      </c>
      <c r="I2232">
        <v>99</v>
      </c>
      <c r="J2232">
        <v>999</v>
      </c>
      <c r="K2232">
        <v>99</v>
      </c>
      <c r="L2232">
        <v>99</v>
      </c>
      <c r="M2232">
        <v>99</v>
      </c>
      <c r="N2232">
        <v>99</v>
      </c>
      <c r="O2232">
        <v>99</v>
      </c>
      <c r="P2232">
        <v>9999</v>
      </c>
      <c r="Q2232">
        <v>416</v>
      </c>
      <c r="R2232">
        <v>2576</v>
      </c>
      <c r="S2232">
        <v>2575</v>
      </c>
      <c r="T2232">
        <v>75.520375256523025</v>
      </c>
      <c r="U2232">
        <v>75.1612942781519</v>
      </c>
      <c r="V2232">
        <v>13.90333850931677</v>
      </c>
      <c r="W2232">
        <v>56.835339805825242</v>
      </c>
      <c r="X2232">
        <v>139.27355941670075</v>
      </c>
      <c r="Y2232">
        <v>128.4905667701864</v>
      </c>
      <c r="Z2232">
        <v>128.54046601941752</v>
      </c>
      <c r="AA2232">
        <v>27.342532914683996</v>
      </c>
      <c r="AB2232">
        <v>3.2990839609836198</v>
      </c>
      <c r="AC2232">
        <v>-56.875794034634303</v>
      </c>
    </row>
    <row r="2233" spans="1:29">
      <c r="A2233">
        <v>6</v>
      </c>
      <c r="C2233">
        <v>2003</v>
      </c>
      <c r="D2233">
        <v>99</v>
      </c>
      <c r="E2233">
        <v>99</v>
      </c>
      <c r="F2233">
        <v>99</v>
      </c>
      <c r="G2233">
        <v>1</v>
      </c>
      <c r="H2233">
        <v>2</v>
      </c>
      <c r="I2233">
        <v>99</v>
      </c>
      <c r="J2233">
        <v>999</v>
      </c>
      <c r="K2233">
        <v>99</v>
      </c>
      <c r="L2233">
        <v>99</v>
      </c>
      <c r="M2233">
        <v>99</v>
      </c>
      <c r="N2233">
        <v>99</v>
      </c>
      <c r="O2233">
        <v>99</v>
      </c>
      <c r="P2233">
        <v>9999</v>
      </c>
      <c r="Q2233">
        <v>116</v>
      </c>
      <c r="R2233">
        <v>835</v>
      </c>
      <c r="S2233">
        <v>830</v>
      </c>
      <c r="T2233">
        <v>24.479624743476997</v>
      </c>
      <c r="U2233">
        <v>24.838705721848086</v>
      </c>
      <c r="V2233">
        <v>16.106586826347304</v>
      </c>
      <c r="W2233">
        <v>57.263855421686763</v>
      </c>
      <c r="X2233">
        <v>142.65782627594217</v>
      </c>
      <c r="Y2233">
        <v>130.99820359281435</v>
      </c>
      <c r="Z2233">
        <v>131.78734939759036</v>
      </c>
      <c r="AA2233">
        <v>29.327398209615904</v>
      </c>
      <c r="AB2233">
        <v>4.0397446630885874</v>
      </c>
      <c r="AC2233">
        <v>-48.455496351730559</v>
      </c>
    </row>
    <row r="2234" spans="1:29">
      <c r="A2234">
        <v>6</v>
      </c>
      <c r="C2234">
        <v>2003</v>
      </c>
      <c r="D2234">
        <v>99</v>
      </c>
      <c r="E2234">
        <v>99</v>
      </c>
      <c r="F2234">
        <v>99</v>
      </c>
      <c r="G2234">
        <v>2</v>
      </c>
      <c r="H2234">
        <v>1</v>
      </c>
      <c r="I2234">
        <v>99</v>
      </c>
      <c r="J2234">
        <v>999</v>
      </c>
      <c r="K2234">
        <v>99</v>
      </c>
      <c r="L2234">
        <v>99</v>
      </c>
      <c r="M2234">
        <v>99</v>
      </c>
      <c r="N2234">
        <v>99</v>
      </c>
      <c r="O2234">
        <v>99</v>
      </c>
      <c r="P2234">
        <v>9999</v>
      </c>
      <c r="Q2234">
        <v>107</v>
      </c>
      <c r="R2234">
        <v>155</v>
      </c>
      <c r="S2234">
        <v>154</v>
      </c>
      <c r="T2234">
        <v>9.5679012345678984</v>
      </c>
      <c r="U2234">
        <v>8.6043405385840614</v>
      </c>
      <c r="V2234">
        <v>13.625806451612901</v>
      </c>
      <c r="W2234">
        <v>55.162337662337677</v>
      </c>
      <c r="X2234">
        <v>132.09240554992482</v>
      </c>
      <c r="Y2234">
        <v>121.31548387096764</v>
      </c>
      <c r="Z2234">
        <v>122.10324675324669</v>
      </c>
      <c r="AA2234">
        <v>27.260797738780781</v>
      </c>
      <c r="AB2234">
        <v>1.3264089750529453</v>
      </c>
      <c r="AC2234">
        <v>1.6937982389093005</v>
      </c>
    </row>
    <row r="2235" spans="1:29">
      <c r="A2235">
        <v>6</v>
      </c>
      <c r="C2235">
        <v>2003</v>
      </c>
      <c r="D2235">
        <v>99</v>
      </c>
      <c r="E2235">
        <v>99</v>
      </c>
      <c r="F2235">
        <v>99</v>
      </c>
      <c r="G2235">
        <v>2</v>
      </c>
      <c r="H2235">
        <v>2</v>
      </c>
      <c r="I2235">
        <v>99</v>
      </c>
      <c r="J2235">
        <v>999</v>
      </c>
      <c r="K2235">
        <v>99</v>
      </c>
      <c r="L2235">
        <v>99</v>
      </c>
      <c r="M2235">
        <v>99</v>
      </c>
      <c r="N2235">
        <v>99</v>
      </c>
      <c r="O2235">
        <v>99</v>
      </c>
      <c r="P2235">
        <v>9999</v>
      </c>
      <c r="Q2235">
        <v>232</v>
      </c>
      <c r="R2235">
        <v>1465</v>
      </c>
      <c r="S2235">
        <v>1429</v>
      </c>
      <c r="T2235">
        <v>90.43209876543213</v>
      </c>
      <c r="U2235">
        <v>91.395659461415931</v>
      </c>
      <c r="V2235">
        <v>15.853924914675764</v>
      </c>
      <c r="W2235">
        <v>55.743177046885933</v>
      </c>
      <c r="X2235">
        <v>150.04559253657925</v>
      </c>
      <c r="Y2235">
        <v>136.33843003412969</v>
      </c>
      <c r="Z2235">
        <v>139.77312806158147</v>
      </c>
      <c r="AA2235">
        <v>28.989290608624845</v>
      </c>
      <c r="AB2235">
        <v>4.1145890718728753</v>
      </c>
      <c r="AC2235">
        <v>-54.165101306163777</v>
      </c>
    </row>
    <row r="2236" spans="1:29">
      <c r="A2236">
        <v>6</v>
      </c>
      <c r="C2236">
        <v>2003</v>
      </c>
      <c r="D2236">
        <v>99</v>
      </c>
      <c r="E2236">
        <v>99</v>
      </c>
      <c r="F2236">
        <v>99</v>
      </c>
      <c r="G2236">
        <v>3</v>
      </c>
      <c r="H2236">
        <v>1</v>
      </c>
      <c r="I2236">
        <v>99</v>
      </c>
      <c r="J2236">
        <v>999</v>
      </c>
      <c r="K2236">
        <v>99</v>
      </c>
      <c r="L2236">
        <v>99</v>
      </c>
      <c r="M2236">
        <v>99</v>
      </c>
      <c r="N2236">
        <v>99</v>
      </c>
      <c r="O2236">
        <v>99</v>
      </c>
      <c r="P2236">
        <v>9999</v>
      </c>
      <c r="Q2236">
        <v>349</v>
      </c>
      <c r="R2236">
        <v>2150</v>
      </c>
      <c r="S2236">
        <v>2133</v>
      </c>
      <c r="T2236">
        <v>96.110862762628514</v>
      </c>
      <c r="U2236">
        <v>99.001199020518428</v>
      </c>
      <c r="V2236">
        <v>13.331627906976747</v>
      </c>
      <c r="W2236">
        <v>55.879981247069878</v>
      </c>
      <c r="X2236">
        <v>148.67807200987707</v>
      </c>
      <c r="Y2236">
        <v>136.33386046511643</v>
      </c>
      <c r="Z2236">
        <v>137.42044069385861</v>
      </c>
      <c r="AA2236">
        <v>30.191669233954293</v>
      </c>
      <c r="AB2236">
        <v>4.3257683181229885</v>
      </c>
      <c r="AC2236">
        <v>-69.043872287330558</v>
      </c>
    </row>
    <row r="2237" spans="1:29">
      <c r="A2237">
        <v>6</v>
      </c>
      <c r="C2237">
        <v>2003</v>
      </c>
      <c r="D2237">
        <v>99</v>
      </c>
      <c r="E2237">
        <v>99</v>
      </c>
      <c r="F2237">
        <v>99</v>
      </c>
      <c r="G2237">
        <v>3</v>
      </c>
      <c r="H2237">
        <v>2</v>
      </c>
      <c r="I2237">
        <v>99</v>
      </c>
      <c r="J2237">
        <v>999</v>
      </c>
      <c r="K2237">
        <v>99</v>
      </c>
      <c r="L2237">
        <v>99</v>
      </c>
      <c r="M2237">
        <v>99</v>
      </c>
      <c r="N2237">
        <v>99</v>
      </c>
      <c r="O2237">
        <v>99</v>
      </c>
      <c r="P2237">
        <v>9999</v>
      </c>
      <c r="Q2237">
        <v>41</v>
      </c>
      <c r="R2237">
        <v>87</v>
      </c>
      <c r="S2237">
        <v>26</v>
      </c>
      <c r="T2237">
        <v>3.889137237371481</v>
      </c>
      <c r="U2237">
        <v>0.998800979481549</v>
      </c>
      <c r="V2237">
        <v>19.287356321839081</v>
      </c>
      <c r="W2237">
        <v>55.807692307692307</v>
      </c>
      <c r="X2237">
        <v>124.56382859491163</v>
      </c>
      <c r="Y2237">
        <v>33.99080459770115</v>
      </c>
      <c r="Z2237">
        <v>113.73846153846152</v>
      </c>
      <c r="AA2237">
        <v>20.378308167926537</v>
      </c>
      <c r="AB2237">
        <v>4.2609066457489124</v>
      </c>
      <c r="AC2237">
        <v>-28.716908342232855</v>
      </c>
    </row>
    <row r="2238" spans="1:29">
      <c r="A2238">
        <v>6</v>
      </c>
      <c r="C2238">
        <v>2003</v>
      </c>
      <c r="D2238">
        <v>99</v>
      </c>
      <c r="E2238">
        <v>99</v>
      </c>
      <c r="F2238">
        <v>99</v>
      </c>
      <c r="G2238">
        <v>4</v>
      </c>
      <c r="H2238">
        <v>1</v>
      </c>
      <c r="I2238">
        <v>99</v>
      </c>
      <c r="J2238">
        <v>999</v>
      </c>
      <c r="K2238">
        <v>99</v>
      </c>
      <c r="L2238">
        <v>99</v>
      </c>
      <c r="M2238">
        <v>99</v>
      </c>
      <c r="N2238">
        <v>99</v>
      </c>
      <c r="O2238">
        <v>99</v>
      </c>
      <c r="P2238">
        <v>9999</v>
      </c>
      <c r="Q2238">
        <v>58</v>
      </c>
      <c r="R2238">
        <v>203</v>
      </c>
      <c r="S2238">
        <v>203</v>
      </c>
      <c r="T2238">
        <v>68.12080536912751</v>
      </c>
      <c r="U2238">
        <v>69.93148030297958</v>
      </c>
      <c r="V2238">
        <v>12.684729064039409</v>
      </c>
      <c r="W2238">
        <v>54.85221674876847</v>
      </c>
      <c r="X2238">
        <v>156.0028606653182</v>
      </c>
      <c r="Y2238">
        <v>143.99064039408864</v>
      </c>
      <c r="Z2238">
        <v>143.99064039408864</v>
      </c>
      <c r="AA2238">
        <v>29.24063002771134</v>
      </c>
      <c r="AB2238">
        <v>3.5730011825575398</v>
      </c>
      <c r="AC2238">
        <v>-69.542296896181043</v>
      </c>
    </row>
    <row r="2239" spans="1:29">
      <c r="A2239">
        <v>6</v>
      </c>
      <c r="C2239">
        <v>2003</v>
      </c>
      <c r="D2239">
        <v>99</v>
      </c>
      <c r="E2239">
        <v>99</v>
      </c>
      <c r="F2239">
        <v>99</v>
      </c>
      <c r="G2239">
        <v>4</v>
      </c>
      <c r="H2239">
        <v>2</v>
      </c>
      <c r="I2239">
        <v>99</v>
      </c>
      <c r="J2239">
        <v>999</v>
      </c>
      <c r="K2239">
        <v>99</v>
      </c>
      <c r="L2239">
        <v>99</v>
      </c>
      <c r="M2239">
        <v>99</v>
      </c>
      <c r="N2239">
        <v>99</v>
      </c>
      <c r="O2239">
        <v>99</v>
      </c>
      <c r="P2239">
        <v>9999</v>
      </c>
      <c r="Q2239">
        <v>20</v>
      </c>
      <c r="R2239">
        <v>95</v>
      </c>
      <c r="S2239">
        <v>95</v>
      </c>
      <c r="T2239">
        <v>31.879194630872487</v>
      </c>
      <c r="U2239">
        <v>30.068519697020427</v>
      </c>
      <c r="V2239">
        <v>15.010526315789471</v>
      </c>
      <c r="W2239">
        <v>57</v>
      </c>
      <c r="X2239">
        <v>143.33238296173809</v>
      </c>
      <c r="Y2239">
        <v>132.29578947368415</v>
      </c>
      <c r="Z2239">
        <v>132.29578947368415</v>
      </c>
      <c r="AA2239">
        <v>23.966208297647192</v>
      </c>
      <c r="AB2239">
        <v>3.0745132263412618</v>
      </c>
      <c r="AC2239">
        <v>-62.221247972877265</v>
      </c>
    </row>
    <row r="2240" spans="1:29">
      <c r="A2240">
        <v>6</v>
      </c>
      <c r="C2240">
        <v>2002</v>
      </c>
      <c r="D2240">
        <v>99</v>
      </c>
      <c r="E2240">
        <v>99</v>
      </c>
      <c r="F2240">
        <v>99</v>
      </c>
      <c r="G2240">
        <v>1</v>
      </c>
      <c r="H2240">
        <v>1</v>
      </c>
      <c r="I2240">
        <v>99</v>
      </c>
      <c r="J2240">
        <v>999</v>
      </c>
      <c r="K2240">
        <v>99</v>
      </c>
      <c r="L2240">
        <v>99</v>
      </c>
      <c r="M2240">
        <v>99</v>
      </c>
      <c r="N2240">
        <v>99</v>
      </c>
      <c r="O2240">
        <v>99</v>
      </c>
      <c r="P2240">
        <v>9999</v>
      </c>
      <c r="Q2240">
        <v>443</v>
      </c>
      <c r="R2240">
        <v>2976</v>
      </c>
      <c r="S2240">
        <v>2973</v>
      </c>
      <c r="T2240">
        <v>76.919100542775908</v>
      </c>
      <c r="U2240">
        <v>76.516011791802498</v>
      </c>
      <c r="V2240">
        <v>13.1491935483871</v>
      </c>
      <c r="W2240">
        <v>55.691220988900085</v>
      </c>
      <c r="X2240">
        <v>138.24813022052896</v>
      </c>
      <c r="Y2240">
        <v>127.44963037634425</v>
      </c>
      <c r="Z2240">
        <v>127.57823747056862</v>
      </c>
      <c r="AA2240">
        <v>27.062275615852094</v>
      </c>
      <c r="AB2240">
        <v>3.7322307277439872</v>
      </c>
      <c r="AC2240">
        <v>-53.227887289137698</v>
      </c>
    </row>
    <row r="2241" spans="1:29">
      <c r="A2241">
        <v>6</v>
      </c>
      <c r="C2241">
        <v>2002</v>
      </c>
      <c r="D2241">
        <v>99</v>
      </c>
      <c r="E2241">
        <v>99</v>
      </c>
      <c r="F2241">
        <v>99</v>
      </c>
      <c r="G2241">
        <v>1</v>
      </c>
      <c r="H2241">
        <v>2</v>
      </c>
      <c r="I2241">
        <v>99</v>
      </c>
      <c r="J2241">
        <v>999</v>
      </c>
      <c r="K2241">
        <v>99</v>
      </c>
      <c r="L2241">
        <v>99</v>
      </c>
      <c r="M2241">
        <v>99</v>
      </c>
      <c r="N2241">
        <v>99</v>
      </c>
      <c r="O2241">
        <v>99</v>
      </c>
      <c r="P2241">
        <v>9999</v>
      </c>
      <c r="Q2241">
        <v>123</v>
      </c>
      <c r="R2241">
        <v>893</v>
      </c>
      <c r="S2241">
        <v>889</v>
      </c>
      <c r="T2241">
        <v>23.080899457224088</v>
      </c>
      <c r="U2241">
        <v>23.483988208197523</v>
      </c>
      <c r="V2241">
        <v>15.472564389697652</v>
      </c>
      <c r="W2241">
        <v>55.352080989876278</v>
      </c>
      <c r="X2241">
        <v>141.83034289811562</v>
      </c>
      <c r="Y2241">
        <v>130.35856662933915</v>
      </c>
      <c r="Z2241">
        <v>130.9451068616421</v>
      </c>
      <c r="AA2241">
        <v>27.574992771321433</v>
      </c>
      <c r="AB2241">
        <v>3.5368538016984266</v>
      </c>
      <c r="AC2241">
        <v>-56.335768507761181</v>
      </c>
    </row>
    <row r="2242" spans="1:29">
      <c r="A2242">
        <v>6</v>
      </c>
      <c r="C2242">
        <v>2002</v>
      </c>
      <c r="D2242">
        <v>99</v>
      </c>
      <c r="E2242">
        <v>99</v>
      </c>
      <c r="F2242">
        <v>99</v>
      </c>
      <c r="G2242">
        <v>2</v>
      </c>
      <c r="H2242">
        <v>1</v>
      </c>
      <c r="I2242">
        <v>99</v>
      </c>
      <c r="J2242">
        <v>999</v>
      </c>
      <c r="K2242">
        <v>99</v>
      </c>
      <c r="L2242">
        <v>99</v>
      </c>
      <c r="M2242">
        <v>99</v>
      </c>
      <c r="N2242">
        <v>99</v>
      </c>
      <c r="O2242">
        <v>99</v>
      </c>
      <c r="P2242">
        <v>9999</v>
      </c>
      <c r="Q2242">
        <v>101</v>
      </c>
      <c r="R2242">
        <v>143</v>
      </c>
      <c r="S2242">
        <v>143</v>
      </c>
      <c r="T2242">
        <v>9.5396931287525017</v>
      </c>
      <c r="U2242">
        <v>8.5937974858758821</v>
      </c>
      <c r="V2242">
        <v>13.034965034965039</v>
      </c>
      <c r="W2242">
        <v>55.083916083916087</v>
      </c>
      <c r="X2242">
        <v>127.4735015796772</v>
      </c>
      <c r="Y2242">
        <v>117.65804195804198</v>
      </c>
      <c r="Z2242">
        <v>117.65804195804198</v>
      </c>
      <c r="AA2242">
        <v>25.691299206293913</v>
      </c>
      <c r="AB2242">
        <v>1.723942884750217</v>
      </c>
      <c r="AC2242">
        <v>7.4903636613061133</v>
      </c>
    </row>
    <row r="2243" spans="1:29">
      <c r="A2243">
        <v>6</v>
      </c>
      <c r="C2243">
        <v>2002</v>
      </c>
      <c r="D2243">
        <v>99</v>
      </c>
      <c r="E2243">
        <v>99</v>
      </c>
      <c r="F2243">
        <v>99</v>
      </c>
      <c r="G2243">
        <v>2</v>
      </c>
      <c r="H2243">
        <v>2</v>
      </c>
      <c r="I2243">
        <v>99</v>
      </c>
      <c r="J2243">
        <v>999</v>
      </c>
      <c r="K2243">
        <v>99</v>
      </c>
      <c r="L2243">
        <v>99</v>
      </c>
      <c r="M2243">
        <v>99</v>
      </c>
      <c r="N2243">
        <v>99</v>
      </c>
      <c r="O2243">
        <v>99</v>
      </c>
      <c r="P2243">
        <v>9999</v>
      </c>
      <c r="Q2243">
        <v>239</v>
      </c>
      <c r="R2243">
        <v>1356</v>
      </c>
      <c r="S2243">
        <v>1310</v>
      </c>
      <c r="T2243">
        <v>90.460306871247511</v>
      </c>
      <c r="U2243">
        <v>91.406202514124146</v>
      </c>
      <c r="V2243">
        <v>15.872418879056053</v>
      </c>
      <c r="W2243">
        <v>55.409923664122161</v>
      </c>
      <c r="X2243">
        <v>146.59600443596435</v>
      </c>
      <c r="Y2243">
        <v>131.97404129793492</v>
      </c>
      <c r="Z2243">
        <v>136.60824427480895</v>
      </c>
      <c r="AA2243">
        <v>27.81721185783066</v>
      </c>
      <c r="AB2243">
        <v>4.7190430353775321</v>
      </c>
      <c r="AC2243">
        <v>-53.972139991026701</v>
      </c>
    </row>
    <row r="2244" spans="1:29">
      <c r="A2244">
        <v>6</v>
      </c>
      <c r="C2244">
        <v>2002</v>
      </c>
      <c r="D2244">
        <v>99</v>
      </c>
      <c r="E2244">
        <v>99</v>
      </c>
      <c r="F2244">
        <v>99</v>
      </c>
      <c r="G2244">
        <v>3</v>
      </c>
      <c r="H2244">
        <v>1</v>
      </c>
      <c r="I2244">
        <v>99</v>
      </c>
      <c r="J2244">
        <v>999</v>
      </c>
      <c r="K2244">
        <v>99</v>
      </c>
      <c r="L2244">
        <v>99</v>
      </c>
      <c r="M2244">
        <v>99</v>
      </c>
      <c r="N2244">
        <v>99</v>
      </c>
      <c r="O2244">
        <v>99</v>
      </c>
      <c r="P2244">
        <v>9999</v>
      </c>
      <c r="Q2244">
        <v>377</v>
      </c>
      <c r="R2244">
        <v>2318</v>
      </c>
      <c r="S2244">
        <v>2312</v>
      </c>
      <c r="T2244">
        <v>97.15004191114835</v>
      </c>
      <c r="U2244">
        <v>99.421268628918099</v>
      </c>
      <c r="V2244">
        <v>13.868421052631581</v>
      </c>
      <c r="W2244">
        <v>56.755622837370247</v>
      </c>
      <c r="X2244">
        <v>143.71095491779877</v>
      </c>
      <c r="Y2244">
        <v>132.41600517687664</v>
      </c>
      <c r="Z2244">
        <v>132.7596453287197</v>
      </c>
      <c r="AA2244">
        <v>29.263076106769802</v>
      </c>
      <c r="AB2244">
        <v>4.1678103512737401</v>
      </c>
      <c r="AC2244">
        <v>-67.813009238182886</v>
      </c>
    </row>
    <row r="2245" spans="1:29">
      <c r="A2245">
        <v>6</v>
      </c>
      <c r="C2245">
        <v>2002</v>
      </c>
      <c r="D2245">
        <v>99</v>
      </c>
      <c r="E2245">
        <v>99</v>
      </c>
      <c r="F2245">
        <v>99</v>
      </c>
      <c r="G2245">
        <v>3</v>
      </c>
      <c r="H2245">
        <v>2</v>
      </c>
      <c r="I2245">
        <v>99</v>
      </c>
      <c r="J2245">
        <v>999</v>
      </c>
      <c r="K2245">
        <v>99</v>
      </c>
      <c r="L2245">
        <v>99</v>
      </c>
      <c r="M2245">
        <v>99</v>
      </c>
      <c r="N2245">
        <v>99</v>
      </c>
      <c r="O2245">
        <v>99</v>
      </c>
      <c r="P2245">
        <v>9999</v>
      </c>
      <c r="Q2245">
        <v>40</v>
      </c>
      <c r="R2245">
        <v>68</v>
      </c>
      <c r="S2245">
        <v>16</v>
      </c>
      <c r="T2245">
        <v>2.8499580888516354</v>
      </c>
      <c r="U2245">
        <v>0.57873137108189443</v>
      </c>
      <c r="V2245">
        <v>22.5</v>
      </c>
      <c r="W2245">
        <v>56.5625</v>
      </c>
      <c r="X2245">
        <v>116.75323433815559</v>
      </c>
      <c r="Y2245">
        <v>26.274999999999999</v>
      </c>
      <c r="Z2245">
        <v>111.66875</v>
      </c>
      <c r="AA2245">
        <v>23.958420199117946</v>
      </c>
      <c r="AB2245">
        <v>4.4154381152950153</v>
      </c>
      <c r="AC2245">
        <v>-44.276429552220627</v>
      </c>
    </row>
    <row r="2246" spans="1:29">
      <c r="A2246">
        <v>6</v>
      </c>
      <c r="C2246">
        <v>2002</v>
      </c>
      <c r="D2246">
        <v>99</v>
      </c>
      <c r="E2246">
        <v>99</v>
      </c>
      <c r="F2246">
        <v>99</v>
      </c>
      <c r="G2246">
        <v>4</v>
      </c>
      <c r="H2246">
        <v>1</v>
      </c>
      <c r="I2246">
        <v>99</v>
      </c>
      <c r="J2246">
        <v>999</v>
      </c>
      <c r="K2246">
        <v>99</v>
      </c>
      <c r="L2246">
        <v>99</v>
      </c>
      <c r="M2246">
        <v>99</v>
      </c>
      <c r="N2246">
        <v>99</v>
      </c>
      <c r="O2246">
        <v>99</v>
      </c>
      <c r="P2246">
        <v>9999</v>
      </c>
      <c r="Q2246">
        <v>67</v>
      </c>
      <c r="R2246">
        <v>232</v>
      </c>
      <c r="S2246">
        <v>232</v>
      </c>
      <c r="T2246">
        <v>79.72508591065295</v>
      </c>
      <c r="U2246">
        <v>80.60633466273282</v>
      </c>
      <c r="V2246">
        <v>12.758620689655173</v>
      </c>
      <c r="W2246">
        <v>54.85775862068968</v>
      </c>
      <c r="X2246">
        <v>152.33729966002909</v>
      </c>
      <c r="Y2246">
        <v>140.60732758620679</v>
      </c>
      <c r="Z2246">
        <v>140.60732758620679</v>
      </c>
      <c r="AA2246">
        <v>29.900840256264203</v>
      </c>
      <c r="AB2246">
        <v>3.5696916427745204</v>
      </c>
      <c r="AC2246">
        <v>-74.900086728479764</v>
      </c>
    </row>
    <row r="2247" spans="1:29">
      <c r="A2247">
        <v>6</v>
      </c>
      <c r="C2247">
        <v>2002</v>
      </c>
      <c r="D2247">
        <v>99</v>
      </c>
      <c r="E2247">
        <v>99</v>
      </c>
      <c r="F2247">
        <v>99</v>
      </c>
      <c r="G2247">
        <v>4</v>
      </c>
      <c r="H2247">
        <v>2</v>
      </c>
      <c r="I2247">
        <v>99</v>
      </c>
      <c r="J2247">
        <v>999</v>
      </c>
      <c r="K2247">
        <v>99</v>
      </c>
      <c r="L2247">
        <v>99</v>
      </c>
      <c r="M2247">
        <v>99</v>
      </c>
      <c r="N2247">
        <v>99</v>
      </c>
      <c r="O2247">
        <v>99</v>
      </c>
      <c r="P2247">
        <v>9999</v>
      </c>
      <c r="Q2247">
        <v>12</v>
      </c>
      <c r="R2247">
        <v>59</v>
      </c>
      <c r="S2247">
        <v>59</v>
      </c>
      <c r="T2247">
        <v>20.274914089347075</v>
      </c>
      <c r="U2247">
        <v>19.393665337267176</v>
      </c>
      <c r="V2247">
        <v>14.966101694915258</v>
      </c>
      <c r="W2247">
        <v>57.423728813559322</v>
      </c>
      <c r="X2247">
        <v>144.1228859467102</v>
      </c>
      <c r="Y2247">
        <v>133.02542372881359</v>
      </c>
      <c r="Z2247">
        <v>133.02542372881359</v>
      </c>
      <c r="AA2247">
        <v>25.653318371402143</v>
      </c>
      <c r="AB2247">
        <v>3.29459439045907</v>
      </c>
      <c r="AC2247">
        <v>-58.971706078172353</v>
      </c>
    </row>
    <row r="2248" spans="1:29">
      <c r="A2248">
        <v>6</v>
      </c>
      <c r="C2248">
        <v>2001</v>
      </c>
      <c r="D2248">
        <v>99</v>
      </c>
      <c r="E2248">
        <v>99</v>
      </c>
      <c r="F2248">
        <v>99</v>
      </c>
      <c r="G2248">
        <v>1</v>
      </c>
      <c r="H2248">
        <v>1</v>
      </c>
      <c r="I2248">
        <v>99</v>
      </c>
      <c r="J2248">
        <v>999</v>
      </c>
      <c r="K2248">
        <v>99</v>
      </c>
      <c r="L2248">
        <v>99</v>
      </c>
      <c r="M2248">
        <v>99</v>
      </c>
      <c r="N2248">
        <v>99</v>
      </c>
      <c r="O2248">
        <v>99</v>
      </c>
      <c r="P2248">
        <v>9999</v>
      </c>
      <c r="Q2248">
        <v>429</v>
      </c>
      <c r="R2248">
        <v>2163</v>
      </c>
      <c r="S2248">
        <v>2162</v>
      </c>
      <c r="T2248">
        <v>75.444715730728987</v>
      </c>
      <c r="U2248">
        <v>75.20721911457774</v>
      </c>
      <c r="V2248">
        <v>13.38280166435506</v>
      </c>
      <c r="W2248">
        <v>56.120259019426442</v>
      </c>
      <c r="X2248">
        <v>134.44600888878202</v>
      </c>
      <c r="Y2248">
        <v>124.06176606564939</v>
      </c>
      <c r="Z2248">
        <v>124.11914893617012</v>
      </c>
      <c r="AA2248">
        <v>28.328854378443477</v>
      </c>
      <c r="AB2248">
        <v>3.8152726738507687</v>
      </c>
      <c r="AC2248">
        <v>-51.934665065643678</v>
      </c>
    </row>
    <row r="2249" spans="1:29">
      <c r="A2249">
        <v>6</v>
      </c>
      <c r="C2249">
        <v>2001</v>
      </c>
      <c r="D2249">
        <v>99</v>
      </c>
      <c r="E2249">
        <v>99</v>
      </c>
      <c r="F2249">
        <v>99</v>
      </c>
      <c r="G2249">
        <v>1</v>
      </c>
      <c r="H2249">
        <v>2</v>
      </c>
      <c r="I2249">
        <v>99</v>
      </c>
      <c r="J2249">
        <v>999</v>
      </c>
      <c r="K2249">
        <v>99</v>
      </c>
      <c r="L2249">
        <v>99</v>
      </c>
      <c r="M2249">
        <v>99</v>
      </c>
      <c r="N2249">
        <v>99</v>
      </c>
      <c r="O2249">
        <v>99</v>
      </c>
      <c r="P2249">
        <v>9999</v>
      </c>
      <c r="Q2249">
        <v>119</v>
      </c>
      <c r="R2249">
        <v>704</v>
      </c>
      <c r="S2249">
        <v>697</v>
      </c>
      <c r="T2249">
        <v>24.555284269271009</v>
      </c>
      <c r="U2249">
        <v>24.792780885422243</v>
      </c>
      <c r="V2249">
        <v>16.223011363636363</v>
      </c>
      <c r="W2249">
        <v>55.965566714490706</v>
      </c>
      <c r="X2249">
        <v>137.37826873830423</v>
      </c>
      <c r="Y2249">
        <v>125.6572443181818</v>
      </c>
      <c r="Z2249">
        <v>126.91922525107601</v>
      </c>
      <c r="AA2249">
        <v>27.08859269519316</v>
      </c>
      <c r="AB2249">
        <v>3.6226557949686944</v>
      </c>
      <c r="AC2249">
        <v>-56.737156558138146</v>
      </c>
    </row>
    <row r="2250" spans="1:29">
      <c r="A2250">
        <v>6</v>
      </c>
      <c r="C2250">
        <v>2001</v>
      </c>
      <c r="D2250">
        <v>99</v>
      </c>
      <c r="E2250">
        <v>99</v>
      </c>
      <c r="F2250">
        <v>99</v>
      </c>
      <c r="G2250">
        <v>2</v>
      </c>
      <c r="H2250">
        <v>1</v>
      </c>
      <c r="I2250">
        <v>99</v>
      </c>
      <c r="J2250">
        <v>999</v>
      </c>
      <c r="K2250">
        <v>99</v>
      </c>
      <c r="L2250">
        <v>99</v>
      </c>
      <c r="M2250">
        <v>99</v>
      </c>
      <c r="N2250">
        <v>99</v>
      </c>
      <c r="O2250">
        <v>99</v>
      </c>
      <c r="P2250">
        <v>9999</v>
      </c>
      <c r="Q2250">
        <v>108</v>
      </c>
      <c r="R2250">
        <v>157</v>
      </c>
      <c r="S2250">
        <v>156</v>
      </c>
      <c r="T2250">
        <v>11.303095752339813</v>
      </c>
      <c r="U2250">
        <v>10.612966978767348</v>
      </c>
      <c r="V2250">
        <v>13.713375796178342</v>
      </c>
      <c r="W2250">
        <v>55.301282051282037</v>
      </c>
      <c r="X2250">
        <v>127.55898448012923</v>
      </c>
      <c r="Y2250">
        <v>116.77197452229296</v>
      </c>
      <c r="Z2250">
        <v>117.52051282051272</v>
      </c>
      <c r="AA2250">
        <v>26.374627760038901</v>
      </c>
      <c r="AB2250">
        <v>1.9559897219162437</v>
      </c>
      <c r="AC2250">
        <v>-12.262523312754084</v>
      </c>
    </row>
    <row r="2251" spans="1:29">
      <c r="A2251">
        <v>6</v>
      </c>
      <c r="C2251">
        <v>2001</v>
      </c>
      <c r="D2251">
        <v>99</v>
      </c>
      <c r="E2251">
        <v>99</v>
      </c>
      <c r="F2251">
        <v>99</v>
      </c>
      <c r="G2251">
        <v>2</v>
      </c>
      <c r="H2251">
        <v>2</v>
      </c>
      <c r="I2251">
        <v>99</v>
      </c>
      <c r="J2251">
        <v>999</v>
      </c>
      <c r="K2251">
        <v>99</v>
      </c>
      <c r="L2251">
        <v>99</v>
      </c>
      <c r="M2251">
        <v>99</v>
      </c>
      <c r="N2251">
        <v>99</v>
      </c>
      <c r="O2251">
        <v>99</v>
      </c>
      <c r="P2251">
        <v>9999</v>
      </c>
      <c r="Q2251">
        <v>214</v>
      </c>
      <c r="R2251">
        <v>1232</v>
      </c>
      <c r="S2251">
        <v>1177</v>
      </c>
      <c r="T2251">
        <v>88.696904247660171</v>
      </c>
      <c r="U2251">
        <v>89.387033021232654</v>
      </c>
      <c r="V2251">
        <v>17.152597402597401</v>
      </c>
      <c r="W2251">
        <v>55.523364485981311</v>
      </c>
      <c r="X2251">
        <v>141.41342812117443</v>
      </c>
      <c r="Y2251">
        <v>125.3329545454546</v>
      </c>
      <c r="Z2251">
        <v>131.18963466440107</v>
      </c>
      <c r="AA2251">
        <v>29.147993944927244</v>
      </c>
      <c r="AB2251">
        <v>3.9831428436636318</v>
      </c>
      <c r="AC2251">
        <v>-53.055459037003992</v>
      </c>
    </row>
    <row r="2252" spans="1:29">
      <c r="A2252">
        <v>6</v>
      </c>
      <c r="C2252">
        <v>2001</v>
      </c>
      <c r="D2252">
        <v>99</v>
      </c>
      <c r="E2252">
        <v>99</v>
      </c>
      <c r="F2252">
        <v>99</v>
      </c>
      <c r="G2252">
        <v>3</v>
      </c>
      <c r="H2252">
        <v>1</v>
      </c>
      <c r="I2252">
        <v>99</v>
      </c>
      <c r="J2252">
        <v>999</v>
      </c>
      <c r="K2252">
        <v>99</v>
      </c>
      <c r="L2252">
        <v>99</v>
      </c>
      <c r="M2252">
        <v>99</v>
      </c>
      <c r="N2252">
        <v>99</v>
      </c>
      <c r="O2252">
        <v>99</v>
      </c>
      <c r="P2252">
        <v>9999</v>
      </c>
      <c r="Q2252">
        <v>391</v>
      </c>
      <c r="R2252">
        <v>2023</v>
      </c>
      <c r="S2252">
        <v>2020</v>
      </c>
      <c r="T2252">
        <v>96.840593585447579</v>
      </c>
      <c r="U2252">
        <v>99.259346706198244</v>
      </c>
      <c r="V2252">
        <v>13.745427582797824</v>
      </c>
      <c r="W2252">
        <v>56.602970297029685</v>
      </c>
      <c r="X2252">
        <v>141.54466324162675</v>
      </c>
      <c r="Y2252">
        <v>130.50489372219482</v>
      </c>
      <c r="Z2252">
        <v>130.69871287128717</v>
      </c>
      <c r="AA2252">
        <v>27.651189943183127</v>
      </c>
      <c r="AB2252">
        <v>4.1226002427465858</v>
      </c>
      <c r="AC2252">
        <v>-62.67292532498027</v>
      </c>
    </row>
    <row r="2253" spans="1:29">
      <c r="A2253">
        <v>6</v>
      </c>
      <c r="C2253">
        <v>2001</v>
      </c>
      <c r="D2253">
        <v>99</v>
      </c>
      <c r="E2253">
        <v>99</v>
      </c>
      <c r="F2253">
        <v>99</v>
      </c>
      <c r="G2253">
        <v>3</v>
      </c>
      <c r="H2253">
        <v>2</v>
      </c>
      <c r="I2253">
        <v>99</v>
      </c>
      <c r="J2253">
        <v>999</v>
      </c>
      <c r="K2253">
        <v>99</v>
      </c>
      <c r="L2253">
        <v>99</v>
      </c>
      <c r="M2253">
        <v>99</v>
      </c>
      <c r="N2253">
        <v>99</v>
      </c>
      <c r="O2253">
        <v>99</v>
      </c>
      <c r="P2253">
        <v>9999</v>
      </c>
      <c r="Q2253">
        <v>29</v>
      </c>
      <c r="R2253">
        <v>66</v>
      </c>
      <c r="S2253">
        <v>18</v>
      </c>
      <c r="T2253">
        <v>3.159406414552417</v>
      </c>
      <c r="U2253">
        <v>0.74065329380174705</v>
      </c>
      <c r="V2253">
        <v>22.303030303030305</v>
      </c>
      <c r="W2253">
        <v>54.83333333333335</v>
      </c>
      <c r="X2253">
        <v>125.75265110476379</v>
      </c>
      <c r="Y2253">
        <v>29.848484848484851</v>
      </c>
      <c r="Z2253">
        <v>109.44444444444444</v>
      </c>
      <c r="AA2253">
        <v>27.071781582021757</v>
      </c>
      <c r="AB2253">
        <v>3.4359213546813239</v>
      </c>
      <c r="AC2253">
        <v>-46.602637540163471</v>
      </c>
    </row>
    <row r="2254" spans="1:29">
      <c r="A2254">
        <v>6</v>
      </c>
      <c r="C2254">
        <v>2001</v>
      </c>
      <c r="D2254">
        <v>99</v>
      </c>
      <c r="E2254">
        <v>99</v>
      </c>
      <c r="F2254">
        <v>99</v>
      </c>
      <c r="G2254">
        <v>4</v>
      </c>
      <c r="H2254">
        <v>1</v>
      </c>
      <c r="I2254">
        <v>99</v>
      </c>
      <c r="J2254">
        <v>999</v>
      </c>
      <c r="K2254">
        <v>99</v>
      </c>
      <c r="L2254">
        <v>99</v>
      </c>
      <c r="M2254">
        <v>99</v>
      </c>
      <c r="N2254">
        <v>99</v>
      </c>
      <c r="O2254">
        <v>99</v>
      </c>
      <c r="P2254">
        <v>9999</v>
      </c>
      <c r="Q2254">
        <v>76</v>
      </c>
      <c r="R2254">
        <v>222</v>
      </c>
      <c r="S2254">
        <v>222</v>
      </c>
      <c r="T2254">
        <v>84.732824427480949</v>
      </c>
      <c r="U2254">
        <v>85.173818502105632</v>
      </c>
      <c r="V2254">
        <v>13.027027027027023</v>
      </c>
      <c r="W2254">
        <v>55.423423423423444</v>
      </c>
      <c r="X2254">
        <v>151.0180277785912</v>
      </c>
      <c r="Y2254">
        <v>139.38963963963963</v>
      </c>
      <c r="Z2254">
        <v>139.38963963963963</v>
      </c>
      <c r="AA2254">
        <v>27.439828205406481</v>
      </c>
      <c r="AB2254">
        <v>3.3289598774628941</v>
      </c>
      <c r="AC2254">
        <v>-63.258212013287697</v>
      </c>
    </row>
    <row r="2255" spans="1:29">
      <c r="A2255">
        <v>6</v>
      </c>
      <c r="C2255">
        <v>2001</v>
      </c>
      <c r="D2255">
        <v>99</v>
      </c>
      <c r="E2255">
        <v>99</v>
      </c>
      <c r="F2255">
        <v>99</v>
      </c>
      <c r="G2255">
        <v>4</v>
      </c>
      <c r="H2255">
        <v>2</v>
      </c>
      <c r="I2255">
        <v>99</v>
      </c>
      <c r="J2255">
        <v>999</v>
      </c>
      <c r="K2255">
        <v>99</v>
      </c>
      <c r="L2255">
        <v>99</v>
      </c>
      <c r="M2255">
        <v>99</v>
      </c>
      <c r="N2255">
        <v>99</v>
      </c>
      <c r="O2255">
        <v>99</v>
      </c>
      <c r="P2255">
        <v>9999</v>
      </c>
      <c r="Q2255">
        <v>11</v>
      </c>
      <c r="R2255">
        <v>40</v>
      </c>
      <c r="S2255">
        <v>40</v>
      </c>
      <c r="T2255">
        <v>15.267175572519092</v>
      </c>
      <c r="U2255">
        <v>14.826181497894362</v>
      </c>
      <c r="V2255">
        <v>14.675000000000001</v>
      </c>
      <c r="W2255">
        <v>56.5</v>
      </c>
      <c r="X2255">
        <v>145.89653304442035</v>
      </c>
      <c r="Y2255">
        <v>134.66249999999997</v>
      </c>
      <c r="Z2255">
        <v>134.66249999999997</v>
      </c>
      <c r="AA2255">
        <v>21.246219516657945</v>
      </c>
      <c r="AB2255">
        <v>2.6645825188948455</v>
      </c>
      <c r="AC2255">
        <v>-21.715685264285245</v>
      </c>
    </row>
    <row r="2256" spans="1:29">
      <c r="A2256">
        <v>6</v>
      </c>
      <c r="C2256">
        <v>2000</v>
      </c>
      <c r="D2256">
        <v>99</v>
      </c>
      <c r="E2256">
        <v>99</v>
      </c>
      <c r="F2256">
        <v>99</v>
      </c>
      <c r="G2256">
        <v>1</v>
      </c>
      <c r="H2256">
        <v>1</v>
      </c>
      <c r="I2256">
        <v>99</v>
      </c>
      <c r="J2256">
        <v>999</v>
      </c>
      <c r="K2256">
        <v>99</v>
      </c>
      <c r="L2256">
        <v>99</v>
      </c>
      <c r="M2256">
        <v>99</v>
      </c>
      <c r="N2256">
        <v>99</v>
      </c>
      <c r="O2256">
        <v>99</v>
      </c>
      <c r="P2256">
        <v>9999</v>
      </c>
      <c r="Q2256">
        <v>569</v>
      </c>
      <c r="R2256">
        <v>2687</v>
      </c>
      <c r="S2256">
        <v>2686</v>
      </c>
      <c r="T2256">
        <v>71.500798296966494</v>
      </c>
      <c r="U2256">
        <v>71.037521489264492</v>
      </c>
      <c r="V2256">
        <v>13.129512467435799</v>
      </c>
      <c r="W2256">
        <v>55.65264333581532</v>
      </c>
      <c r="X2256">
        <v>135.33908498081331</v>
      </c>
      <c r="Y2256">
        <v>124.85649423148477</v>
      </c>
      <c r="Z2256">
        <v>124.90297840655236</v>
      </c>
      <c r="AA2256">
        <v>27.701114703835263</v>
      </c>
      <c r="AB2256">
        <v>3.7020911476278302</v>
      </c>
      <c r="AC2256">
        <v>-50.396332141634083</v>
      </c>
    </row>
    <row r="2257" spans="1:29">
      <c r="A2257">
        <v>6</v>
      </c>
      <c r="C2257">
        <v>2000</v>
      </c>
      <c r="D2257">
        <v>99</v>
      </c>
      <c r="E2257">
        <v>99</v>
      </c>
      <c r="F2257">
        <v>99</v>
      </c>
      <c r="G2257">
        <v>1</v>
      </c>
      <c r="H2257">
        <v>2</v>
      </c>
      <c r="I2257">
        <v>99</v>
      </c>
      <c r="J2257">
        <v>999</v>
      </c>
      <c r="K2257">
        <v>99</v>
      </c>
      <c r="L2257">
        <v>99</v>
      </c>
      <c r="M2257">
        <v>99</v>
      </c>
      <c r="N2257">
        <v>99</v>
      </c>
      <c r="O2257">
        <v>99</v>
      </c>
      <c r="P2257">
        <v>9999</v>
      </c>
      <c r="Q2257">
        <v>168</v>
      </c>
      <c r="R2257">
        <v>1071</v>
      </c>
      <c r="S2257">
        <v>1068</v>
      </c>
      <c r="T2257">
        <v>28.499201703033521</v>
      </c>
      <c r="U2257">
        <v>28.962478510735529</v>
      </c>
      <c r="V2257">
        <v>15.195144724556487</v>
      </c>
      <c r="W2257">
        <v>55.860486891385762</v>
      </c>
      <c r="X2257">
        <v>138.69167746549704</v>
      </c>
      <c r="Y2257">
        <v>127.71363211951464</v>
      </c>
      <c r="Z2257">
        <v>128.07237827715372</v>
      </c>
      <c r="AA2257">
        <v>27.901331555742122</v>
      </c>
      <c r="AB2257">
        <v>3.4942720045222728</v>
      </c>
      <c r="AC2257">
        <v>-48.910698295913761</v>
      </c>
    </row>
    <row r="2258" spans="1:29">
      <c r="A2258">
        <v>6</v>
      </c>
      <c r="C2258">
        <v>2000</v>
      </c>
      <c r="D2258">
        <v>99</v>
      </c>
      <c r="E2258">
        <v>99</v>
      </c>
      <c r="F2258">
        <v>99</v>
      </c>
      <c r="G2258">
        <v>2</v>
      </c>
      <c r="H2258">
        <v>1</v>
      </c>
      <c r="I2258">
        <v>99</v>
      </c>
      <c r="J2258">
        <v>999</v>
      </c>
      <c r="K2258">
        <v>99</v>
      </c>
      <c r="L2258">
        <v>99</v>
      </c>
      <c r="M2258">
        <v>99</v>
      </c>
      <c r="N2258">
        <v>99</v>
      </c>
      <c r="O2258">
        <v>99</v>
      </c>
      <c r="P2258">
        <v>9999</v>
      </c>
      <c r="Q2258">
        <v>155</v>
      </c>
      <c r="R2258">
        <v>425</v>
      </c>
      <c r="S2258">
        <v>424</v>
      </c>
      <c r="T2258">
        <v>24.637681159420289</v>
      </c>
      <c r="U2258">
        <v>23.768399229971855</v>
      </c>
      <c r="V2258">
        <v>13.385882352941175</v>
      </c>
      <c r="W2258">
        <v>55.617924528301891</v>
      </c>
      <c r="X2258">
        <v>133.27818494678479</v>
      </c>
      <c r="Y2258">
        <v>122.74141176470587</v>
      </c>
      <c r="Z2258">
        <v>123.03089622641504</v>
      </c>
      <c r="AA2258">
        <v>27.756524188843063</v>
      </c>
      <c r="AB2258">
        <v>3.2751579875421242</v>
      </c>
      <c r="AC2258">
        <v>-15.8530630914659</v>
      </c>
    </row>
    <row r="2259" spans="1:29">
      <c r="A2259">
        <v>6</v>
      </c>
      <c r="C2259">
        <v>2000</v>
      </c>
      <c r="D2259">
        <v>99</v>
      </c>
      <c r="E2259">
        <v>99</v>
      </c>
      <c r="F2259">
        <v>99</v>
      </c>
      <c r="G2259">
        <v>2</v>
      </c>
      <c r="H2259">
        <v>2</v>
      </c>
      <c r="I2259">
        <v>99</v>
      </c>
      <c r="J2259">
        <v>999</v>
      </c>
      <c r="K2259">
        <v>99</v>
      </c>
      <c r="L2259">
        <v>99</v>
      </c>
      <c r="M2259">
        <v>99</v>
      </c>
      <c r="N2259">
        <v>99</v>
      </c>
      <c r="O2259">
        <v>99</v>
      </c>
      <c r="P2259">
        <v>9999</v>
      </c>
      <c r="Q2259">
        <v>232</v>
      </c>
      <c r="R2259">
        <v>1300</v>
      </c>
      <c r="S2259">
        <v>1260</v>
      </c>
      <c r="T2259">
        <v>75.36231884057969</v>
      </c>
      <c r="U2259">
        <v>76.231600770028123</v>
      </c>
      <c r="V2259">
        <v>15.429230769230765</v>
      </c>
      <c r="W2259">
        <v>54.460317460317455</v>
      </c>
      <c r="X2259">
        <v>143.23235269605809</v>
      </c>
      <c r="Y2259">
        <v>128.69800000000001</v>
      </c>
      <c r="Z2259">
        <v>132.78365079365085</v>
      </c>
      <c r="AA2259">
        <v>27.334526733621061</v>
      </c>
      <c r="AB2259">
        <v>3.8646768148638144</v>
      </c>
      <c r="AC2259">
        <v>-49.014071484447776</v>
      </c>
    </row>
    <row r="2260" spans="1:29">
      <c r="A2260">
        <v>6</v>
      </c>
      <c r="C2260">
        <v>2000</v>
      </c>
      <c r="D2260">
        <v>99</v>
      </c>
      <c r="E2260">
        <v>99</v>
      </c>
      <c r="F2260">
        <v>99</v>
      </c>
      <c r="G2260">
        <v>3</v>
      </c>
      <c r="H2260">
        <v>1</v>
      </c>
      <c r="I2260">
        <v>99</v>
      </c>
      <c r="J2260">
        <v>999</v>
      </c>
      <c r="K2260">
        <v>99</v>
      </c>
      <c r="L2260">
        <v>99</v>
      </c>
      <c r="M2260">
        <v>99</v>
      </c>
      <c r="N2260">
        <v>99</v>
      </c>
      <c r="O2260">
        <v>99</v>
      </c>
      <c r="P2260">
        <v>9999</v>
      </c>
      <c r="Q2260">
        <v>402</v>
      </c>
      <c r="R2260">
        <v>1285</v>
      </c>
      <c r="S2260">
        <v>1275</v>
      </c>
      <c r="T2260">
        <v>87.296195652173907</v>
      </c>
      <c r="U2260">
        <v>94.461080868023103</v>
      </c>
      <c r="V2260">
        <v>13.48793774319066</v>
      </c>
      <c r="W2260">
        <v>56.167843137254891</v>
      </c>
      <c r="X2260">
        <v>138.84895725746287</v>
      </c>
      <c r="Y2260">
        <v>127.37992217898856</v>
      </c>
      <c r="Z2260">
        <v>128.37898039215705</v>
      </c>
      <c r="AA2260">
        <v>27.867666789554985</v>
      </c>
      <c r="AB2260">
        <v>3.997065744221612</v>
      </c>
      <c r="AC2260">
        <v>-54.379484231801278</v>
      </c>
    </row>
    <row r="2261" spans="1:29">
      <c r="A2261">
        <v>6</v>
      </c>
      <c r="C2261">
        <v>2000</v>
      </c>
      <c r="D2261">
        <v>99</v>
      </c>
      <c r="E2261">
        <v>99</v>
      </c>
      <c r="F2261">
        <v>99</v>
      </c>
      <c r="G2261">
        <v>3</v>
      </c>
      <c r="H2261">
        <v>2</v>
      </c>
      <c r="I2261">
        <v>99</v>
      </c>
      <c r="J2261">
        <v>999</v>
      </c>
      <c r="K2261">
        <v>99</v>
      </c>
      <c r="L2261">
        <v>99</v>
      </c>
      <c r="M2261">
        <v>99</v>
      </c>
      <c r="N2261">
        <v>99</v>
      </c>
      <c r="O2261">
        <v>99</v>
      </c>
      <c r="P2261">
        <v>9999</v>
      </c>
      <c r="Q2261">
        <v>59</v>
      </c>
      <c r="R2261">
        <v>187</v>
      </c>
      <c r="S2261">
        <v>76</v>
      </c>
      <c r="T2261">
        <v>12.70380434782609</v>
      </c>
      <c r="U2261">
        <v>5.5389191319768791</v>
      </c>
      <c r="V2261">
        <v>19.513368983957221</v>
      </c>
      <c r="W2261">
        <v>55.236842105263158</v>
      </c>
      <c r="X2261">
        <v>130.44883865099268</v>
      </c>
      <c r="Y2261">
        <v>51.325668449197877</v>
      </c>
      <c r="Z2261">
        <v>126.28815789473688</v>
      </c>
      <c r="AA2261">
        <v>27.432668611219061</v>
      </c>
      <c r="AB2261">
        <v>3.875932556894639</v>
      </c>
      <c r="AC2261">
        <v>-60.062712782425585</v>
      </c>
    </row>
    <row r="2262" spans="1:29">
      <c r="A2262">
        <v>6</v>
      </c>
      <c r="C2262">
        <v>2000</v>
      </c>
      <c r="D2262">
        <v>99</v>
      </c>
      <c r="E2262">
        <v>99</v>
      </c>
      <c r="F2262">
        <v>99</v>
      </c>
      <c r="G2262">
        <v>4</v>
      </c>
      <c r="H2262">
        <v>1</v>
      </c>
      <c r="I2262">
        <v>99</v>
      </c>
      <c r="J2262">
        <v>999</v>
      </c>
      <c r="K2262">
        <v>99</v>
      </c>
      <c r="L2262">
        <v>99</v>
      </c>
      <c r="M2262">
        <v>99</v>
      </c>
      <c r="N2262">
        <v>99</v>
      </c>
      <c r="O2262">
        <v>99</v>
      </c>
      <c r="P2262">
        <v>9999</v>
      </c>
      <c r="Q2262">
        <v>104</v>
      </c>
      <c r="R2262">
        <v>365</v>
      </c>
      <c r="S2262">
        <v>364</v>
      </c>
      <c r="T2262">
        <v>93.350383631713569</v>
      </c>
      <c r="U2262">
        <v>93.607231910573844</v>
      </c>
      <c r="V2262">
        <v>13.169863013698629</v>
      </c>
      <c r="W2262">
        <v>55.475274725274723</v>
      </c>
      <c r="X2262">
        <v>144.36218999985158</v>
      </c>
      <c r="Y2262">
        <v>132.88328767123295</v>
      </c>
      <c r="Z2262">
        <v>133.2483516483517</v>
      </c>
      <c r="AA2262">
        <v>29.388089508765656</v>
      </c>
      <c r="AB2262">
        <v>4.1060052083113403</v>
      </c>
      <c r="AC2262">
        <v>-65.514306982699267</v>
      </c>
    </row>
    <row r="2263" spans="1:29">
      <c r="A2263">
        <v>6</v>
      </c>
      <c r="C2263">
        <v>2000</v>
      </c>
      <c r="D2263">
        <v>99</v>
      </c>
      <c r="E2263">
        <v>99</v>
      </c>
      <c r="F2263">
        <v>99</v>
      </c>
      <c r="G2263">
        <v>4</v>
      </c>
      <c r="H2263">
        <v>2</v>
      </c>
      <c r="I2263">
        <v>99</v>
      </c>
      <c r="J2263">
        <v>999</v>
      </c>
      <c r="K2263">
        <v>99</v>
      </c>
      <c r="L2263">
        <v>99</v>
      </c>
      <c r="M2263">
        <v>99</v>
      </c>
      <c r="N2263">
        <v>99</v>
      </c>
      <c r="O2263">
        <v>99</v>
      </c>
      <c r="P2263">
        <v>9999</v>
      </c>
      <c r="Q2263">
        <v>8</v>
      </c>
      <c r="R2263">
        <v>26</v>
      </c>
      <c r="S2263">
        <v>26</v>
      </c>
      <c r="T2263">
        <v>6.6496163682864449</v>
      </c>
      <c r="U2263">
        <v>6.3927680894261822</v>
      </c>
      <c r="V2263">
        <v>15.5</v>
      </c>
      <c r="W2263">
        <v>59.307692307692307</v>
      </c>
      <c r="X2263">
        <v>138.0281690140846</v>
      </c>
      <c r="Y2263">
        <v>127.4</v>
      </c>
      <c r="Z2263">
        <v>127.4</v>
      </c>
      <c r="AA2263">
        <v>27.174323287873158</v>
      </c>
      <c r="AB2263">
        <v>2.5079754441386841</v>
      </c>
      <c r="AC2263">
        <v>-80.814195185923026</v>
      </c>
    </row>
    <row r="2264" spans="1:29">
      <c r="A2264">
        <v>6</v>
      </c>
      <c r="C2264">
        <v>1999</v>
      </c>
      <c r="D2264">
        <v>99</v>
      </c>
      <c r="E2264">
        <v>99</v>
      </c>
      <c r="F2264">
        <v>99</v>
      </c>
      <c r="G2264">
        <v>1</v>
      </c>
      <c r="H2264">
        <v>1</v>
      </c>
      <c r="I2264">
        <v>99</v>
      </c>
      <c r="J2264">
        <v>999</v>
      </c>
      <c r="K2264">
        <v>99</v>
      </c>
      <c r="L2264">
        <v>99</v>
      </c>
      <c r="M2264">
        <v>99</v>
      </c>
      <c r="N2264">
        <v>99</v>
      </c>
      <c r="O2264">
        <v>99</v>
      </c>
      <c r="P2264">
        <v>9999</v>
      </c>
      <c r="Q2264">
        <v>713</v>
      </c>
      <c r="R2264">
        <v>3015</v>
      </c>
      <c r="S2264">
        <v>2989</v>
      </c>
      <c r="T2264">
        <v>74.055879643844023</v>
      </c>
      <c r="U2264">
        <v>98.336635096054749</v>
      </c>
      <c r="V2264">
        <v>14.740298507462692</v>
      </c>
      <c r="W2264">
        <v>54.515557042489128</v>
      </c>
      <c r="X2264">
        <v>136.93015600940723</v>
      </c>
      <c r="Y2264">
        <v>125.32268656716423</v>
      </c>
      <c r="Z2264">
        <v>126.4128136500502</v>
      </c>
      <c r="AA2264">
        <v>27.480128038544098</v>
      </c>
      <c r="AB2264">
        <v>4.5346709636517346</v>
      </c>
      <c r="AC2264">
        <v>-40.634854546935905</v>
      </c>
    </row>
    <row r="2265" spans="1:29">
      <c r="A2265">
        <v>6</v>
      </c>
      <c r="C2265">
        <v>1999</v>
      </c>
      <c r="D2265">
        <v>99</v>
      </c>
      <c r="E2265">
        <v>99</v>
      </c>
      <c r="F2265">
        <v>99</v>
      </c>
      <c r="G2265">
        <v>1</v>
      </c>
      <c r="H2265">
        <v>2</v>
      </c>
      <c r="I2265">
        <v>99</v>
      </c>
      <c r="J2265">
        <v>999</v>
      </c>
      <c r="K2265">
        <v>99</v>
      </c>
      <c r="L2265">
        <v>99</v>
      </c>
      <c r="M2265">
        <v>99</v>
      </c>
      <c r="N2265">
        <v>99</v>
      </c>
      <c r="O2265">
        <v>99</v>
      </c>
      <c r="P2265">
        <v>9999</v>
      </c>
      <c r="Q2265">
        <v>167</v>
      </c>
      <c r="R2265">
        <v>1056.25</v>
      </c>
      <c r="S2265">
        <v>50</v>
      </c>
      <c r="T2265">
        <v>25.944120356155967</v>
      </c>
      <c r="U2265">
        <v>1.6633649039452503</v>
      </c>
      <c r="V2265">
        <v>17.088757396449708</v>
      </c>
      <c r="W2265">
        <v>52.7</v>
      </c>
      <c r="X2265">
        <v>140.47796290716528</v>
      </c>
      <c r="Y2265">
        <v>6.0509349112426012</v>
      </c>
      <c r="Z2265">
        <v>127.82600000000002</v>
      </c>
      <c r="AA2265">
        <v>34.140760448472747</v>
      </c>
      <c r="AB2265">
        <v>4.337049688440219</v>
      </c>
      <c r="AC2265">
        <v>-40.57414007689345</v>
      </c>
    </row>
    <row r="2266" spans="1:29">
      <c r="A2266">
        <v>6</v>
      </c>
      <c r="C2266">
        <v>1999</v>
      </c>
      <c r="D2266">
        <v>99</v>
      </c>
      <c r="E2266">
        <v>99</v>
      </c>
      <c r="F2266">
        <v>99</v>
      </c>
      <c r="G2266">
        <v>2</v>
      </c>
      <c r="H2266">
        <v>1</v>
      </c>
      <c r="I2266">
        <v>99</v>
      </c>
      <c r="J2266">
        <v>999</v>
      </c>
      <c r="K2266">
        <v>99</v>
      </c>
      <c r="L2266">
        <v>99</v>
      </c>
      <c r="M2266">
        <v>99</v>
      </c>
      <c r="N2266">
        <v>99</v>
      </c>
      <c r="O2266">
        <v>99</v>
      </c>
      <c r="P2266">
        <v>9999</v>
      </c>
      <c r="Q2266">
        <v>198</v>
      </c>
      <c r="R2266">
        <v>410</v>
      </c>
      <c r="S2266">
        <v>383</v>
      </c>
      <c r="T2266">
        <v>39.309683604985615</v>
      </c>
      <c r="U2266">
        <v>47.544144601472141</v>
      </c>
      <c r="V2266">
        <v>21.892682926829274</v>
      </c>
      <c r="W2266">
        <v>54.313315926892955</v>
      </c>
      <c r="X2266">
        <v>134.87064978992157</v>
      </c>
      <c r="Y2266">
        <v>115.58804878048784</v>
      </c>
      <c r="Z2266">
        <v>123.73655352480422</v>
      </c>
      <c r="AA2266">
        <v>29.960669094004661</v>
      </c>
      <c r="AB2266">
        <v>3.6542482479838272</v>
      </c>
      <c r="AC2266">
        <v>-35.20507695992228</v>
      </c>
    </row>
    <row r="2267" spans="1:29">
      <c r="A2267">
        <v>6</v>
      </c>
      <c r="C2267">
        <v>1999</v>
      </c>
      <c r="D2267">
        <v>99</v>
      </c>
      <c r="E2267">
        <v>99</v>
      </c>
      <c r="F2267">
        <v>99</v>
      </c>
      <c r="G2267">
        <v>2</v>
      </c>
      <c r="H2267">
        <v>2</v>
      </c>
      <c r="I2267">
        <v>99</v>
      </c>
      <c r="J2267">
        <v>999</v>
      </c>
      <c r="K2267">
        <v>99</v>
      </c>
      <c r="L2267">
        <v>99</v>
      </c>
      <c r="M2267">
        <v>99</v>
      </c>
      <c r="N2267">
        <v>99</v>
      </c>
      <c r="O2267">
        <v>99</v>
      </c>
      <c r="P2267">
        <v>9999</v>
      </c>
      <c r="Q2267">
        <v>187</v>
      </c>
      <c r="R2267">
        <v>633</v>
      </c>
      <c r="S2267">
        <v>404</v>
      </c>
      <c r="T2267">
        <v>60.690316395014385</v>
      </c>
      <c r="U2267">
        <v>52.455855398527859</v>
      </c>
      <c r="V2267">
        <v>15.529225908372828</v>
      </c>
      <c r="W2267">
        <v>55.153465346534645</v>
      </c>
      <c r="X2267">
        <v>147.10376733606151</v>
      </c>
      <c r="Y2267">
        <v>82.601895734597178</v>
      </c>
      <c r="Z2267">
        <v>129.42326732673263</v>
      </c>
      <c r="AA2267">
        <v>27.926845794991607</v>
      </c>
      <c r="AB2267">
        <v>4.8052377437075506</v>
      </c>
      <c r="AC2267">
        <v>-45.136802610664333</v>
      </c>
    </row>
    <row r="2268" spans="1:29">
      <c r="A2268">
        <v>6</v>
      </c>
      <c r="C2268">
        <v>1999</v>
      </c>
      <c r="D2268">
        <v>99</v>
      </c>
      <c r="E2268">
        <v>99</v>
      </c>
      <c r="F2268">
        <v>99</v>
      </c>
      <c r="G2268">
        <v>3</v>
      </c>
      <c r="H2268">
        <v>1</v>
      </c>
      <c r="I2268">
        <v>99</v>
      </c>
      <c r="J2268">
        <v>999</v>
      </c>
      <c r="K2268">
        <v>99</v>
      </c>
      <c r="L2268">
        <v>99</v>
      </c>
      <c r="M2268">
        <v>99</v>
      </c>
      <c r="N2268">
        <v>99</v>
      </c>
      <c r="O2268">
        <v>99</v>
      </c>
      <c r="P2268">
        <v>9999</v>
      </c>
      <c r="Q2268">
        <v>359</v>
      </c>
      <c r="R2268">
        <v>826</v>
      </c>
      <c r="S2268">
        <v>819</v>
      </c>
      <c r="T2268">
        <v>80.350194552529189</v>
      </c>
      <c r="U2268">
        <v>91.903325756963611</v>
      </c>
      <c r="V2268">
        <v>18.738498789346252</v>
      </c>
      <c r="W2268">
        <v>56.126984126984119</v>
      </c>
      <c r="X2268">
        <v>138.64674356438488</v>
      </c>
      <c r="Y2268">
        <v>126.68728813559304</v>
      </c>
      <c r="Z2268">
        <v>127.77008547008531</v>
      </c>
      <c r="AA2268">
        <v>29.090791671352154</v>
      </c>
      <c r="AB2268">
        <v>4.0056117001706246</v>
      </c>
      <c r="AC2268">
        <v>-47.575653589198623</v>
      </c>
    </row>
    <row r="2269" spans="1:29">
      <c r="A2269">
        <v>6</v>
      </c>
      <c r="C2269">
        <v>1999</v>
      </c>
      <c r="D2269">
        <v>99</v>
      </c>
      <c r="E2269">
        <v>99</v>
      </c>
      <c r="F2269">
        <v>99</v>
      </c>
      <c r="G2269">
        <v>3</v>
      </c>
      <c r="H2269">
        <v>2</v>
      </c>
      <c r="I2269">
        <v>99</v>
      </c>
      <c r="J2269">
        <v>999</v>
      </c>
      <c r="K2269">
        <v>99</v>
      </c>
      <c r="L2269">
        <v>99</v>
      </c>
      <c r="M2269">
        <v>99</v>
      </c>
      <c r="N2269">
        <v>99</v>
      </c>
      <c r="O2269">
        <v>99</v>
      </c>
      <c r="P2269">
        <v>9999</v>
      </c>
      <c r="Q2269">
        <v>76</v>
      </c>
      <c r="R2269">
        <v>202</v>
      </c>
      <c r="S2269">
        <v>71</v>
      </c>
      <c r="T2269">
        <v>19.649805447470818</v>
      </c>
      <c r="U2269">
        <v>8.0966742430363645</v>
      </c>
      <c r="V2269">
        <v>17.579207920792076</v>
      </c>
      <c r="W2269">
        <v>53.901408450704224</v>
      </c>
      <c r="X2269">
        <v>139.76701028716093</v>
      </c>
      <c r="Y2269">
        <v>45.639108910891089</v>
      </c>
      <c r="Z2269">
        <v>129.84647887323948</v>
      </c>
      <c r="AA2269">
        <v>30.996477905259468</v>
      </c>
      <c r="AB2269">
        <v>4.9736061946687311</v>
      </c>
      <c r="AC2269">
        <v>-81.374460809352243</v>
      </c>
    </row>
    <row r="2270" spans="1:29">
      <c r="A2270">
        <v>6</v>
      </c>
      <c r="C2270">
        <v>1999</v>
      </c>
      <c r="D2270">
        <v>99</v>
      </c>
      <c r="E2270">
        <v>99</v>
      </c>
      <c r="F2270">
        <v>99</v>
      </c>
      <c r="G2270">
        <v>4</v>
      </c>
      <c r="H2270">
        <v>1</v>
      </c>
      <c r="I2270">
        <v>99</v>
      </c>
      <c r="J2270">
        <v>999</v>
      </c>
      <c r="K2270">
        <v>99</v>
      </c>
      <c r="L2270">
        <v>99</v>
      </c>
      <c r="M2270">
        <v>99</v>
      </c>
      <c r="N2270">
        <v>99</v>
      </c>
      <c r="O2270">
        <v>99</v>
      </c>
      <c r="P2270">
        <v>9999</v>
      </c>
      <c r="Q2270">
        <v>65</v>
      </c>
      <c r="R2270">
        <v>230</v>
      </c>
      <c r="S2270">
        <v>231</v>
      </c>
      <c r="T2270">
        <v>86.792452830188694</v>
      </c>
      <c r="U2270">
        <v>88.768697301795115</v>
      </c>
      <c r="V2270">
        <v>16.708695652173915</v>
      </c>
      <c r="W2270">
        <v>54.36363636363636</v>
      </c>
      <c r="X2270">
        <v>147.23962504121721</v>
      </c>
      <c r="Y2270">
        <v>135.90217391304347</v>
      </c>
      <c r="Z2270">
        <v>135.31385281385283</v>
      </c>
      <c r="AA2270">
        <v>28.893414794536714</v>
      </c>
      <c r="AB2270">
        <v>6.5364295645393362</v>
      </c>
      <c r="AC2270">
        <v>-25.743610153280407</v>
      </c>
    </row>
    <row r="2271" spans="1:29">
      <c r="A2271">
        <v>6</v>
      </c>
      <c r="C2271">
        <v>1999</v>
      </c>
      <c r="D2271">
        <v>99</v>
      </c>
      <c r="E2271">
        <v>99</v>
      </c>
      <c r="F2271">
        <v>99</v>
      </c>
      <c r="G2271">
        <v>4</v>
      </c>
      <c r="H2271">
        <v>2</v>
      </c>
      <c r="I2271">
        <v>99</v>
      </c>
      <c r="J2271">
        <v>999</v>
      </c>
      <c r="K2271">
        <v>99</v>
      </c>
      <c r="L2271">
        <v>99</v>
      </c>
      <c r="M2271">
        <v>99</v>
      </c>
      <c r="N2271">
        <v>99</v>
      </c>
      <c r="O2271">
        <v>99</v>
      </c>
      <c r="P2271">
        <v>9999</v>
      </c>
      <c r="Q2271">
        <v>11</v>
      </c>
      <c r="R2271">
        <v>35</v>
      </c>
      <c r="S2271">
        <v>35</v>
      </c>
      <c r="T2271">
        <v>13.207547169811324</v>
      </c>
      <c r="U2271">
        <v>11.231302698204887</v>
      </c>
      <c r="V2271">
        <v>17.11428571428571</v>
      </c>
      <c r="W2271">
        <v>58.228571428571406</v>
      </c>
      <c r="X2271">
        <v>122.42067791363561</v>
      </c>
      <c r="Y2271">
        <v>112.99428571428577</v>
      </c>
      <c r="Z2271">
        <v>112.99428571428577</v>
      </c>
      <c r="AA2271">
        <v>28.901348884557912</v>
      </c>
      <c r="AB2271">
        <v>3.7953785001214326</v>
      </c>
      <c r="AC2271">
        <v>-56.599075802027102</v>
      </c>
    </row>
    <row r="2272" spans="1:29">
      <c r="A2272">
        <v>6</v>
      </c>
      <c r="C2272">
        <v>1998</v>
      </c>
      <c r="D2272">
        <v>99</v>
      </c>
      <c r="E2272">
        <v>99</v>
      </c>
      <c r="F2272">
        <v>99</v>
      </c>
      <c r="G2272">
        <v>1</v>
      </c>
      <c r="H2272">
        <v>1</v>
      </c>
      <c r="I2272">
        <v>99</v>
      </c>
      <c r="J2272">
        <v>999</v>
      </c>
      <c r="K2272">
        <v>99</v>
      </c>
      <c r="L2272">
        <v>99</v>
      </c>
      <c r="M2272">
        <v>99</v>
      </c>
      <c r="N2272">
        <v>99</v>
      </c>
      <c r="O2272">
        <v>99</v>
      </c>
      <c r="P2272">
        <v>9999</v>
      </c>
      <c r="Q2272">
        <v>760</v>
      </c>
      <c r="R2272">
        <v>2921</v>
      </c>
      <c r="S2272">
        <v>2871</v>
      </c>
      <c r="T2272">
        <v>79.159891598916005</v>
      </c>
      <c r="U2272">
        <v>98.600681132088511</v>
      </c>
      <c r="V2272">
        <v>15.84080794248545</v>
      </c>
      <c r="W2272">
        <v>55.034134447927549</v>
      </c>
      <c r="X2272">
        <v>134.4694135900119</v>
      </c>
      <c r="Y2272">
        <v>122.16138308798359</v>
      </c>
      <c r="Z2272">
        <v>124.28888888888891</v>
      </c>
      <c r="AA2272">
        <v>27.359697097590196</v>
      </c>
      <c r="AB2272">
        <v>3.9173210206897311</v>
      </c>
      <c r="AC2272">
        <v>-47.972545579828385</v>
      </c>
    </row>
    <row r="2273" spans="1:29">
      <c r="A2273">
        <v>6</v>
      </c>
      <c r="C2273">
        <v>1998</v>
      </c>
      <c r="D2273">
        <v>99</v>
      </c>
      <c r="E2273">
        <v>99</v>
      </c>
      <c r="F2273">
        <v>99</v>
      </c>
      <c r="G2273">
        <v>1</v>
      </c>
      <c r="H2273">
        <v>2</v>
      </c>
      <c r="I2273">
        <v>99</v>
      </c>
      <c r="J2273">
        <v>999</v>
      </c>
      <c r="K2273">
        <v>99</v>
      </c>
      <c r="L2273">
        <v>99</v>
      </c>
      <c r="M2273">
        <v>99</v>
      </c>
      <c r="N2273">
        <v>99</v>
      </c>
      <c r="O2273">
        <v>99</v>
      </c>
      <c r="P2273">
        <v>9999</v>
      </c>
      <c r="Q2273">
        <v>162</v>
      </c>
      <c r="R2273">
        <v>769</v>
      </c>
      <c r="S2273">
        <v>43</v>
      </c>
      <c r="T2273">
        <v>20.840108401084002</v>
      </c>
      <c r="U2273">
        <v>1.3993188679114952</v>
      </c>
      <c r="V2273">
        <v>17.700910273081924</v>
      </c>
      <c r="W2273">
        <v>55.232558139534881</v>
      </c>
      <c r="X2273">
        <v>138.09199097757482</v>
      </c>
      <c r="Y2273">
        <v>6.5853055916775043</v>
      </c>
      <c r="Z2273">
        <v>117.76976744186049</v>
      </c>
      <c r="AA2273">
        <v>29.434914680893709</v>
      </c>
      <c r="AB2273">
        <v>3.2695722592180405</v>
      </c>
      <c r="AC2273">
        <v>-27.663464028269861</v>
      </c>
    </row>
    <row r="2274" spans="1:29">
      <c r="A2274">
        <v>6</v>
      </c>
      <c r="C2274">
        <v>1998</v>
      </c>
      <c r="D2274">
        <v>99</v>
      </c>
      <c r="E2274">
        <v>99</v>
      </c>
      <c r="F2274">
        <v>99</v>
      </c>
      <c r="G2274">
        <v>2</v>
      </c>
      <c r="H2274">
        <v>1</v>
      </c>
      <c r="I2274">
        <v>99</v>
      </c>
      <c r="J2274">
        <v>999</v>
      </c>
      <c r="K2274">
        <v>99</v>
      </c>
      <c r="L2274">
        <v>99</v>
      </c>
      <c r="M2274">
        <v>99</v>
      </c>
      <c r="N2274">
        <v>99</v>
      </c>
      <c r="O2274">
        <v>99</v>
      </c>
      <c r="P2274">
        <v>9999</v>
      </c>
      <c r="Q2274">
        <v>198</v>
      </c>
      <c r="R2274">
        <v>431</v>
      </c>
      <c r="S2274">
        <v>387.5</v>
      </c>
      <c r="T2274">
        <v>41.562198649951775</v>
      </c>
      <c r="U2274">
        <v>50.883747895456317</v>
      </c>
      <c r="V2274">
        <v>19.134570765661252</v>
      </c>
      <c r="W2274">
        <v>53.852903225806443</v>
      </c>
      <c r="X2274">
        <v>133.00570871238503</v>
      </c>
      <c r="Y2274">
        <v>110.37192575406036</v>
      </c>
      <c r="Z2274">
        <v>122.76206451612909</v>
      </c>
      <c r="AA2274">
        <v>28.953499642430391</v>
      </c>
      <c r="AB2274">
        <v>3.5223216258308998</v>
      </c>
      <c r="AC2274">
        <v>-23.792485913445159</v>
      </c>
    </row>
    <row r="2275" spans="1:29">
      <c r="A2275">
        <v>6</v>
      </c>
      <c r="C2275">
        <v>1998</v>
      </c>
      <c r="D2275">
        <v>99</v>
      </c>
      <c r="E2275">
        <v>99</v>
      </c>
      <c r="F2275">
        <v>99</v>
      </c>
      <c r="G2275">
        <v>2</v>
      </c>
      <c r="H2275">
        <v>2</v>
      </c>
      <c r="I2275">
        <v>99</v>
      </c>
      <c r="J2275">
        <v>999</v>
      </c>
      <c r="K2275">
        <v>99</v>
      </c>
      <c r="L2275">
        <v>99</v>
      </c>
      <c r="M2275">
        <v>99</v>
      </c>
      <c r="N2275">
        <v>99</v>
      </c>
      <c r="O2275">
        <v>99</v>
      </c>
      <c r="P2275">
        <v>9999</v>
      </c>
      <c r="Q2275">
        <v>170</v>
      </c>
      <c r="R2275">
        <v>606</v>
      </c>
      <c r="S2275">
        <v>351</v>
      </c>
      <c r="T2275">
        <v>58.437801350048233</v>
      </c>
      <c r="U2275">
        <v>49.116252104543683</v>
      </c>
      <c r="V2275">
        <v>15.665016501650165</v>
      </c>
      <c r="W2275">
        <v>55.028490028490005</v>
      </c>
      <c r="X2275">
        <v>145.17143480328539</v>
      </c>
      <c r="Y2275">
        <v>75.772112211221099</v>
      </c>
      <c r="Z2275">
        <v>130.82022792022789</v>
      </c>
      <c r="AA2275">
        <v>28.175702610793497</v>
      </c>
      <c r="AB2275">
        <v>4.7871251535400381</v>
      </c>
      <c r="AC2275">
        <v>-51.584295217089078</v>
      </c>
    </row>
    <row r="2276" spans="1:29">
      <c r="A2276">
        <v>6</v>
      </c>
      <c r="C2276">
        <v>1998</v>
      </c>
      <c r="D2276">
        <v>99</v>
      </c>
      <c r="E2276">
        <v>99</v>
      </c>
      <c r="F2276">
        <v>99</v>
      </c>
      <c r="G2276">
        <v>3</v>
      </c>
      <c r="H2276">
        <v>1</v>
      </c>
      <c r="I2276">
        <v>99</v>
      </c>
      <c r="J2276">
        <v>999</v>
      </c>
      <c r="K2276">
        <v>99</v>
      </c>
      <c r="L2276">
        <v>99</v>
      </c>
      <c r="M2276">
        <v>99</v>
      </c>
      <c r="N2276">
        <v>99</v>
      </c>
      <c r="O2276">
        <v>99</v>
      </c>
      <c r="P2276">
        <v>9999</v>
      </c>
      <c r="Q2276">
        <v>296</v>
      </c>
      <c r="R2276">
        <v>552</v>
      </c>
      <c r="S2276">
        <v>542</v>
      </c>
      <c r="T2276">
        <v>73.30677290836654</v>
      </c>
      <c r="U2276">
        <v>85.568816648854749</v>
      </c>
      <c r="V2276">
        <v>19.590579710144922</v>
      </c>
      <c r="W2276">
        <v>55.496309963099662</v>
      </c>
      <c r="X2276">
        <v>139.25310502928377</v>
      </c>
      <c r="Y2276">
        <v>126.33786231884062</v>
      </c>
      <c r="Z2276">
        <v>128.66881918819197</v>
      </c>
      <c r="AA2276">
        <v>28.38012931496386</v>
      </c>
      <c r="AB2276">
        <v>3.8695262779957744</v>
      </c>
      <c r="AC2276">
        <v>-47.015393904727553</v>
      </c>
    </row>
    <row r="2277" spans="1:29">
      <c r="A2277">
        <v>6</v>
      </c>
      <c r="C2277">
        <v>1998</v>
      </c>
      <c r="D2277">
        <v>99</v>
      </c>
      <c r="E2277">
        <v>99</v>
      </c>
      <c r="F2277">
        <v>99</v>
      </c>
      <c r="G2277">
        <v>3</v>
      </c>
      <c r="H2277">
        <v>2</v>
      </c>
      <c r="I2277">
        <v>99</v>
      </c>
      <c r="J2277">
        <v>999</v>
      </c>
      <c r="K2277">
        <v>99</v>
      </c>
      <c r="L2277">
        <v>99</v>
      </c>
      <c r="M2277">
        <v>99</v>
      </c>
      <c r="N2277">
        <v>99</v>
      </c>
      <c r="O2277">
        <v>99</v>
      </c>
      <c r="P2277">
        <v>9999</v>
      </c>
      <c r="Q2277">
        <v>82</v>
      </c>
      <c r="R2277">
        <v>201</v>
      </c>
      <c r="S2277">
        <v>91</v>
      </c>
      <c r="T2277">
        <v>26.693227091633471</v>
      </c>
      <c r="U2277">
        <v>14.431183351145211</v>
      </c>
      <c r="V2277">
        <v>15.373134328358203</v>
      </c>
      <c r="W2277">
        <v>53.736263736263744</v>
      </c>
      <c r="X2277">
        <v>137.42015814750724</v>
      </c>
      <c r="Y2277">
        <v>58.51442786069655</v>
      </c>
      <c r="Z2277">
        <v>129.2461538461539</v>
      </c>
      <c r="AA2277">
        <v>31.577977120981753</v>
      </c>
      <c r="AB2277">
        <v>5.4143382391392514</v>
      </c>
      <c r="AC2277">
        <v>-46.815155744552605</v>
      </c>
    </row>
    <row r="2278" spans="1:29">
      <c r="A2278">
        <v>6</v>
      </c>
      <c r="C2278">
        <v>1998</v>
      </c>
      <c r="D2278">
        <v>99</v>
      </c>
      <c r="E2278">
        <v>99</v>
      </c>
      <c r="F2278">
        <v>99</v>
      </c>
      <c r="G2278">
        <v>4</v>
      </c>
      <c r="H2278">
        <v>1</v>
      </c>
      <c r="I2278">
        <v>99</v>
      </c>
      <c r="J2278">
        <v>999</v>
      </c>
      <c r="K2278">
        <v>99</v>
      </c>
      <c r="L2278">
        <v>99</v>
      </c>
      <c r="M2278">
        <v>99</v>
      </c>
      <c r="N2278">
        <v>99</v>
      </c>
      <c r="O2278">
        <v>99</v>
      </c>
      <c r="P2278">
        <v>9999</v>
      </c>
      <c r="Q2278">
        <v>68</v>
      </c>
      <c r="R2278">
        <v>224</v>
      </c>
      <c r="S2278">
        <v>223</v>
      </c>
      <c r="T2278">
        <v>95.726495726495713</v>
      </c>
      <c r="U2278">
        <v>95.810143425581188</v>
      </c>
      <c r="V2278">
        <v>15.950892857142859</v>
      </c>
      <c r="W2278">
        <v>55.147982062780279</v>
      </c>
      <c r="X2278">
        <v>145.57005494505498</v>
      </c>
      <c r="Y2278">
        <v>133.72187499999998</v>
      </c>
      <c r="Z2278">
        <v>134.32152466367711</v>
      </c>
      <c r="AA2278">
        <v>26.810716407200641</v>
      </c>
      <c r="AB2278">
        <v>3.9888390209563407</v>
      </c>
      <c r="AC2278">
        <v>-46.317138552796656</v>
      </c>
    </row>
    <row r="2279" spans="1:29">
      <c r="A2279">
        <v>6</v>
      </c>
      <c r="C2279">
        <v>1998</v>
      </c>
      <c r="D2279">
        <v>99</v>
      </c>
      <c r="E2279">
        <v>99</v>
      </c>
      <c r="F2279">
        <v>99</v>
      </c>
      <c r="G2279">
        <v>4</v>
      </c>
      <c r="H2279">
        <v>2</v>
      </c>
      <c r="I2279">
        <v>99</v>
      </c>
      <c r="J2279">
        <v>999</v>
      </c>
      <c r="K2279">
        <v>99</v>
      </c>
      <c r="L2279">
        <v>99</v>
      </c>
      <c r="M2279">
        <v>99</v>
      </c>
      <c r="N2279">
        <v>99</v>
      </c>
      <c r="O2279">
        <v>99</v>
      </c>
      <c r="P2279">
        <v>9999</v>
      </c>
      <c r="Q2279">
        <v>5</v>
      </c>
      <c r="R2279">
        <v>10</v>
      </c>
      <c r="S2279">
        <v>10</v>
      </c>
      <c r="T2279">
        <v>4.2735042735042734</v>
      </c>
      <c r="U2279">
        <v>4.1898565744188128</v>
      </c>
      <c r="V2279">
        <v>14.6</v>
      </c>
      <c r="W2279">
        <v>57.9</v>
      </c>
      <c r="X2279">
        <v>141.91765980498371</v>
      </c>
      <c r="Y2279">
        <v>130.98999999999998</v>
      </c>
      <c r="Z2279">
        <v>130.98999999999998</v>
      </c>
      <c r="AA2279">
        <v>14.21213917747798</v>
      </c>
      <c r="AB2279">
        <v>3.4770677301427626</v>
      </c>
      <c r="AC2279">
        <v>14.385862731041691</v>
      </c>
    </row>
    <row r="2280" spans="1:29">
      <c r="A2280">
        <v>6</v>
      </c>
      <c r="C2280">
        <v>1997</v>
      </c>
      <c r="D2280">
        <v>99</v>
      </c>
      <c r="E2280">
        <v>99</v>
      </c>
      <c r="F2280">
        <v>99</v>
      </c>
      <c r="G2280">
        <v>1</v>
      </c>
      <c r="H2280">
        <v>1</v>
      </c>
      <c r="I2280">
        <v>99</v>
      </c>
      <c r="J2280">
        <v>999</v>
      </c>
      <c r="K2280">
        <v>99</v>
      </c>
      <c r="L2280">
        <v>99</v>
      </c>
      <c r="M2280">
        <v>99</v>
      </c>
      <c r="N2280">
        <v>99</v>
      </c>
      <c r="O2280">
        <v>99</v>
      </c>
      <c r="P2280">
        <v>9999</v>
      </c>
      <c r="Q2280">
        <v>803</v>
      </c>
      <c r="R2280">
        <v>3293.5</v>
      </c>
      <c r="S2280">
        <v>3218</v>
      </c>
      <c r="T2280">
        <v>78.895676128877696</v>
      </c>
      <c r="U2280">
        <v>98.26982286754577</v>
      </c>
      <c r="V2280">
        <v>15.217246090784876</v>
      </c>
      <c r="W2280">
        <v>55.267557489123682</v>
      </c>
      <c r="X2280">
        <v>136.50232959927425</v>
      </c>
      <c r="Y2280">
        <v>123.20075907089721</v>
      </c>
      <c r="Z2280">
        <v>126.0912678682411</v>
      </c>
      <c r="AA2280">
        <v>27.520276860517157</v>
      </c>
      <c r="AB2280">
        <v>4.5505459347063661</v>
      </c>
      <c r="AC2280">
        <v>-44.60823854975235</v>
      </c>
    </row>
    <row r="2281" spans="1:29">
      <c r="A2281">
        <v>6</v>
      </c>
      <c r="C2281">
        <v>1997</v>
      </c>
      <c r="D2281">
        <v>99</v>
      </c>
      <c r="E2281">
        <v>99</v>
      </c>
      <c r="F2281">
        <v>99</v>
      </c>
      <c r="G2281">
        <v>1</v>
      </c>
      <c r="H2281">
        <v>2</v>
      </c>
      <c r="I2281">
        <v>99</v>
      </c>
      <c r="J2281">
        <v>999</v>
      </c>
      <c r="K2281">
        <v>99</v>
      </c>
      <c r="L2281">
        <v>99</v>
      </c>
      <c r="M2281">
        <v>99</v>
      </c>
      <c r="N2281">
        <v>99</v>
      </c>
      <c r="O2281">
        <v>99</v>
      </c>
      <c r="P2281">
        <v>9999</v>
      </c>
      <c r="Q2281">
        <v>171</v>
      </c>
      <c r="R2281">
        <v>881</v>
      </c>
      <c r="S2281">
        <v>62</v>
      </c>
      <c r="T2281">
        <v>21.104323871122286</v>
      </c>
      <c r="U2281">
        <v>1.7301771324542139</v>
      </c>
      <c r="V2281">
        <v>17.886492622020423</v>
      </c>
      <c r="W2281">
        <v>53.903225806451601</v>
      </c>
      <c r="X2281">
        <v>139.30343608845959</v>
      </c>
      <c r="Y2281">
        <v>8.108967082860385</v>
      </c>
      <c r="Z2281">
        <v>115.22580645161288</v>
      </c>
      <c r="AA2281">
        <v>28.286796962790945</v>
      </c>
      <c r="AB2281">
        <v>2.4997398407818157</v>
      </c>
      <c r="AC2281">
        <v>-36.944483828587963</v>
      </c>
    </row>
    <row r="2282" spans="1:29">
      <c r="A2282">
        <v>6</v>
      </c>
      <c r="C2282">
        <v>1997</v>
      </c>
      <c r="D2282">
        <v>99</v>
      </c>
      <c r="E2282">
        <v>99</v>
      </c>
      <c r="F2282">
        <v>99</v>
      </c>
      <c r="G2282">
        <v>2</v>
      </c>
      <c r="H2282">
        <v>1</v>
      </c>
      <c r="I2282">
        <v>99</v>
      </c>
      <c r="J2282">
        <v>999</v>
      </c>
      <c r="K2282">
        <v>99</v>
      </c>
      <c r="L2282">
        <v>99</v>
      </c>
      <c r="M2282">
        <v>99</v>
      </c>
      <c r="N2282">
        <v>99</v>
      </c>
      <c r="O2282">
        <v>99</v>
      </c>
      <c r="P2282">
        <v>9999</v>
      </c>
      <c r="Q2282">
        <v>222</v>
      </c>
      <c r="R2282">
        <v>388</v>
      </c>
      <c r="S2282">
        <v>338</v>
      </c>
      <c r="T2282">
        <v>37.129186602870817</v>
      </c>
      <c r="U2282">
        <v>44.246955806568515</v>
      </c>
      <c r="V2282">
        <v>21.891752577319579</v>
      </c>
      <c r="W2282">
        <v>53.994082840236658</v>
      </c>
      <c r="X2282">
        <v>129.57802325451505</v>
      </c>
      <c r="Y2282">
        <v>104.82525773195884</v>
      </c>
      <c r="Z2282">
        <v>120.331952662722</v>
      </c>
      <c r="AA2282">
        <v>27.718066807554059</v>
      </c>
      <c r="AB2282">
        <v>3.3670822819956596</v>
      </c>
      <c r="AC2282">
        <v>-11.928392867540689</v>
      </c>
    </row>
    <row r="2283" spans="1:29">
      <c r="A2283">
        <v>6</v>
      </c>
      <c r="C2283">
        <v>1997</v>
      </c>
      <c r="D2283">
        <v>99</v>
      </c>
      <c r="E2283">
        <v>99</v>
      </c>
      <c r="F2283">
        <v>99</v>
      </c>
      <c r="G2283">
        <v>2</v>
      </c>
      <c r="H2283">
        <v>2</v>
      </c>
      <c r="I2283">
        <v>99</v>
      </c>
      <c r="J2283">
        <v>999</v>
      </c>
      <c r="K2283">
        <v>99</v>
      </c>
      <c r="L2283">
        <v>99</v>
      </c>
      <c r="M2283">
        <v>99</v>
      </c>
      <c r="N2283">
        <v>99</v>
      </c>
      <c r="O2283">
        <v>99</v>
      </c>
      <c r="P2283">
        <v>9999</v>
      </c>
      <c r="Q2283">
        <v>218</v>
      </c>
      <c r="R2283">
        <v>657</v>
      </c>
      <c r="S2283">
        <v>416</v>
      </c>
      <c r="T2283">
        <v>62.87081339712919</v>
      </c>
      <c r="U2283">
        <v>55.753044193431506</v>
      </c>
      <c r="V2283">
        <v>16.649923896499239</v>
      </c>
      <c r="W2283">
        <v>56.189903846153825</v>
      </c>
      <c r="X2283">
        <v>139.40974025866939</v>
      </c>
      <c r="Y2283">
        <v>78.004109589041107</v>
      </c>
      <c r="Z2283">
        <v>123.19399038461536</v>
      </c>
      <c r="AA2283">
        <v>24.598537859922597</v>
      </c>
      <c r="AB2283">
        <v>4.8501580059892797</v>
      </c>
      <c r="AC2283">
        <v>-48.301510059149614</v>
      </c>
    </row>
    <row r="2284" spans="1:29">
      <c r="A2284">
        <v>6</v>
      </c>
      <c r="C2284">
        <v>1997</v>
      </c>
      <c r="D2284">
        <v>99</v>
      </c>
      <c r="E2284">
        <v>99</v>
      </c>
      <c r="F2284">
        <v>99</v>
      </c>
      <c r="G2284">
        <v>3</v>
      </c>
      <c r="H2284">
        <v>1</v>
      </c>
      <c r="I2284">
        <v>99</v>
      </c>
      <c r="J2284">
        <v>999</v>
      </c>
      <c r="K2284">
        <v>99</v>
      </c>
      <c r="L2284">
        <v>99</v>
      </c>
      <c r="M2284">
        <v>99</v>
      </c>
      <c r="N2284">
        <v>99</v>
      </c>
      <c r="O2284">
        <v>99</v>
      </c>
      <c r="P2284">
        <v>9999</v>
      </c>
      <c r="Q2284">
        <v>300</v>
      </c>
      <c r="R2284">
        <v>583</v>
      </c>
      <c r="S2284">
        <v>557</v>
      </c>
      <c r="T2284">
        <v>77.941176470588246</v>
      </c>
      <c r="U2284">
        <v>86.232707931180286</v>
      </c>
      <c r="V2284">
        <v>29.687821612349911</v>
      </c>
      <c r="W2284">
        <v>56.14183123877919</v>
      </c>
      <c r="X2284">
        <v>136.12836804439257</v>
      </c>
      <c r="Y2284">
        <v>119.6883361921098</v>
      </c>
      <c r="Z2284">
        <v>125.2752244165171</v>
      </c>
      <c r="AA2284">
        <v>26.662348404372697</v>
      </c>
      <c r="AB2284">
        <v>3.6171830425926736</v>
      </c>
      <c r="AC2284">
        <v>-44.102928482886554</v>
      </c>
    </row>
    <row r="2285" spans="1:29">
      <c r="A2285">
        <v>6</v>
      </c>
      <c r="C2285">
        <v>1997</v>
      </c>
      <c r="D2285">
        <v>99</v>
      </c>
      <c r="E2285">
        <v>99</v>
      </c>
      <c r="F2285">
        <v>99</v>
      </c>
      <c r="G2285">
        <v>3</v>
      </c>
      <c r="H2285">
        <v>2</v>
      </c>
      <c r="I2285">
        <v>99</v>
      </c>
      <c r="J2285">
        <v>999</v>
      </c>
      <c r="K2285">
        <v>99</v>
      </c>
      <c r="L2285">
        <v>99</v>
      </c>
      <c r="M2285">
        <v>99</v>
      </c>
      <c r="N2285">
        <v>99</v>
      </c>
      <c r="O2285">
        <v>99</v>
      </c>
      <c r="P2285">
        <v>9999</v>
      </c>
      <c r="Q2285">
        <v>80</v>
      </c>
      <c r="R2285">
        <v>165</v>
      </c>
      <c r="S2285">
        <v>82</v>
      </c>
      <c r="T2285">
        <v>22.058823529411764</v>
      </c>
      <c r="U2285">
        <v>13.767292068819764</v>
      </c>
      <c r="V2285">
        <v>17.781818181818181</v>
      </c>
      <c r="W2285">
        <v>54.121951219512191</v>
      </c>
      <c r="X2285">
        <v>136.52319511474437</v>
      </c>
      <c r="Y2285">
        <v>67.516969696969682</v>
      </c>
      <c r="Z2285">
        <v>135.85731707317063</v>
      </c>
      <c r="AA2285">
        <v>34.768148552626826</v>
      </c>
      <c r="AB2285">
        <v>5.2900971541228943</v>
      </c>
      <c r="AC2285">
        <v>-79.641755836050493</v>
      </c>
    </row>
    <row r="2286" spans="1:29">
      <c r="A2286">
        <v>6</v>
      </c>
      <c r="C2286">
        <v>1997</v>
      </c>
      <c r="D2286">
        <v>99</v>
      </c>
      <c r="E2286">
        <v>99</v>
      </c>
      <c r="F2286">
        <v>99</v>
      </c>
      <c r="G2286">
        <v>4</v>
      </c>
      <c r="H2286">
        <v>1</v>
      </c>
      <c r="I2286">
        <v>99</v>
      </c>
      <c r="J2286">
        <v>999</v>
      </c>
      <c r="K2286">
        <v>99</v>
      </c>
      <c r="L2286">
        <v>99</v>
      </c>
      <c r="M2286">
        <v>99</v>
      </c>
      <c r="N2286">
        <v>99</v>
      </c>
      <c r="O2286">
        <v>99</v>
      </c>
      <c r="P2286">
        <v>9999</v>
      </c>
      <c r="Q2286">
        <v>97</v>
      </c>
      <c r="R2286">
        <v>310</v>
      </c>
      <c r="S2286">
        <v>308</v>
      </c>
      <c r="T2286">
        <v>93.093093093093103</v>
      </c>
      <c r="U2286">
        <v>93.366726771696477</v>
      </c>
      <c r="V2286">
        <v>15.448387096774196</v>
      </c>
      <c r="W2286">
        <v>55.168831168831183</v>
      </c>
      <c r="X2286">
        <v>138.65236081501422</v>
      </c>
      <c r="Y2286">
        <v>127.11096774193544</v>
      </c>
      <c r="Z2286">
        <v>127.93636363636359</v>
      </c>
      <c r="AA2286">
        <v>27.665580186155463</v>
      </c>
      <c r="AB2286">
        <v>3.9242919698975305</v>
      </c>
      <c r="AC2286">
        <v>-53.091154124447698</v>
      </c>
    </row>
    <row r="2287" spans="1:29">
      <c r="A2287">
        <v>6</v>
      </c>
      <c r="C2287">
        <v>1997</v>
      </c>
      <c r="D2287">
        <v>99</v>
      </c>
      <c r="E2287">
        <v>99</v>
      </c>
      <c r="F2287">
        <v>99</v>
      </c>
      <c r="G2287">
        <v>4</v>
      </c>
      <c r="H2287">
        <v>2</v>
      </c>
      <c r="I2287">
        <v>99</v>
      </c>
      <c r="J2287">
        <v>999</v>
      </c>
      <c r="K2287">
        <v>99</v>
      </c>
      <c r="L2287">
        <v>99</v>
      </c>
      <c r="M2287">
        <v>99</v>
      </c>
      <c r="N2287">
        <v>99</v>
      </c>
      <c r="O2287">
        <v>99</v>
      </c>
      <c r="P2287">
        <v>9999</v>
      </c>
      <c r="Q2287">
        <v>9</v>
      </c>
      <c r="R2287">
        <v>23</v>
      </c>
      <c r="S2287">
        <v>23</v>
      </c>
      <c r="T2287">
        <v>6.9069069069069036</v>
      </c>
      <c r="U2287">
        <v>6.6332732283035503</v>
      </c>
      <c r="V2287">
        <v>17.043478260869563</v>
      </c>
      <c r="W2287">
        <v>55.521739130434781</v>
      </c>
      <c r="X2287">
        <v>131.87149653775498</v>
      </c>
      <c r="Y2287">
        <v>121.71739130434784</v>
      </c>
      <c r="Z2287">
        <v>121.71739130434784</v>
      </c>
      <c r="AA2287">
        <v>27.21383363329744</v>
      </c>
      <c r="AB2287">
        <v>5.7549189940084577</v>
      </c>
      <c r="AC2287">
        <v>19.752079286750114</v>
      </c>
    </row>
    <row r="2288" spans="1:29" s="273" customFormat="1">
      <c r="A2288" s="273">
        <v>6</v>
      </c>
      <c r="C2288" s="273">
        <v>1996</v>
      </c>
      <c r="D2288" s="273">
        <v>99</v>
      </c>
      <c r="E2288" s="273">
        <v>99</v>
      </c>
      <c r="F2288" s="273">
        <v>99</v>
      </c>
      <c r="G2288" s="273">
        <v>1</v>
      </c>
      <c r="H2288" s="273">
        <v>1</v>
      </c>
      <c r="I2288" s="273">
        <v>99</v>
      </c>
      <c r="J2288" s="273">
        <v>999</v>
      </c>
      <c r="K2288" s="273">
        <v>99</v>
      </c>
      <c r="L2288" s="273">
        <v>99</v>
      </c>
      <c r="M2288" s="273">
        <v>99</v>
      </c>
      <c r="N2288" s="273">
        <v>99</v>
      </c>
      <c r="O2288" s="273">
        <v>99</v>
      </c>
      <c r="P2288" s="273">
        <v>9999</v>
      </c>
      <c r="Q2288" s="273">
        <v>764</v>
      </c>
      <c r="R2288" s="273">
        <v>2414</v>
      </c>
      <c r="S2288" s="273">
        <v>2347</v>
      </c>
      <c r="T2288" s="273">
        <v>71.083627797408724</v>
      </c>
      <c r="U2288" s="273">
        <v>97.377798974362406</v>
      </c>
      <c r="V2288" s="273">
        <v>15.007042253521126</v>
      </c>
      <c r="W2288" s="273">
        <v>55.059224541968483</v>
      </c>
      <c r="X2288" s="273">
        <v>133.38219361417379</v>
      </c>
      <c r="Y2288" s="273">
        <v>119.68251864125931</v>
      </c>
      <c r="Z2288" s="273">
        <v>123.09910524073284</v>
      </c>
      <c r="AA2288" s="273">
        <v>27.064576849353088</v>
      </c>
      <c r="AB2288" s="273">
        <v>4.622372365360758</v>
      </c>
      <c r="AC2288" s="273">
        <v>-38.808851021041157</v>
      </c>
    </row>
    <row r="2289" spans="1:39" s="273" customFormat="1">
      <c r="A2289" s="273">
        <v>6</v>
      </c>
      <c r="C2289" s="273">
        <v>1996</v>
      </c>
      <c r="D2289" s="273">
        <v>99</v>
      </c>
      <c r="E2289" s="273">
        <v>99</v>
      </c>
      <c r="F2289" s="273">
        <v>99</v>
      </c>
      <c r="G2289" s="273">
        <v>1</v>
      </c>
      <c r="H2289" s="273">
        <v>2</v>
      </c>
      <c r="I2289" s="273">
        <v>99</v>
      </c>
      <c r="J2289" s="273">
        <v>999</v>
      </c>
      <c r="K2289" s="273">
        <v>99</v>
      </c>
      <c r="L2289" s="273">
        <v>99</v>
      </c>
      <c r="M2289" s="273">
        <v>99</v>
      </c>
      <c r="N2289" s="273">
        <v>99</v>
      </c>
      <c r="O2289" s="273">
        <v>99</v>
      </c>
      <c r="P2289" s="273">
        <v>9999</v>
      </c>
      <c r="Q2289" s="273">
        <v>191</v>
      </c>
      <c r="R2289" s="273">
        <v>982</v>
      </c>
      <c r="S2289" s="273">
        <v>60</v>
      </c>
      <c r="T2289" s="273">
        <v>28.916372202591287</v>
      </c>
      <c r="U2289" s="273">
        <v>2.622201025637569</v>
      </c>
      <c r="V2289" s="273">
        <v>14.356415478615077</v>
      </c>
      <c r="W2289" s="273">
        <v>53.1</v>
      </c>
      <c r="X2289" s="273">
        <v>135.48521270187317</v>
      </c>
      <c r="Y2289" s="273">
        <v>7.9225050916496942</v>
      </c>
      <c r="Z2289" s="273">
        <v>129.66499999999999</v>
      </c>
      <c r="AA2289" s="273">
        <v>26.556216001782609</v>
      </c>
      <c r="AB2289" s="273">
        <v>3.4287995955824782</v>
      </c>
      <c r="AC2289" s="273">
        <v>-5.8295664291856912</v>
      </c>
    </row>
    <row r="2290" spans="1:39" s="273" customFormat="1">
      <c r="A2290" s="273">
        <v>6</v>
      </c>
      <c r="C2290" s="273">
        <v>1996</v>
      </c>
      <c r="D2290" s="273">
        <v>99</v>
      </c>
      <c r="E2290" s="273">
        <v>99</v>
      </c>
      <c r="F2290" s="273">
        <v>99</v>
      </c>
      <c r="G2290" s="273">
        <v>2</v>
      </c>
      <c r="H2290" s="273">
        <v>1</v>
      </c>
      <c r="I2290" s="273">
        <v>99</v>
      </c>
      <c r="J2290" s="273">
        <v>999</v>
      </c>
      <c r="K2290" s="273">
        <v>99</v>
      </c>
      <c r="L2290" s="273">
        <v>99</v>
      </c>
      <c r="M2290" s="273">
        <v>99</v>
      </c>
      <c r="N2290" s="273">
        <v>99</v>
      </c>
      <c r="O2290" s="273">
        <v>99</v>
      </c>
      <c r="P2290" s="273">
        <v>9999</v>
      </c>
      <c r="Q2290" s="273">
        <v>193</v>
      </c>
      <c r="R2290" s="273">
        <v>322</v>
      </c>
      <c r="S2290" s="273">
        <v>280</v>
      </c>
      <c r="T2290" s="273">
        <v>29.352780309936193</v>
      </c>
      <c r="U2290" s="273">
        <v>43.80629057706733</v>
      </c>
      <c r="V2290" s="273">
        <v>19.804347826086957</v>
      </c>
      <c r="W2290" s="273">
        <v>53.628571428571405</v>
      </c>
      <c r="X2290" s="273">
        <v>131.17265465703915</v>
      </c>
      <c r="Y2290" s="273">
        <v>105.19223602484476</v>
      </c>
      <c r="Z2290" s="273">
        <v>120.97107142857148</v>
      </c>
      <c r="AA2290" s="273">
        <v>26.831287419099155</v>
      </c>
      <c r="AB2290" s="273">
        <v>3.802899001594239</v>
      </c>
      <c r="AC2290" s="273">
        <v>-23.250773373434178</v>
      </c>
    </row>
    <row r="2291" spans="1:39" s="273" customFormat="1">
      <c r="A2291" s="273">
        <v>6</v>
      </c>
      <c r="C2291" s="273">
        <v>1996</v>
      </c>
      <c r="D2291" s="273">
        <v>99</v>
      </c>
      <c r="E2291" s="273">
        <v>99</v>
      </c>
      <c r="F2291" s="273">
        <v>99</v>
      </c>
      <c r="G2291" s="273">
        <v>2</v>
      </c>
      <c r="H2291" s="273">
        <v>2</v>
      </c>
      <c r="I2291" s="273">
        <v>99</v>
      </c>
      <c r="J2291" s="273">
        <v>999</v>
      </c>
      <c r="K2291" s="273">
        <v>99</v>
      </c>
      <c r="L2291" s="273">
        <v>99</v>
      </c>
      <c r="M2291" s="273">
        <v>99</v>
      </c>
      <c r="N2291" s="273">
        <v>99</v>
      </c>
      <c r="O2291" s="273">
        <v>99</v>
      </c>
      <c r="P2291" s="273">
        <v>9999</v>
      </c>
      <c r="Q2291" s="273">
        <v>260</v>
      </c>
      <c r="R2291" s="273">
        <v>775</v>
      </c>
      <c r="S2291" s="273">
        <v>349</v>
      </c>
      <c r="T2291" s="273">
        <v>70.647219690063807</v>
      </c>
      <c r="U2291" s="273">
        <v>56.193709422932656</v>
      </c>
      <c r="V2291" s="273">
        <v>16.095483870967744</v>
      </c>
      <c r="W2291" s="273">
        <v>55.636103151862486</v>
      </c>
      <c r="X2291" s="273">
        <v>142.48782022157752</v>
      </c>
      <c r="Y2291" s="273">
        <v>56.064645161290322</v>
      </c>
      <c r="Z2291" s="273">
        <v>124.49885386819484</v>
      </c>
      <c r="AA2291" s="273">
        <v>26.39974274542238</v>
      </c>
      <c r="AB2291" s="273">
        <v>3.7480788203062194</v>
      </c>
      <c r="AC2291" s="273">
        <v>-48.633376166909677</v>
      </c>
    </row>
    <row r="2292" spans="1:39" s="273" customFormat="1">
      <c r="A2292" s="273">
        <v>6</v>
      </c>
      <c r="C2292" s="273">
        <v>1996</v>
      </c>
      <c r="D2292" s="273">
        <v>99</v>
      </c>
      <c r="E2292" s="273">
        <v>99</v>
      </c>
      <c r="F2292" s="273">
        <v>99</v>
      </c>
      <c r="G2292" s="273">
        <v>3</v>
      </c>
      <c r="H2292" s="273">
        <v>1</v>
      </c>
      <c r="I2292" s="273">
        <v>99</v>
      </c>
      <c r="J2292" s="273">
        <v>999</v>
      </c>
      <c r="K2292" s="273">
        <v>99</v>
      </c>
      <c r="L2292" s="273">
        <v>99</v>
      </c>
      <c r="M2292" s="273">
        <v>99</v>
      </c>
      <c r="N2292" s="273">
        <v>99</v>
      </c>
      <c r="O2292" s="273">
        <v>99</v>
      </c>
      <c r="P2292" s="273">
        <v>9999</v>
      </c>
      <c r="Q2292" s="273">
        <v>450</v>
      </c>
      <c r="R2292" s="273">
        <v>919</v>
      </c>
      <c r="S2292" s="273">
        <v>903</v>
      </c>
      <c r="T2292" s="273">
        <v>83.621474067333921</v>
      </c>
      <c r="U2292" s="273">
        <v>89.717148400244682</v>
      </c>
      <c r="V2292" s="273">
        <v>21.83242655059848</v>
      </c>
      <c r="W2292" s="273">
        <v>56.573643410852718</v>
      </c>
      <c r="X2292" s="273">
        <v>135.68059398493577</v>
      </c>
      <c r="Y2292" s="273">
        <v>122.73003264417844</v>
      </c>
      <c r="Z2292" s="273">
        <v>124.90465116279071</v>
      </c>
      <c r="AA2292" s="273">
        <v>26.627501841811934</v>
      </c>
      <c r="AB2292" s="273">
        <v>4.1399724365497708</v>
      </c>
      <c r="AC2292" s="273">
        <v>-45.602400301592006</v>
      </c>
    </row>
    <row r="2293" spans="1:39" s="273" customFormat="1">
      <c r="A2293" s="273">
        <v>6</v>
      </c>
      <c r="C2293" s="273">
        <v>1996</v>
      </c>
      <c r="D2293" s="273">
        <v>99</v>
      </c>
      <c r="E2293" s="273">
        <v>99</v>
      </c>
      <c r="F2293" s="273">
        <v>99</v>
      </c>
      <c r="G2293" s="273">
        <v>3</v>
      </c>
      <c r="H2293" s="273">
        <v>2</v>
      </c>
      <c r="I2293" s="273">
        <v>99</v>
      </c>
      <c r="J2293" s="273">
        <v>999</v>
      </c>
      <c r="K2293" s="273">
        <v>99</v>
      </c>
      <c r="L2293" s="273">
        <v>99</v>
      </c>
      <c r="M2293" s="273">
        <v>99</v>
      </c>
      <c r="N2293" s="273">
        <v>99</v>
      </c>
      <c r="O2293" s="273">
        <v>99</v>
      </c>
      <c r="P2293" s="273">
        <v>9999</v>
      </c>
      <c r="Q2293" s="273">
        <v>85</v>
      </c>
      <c r="R2293" s="273">
        <v>180</v>
      </c>
      <c r="S2293" s="273">
        <v>95</v>
      </c>
      <c r="T2293" s="273">
        <v>16.378525932666065</v>
      </c>
      <c r="U2293" s="273">
        <v>10.282851599755316</v>
      </c>
      <c r="V2293" s="273">
        <v>20.05</v>
      </c>
      <c r="W2293" s="273">
        <v>54.15789473684211</v>
      </c>
      <c r="X2293" s="273">
        <v>140.38401348260507</v>
      </c>
      <c r="Y2293" s="273">
        <v>71.817777777777749</v>
      </c>
      <c r="Z2293" s="273">
        <v>136.07578947368415</v>
      </c>
      <c r="AA2293" s="273">
        <v>36.672260320415525</v>
      </c>
      <c r="AB2293" s="273">
        <v>5.3769797616636623</v>
      </c>
      <c r="AC2293" s="273">
        <v>-68.395678463965609</v>
      </c>
    </row>
    <row r="2294" spans="1:39" s="273" customFormat="1">
      <c r="A2294" s="273">
        <v>6</v>
      </c>
      <c r="C2294" s="273">
        <v>1996</v>
      </c>
      <c r="D2294" s="273">
        <v>99</v>
      </c>
      <c r="E2294" s="273">
        <v>99</v>
      </c>
      <c r="F2294" s="273">
        <v>99</v>
      </c>
      <c r="G2294" s="273">
        <v>4</v>
      </c>
      <c r="H2294" s="273">
        <v>1</v>
      </c>
      <c r="I2294" s="273">
        <v>99</v>
      </c>
      <c r="J2294" s="273">
        <v>999</v>
      </c>
      <c r="K2294" s="273">
        <v>99</v>
      </c>
      <c r="L2294" s="273">
        <v>99</v>
      </c>
      <c r="M2294" s="273">
        <v>99</v>
      </c>
      <c r="N2294" s="273">
        <v>99</v>
      </c>
      <c r="O2294" s="273">
        <v>99</v>
      </c>
      <c r="P2294" s="273">
        <v>9999</v>
      </c>
      <c r="Q2294" s="273">
        <v>153</v>
      </c>
      <c r="R2294" s="273">
        <v>513</v>
      </c>
      <c r="S2294" s="273">
        <v>512</v>
      </c>
      <c r="T2294" s="273">
        <v>96.792452830188665</v>
      </c>
      <c r="U2294" s="273">
        <v>96.954868470265524</v>
      </c>
      <c r="V2294" s="273">
        <v>14.96686159844055</v>
      </c>
      <c r="W2294" s="273">
        <v>55.701171875</v>
      </c>
      <c r="X2294" s="273">
        <v>138.28983799332215</v>
      </c>
      <c r="Y2294" s="273">
        <v>127.33859649122805</v>
      </c>
      <c r="Z2294" s="273">
        <v>127.58730468749998</v>
      </c>
      <c r="AA2294" s="273">
        <v>26.741670997439368</v>
      </c>
      <c r="AB2294" s="273">
        <v>4.0139598436841624</v>
      </c>
      <c r="AC2294" s="273">
        <v>-34.034747045546005</v>
      </c>
    </row>
    <row r="2295" spans="1:39" s="273" customFormat="1">
      <c r="A2295" s="273">
        <v>6</v>
      </c>
      <c r="C2295" s="273">
        <v>1996</v>
      </c>
      <c r="D2295" s="273">
        <v>99</v>
      </c>
      <c r="E2295" s="273">
        <v>99</v>
      </c>
      <c r="F2295" s="273">
        <v>99</v>
      </c>
      <c r="G2295" s="273">
        <v>4</v>
      </c>
      <c r="H2295" s="273">
        <v>2</v>
      </c>
      <c r="I2295" s="273">
        <v>99</v>
      </c>
      <c r="J2295" s="273">
        <v>999</v>
      </c>
      <c r="K2295" s="273">
        <v>99</v>
      </c>
      <c r="L2295" s="273">
        <v>99</v>
      </c>
      <c r="M2295" s="273">
        <v>99</v>
      </c>
      <c r="N2295" s="273">
        <v>99</v>
      </c>
      <c r="O2295" s="273">
        <v>99</v>
      </c>
      <c r="P2295" s="273">
        <v>9999</v>
      </c>
      <c r="Q2295" s="273">
        <v>6</v>
      </c>
      <c r="R2295" s="273">
        <v>17</v>
      </c>
      <c r="S2295" s="273">
        <v>17</v>
      </c>
      <c r="T2295" s="273">
        <v>3.2075471698113205</v>
      </c>
      <c r="U2295" s="273">
        <v>3.045131529734447</v>
      </c>
      <c r="V2295" s="273">
        <v>12.411764705882351</v>
      </c>
      <c r="W2295" s="273">
        <v>53.941176470588225</v>
      </c>
      <c r="X2295" s="273">
        <v>130.75648460901155</v>
      </c>
      <c r="Y2295" s="273">
        <v>120.68823529411765</v>
      </c>
      <c r="Z2295" s="273">
        <v>120.68823529411765</v>
      </c>
      <c r="AA2295" s="273">
        <v>30.86396875766388</v>
      </c>
      <c r="AB2295" s="273">
        <v>3.0383933106224057</v>
      </c>
      <c r="AC2295" s="273">
        <v>21.075572826756652</v>
      </c>
    </row>
    <row r="2296" spans="1:39">
      <c r="A2296">
        <v>7</v>
      </c>
      <c r="B2296">
        <v>1</v>
      </c>
      <c r="C2296">
        <v>2024</v>
      </c>
      <c r="D2296">
        <v>99</v>
      </c>
      <c r="E2296">
        <v>99</v>
      </c>
      <c r="F2296">
        <v>99</v>
      </c>
      <c r="G2296">
        <v>99</v>
      </c>
      <c r="H2296">
        <v>99</v>
      </c>
      <c r="I2296">
        <v>6</v>
      </c>
      <c r="J2296">
        <v>999</v>
      </c>
      <c r="K2296">
        <v>99</v>
      </c>
      <c r="L2296">
        <v>99</v>
      </c>
      <c r="M2296">
        <v>99</v>
      </c>
      <c r="N2296">
        <v>99</v>
      </c>
      <c r="O2296">
        <v>99</v>
      </c>
      <c r="P2296">
        <v>9999</v>
      </c>
      <c r="Q2296">
        <v>1</v>
      </c>
      <c r="R2296">
        <v>3</v>
      </c>
      <c r="S2296">
        <v>3</v>
      </c>
      <c r="T2296">
        <v>4.6160947838128942E-2</v>
      </c>
      <c r="U2296">
        <v>5.1914299289342783E-2</v>
      </c>
      <c r="V2296">
        <v>0</v>
      </c>
      <c r="W2296">
        <v>60</v>
      </c>
      <c r="X2296">
        <v>167.82231852654397</v>
      </c>
      <c r="Y2296">
        <v>154.9</v>
      </c>
      <c r="Z2296">
        <v>154.9</v>
      </c>
      <c r="AA2296">
        <v>19.724265934798979</v>
      </c>
      <c r="AB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</row>
    <row r="2297" spans="1:39">
      <c r="A2297">
        <v>7</v>
      </c>
      <c r="B2297">
        <v>2</v>
      </c>
      <c r="C2297">
        <v>2024</v>
      </c>
      <c r="D2297">
        <v>99</v>
      </c>
      <c r="E2297">
        <v>99</v>
      </c>
      <c r="F2297">
        <v>99</v>
      </c>
      <c r="G2297">
        <v>99</v>
      </c>
      <c r="H2297">
        <v>99</v>
      </c>
      <c r="I2297">
        <v>24</v>
      </c>
      <c r="J2297">
        <v>999</v>
      </c>
      <c r="K2297">
        <v>99</v>
      </c>
      <c r="L2297">
        <v>99</v>
      </c>
      <c r="M2297">
        <v>99</v>
      </c>
      <c r="N2297">
        <v>99</v>
      </c>
      <c r="O2297">
        <v>99</v>
      </c>
      <c r="P2297">
        <v>9999</v>
      </c>
      <c r="Q2297">
        <v>1</v>
      </c>
      <c r="R2297">
        <v>3</v>
      </c>
      <c r="S2297">
        <v>3</v>
      </c>
      <c r="T2297">
        <v>4.6160947838128942E-2</v>
      </c>
      <c r="U2297">
        <v>3.5536773410673433E-2</v>
      </c>
      <c r="V2297">
        <v>0</v>
      </c>
      <c r="W2297">
        <v>62</v>
      </c>
      <c r="X2297">
        <v>114.87901769591905</v>
      </c>
      <c r="Y2297">
        <v>106.03333333333336</v>
      </c>
      <c r="Z2297">
        <v>106.03333333333336</v>
      </c>
      <c r="AA2297">
        <v>6.0796564230408432</v>
      </c>
      <c r="AB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</row>
    <row r="2298" spans="1:39">
      <c r="A2298">
        <v>7</v>
      </c>
      <c r="B2298">
        <v>3</v>
      </c>
      <c r="C2298">
        <v>2024</v>
      </c>
      <c r="D2298">
        <v>99</v>
      </c>
      <c r="E2298">
        <v>99</v>
      </c>
      <c r="F2298">
        <v>99</v>
      </c>
      <c r="G2298">
        <v>99</v>
      </c>
      <c r="H2298">
        <v>99</v>
      </c>
      <c r="I2298">
        <v>49</v>
      </c>
      <c r="J2298">
        <v>999</v>
      </c>
      <c r="K2298">
        <v>99</v>
      </c>
      <c r="L2298">
        <v>99</v>
      </c>
      <c r="M2298">
        <v>99</v>
      </c>
      <c r="N2298">
        <v>99</v>
      </c>
      <c r="O2298">
        <v>99</v>
      </c>
      <c r="P2298">
        <v>9999</v>
      </c>
      <c r="Q2298">
        <v>107</v>
      </c>
      <c r="R2298">
        <v>2112</v>
      </c>
      <c r="S2298">
        <v>2106</v>
      </c>
      <c r="T2298">
        <v>32.497307278042776</v>
      </c>
      <c r="U2298">
        <v>32.696758489920597</v>
      </c>
      <c r="V2298">
        <v>4.4228219696969688</v>
      </c>
      <c r="W2298">
        <v>60.351851851851855</v>
      </c>
      <c r="X2298">
        <v>150.46373813979437</v>
      </c>
      <c r="Y2298">
        <v>138.57869318181798</v>
      </c>
      <c r="Z2298">
        <v>138.97350427350409</v>
      </c>
      <c r="AA2298">
        <v>31.165313905912289</v>
      </c>
      <c r="AB2298">
        <v>4.5911822345051236</v>
      </c>
      <c r="AC2298">
        <v>-67.206337233073</v>
      </c>
      <c r="AD2298">
        <v>36</v>
      </c>
      <c r="AE2298">
        <v>0</v>
      </c>
      <c r="AF2298">
        <v>0</v>
      </c>
      <c r="AG2298">
        <v>8</v>
      </c>
      <c r="AH2298">
        <v>39</v>
      </c>
      <c r="AI2298">
        <v>3</v>
      </c>
      <c r="AJ2298">
        <v>2</v>
      </c>
      <c r="AK2298">
        <v>5</v>
      </c>
      <c r="AL2298">
        <v>0</v>
      </c>
      <c r="AM2298">
        <v>0</v>
      </c>
    </row>
    <row r="2299" spans="1:39">
      <c r="A2299">
        <v>7</v>
      </c>
      <c r="B2299">
        <v>4</v>
      </c>
      <c r="C2299">
        <v>2024</v>
      </c>
      <c r="D2299">
        <v>99</v>
      </c>
      <c r="E2299">
        <v>99</v>
      </c>
      <c r="F2299">
        <v>99</v>
      </c>
      <c r="G2299">
        <v>99</v>
      </c>
      <c r="H2299">
        <v>99</v>
      </c>
      <c r="I2299">
        <v>80</v>
      </c>
      <c r="J2299">
        <v>999</v>
      </c>
      <c r="K2299">
        <v>99</v>
      </c>
      <c r="L2299">
        <v>99</v>
      </c>
      <c r="M2299">
        <v>99</v>
      </c>
      <c r="N2299">
        <v>99</v>
      </c>
      <c r="O2299">
        <v>99</v>
      </c>
      <c r="P2299">
        <v>9999</v>
      </c>
      <c r="Q2299">
        <v>57</v>
      </c>
      <c r="R2299">
        <v>2103</v>
      </c>
      <c r="S2299">
        <v>2099</v>
      </c>
      <c r="T2299">
        <v>32.358824434528394</v>
      </c>
      <c r="U2299">
        <v>31.613506923191352</v>
      </c>
      <c r="V2299">
        <v>6.6252971944840722</v>
      </c>
      <c r="W2299">
        <v>59.465459742734637</v>
      </c>
      <c r="X2299">
        <v>146.06240169720937</v>
      </c>
      <c r="Y2299">
        <v>134.56096053257261</v>
      </c>
      <c r="Z2299">
        <v>134.81738923296817</v>
      </c>
      <c r="AA2299">
        <v>27.159509728564625</v>
      </c>
      <c r="AB2299">
        <v>2.6780783742511596</v>
      </c>
      <c r="AC2299">
        <v>-41.887672030963301</v>
      </c>
      <c r="AD2299">
        <v>46</v>
      </c>
      <c r="AE2299">
        <v>0</v>
      </c>
      <c r="AF2299">
        <v>0</v>
      </c>
      <c r="AG2299">
        <v>3</v>
      </c>
      <c r="AH2299">
        <v>152</v>
      </c>
      <c r="AI2299">
        <v>36</v>
      </c>
      <c r="AJ2299">
        <v>22</v>
      </c>
      <c r="AK2299">
        <v>26</v>
      </c>
      <c r="AL2299">
        <v>0</v>
      </c>
      <c r="AM2299">
        <v>0</v>
      </c>
    </row>
    <row r="2300" spans="1:39">
      <c r="A2300">
        <v>7</v>
      </c>
      <c r="B2300">
        <v>5</v>
      </c>
      <c r="C2300">
        <v>2024</v>
      </c>
      <c r="D2300">
        <v>99</v>
      </c>
      <c r="E2300">
        <v>99</v>
      </c>
      <c r="F2300">
        <v>99</v>
      </c>
      <c r="G2300">
        <v>99</v>
      </c>
      <c r="H2300">
        <v>99</v>
      </c>
      <c r="I2300">
        <v>81</v>
      </c>
      <c r="J2300">
        <v>999</v>
      </c>
      <c r="K2300">
        <v>99</v>
      </c>
      <c r="L2300">
        <v>99</v>
      </c>
      <c r="M2300">
        <v>99</v>
      </c>
      <c r="N2300">
        <v>99</v>
      </c>
      <c r="O2300">
        <v>99</v>
      </c>
      <c r="P2300">
        <v>9999</v>
      </c>
      <c r="Q2300">
        <v>26</v>
      </c>
      <c r="R2300">
        <v>1160</v>
      </c>
      <c r="S2300">
        <v>1158</v>
      </c>
      <c r="T2300">
        <v>17.848899830743196</v>
      </c>
      <c r="U2300">
        <v>16.944583747752127</v>
      </c>
      <c r="V2300">
        <v>4.38448275862069</v>
      </c>
      <c r="W2300">
        <v>60.558721934369586</v>
      </c>
      <c r="X2300">
        <v>141.93858108865396</v>
      </c>
      <c r="Y2300">
        <v>130.75508620689644</v>
      </c>
      <c r="Z2300">
        <v>130.98091537132973</v>
      </c>
      <c r="AA2300">
        <v>27.346851435684357</v>
      </c>
      <c r="AB2300">
        <v>4.0285581263346257</v>
      </c>
      <c r="AC2300">
        <v>-59.564382795249919</v>
      </c>
      <c r="AD2300">
        <v>19</v>
      </c>
      <c r="AE2300">
        <v>0</v>
      </c>
      <c r="AF2300">
        <v>0</v>
      </c>
      <c r="AG2300">
        <v>2</v>
      </c>
      <c r="AH2300">
        <v>7</v>
      </c>
      <c r="AI2300">
        <v>1</v>
      </c>
      <c r="AJ2300">
        <v>1</v>
      </c>
      <c r="AK2300">
        <v>6</v>
      </c>
      <c r="AL2300">
        <v>0</v>
      </c>
      <c r="AM2300">
        <v>0</v>
      </c>
    </row>
    <row r="2301" spans="1:39">
      <c r="A2301">
        <v>7</v>
      </c>
      <c r="B2301">
        <v>6</v>
      </c>
      <c r="C2301">
        <v>2024</v>
      </c>
      <c r="D2301">
        <v>99</v>
      </c>
      <c r="E2301">
        <v>99</v>
      </c>
      <c r="F2301">
        <v>99</v>
      </c>
      <c r="G2301">
        <v>99</v>
      </c>
      <c r="H2301">
        <v>99</v>
      </c>
      <c r="I2301">
        <v>83</v>
      </c>
      <c r="J2301">
        <v>999</v>
      </c>
      <c r="K2301">
        <v>99</v>
      </c>
      <c r="L2301">
        <v>99</v>
      </c>
      <c r="M2301">
        <v>99</v>
      </c>
      <c r="N2301">
        <v>99</v>
      </c>
      <c r="O2301">
        <v>99</v>
      </c>
      <c r="P2301">
        <v>9999</v>
      </c>
      <c r="Q2301">
        <v>55</v>
      </c>
      <c r="R2301">
        <v>1118</v>
      </c>
      <c r="S2301">
        <v>1118</v>
      </c>
      <c r="T2301">
        <v>17.202646561009381</v>
      </c>
      <c r="U2301">
        <v>18.657699766435918</v>
      </c>
      <c r="V2301">
        <v>5.1091234347048289</v>
      </c>
      <c r="W2301">
        <v>59.616279069767437</v>
      </c>
      <c r="X2301">
        <v>161.84536695887471</v>
      </c>
      <c r="Y2301">
        <v>149.383273703041</v>
      </c>
      <c r="Z2301">
        <v>149.383273703041</v>
      </c>
      <c r="AA2301">
        <v>34.309297378401475</v>
      </c>
      <c r="AB2301">
        <v>4.4963097292681926</v>
      </c>
      <c r="AC2301">
        <v>-68.196139525516642</v>
      </c>
      <c r="AD2301">
        <v>22</v>
      </c>
      <c r="AE2301">
        <v>12</v>
      </c>
      <c r="AF2301">
        <v>0</v>
      </c>
      <c r="AG2301">
        <v>3</v>
      </c>
      <c r="AH2301">
        <v>57</v>
      </c>
      <c r="AI2301">
        <v>15</v>
      </c>
      <c r="AJ2301">
        <v>1</v>
      </c>
      <c r="AK2301">
        <v>3</v>
      </c>
      <c r="AL2301">
        <v>0</v>
      </c>
      <c r="AM2301">
        <v>0</v>
      </c>
    </row>
    <row r="2302" spans="1:39">
      <c r="A2302">
        <v>7</v>
      </c>
      <c r="B2302">
        <v>7</v>
      </c>
      <c r="C2302">
        <v>2023</v>
      </c>
      <c r="D2302">
        <v>99</v>
      </c>
      <c r="E2302">
        <v>99</v>
      </c>
      <c r="F2302">
        <v>99</v>
      </c>
      <c r="G2302">
        <v>99</v>
      </c>
      <c r="H2302">
        <v>99</v>
      </c>
      <c r="I2302">
        <v>6</v>
      </c>
      <c r="J2302">
        <v>999</v>
      </c>
      <c r="K2302">
        <v>99</v>
      </c>
      <c r="L2302">
        <v>99</v>
      </c>
      <c r="M2302">
        <v>99</v>
      </c>
      <c r="N2302">
        <v>99</v>
      </c>
      <c r="O2302">
        <v>99</v>
      </c>
      <c r="P2302">
        <v>9999</v>
      </c>
      <c r="Q2302">
        <v>3</v>
      </c>
      <c r="R2302">
        <v>8</v>
      </c>
      <c r="S2302">
        <v>8</v>
      </c>
      <c r="T2302">
        <v>0.13547840812870449</v>
      </c>
      <c r="U2302">
        <v>0.1521577614526545</v>
      </c>
      <c r="V2302">
        <v>0</v>
      </c>
      <c r="W2302">
        <v>60</v>
      </c>
      <c r="X2302">
        <v>167.71397616468039</v>
      </c>
      <c r="Y2302">
        <v>154.79999999999995</v>
      </c>
      <c r="Z2302">
        <v>154.79999999999995</v>
      </c>
      <c r="AA2302">
        <v>26.740465590561602</v>
      </c>
      <c r="AB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</row>
    <row r="2303" spans="1:39">
      <c r="A2303">
        <v>7</v>
      </c>
      <c r="B2303">
        <v>8</v>
      </c>
      <c r="C2303">
        <v>2023</v>
      </c>
      <c r="D2303">
        <v>99</v>
      </c>
      <c r="E2303">
        <v>99</v>
      </c>
      <c r="F2303">
        <v>99</v>
      </c>
      <c r="G2303">
        <v>99</v>
      </c>
      <c r="H2303">
        <v>99</v>
      </c>
      <c r="I2303">
        <v>24</v>
      </c>
      <c r="J2303">
        <v>999</v>
      </c>
      <c r="K2303">
        <v>99</v>
      </c>
      <c r="L2303">
        <v>99</v>
      </c>
      <c r="M2303">
        <v>99</v>
      </c>
      <c r="N2303">
        <v>99</v>
      </c>
      <c r="O2303">
        <v>99</v>
      </c>
      <c r="P2303">
        <v>9999</v>
      </c>
      <c r="Q2303">
        <v>6</v>
      </c>
      <c r="R2303">
        <v>14</v>
      </c>
      <c r="S2303">
        <v>14</v>
      </c>
      <c r="T2303">
        <v>0.23708721422523285</v>
      </c>
      <c r="U2303">
        <v>0.23187348789845735</v>
      </c>
      <c r="V2303">
        <v>6.7857142857142891</v>
      </c>
      <c r="W2303">
        <v>59.071428571428562</v>
      </c>
      <c r="X2303">
        <v>146.04550379198267</v>
      </c>
      <c r="Y2303">
        <v>134.80000000000001</v>
      </c>
      <c r="Z2303">
        <v>134.80000000000001</v>
      </c>
      <c r="AA2303">
        <v>25.27873188501129</v>
      </c>
      <c r="AB2303">
        <v>2.4629913785095399</v>
      </c>
      <c r="AC2303">
        <v>5.7935554395687276</v>
      </c>
      <c r="AD2303">
        <v>1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1</v>
      </c>
      <c r="AM2303">
        <v>0</v>
      </c>
    </row>
    <row r="2304" spans="1:39">
      <c r="A2304">
        <v>7</v>
      </c>
      <c r="B2304">
        <v>9</v>
      </c>
      <c r="C2304">
        <v>2023</v>
      </c>
      <c r="D2304">
        <v>99</v>
      </c>
      <c r="E2304">
        <v>99</v>
      </c>
      <c r="F2304">
        <v>99</v>
      </c>
      <c r="G2304">
        <v>99</v>
      </c>
      <c r="H2304">
        <v>99</v>
      </c>
      <c r="I2304">
        <v>49</v>
      </c>
      <c r="J2304">
        <v>999</v>
      </c>
      <c r="K2304">
        <v>99</v>
      </c>
      <c r="L2304">
        <v>99</v>
      </c>
      <c r="M2304">
        <v>99</v>
      </c>
      <c r="N2304">
        <v>99</v>
      </c>
      <c r="O2304">
        <v>99</v>
      </c>
      <c r="P2304">
        <v>9999</v>
      </c>
      <c r="Q2304">
        <v>110</v>
      </c>
      <c r="R2304">
        <v>2017</v>
      </c>
      <c r="S2304">
        <v>2009</v>
      </c>
      <c r="T2304">
        <v>34.157493649449606</v>
      </c>
      <c r="U2304">
        <v>34.295111108708376</v>
      </c>
      <c r="V2304">
        <v>4.5314823996033695</v>
      </c>
      <c r="W2304">
        <v>60.260328521652561</v>
      </c>
      <c r="X2304">
        <v>150.4231368148634</v>
      </c>
      <c r="Y2304">
        <v>138.38631631135351</v>
      </c>
      <c r="Z2304">
        <v>138.93738178198103</v>
      </c>
      <c r="AA2304">
        <v>28.554807732031513</v>
      </c>
      <c r="AB2304">
        <v>4.4239521926750012</v>
      </c>
      <c r="AC2304">
        <v>-61.008274111661869</v>
      </c>
      <c r="AD2304">
        <v>35</v>
      </c>
      <c r="AE2304">
        <v>0</v>
      </c>
      <c r="AF2304">
        <v>0</v>
      </c>
      <c r="AG2304">
        <v>1</v>
      </c>
      <c r="AH2304">
        <v>33</v>
      </c>
      <c r="AI2304">
        <v>2</v>
      </c>
      <c r="AJ2304">
        <v>3</v>
      </c>
      <c r="AK2304">
        <v>2</v>
      </c>
      <c r="AL2304">
        <v>0</v>
      </c>
      <c r="AM2304">
        <v>1</v>
      </c>
    </row>
    <row r="2305" spans="1:39">
      <c r="A2305">
        <v>7</v>
      </c>
      <c r="B2305">
        <v>10</v>
      </c>
      <c r="C2305">
        <v>2023</v>
      </c>
      <c r="D2305">
        <v>99</v>
      </c>
      <c r="E2305">
        <v>99</v>
      </c>
      <c r="F2305">
        <v>99</v>
      </c>
      <c r="G2305">
        <v>99</v>
      </c>
      <c r="H2305">
        <v>99</v>
      </c>
      <c r="I2305">
        <v>80</v>
      </c>
      <c r="J2305">
        <v>999</v>
      </c>
      <c r="K2305">
        <v>99</v>
      </c>
      <c r="L2305">
        <v>99</v>
      </c>
      <c r="M2305">
        <v>99</v>
      </c>
      <c r="N2305">
        <v>99</v>
      </c>
      <c r="O2305">
        <v>99</v>
      </c>
      <c r="P2305">
        <v>9999</v>
      </c>
      <c r="Q2305">
        <v>57</v>
      </c>
      <c r="R2305">
        <v>2038</v>
      </c>
      <c r="S2305">
        <v>2037</v>
      </c>
      <c r="T2305">
        <v>34.513124470787467</v>
      </c>
      <c r="U2305">
        <v>33.814752594354978</v>
      </c>
      <c r="V2305">
        <v>6.4249263984298324</v>
      </c>
      <c r="W2305">
        <v>59.340697103583722</v>
      </c>
      <c r="X2305">
        <v>146.39982265450499</v>
      </c>
      <c r="Y2305">
        <v>135.04200196270861</v>
      </c>
      <c r="Z2305">
        <v>135.10829651448219</v>
      </c>
      <c r="AA2305">
        <v>29.663065286876105</v>
      </c>
      <c r="AB2305">
        <v>3.5554072995013448</v>
      </c>
      <c r="AC2305">
        <v>-55.828630487599504</v>
      </c>
      <c r="AD2305">
        <v>44</v>
      </c>
      <c r="AE2305">
        <v>0</v>
      </c>
      <c r="AF2305">
        <v>2</v>
      </c>
      <c r="AG2305">
        <v>4</v>
      </c>
      <c r="AH2305">
        <v>116</v>
      </c>
      <c r="AI2305">
        <v>34</v>
      </c>
      <c r="AJ2305">
        <v>15</v>
      </c>
      <c r="AK2305">
        <v>23</v>
      </c>
      <c r="AL2305">
        <v>0</v>
      </c>
      <c r="AM2305">
        <v>0</v>
      </c>
    </row>
    <row r="2306" spans="1:39">
      <c r="A2306">
        <v>7</v>
      </c>
      <c r="B2306">
        <v>11</v>
      </c>
      <c r="C2306">
        <v>2023</v>
      </c>
      <c r="D2306">
        <v>99</v>
      </c>
      <c r="E2306">
        <v>99</v>
      </c>
      <c r="F2306">
        <v>99</v>
      </c>
      <c r="G2306">
        <v>99</v>
      </c>
      <c r="H2306">
        <v>99</v>
      </c>
      <c r="I2306">
        <v>81</v>
      </c>
      <c r="J2306">
        <v>999</v>
      </c>
      <c r="K2306">
        <v>99</v>
      </c>
      <c r="L2306">
        <v>99</v>
      </c>
      <c r="M2306">
        <v>99</v>
      </c>
      <c r="N2306">
        <v>99</v>
      </c>
      <c r="O2306">
        <v>99</v>
      </c>
      <c r="P2306">
        <v>9999</v>
      </c>
      <c r="Q2306">
        <v>24</v>
      </c>
      <c r="R2306">
        <v>967</v>
      </c>
      <c r="S2306">
        <v>962</v>
      </c>
      <c r="T2306">
        <v>16.375952582557147</v>
      </c>
      <c r="U2306">
        <v>15.540696365034101</v>
      </c>
      <c r="V2306">
        <v>3.8366080661840738</v>
      </c>
      <c r="W2306">
        <v>60.656964656964647</v>
      </c>
      <c r="X2306">
        <v>142.47132624719771</v>
      </c>
      <c r="Y2306">
        <v>130.80093071354676</v>
      </c>
      <c r="Z2306">
        <v>131.48076923076897</v>
      </c>
      <c r="AA2306">
        <v>26.339007187368459</v>
      </c>
      <c r="AB2306">
        <v>3.9205729481792062</v>
      </c>
      <c r="AC2306">
        <v>-58.518185432283289</v>
      </c>
      <c r="AD2306">
        <v>15</v>
      </c>
      <c r="AE2306">
        <v>0</v>
      </c>
      <c r="AF2306">
        <v>0</v>
      </c>
      <c r="AG2306">
        <v>0</v>
      </c>
      <c r="AH2306">
        <v>9</v>
      </c>
      <c r="AI2306">
        <v>1</v>
      </c>
      <c r="AJ2306">
        <v>0</v>
      </c>
      <c r="AK2306">
        <v>2</v>
      </c>
      <c r="AL2306">
        <v>0</v>
      </c>
      <c r="AM2306">
        <v>1</v>
      </c>
    </row>
    <row r="2307" spans="1:39">
      <c r="A2307">
        <v>7</v>
      </c>
      <c r="B2307">
        <v>12</v>
      </c>
      <c r="C2307">
        <v>2023</v>
      </c>
      <c r="D2307">
        <v>99</v>
      </c>
      <c r="E2307">
        <v>99</v>
      </c>
      <c r="F2307">
        <v>99</v>
      </c>
      <c r="G2307">
        <v>99</v>
      </c>
      <c r="H2307">
        <v>99</v>
      </c>
      <c r="I2307">
        <v>83</v>
      </c>
      <c r="J2307">
        <v>999</v>
      </c>
      <c r="K2307">
        <v>99</v>
      </c>
      <c r="L2307">
        <v>99</v>
      </c>
      <c r="M2307">
        <v>99</v>
      </c>
      <c r="N2307">
        <v>99</v>
      </c>
      <c r="O2307">
        <v>99</v>
      </c>
      <c r="P2307">
        <v>9999</v>
      </c>
      <c r="Q2307">
        <v>56</v>
      </c>
      <c r="R2307">
        <v>861</v>
      </c>
      <c r="S2307">
        <v>861</v>
      </c>
      <c r="T2307">
        <v>14.58086367485182</v>
      </c>
      <c r="U2307">
        <v>15.96540868255142</v>
      </c>
      <c r="V2307">
        <v>4.4494773519163751</v>
      </c>
      <c r="W2307">
        <v>60.027874564459928</v>
      </c>
      <c r="X2307">
        <v>163.50913485918639</v>
      </c>
      <c r="Y2307">
        <v>150.91893147502907</v>
      </c>
      <c r="Z2307">
        <v>150.91893147502907</v>
      </c>
      <c r="AA2307">
        <v>31.443503553184179</v>
      </c>
      <c r="AB2307">
        <v>4.3082896906543562</v>
      </c>
      <c r="AC2307">
        <v>-63.405784552296083</v>
      </c>
      <c r="AD2307">
        <v>25</v>
      </c>
      <c r="AE2307">
        <v>16</v>
      </c>
      <c r="AF2307">
        <v>0</v>
      </c>
      <c r="AG2307">
        <v>3</v>
      </c>
      <c r="AH2307">
        <v>46</v>
      </c>
      <c r="AI2307">
        <v>13</v>
      </c>
      <c r="AJ2307">
        <v>3</v>
      </c>
      <c r="AK2307">
        <v>5</v>
      </c>
      <c r="AL2307">
        <v>0</v>
      </c>
      <c r="AM2307">
        <v>0</v>
      </c>
    </row>
    <row r="2308" spans="1:39">
      <c r="A2308">
        <v>7</v>
      </c>
      <c r="B2308">
        <v>13</v>
      </c>
      <c r="C2308">
        <v>2022</v>
      </c>
      <c r="D2308">
        <v>99</v>
      </c>
      <c r="E2308">
        <v>99</v>
      </c>
      <c r="F2308">
        <v>99</v>
      </c>
      <c r="G2308">
        <v>99</v>
      </c>
      <c r="H2308">
        <v>99</v>
      </c>
      <c r="I2308">
        <v>6</v>
      </c>
      <c r="J2308">
        <v>999</v>
      </c>
      <c r="K2308">
        <v>99</v>
      </c>
      <c r="L2308">
        <v>99</v>
      </c>
      <c r="M2308">
        <v>99</v>
      </c>
      <c r="N2308">
        <v>99</v>
      </c>
      <c r="O2308">
        <v>99</v>
      </c>
      <c r="P2308">
        <v>9999</v>
      </c>
      <c r="Q2308">
        <v>1</v>
      </c>
      <c r="R2308">
        <v>6</v>
      </c>
      <c r="S2308">
        <v>6</v>
      </c>
      <c r="T2308">
        <v>8.9780038904683584E-2</v>
      </c>
      <c r="U2308">
        <v>8.5757675707223049E-2</v>
      </c>
      <c r="V2308">
        <v>2.3333333333333339</v>
      </c>
      <c r="W2308">
        <v>61.5</v>
      </c>
      <c r="X2308">
        <v>141.0436980859516</v>
      </c>
      <c r="Y2308">
        <v>130.18333333333331</v>
      </c>
      <c r="Z2308">
        <v>130.18333333333331</v>
      </c>
      <c r="AA2308">
        <v>28.722431226404957</v>
      </c>
      <c r="AB2308">
        <v>3.2532035493238558</v>
      </c>
      <c r="AC2308">
        <v>-60.903665424839858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</row>
    <row r="2309" spans="1:39">
      <c r="A2309">
        <v>7</v>
      </c>
      <c r="B2309">
        <v>14</v>
      </c>
      <c r="C2309">
        <v>2022</v>
      </c>
      <c r="D2309">
        <v>99</v>
      </c>
      <c r="E2309">
        <v>99</v>
      </c>
      <c r="F2309">
        <v>99</v>
      </c>
      <c r="G2309">
        <v>99</v>
      </c>
      <c r="H2309">
        <v>99</v>
      </c>
      <c r="I2309">
        <v>24</v>
      </c>
      <c r="J2309">
        <v>999</v>
      </c>
      <c r="K2309">
        <v>99</v>
      </c>
      <c r="L2309">
        <v>99</v>
      </c>
      <c r="M2309">
        <v>99</v>
      </c>
      <c r="N2309">
        <v>99</v>
      </c>
      <c r="O2309">
        <v>99</v>
      </c>
      <c r="P2309">
        <v>9999</v>
      </c>
      <c r="Q2309">
        <v>3</v>
      </c>
      <c r="R2309">
        <v>5</v>
      </c>
      <c r="S2309">
        <v>5</v>
      </c>
      <c r="T2309">
        <v>7.481669908723626E-2</v>
      </c>
      <c r="U2309">
        <v>7.4196693436104674E-2</v>
      </c>
      <c r="V2309">
        <v>11.2</v>
      </c>
      <c r="W2309">
        <v>59</v>
      </c>
      <c r="X2309">
        <v>146.43553629469125</v>
      </c>
      <c r="Y2309">
        <v>135.16000000000003</v>
      </c>
      <c r="Z2309">
        <v>135.16000000000003</v>
      </c>
      <c r="AA2309">
        <v>16.885686246048657</v>
      </c>
      <c r="AB2309">
        <v>0.63245553203367599</v>
      </c>
      <c r="AC2309">
        <v>-29.214999485252775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</row>
    <row r="2310" spans="1:39">
      <c r="A2310">
        <v>7</v>
      </c>
      <c r="B2310">
        <v>15</v>
      </c>
      <c r="C2310">
        <v>2022</v>
      </c>
      <c r="D2310">
        <v>99</v>
      </c>
      <c r="E2310">
        <v>99</v>
      </c>
      <c r="F2310">
        <v>99</v>
      </c>
      <c r="G2310">
        <v>99</v>
      </c>
      <c r="H2310">
        <v>99</v>
      </c>
      <c r="I2310">
        <v>49</v>
      </c>
      <c r="J2310">
        <v>999</v>
      </c>
      <c r="K2310">
        <v>99</v>
      </c>
      <c r="L2310">
        <v>99</v>
      </c>
      <c r="M2310">
        <v>99</v>
      </c>
      <c r="N2310">
        <v>99</v>
      </c>
      <c r="O2310">
        <v>99</v>
      </c>
      <c r="P2310">
        <v>9999</v>
      </c>
      <c r="Q2310">
        <v>116</v>
      </c>
      <c r="R2310">
        <v>2103</v>
      </c>
      <c r="S2310">
        <v>2093</v>
      </c>
      <c r="T2310">
        <v>31.467903636091577</v>
      </c>
      <c r="U2310">
        <v>32.021545015818994</v>
      </c>
      <c r="V2310">
        <v>5.1179267712791248</v>
      </c>
      <c r="W2310">
        <v>59.331103678929765</v>
      </c>
      <c r="X2310">
        <v>150.8320209121882</v>
      </c>
      <c r="Y2310">
        <v>138.68728483119341</v>
      </c>
      <c r="Z2310">
        <v>139.34990922121344</v>
      </c>
      <c r="AA2310">
        <v>30.108965744364841</v>
      </c>
      <c r="AB2310">
        <v>4.9621378281312447</v>
      </c>
      <c r="AC2310">
        <v>-61.932826371869488</v>
      </c>
      <c r="AD2310">
        <v>45</v>
      </c>
      <c r="AE2310">
        <v>0</v>
      </c>
      <c r="AF2310">
        <v>0</v>
      </c>
      <c r="AG2310">
        <v>7</v>
      </c>
      <c r="AH2310">
        <v>28</v>
      </c>
      <c r="AI2310">
        <v>4</v>
      </c>
      <c r="AJ2310">
        <v>0</v>
      </c>
      <c r="AK2310">
        <v>8</v>
      </c>
      <c r="AL2310">
        <v>0</v>
      </c>
      <c r="AM2310">
        <v>1</v>
      </c>
    </row>
    <row r="2311" spans="1:39">
      <c r="A2311">
        <v>7</v>
      </c>
      <c r="B2311">
        <v>16</v>
      </c>
      <c r="C2311">
        <v>2022</v>
      </c>
      <c r="D2311">
        <v>99</v>
      </c>
      <c r="E2311">
        <v>99</v>
      </c>
      <c r="F2311">
        <v>99</v>
      </c>
      <c r="G2311">
        <v>99</v>
      </c>
      <c r="H2311">
        <v>99</v>
      </c>
      <c r="I2311">
        <v>80</v>
      </c>
      <c r="J2311">
        <v>999</v>
      </c>
      <c r="K2311">
        <v>99</v>
      </c>
      <c r="L2311">
        <v>99</v>
      </c>
      <c r="M2311">
        <v>99</v>
      </c>
      <c r="N2311">
        <v>99</v>
      </c>
      <c r="O2311">
        <v>99</v>
      </c>
      <c r="P2311">
        <v>9999</v>
      </c>
      <c r="Q2311">
        <v>57</v>
      </c>
      <c r="R2311">
        <v>2122</v>
      </c>
      <c r="S2311">
        <v>2121</v>
      </c>
      <c r="T2311">
        <v>31.752207092623092</v>
      </c>
      <c r="U2311">
        <v>31.31640634255028</v>
      </c>
      <c r="V2311">
        <v>6.3407163053722897</v>
      </c>
      <c r="W2311">
        <v>59.658180103724646</v>
      </c>
      <c r="X2311">
        <v>145.67820174144256</v>
      </c>
      <c r="Y2311">
        <v>134.418850141376</v>
      </c>
      <c r="Z2311">
        <v>134.48222536539359</v>
      </c>
      <c r="AA2311">
        <v>27.68981723058592</v>
      </c>
      <c r="AB2311">
        <v>3.0147508308306445</v>
      </c>
      <c r="AC2311">
        <v>-46.051305158763192</v>
      </c>
      <c r="AD2311">
        <v>49</v>
      </c>
      <c r="AE2311">
        <v>0</v>
      </c>
      <c r="AF2311">
        <v>0</v>
      </c>
      <c r="AG2311">
        <v>5</v>
      </c>
      <c r="AH2311">
        <v>147</v>
      </c>
      <c r="AI2311">
        <v>34</v>
      </c>
      <c r="AJ2311">
        <v>25</v>
      </c>
      <c r="AK2311">
        <v>28</v>
      </c>
      <c r="AL2311">
        <v>1</v>
      </c>
      <c r="AM2311">
        <v>0</v>
      </c>
    </row>
    <row r="2312" spans="1:39">
      <c r="A2312">
        <v>7</v>
      </c>
      <c r="B2312">
        <v>17</v>
      </c>
      <c r="C2312">
        <v>2022</v>
      </c>
      <c r="D2312">
        <v>99</v>
      </c>
      <c r="E2312">
        <v>99</v>
      </c>
      <c r="F2312">
        <v>99</v>
      </c>
      <c r="G2312">
        <v>99</v>
      </c>
      <c r="H2312">
        <v>99</v>
      </c>
      <c r="I2312">
        <v>81</v>
      </c>
      <c r="J2312">
        <v>999</v>
      </c>
      <c r="K2312">
        <v>99</v>
      </c>
      <c r="L2312">
        <v>99</v>
      </c>
      <c r="M2312">
        <v>99</v>
      </c>
      <c r="N2312">
        <v>99</v>
      </c>
      <c r="O2312">
        <v>99</v>
      </c>
      <c r="P2312">
        <v>9999</v>
      </c>
      <c r="Q2312">
        <v>27</v>
      </c>
      <c r="R2312">
        <v>1098</v>
      </c>
      <c r="S2312">
        <v>1092</v>
      </c>
      <c r="T2312">
        <v>16.429747119557089</v>
      </c>
      <c r="U2312">
        <v>15.668183164517748</v>
      </c>
      <c r="V2312">
        <v>4.0182149362477242</v>
      </c>
      <c r="W2312">
        <v>60.445054945054927</v>
      </c>
      <c r="X2312">
        <v>141.74042433105021</v>
      </c>
      <c r="Y2312">
        <v>129.97204007285976</v>
      </c>
      <c r="Z2312">
        <v>130.68617216117218</v>
      </c>
      <c r="AA2312">
        <v>27.160375367611206</v>
      </c>
      <c r="AB2312">
        <v>4.4489064484123553</v>
      </c>
      <c r="AC2312">
        <v>-64.980544545732627</v>
      </c>
      <c r="AD2312">
        <v>34</v>
      </c>
      <c r="AE2312">
        <v>0</v>
      </c>
      <c r="AF2312">
        <v>0</v>
      </c>
      <c r="AG2312">
        <v>2</v>
      </c>
      <c r="AH2312">
        <v>12</v>
      </c>
      <c r="AI2312">
        <v>3</v>
      </c>
      <c r="AJ2312">
        <v>0</v>
      </c>
      <c r="AK2312">
        <v>3</v>
      </c>
      <c r="AL2312">
        <v>0</v>
      </c>
      <c r="AM2312">
        <v>1</v>
      </c>
    </row>
    <row r="2313" spans="1:39">
      <c r="A2313">
        <v>7</v>
      </c>
      <c r="B2313">
        <v>18</v>
      </c>
      <c r="C2313">
        <v>2022</v>
      </c>
      <c r="D2313">
        <v>99</v>
      </c>
      <c r="E2313">
        <v>99</v>
      </c>
      <c r="F2313">
        <v>99</v>
      </c>
      <c r="G2313">
        <v>99</v>
      </c>
      <c r="H2313">
        <v>99</v>
      </c>
      <c r="I2313">
        <v>83</v>
      </c>
      <c r="J2313">
        <v>999</v>
      </c>
      <c r="K2313">
        <v>99</v>
      </c>
      <c r="L2313">
        <v>99</v>
      </c>
      <c r="M2313">
        <v>99</v>
      </c>
      <c r="N2313">
        <v>99</v>
      </c>
      <c r="O2313">
        <v>99</v>
      </c>
      <c r="P2313">
        <v>9999</v>
      </c>
      <c r="Q2313">
        <v>59</v>
      </c>
      <c r="R2313">
        <v>1349</v>
      </c>
      <c r="S2313">
        <v>1349</v>
      </c>
      <c r="T2313">
        <v>20.185545413736349</v>
      </c>
      <c r="U2313">
        <v>20.833911107969652</v>
      </c>
      <c r="V2313">
        <v>4.1853224610822819</v>
      </c>
      <c r="W2313">
        <v>60.121571534469993</v>
      </c>
      <c r="X2313">
        <v>152.40204412883165</v>
      </c>
      <c r="Y2313">
        <v>140.6670867309119</v>
      </c>
      <c r="Z2313">
        <v>140.6670867309119</v>
      </c>
      <c r="AA2313">
        <v>30.871778378643008</v>
      </c>
      <c r="AB2313">
        <v>4.2706839603003752</v>
      </c>
      <c r="AC2313">
        <v>-58.694954751058241</v>
      </c>
      <c r="AD2313">
        <v>31</v>
      </c>
      <c r="AE2313">
        <v>11</v>
      </c>
      <c r="AF2313">
        <v>0</v>
      </c>
      <c r="AG2313">
        <v>1</v>
      </c>
      <c r="AH2313">
        <v>80</v>
      </c>
      <c r="AI2313">
        <v>40</v>
      </c>
      <c r="AJ2313">
        <v>3</v>
      </c>
      <c r="AK2313">
        <v>4</v>
      </c>
      <c r="AL2313">
        <v>1</v>
      </c>
      <c r="AM2313">
        <v>0</v>
      </c>
    </row>
    <row r="2314" spans="1:39">
      <c r="A2314">
        <v>7</v>
      </c>
      <c r="B2314">
        <v>19</v>
      </c>
      <c r="C2314">
        <v>2021</v>
      </c>
      <c r="D2314">
        <v>99</v>
      </c>
      <c r="E2314">
        <v>99</v>
      </c>
      <c r="F2314">
        <v>99</v>
      </c>
      <c r="G2314">
        <v>99</v>
      </c>
      <c r="H2314">
        <v>99</v>
      </c>
      <c r="I2314">
        <v>6</v>
      </c>
      <c r="J2314">
        <v>999</v>
      </c>
      <c r="K2314">
        <v>99</v>
      </c>
      <c r="L2314">
        <v>99</v>
      </c>
      <c r="M2314">
        <v>99</v>
      </c>
      <c r="N2314">
        <v>99</v>
      </c>
      <c r="O2314">
        <v>99</v>
      </c>
      <c r="P2314">
        <v>9999</v>
      </c>
      <c r="Q2314">
        <v>4</v>
      </c>
      <c r="R2314">
        <v>12</v>
      </c>
      <c r="S2314">
        <v>12</v>
      </c>
      <c r="T2314">
        <v>0.1874844739420016</v>
      </c>
      <c r="U2314">
        <v>0.21541615519238724</v>
      </c>
      <c r="V2314">
        <v>13.75</v>
      </c>
      <c r="W2314">
        <v>56.5</v>
      </c>
      <c r="X2314">
        <v>169.25334055615747</v>
      </c>
      <c r="Y2314">
        <v>156.22083333333339</v>
      </c>
      <c r="Z2314">
        <v>156.22083333333339</v>
      </c>
      <c r="AA2314">
        <v>46.174337652411246</v>
      </c>
      <c r="AB2314">
        <v>3.0138568866708551</v>
      </c>
      <c r="AC2314">
        <v>-60.560644869709478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</row>
    <row r="2315" spans="1:39">
      <c r="A2315">
        <v>7</v>
      </c>
      <c r="B2315">
        <v>20</v>
      </c>
      <c r="C2315">
        <v>2021</v>
      </c>
      <c r="D2315">
        <v>99</v>
      </c>
      <c r="E2315">
        <v>99</v>
      </c>
      <c r="F2315">
        <v>99</v>
      </c>
      <c r="G2315">
        <v>99</v>
      </c>
      <c r="H2315">
        <v>99</v>
      </c>
      <c r="I2315">
        <v>24</v>
      </c>
      <c r="J2315">
        <v>999</v>
      </c>
      <c r="K2315">
        <v>99</v>
      </c>
      <c r="L2315">
        <v>99</v>
      </c>
      <c r="M2315">
        <v>99</v>
      </c>
      <c r="N2315">
        <v>99</v>
      </c>
      <c r="O2315">
        <v>99</v>
      </c>
      <c r="P2315">
        <v>9999</v>
      </c>
      <c r="Q2315">
        <v>4</v>
      </c>
      <c r="R2315">
        <v>11</v>
      </c>
      <c r="S2315">
        <v>11</v>
      </c>
      <c r="T2315">
        <v>0.17186076778016821</v>
      </c>
      <c r="U2315">
        <v>0.15280740574231802</v>
      </c>
      <c r="V2315">
        <v>16.181818181818183</v>
      </c>
      <c r="W2315">
        <v>59.454545454545446</v>
      </c>
      <c r="X2315">
        <v>130.97606618733377</v>
      </c>
      <c r="Y2315">
        <v>120.8909090909091</v>
      </c>
      <c r="Z2315">
        <v>120.8909090909091</v>
      </c>
      <c r="AA2315">
        <v>17.60213388641758</v>
      </c>
      <c r="AB2315">
        <v>0.98752549920032384</v>
      </c>
      <c r="AC2315">
        <v>-12.527996134465395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</row>
    <row r="2316" spans="1:39">
      <c r="A2316">
        <v>7</v>
      </c>
      <c r="B2316">
        <v>21</v>
      </c>
      <c r="C2316">
        <v>2021</v>
      </c>
      <c r="D2316">
        <v>99</v>
      </c>
      <c r="E2316">
        <v>99</v>
      </c>
      <c r="F2316">
        <v>99</v>
      </c>
      <c r="G2316">
        <v>99</v>
      </c>
      <c r="H2316">
        <v>99</v>
      </c>
      <c r="I2316">
        <v>49</v>
      </c>
      <c r="J2316">
        <v>999</v>
      </c>
      <c r="K2316">
        <v>99</v>
      </c>
      <c r="L2316">
        <v>99</v>
      </c>
      <c r="M2316">
        <v>99</v>
      </c>
      <c r="N2316">
        <v>99</v>
      </c>
      <c r="O2316">
        <v>99</v>
      </c>
      <c r="P2316">
        <v>9999</v>
      </c>
      <c r="Q2316">
        <v>122</v>
      </c>
      <c r="R2316">
        <v>2101</v>
      </c>
      <c r="S2316">
        <v>2092</v>
      </c>
      <c r="T2316">
        <v>32.825406646012127</v>
      </c>
      <c r="U2316">
        <v>33.002151415201368</v>
      </c>
      <c r="V2316">
        <v>13.852927177534511</v>
      </c>
      <c r="W2316">
        <v>57.253824091778199</v>
      </c>
      <c r="X2316">
        <v>148.52304763299523</v>
      </c>
      <c r="Y2316">
        <v>136.6967301285103</v>
      </c>
      <c r="Z2316">
        <v>137.28481357552587</v>
      </c>
      <c r="AA2316">
        <v>27.769057478847358</v>
      </c>
      <c r="AB2316">
        <v>4.4751394974500238</v>
      </c>
      <c r="AC2316">
        <v>-60.593861051594281</v>
      </c>
      <c r="AD2316">
        <v>32</v>
      </c>
      <c r="AE2316">
        <v>0</v>
      </c>
      <c r="AF2316">
        <v>0</v>
      </c>
      <c r="AG2316">
        <v>3</v>
      </c>
      <c r="AH2316">
        <v>35</v>
      </c>
      <c r="AI2316">
        <v>2</v>
      </c>
      <c r="AJ2316">
        <v>1</v>
      </c>
      <c r="AK2316">
        <v>7</v>
      </c>
      <c r="AL2316">
        <v>0</v>
      </c>
      <c r="AM2316">
        <v>0</v>
      </c>
    </row>
    <row r="2317" spans="1:39">
      <c r="A2317">
        <v>7</v>
      </c>
      <c r="B2317">
        <v>22</v>
      </c>
      <c r="C2317">
        <v>2021</v>
      </c>
      <c r="D2317">
        <v>99</v>
      </c>
      <c r="E2317">
        <v>99</v>
      </c>
      <c r="F2317">
        <v>99</v>
      </c>
      <c r="G2317">
        <v>99</v>
      </c>
      <c r="H2317">
        <v>99</v>
      </c>
      <c r="I2317">
        <v>80</v>
      </c>
      <c r="J2317">
        <v>999</v>
      </c>
      <c r="K2317">
        <v>99</v>
      </c>
      <c r="L2317">
        <v>99</v>
      </c>
      <c r="M2317">
        <v>99</v>
      </c>
      <c r="N2317">
        <v>99</v>
      </c>
      <c r="O2317">
        <v>99</v>
      </c>
      <c r="P2317">
        <v>9999</v>
      </c>
      <c r="Q2317">
        <v>59</v>
      </c>
      <c r="R2317">
        <v>2098</v>
      </c>
      <c r="S2317">
        <v>2098</v>
      </c>
      <c r="T2317">
        <v>32.778535527526614</v>
      </c>
      <c r="U2317">
        <v>32.715171569116904</v>
      </c>
      <c r="V2317">
        <v>14.5791229742612</v>
      </c>
      <c r="W2317">
        <v>57.970924690181135</v>
      </c>
      <c r="X2317">
        <v>147.02254739849215</v>
      </c>
      <c r="Y2317">
        <v>135.70181124880816</v>
      </c>
      <c r="Z2317">
        <v>135.70181124880816</v>
      </c>
      <c r="AA2317">
        <v>29.036839894795072</v>
      </c>
      <c r="AB2317">
        <v>3.2389157177580055</v>
      </c>
      <c r="AC2317">
        <v>-60.514170191952601</v>
      </c>
      <c r="AD2317">
        <v>36</v>
      </c>
      <c r="AE2317">
        <v>0</v>
      </c>
      <c r="AF2317">
        <v>1</v>
      </c>
      <c r="AG2317">
        <v>15</v>
      </c>
      <c r="AH2317">
        <v>167</v>
      </c>
      <c r="AI2317">
        <v>29</v>
      </c>
      <c r="AJ2317">
        <v>24</v>
      </c>
      <c r="AK2317">
        <v>17</v>
      </c>
      <c r="AL2317">
        <v>0</v>
      </c>
      <c r="AM2317">
        <v>0</v>
      </c>
    </row>
    <row r="2318" spans="1:39">
      <c r="A2318">
        <v>7</v>
      </c>
      <c r="B2318">
        <v>23</v>
      </c>
      <c r="C2318">
        <v>2021</v>
      </c>
      <c r="D2318">
        <v>99</v>
      </c>
      <c r="E2318">
        <v>99</v>
      </c>
      <c r="F2318">
        <v>99</v>
      </c>
      <c r="G2318">
        <v>99</v>
      </c>
      <c r="H2318">
        <v>99</v>
      </c>
      <c r="I2318">
        <v>81</v>
      </c>
      <c r="J2318">
        <v>999</v>
      </c>
      <c r="K2318">
        <v>99</v>
      </c>
      <c r="L2318">
        <v>99</v>
      </c>
      <c r="M2318">
        <v>99</v>
      </c>
      <c r="N2318">
        <v>99</v>
      </c>
      <c r="O2318">
        <v>99</v>
      </c>
      <c r="P2318">
        <v>9999</v>
      </c>
      <c r="Q2318">
        <v>28</v>
      </c>
      <c r="R2318">
        <v>1090</v>
      </c>
      <c r="S2318">
        <v>1087</v>
      </c>
      <c r="T2318">
        <v>17.029839716398492</v>
      </c>
      <c r="U2318">
        <v>16.141348022394325</v>
      </c>
      <c r="V2318">
        <v>14.453211009174311</v>
      </c>
      <c r="W2318">
        <v>58.041398344066238</v>
      </c>
      <c r="X2318">
        <v>140.17175743238545</v>
      </c>
      <c r="Y2318">
        <v>128.87100917431189</v>
      </c>
      <c r="Z2318">
        <v>129.22667893284273</v>
      </c>
      <c r="AA2318">
        <v>24.984099935680735</v>
      </c>
      <c r="AB2318">
        <v>3.8931375326029527</v>
      </c>
      <c r="AC2318">
        <v>-61.242202621113996</v>
      </c>
      <c r="AD2318">
        <v>17</v>
      </c>
      <c r="AE2318">
        <v>0</v>
      </c>
      <c r="AF2318">
        <v>0</v>
      </c>
      <c r="AG2318">
        <v>7</v>
      </c>
      <c r="AH2318">
        <v>18</v>
      </c>
      <c r="AI2318">
        <v>0</v>
      </c>
      <c r="AJ2318">
        <v>1</v>
      </c>
      <c r="AK2318">
        <v>6</v>
      </c>
      <c r="AL2318">
        <v>0</v>
      </c>
      <c r="AM2318">
        <v>0</v>
      </c>
    </row>
    <row r="2319" spans="1:39">
      <c r="A2319">
        <v>7</v>
      </c>
      <c r="B2319">
        <v>24</v>
      </c>
      <c r="C2319">
        <v>2021</v>
      </c>
      <c r="D2319">
        <v>99</v>
      </c>
      <c r="E2319">
        <v>99</v>
      </c>
      <c r="F2319">
        <v>99</v>
      </c>
      <c r="G2319">
        <v>99</v>
      </c>
      <c r="H2319">
        <v>99</v>
      </c>
      <c r="I2319">
        <v>83</v>
      </c>
      <c r="J2319">
        <v>999</v>
      </c>
      <c r="K2319">
        <v>99</v>
      </c>
      <c r="L2319">
        <v>99</v>
      </c>
      <c r="M2319">
        <v>99</v>
      </c>
      <c r="N2319">
        <v>99</v>
      </c>
      <c r="O2319">
        <v>99</v>
      </c>
      <c r="P2319">
        <v>9999</v>
      </c>
      <c r="Q2319">
        <v>62</v>
      </c>
      <c r="R2319">
        <v>1088.53</v>
      </c>
      <c r="S2319">
        <v>1088.53</v>
      </c>
      <c r="T2319">
        <v>17.006872868340587</v>
      </c>
      <c r="U2319">
        <v>17.773105432352693</v>
      </c>
      <c r="V2319">
        <v>14.574710848575604</v>
      </c>
      <c r="W2319">
        <v>57.912404802807472</v>
      </c>
      <c r="X2319">
        <v>153.94413205623411</v>
      </c>
      <c r="Y2319">
        <v>142.09043388790397</v>
      </c>
      <c r="Z2319">
        <v>142.09043388790397</v>
      </c>
      <c r="AA2319">
        <v>29.222524706388729</v>
      </c>
      <c r="AB2319">
        <v>4.3929247074026225</v>
      </c>
      <c r="AC2319">
        <v>-65.340354568844646</v>
      </c>
      <c r="AD2319">
        <v>27.53</v>
      </c>
      <c r="AE2319">
        <v>18</v>
      </c>
      <c r="AF2319">
        <v>0</v>
      </c>
      <c r="AG2319">
        <v>5</v>
      </c>
      <c r="AH2319">
        <v>83</v>
      </c>
      <c r="AI2319">
        <v>22</v>
      </c>
      <c r="AJ2319">
        <v>3</v>
      </c>
      <c r="AK2319">
        <v>3</v>
      </c>
      <c r="AL2319">
        <v>0</v>
      </c>
      <c r="AM2319">
        <v>0</v>
      </c>
    </row>
    <row r="2320" spans="1:39">
      <c r="A2320">
        <v>7</v>
      </c>
      <c r="B2320">
        <v>25</v>
      </c>
      <c r="C2320">
        <v>2020</v>
      </c>
      <c r="D2320">
        <v>99</v>
      </c>
      <c r="E2320">
        <v>99</v>
      </c>
      <c r="F2320">
        <v>99</v>
      </c>
      <c r="G2320">
        <v>99</v>
      </c>
      <c r="H2320">
        <v>99</v>
      </c>
      <c r="I2320">
        <v>6</v>
      </c>
      <c r="J2320">
        <v>999</v>
      </c>
      <c r="K2320">
        <v>99</v>
      </c>
      <c r="L2320">
        <v>99</v>
      </c>
      <c r="M2320">
        <v>99</v>
      </c>
      <c r="N2320">
        <v>99</v>
      </c>
      <c r="O2320">
        <v>99</v>
      </c>
      <c r="P2320">
        <v>9999</v>
      </c>
      <c r="Q2320">
        <v>2</v>
      </c>
      <c r="R2320">
        <v>4</v>
      </c>
      <c r="S2320">
        <v>4</v>
      </c>
      <c r="T2320">
        <v>6.0231892787230845E-2</v>
      </c>
      <c r="U2320">
        <v>5.1203101563006816E-2</v>
      </c>
      <c r="V2320">
        <v>14.75</v>
      </c>
      <c r="W2320">
        <v>57.75</v>
      </c>
      <c r="X2320">
        <v>122.23456121343445</v>
      </c>
      <c r="Y2320">
        <v>112.82250000000002</v>
      </c>
      <c r="Z2320">
        <v>112.82250000000002</v>
      </c>
      <c r="AA2320">
        <v>28.813616898091801</v>
      </c>
      <c r="AB2320">
        <v>1.4790199457749036</v>
      </c>
      <c r="AC2320">
        <v>-0.93714990846435231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</row>
    <row r="2321" spans="1:39">
      <c r="A2321">
        <v>7</v>
      </c>
      <c r="B2321">
        <v>26</v>
      </c>
      <c r="C2321">
        <v>2020</v>
      </c>
      <c r="D2321">
        <v>99</v>
      </c>
      <c r="E2321">
        <v>99</v>
      </c>
      <c r="F2321">
        <v>99</v>
      </c>
      <c r="G2321">
        <v>99</v>
      </c>
      <c r="H2321">
        <v>99</v>
      </c>
      <c r="I2321">
        <v>24</v>
      </c>
      <c r="J2321">
        <v>999</v>
      </c>
      <c r="K2321">
        <v>99</v>
      </c>
      <c r="L2321">
        <v>99</v>
      </c>
      <c r="M2321">
        <v>99</v>
      </c>
      <c r="N2321">
        <v>99</v>
      </c>
      <c r="O2321">
        <v>99</v>
      </c>
      <c r="P2321">
        <v>9999</v>
      </c>
      <c r="Q2321">
        <v>2</v>
      </c>
      <c r="R2321">
        <v>2</v>
      </c>
      <c r="S2321">
        <v>2</v>
      </c>
      <c r="T2321">
        <v>3.0115946393615423E-2</v>
      </c>
      <c r="U2321">
        <v>3.4446279852265442E-2</v>
      </c>
      <c r="V2321">
        <v>15.5</v>
      </c>
      <c r="W2321">
        <v>59</v>
      </c>
      <c r="X2321">
        <v>164.46370530877573</v>
      </c>
      <c r="Y2321">
        <v>151.80000000000001</v>
      </c>
      <c r="Z2321">
        <v>151.80000000000001</v>
      </c>
      <c r="AA2321">
        <v>7.0999999999997314</v>
      </c>
      <c r="AB2321">
        <v>4</v>
      </c>
      <c r="AC2321">
        <v>-100.00000000000888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</row>
    <row r="2322" spans="1:39">
      <c r="A2322">
        <v>7</v>
      </c>
      <c r="B2322">
        <v>27</v>
      </c>
      <c r="C2322">
        <v>2020</v>
      </c>
      <c r="D2322">
        <v>99</v>
      </c>
      <c r="E2322">
        <v>99</v>
      </c>
      <c r="F2322">
        <v>99</v>
      </c>
      <c r="G2322">
        <v>99</v>
      </c>
      <c r="H2322">
        <v>99</v>
      </c>
      <c r="I2322">
        <v>49</v>
      </c>
      <c r="J2322">
        <v>999</v>
      </c>
      <c r="K2322">
        <v>99</v>
      </c>
      <c r="L2322">
        <v>99</v>
      </c>
      <c r="M2322">
        <v>99</v>
      </c>
      <c r="N2322">
        <v>99</v>
      </c>
      <c r="O2322">
        <v>99</v>
      </c>
      <c r="P2322">
        <v>9999</v>
      </c>
      <c r="Q2322">
        <v>127</v>
      </c>
      <c r="R2322">
        <v>2437</v>
      </c>
      <c r="S2322">
        <v>2432</v>
      </c>
      <c r="T2322">
        <v>36.696280680620383</v>
      </c>
      <c r="U2322">
        <v>36.80063088883459</v>
      </c>
      <c r="V2322">
        <v>14.039803036520311</v>
      </c>
      <c r="W2322">
        <v>57.335115131578952</v>
      </c>
      <c r="X2322">
        <v>144.44899884455577</v>
      </c>
      <c r="Y2322">
        <v>133.09421419778397</v>
      </c>
      <c r="Z2322">
        <v>133.36784539473655</v>
      </c>
      <c r="AA2322">
        <v>27.822685047502343</v>
      </c>
      <c r="AB2322">
        <v>4.264289115946081</v>
      </c>
      <c r="AC2322">
        <v>-57.866831032197531</v>
      </c>
      <c r="AD2322">
        <v>65</v>
      </c>
      <c r="AE2322">
        <v>0</v>
      </c>
      <c r="AF2322">
        <v>0</v>
      </c>
      <c r="AG2322">
        <v>4</v>
      </c>
      <c r="AH2322">
        <v>11</v>
      </c>
      <c r="AI2322">
        <v>5</v>
      </c>
      <c r="AJ2322">
        <v>1</v>
      </c>
      <c r="AK2322">
        <v>13</v>
      </c>
      <c r="AL2322">
        <v>0</v>
      </c>
      <c r="AM2322">
        <v>1</v>
      </c>
    </row>
    <row r="2323" spans="1:39">
      <c r="A2323">
        <v>7</v>
      </c>
      <c r="B2323">
        <v>28</v>
      </c>
      <c r="C2323">
        <v>2020</v>
      </c>
      <c r="D2323">
        <v>99</v>
      </c>
      <c r="E2323">
        <v>99</v>
      </c>
      <c r="F2323">
        <v>99</v>
      </c>
      <c r="G2323">
        <v>99</v>
      </c>
      <c r="H2323">
        <v>99</v>
      </c>
      <c r="I2323">
        <v>80</v>
      </c>
      <c r="J2323">
        <v>999</v>
      </c>
      <c r="K2323">
        <v>99</v>
      </c>
      <c r="L2323">
        <v>99</v>
      </c>
      <c r="M2323">
        <v>99</v>
      </c>
      <c r="N2323">
        <v>99</v>
      </c>
      <c r="O2323">
        <v>99</v>
      </c>
      <c r="P2323">
        <v>9999</v>
      </c>
      <c r="Q2323">
        <v>58</v>
      </c>
      <c r="R2323">
        <v>2086</v>
      </c>
      <c r="S2323">
        <v>2086</v>
      </c>
      <c r="T2323">
        <v>31.410932088540875</v>
      </c>
      <c r="U2323">
        <v>31.338285965595094</v>
      </c>
      <c r="V2323">
        <v>14.805369127516775</v>
      </c>
      <c r="W2323">
        <v>58.299616490891651</v>
      </c>
      <c r="X2323">
        <v>143.45598630502698</v>
      </c>
      <c r="Y2323">
        <v>132.40987535953971</v>
      </c>
      <c r="Z2323">
        <v>132.40987535953971</v>
      </c>
      <c r="AA2323">
        <v>27.888320773308351</v>
      </c>
      <c r="AB2323">
        <v>3.2684126767145139</v>
      </c>
      <c r="AC2323">
        <v>-56.314955223355248</v>
      </c>
      <c r="AD2323">
        <v>48</v>
      </c>
      <c r="AE2323">
        <v>0</v>
      </c>
      <c r="AF2323">
        <v>0</v>
      </c>
      <c r="AG2323">
        <v>2</v>
      </c>
      <c r="AH2323">
        <v>127</v>
      </c>
      <c r="AI2323">
        <v>61</v>
      </c>
      <c r="AJ2323">
        <v>17</v>
      </c>
      <c r="AK2323">
        <v>62</v>
      </c>
      <c r="AL2323">
        <v>3</v>
      </c>
      <c r="AM2323">
        <v>0</v>
      </c>
    </row>
    <row r="2324" spans="1:39">
      <c r="A2324">
        <v>7</v>
      </c>
      <c r="B2324">
        <v>29</v>
      </c>
      <c r="C2324">
        <v>2020</v>
      </c>
      <c r="D2324">
        <v>99</v>
      </c>
      <c r="E2324">
        <v>99</v>
      </c>
      <c r="F2324">
        <v>99</v>
      </c>
      <c r="G2324">
        <v>99</v>
      </c>
      <c r="H2324">
        <v>99</v>
      </c>
      <c r="I2324">
        <v>81</v>
      </c>
      <c r="J2324">
        <v>999</v>
      </c>
      <c r="K2324">
        <v>99</v>
      </c>
      <c r="L2324">
        <v>99</v>
      </c>
      <c r="M2324">
        <v>99</v>
      </c>
      <c r="N2324">
        <v>99</v>
      </c>
      <c r="O2324">
        <v>99</v>
      </c>
      <c r="P2324">
        <v>9999</v>
      </c>
      <c r="Q2324">
        <v>25</v>
      </c>
      <c r="R2324">
        <v>1057</v>
      </c>
      <c r="S2324">
        <v>1050</v>
      </c>
      <c r="T2324">
        <v>15.916277669025755</v>
      </c>
      <c r="U2324">
        <v>15.830402856163911</v>
      </c>
      <c r="V2324">
        <v>13.993377483443711</v>
      </c>
      <c r="W2324">
        <v>57.283809523809524</v>
      </c>
      <c r="X2324">
        <v>144.3380609689722</v>
      </c>
      <c r="Y2324">
        <v>132.00075685903499</v>
      </c>
      <c r="Z2324">
        <v>132.88076190476187</v>
      </c>
      <c r="AA2324">
        <v>25.755723014330567</v>
      </c>
      <c r="AB2324">
        <v>4.3336364101234315</v>
      </c>
      <c r="AC2324">
        <v>-61.193229018618737</v>
      </c>
      <c r="AD2324">
        <v>23</v>
      </c>
      <c r="AE2324">
        <v>0</v>
      </c>
      <c r="AF2324">
        <v>0</v>
      </c>
      <c r="AG2324">
        <v>3</v>
      </c>
      <c r="AH2324">
        <v>7</v>
      </c>
      <c r="AI2324">
        <v>3</v>
      </c>
      <c r="AJ2324">
        <v>0</v>
      </c>
      <c r="AK2324">
        <v>3</v>
      </c>
      <c r="AL2324">
        <v>0</v>
      </c>
      <c r="AM2324">
        <v>1</v>
      </c>
    </row>
    <row r="2325" spans="1:39">
      <c r="A2325">
        <v>7</v>
      </c>
      <c r="B2325">
        <v>30</v>
      </c>
      <c r="C2325">
        <v>2020</v>
      </c>
      <c r="D2325">
        <v>99</v>
      </c>
      <c r="E2325">
        <v>99</v>
      </c>
      <c r="F2325">
        <v>99</v>
      </c>
      <c r="G2325">
        <v>99</v>
      </c>
      <c r="H2325">
        <v>99</v>
      </c>
      <c r="I2325">
        <v>83</v>
      </c>
      <c r="J2325">
        <v>999</v>
      </c>
      <c r="K2325">
        <v>99</v>
      </c>
      <c r="L2325">
        <v>99</v>
      </c>
      <c r="M2325">
        <v>99</v>
      </c>
      <c r="N2325">
        <v>99</v>
      </c>
      <c r="O2325">
        <v>99</v>
      </c>
      <c r="P2325">
        <v>9999</v>
      </c>
      <c r="Q2325">
        <v>61</v>
      </c>
      <c r="R2325">
        <v>1055</v>
      </c>
      <c r="S2325">
        <v>1055</v>
      </c>
      <c r="T2325">
        <v>15.886161722632128</v>
      </c>
      <c r="U2325">
        <v>15.945030907991123</v>
      </c>
      <c r="V2325">
        <v>15.174407582938388</v>
      </c>
      <c r="W2325">
        <v>59.025592417061617</v>
      </c>
      <c r="X2325">
        <v>144.32137117271628</v>
      </c>
      <c r="Y2325">
        <v>133.20862559241698</v>
      </c>
      <c r="Z2325">
        <v>133.20862559241698</v>
      </c>
      <c r="AA2325">
        <v>28.820544467777196</v>
      </c>
      <c r="AB2325">
        <v>4.1221065112149118</v>
      </c>
      <c r="AC2325">
        <v>-58.381523707762959</v>
      </c>
      <c r="AD2325">
        <v>20</v>
      </c>
      <c r="AE2325">
        <v>6</v>
      </c>
      <c r="AF2325">
        <v>0</v>
      </c>
      <c r="AG2325">
        <v>4</v>
      </c>
      <c r="AH2325">
        <v>57</v>
      </c>
      <c r="AI2325">
        <v>15</v>
      </c>
      <c r="AJ2325">
        <v>2</v>
      </c>
      <c r="AK2325">
        <v>6</v>
      </c>
      <c r="AL2325">
        <v>0</v>
      </c>
      <c r="AM2325">
        <v>0</v>
      </c>
    </row>
    <row r="2326" spans="1:39">
      <c r="A2326">
        <v>7</v>
      </c>
      <c r="B2326">
        <v>31</v>
      </c>
      <c r="C2326">
        <v>2019</v>
      </c>
      <c r="D2326">
        <v>99</v>
      </c>
      <c r="E2326">
        <v>99</v>
      </c>
      <c r="F2326">
        <v>99</v>
      </c>
      <c r="G2326">
        <v>99</v>
      </c>
      <c r="H2326">
        <v>99</v>
      </c>
      <c r="I2326">
        <v>6</v>
      </c>
      <c r="J2326">
        <v>999</v>
      </c>
      <c r="K2326">
        <v>99</v>
      </c>
      <c r="L2326">
        <v>99</v>
      </c>
      <c r="M2326">
        <v>99</v>
      </c>
      <c r="N2326">
        <v>99</v>
      </c>
      <c r="O2326">
        <v>99</v>
      </c>
      <c r="P2326">
        <v>9999</v>
      </c>
      <c r="Q2326">
        <v>5</v>
      </c>
      <c r="R2326">
        <v>15</v>
      </c>
      <c r="S2326">
        <v>15</v>
      </c>
      <c r="T2326">
        <v>0.18011527377521611</v>
      </c>
      <c r="U2326">
        <v>0.18690161037717901</v>
      </c>
      <c r="V2326">
        <v>13</v>
      </c>
      <c r="W2326">
        <v>55.266666666666652</v>
      </c>
      <c r="X2326">
        <v>151.63596966413877</v>
      </c>
      <c r="Y2326">
        <v>139.96</v>
      </c>
      <c r="Z2326">
        <v>139.96</v>
      </c>
      <c r="AA2326">
        <v>27.419647457009088</v>
      </c>
      <c r="AB2326">
        <v>5.6387547876774722</v>
      </c>
      <c r="AC2326">
        <v>-45.806509525505753</v>
      </c>
      <c r="AD2326">
        <v>0</v>
      </c>
      <c r="AE2326">
        <v>0</v>
      </c>
      <c r="AF2326">
        <v>0</v>
      </c>
      <c r="AG2326">
        <v>0</v>
      </c>
      <c r="AH2326">
        <v>1</v>
      </c>
      <c r="AI2326">
        <v>0</v>
      </c>
      <c r="AJ2326">
        <v>0</v>
      </c>
      <c r="AK2326">
        <v>0</v>
      </c>
      <c r="AL2326">
        <v>0</v>
      </c>
      <c r="AM2326">
        <v>0</v>
      </c>
    </row>
    <row r="2327" spans="1:39">
      <c r="A2327">
        <v>7</v>
      </c>
      <c r="B2327">
        <v>32</v>
      </c>
      <c r="C2327">
        <v>2019</v>
      </c>
      <c r="D2327">
        <v>99</v>
      </c>
      <c r="E2327">
        <v>99</v>
      </c>
      <c r="F2327">
        <v>99</v>
      </c>
      <c r="G2327">
        <v>99</v>
      </c>
      <c r="H2327">
        <v>99</v>
      </c>
      <c r="I2327">
        <v>24</v>
      </c>
      <c r="J2327">
        <v>999</v>
      </c>
      <c r="K2327">
        <v>99</v>
      </c>
      <c r="L2327">
        <v>99</v>
      </c>
      <c r="M2327">
        <v>99</v>
      </c>
      <c r="N2327">
        <v>99</v>
      </c>
      <c r="O2327">
        <v>99</v>
      </c>
      <c r="P2327">
        <v>9999</v>
      </c>
      <c r="Q2327">
        <v>6</v>
      </c>
      <c r="R2327">
        <v>13</v>
      </c>
      <c r="S2327">
        <v>13</v>
      </c>
      <c r="T2327">
        <v>0.15609990393852063</v>
      </c>
      <c r="U2327">
        <v>0.17474063106045867</v>
      </c>
      <c r="V2327">
        <v>14</v>
      </c>
      <c r="W2327">
        <v>57.923076923076913</v>
      </c>
      <c r="X2327">
        <v>163.58029835819653</v>
      </c>
      <c r="Y2327">
        <v>150.98461538461541</v>
      </c>
      <c r="Z2327">
        <v>150.98461538461541</v>
      </c>
      <c r="AA2327">
        <v>22.486571929926445</v>
      </c>
      <c r="AB2327">
        <v>1.9791815892721156</v>
      </c>
      <c r="AC2327">
        <v>-32.686966140566653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</row>
    <row r="2328" spans="1:39">
      <c r="A2328">
        <v>7</v>
      </c>
      <c r="B2328">
        <v>33</v>
      </c>
      <c r="C2328">
        <v>2019</v>
      </c>
      <c r="D2328">
        <v>99</v>
      </c>
      <c r="E2328">
        <v>99</v>
      </c>
      <c r="F2328">
        <v>99</v>
      </c>
      <c r="G2328">
        <v>99</v>
      </c>
      <c r="H2328">
        <v>99</v>
      </c>
      <c r="I2328">
        <v>49</v>
      </c>
      <c r="J2328">
        <v>999</v>
      </c>
      <c r="K2328">
        <v>99</v>
      </c>
      <c r="L2328">
        <v>99</v>
      </c>
      <c r="M2328">
        <v>99</v>
      </c>
      <c r="N2328">
        <v>99</v>
      </c>
      <c r="O2328">
        <v>99</v>
      </c>
      <c r="P2328">
        <v>9999</v>
      </c>
      <c r="Q2328">
        <v>140</v>
      </c>
      <c r="R2328">
        <v>2441</v>
      </c>
      <c r="S2328">
        <v>2434</v>
      </c>
      <c r="T2328">
        <v>29.310758885686841</v>
      </c>
      <c r="U2328">
        <v>29.011645339549567</v>
      </c>
      <c r="V2328">
        <v>14.073330602212204</v>
      </c>
      <c r="W2328">
        <v>57.403861955628599</v>
      </c>
      <c r="X2328">
        <v>144.896568773876</v>
      </c>
      <c r="Y2328">
        <v>133.50167963949235</v>
      </c>
      <c r="Z2328">
        <v>133.885620377979</v>
      </c>
      <c r="AA2328">
        <v>27.724821030924801</v>
      </c>
      <c r="AB2328">
        <v>4.3310047536924898</v>
      </c>
      <c r="AC2328">
        <v>-63.090676471345617</v>
      </c>
      <c r="AD2328">
        <v>65</v>
      </c>
      <c r="AE2328">
        <v>1</v>
      </c>
      <c r="AF2328">
        <v>0</v>
      </c>
      <c r="AG2328">
        <v>15</v>
      </c>
      <c r="AH2328">
        <v>17</v>
      </c>
      <c r="AI2328">
        <v>2</v>
      </c>
      <c r="AJ2328">
        <v>1</v>
      </c>
      <c r="AK2328">
        <v>17</v>
      </c>
      <c r="AL2328">
        <v>0</v>
      </c>
      <c r="AM2328">
        <v>3</v>
      </c>
    </row>
    <row r="2329" spans="1:39">
      <c r="A2329">
        <v>7</v>
      </c>
      <c r="B2329">
        <v>34</v>
      </c>
      <c r="C2329">
        <v>2019</v>
      </c>
      <c r="D2329">
        <v>99</v>
      </c>
      <c r="E2329">
        <v>99</v>
      </c>
      <c r="F2329">
        <v>99</v>
      </c>
      <c r="G2329">
        <v>99</v>
      </c>
      <c r="H2329">
        <v>99</v>
      </c>
      <c r="I2329">
        <v>80</v>
      </c>
      <c r="J2329">
        <v>999</v>
      </c>
      <c r="K2329">
        <v>99</v>
      </c>
      <c r="L2329">
        <v>99</v>
      </c>
      <c r="M2329">
        <v>99</v>
      </c>
      <c r="N2329">
        <v>99</v>
      </c>
      <c r="O2329">
        <v>99</v>
      </c>
      <c r="P2329">
        <v>9999</v>
      </c>
      <c r="Q2329">
        <v>122</v>
      </c>
      <c r="R2329">
        <v>3802</v>
      </c>
      <c r="S2329">
        <v>3802</v>
      </c>
      <c r="T2329">
        <v>45.653218059558121</v>
      </c>
      <c r="U2329">
        <v>45.74332784219709</v>
      </c>
      <c r="V2329">
        <v>15.076275644397684</v>
      </c>
      <c r="W2329">
        <v>58.827985270910055</v>
      </c>
      <c r="X2329">
        <v>146.41854689012985</v>
      </c>
      <c r="Y2329">
        <v>135.14431877958961</v>
      </c>
      <c r="Z2329">
        <v>135.14431877958961</v>
      </c>
      <c r="AA2329">
        <v>28.316204898134956</v>
      </c>
      <c r="AB2329">
        <v>3.0880257089883476</v>
      </c>
      <c r="AC2329">
        <v>-55.020991835876174</v>
      </c>
      <c r="AD2329">
        <v>109</v>
      </c>
      <c r="AE2329">
        <v>4</v>
      </c>
      <c r="AF2329">
        <v>0</v>
      </c>
      <c r="AG2329">
        <v>7</v>
      </c>
      <c r="AH2329">
        <v>263</v>
      </c>
      <c r="AI2329">
        <v>97</v>
      </c>
      <c r="AJ2329">
        <v>46</v>
      </c>
      <c r="AK2329">
        <v>94</v>
      </c>
      <c r="AL2329">
        <v>0</v>
      </c>
      <c r="AM2329">
        <v>0</v>
      </c>
    </row>
    <row r="2330" spans="1:39">
      <c r="A2330">
        <v>7</v>
      </c>
      <c r="B2330">
        <v>35</v>
      </c>
      <c r="C2330">
        <v>2019</v>
      </c>
      <c r="D2330">
        <v>99</v>
      </c>
      <c r="E2330">
        <v>99</v>
      </c>
      <c r="F2330">
        <v>99</v>
      </c>
      <c r="G2330">
        <v>99</v>
      </c>
      <c r="H2330">
        <v>99</v>
      </c>
      <c r="I2330">
        <v>81</v>
      </c>
      <c r="J2330">
        <v>999</v>
      </c>
      <c r="K2330">
        <v>99</v>
      </c>
      <c r="L2330">
        <v>99</v>
      </c>
      <c r="M2330">
        <v>99</v>
      </c>
      <c r="N2330">
        <v>99</v>
      </c>
      <c r="O2330">
        <v>99</v>
      </c>
      <c r="P2330">
        <v>9999</v>
      </c>
      <c r="Q2330">
        <v>28</v>
      </c>
      <c r="R2330">
        <v>977</v>
      </c>
      <c r="S2330">
        <v>969</v>
      </c>
      <c r="T2330">
        <v>11.731508165225748</v>
      </c>
      <c r="U2330">
        <v>11.4911105555876</v>
      </c>
      <c r="V2330">
        <v>14.280450358239504</v>
      </c>
      <c r="W2330">
        <v>57.679050567595482</v>
      </c>
      <c r="X2330">
        <v>144.14169451002502</v>
      </c>
      <c r="Y2330">
        <v>132.11422722620264</v>
      </c>
      <c r="Z2330">
        <v>133.20495356037156</v>
      </c>
      <c r="AA2330">
        <v>25.282959794247962</v>
      </c>
      <c r="AB2330">
        <v>4.099533654985775</v>
      </c>
      <c r="AC2330">
        <v>-72.368379045551649</v>
      </c>
      <c r="AD2330">
        <v>27</v>
      </c>
      <c r="AE2330">
        <v>7</v>
      </c>
      <c r="AF2330">
        <v>0</v>
      </c>
      <c r="AG2330">
        <v>2</v>
      </c>
      <c r="AH2330">
        <v>7</v>
      </c>
      <c r="AI2330">
        <v>1</v>
      </c>
      <c r="AJ2330">
        <v>0</v>
      </c>
      <c r="AK2330">
        <v>6</v>
      </c>
      <c r="AL2330">
        <v>0</v>
      </c>
      <c r="AM2330">
        <v>1</v>
      </c>
    </row>
    <row r="2331" spans="1:39">
      <c r="A2331">
        <v>7</v>
      </c>
      <c r="B2331">
        <v>36</v>
      </c>
      <c r="C2331">
        <v>2019</v>
      </c>
      <c r="D2331">
        <v>99</v>
      </c>
      <c r="E2331">
        <v>99</v>
      </c>
      <c r="F2331">
        <v>99</v>
      </c>
      <c r="G2331">
        <v>99</v>
      </c>
      <c r="H2331">
        <v>99</v>
      </c>
      <c r="I2331">
        <v>83</v>
      </c>
      <c r="J2331">
        <v>999</v>
      </c>
      <c r="K2331">
        <v>99</v>
      </c>
      <c r="L2331">
        <v>99</v>
      </c>
      <c r="M2331">
        <v>99</v>
      </c>
      <c r="N2331">
        <v>99</v>
      </c>
      <c r="O2331">
        <v>99</v>
      </c>
      <c r="P2331">
        <v>9999</v>
      </c>
      <c r="Q2331">
        <v>64</v>
      </c>
      <c r="R2331">
        <v>1080</v>
      </c>
      <c r="S2331">
        <v>1080</v>
      </c>
      <c r="T2331">
        <v>12.968299711815565</v>
      </c>
      <c r="U2331">
        <v>13.392274021228111</v>
      </c>
      <c r="V2331">
        <v>14.816666666666663</v>
      </c>
      <c r="W2331">
        <v>58.341666666666669</v>
      </c>
      <c r="X2331">
        <v>150.90756791461035</v>
      </c>
      <c r="Y2331">
        <v>139.28768518518521</v>
      </c>
      <c r="Z2331">
        <v>139.28768518518521</v>
      </c>
      <c r="AA2331">
        <v>29.275522992655223</v>
      </c>
      <c r="AB2331">
        <v>4.0939120338303034</v>
      </c>
      <c r="AC2331">
        <v>-61.697270037960642</v>
      </c>
      <c r="AD2331">
        <v>27</v>
      </c>
      <c r="AE2331">
        <v>2</v>
      </c>
      <c r="AF2331">
        <v>0</v>
      </c>
      <c r="AG2331">
        <v>4</v>
      </c>
      <c r="AH2331">
        <v>60</v>
      </c>
      <c r="AI2331">
        <v>15</v>
      </c>
      <c r="AJ2331">
        <v>8</v>
      </c>
      <c r="AK2331">
        <v>12</v>
      </c>
      <c r="AL2331">
        <v>0</v>
      </c>
      <c r="AM2331">
        <v>0</v>
      </c>
    </row>
    <row r="2332" spans="1:39">
      <c r="A2332">
        <v>7</v>
      </c>
      <c r="B2332">
        <v>37</v>
      </c>
      <c r="C2332">
        <v>2018</v>
      </c>
      <c r="D2332">
        <v>99</v>
      </c>
      <c r="E2332">
        <v>99</v>
      </c>
      <c r="F2332">
        <v>99</v>
      </c>
      <c r="G2332">
        <v>99</v>
      </c>
      <c r="H2332">
        <v>99</v>
      </c>
      <c r="I2332">
        <v>6</v>
      </c>
      <c r="J2332">
        <v>999</v>
      </c>
      <c r="K2332">
        <v>99</v>
      </c>
      <c r="L2332">
        <v>99</v>
      </c>
      <c r="M2332">
        <v>99</v>
      </c>
      <c r="N2332">
        <v>99</v>
      </c>
      <c r="O2332">
        <v>99</v>
      </c>
      <c r="P2332">
        <v>9999</v>
      </c>
      <c r="Q2332">
        <v>6</v>
      </c>
      <c r="R2332">
        <v>26</v>
      </c>
      <c r="S2332">
        <v>26</v>
      </c>
      <c r="T2332">
        <v>0.27600849256900217</v>
      </c>
      <c r="U2332">
        <v>0.26620623620620631</v>
      </c>
      <c r="V2332">
        <v>15.038461538461542</v>
      </c>
      <c r="W2332">
        <v>58.153846153846168</v>
      </c>
      <c r="X2332">
        <v>141.8493207767313</v>
      </c>
      <c r="Y2332">
        <v>130.92692307692303</v>
      </c>
      <c r="Z2332">
        <v>130.92692307692303</v>
      </c>
      <c r="AA2332">
        <v>23.778441394421424</v>
      </c>
      <c r="AB2332">
        <v>2.4603362448799886</v>
      </c>
      <c r="AC2332">
        <v>-60.536560442772689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</row>
    <row r="2333" spans="1:39">
      <c r="A2333">
        <v>7</v>
      </c>
      <c r="B2333">
        <v>38</v>
      </c>
      <c r="C2333">
        <v>2018</v>
      </c>
      <c r="D2333">
        <v>99</v>
      </c>
      <c r="E2333">
        <v>99</v>
      </c>
      <c r="F2333">
        <v>99</v>
      </c>
      <c r="G2333">
        <v>99</v>
      </c>
      <c r="H2333">
        <v>99</v>
      </c>
      <c r="I2333">
        <v>24</v>
      </c>
      <c r="J2333">
        <v>999</v>
      </c>
      <c r="K2333">
        <v>99</v>
      </c>
      <c r="L2333">
        <v>99</v>
      </c>
      <c r="M2333">
        <v>99</v>
      </c>
      <c r="N2333">
        <v>99</v>
      </c>
      <c r="O2333">
        <v>99</v>
      </c>
      <c r="P2333">
        <v>9999</v>
      </c>
      <c r="Q2333">
        <v>12</v>
      </c>
      <c r="R2333">
        <v>34</v>
      </c>
      <c r="S2333">
        <v>34</v>
      </c>
      <c r="T2333">
        <v>0.36093418259023347</v>
      </c>
      <c r="U2333">
        <v>0.37428873644433058</v>
      </c>
      <c r="V2333">
        <v>14.617647058823531</v>
      </c>
      <c r="W2333">
        <v>58.411764705882355</v>
      </c>
      <c r="X2333">
        <v>152.51418010324397</v>
      </c>
      <c r="Y2333">
        <v>140.77058823529416</v>
      </c>
      <c r="Z2333">
        <v>140.77058823529416</v>
      </c>
      <c r="AA2333">
        <v>24.009734905704445</v>
      </c>
      <c r="AB2333">
        <v>2.184405250309001</v>
      </c>
      <c r="AC2333">
        <v>-4.5753892341609079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</row>
    <row r="2334" spans="1:39">
      <c r="A2334">
        <v>7</v>
      </c>
      <c r="B2334">
        <v>39</v>
      </c>
      <c r="C2334">
        <v>2018</v>
      </c>
      <c r="D2334">
        <v>99</v>
      </c>
      <c r="E2334">
        <v>99</v>
      </c>
      <c r="F2334">
        <v>99</v>
      </c>
      <c r="G2334">
        <v>99</v>
      </c>
      <c r="H2334">
        <v>99</v>
      </c>
      <c r="I2334">
        <v>49</v>
      </c>
      <c r="J2334">
        <v>999</v>
      </c>
      <c r="K2334">
        <v>99</v>
      </c>
      <c r="L2334">
        <v>99</v>
      </c>
      <c r="M2334">
        <v>99</v>
      </c>
      <c r="N2334">
        <v>99</v>
      </c>
      <c r="O2334">
        <v>99</v>
      </c>
      <c r="P2334">
        <v>9999</v>
      </c>
      <c r="Q2334">
        <v>149</v>
      </c>
      <c r="R2334">
        <v>2670</v>
      </c>
      <c r="S2334">
        <v>2658</v>
      </c>
      <c r="T2334">
        <v>28.343949044585997</v>
      </c>
      <c r="U2334">
        <v>28.193008553539961</v>
      </c>
      <c r="V2334">
        <v>14.560674157303369</v>
      </c>
      <c r="W2334">
        <v>58.016177577125653</v>
      </c>
      <c r="X2334">
        <v>146.73735295669155</v>
      </c>
      <c r="Y2334">
        <v>135.02501872659141</v>
      </c>
      <c r="Z2334">
        <v>135.63461249059401</v>
      </c>
      <c r="AA2334">
        <v>28.213880774208569</v>
      </c>
      <c r="AB2334">
        <v>4.0704991422658869</v>
      </c>
      <c r="AC2334">
        <v>-63.554008645426286</v>
      </c>
      <c r="AD2334">
        <v>89</v>
      </c>
      <c r="AE2334">
        <v>4</v>
      </c>
      <c r="AF2334">
        <v>0</v>
      </c>
      <c r="AG2334">
        <v>5</v>
      </c>
      <c r="AH2334">
        <v>7</v>
      </c>
      <c r="AI2334">
        <v>2</v>
      </c>
      <c r="AJ2334">
        <v>1</v>
      </c>
      <c r="AK2334">
        <v>9</v>
      </c>
      <c r="AL2334">
        <v>0</v>
      </c>
      <c r="AM2334">
        <v>0</v>
      </c>
    </row>
    <row r="2335" spans="1:39">
      <c r="A2335">
        <v>7</v>
      </c>
      <c r="B2335">
        <v>40</v>
      </c>
      <c r="C2335">
        <v>2018</v>
      </c>
      <c r="D2335">
        <v>99</v>
      </c>
      <c r="E2335">
        <v>99</v>
      </c>
      <c r="F2335">
        <v>99</v>
      </c>
      <c r="G2335">
        <v>99</v>
      </c>
      <c r="H2335">
        <v>99</v>
      </c>
      <c r="I2335">
        <v>80</v>
      </c>
      <c r="J2335">
        <v>999</v>
      </c>
      <c r="K2335">
        <v>99</v>
      </c>
      <c r="L2335">
        <v>99</v>
      </c>
      <c r="M2335">
        <v>99</v>
      </c>
      <c r="N2335">
        <v>99</v>
      </c>
      <c r="O2335">
        <v>99</v>
      </c>
      <c r="P2335">
        <v>9999</v>
      </c>
      <c r="Q2335">
        <v>121</v>
      </c>
      <c r="R2335">
        <v>4239</v>
      </c>
      <c r="S2335">
        <v>4238</v>
      </c>
      <c r="T2335">
        <v>45</v>
      </c>
      <c r="U2335">
        <v>44.924728565983592</v>
      </c>
      <c r="V2335">
        <v>15.613588110403397</v>
      </c>
      <c r="W2335">
        <v>59.867862199150551</v>
      </c>
      <c r="X2335">
        <v>146.85767534964603</v>
      </c>
      <c r="Y2335">
        <v>135.52085397499445</v>
      </c>
      <c r="Z2335">
        <v>135.5528315243042</v>
      </c>
      <c r="AA2335">
        <v>27.44901550768304</v>
      </c>
      <c r="AB2335">
        <v>2.9707557965472051</v>
      </c>
      <c r="AC2335">
        <v>-56.461248825566877</v>
      </c>
      <c r="AD2335">
        <v>97</v>
      </c>
      <c r="AE2335">
        <v>44</v>
      </c>
      <c r="AF2335">
        <v>0</v>
      </c>
      <c r="AG2335">
        <v>6</v>
      </c>
      <c r="AH2335">
        <v>455</v>
      </c>
      <c r="AI2335">
        <v>224</v>
      </c>
      <c r="AJ2335">
        <v>72</v>
      </c>
      <c r="AK2335">
        <v>149</v>
      </c>
      <c r="AL2335">
        <v>0</v>
      </c>
      <c r="AM2335">
        <v>0</v>
      </c>
    </row>
    <row r="2336" spans="1:39">
      <c r="A2336">
        <v>7</v>
      </c>
      <c r="B2336">
        <v>41</v>
      </c>
      <c r="C2336">
        <v>2018</v>
      </c>
      <c r="D2336">
        <v>99</v>
      </c>
      <c r="E2336">
        <v>99</v>
      </c>
      <c r="F2336">
        <v>99</v>
      </c>
      <c r="G2336">
        <v>99</v>
      </c>
      <c r="H2336">
        <v>99</v>
      </c>
      <c r="I2336">
        <v>81</v>
      </c>
      <c r="J2336">
        <v>999</v>
      </c>
      <c r="K2336">
        <v>99</v>
      </c>
      <c r="L2336">
        <v>99</v>
      </c>
      <c r="M2336">
        <v>99</v>
      </c>
      <c r="N2336">
        <v>99</v>
      </c>
      <c r="O2336">
        <v>99</v>
      </c>
      <c r="P2336">
        <v>9999</v>
      </c>
      <c r="Q2336">
        <v>29</v>
      </c>
      <c r="R2336">
        <v>987</v>
      </c>
      <c r="S2336">
        <v>983</v>
      </c>
      <c r="T2336">
        <v>10.477707006369428</v>
      </c>
      <c r="U2336">
        <v>10.334019578877848</v>
      </c>
      <c r="V2336">
        <v>14.229989868287738</v>
      </c>
      <c r="W2336">
        <v>57.361139369277723</v>
      </c>
      <c r="X2336">
        <v>145.79050956036269</v>
      </c>
      <c r="Y2336">
        <v>133.88632218844972</v>
      </c>
      <c r="Z2336">
        <v>134.43112919633768</v>
      </c>
      <c r="AA2336">
        <v>27.404818495137047</v>
      </c>
      <c r="AB2336">
        <v>4.1206123462099251</v>
      </c>
      <c r="AC2336">
        <v>-55.520560552534761</v>
      </c>
      <c r="AD2336">
        <v>23</v>
      </c>
      <c r="AE2336">
        <v>3</v>
      </c>
      <c r="AF2336">
        <v>0</v>
      </c>
      <c r="AG2336">
        <v>5</v>
      </c>
      <c r="AH2336">
        <v>4</v>
      </c>
      <c r="AI2336">
        <v>0</v>
      </c>
      <c r="AJ2336">
        <v>0</v>
      </c>
      <c r="AK2336">
        <v>1</v>
      </c>
      <c r="AL2336">
        <v>0</v>
      </c>
      <c r="AM2336">
        <v>0</v>
      </c>
    </row>
    <row r="2337" spans="1:39">
      <c r="A2337">
        <v>7</v>
      </c>
      <c r="B2337">
        <v>42</v>
      </c>
      <c r="C2337">
        <v>2018</v>
      </c>
      <c r="D2337">
        <v>99</v>
      </c>
      <c r="E2337">
        <v>99</v>
      </c>
      <c r="F2337">
        <v>99</v>
      </c>
      <c r="G2337">
        <v>99</v>
      </c>
      <c r="H2337">
        <v>99</v>
      </c>
      <c r="I2337">
        <v>83</v>
      </c>
      <c r="J2337">
        <v>999</v>
      </c>
      <c r="K2337">
        <v>99</v>
      </c>
      <c r="L2337">
        <v>99</v>
      </c>
      <c r="M2337">
        <v>99</v>
      </c>
      <c r="N2337">
        <v>99</v>
      </c>
      <c r="O2337">
        <v>99</v>
      </c>
      <c r="P2337">
        <v>9999</v>
      </c>
      <c r="Q2337">
        <v>66</v>
      </c>
      <c r="R2337">
        <v>1464</v>
      </c>
      <c r="S2337">
        <v>1461</v>
      </c>
      <c r="T2337">
        <v>15.54140127388535</v>
      </c>
      <c r="U2337">
        <v>15.907748328948047</v>
      </c>
      <c r="V2337">
        <v>15.006147540983603</v>
      </c>
      <c r="W2337">
        <v>58.772758384668045</v>
      </c>
      <c r="X2337">
        <v>150.85889443428101</v>
      </c>
      <c r="Y2337">
        <v>138.9478142076504</v>
      </c>
      <c r="Z2337">
        <v>139.23312799452438</v>
      </c>
      <c r="AA2337">
        <v>27.936505653376912</v>
      </c>
      <c r="AB2337">
        <v>4.140628218306718</v>
      </c>
      <c r="AC2337">
        <v>-40.747166311957791</v>
      </c>
      <c r="AD2337">
        <v>31</v>
      </c>
      <c r="AE2337">
        <v>8</v>
      </c>
      <c r="AF2337">
        <v>0</v>
      </c>
      <c r="AG2337">
        <v>1</v>
      </c>
      <c r="AH2337">
        <v>99</v>
      </c>
      <c r="AI2337">
        <v>21</v>
      </c>
      <c r="AJ2337">
        <v>6</v>
      </c>
      <c r="AK2337">
        <v>12</v>
      </c>
      <c r="AL2337">
        <v>0</v>
      </c>
      <c r="AM2337">
        <v>0</v>
      </c>
    </row>
    <row r="2338" spans="1:39">
      <c r="A2338">
        <v>7</v>
      </c>
      <c r="B2338">
        <v>43</v>
      </c>
      <c r="C2338">
        <v>2017</v>
      </c>
      <c r="D2338">
        <v>99</v>
      </c>
      <c r="E2338">
        <v>99</v>
      </c>
      <c r="F2338">
        <v>99</v>
      </c>
      <c r="G2338">
        <v>99</v>
      </c>
      <c r="H2338">
        <v>99</v>
      </c>
      <c r="I2338">
        <v>6</v>
      </c>
      <c r="J2338">
        <v>999</v>
      </c>
      <c r="K2338">
        <v>99</v>
      </c>
      <c r="L2338">
        <v>99</v>
      </c>
      <c r="M2338">
        <v>99</v>
      </c>
      <c r="N2338">
        <v>99</v>
      </c>
      <c r="O2338">
        <v>99</v>
      </c>
      <c r="P2338">
        <v>9999</v>
      </c>
      <c r="Q2338">
        <v>5</v>
      </c>
      <c r="R2338">
        <v>12</v>
      </c>
      <c r="S2338">
        <v>12</v>
      </c>
      <c r="T2338">
        <v>0.14134275618374559</v>
      </c>
      <c r="U2338">
        <v>0.12994593846977204</v>
      </c>
      <c r="V2338">
        <v>15</v>
      </c>
      <c r="W2338">
        <v>58.66666666666665</v>
      </c>
      <c r="X2338">
        <v>137.75731310942578</v>
      </c>
      <c r="Y2338">
        <v>127.15000000000002</v>
      </c>
      <c r="Z2338">
        <v>127.15000000000002</v>
      </c>
      <c r="AA2338">
        <v>19.527352611145098</v>
      </c>
      <c r="AB2338">
        <v>2.6562295750849474</v>
      </c>
      <c r="AC2338">
        <v>-58.480511316200449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</row>
    <row r="2339" spans="1:39">
      <c r="A2339">
        <v>7</v>
      </c>
      <c r="B2339">
        <v>44</v>
      </c>
      <c r="C2339">
        <v>2017</v>
      </c>
      <c r="D2339">
        <v>99</v>
      </c>
      <c r="E2339">
        <v>99</v>
      </c>
      <c r="F2339">
        <v>99</v>
      </c>
      <c r="G2339">
        <v>99</v>
      </c>
      <c r="H2339">
        <v>99</v>
      </c>
      <c r="I2339">
        <v>24</v>
      </c>
      <c r="J2339">
        <v>999</v>
      </c>
      <c r="K2339">
        <v>99</v>
      </c>
      <c r="L2339">
        <v>99</v>
      </c>
      <c r="M2339">
        <v>99</v>
      </c>
      <c r="N2339">
        <v>99</v>
      </c>
      <c r="O2339">
        <v>99</v>
      </c>
      <c r="P2339">
        <v>9999</v>
      </c>
      <c r="Q2339">
        <v>8</v>
      </c>
      <c r="R2339">
        <v>80</v>
      </c>
      <c r="S2339">
        <v>80</v>
      </c>
      <c r="T2339">
        <v>0.94228504122497025</v>
      </c>
      <c r="U2339">
        <v>0.87524866276959457</v>
      </c>
      <c r="V2339">
        <v>14.675000000000001</v>
      </c>
      <c r="W2339">
        <v>58.412500000000001</v>
      </c>
      <c r="X2339">
        <v>139.17930660888408</v>
      </c>
      <c r="Y2339">
        <v>128.46249999999998</v>
      </c>
      <c r="Z2339">
        <v>128.46249999999998</v>
      </c>
      <c r="AA2339">
        <v>14.733901172127148</v>
      </c>
      <c r="AB2339">
        <v>1.6784944891181937</v>
      </c>
      <c r="AC2339">
        <v>0.79038677252425904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</row>
    <row r="2340" spans="1:39">
      <c r="A2340">
        <v>7</v>
      </c>
      <c r="B2340">
        <v>45</v>
      </c>
      <c r="C2340">
        <v>2017</v>
      </c>
      <c r="D2340">
        <v>99</v>
      </c>
      <c r="E2340">
        <v>99</v>
      </c>
      <c r="F2340">
        <v>99</v>
      </c>
      <c r="G2340">
        <v>99</v>
      </c>
      <c r="H2340">
        <v>99</v>
      </c>
      <c r="I2340">
        <v>49</v>
      </c>
      <c r="J2340">
        <v>999</v>
      </c>
      <c r="K2340">
        <v>99</v>
      </c>
      <c r="L2340">
        <v>99</v>
      </c>
      <c r="M2340">
        <v>99</v>
      </c>
      <c r="N2340">
        <v>99</v>
      </c>
      <c r="O2340">
        <v>99</v>
      </c>
      <c r="P2340">
        <v>9999</v>
      </c>
      <c r="Q2340">
        <v>153</v>
      </c>
      <c r="R2340">
        <v>2371</v>
      </c>
      <c r="S2340">
        <v>2345</v>
      </c>
      <c r="T2340">
        <v>27.926972909305061</v>
      </c>
      <c r="U2340">
        <v>27.353134602973341</v>
      </c>
      <c r="V2340">
        <v>14.66343315056938</v>
      </c>
      <c r="W2340">
        <v>58.214925373134321</v>
      </c>
      <c r="X2340">
        <v>147.80914014731098</v>
      </c>
      <c r="Y2340">
        <v>135.45980598903415</v>
      </c>
      <c r="Z2340">
        <v>136.9617057569296</v>
      </c>
      <c r="AA2340">
        <v>26.370204330040604</v>
      </c>
      <c r="AB2340">
        <v>3.6051182291925641</v>
      </c>
      <c r="AC2340">
        <v>-63.974157809519717</v>
      </c>
      <c r="AD2340">
        <v>41</v>
      </c>
      <c r="AE2340">
        <v>6</v>
      </c>
      <c r="AF2340">
        <v>0</v>
      </c>
      <c r="AG2340">
        <v>6</v>
      </c>
      <c r="AH2340">
        <v>3</v>
      </c>
      <c r="AI2340">
        <v>1</v>
      </c>
      <c r="AJ2340">
        <v>0</v>
      </c>
      <c r="AK2340">
        <v>5</v>
      </c>
      <c r="AL2340">
        <v>0</v>
      </c>
      <c r="AM2340">
        <v>1</v>
      </c>
    </row>
    <row r="2341" spans="1:39">
      <c r="A2341">
        <v>7</v>
      </c>
      <c r="B2341">
        <v>46</v>
      </c>
      <c r="C2341">
        <v>2017</v>
      </c>
      <c r="D2341">
        <v>99</v>
      </c>
      <c r="E2341">
        <v>99</v>
      </c>
      <c r="F2341">
        <v>99</v>
      </c>
      <c r="G2341">
        <v>99</v>
      </c>
      <c r="H2341">
        <v>99</v>
      </c>
      <c r="I2341">
        <v>80</v>
      </c>
      <c r="J2341">
        <v>999</v>
      </c>
      <c r="K2341">
        <v>99</v>
      </c>
      <c r="L2341">
        <v>99</v>
      </c>
      <c r="M2341">
        <v>99</v>
      </c>
      <c r="N2341">
        <v>99</v>
      </c>
      <c r="O2341">
        <v>99</v>
      </c>
      <c r="P2341">
        <v>9999</v>
      </c>
      <c r="Q2341">
        <v>121</v>
      </c>
      <c r="R2341">
        <v>3762</v>
      </c>
      <c r="S2341">
        <v>3762</v>
      </c>
      <c r="T2341">
        <v>44.310954063604242</v>
      </c>
      <c r="U2341">
        <v>44.70424737046411</v>
      </c>
      <c r="V2341">
        <v>15.429027113237638</v>
      </c>
      <c r="W2341">
        <v>59.418926103136641</v>
      </c>
      <c r="X2341">
        <v>151.16915865618631</v>
      </c>
      <c r="Y2341">
        <v>139.52913343965969</v>
      </c>
      <c r="Z2341">
        <v>139.52913343965969</v>
      </c>
      <c r="AA2341">
        <v>27.258995008466631</v>
      </c>
      <c r="AB2341">
        <v>2.9366776490487392</v>
      </c>
      <c r="AC2341">
        <v>-56.884147092577152</v>
      </c>
      <c r="AD2341">
        <v>28</v>
      </c>
      <c r="AE2341">
        <v>12</v>
      </c>
      <c r="AF2341">
        <v>0</v>
      </c>
      <c r="AG2341">
        <v>3</v>
      </c>
      <c r="AH2341">
        <v>129</v>
      </c>
      <c r="AI2341">
        <v>99</v>
      </c>
      <c r="AJ2341">
        <v>18</v>
      </c>
      <c r="AK2341">
        <v>43</v>
      </c>
      <c r="AL2341">
        <v>0</v>
      </c>
      <c r="AM2341">
        <v>1</v>
      </c>
    </row>
    <row r="2342" spans="1:39">
      <c r="A2342">
        <v>7</v>
      </c>
      <c r="B2342">
        <v>47</v>
      </c>
      <c r="C2342">
        <v>2017</v>
      </c>
      <c r="D2342">
        <v>99</v>
      </c>
      <c r="E2342">
        <v>99</v>
      </c>
      <c r="F2342">
        <v>99</v>
      </c>
      <c r="G2342">
        <v>99</v>
      </c>
      <c r="H2342">
        <v>99</v>
      </c>
      <c r="I2342">
        <v>81</v>
      </c>
      <c r="J2342">
        <v>999</v>
      </c>
      <c r="K2342">
        <v>99</v>
      </c>
      <c r="L2342">
        <v>99</v>
      </c>
      <c r="M2342">
        <v>99</v>
      </c>
      <c r="N2342">
        <v>99</v>
      </c>
      <c r="O2342">
        <v>99</v>
      </c>
      <c r="P2342">
        <v>9999</v>
      </c>
      <c r="Q2342">
        <v>30</v>
      </c>
      <c r="R2342">
        <v>844</v>
      </c>
      <c r="S2342">
        <v>833</v>
      </c>
      <c r="T2342">
        <v>9.9411071849234389</v>
      </c>
      <c r="U2342">
        <v>9.6160335130728622</v>
      </c>
      <c r="V2342">
        <v>14.428909952606629</v>
      </c>
      <c r="W2342">
        <v>57.927971188475389</v>
      </c>
      <c r="X2342">
        <v>146.48387958080235</v>
      </c>
      <c r="Y2342">
        <v>133.77914691943127</v>
      </c>
      <c r="Z2342">
        <v>135.54573829531816</v>
      </c>
      <c r="AA2342">
        <v>24.011798504737055</v>
      </c>
      <c r="AB2342">
        <v>3.5573973570508857</v>
      </c>
      <c r="AC2342">
        <v>-63.663699617023447</v>
      </c>
      <c r="AD2342">
        <v>19</v>
      </c>
      <c r="AE2342">
        <v>7</v>
      </c>
      <c r="AF2342">
        <v>0</v>
      </c>
      <c r="AG2342">
        <v>2</v>
      </c>
      <c r="AH2342">
        <v>0</v>
      </c>
      <c r="AI2342">
        <v>0</v>
      </c>
      <c r="AJ2342">
        <v>0</v>
      </c>
      <c r="AK2342">
        <v>2</v>
      </c>
      <c r="AL2342">
        <v>0</v>
      </c>
      <c r="AM2342">
        <v>0</v>
      </c>
    </row>
    <row r="2343" spans="1:39">
      <c r="A2343">
        <v>7</v>
      </c>
      <c r="B2343">
        <v>48</v>
      </c>
      <c r="C2343">
        <v>2017</v>
      </c>
      <c r="D2343">
        <v>99</v>
      </c>
      <c r="E2343">
        <v>99</v>
      </c>
      <c r="F2343">
        <v>99</v>
      </c>
      <c r="G2343">
        <v>99</v>
      </c>
      <c r="H2343">
        <v>99</v>
      </c>
      <c r="I2343">
        <v>83</v>
      </c>
      <c r="J2343">
        <v>999</v>
      </c>
      <c r="K2343">
        <v>99</v>
      </c>
      <c r="L2343">
        <v>99</v>
      </c>
      <c r="M2343">
        <v>99</v>
      </c>
      <c r="N2343">
        <v>99</v>
      </c>
      <c r="O2343">
        <v>99</v>
      </c>
      <c r="P2343">
        <v>9999</v>
      </c>
      <c r="Q2343">
        <v>82</v>
      </c>
      <c r="R2343">
        <v>1421</v>
      </c>
      <c r="S2343">
        <v>1421</v>
      </c>
      <c r="T2343">
        <v>16.737338044758538</v>
      </c>
      <c r="U2343">
        <v>17.321389912250311</v>
      </c>
      <c r="V2343">
        <v>14.966924700914849</v>
      </c>
      <c r="W2343">
        <v>58.888106966924695</v>
      </c>
      <c r="X2343">
        <v>155.06788361849743</v>
      </c>
      <c r="Y2343">
        <v>143.1276565798735</v>
      </c>
      <c r="Z2343">
        <v>143.1276565798735</v>
      </c>
      <c r="AA2343">
        <v>29.082522581472755</v>
      </c>
      <c r="AB2343">
        <v>4.5067163115238591</v>
      </c>
      <c r="AC2343">
        <v>-47.896127703149261</v>
      </c>
      <c r="AD2343">
        <v>36</v>
      </c>
      <c r="AE2343">
        <v>3</v>
      </c>
      <c r="AF2343">
        <v>0</v>
      </c>
      <c r="AG2343">
        <v>7</v>
      </c>
      <c r="AH2343">
        <v>67</v>
      </c>
      <c r="AI2343">
        <v>11</v>
      </c>
      <c r="AJ2343">
        <v>1</v>
      </c>
      <c r="AK2343">
        <v>22</v>
      </c>
      <c r="AL2343">
        <v>0</v>
      </c>
      <c r="AM2343">
        <v>1</v>
      </c>
    </row>
    <row r="2344" spans="1:39">
      <c r="A2344">
        <v>7</v>
      </c>
      <c r="B2344">
        <v>49</v>
      </c>
      <c r="C2344">
        <v>2016</v>
      </c>
      <c r="D2344">
        <v>99</v>
      </c>
      <c r="E2344">
        <v>99</v>
      </c>
      <c r="F2344">
        <v>99</v>
      </c>
      <c r="G2344">
        <v>99</v>
      </c>
      <c r="H2344">
        <v>99</v>
      </c>
      <c r="I2344">
        <v>6</v>
      </c>
      <c r="J2344">
        <v>999</v>
      </c>
      <c r="K2344">
        <v>99</v>
      </c>
      <c r="L2344">
        <v>99</v>
      </c>
      <c r="M2344">
        <v>99</v>
      </c>
      <c r="N2344">
        <v>99</v>
      </c>
      <c r="O2344">
        <v>99</v>
      </c>
      <c r="P2344">
        <v>9999</v>
      </c>
      <c r="Q2344">
        <v>6</v>
      </c>
      <c r="R2344">
        <v>14</v>
      </c>
      <c r="S2344">
        <v>14</v>
      </c>
      <c r="T2344">
        <v>0.16009148084619779</v>
      </c>
      <c r="U2344">
        <v>0.13734356857937699</v>
      </c>
      <c r="V2344">
        <v>14.642857142857141</v>
      </c>
      <c r="W2344">
        <v>58.214285714285694</v>
      </c>
      <c r="X2344">
        <v>126.636743538152</v>
      </c>
      <c r="Y2344">
        <v>116.88571428571424</v>
      </c>
      <c r="Z2344">
        <v>116.88571428571424</v>
      </c>
      <c r="AA2344">
        <v>27.514693662604095</v>
      </c>
      <c r="AB2344">
        <v>3.1887877550784722</v>
      </c>
      <c r="AC2344">
        <v>-47.410122272180445</v>
      </c>
      <c r="AD2344">
        <v>0</v>
      </c>
      <c r="AE2344">
        <v>0</v>
      </c>
      <c r="AF2344">
        <v>0</v>
      </c>
      <c r="AG2344">
        <v>0</v>
      </c>
      <c r="AH2344">
        <v>4</v>
      </c>
      <c r="AI2344">
        <v>0</v>
      </c>
      <c r="AJ2344">
        <v>0</v>
      </c>
      <c r="AK2344">
        <v>0</v>
      </c>
      <c r="AL2344">
        <v>0</v>
      </c>
      <c r="AM2344">
        <v>0</v>
      </c>
    </row>
    <row r="2345" spans="1:39">
      <c r="A2345">
        <v>7</v>
      </c>
      <c r="B2345">
        <v>50</v>
      </c>
      <c r="C2345">
        <v>2016</v>
      </c>
      <c r="D2345">
        <v>99</v>
      </c>
      <c r="E2345">
        <v>99</v>
      </c>
      <c r="F2345">
        <v>99</v>
      </c>
      <c r="G2345">
        <v>99</v>
      </c>
      <c r="H2345">
        <v>99</v>
      </c>
      <c r="I2345">
        <v>24</v>
      </c>
      <c r="J2345">
        <v>999</v>
      </c>
      <c r="K2345">
        <v>99</v>
      </c>
      <c r="L2345">
        <v>99</v>
      </c>
      <c r="M2345">
        <v>99</v>
      </c>
      <c r="N2345">
        <v>99</v>
      </c>
      <c r="O2345">
        <v>99</v>
      </c>
      <c r="P2345">
        <v>9999</v>
      </c>
      <c r="Q2345">
        <v>9</v>
      </c>
      <c r="R2345">
        <v>52</v>
      </c>
      <c r="S2345">
        <v>52</v>
      </c>
      <c r="T2345">
        <v>0.59462550028587802</v>
      </c>
      <c r="U2345">
        <v>0.54436363447138914</v>
      </c>
      <c r="V2345">
        <v>14.519230769230772</v>
      </c>
      <c r="W2345">
        <v>58.346153846153832</v>
      </c>
      <c r="X2345">
        <v>135.13417784815397</v>
      </c>
      <c r="Y2345">
        <v>124.72884615384612</v>
      </c>
      <c r="Z2345">
        <v>124.72884615384612</v>
      </c>
      <c r="AA2345">
        <v>18.724329468722104</v>
      </c>
      <c r="AB2345">
        <v>1.8696422465748097</v>
      </c>
      <c r="AC2345">
        <v>-39.668043436131761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</row>
    <row r="2346" spans="1:39">
      <c r="A2346">
        <v>7</v>
      </c>
      <c r="B2346">
        <v>51</v>
      </c>
      <c r="C2346">
        <v>2016</v>
      </c>
      <c r="D2346">
        <v>99</v>
      </c>
      <c r="E2346">
        <v>99</v>
      </c>
      <c r="F2346">
        <v>99</v>
      </c>
      <c r="G2346">
        <v>99</v>
      </c>
      <c r="H2346">
        <v>99</v>
      </c>
      <c r="I2346">
        <v>49</v>
      </c>
      <c r="J2346">
        <v>999</v>
      </c>
      <c r="K2346">
        <v>99</v>
      </c>
      <c r="L2346">
        <v>99</v>
      </c>
      <c r="M2346">
        <v>99</v>
      </c>
      <c r="N2346">
        <v>99</v>
      </c>
      <c r="O2346">
        <v>99</v>
      </c>
      <c r="P2346">
        <v>9999</v>
      </c>
      <c r="Q2346">
        <v>158</v>
      </c>
      <c r="R2346">
        <v>2712</v>
      </c>
      <c r="S2346">
        <v>2683</v>
      </c>
      <c r="T2346">
        <v>31.012006861063476</v>
      </c>
      <c r="U2346">
        <v>31.077180136111448</v>
      </c>
      <c r="V2346">
        <v>14.768067846607664</v>
      </c>
      <c r="W2346">
        <v>58.53671263510995</v>
      </c>
      <c r="X2346">
        <v>148.95940197573029</v>
      </c>
      <c r="Y2346">
        <v>136.53156342182888</v>
      </c>
      <c r="Z2346">
        <v>138.00730525531117</v>
      </c>
      <c r="AA2346">
        <v>28.082914990363061</v>
      </c>
      <c r="AB2346">
        <v>3.7004464179241841</v>
      </c>
      <c r="AC2346">
        <v>-61.760229969920751</v>
      </c>
      <c r="AD2346">
        <v>35</v>
      </c>
      <c r="AE2346">
        <v>4</v>
      </c>
      <c r="AF2346">
        <v>0</v>
      </c>
      <c r="AG2346">
        <v>5</v>
      </c>
      <c r="AH2346">
        <v>6</v>
      </c>
      <c r="AI2346">
        <v>2</v>
      </c>
      <c r="AJ2346">
        <v>0</v>
      </c>
      <c r="AK2346">
        <v>18</v>
      </c>
      <c r="AL2346">
        <v>33</v>
      </c>
      <c r="AM2346">
        <v>1</v>
      </c>
    </row>
    <row r="2347" spans="1:39">
      <c r="A2347">
        <v>7</v>
      </c>
      <c r="B2347">
        <v>52</v>
      </c>
      <c r="C2347">
        <v>2016</v>
      </c>
      <c r="D2347">
        <v>99</v>
      </c>
      <c r="E2347">
        <v>99</v>
      </c>
      <c r="F2347">
        <v>99</v>
      </c>
      <c r="G2347">
        <v>99</v>
      </c>
      <c r="H2347">
        <v>99</v>
      </c>
      <c r="I2347">
        <v>80</v>
      </c>
      <c r="J2347">
        <v>999</v>
      </c>
      <c r="K2347">
        <v>99</v>
      </c>
      <c r="L2347">
        <v>99</v>
      </c>
      <c r="M2347">
        <v>99</v>
      </c>
      <c r="N2347">
        <v>99</v>
      </c>
      <c r="O2347">
        <v>99</v>
      </c>
      <c r="P2347">
        <v>9999</v>
      </c>
      <c r="Q2347">
        <v>127</v>
      </c>
      <c r="R2347">
        <v>3265</v>
      </c>
      <c r="S2347">
        <v>3265</v>
      </c>
      <c r="T2347">
        <v>37.33562035448827</v>
      </c>
      <c r="U2347">
        <v>37.35630080826575</v>
      </c>
      <c r="V2347">
        <v>15.289127105666161</v>
      </c>
      <c r="W2347">
        <v>59.254211332312401</v>
      </c>
      <c r="X2347">
        <v>147.69307090036986</v>
      </c>
      <c r="Y2347">
        <v>136.32070444104147</v>
      </c>
      <c r="Z2347">
        <v>136.32070444104147</v>
      </c>
      <c r="AA2347">
        <v>26.899692070741406</v>
      </c>
      <c r="AB2347">
        <v>3.4199220231558409</v>
      </c>
      <c r="AC2347">
        <v>-50.070545648950947</v>
      </c>
      <c r="AD2347">
        <v>14</v>
      </c>
      <c r="AE2347">
        <v>0</v>
      </c>
      <c r="AF2347">
        <v>0</v>
      </c>
      <c r="AG2347">
        <v>6</v>
      </c>
      <c r="AH2347">
        <v>15</v>
      </c>
      <c r="AI2347">
        <v>4</v>
      </c>
      <c r="AJ2347">
        <v>0</v>
      </c>
      <c r="AK2347">
        <v>1</v>
      </c>
      <c r="AL2347">
        <v>1</v>
      </c>
      <c r="AM2347">
        <v>0</v>
      </c>
    </row>
    <row r="2348" spans="1:39">
      <c r="A2348">
        <v>7</v>
      </c>
      <c r="B2348">
        <v>53</v>
      </c>
      <c r="C2348">
        <v>2016</v>
      </c>
      <c r="D2348">
        <v>99</v>
      </c>
      <c r="E2348">
        <v>99</v>
      </c>
      <c r="F2348">
        <v>99</v>
      </c>
      <c r="G2348">
        <v>99</v>
      </c>
      <c r="H2348">
        <v>99</v>
      </c>
      <c r="I2348">
        <v>81</v>
      </c>
      <c r="J2348">
        <v>999</v>
      </c>
      <c r="K2348">
        <v>99</v>
      </c>
      <c r="L2348">
        <v>99</v>
      </c>
      <c r="M2348">
        <v>99</v>
      </c>
      <c r="N2348">
        <v>99</v>
      </c>
      <c r="O2348">
        <v>99</v>
      </c>
      <c r="P2348">
        <v>9999</v>
      </c>
      <c r="Q2348">
        <v>28</v>
      </c>
      <c r="R2348">
        <v>1192</v>
      </c>
      <c r="S2348">
        <v>1181</v>
      </c>
      <c r="T2348">
        <v>13.630646083476272</v>
      </c>
      <c r="U2348">
        <v>13.267620372439101</v>
      </c>
      <c r="V2348">
        <v>14.677013422818789</v>
      </c>
      <c r="W2348">
        <v>58.187129551227777</v>
      </c>
      <c r="X2348">
        <v>144.8779148821686</v>
      </c>
      <c r="Y2348">
        <v>132.61661073825508</v>
      </c>
      <c r="Z2348">
        <v>133.85182049110929</v>
      </c>
      <c r="AA2348">
        <v>23.559226689844579</v>
      </c>
      <c r="AB2348">
        <v>3.5604902631216953</v>
      </c>
      <c r="AC2348">
        <v>-58.419408876803523</v>
      </c>
      <c r="AD2348">
        <v>15</v>
      </c>
      <c r="AE2348">
        <v>5</v>
      </c>
      <c r="AF2348">
        <v>0</v>
      </c>
      <c r="AG2348">
        <v>2</v>
      </c>
      <c r="AH2348">
        <v>1</v>
      </c>
      <c r="AI2348">
        <v>2</v>
      </c>
      <c r="AJ2348">
        <v>0</v>
      </c>
      <c r="AK2348">
        <v>10</v>
      </c>
      <c r="AL2348">
        <v>8</v>
      </c>
      <c r="AM2348">
        <v>0</v>
      </c>
    </row>
    <row r="2349" spans="1:39">
      <c r="A2349">
        <v>7</v>
      </c>
      <c r="B2349">
        <v>54</v>
      </c>
      <c r="C2349">
        <v>2016</v>
      </c>
      <c r="D2349">
        <v>99</v>
      </c>
      <c r="E2349">
        <v>99</v>
      </c>
      <c r="F2349">
        <v>99</v>
      </c>
      <c r="G2349">
        <v>99</v>
      </c>
      <c r="H2349">
        <v>99</v>
      </c>
      <c r="I2349">
        <v>83</v>
      </c>
      <c r="J2349">
        <v>999</v>
      </c>
      <c r="K2349">
        <v>99</v>
      </c>
      <c r="L2349">
        <v>99</v>
      </c>
      <c r="M2349">
        <v>99</v>
      </c>
      <c r="N2349">
        <v>99</v>
      </c>
      <c r="O2349">
        <v>99</v>
      </c>
      <c r="P2349">
        <v>9999</v>
      </c>
      <c r="Q2349">
        <v>91</v>
      </c>
      <c r="R2349">
        <v>1510</v>
      </c>
      <c r="S2349">
        <v>1510</v>
      </c>
      <c r="T2349">
        <v>17.267009719839901</v>
      </c>
      <c r="U2349">
        <v>17.617191480132938</v>
      </c>
      <c r="V2349">
        <v>15.331125827814571</v>
      </c>
      <c r="W2349">
        <v>59.496688741721854</v>
      </c>
      <c r="X2349">
        <v>150.6049234787225</v>
      </c>
      <c r="Y2349">
        <v>139.00834437086095</v>
      </c>
      <c r="Z2349">
        <v>139.00834437086095</v>
      </c>
      <c r="AA2349">
        <v>28.563374581053399</v>
      </c>
      <c r="AB2349">
        <v>4.3177964888368727</v>
      </c>
      <c r="AC2349">
        <v>-47.922389633470921</v>
      </c>
      <c r="AD2349">
        <v>29</v>
      </c>
      <c r="AE2349">
        <v>7</v>
      </c>
      <c r="AF2349">
        <v>0</v>
      </c>
      <c r="AG2349">
        <v>6</v>
      </c>
      <c r="AH2349">
        <v>126</v>
      </c>
      <c r="AI2349">
        <v>24</v>
      </c>
      <c r="AJ2349">
        <v>11</v>
      </c>
      <c r="AK2349">
        <v>18</v>
      </c>
      <c r="AL2349">
        <v>4</v>
      </c>
      <c r="AM2349">
        <v>2</v>
      </c>
    </row>
    <row r="2350" spans="1:39">
      <c r="A2350">
        <v>7</v>
      </c>
      <c r="B2350">
        <v>55</v>
      </c>
      <c r="C2350">
        <v>2015</v>
      </c>
      <c r="D2350">
        <v>99</v>
      </c>
      <c r="E2350">
        <v>99</v>
      </c>
      <c r="F2350">
        <v>99</v>
      </c>
      <c r="G2350">
        <v>99</v>
      </c>
      <c r="H2350">
        <v>99</v>
      </c>
      <c r="I2350">
        <v>6</v>
      </c>
      <c r="J2350">
        <v>999</v>
      </c>
      <c r="K2350">
        <v>99</v>
      </c>
      <c r="L2350">
        <v>99</v>
      </c>
      <c r="M2350">
        <v>99</v>
      </c>
      <c r="N2350">
        <v>99</v>
      </c>
      <c r="O2350">
        <v>99</v>
      </c>
      <c r="P2350">
        <v>9999</v>
      </c>
      <c r="Q2350">
        <v>13</v>
      </c>
      <c r="R2350">
        <v>35</v>
      </c>
      <c r="S2350">
        <v>35</v>
      </c>
      <c r="T2350">
        <v>0.38772571175362802</v>
      </c>
      <c r="U2350">
        <v>0.36754739597726066</v>
      </c>
      <c r="V2350">
        <v>15.371428571428575</v>
      </c>
      <c r="W2350">
        <v>58.828571428571443</v>
      </c>
      <c r="X2350">
        <v>138.50177991023065</v>
      </c>
      <c r="Y2350">
        <v>127.83714285714288</v>
      </c>
      <c r="Z2350">
        <v>127.83714285714288</v>
      </c>
      <c r="AA2350">
        <v>23.389302630711796</v>
      </c>
      <c r="AB2350">
        <v>2.6990550122558208</v>
      </c>
      <c r="AC2350">
        <v>-59.487120068854573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</row>
    <row r="2351" spans="1:39">
      <c r="A2351">
        <v>7</v>
      </c>
      <c r="B2351">
        <v>56</v>
      </c>
      <c r="C2351">
        <v>2015</v>
      </c>
      <c r="D2351">
        <v>99</v>
      </c>
      <c r="E2351">
        <v>99</v>
      </c>
      <c r="F2351">
        <v>99</v>
      </c>
      <c r="G2351">
        <v>99</v>
      </c>
      <c r="H2351">
        <v>99</v>
      </c>
      <c r="I2351">
        <v>24</v>
      </c>
      <c r="J2351">
        <v>999</v>
      </c>
      <c r="K2351">
        <v>99</v>
      </c>
      <c r="L2351">
        <v>99</v>
      </c>
      <c r="M2351">
        <v>99</v>
      </c>
      <c r="N2351">
        <v>99</v>
      </c>
      <c r="O2351">
        <v>99</v>
      </c>
      <c r="P2351">
        <v>9999</v>
      </c>
      <c r="Q2351">
        <v>9</v>
      </c>
      <c r="R2351">
        <v>33</v>
      </c>
      <c r="S2351">
        <v>33</v>
      </c>
      <c r="T2351">
        <v>0.36556995679627774</v>
      </c>
      <c r="U2351">
        <v>0.33649607718339242</v>
      </c>
      <c r="V2351">
        <v>14.909090909090908</v>
      </c>
      <c r="W2351">
        <v>58.575757575757585</v>
      </c>
      <c r="X2351">
        <v>134.48570209133584</v>
      </c>
      <c r="Y2351">
        <v>124.13030303030303</v>
      </c>
      <c r="Z2351">
        <v>124.13030303030303</v>
      </c>
      <c r="AA2351">
        <v>29.687529111676756</v>
      </c>
      <c r="AB2351">
        <v>1.9074066644673184</v>
      </c>
      <c r="AC2351">
        <v>-24.64732471311514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</row>
    <row r="2352" spans="1:39">
      <c r="A2352">
        <v>7</v>
      </c>
      <c r="B2352">
        <v>57</v>
      </c>
      <c r="C2352">
        <v>2015</v>
      </c>
      <c r="D2352">
        <v>99</v>
      </c>
      <c r="E2352">
        <v>99</v>
      </c>
      <c r="F2352">
        <v>99</v>
      </c>
      <c r="G2352">
        <v>99</v>
      </c>
      <c r="H2352">
        <v>99</v>
      </c>
      <c r="I2352">
        <v>49</v>
      </c>
      <c r="J2352">
        <v>999</v>
      </c>
      <c r="K2352">
        <v>99</v>
      </c>
      <c r="L2352">
        <v>99</v>
      </c>
      <c r="M2352">
        <v>99</v>
      </c>
      <c r="N2352">
        <v>99</v>
      </c>
      <c r="O2352">
        <v>99</v>
      </c>
      <c r="P2352">
        <v>9999</v>
      </c>
      <c r="Q2352">
        <v>162</v>
      </c>
      <c r="R2352">
        <v>2576</v>
      </c>
      <c r="S2352">
        <v>2556</v>
      </c>
      <c r="T2352">
        <v>28.536612385067009</v>
      </c>
      <c r="U2352">
        <v>28.546799923373872</v>
      </c>
      <c r="V2352">
        <v>14.290372670807461</v>
      </c>
      <c r="W2352">
        <v>57.570422535211264</v>
      </c>
      <c r="X2352">
        <v>146.89016204248955</v>
      </c>
      <c r="Y2352">
        <v>134.90353260869551</v>
      </c>
      <c r="Z2352">
        <v>135.95911580594665</v>
      </c>
      <c r="AA2352">
        <v>29.105742255412999</v>
      </c>
      <c r="AB2352">
        <v>4.2928920008192302</v>
      </c>
      <c r="AC2352">
        <v>-64.659670876355591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61</v>
      </c>
      <c r="AM2352">
        <v>0</v>
      </c>
    </row>
    <row r="2353" spans="1:39">
      <c r="A2353">
        <v>7</v>
      </c>
      <c r="B2353">
        <v>58</v>
      </c>
      <c r="C2353">
        <v>2015</v>
      </c>
      <c r="D2353">
        <v>99</v>
      </c>
      <c r="E2353">
        <v>99</v>
      </c>
      <c r="F2353">
        <v>99</v>
      </c>
      <c r="G2353">
        <v>99</v>
      </c>
      <c r="H2353">
        <v>99</v>
      </c>
      <c r="I2353">
        <v>80</v>
      </c>
      <c r="J2353">
        <v>999</v>
      </c>
      <c r="K2353">
        <v>99</v>
      </c>
      <c r="L2353">
        <v>99</v>
      </c>
      <c r="M2353">
        <v>99</v>
      </c>
      <c r="N2353">
        <v>99</v>
      </c>
      <c r="O2353">
        <v>99</v>
      </c>
      <c r="P2353">
        <v>9999</v>
      </c>
      <c r="Q2353">
        <v>131</v>
      </c>
      <c r="R2353">
        <v>3607</v>
      </c>
      <c r="S2353">
        <v>3607</v>
      </c>
      <c r="T2353">
        <v>39.957904065581033</v>
      </c>
      <c r="U2353">
        <v>39.488266051642434</v>
      </c>
      <c r="V2353">
        <v>15.468810645966176</v>
      </c>
      <c r="W2353">
        <v>59.624896035486564</v>
      </c>
      <c r="X2353">
        <v>144.38828917288262</v>
      </c>
      <c r="Y2353">
        <v>133.27039090657047</v>
      </c>
      <c r="Z2353">
        <v>133.27039090657047</v>
      </c>
      <c r="AA2353">
        <v>27.911526018018726</v>
      </c>
      <c r="AB2353">
        <v>3.721578715897655</v>
      </c>
      <c r="AC2353">
        <v>-50.354226449988715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17</v>
      </c>
      <c r="AM2353">
        <v>0</v>
      </c>
    </row>
    <row r="2354" spans="1:39">
      <c r="A2354">
        <v>7</v>
      </c>
      <c r="B2354">
        <v>59</v>
      </c>
      <c r="C2354">
        <v>2015</v>
      </c>
      <c r="D2354">
        <v>99</v>
      </c>
      <c r="E2354">
        <v>99</v>
      </c>
      <c r="F2354">
        <v>99</v>
      </c>
      <c r="G2354">
        <v>99</v>
      </c>
      <c r="H2354">
        <v>99</v>
      </c>
      <c r="I2354">
        <v>81</v>
      </c>
      <c r="J2354">
        <v>999</v>
      </c>
      <c r="K2354">
        <v>99</v>
      </c>
      <c r="L2354">
        <v>99</v>
      </c>
      <c r="M2354">
        <v>99</v>
      </c>
      <c r="N2354">
        <v>99</v>
      </c>
      <c r="O2354">
        <v>99</v>
      </c>
      <c r="P2354">
        <v>9999</v>
      </c>
      <c r="Q2354">
        <v>34</v>
      </c>
      <c r="R2354">
        <v>1252</v>
      </c>
      <c r="S2354">
        <v>1244</v>
      </c>
      <c r="T2354">
        <v>13.869502603301211</v>
      </c>
      <c r="U2354">
        <v>14.183864551847339</v>
      </c>
      <c r="V2354">
        <v>13.626996805111824</v>
      </c>
      <c r="W2354">
        <v>56.482315112540178</v>
      </c>
      <c r="X2354">
        <v>150.13066850352564</v>
      </c>
      <c r="Y2354">
        <v>137.9119808306711</v>
      </c>
      <c r="Z2354">
        <v>138.79887459807085</v>
      </c>
      <c r="AA2354">
        <v>26.945591518287006</v>
      </c>
      <c r="AB2354">
        <v>4.4926351783826952</v>
      </c>
      <c r="AC2354">
        <v>-61.514327479099379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38</v>
      </c>
      <c r="AM2354">
        <v>0</v>
      </c>
    </row>
    <row r="2355" spans="1:39">
      <c r="A2355">
        <v>7</v>
      </c>
      <c r="B2355">
        <v>60</v>
      </c>
      <c r="C2355">
        <v>2015</v>
      </c>
      <c r="D2355">
        <v>99</v>
      </c>
      <c r="E2355">
        <v>99</v>
      </c>
      <c r="F2355">
        <v>99</v>
      </c>
      <c r="G2355">
        <v>99</v>
      </c>
      <c r="H2355">
        <v>99</v>
      </c>
      <c r="I2355">
        <v>83</v>
      </c>
      <c r="J2355">
        <v>999</v>
      </c>
      <c r="K2355">
        <v>99</v>
      </c>
      <c r="L2355">
        <v>99</v>
      </c>
      <c r="M2355">
        <v>99</v>
      </c>
      <c r="N2355">
        <v>99</v>
      </c>
      <c r="O2355">
        <v>99</v>
      </c>
      <c r="P2355">
        <v>9999</v>
      </c>
      <c r="Q2355">
        <v>91</v>
      </c>
      <c r="R2355">
        <v>1524</v>
      </c>
      <c r="S2355">
        <v>1524</v>
      </c>
      <c r="T2355">
        <v>16.882685277500826</v>
      </c>
      <c r="U2355">
        <v>17.077025999975707</v>
      </c>
      <c r="V2355">
        <v>15.669291338582685</v>
      </c>
      <c r="W2355">
        <v>60.19291338582677</v>
      </c>
      <c r="X2355">
        <v>147.78737029485603</v>
      </c>
      <c r="Y2355">
        <v>136.40774278215235</v>
      </c>
      <c r="Z2355">
        <v>136.40774278215235</v>
      </c>
      <c r="AA2355">
        <v>30.488748932029928</v>
      </c>
      <c r="AB2355">
        <v>4.0538762973841038</v>
      </c>
      <c r="AC2355">
        <v>-45.338087457014993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13</v>
      </c>
      <c r="AM2355">
        <v>2</v>
      </c>
    </row>
    <row r="2356" spans="1:39">
      <c r="A2356">
        <v>7</v>
      </c>
      <c r="B2356">
        <v>61</v>
      </c>
      <c r="C2356">
        <v>2014</v>
      </c>
      <c r="D2356">
        <v>99</v>
      </c>
      <c r="E2356">
        <v>99</v>
      </c>
      <c r="F2356">
        <v>99</v>
      </c>
      <c r="G2356">
        <v>99</v>
      </c>
      <c r="H2356">
        <v>99</v>
      </c>
      <c r="I2356">
        <v>6</v>
      </c>
      <c r="J2356">
        <v>999</v>
      </c>
      <c r="K2356">
        <v>99</v>
      </c>
      <c r="L2356">
        <v>99</v>
      </c>
      <c r="M2356">
        <v>99</v>
      </c>
      <c r="N2356">
        <v>99</v>
      </c>
      <c r="O2356">
        <v>99</v>
      </c>
      <c r="P2356">
        <v>9999</v>
      </c>
      <c r="Q2356">
        <v>6</v>
      </c>
      <c r="R2356">
        <v>21</v>
      </c>
      <c r="S2356">
        <v>21</v>
      </c>
      <c r="T2356">
        <v>0.24570024570024568</v>
      </c>
      <c r="U2356">
        <v>0.21783737531803127</v>
      </c>
      <c r="V2356">
        <v>15.571428571428577</v>
      </c>
      <c r="W2356">
        <v>59.238095238095248</v>
      </c>
      <c r="X2356">
        <v>128.51983697054121</v>
      </c>
      <c r="Y2356">
        <v>118.62380952380953</v>
      </c>
      <c r="Z2356">
        <v>118.62380952380953</v>
      </c>
      <c r="AA2356">
        <v>21.127682241933055</v>
      </c>
      <c r="AB2356">
        <v>2.1581465130713942</v>
      </c>
      <c r="AC2356">
        <v>-58.151645324298727</v>
      </c>
    </row>
    <row r="2357" spans="1:39">
      <c r="A2357">
        <v>7</v>
      </c>
      <c r="B2357">
        <v>62</v>
      </c>
      <c r="C2357">
        <v>2014</v>
      </c>
      <c r="D2357">
        <v>99</v>
      </c>
      <c r="E2357">
        <v>99</v>
      </c>
      <c r="F2357">
        <v>99</v>
      </c>
      <c r="G2357">
        <v>99</v>
      </c>
      <c r="H2357">
        <v>99</v>
      </c>
      <c r="I2357">
        <v>24</v>
      </c>
      <c r="J2357">
        <v>999</v>
      </c>
      <c r="K2357">
        <v>99</v>
      </c>
      <c r="L2357">
        <v>99</v>
      </c>
      <c r="M2357">
        <v>99</v>
      </c>
      <c r="N2357">
        <v>99</v>
      </c>
      <c r="O2357">
        <v>99</v>
      </c>
      <c r="P2357">
        <v>9999</v>
      </c>
      <c r="Q2357">
        <v>14</v>
      </c>
      <c r="R2357">
        <v>78</v>
      </c>
      <c r="S2357">
        <v>77</v>
      </c>
      <c r="T2357">
        <v>0.91260091260091236</v>
      </c>
      <c r="U2357">
        <v>0.8353391318947555</v>
      </c>
      <c r="V2357">
        <v>15.858974358974361</v>
      </c>
      <c r="W2357">
        <v>58.246753246753237</v>
      </c>
      <c r="X2357">
        <v>134.06394977359221</v>
      </c>
      <c r="Y2357">
        <v>122.4692307692308</v>
      </c>
      <c r="Z2357">
        <v>124.05974025974028</v>
      </c>
      <c r="AA2357">
        <v>25.21562729088426</v>
      </c>
      <c r="AB2357">
        <v>2.1811223380175022</v>
      </c>
      <c r="AC2357">
        <v>-31.524785865994183</v>
      </c>
    </row>
    <row r="2358" spans="1:39">
      <c r="A2358">
        <v>7</v>
      </c>
      <c r="B2358">
        <v>63</v>
      </c>
      <c r="C2358">
        <v>2014</v>
      </c>
      <c r="D2358">
        <v>99</v>
      </c>
      <c r="E2358">
        <v>99</v>
      </c>
      <c r="F2358">
        <v>99</v>
      </c>
      <c r="G2358">
        <v>99</v>
      </c>
      <c r="H2358">
        <v>99</v>
      </c>
      <c r="I2358">
        <v>49</v>
      </c>
      <c r="J2358">
        <v>999</v>
      </c>
      <c r="K2358">
        <v>99</v>
      </c>
      <c r="L2358">
        <v>99</v>
      </c>
      <c r="M2358">
        <v>99</v>
      </c>
      <c r="N2358">
        <v>99</v>
      </c>
      <c r="O2358">
        <v>99</v>
      </c>
      <c r="P2358">
        <v>9999</v>
      </c>
      <c r="Q2358">
        <v>196</v>
      </c>
      <c r="R2358">
        <v>2778</v>
      </c>
      <c r="S2358">
        <v>2744</v>
      </c>
      <c r="T2358">
        <v>32.502632502632501</v>
      </c>
      <c r="U2358">
        <v>32.474794708976631</v>
      </c>
      <c r="V2358">
        <v>15.79661627069834</v>
      </c>
      <c r="W2358">
        <v>58.880466472303205</v>
      </c>
      <c r="X2358">
        <v>146.20314231849531</v>
      </c>
      <c r="Y2358">
        <v>133.68200143988457</v>
      </c>
      <c r="Z2358">
        <v>135.33841107871703</v>
      </c>
      <c r="AA2358">
        <v>29.357612039255127</v>
      </c>
      <c r="AB2358">
        <v>3.8831696069574591</v>
      </c>
      <c r="AC2358">
        <v>-63.658500889925875</v>
      </c>
    </row>
    <row r="2359" spans="1:39">
      <c r="A2359">
        <v>7</v>
      </c>
      <c r="B2359">
        <v>64</v>
      </c>
      <c r="C2359">
        <v>2014</v>
      </c>
      <c r="D2359">
        <v>99</v>
      </c>
      <c r="E2359">
        <v>99</v>
      </c>
      <c r="F2359">
        <v>99</v>
      </c>
      <c r="G2359">
        <v>99</v>
      </c>
      <c r="H2359">
        <v>99</v>
      </c>
      <c r="I2359">
        <v>80</v>
      </c>
      <c r="J2359">
        <v>999</v>
      </c>
      <c r="K2359">
        <v>99</v>
      </c>
      <c r="L2359">
        <v>99</v>
      </c>
      <c r="M2359">
        <v>99</v>
      </c>
      <c r="N2359">
        <v>99</v>
      </c>
      <c r="O2359">
        <v>99</v>
      </c>
      <c r="P2359">
        <v>9999</v>
      </c>
      <c r="Q2359">
        <v>137</v>
      </c>
      <c r="R2359">
        <v>3267</v>
      </c>
      <c r="S2359">
        <v>3264</v>
      </c>
      <c r="T2359">
        <v>38.223938223938227</v>
      </c>
      <c r="U2359">
        <v>38.45505196712547</v>
      </c>
      <c r="V2359">
        <v>16.233547597183961</v>
      </c>
      <c r="W2359">
        <v>59.881433823529406</v>
      </c>
      <c r="X2359">
        <v>145.98979054804897</v>
      </c>
      <c r="Y2359">
        <v>134.60557086011639</v>
      </c>
      <c r="Z2359">
        <v>134.72928921568629</v>
      </c>
      <c r="AA2359">
        <v>28.140010699905968</v>
      </c>
      <c r="AB2359">
        <v>3.2114567281374047</v>
      </c>
      <c r="AC2359">
        <v>-54.477021468758807</v>
      </c>
    </row>
    <row r="2360" spans="1:39">
      <c r="A2360">
        <v>7</v>
      </c>
      <c r="B2360">
        <v>65</v>
      </c>
      <c r="C2360">
        <v>2014</v>
      </c>
      <c r="D2360">
        <v>99</v>
      </c>
      <c r="E2360">
        <v>99</v>
      </c>
      <c r="F2360">
        <v>99</v>
      </c>
      <c r="G2360">
        <v>99</v>
      </c>
      <c r="H2360">
        <v>99</v>
      </c>
      <c r="I2360">
        <v>81</v>
      </c>
      <c r="J2360">
        <v>999</v>
      </c>
      <c r="K2360">
        <v>99</v>
      </c>
      <c r="L2360">
        <v>99</v>
      </c>
      <c r="M2360">
        <v>99</v>
      </c>
      <c r="N2360">
        <v>99</v>
      </c>
      <c r="O2360">
        <v>99</v>
      </c>
      <c r="P2360">
        <v>9999</v>
      </c>
      <c r="Q2360">
        <v>34</v>
      </c>
      <c r="R2360">
        <v>893</v>
      </c>
      <c r="S2360">
        <v>877</v>
      </c>
      <c r="T2360">
        <v>10.44811044811045</v>
      </c>
      <c r="U2360">
        <v>10.210067775222894</v>
      </c>
      <c r="V2360">
        <v>15.937290033594625</v>
      </c>
      <c r="W2360">
        <v>58.667046750285039</v>
      </c>
      <c r="X2360">
        <v>143.47379825511788</v>
      </c>
      <c r="Y2360">
        <v>130.74826427771552</v>
      </c>
      <c r="Z2360">
        <v>133.13363740022811</v>
      </c>
      <c r="AA2360">
        <v>29.122118880534988</v>
      </c>
      <c r="AB2360">
        <v>4.0992222822585616</v>
      </c>
      <c r="AC2360">
        <v>-66.172961803315587</v>
      </c>
    </row>
    <row r="2361" spans="1:39">
      <c r="A2361">
        <v>7</v>
      </c>
      <c r="B2361">
        <v>66</v>
      </c>
      <c r="C2361">
        <v>2014</v>
      </c>
      <c r="D2361">
        <v>99</v>
      </c>
      <c r="E2361">
        <v>99</v>
      </c>
      <c r="F2361">
        <v>99</v>
      </c>
      <c r="G2361">
        <v>99</v>
      </c>
      <c r="H2361">
        <v>99</v>
      </c>
      <c r="I2361">
        <v>83</v>
      </c>
      <c r="J2361">
        <v>999</v>
      </c>
      <c r="K2361">
        <v>99</v>
      </c>
      <c r="L2361">
        <v>99</v>
      </c>
      <c r="M2361">
        <v>99</v>
      </c>
      <c r="N2361">
        <v>99</v>
      </c>
      <c r="O2361">
        <v>99</v>
      </c>
      <c r="P2361">
        <v>9999</v>
      </c>
      <c r="Q2361">
        <v>88</v>
      </c>
      <c r="R2361">
        <v>1510</v>
      </c>
      <c r="S2361">
        <v>1506</v>
      </c>
      <c r="T2361">
        <v>17.667017667017671</v>
      </c>
      <c r="U2361">
        <v>17.80690904146222</v>
      </c>
      <c r="V2361">
        <v>16.650993377483449</v>
      </c>
      <c r="W2361">
        <v>59.667330677290813</v>
      </c>
      <c r="X2361">
        <v>146.40561658283889</v>
      </c>
      <c r="Y2361">
        <v>134.85602649006623</v>
      </c>
      <c r="Z2361">
        <v>135.21420982735731</v>
      </c>
      <c r="AA2361">
        <v>30.985574931856199</v>
      </c>
      <c r="AB2361">
        <v>4.3266625027340968</v>
      </c>
      <c r="AC2361">
        <v>-47.011348055599854</v>
      </c>
    </row>
    <row r="2362" spans="1:39">
      <c r="A2362">
        <v>7</v>
      </c>
      <c r="B2362">
        <v>67</v>
      </c>
      <c r="C2362">
        <v>2013</v>
      </c>
      <c r="D2362">
        <v>99</v>
      </c>
      <c r="E2362">
        <v>99</v>
      </c>
      <c r="F2362">
        <v>99</v>
      </c>
      <c r="G2362">
        <v>99</v>
      </c>
      <c r="H2362">
        <v>99</v>
      </c>
      <c r="I2362">
        <v>6</v>
      </c>
      <c r="J2362">
        <v>999</v>
      </c>
      <c r="K2362">
        <v>99</v>
      </c>
      <c r="L2362">
        <v>99</v>
      </c>
      <c r="M2362">
        <v>99</v>
      </c>
      <c r="N2362">
        <v>99</v>
      </c>
      <c r="O2362">
        <v>99</v>
      </c>
      <c r="P2362">
        <v>9999</v>
      </c>
      <c r="Q2362">
        <v>9</v>
      </c>
      <c r="R2362">
        <v>36</v>
      </c>
      <c r="S2362">
        <v>36</v>
      </c>
      <c r="T2362">
        <v>0.40340654415060506</v>
      </c>
      <c r="U2362">
        <v>0.36846066429038127</v>
      </c>
      <c r="V2362">
        <v>15.333333333333337</v>
      </c>
      <c r="W2362">
        <v>59.222222222222221</v>
      </c>
      <c r="X2362">
        <v>132.49969904899478</v>
      </c>
      <c r="Y2362">
        <v>122.29722222222222</v>
      </c>
      <c r="Z2362">
        <v>122.29722222222222</v>
      </c>
      <c r="AA2362">
        <v>35.207428872888499</v>
      </c>
      <c r="AB2362">
        <v>4.4228642749989104</v>
      </c>
      <c r="AC2362">
        <v>-22.952467263726088</v>
      </c>
    </row>
    <row r="2363" spans="1:39">
      <c r="A2363">
        <v>7</v>
      </c>
      <c r="B2363">
        <v>68</v>
      </c>
      <c r="C2363">
        <v>2013</v>
      </c>
      <c r="D2363">
        <v>99</v>
      </c>
      <c r="E2363">
        <v>99</v>
      </c>
      <c r="F2363">
        <v>99</v>
      </c>
      <c r="G2363">
        <v>99</v>
      </c>
      <c r="H2363">
        <v>99</v>
      </c>
      <c r="I2363">
        <v>24</v>
      </c>
      <c r="J2363">
        <v>999</v>
      </c>
      <c r="K2363">
        <v>99</v>
      </c>
      <c r="L2363">
        <v>99</v>
      </c>
      <c r="M2363">
        <v>99</v>
      </c>
      <c r="N2363">
        <v>99</v>
      </c>
      <c r="O2363">
        <v>99</v>
      </c>
      <c r="P2363">
        <v>9999</v>
      </c>
      <c r="Q2363">
        <v>5</v>
      </c>
      <c r="R2363">
        <v>34</v>
      </c>
      <c r="S2363">
        <v>34</v>
      </c>
      <c r="T2363">
        <v>0.38099506947557138</v>
      </c>
      <c r="U2363">
        <v>0.32621410119641975</v>
      </c>
      <c r="V2363">
        <v>17.911764705882348</v>
      </c>
      <c r="W2363">
        <v>59.82352941176471</v>
      </c>
      <c r="X2363">
        <v>124.20814479638008</v>
      </c>
      <c r="Y2363">
        <v>114.64411764705882</v>
      </c>
      <c r="Z2363">
        <v>114.64411764705882</v>
      </c>
      <c r="AA2363">
        <v>19.104314128989401</v>
      </c>
      <c r="AB2363">
        <v>2.1209125149789125</v>
      </c>
      <c r="AC2363">
        <v>-17.452799394684529</v>
      </c>
    </row>
    <row r="2364" spans="1:39">
      <c r="A2364">
        <v>7</v>
      </c>
      <c r="B2364">
        <v>69</v>
      </c>
      <c r="C2364">
        <v>2013</v>
      </c>
      <c r="D2364">
        <v>99</v>
      </c>
      <c r="E2364">
        <v>99</v>
      </c>
      <c r="F2364">
        <v>99</v>
      </c>
      <c r="G2364">
        <v>99</v>
      </c>
      <c r="H2364">
        <v>99</v>
      </c>
      <c r="I2364">
        <v>49</v>
      </c>
      <c r="J2364">
        <v>999</v>
      </c>
      <c r="K2364">
        <v>99</v>
      </c>
      <c r="L2364">
        <v>99</v>
      </c>
      <c r="M2364">
        <v>99</v>
      </c>
      <c r="N2364">
        <v>99</v>
      </c>
      <c r="O2364">
        <v>99</v>
      </c>
      <c r="P2364">
        <v>9999</v>
      </c>
      <c r="Q2364">
        <v>203</v>
      </c>
      <c r="R2364">
        <v>2741</v>
      </c>
      <c r="S2364">
        <v>2700</v>
      </c>
      <c r="T2364">
        <v>30.714926042133577</v>
      </c>
      <c r="U2364">
        <v>30.150789599813429</v>
      </c>
      <c r="V2364">
        <v>16.136811382707045</v>
      </c>
      <c r="W2364">
        <v>59.058148148148142</v>
      </c>
      <c r="X2364">
        <v>144.05597280254921</v>
      </c>
      <c r="Y2364">
        <v>131.43699379788401</v>
      </c>
      <c r="Z2364">
        <v>133.4328888888889</v>
      </c>
      <c r="AA2364">
        <v>27.596022388277724</v>
      </c>
      <c r="AB2364">
        <v>3.3990124241510502</v>
      </c>
      <c r="AC2364">
        <v>-58.120304403459059</v>
      </c>
    </row>
    <row r="2365" spans="1:39">
      <c r="A2365">
        <v>7</v>
      </c>
      <c r="B2365">
        <v>70</v>
      </c>
      <c r="C2365">
        <v>2013</v>
      </c>
      <c r="D2365">
        <v>99</v>
      </c>
      <c r="E2365">
        <v>99</v>
      </c>
      <c r="F2365">
        <v>99</v>
      </c>
      <c r="G2365">
        <v>99</v>
      </c>
      <c r="H2365">
        <v>99</v>
      </c>
      <c r="I2365">
        <v>80</v>
      </c>
      <c r="J2365">
        <v>999</v>
      </c>
      <c r="K2365">
        <v>99</v>
      </c>
      <c r="L2365">
        <v>99</v>
      </c>
      <c r="M2365">
        <v>99</v>
      </c>
      <c r="N2365">
        <v>99</v>
      </c>
      <c r="O2365">
        <v>99</v>
      </c>
      <c r="P2365">
        <v>9999</v>
      </c>
      <c r="Q2365">
        <v>145</v>
      </c>
      <c r="R2365">
        <v>3542</v>
      </c>
      <c r="S2365">
        <v>3542</v>
      </c>
      <c r="T2365">
        <v>39.690721649484551</v>
      </c>
      <c r="U2365">
        <v>40.253492768916551</v>
      </c>
      <c r="V2365">
        <v>16.244494635798983</v>
      </c>
      <c r="W2365">
        <v>59.691981931112402</v>
      </c>
      <c r="X2365">
        <v>147.12323806016389</v>
      </c>
      <c r="Y2365">
        <v>135.79474872953122</v>
      </c>
      <c r="Z2365">
        <v>135.79474872953122</v>
      </c>
      <c r="AA2365">
        <v>28.244717591137402</v>
      </c>
      <c r="AB2365">
        <v>3.2064725040911726</v>
      </c>
      <c r="AC2365">
        <v>-52.948429012079472</v>
      </c>
    </row>
    <row r="2366" spans="1:39">
      <c r="A2366">
        <v>7</v>
      </c>
      <c r="B2366">
        <v>71</v>
      </c>
      <c r="C2366">
        <v>2013</v>
      </c>
      <c r="D2366">
        <v>99</v>
      </c>
      <c r="E2366">
        <v>99</v>
      </c>
      <c r="F2366">
        <v>99</v>
      </c>
      <c r="G2366">
        <v>99</v>
      </c>
      <c r="H2366">
        <v>99</v>
      </c>
      <c r="I2366">
        <v>81</v>
      </c>
      <c r="J2366">
        <v>999</v>
      </c>
      <c r="K2366">
        <v>99</v>
      </c>
      <c r="L2366">
        <v>99</v>
      </c>
      <c r="M2366">
        <v>99</v>
      </c>
      <c r="N2366">
        <v>99</v>
      </c>
      <c r="O2366">
        <v>99</v>
      </c>
      <c r="P2366">
        <v>9999</v>
      </c>
      <c r="Q2366">
        <v>37</v>
      </c>
      <c r="R2366">
        <v>938</v>
      </c>
      <c r="S2366">
        <v>922</v>
      </c>
      <c r="T2366">
        <v>10.510981622590764</v>
      </c>
      <c r="U2366">
        <v>10.354977415914664</v>
      </c>
      <c r="V2366">
        <v>15.775053304904052</v>
      </c>
      <c r="W2366">
        <v>58.59110629067245</v>
      </c>
      <c r="X2366">
        <v>145.55727014209248</v>
      </c>
      <c r="Y2366">
        <v>131.90895522388075</v>
      </c>
      <c r="Z2366">
        <v>134.19804772234289</v>
      </c>
      <c r="AA2366">
        <v>28.281522763301687</v>
      </c>
      <c r="AB2366">
        <v>3.8579505016654694</v>
      </c>
      <c r="AC2366">
        <v>-59.900291399912703</v>
      </c>
    </row>
    <row r="2367" spans="1:39">
      <c r="A2367">
        <v>7</v>
      </c>
      <c r="B2367">
        <v>72</v>
      </c>
      <c r="C2367">
        <v>2013</v>
      </c>
      <c r="D2367">
        <v>99</v>
      </c>
      <c r="E2367">
        <v>99</v>
      </c>
      <c r="F2367">
        <v>99</v>
      </c>
      <c r="G2367">
        <v>99</v>
      </c>
      <c r="H2367">
        <v>99</v>
      </c>
      <c r="I2367">
        <v>83</v>
      </c>
      <c r="J2367">
        <v>999</v>
      </c>
      <c r="K2367">
        <v>99</v>
      </c>
      <c r="L2367">
        <v>99</v>
      </c>
      <c r="M2367">
        <v>99</v>
      </c>
      <c r="N2367">
        <v>99</v>
      </c>
      <c r="O2367">
        <v>99</v>
      </c>
      <c r="P2367">
        <v>9999</v>
      </c>
      <c r="Q2367">
        <v>97</v>
      </c>
      <c r="R2367">
        <v>1633</v>
      </c>
      <c r="S2367">
        <v>1632</v>
      </c>
      <c r="T2367">
        <v>18.298969072164951</v>
      </c>
      <c r="U2367">
        <v>18.546065449868575</v>
      </c>
      <c r="V2367">
        <v>15.807103490508261</v>
      </c>
      <c r="W2367">
        <v>59.078431372549019</v>
      </c>
      <c r="X2367">
        <v>147.1227572699847</v>
      </c>
      <c r="Y2367">
        <v>135.70428658909984</v>
      </c>
      <c r="Z2367">
        <v>135.78743872549023</v>
      </c>
      <c r="AA2367">
        <v>31.202524648179445</v>
      </c>
      <c r="AB2367">
        <v>4.5952581580808083</v>
      </c>
      <c r="AC2367">
        <v>-50.333770004429688</v>
      </c>
    </row>
    <row r="2368" spans="1:39">
      <c r="A2368">
        <v>7</v>
      </c>
      <c r="B2368">
        <v>73</v>
      </c>
      <c r="C2368">
        <v>2012</v>
      </c>
      <c r="D2368">
        <v>99</v>
      </c>
      <c r="E2368">
        <v>99</v>
      </c>
      <c r="F2368">
        <v>99</v>
      </c>
      <c r="G2368">
        <v>99</v>
      </c>
      <c r="H2368">
        <v>99</v>
      </c>
      <c r="I2368">
        <v>6</v>
      </c>
      <c r="J2368">
        <v>999</v>
      </c>
      <c r="K2368">
        <v>99</v>
      </c>
      <c r="L2368">
        <v>99</v>
      </c>
      <c r="M2368">
        <v>99</v>
      </c>
      <c r="N2368">
        <v>99</v>
      </c>
      <c r="O2368">
        <v>99</v>
      </c>
      <c r="P2368">
        <v>9999</v>
      </c>
      <c r="Q2368">
        <v>18</v>
      </c>
      <c r="R2368">
        <v>77</v>
      </c>
      <c r="S2368">
        <v>77</v>
      </c>
      <c r="T2368">
        <v>0.8617795187465026</v>
      </c>
      <c r="U2368">
        <v>0.78497649274477099</v>
      </c>
      <c r="V2368">
        <v>18.909090909090914</v>
      </c>
      <c r="W2368">
        <v>59.454545454545446</v>
      </c>
      <c r="X2368">
        <v>132.94029913748221</v>
      </c>
      <c r="Y2368">
        <v>122.7038961038961</v>
      </c>
      <c r="Z2368">
        <v>122.7038961038961</v>
      </c>
      <c r="AA2368">
        <v>27.700820193016408</v>
      </c>
      <c r="AB2368">
        <v>2.5662416530717191</v>
      </c>
      <c r="AC2368">
        <v>-37.918351089606389</v>
      </c>
    </row>
    <row r="2369" spans="1:29">
      <c r="A2369">
        <v>7</v>
      </c>
      <c r="B2369">
        <v>74</v>
      </c>
      <c r="C2369">
        <v>2012</v>
      </c>
      <c r="D2369">
        <v>99</v>
      </c>
      <c r="E2369">
        <v>99</v>
      </c>
      <c r="F2369">
        <v>99</v>
      </c>
      <c r="G2369">
        <v>99</v>
      </c>
      <c r="H2369">
        <v>99</v>
      </c>
      <c r="I2369">
        <v>24</v>
      </c>
      <c r="J2369">
        <v>999</v>
      </c>
      <c r="K2369">
        <v>99</v>
      </c>
      <c r="L2369">
        <v>99</v>
      </c>
      <c r="M2369">
        <v>99</v>
      </c>
      <c r="N2369">
        <v>99</v>
      </c>
      <c r="O2369">
        <v>99</v>
      </c>
      <c r="P2369">
        <v>9999</v>
      </c>
      <c r="Q2369">
        <v>12</v>
      </c>
      <c r="R2369">
        <v>56</v>
      </c>
      <c r="S2369">
        <v>56</v>
      </c>
      <c r="T2369">
        <v>0.62674874090654742</v>
      </c>
      <c r="U2369">
        <v>0.49109841542456145</v>
      </c>
      <c r="V2369">
        <v>16.107142857142861</v>
      </c>
      <c r="W2369">
        <v>58.178571428571438</v>
      </c>
      <c r="X2369">
        <v>114.35923231697878</v>
      </c>
      <c r="Y2369">
        <v>105.55357142857147</v>
      </c>
      <c r="Z2369">
        <v>105.55357142857147</v>
      </c>
      <c r="AA2369">
        <v>24.666800738512169</v>
      </c>
      <c r="AB2369">
        <v>4.7626041153116239</v>
      </c>
      <c r="AC2369">
        <v>-9.7181507136673311</v>
      </c>
    </row>
    <row r="2370" spans="1:29">
      <c r="A2370">
        <v>7</v>
      </c>
      <c r="B2370">
        <v>75</v>
      </c>
      <c r="C2370">
        <v>2012</v>
      </c>
      <c r="D2370">
        <v>99</v>
      </c>
      <c r="E2370">
        <v>99</v>
      </c>
      <c r="F2370">
        <v>99</v>
      </c>
      <c r="G2370">
        <v>99</v>
      </c>
      <c r="H2370">
        <v>99</v>
      </c>
      <c r="I2370">
        <v>49</v>
      </c>
      <c r="J2370">
        <v>999</v>
      </c>
      <c r="K2370">
        <v>99</v>
      </c>
      <c r="L2370">
        <v>99</v>
      </c>
      <c r="M2370">
        <v>99</v>
      </c>
      <c r="N2370">
        <v>99</v>
      </c>
      <c r="O2370">
        <v>99</v>
      </c>
      <c r="P2370">
        <v>9999</v>
      </c>
      <c r="Q2370">
        <v>223</v>
      </c>
      <c r="R2370">
        <v>3002</v>
      </c>
      <c r="S2370">
        <v>2979</v>
      </c>
      <c r="T2370">
        <v>33.59820928931169</v>
      </c>
      <c r="U2370">
        <v>33.456189634608101</v>
      </c>
      <c r="V2370">
        <v>16.988674217188539</v>
      </c>
      <c r="W2370">
        <v>59.358845250083917</v>
      </c>
      <c r="X2370">
        <v>146.17636635164871</v>
      </c>
      <c r="Y2370">
        <v>134.13997335109903</v>
      </c>
      <c r="Z2370">
        <v>135.17562940584065</v>
      </c>
      <c r="AA2370">
        <v>29.535424481916472</v>
      </c>
      <c r="AB2370">
        <v>3.6522831693333928</v>
      </c>
      <c r="AC2370">
        <v>-58.557183581760398</v>
      </c>
    </row>
    <row r="2371" spans="1:29">
      <c r="A2371">
        <v>7</v>
      </c>
      <c r="B2371">
        <v>76</v>
      </c>
      <c r="C2371">
        <v>2012</v>
      </c>
      <c r="D2371">
        <v>99</v>
      </c>
      <c r="E2371">
        <v>99</v>
      </c>
      <c r="F2371">
        <v>99</v>
      </c>
      <c r="G2371">
        <v>99</v>
      </c>
      <c r="H2371">
        <v>99</v>
      </c>
      <c r="I2371">
        <v>80</v>
      </c>
      <c r="J2371">
        <v>999</v>
      </c>
      <c r="K2371">
        <v>99</v>
      </c>
      <c r="L2371">
        <v>99</v>
      </c>
      <c r="M2371">
        <v>99</v>
      </c>
      <c r="N2371">
        <v>99</v>
      </c>
      <c r="O2371">
        <v>99</v>
      </c>
      <c r="P2371">
        <v>9999</v>
      </c>
      <c r="Q2371">
        <v>158</v>
      </c>
      <c r="R2371">
        <v>3392</v>
      </c>
      <c r="S2371">
        <v>3391</v>
      </c>
      <c r="T2371">
        <v>37.963066592053721</v>
      </c>
      <c r="U2371">
        <v>38.361158643315576</v>
      </c>
      <c r="V2371">
        <v>15.970224056603776</v>
      </c>
      <c r="W2371">
        <v>59.409908581539355</v>
      </c>
      <c r="X2371">
        <v>147.54367551462619</v>
      </c>
      <c r="Y2371">
        <v>136.1219929245286</v>
      </c>
      <c r="Z2371">
        <v>136.16213506340335</v>
      </c>
      <c r="AA2371">
        <v>28.612362320176661</v>
      </c>
      <c r="AB2371">
        <v>3.5409816698170617</v>
      </c>
      <c r="AC2371">
        <v>-53.630652232792976</v>
      </c>
    </row>
    <row r="2372" spans="1:29">
      <c r="A2372">
        <v>7</v>
      </c>
      <c r="B2372">
        <v>77</v>
      </c>
      <c r="C2372">
        <v>2012</v>
      </c>
      <c r="D2372">
        <v>99</v>
      </c>
      <c r="E2372">
        <v>99</v>
      </c>
      <c r="F2372">
        <v>99</v>
      </c>
      <c r="G2372">
        <v>99</v>
      </c>
      <c r="H2372">
        <v>99</v>
      </c>
      <c r="I2372">
        <v>81</v>
      </c>
      <c r="J2372">
        <v>999</v>
      </c>
      <c r="K2372">
        <v>99</v>
      </c>
      <c r="L2372">
        <v>99</v>
      </c>
      <c r="M2372">
        <v>99</v>
      </c>
      <c r="N2372">
        <v>99</v>
      </c>
      <c r="O2372">
        <v>99</v>
      </c>
      <c r="P2372">
        <v>9999</v>
      </c>
      <c r="Q2372">
        <v>49</v>
      </c>
      <c r="R2372">
        <v>760</v>
      </c>
      <c r="S2372">
        <v>757</v>
      </c>
      <c r="T2372">
        <v>8.5058757694459981</v>
      </c>
      <c r="U2372">
        <v>8.349179863153779</v>
      </c>
      <c r="V2372">
        <v>15.8</v>
      </c>
      <c r="W2372">
        <v>58.948480845442546</v>
      </c>
      <c r="X2372">
        <v>143.65584193419625</v>
      </c>
      <c r="Y2372">
        <v>132.22776315789471</v>
      </c>
      <c r="Z2372">
        <v>132.75178335535009</v>
      </c>
      <c r="AA2372">
        <v>30.098121133433651</v>
      </c>
      <c r="AB2372">
        <v>3.7340573930016281</v>
      </c>
      <c r="AC2372">
        <v>-63.17862013492811</v>
      </c>
    </row>
    <row r="2373" spans="1:29">
      <c r="A2373">
        <v>7</v>
      </c>
      <c r="B2373">
        <v>78</v>
      </c>
      <c r="C2373">
        <v>2012</v>
      </c>
      <c r="D2373">
        <v>99</v>
      </c>
      <c r="E2373">
        <v>99</v>
      </c>
      <c r="F2373">
        <v>99</v>
      </c>
      <c r="G2373">
        <v>99</v>
      </c>
      <c r="H2373">
        <v>99</v>
      </c>
      <c r="I2373">
        <v>83</v>
      </c>
      <c r="J2373">
        <v>999</v>
      </c>
      <c r="K2373">
        <v>99</v>
      </c>
      <c r="L2373">
        <v>99</v>
      </c>
      <c r="M2373">
        <v>99</v>
      </c>
      <c r="N2373">
        <v>99</v>
      </c>
      <c r="O2373">
        <v>99</v>
      </c>
      <c r="P2373">
        <v>9999</v>
      </c>
      <c r="Q2373">
        <v>109</v>
      </c>
      <c r="R2373">
        <v>1648</v>
      </c>
      <c r="S2373">
        <v>1648</v>
      </c>
      <c r="T2373">
        <v>18.444320089535537</v>
      </c>
      <c r="U2373">
        <v>18.557396950753205</v>
      </c>
      <c r="V2373">
        <v>16.003033980582526</v>
      </c>
      <c r="W2373">
        <v>58.85497572815531</v>
      </c>
      <c r="X2373">
        <v>146.8935720371519</v>
      </c>
      <c r="Y2373">
        <v>135.53525485436873</v>
      </c>
      <c r="Z2373">
        <v>135.53525485436873</v>
      </c>
      <c r="AA2373">
        <v>29.542088431446569</v>
      </c>
      <c r="AB2373">
        <v>4.8931755527165155</v>
      </c>
      <c r="AC2373">
        <v>-38.766744869180421</v>
      </c>
    </row>
    <row r="2374" spans="1:29">
      <c r="A2374">
        <v>7</v>
      </c>
      <c r="B2374">
        <v>79</v>
      </c>
      <c r="C2374">
        <v>2011</v>
      </c>
      <c r="D2374">
        <v>99</v>
      </c>
      <c r="E2374">
        <v>99</v>
      </c>
      <c r="F2374">
        <v>99</v>
      </c>
      <c r="G2374">
        <v>99</v>
      </c>
      <c r="H2374">
        <v>99</v>
      </c>
      <c r="I2374">
        <v>6</v>
      </c>
      <c r="J2374">
        <v>999</v>
      </c>
      <c r="K2374">
        <v>99</v>
      </c>
      <c r="L2374">
        <v>99</v>
      </c>
      <c r="M2374">
        <v>99</v>
      </c>
      <c r="N2374">
        <v>99</v>
      </c>
      <c r="O2374">
        <v>99</v>
      </c>
      <c r="P2374">
        <v>9999</v>
      </c>
      <c r="Q2374">
        <v>22</v>
      </c>
      <c r="R2374">
        <v>71</v>
      </c>
      <c r="S2374">
        <v>71</v>
      </c>
      <c r="T2374">
        <v>0.78810078810078821</v>
      </c>
      <c r="U2374">
        <v>0.71059900055583314</v>
      </c>
      <c r="V2374">
        <v>15.22535211267606</v>
      </c>
      <c r="W2374">
        <v>58.985915492957744</v>
      </c>
      <c r="X2374">
        <v>131.56425007248259</v>
      </c>
      <c r="Y2374">
        <v>121.43380281690141</v>
      </c>
      <c r="Z2374">
        <v>121.43380281690141</v>
      </c>
      <c r="AA2374">
        <v>24.789036329762897</v>
      </c>
      <c r="AB2374">
        <v>2.7907945142965995</v>
      </c>
      <c r="AC2374">
        <v>-45.069827767708865</v>
      </c>
    </row>
    <row r="2375" spans="1:29">
      <c r="A2375">
        <v>7</v>
      </c>
      <c r="B2375">
        <v>80</v>
      </c>
      <c r="C2375">
        <v>2011</v>
      </c>
      <c r="D2375">
        <v>99</v>
      </c>
      <c r="E2375">
        <v>99</v>
      </c>
      <c r="F2375">
        <v>99</v>
      </c>
      <c r="G2375">
        <v>99</v>
      </c>
      <c r="H2375">
        <v>99</v>
      </c>
      <c r="I2375">
        <v>24</v>
      </c>
      <c r="J2375">
        <v>999</v>
      </c>
      <c r="K2375">
        <v>99</v>
      </c>
      <c r="L2375">
        <v>99</v>
      </c>
      <c r="M2375">
        <v>99</v>
      </c>
      <c r="N2375">
        <v>99</v>
      </c>
      <c r="O2375">
        <v>99</v>
      </c>
      <c r="P2375">
        <v>9999</v>
      </c>
      <c r="Q2375">
        <v>12</v>
      </c>
      <c r="R2375">
        <v>44</v>
      </c>
      <c r="S2375">
        <v>41</v>
      </c>
      <c r="T2375">
        <v>0.48840048840048839</v>
      </c>
      <c r="U2375">
        <v>0.40949814821286257</v>
      </c>
      <c r="V2375">
        <v>20.477272727272723</v>
      </c>
      <c r="W2375">
        <v>58</v>
      </c>
      <c r="X2375">
        <v>130.71013493548705</v>
      </c>
      <c r="Y2375">
        <v>112.92045454545456</v>
      </c>
      <c r="Z2375">
        <v>121.1829268292683</v>
      </c>
      <c r="AA2375">
        <v>34.273020765746381</v>
      </c>
      <c r="AB2375">
        <v>3.5199778269811626</v>
      </c>
      <c r="AC2375">
        <v>-8.8652998465231345</v>
      </c>
    </row>
    <row r="2376" spans="1:29">
      <c r="A2376">
        <v>7</v>
      </c>
      <c r="B2376">
        <v>81</v>
      </c>
      <c r="C2376">
        <v>2011</v>
      </c>
      <c r="D2376">
        <v>99</v>
      </c>
      <c r="E2376">
        <v>99</v>
      </c>
      <c r="F2376">
        <v>99</v>
      </c>
      <c r="G2376">
        <v>99</v>
      </c>
      <c r="H2376">
        <v>99</v>
      </c>
      <c r="I2376">
        <v>49</v>
      </c>
      <c r="J2376">
        <v>999</v>
      </c>
      <c r="K2376">
        <v>99</v>
      </c>
      <c r="L2376">
        <v>99</v>
      </c>
      <c r="M2376">
        <v>99</v>
      </c>
      <c r="N2376">
        <v>99</v>
      </c>
      <c r="O2376">
        <v>99</v>
      </c>
      <c r="P2376">
        <v>9999</v>
      </c>
      <c r="Q2376">
        <v>244</v>
      </c>
      <c r="R2376">
        <v>3136</v>
      </c>
      <c r="S2376">
        <v>3112</v>
      </c>
      <c r="T2376">
        <v>34.809634809634808</v>
      </c>
      <c r="U2376">
        <v>34.64007350444372</v>
      </c>
      <c r="V2376">
        <v>16.685905612244898</v>
      </c>
      <c r="W2376">
        <v>58.363431876606683</v>
      </c>
      <c r="X2376">
        <v>145.95167156786877</v>
      </c>
      <c r="Y2376">
        <v>134.02200255102036</v>
      </c>
      <c r="Z2376">
        <v>135.05559125964007</v>
      </c>
      <c r="AA2376">
        <v>29.557241329500823</v>
      </c>
      <c r="AB2376">
        <v>3.8316080975184192</v>
      </c>
      <c r="AC2376">
        <v>-62.475141935896303</v>
      </c>
    </row>
    <row r="2377" spans="1:29">
      <c r="A2377">
        <v>7</v>
      </c>
      <c r="B2377">
        <v>82</v>
      </c>
      <c r="C2377">
        <v>2011</v>
      </c>
      <c r="D2377">
        <v>99</v>
      </c>
      <c r="E2377">
        <v>99</v>
      </c>
      <c r="F2377">
        <v>99</v>
      </c>
      <c r="G2377">
        <v>99</v>
      </c>
      <c r="H2377">
        <v>99</v>
      </c>
      <c r="I2377">
        <v>80</v>
      </c>
      <c r="J2377">
        <v>999</v>
      </c>
      <c r="K2377">
        <v>99</v>
      </c>
      <c r="L2377">
        <v>99</v>
      </c>
      <c r="M2377">
        <v>99</v>
      </c>
      <c r="N2377">
        <v>99</v>
      </c>
      <c r="O2377">
        <v>99</v>
      </c>
      <c r="P2377">
        <v>9999</v>
      </c>
      <c r="Q2377">
        <v>169</v>
      </c>
      <c r="R2377">
        <v>3487</v>
      </c>
      <c r="S2377">
        <v>3470</v>
      </c>
      <c r="T2377">
        <v>38.705738705738696</v>
      </c>
      <c r="U2377">
        <v>38.640067240609646</v>
      </c>
      <c r="V2377">
        <v>15.37482076283338</v>
      </c>
      <c r="W2377">
        <v>58.724207492795379</v>
      </c>
      <c r="X2377">
        <v>146.25861542376404</v>
      </c>
      <c r="Y2377">
        <v>134.44952681387983</v>
      </c>
      <c r="Z2377">
        <v>135.10821325648382</v>
      </c>
      <c r="AA2377">
        <v>28.041357249679859</v>
      </c>
      <c r="AB2377">
        <v>3.6546550226346408</v>
      </c>
      <c r="AC2377">
        <v>-54.559130819777486</v>
      </c>
    </row>
    <row r="2378" spans="1:29">
      <c r="A2378">
        <v>7</v>
      </c>
      <c r="B2378">
        <v>83</v>
      </c>
      <c r="C2378">
        <v>2011</v>
      </c>
      <c r="D2378">
        <v>99</v>
      </c>
      <c r="E2378">
        <v>99</v>
      </c>
      <c r="F2378">
        <v>99</v>
      </c>
      <c r="G2378">
        <v>99</v>
      </c>
      <c r="H2378">
        <v>99</v>
      </c>
      <c r="I2378">
        <v>81</v>
      </c>
      <c r="J2378">
        <v>999</v>
      </c>
      <c r="K2378">
        <v>99</v>
      </c>
      <c r="L2378">
        <v>99</v>
      </c>
      <c r="M2378">
        <v>99</v>
      </c>
      <c r="N2378">
        <v>99</v>
      </c>
      <c r="O2378">
        <v>99</v>
      </c>
      <c r="P2378">
        <v>9999</v>
      </c>
      <c r="Q2378">
        <v>39</v>
      </c>
      <c r="R2378">
        <v>745</v>
      </c>
      <c r="S2378">
        <v>739</v>
      </c>
      <c r="T2378">
        <v>8.2695082695082718</v>
      </c>
      <c r="U2378">
        <v>8.1805836970203369</v>
      </c>
      <c r="V2378">
        <v>15.884563758389261</v>
      </c>
      <c r="W2378">
        <v>58.546684709066305</v>
      </c>
      <c r="X2378">
        <v>145.27998138547321</v>
      </c>
      <c r="Y2378">
        <v>133.22979865771811</v>
      </c>
      <c r="Z2378">
        <v>134.31150202976991</v>
      </c>
      <c r="AA2378">
        <v>29.025805145083488</v>
      </c>
      <c r="AB2378">
        <v>3.827317834976411</v>
      </c>
      <c r="AC2378">
        <v>-58.882172290625114</v>
      </c>
    </row>
    <row r="2379" spans="1:29">
      <c r="A2379">
        <v>7</v>
      </c>
      <c r="B2379">
        <v>84</v>
      </c>
      <c r="C2379">
        <v>2011</v>
      </c>
      <c r="D2379">
        <v>99</v>
      </c>
      <c r="E2379">
        <v>99</v>
      </c>
      <c r="F2379">
        <v>99</v>
      </c>
      <c r="G2379">
        <v>99</v>
      </c>
      <c r="H2379">
        <v>99</v>
      </c>
      <c r="I2379">
        <v>83</v>
      </c>
      <c r="J2379">
        <v>999</v>
      </c>
      <c r="K2379">
        <v>99</v>
      </c>
      <c r="L2379">
        <v>99</v>
      </c>
      <c r="M2379">
        <v>99</v>
      </c>
      <c r="N2379">
        <v>99</v>
      </c>
      <c r="O2379">
        <v>99</v>
      </c>
      <c r="P2379">
        <v>9999</v>
      </c>
      <c r="Q2379">
        <v>121</v>
      </c>
      <c r="R2379">
        <v>1526</v>
      </c>
      <c r="S2379">
        <v>1521</v>
      </c>
      <c r="T2379">
        <v>16.938616938616939</v>
      </c>
      <c r="U2379">
        <v>17.419178409157603</v>
      </c>
      <c r="V2379">
        <v>17.27064220183486</v>
      </c>
      <c r="W2379">
        <v>59.081525312294545</v>
      </c>
      <c r="X2379">
        <v>150.54866957567577</v>
      </c>
      <c r="Y2379">
        <v>138.49895150720837</v>
      </c>
      <c r="Z2379">
        <v>138.95424063116371</v>
      </c>
      <c r="AA2379">
        <v>29.861063937496628</v>
      </c>
      <c r="AB2379">
        <v>4.3557975498616948</v>
      </c>
      <c r="AC2379">
        <v>-50.402579858137408</v>
      </c>
    </row>
    <row r="2380" spans="1:29">
      <c r="A2380">
        <v>7</v>
      </c>
      <c r="B2380">
        <v>85</v>
      </c>
      <c r="C2380">
        <v>2010</v>
      </c>
      <c r="D2380">
        <v>99</v>
      </c>
      <c r="E2380">
        <v>99</v>
      </c>
      <c r="F2380">
        <v>99</v>
      </c>
      <c r="G2380">
        <v>99</v>
      </c>
      <c r="H2380">
        <v>99</v>
      </c>
      <c r="I2380">
        <v>6</v>
      </c>
      <c r="J2380">
        <v>999</v>
      </c>
      <c r="K2380">
        <v>99</v>
      </c>
      <c r="L2380">
        <v>99</v>
      </c>
      <c r="M2380">
        <v>99</v>
      </c>
      <c r="N2380">
        <v>99</v>
      </c>
      <c r="O2380">
        <v>99</v>
      </c>
      <c r="P2380">
        <v>9999</v>
      </c>
      <c r="Q2380">
        <v>51</v>
      </c>
      <c r="R2380">
        <v>136</v>
      </c>
      <c r="S2380">
        <v>132</v>
      </c>
      <c r="T2380">
        <v>1.6425120772946853</v>
      </c>
      <c r="U2380">
        <v>1.4224617817039535</v>
      </c>
      <c r="V2380">
        <v>14.176470588235295</v>
      </c>
      <c r="W2380">
        <v>59.143939393939391</v>
      </c>
      <c r="X2380">
        <v>129.43088394621122</v>
      </c>
      <c r="Y2380">
        <v>115.675</v>
      </c>
      <c r="Z2380">
        <v>119.18030303030302</v>
      </c>
      <c r="AA2380">
        <v>25.921879840274432</v>
      </c>
      <c r="AB2380">
        <v>3.0129331720696255</v>
      </c>
      <c r="AC2380">
        <v>-29.979925423285032</v>
      </c>
    </row>
    <row r="2381" spans="1:29">
      <c r="A2381">
        <v>7</v>
      </c>
      <c r="B2381">
        <v>86</v>
      </c>
      <c r="C2381">
        <v>2010</v>
      </c>
      <c r="D2381">
        <v>99</v>
      </c>
      <c r="E2381">
        <v>99</v>
      </c>
      <c r="F2381">
        <v>99</v>
      </c>
      <c r="G2381">
        <v>99</v>
      </c>
      <c r="H2381">
        <v>99</v>
      </c>
      <c r="I2381">
        <v>24</v>
      </c>
      <c r="J2381">
        <v>999</v>
      </c>
      <c r="K2381">
        <v>99</v>
      </c>
      <c r="L2381">
        <v>99</v>
      </c>
      <c r="M2381">
        <v>99</v>
      </c>
      <c r="N2381">
        <v>99</v>
      </c>
      <c r="O2381">
        <v>99</v>
      </c>
      <c r="P2381">
        <v>9999</v>
      </c>
      <c r="Q2381">
        <v>27</v>
      </c>
      <c r="R2381">
        <v>140</v>
      </c>
      <c r="S2381">
        <v>130</v>
      </c>
      <c r="T2381">
        <v>1.6908212560386471</v>
      </c>
      <c r="U2381">
        <v>1.2714159759896395</v>
      </c>
      <c r="V2381">
        <v>12.792857142857139</v>
      </c>
      <c r="W2381">
        <v>57.846153846153832</v>
      </c>
      <c r="X2381">
        <v>117.39746169323624</v>
      </c>
      <c r="Y2381">
        <v>100.43785714285718</v>
      </c>
      <c r="Z2381">
        <v>108.16384615384618</v>
      </c>
      <c r="AA2381">
        <v>24.560487353740541</v>
      </c>
      <c r="AB2381">
        <v>3.5484807983602935</v>
      </c>
      <c r="AC2381">
        <v>11.270060462443771</v>
      </c>
    </row>
    <row r="2382" spans="1:29">
      <c r="A2382">
        <v>7</v>
      </c>
      <c r="B2382">
        <v>87</v>
      </c>
      <c r="C2382">
        <v>2010</v>
      </c>
      <c r="D2382">
        <v>99</v>
      </c>
      <c r="E2382">
        <v>99</v>
      </c>
      <c r="F2382">
        <v>99</v>
      </c>
      <c r="G2382">
        <v>99</v>
      </c>
      <c r="H2382">
        <v>99</v>
      </c>
      <c r="I2382">
        <v>49</v>
      </c>
      <c r="J2382">
        <v>999</v>
      </c>
      <c r="K2382">
        <v>99</v>
      </c>
      <c r="L2382">
        <v>99</v>
      </c>
      <c r="M2382">
        <v>99</v>
      </c>
      <c r="N2382">
        <v>99</v>
      </c>
      <c r="O2382">
        <v>99</v>
      </c>
      <c r="P2382">
        <v>9999</v>
      </c>
      <c r="Q2382">
        <v>246</v>
      </c>
      <c r="R2382">
        <v>2776</v>
      </c>
      <c r="S2382">
        <v>2753</v>
      </c>
      <c r="T2382">
        <v>33.526570048309175</v>
      </c>
      <c r="U2382">
        <v>33.833844550221237</v>
      </c>
      <c r="V2382">
        <v>14.174711815561961</v>
      </c>
      <c r="W2382">
        <v>57.977115873592467</v>
      </c>
      <c r="X2382">
        <v>146.86439407894909</v>
      </c>
      <c r="Y2382">
        <v>134.79373198847267</v>
      </c>
      <c r="Z2382">
        <v>135.91986923356345</v>
      </c>
      <c r="AA2382">
        <v>29.856566200400501</v>
      </c>
      <c r="AB2382">
        <v>3.9421699694840497</v>
      </c>
      <c r="AC2382">
        <v>-61.766009999413264</v>
      </c>
    </row>
    <row r="2383" spans="1:29">
      <c r="A2383">
        <v>7</v>
      </c>
      <c r="B2383">
        <v>88</v>
      </c>
      <c r="C2383">
        <v>2010</v>
      </c>
      <c r="D2383">
        <v>99</v>
      </c>
      <c r="E2383">
        <v>99</v>
      </c>
      <c r="F2383">
        <v>99</v>
      </c>
      <c r="G2383">
        <v>99</v>
      </c>
      <c r="H2383">
        <v>99</v>
      </c>
      <c r="I2383">
        <v>80</v>
      </c>
      <c r="J2383">
        <v>999</v>
      </c>
      <c r="K2383">
        <v>99</v>
      </c>
      <c r="L2383">
        <v>99</v>
      </c>
      <c r="M2383">
        <v>99</v>
      </c>
      <c r="N2383">
        <v>99</v>
      </c>
      <c r="O2383">
        <v>99</v>
      </c>
      <c r="P2383">
        <v>9999</v>
      </c>
    </row>
    <row r="2384" spans="1:29">
      <c r="A2384">
        <v>7</v>
      </c>
      <c r="B2384">
        <v>89</v>
      </c>
      <c r="C2384">
        <v>2010</v>
      </c>
      <c r="D2384">
        <v>99</v>
      </c>
      <c r="E2384">
        <v>99</v>
      </c>
      <c r="F2384">
        <v>99</v>
      </c>
      <c r="G2384">
        <v>99</v>
      </c>
      <c r="H2384">
        <v>99</v>
      </c>
      <c r="I2384">
        <v>81</v>
      </c>
      <c r="J2384">
        <v>999</v>
      </c>
      <c r="K2384">
        <v>99</v>
      </c>
      <c r="L2384">
        <v>99</v>
      </c>
      <c r="M2384">
        <v>99</v>
      </c>
      <c r="N2384">
        <v>99</v>
      </c>
      <c r="O2384">
        <v>99</v>
      </c>
      <c r="P2384">
        <v>9999</v>
      </c>
    </row>
    <row r="2385" spans="1:29">
      <c r="A2385">
        <v>7</v>
      </c>
      <c r="B2385">
        <v>90</v>
      </c>
      <c r="C2385">
        <v>2010</v>
      </c>
      <c r="D2385">
        <v>99</v>
      </c>
      <c r="E2385">
        <v>99</v>
      </c>
      <c r="F2385">
        <v>99</v>
      </c>
      <c r="G2385">
        <v>99</v>
      </c>
      <c r="H2385">
        <v>99</v>
      </c>
      <c r="I2385">
        <v>83</v>
      </c>
      <c r="J2385">
        <v>999</v>
      </c>
      <c r="K2385">
        <v>99</v>
      </c>
      <c r="L2385">
        <v>99</v>
      </c>
      <c r="M2385">
        <v>99</v>
      </c>
      <c r="N2385">
        <v>99</v>
      </c>
      <c r="O2385">
        <v>99</v>
      </c>
      <c r="P2385">
        <v>9999</v>
      </c>
    </row>
    <row r="2386" spans="1:29">
      <c r="A2386">
        <v>7</v>
      </c>
      <c r="B2386">
        <v>91</v>
      </c>
      <c r="C2386">
        <v>2009</v>
      </c>
      <c r="D2386">
        <v>99</v>
      </c>
      <c r="E2386">
        <v>99</v>
      </c>
      <c r="F2386">
        <v>99</v>
      </c>
      <c r="G2386">
        <v>99</v>
      </c>
      <c r="H2386">
        <v>99</v>
      </c>
      <c r="I2386">
        <v>6</v>
      </c>
      <c r="J2386">
        <v>999</v>
      </c>
      <c r="K2386">
        <v>99</v>
      </c>
      <c r="L2386">
        <v>99</v>
      </c>
      <c r="M2386">
        <v>99</v>
      </c>
      <c r="N2386">
        <v>99</v>
      </c>
      <c r="O2386">
        <v>99</v>
      </c>
      <c r="P2386">
        <v>9999</v>
      </c>
      <c r="Q2386">
        <v>91</v>
      </c>
      <c r="R2386">
        <v>266</v>
      </c>
      <c r="S2386">
        <v>264</v>
      </c>
      <c r="T2386">
        <v>3.7187194184258354</v>
      </c>
      <c r="U2386">
        <v>3.2403973750844903</v>
      </c>
      <c r="V2386">
        <v>16.281954887218046</v>
      </c>
      <c r="W2386">
        <v>56.95833333333335</v>
      </c>
      <c r="X2386">
        <v>129.25162309891749</v>
      </c>
      <c r="Y2386">
        <v>118.2109022556391</v>
      </c>
      <c r="Z2386">
        <v>119.10643939393944</v>
      </c>
      <c r="AA2386">
        <v>29.532805273493238</v>
      </c>
      <c r="AB2386">
        <v>2.9583866832577224</v>
      </c>
      <c r="AC2386">
        <v>-46.420463686070072</v>
      </c>
    </row>
    <row r="2387" spans="1:29">
      <c r="A2387">
        <v>7</v>
      </c>
      <c r="B2387">
        <v>92</v>
      </c>
      <c r="C2387">
        <v>2009</v>
      </c>
      <c r="D2387">
        <v>99</v>
      </c>
      <c r="E2387">
        <v>99</v>
      </c>
      <c r="F2387">
        <v>99</v>
      </c>
      <c r="G2387">
        <v>99</v>
      </c>
      <c r="H2387">
        <v>99</v>
      </c>
      <c r="I2387">
        <v>24</v>
      </c>
      <c r="J2387">
        <v>999</v>
      </c>
      <c r="K2387">
        <v>99</v>
      </c>
      <c r="L2387">
        <v>99</v>
      </c>
      <c r="M2387">
        <v>99</v>
      </c>
      <c r="N2387">
        <v>99</v>
      </c>
      <c r="O2387">
        <v>99</v>
      </c>
      <c r="P2387">
        <v>9999</v>
      </c>
      <c r="Q2387">
        <v>67</v>
      </c>
      <c r="R2387">
        <v>132</v>
      </c>
      <c r="S2387">
        <v>128</v>
      </c>
      <c r="T2387">
        <v>1.8453795610233472</v>
      </c>
      <c r="U2387">
        <v>1.5521994060252189</v>
      </c>
      <c r="V2387">
        <v>20.409090909090914</v>
      </c>
      <c r="W2387">
        <v>55.0703125</v>
      </c>
      <c r="X2387">
        <v>127.3851735119341</v>
      </c>
      <c r="Y2387">
        <v>114.1075757575758</v>
      </c>
      <c r="Z2387">
        <v>117.67343750000002</v>
      </c>
      <c r="AA2387">
        <v>29.639412328580026</v>
      </c>
      <c r="AB2387">
        <v>1.9810965782474488</v>
      </c>
      <c r="AC2387">
        <v>17.275728350231645</v>
      </c>
    </row>
    <row r="2388" spans="1:29">
      <c r="A2388">
        <v>7</v>
      </c>
      <c r="B2388">
        <v>93</v>
      </c>
      <c r="C2388">
        <v>2009</v>
      </c>
      <c r="D2388">
        <v>99</v>
      </c>
      <c r="E2388">
        <v>99</v>
      </c>
      <c r="F2388">
        <v>99</v>
      </c>
      <c r="G2388">
        <v>99</v>
      </c>
      <c r="H2388">
        <v>99</v>
      </c>
      <c r="I2388">
        <v>49</v>
      </c>
      <c r="J2388">
        <v>999</v>
      </c>
      <c r="K2388">
        <v>99</v>
      </c>
      <c r="L2388">
        <v>99</v>
      </c>
      <c r="M2388">
        <v>99</v>
      </c>
      <c r="N2388">
        <v>99</v>
      </c>
      <c r="O2388">
        <v>99</v>
      </c>
      <c r="P2388">
        <v>9999</v>
      </c>
      <c r="Q2388">
        <v>271</v>
      </c>
      <c r="R2388">
        <v>2721</v>
      </c>
      <c r="S2388">
        <v>2714</v>
      </c>
      <c r="T2388">
        <v>38.039983223822176</v>
      </c>
      <c r="U2388">
        <v>38.827873140969089</v>
      </c>
      <c r="V2388">
        <v>15.409040793825797</v>
      </c>
      <c r="W2388">
        <v>56.077745025792176</v>
      </c>
      <c r="X2388">
        <v>150.25695973255637</v>
      </c>
      <c r="Y2388">
        <v>138.47008452774719</v>
      </c>
      <c r="Z2388">
        <v>138.82722918201921</v>
      </c>
      <c r="AA2388">
        <v>30.937763242671821</v>
      </c>
      <c r="AB2388">
        <v>4.0830813551558842</v>
      </c>
      <c r="AC2388">
        <v>-62.161985425916143</v>
      </c>
    </row>
    <row r="2389" spans="1:29">
      <c r="A2389">
        <v>7</v>
      </c>
      <c r="B2389">
        <v>94</v>
      </c>
      <c r="C2389">
        <v>2009</v>
      </c>
      <c r="D2389">
        <v>99</v>
      </c>
      <c r="E2389">
        <v>99</v>
      </c>
      <c r="F2389">
        <v>99</v>
      </c>
      <c r="G2389">
        <v>99</v>
      </c>
      <c r="H2389">
        <v>99</v>
      </c>
      <c r="I2389">
        <v>80</v>
      </c>
      <c r="J2389">
        <v>999</v>
      </c>
      <c r="K2389">
        <v>99</v>
      </c>
      <c r="L2389">
        <v>99</v>
      </c>
      <c r="M2389">
        <v>99</v>
      </c>
      <c r="N2389">
        <v>99</v>
      </c>
      <c r="O2389">
        <v>99</v>
      </c>
      <c r="P2389">
        <v>9999</v>
      </c>
      <c r="Q2389">
        <v>163</v>
      </c>
      <c r="R2389">
        <v>2782</v>
      </c>
      <c r="S2389">
        <v>2769</v>
      </c>
      <c r="T2389">
        <v>38.892772263386</v>
      </c>
      <c r="U2389">
        <v>38.858160310534736</v>
      </c>
      <c r="V2389">
        <v>14.86232925952552</v>
      </c>
      <c r="W2389">
        <v>56.836041892379917</v>
      </c>
      <c r="X2389">
        <v>147.44900860118443</v>
      </c>
      <c r="Y2389">
        <v>135.53953989935323</v>
      </c>
      <c r="Z2389">
        <v>136.17587576742528</v>
      </c>
      <c r="AA2389">
        <v>28.942360050783353</v>
      </c>
      <c r="AB2389">
        <v>3.2027639640536725</v>
      </c>
      <c r="AC2389">
        <v>-54.96387162758429</v>
      </c>
    </row>
    <row r="2390" spans="1:29">
      <c r="A2390">
        <v>7</v>
      </c>
      <c r="B2390">
        <v>95</v>
      </c>
      <c r="C2390">
        <v>2009</v>
      </c>
      <c r="D2390">
        <v>99</v>
      </c>
      <c r="E2390">
        <v>99</v>
      </c>
      <c r="F2390">
        <v>99</v>
      </c>
      <c r="G2390">
        <v>99</v>
      </c>
      <c r="H2390">
        <v>99</v>
      </c>
      <c r="I2390">
        <v>81</v>
      </c>
      <c r="J2390">
        <v>999</v>
      </c>
      <c r="K2390">
        <v>99</v>
      </c>
      <c r="L2390">
        <v>99</v>
      </c>
      <c r="M2390">
        <v>99</v>
      </c>
      <c r="N2390">
        <v>99</v>
      </c>
      <c r="O2390">
        <v>99</v>
      </c>
      <c r="P2390">
        <v>9999</v>
      </c>
      <c r="Q2390">
        <v>7</v>
      </c>
      <c r="R2390">
        <v>12</v>
      </c>
      <c r="S2390">
        <v>0</v>
      </c>
      <c r="T2390">
        <v>0.16776177827484973</v>
      </c>
      <c r="U2390">
        <v>0</v>
      </c>
      <c r="V2390">
        <v>28.916666666666675</v>
      </c>
      <c r="X2390">
        <v>132.38533766702781</v>
      </c>
      <c r="Y2390">
        <v>0</v>
      </c>
    </row>
    <row r="2391" spans="1:29">
      <c r="A2391">
        <v>7</v>
      </c>
      <c r="B2391">
        <v>96</v>
      </c>
      <c r="C2391">
        <v>2009</v>
      </c>
      <c r="D2391">
        <v>99</v>
      </c>
      <c r="E2391">
        <v>99</v>
      </c>
      <c r="F2391">
        <v>99</v>
      </c>
      <c r="G2391">
        <v>99</v>
      </c>
      <c r="H2391">
        <v>99</v>
      </c>
      <c r="I2391">
        <v>83</v>
      </c>
      <c r="J2391">
        <v>999</v>
      </c>
      <c r="K2391">
        <v>99</v>
      </c>
      <c r="L2391">
        <v>99</v>
      </c>
      <c r="M2391">
        <v>99</v>
      </c>
      <c r="N2391">
        <v>99</v>
      </c>
      <c r="O2391">
        <v>99</v>
      </c>
      <c r="P2391">
        <v>9999</v>
      </c>
      <c r="Q2391">
        <v>124</v>
      </c>
      <c r="R2391">
        <v>1240</v>
      </c>
      <c r="S2391">
        <v>1222</v>
      </c>
      <c r="T2391">
        <v>17.335383755067802</v>
      </c>
      <c r="U2391">
        <v>17.52136976738646</v>
      </c>
      <c r="V2391">
        <v>16.250806451612902</v>
      </c>
      <c r="W2391">
        <v>57.058919803600659</v>
      </c>
      <c r="X2391">
        <v>150.61265858176347</v>
      </c>
      <c r="Y2391">
        <v>137.11572580645139</v>
      </c>
      <c r="Z2391">
        <v>139.13543371522073</v>
      </c>
      <c r="AA2391">
        <v>30.641159162074839</v>
      </c>
      <c r="AB2391">
        <v>4.4359192418904305</v>
      </c>
      <c r="AC2391">
        <v>-55.573926962893637</v>
      </c>
    </row>
    <row r="2392" spans="1:29">
      <c r="A2392">
        <v>7</v>
      </c>
      <c r="B2392">
        <v>97</v>
      </c>
      <c r="C2392">
        <v>2008</v>
      </c>
      <c r="D2392">
        <v>99</v>
      </c>
      <c r="E2392">
        <v>99</v>
      </c>
      <c r="F2392">
        <v>99</v>
      </c>
      <c r="G2392">
        <v>99</v>
      </c>
      <c r="H2392">
        <v>99</v>
      </c>
      <c r="I2392">
        <v>6</v>
      </c>
      <c r="J2392">
        <v>999</v>
      </c>
      <c r="K2392">
        <v>99</v>
      </c>
      <c r="L2392">
        <v>99</v>
      </c>
      <c r="M2392">
        <v>99</v>
      </c>
      <c r="N2392">
        <v>99</v>
      </c>
      <c r="O2392">
        <v>99</v>
      </c>
      <c r="P2392">
        <v>9999</v>
      </c>
      <c r="Q2392">
        <v>119</v>
      </c>
      <c r="R2392">
        <v>353</v>
      </c>
      <c r="S2392">
        <v>349</v>
      </c>
      <c r="T2392">
        <v>4.5337785769329582</v>
      </c>
      <c r="U2392">
        <v>3.976356244028687</v>
      </c>
      <c r="V2392">
        <v>16.260623229461757</v>
      </c>
      <c r="W2392">
        <v>56.507163323782237</v>
      </c>
      <c r="X2392">
        <v>130.72718288374836</v>
      </c>
      <c r="Y2392">
        <v>119.22237960339938</v>
      </c>
      <c r="Z2392">
        <v>120.5888252148997</v>
      </c>
      <c r="AA2392">
        <v>27.79744306119256</v>
      </c>
      <c r="AB2392">
        <v>2.723784706626565</v>
      </c>
      <c r="AC2392">
        <v>-23.848232187868923</v>
      </c>
    </row>
    <row r="2393" spans="1:29">
      <c r="A2393">
        <v>7</v>
      </c>
      <c r="B2393">
        <v>98</v>
      </c>
      <c r="C2393">
        <v>2008</v>
      </c>
      <c r="D2393">
        <v>99</v>
      </c>
      <c r="E2393">
        <v>99</v>
      </c>
      <c r="F2393">
        <v>99</v>
      </c>
      <c r="G2393">
        <v>99</v>
      </c>
      <c r="H2393">
        <v>99</v>
      </c>
      <c r="I2393">
        <v>24</v>
      </c>
      <c r="J2393">
        <v>999</v>
      </c>
      <c r="K2393">
        <v>99</v>
      </c>
      <c r="L2393">
        <v>99</v>
      </c>
      <c r="M2393">
        <v>99</v>
      </c>
      <c r="N2393">
        <v>99</v>
      </c>
      <c r="O2393">
        <v>99</v>
      </c>
      <c r="P2393">
        <v>9999</v>
      </c>
      <c r="Q2393">
        <v>66</v>
      </c>
      <c r="R2393">
        <v>121</v>
      </c>
      <c r="S2393">
        <v>120</v>
      </c>
      <c r="T2393">
        <v>1.5540714102234781</v>
      </c>
      <c r="U2393">
        <v>1.352181267913942</v>
      </c>
      <c r="V2393">
        <v>21.206611570247929</v>
      </c>
      <c r="W2393">
        <v>54.91666666666665</v>
      </c>
      <c r="X2393">
        <v>128.85398852108196</v>
      </c>
      <c r="Y2393">
        <v>118.27603305785122</v>
      </c>
      <c r="Z2393">
        <v>119.2616666666667</v>
      </c>
      <c r="AA2393">
        <v>26.815114467197272</v>
      </c>
      <c r="AB2393">
        <v>0.97965413397936996</v>
      </c>
      <c r="AC2393">
        <v>4.3528448558885007</v>
      </c>
    </row>
    <row r="2394" spans="1:29">
      <c r="A2394">
        <v>7</v>
      </c>
      <c r="B2394">
        <v>99</v>
      </c>
      <c r="C2394">
        <v>2008</v>
      </c>
      <c r="D2394">
        <v>99</v>
      </c>
      <c r="E2394">
        <v>99</v>
      </c>
      <c r="F2394">
        <v>99</v>
      </c>
      <c r="G2394">
        <v>99</v>
      </c>
      <c r="H2394">
        <v>99</v>
      </c>
      <c r="I2394">
        <v>49</v>
      </c>
      <c r="J2394">
        <v>999</v>
      </c>
      <c r="K2394">
        <v>99</v>
      </c>
      <c r="L2394">
        <v>99</v>
      </c>
      <c r="M2394">
        <v>99</v>
      </c>
      <c r="N2394">
        <v>99</v>
      </c>
      <c r="O2394">
        <v>99</v>
      </c>
      <c r="P2394">
        <v>9999</v>
      </c>
      <c r="Q2394">
        <v>309</v>
      </c>
      <c r="R2394">
        <v>2904</v>
      </c>
      <c r="S2394">
        <v>2887</v>
      </c>
      <c r="T2394">
        <v>37.297713845363475</v>
      </c>
      <c r="U2394">
        <v>38.319430502981128</v>
      </c>
      <c r="V2394">
        <v>15.503787878787877</v>
      </c>
      <c r="W2394">
        <v>55.373397990994121</v>
      </c>
      <c r="X2394">
        <v>152.06089258586022</v>
      </c>
      <c r="Y2394">
        <v>139.65922865013772</v>
      </c>
      <c r="Z2394">
        <v>140.48160720471071</v>
      </c>
      <c r="AA2394">
        <v>30.724367850629449</v>
      </c>
      <c r="AB2394">
        <v>4.2413945137705946</v>
      </c>
      <c r="AC2394">
        <v>-64.301473816864757</v>
      </c>
    </row>
    <row r="2395" spans="1:29">
      <c r="A2395">
        <v>7</v>
      </c>
      <c r="B2395">
        <v>100</v>
      </c>
      <c r="C2395">
        <v>2008</v>
      </c>
      <c r="D2395">
        <v>99</v>
      </c>
      <c r="E2395">
        <v>99</v>
      </c>
      <c r="F2395">
        <v>99</v>
      </c>
      <c r="G2395">
        <v>99</v>
      </c>
      <c r="H2395">
        <v>99</v>
      </c>
      <c r="I2395">
        <v>80</v>
      </c>
      <c r="J2395">
        <v>999</v>
      </c>
      <c r="K2395">
        <v>99</v>
      </c>
      <c r="L2395">
        <v>99</v>
      </c>
      <c r="M2395">
        <v>99</v>
      </c>
      <c r="N2395">
        <v>99</v>
      </c>
      <c r="O2395">
        <v>99</v>
      </c>
      <c r="P2395">
        <v>9999</v>
      </c>
      <c r="Q2395">
        <v>166</v>
      </c>
      <c r="R2395">
        <v>2262</v>
      </c>
      <c r="S2395">
        <v>2239</v>
      </c>
      <c r="T2395">
        <v>29.052144875417419</v>
      </c>
      <c r="U2395">
        <v>29.156714477487423</v>
      </c>
      <c r="V2395">
        <v>14.87002652519894</v>
      </c>
      <c r="W2395">
        <v>56.699866011612322</v>
      </c>
      <c r="X2395">
        <v>149.08387959533025</v>
      </c>
      <c r="Y2395">
        <v>136.42475685234311</v>
      </c>
      <c r="Z2395">
        <v>137.82617239839217</v>
      </c>
      <c r="AA2395">
        <v>29.523607909312279</v>
      </c>
      <c r="AB2395">
        <v>4.1265331693960006</v>
      </c>
      <c r="AC2395">
        <v>-51.486068042971425</v>
      </c>
    </row>
    <row r="2396" spans="1:29">
      <c r="A2396">
        <v>7</v>
      </c>
      <c r="B2396">
        <v>101</v>
      </c>
      <c r="C2396">
        <v>2008</v>
      </c>
      <c r="D2396">
        <v>99</v>
      </c>
      <c r="E2396">
        <v>99</v>
      </c>
      <c r="F2396">
        <v>99</v>
      </c>
      <c r="G2396">
        <v>99</v>
      </c>
      <c r="H2396">
        <v>99</v>
      </c>
      <c r="I2396">
        <v>81</v>
      </c>
      <c r="J2396">
        <v>999</v>
      </c>
      <c r="K2396">
        <v>99</v>
      </c>
      <c r="L2396">
        <v>99</v>
      </c>
      <c r="M2396">
        <v>99</v>
      </c>
      <c r="N2396">
        <v>99</v>
      </c>
      <c r="O2396">
        <v>99</v>
      </c>
      <c r="P2396">
        <v>9999</v>
      </c>
      <c r="Q2396">
        <v>19</v>
      </c>
      <c r="R2396">
        <v>29</v>
      </c>
      <c r="S2396">
        <v>0</v>
      </c>
      <c r="T2396">
        <v>0.37246339583868471</v>
      </c>
      <c r="U2396">
        <v>0</v>
      </c>
      <c r="V2396">
        <v>22.172413793103452</v>
      </c>
      <c r="X2396">
        <v>125.70702730974702</v>
      </c>
      <c r="Y2396">
        <v>0</v>
      </c>
    </row>
    <row r="2397" spans="1:29">
      <c r="A2397">
        <v>7</v>
      </c>
      <c r="B2397">
        <v>102</v>
      </c>
      <c r="C2397">
        <v>2008</v>
      </c>
      <c r="D2397">
        <v>99</v>
      </c>
      <c r="E2397">
        <v>99</v>
      </c>
      <c r="F2397">
        <v>99</v>
      </c>
      <c r="G2397">
        <v>99</v>
      </c>
      <c r="H2397">
        <v>99</v>
      </c>
      <c r="I2397">
        <v>83</v>
      </c>
      <c r="J2397">
        <v>999</v>
      </c>
      <c r="K2397">
        <v>99</v>
      </c>
      <c r="L2397">
        <v>99</v>
      </c>
      <c r="M2397">
        <v>99</v>
      </c>
      <c r="N2397">
        <v>99</v>
      </c>
      <c r="O2397">
        <v>99</v>
      </c>
      <c r="P2397">
        <v>9999</v>
      </c>
      <c r="Q2397">
        <v>151</v>
      </c>
      <c r="R2397">
        <v>2117</v>
      </c>
      <c r="S2397">
        <v>2113</v>
      </c>
      <c r="T2397">
        <v>27.189827896223999</v>
      </c>
      <c r="U2397">
        <v>27.195317507588825</v>
      </c>
      <c r="V2397">
        <v>16.199338686820969</v>
      </c>
      <c r="W2397">
        <v>57.008518693800283</v>
      </c>
      <c r="X2397">
        <v>147.60308517285893</v>
      </c>
      <c r="Y2397">
        <v>135.96291922531859</v>
      </c>
      <c r="Z2397">
        <v>136.22030288689041</v>
      </c>
      <c r="AA2397">
        <v>28.613031716454319</v>
      </c>
      <c r="AB2397">
        <v>3.4957784468026358</v>
      </c>
      <c r="AC2397">
        <v>-43.93432306807285</v>
      </c>
    </row>
    <row r="2398" spans="1:29">
      <c r="A2398">
        <v>7</v>
      </c>
      <c r="B2398">
        <v>103</v>
      </c>
      <c r="C2398">
        <v>2007</v>
      </c>
      <c r="D2398">
        <v>99</v>
      </c>
      <c r="E2398">
        <v>99</v>
      </c>
      <c r="F2398">
        <v>99</v>
      </c>
      <c r="G2398">
        <v>99</v>
      </c>
      <c r="H2398">
        <v>99</v>
      </c>
      <c r="I2398">
        <v>6</v>
      </c>
      <c r="J2398">
        <v>999</v>
      </c>
      <c r="K2398">
        <v>99</v>
      </c>
      <c r="L2398">
        <v>99</v>
      </c>
      <c r="M2398">
        <v>99</v>
      </c>
      <c r="N2398">
        <v>99</v>
      </c>
      <c r="O2398">
        <v>99</v>
      </c>
      <c r="P2398">
        <v>9999</v>
      </c>
      <c r="Q2398">
        <v>102</v>
      </c>
      <c r="R2398">
        <v>244</v>
      </c>
      <c r="S2398">
        <v>243</v>
      </c>
      <c r="T2398">
        <v>3.3687698467485845</v>
      </c>
      <c r="U2398">
        <v>2.99329279994955</v>
      </c>
      <c r="V2398">
        <v>15.881147540983603</v>
      </c>
      <c r="W2398">
        <v>56.399176954732511</v>
      </c>
      <c r="X2398">
        <v>132.32465410368891</v>
      </c>
      <c r="Y2398">
        <v>121.38647540983609</v>
      </c>
      <c r="Z2398">
        <v>121.88600823045272</v>
      </c>
      <c r="AA2398">
        <v>30.660035006783961</v>
      </c>
      <c r="AB2398">
        <v>3.1611581949178369</v>
      </c>
      <c r="AC2398">
        <v>-38.812408386082865</v>
      </c>
    </row>
    <row r="2399" spans="1:29">
      <c r="A2399">
        <v>7</v>
      </c>
      <c r="B2399">
        <v>104</v>
      </c>
      <c r="C2399">
        <v>2007</v>
      </c>
      <c r="D2399">
        <v>99</v>
      </c>
      <c r="E2399">
        <v>99</v>
      </c>
      <c r="F2399">
        <v>99</v>
      </c>
      <c r="G2399">
        <v>99</v>
      </c>
      <c r="H2399">
        <v>99</v>
      </c>
      <c r="I2399">
        <v>24</v>
      </c>
      <c r="J2399">
        <v>999</v>
      </c>
      <c r="K2399">
        <v>99</v>
      </c>
      <c r="L2399">
        <v>99</v>
      </c>
      <c r="M2399">
        <v>99</v>
      </c>
      <c r="N2399">
        <v>99</v>
      </c>
      <c r="O2399">
        <v>99</v>
      </c>
      <c r="P2399">
        <v>9999</v>
      </c>
      <c r="Q2399">
        <v>72</v>
      </c>
      <c r="R2399">
        <v>126</v>
      </c>
      <c r="S2399">
        <v>120</v>
      </c>
      <c r="T2399">
        <v>1.7396106585668922</v>
      </c>
      <c r="U2399">
        <v>1.5187436665535099</v>
      </c>
      <c r="V2399">
        <v>23.714285714285719</v>
      </c>
      <c r="W2399">
        <v>54.8</v>
      </c>
      <c r="X2399">
        <v>134.94385114103417</v>
      </c>
      <c r="Y2399">
        <v>119.268253968254</v>
      </c>
      <c r="Z2399">
        <v>125.23166666666673</v>
      </c>
      <c r="AA2399">
        <v>30.716417931711192</v>
      </c>
      <c r="AB2399">
        <v>0.74833147735517724</v>
      </c>
      <c r="AC2399">
        <v>2.572573426401334</v>
      </c>
    </row>
    <row r="2400" spans="1:29">
      <c r="A2400">
        <v>7</v>
      </c>
      <c r="B2400">
        <v>105</v>
      </c>
      <c r="C2400">
        <v>2007</v>
      </c>
      <c r="D2400">
        <v>99</v>
      </c>
      <c r="E2400">
        <v>99</v>
      </c>
      <c r="F2400">
        <v>99</v>
      </c>
      <c r="G2400">
        <v>99</v>
      </c>
      <c r="H2400">
        <v>99</v>
      </c>
      <c r="I2400">
        <v>49</v>
      </c>
      <c r="J2400">
        <v>999</v>
      </c>
      <c r="K2400">
        <v>99</v>
      </c>
      <c r="L2400">
        <v>99</v>
      </c>
      <c r="M2400">
        <v>99</v>
      </c>
      <c r="N2400">
        <v>99</v>
      </c>
      <c r="O2400">
        <v>99</v>
      </c>
      <c r="P2400">
        <v>9999</v>
      </c>
      <c r="Q2400">
        <v>273</v>
      </c>
      <c r="R2400">
        <v>2640</v>
      </c>
      <c r="S2400">
        <v>2630</v>
      </c>
      <c r="T2400">
        <v>36.448985227115827</v>
      </c>
      <c r="U2400">
        <v>37.518753368532032</v>
      </c>
      <c r="V2400">
        <v>14.923484848484852</v>
      </c>
      <c r="W2400">
        <v>55.245247148288968</v>
      </c>
      <c r="X2400">
        <v>152.7732361535175</v>
      </c>
      <c r="Y2400">
        <v>140.62268939393965</v>
      </c>
      <c r="Z2400">
        <v>141.15737642585577</v>
      </c>
      <c r="AA2400">
        <v>29.478000380364801</v>
      </c>
      <c r="AB2400">
        <v>4.4178524620204342</v>
      </c>
      <c r="AC2400">
        <v>-63.417286640709285</v>
      </c>
    </row>
    <row r="2401" spans="1:29">
      <c r="A2401">
        <v>7</v>
      </c>
      <c r="B2401">
        <v>106</v>
      </c>
      <c r="C2401">
        <v>2007</v>
      </c>
      <c r="D2401">
        <v>99</v>
      </c>
      <c r="E2401">
        <v>99</v>
      </c>
      <c r="F2401">
        <v>99</v>
      </c>
      <c r="G2401">
        <v>99</v>
      </c>
      <c r="H2401">
        <v>99</v>
      </c>
      <c r="I2401">
        <v>80</v>
      </c>
      <c r="J2401">
        <v>999</v>
      </c>
      <c r="K2401">
        <v>99</v>
      </c>
      <c r="L2401">
        <v>99</v>
      </c>
      <c r="M2401">
        <v>99</v>
      </c>
      <c r="N2401">
        <v>99</v>
      </c>
      <c r="O2401">
        <v>99</v>
      </c>
      <c r="P2401">
        <v>9999</v>
      </c>
      <c r="Q2401">
        <v>158</v>
      </c>
      <c r="R2401">
        <v>1964</v>
      </c>
      <c r="S2401">
        <v>1938</v>
      </c>
      <c r="T2401">
        <v>27.115835979566462</v>
      </c>
      <c r="U2401">
        <v>26.785141298704808</v>
      </c>
      <c r="V2401">
        <v>14.912423625254588</v>
      </c>
      <c r="W2401">
        <v>56.449432404540786</v>
      </c>
      <c r="X2401">
        <v>147.93316534015301</v>
      </c>
      <c r="Y2401">
        <v>134.94704684317719</v>
      </c>
      <c r="Z2401">
        <v>136.75748194014452</v>
      </c>
      <c r="AA2401">
        <v>29.160120537801397</v>
      </c>
      <c r="AB2401">
        <v>4.4746473289057178</v>
      </c>
      <c r="AC2401">
        <v>-47.391663676301114</v>
      </c>
    </row>
    <row r="2402" spans="1:29">
      <c r="A2402">
        <v>7</v>
      </c>
      <c r="B2402">
        <v>107</v>
      </c>
      <c r="C2402">
        <v>2007</v>
      </c>
      <c r="D2402">
        <v>99</v>
      </c>
      <c r="E2402">
        <v>99</v>
      </c>
      <c r="F2402">
        <v>99</v>
      </c>
      <c r="G2402">
        <v>99</v>
      </c>
      <c r="H2402">
        <v>99</v>
      </c>
      <c r="I2402">
        <v>81</v>
      </c>
      <c r="J2402">
        <v>999</v>
      </c>
      <c r="K2402">
        <v>99</v>
      </c>
      <c r="L2402">
        <v>99</v>
      </c>
      <c r="M2402">
        <v>99</v>
      </c>
      <c r="N2402">
        <v>99</v>
      </c>
      <c r="O2402">
        <v>99</v>
      </c>
      <c r="P2402">
        <v>9999</v>
      </c>
      <c r="Q2402">
        <v>12</v>
      </c>
      <c r="R2402">
        <v>15</v>
      </c>
      <c r="S2402">
        <v>0</v>
      </c>
      <c r="T2402">
        <v>0.20709650697224904</v>
      </c>
      <c r="U2402">
        <v>0</v>
      </c>
      <c r="V2402">
        <v>14.2</v>
      </c>
      <c r="X2402">
        <v>139.47273383893102</v>
      </c>
      <c r="Y2402">
        <v>0</v>
      </c>
    </row>
    <row r="2403" spans="1:29">
      <c r="A2403">
        <v>7</v>
      </c>
      <c r="B2403">
        <v>108</v>
      </c>
      <c r="C2403">
        <v>2007</v>
      </c>
      <c r="D2403">
        <v>99</v>
      </c>
      <c r="E2403">
        <v>99</v>
      </c>
      <c r="F2403">
        <v>99</v>
      </c>
      <c r="G2403">
        <v>99</v>
      </c>
      <c r="H2403">
        <v>99</v>
      </c>
      <c r="I2403">
        <v>83</v>
      </c>
      <c r="J2403">
        <v>999</v>
      </c>
      <c r="K2403">
        <v>99</v>
      </c>
      <c r="L2403">
        <v>99</v>
      </c>
      <c r="M2403">
        <v>99</v>
      </c>
      <c r="N2403">
        <v>99</v>
      </c>
      <c r="O2403">
        <v>99</v>
      </c>
      <c r="P2403">
        <v>9999</v>
      </c>
      <c r="Q2403">
        <v>173</v>
      </c>
      <c r="R2403">
        <v>2067</v>
      </c>
      <c r="S2403">
        <v>2055</v>
      </c>
      <c r="T2403">
        <v>28.537898660775927</v>
      </c>
      <c r="U2403">
        <v>28.430414934417119</v>
      </c>
      <c r="V2403">
        <v>15.385099177552004</v>
      </c>
      <c r="W2403">
        <v>56.910462287104608</v>
      </c>
      <c r="X2403">
        <v>148.29600579922533</v>
      </c>
      <c r="Y2403">
        <v>136.09859700048369</v>
      </c>
      <c r="Z2403">
        <v>136.89333333333323</v>
      </c>
      <c r="AA2403">
        <v>27.857966650862402</v>
      </c>
      <c r="AB2403">
        <v>3.6175784039767089</v>
      </c>
      <c r="AC2403">
        <v>-47.229952077465342</v>
      </c>
    </row>
    <row r="2404" spans="1:29">
      <c r="A2404">
        <v>7</v>
      </c>
      <c r="B2404">
        <v>109</v>
      </c>
      <c r="C2404">
        <v>2006</v>
      </c>
      <c r="D2404">
        <v>99</v>
      </c>
      <c r="E2404">
        <v>99</v>
      </c>
      <c r="F2404">
        <v>99</v>
      </c>
      <c r="G2404">
        <v>99</v>
      </c>
      <c r="H2404">
        <v>99</v>
      </c>
      <c r="I2404">
        <v>6</v>
      </c>
      <c r="J2404">
        <v>999</v>
      </c>
      <c r="K2404">
        <v>99</v>
      </c>
      <c r="L2404">
        <v>99</v>
      </c>
      <c r="M2404">
        <v>99</v>
      </c>
      <c r="N2404">
        <v>99</v>
      </c>
      <c r="O2404">
        <v>99</v>
      </c>
      <c r="P2404">
        <v>9999</v>
      </c>
      <c r="Q2404">
        <v>68</v>
      </c>
      <c r="R2404">
        <v>169</v>
      </c>
      <c r="S2404">
        <v>167</v>
      </c>
      <c r="T2404">
        <v>2.1848739495798322</v>
      </c>
      <c r="U2404">
        <v>1.8569745255114729</v>
      </c>
      <c r="V2404">
        <v>23.201183431952671</v>
      </c>
      <c r="W2404">
        <v>56.035928143712589</v>
      </c>
      <c r="X2404">
        <v>123.69492329488992</v>
      </c>
      <c r="Y2404">
        <v>112.75029585798816</v>
      </c>
      <c r="Z2404">
        <v>114.10059880239523</v>
      </c>
      <c r="AA2404">
        <v>25.608034613518768</v>
      </c>
      <c r="AB2404">
        <v>3.0717804148396377</v>
      </c>
      <c r="AC2404">
        <v>-48.360343666260611</v>
      </c>
    </row>
    <row r="2405" spans="1:29">
      <c r="A2405">
        <v>7</v>
      </c>
      <c r="B2405">
        <v>110</v>
      </c>
      <c r="C2405">
        <v>2006</v>
      </c>
      <c r="D2405">
        <v>99</v>
      </c>
      <c r="E2405">
        <v>99</v>
      </c>
      <c r="F2405">
        <v>99</v>
      </c>
      <c r="G2405">
        <v>99</v>
      </c>
      <c r="H2405">
        <v>99</v>
      </c>
      <c r="I2405">
        <v>24</v>
      </c>
      <c r="J2405">
        <v>999</v>
      </c>
      <c r="K2405">
        <v>99</v>
      </c>
      <c r="L2405">
        <v>99</v>
      </c>
      <c r="M2405">
        <v>99</v>
      </c>
      <c r="N2405">
        <v>99</v>
      </c>
      <c r="O2405">
        <v>99</v>
      </c>
      <c r="P2405">
        <v>9999</v>
      </c>
      <c r="Q2405">
        <v>76</v>
      </c>
      <c r="R2405">
        <v>193</v>
      </c>
      <c r="S2405">
        <v>193</v>
      </c>
      <c r="T2405">
        <v>2.4951519069166124</v>
      </c>
      <c r="U2405">
        <v>2.1415316931039396</v>
      </c>
      <c r="V2405">
        <v>21.129533678756474</v>
      </c>
      <c r="W2405">
        <v>54.549222797927456</v>
      </c>
      <c r="X2405">
        <v>123.35704141148204</v>
      </c>
      <c r="Y2405">
        <v>113.85854922279788</v>
      </c>
      <c r="Z2405">
        <v>113.85854922279788</v>
      </c>
      <c r="AA2405">
        <v>27.202299925030328</v>
      </c>
      <c r="AB2405">
        <v>2.2986619034158555</v>
      </c>
      <c r="AC2405">
        <v>-2.6193588853557124</v>
      </c>
    </row>
    <row r="2406" spans="1:29">
      <c r="A2406">
        <v>7</v>
      </c>
      <c r="B2406">
        <v>111</v>
      </c>
      <c r="C2406">
        <v>2006</v>
      </c>
      <c r="D2406">
        <v>99</v>
      </c>
      <c r="E2406">
        <v>99</v>
      </c>
      <c r="F2406">
        <v>99</v>
      </c>
      <c r="G2406">
        <v>99</v>
      </c>
      <c r="H2406">
        <v>99</v>
      </c>
      <c r="I2406">
        <v>49</v>
      </c>
      <c r="J2406">
        <v>999</v>
      </c>
      <c r="K2406">
        <v>99</v>
      </c>
      <c r="L2406">
        <v>99</v>
      </c>
      <c r="M2406">
        <v>99</v>
      </c>
      <c r="N2406">
        <v>99</v>
      </c>
      <c r="O2406">
        <v>99</v>
      </c>
      <c r="P2406">
        <v>9999</v>
      </c>
      <c r="Q2406">
        <v>299</v>
      </c>
      <c r="R2406">
        <v>2471</v>
      </c>
      <c r="S2406">
        <v>2464</v>
      </c>
      <c r="T2406">
        <v>31.945701357466071</v>
      </c>
      <c r="U2406">
        <v>33.292642863553951</v>
      </c>
      <c r="V2406">
        <v>15.386078510724404</v>
      </c>
      <c r="W2406">
        <v>54.992288961038952</v>
      </c>
      <c r="X2406">
        <v>150.20442989161819</v>
      </c>
      <c r="Y2406">
        <v>138.252812626467</v>
      </c>
      <c r="Z2406">
        <v>138.64557629870123</v>
      </c>
      <c r="AA2406">
        <v>30.037037957529023</v>
      </c>
      <c r="AB2406">
        <v>4.5407093266613181</v>
      </c>
      <c r="AC2406">
        <v>-63.014268128026963</v>
      </c>
    </row>
    <row r="2407" spans="1:29">
      <c r="A2407">
        <v>7</v>
      </c>
      <c r="B2407">
        <v>112</v>
      </c>
      <c r="C2407">
        <v>2006</v>
      </c>
      <c r="D2407">
        <v>99</v>
      </c>
      <c r="E2407">
        <v>99</v>
      </c>
      <c r="F2407">
        <v>99</v>
      </c>
      <c r="G2407">
        <v>99</v>
      </c>
      <c r="H2407">
        <v>99</v>
      </c>
      <c r="I2407">
        <v>80</v>
      </c>
      <c r="J2407">
        <v>999</v>
      </c>
      <c r="K2407">
        <v>99</v>
      </c>
      <c r="L2407">
        <v>99</v>
      </c>
      <c r="M2407">
        <v>99</v>
      </c>
      <c r="N2407">
        <v>99</v>
      </c>
      <c r="O2407">
        <v>99</v>
      </c>
      <c r="P2407">
        <v>9999</v>
      </c>
      <c r="Q2407">
        <v>193</v>
      </c>
      <c r="R2407">
        <v>2347</v>
      </c>
      <c r="S2407">
        <v>2294</v>
      </c>
      <c r="T2407">
        <v>30.342598577892684</v>
      </c>
      <c r="U2407">
        <v>30.516195609346919</v>
      </c>
      <c r="V2407">
        <v>15.153813378781424</v>
      </c>
      <c r="W2407">
        <v>55.714036617262437</v>
      </c>
      <c r="X2407">
        <v>147.53893885419313</v>
      </c>
      <c r="Y2407">
        <v>133.41840647635271</v>
      </c>
      <c r="Z2407">
        <v>136.50087183958149</v>
      </c>
      <c r="AA2407">
        <v>28.321524390309524</v>
      </c>
      <c r="AB2407">
        <v>4.52082308151041</v>
      </c>
      <c r="AC2407">
        <v>-39.827330747527824</v>
      </c>
    </row>
    <row r="2408" spans="1:29">
      <c r="A2408">
        <v>7</v>
      </c>
      <c r="B2408">
        <v>113</v>
      </c>
      <c r="C2408">
        <v>2006</v>
      </c>
      <c r="D2408">
        <v>99</v>
      </c>
      <c r="E2408">
        <v>99</v>
      </c>
      <c r="F2408">
        <v>99</v>
      </c>
      <c r="G2408">
        <v>99</v>
      </c>
      <c r="H2408">
        <v>99</v>
      </c>
      <c r="I2408">
        <v>81</v>
      </c>
      <c r="J2408">
        <v>999</v>
      </c>
      <c r="K2408">
        <v>99</v>
      </c>
      <c r="L2408">
        <v>99</v>
      </c>
      <c r="M2408">
        <v>99</v>
      </c>
      <c r="N2408">
        <v>99</v>
      </c>
      <c r="O2408">
        <v>99</v>
      </c>
      <c r="P2408">
        <v>9999</v>
      </c>
      <c r="Q2408">
        <v>24</v>
      </c>
      <c r="R2408">
        <v>47</v>
      </c>
      <c r="S2408">
        <v>2</v>
      </c>
      <c r="T2408">
        <v>0.60762766645119604</v>
      </c>
      <c r="U2408">
        <v>2.4714441488218688E-2</v>
      </c>
      <c r="V2408">
        <v>29.765957446808503</v>
      </c>
      <c r="W2408">
        <v>53.5</v>
      </c>
      <c r="X2408">
        <v>131.70512436320055</v>
      </c>
      <c r="Y2408">
        <v>5.3957446808510658</v>
      </c>
      <c r="Z2408">
        <v>126.8</v>
      </c>
      <c r="AA2408">
        <v>1.2000000000002125</v>
      </c>
      <c r="AB2408">
        <v>0.5</v>
      </c>
      <c r="AC2408">
        <v>99.999999999891372</v>
      </c>
    </row>
    <row r="2409" spans="1:29">
      <c r="A2409">
        <v>7</v>
      </c>
      <c r="B2409">
        <v>114</v>
      </c>
      <c r="C2409">
        <v>2006</v>
      </c>
      <c r="D2409">
        <v>99</v>
      </c>
      <c r="E2409">
        <v>99</v>
      </c>
      <c r="F2409">
        <v>99</v>
      </c>
      <c r="G2409">
        <v>99</v>
      </c>
      <c r="H2409">
        <v>99</v>
      </c>
      <c r="I2409">
        <v>83</v>
      </c>
      <c r="J2409">
        <v>999</v>
      </c>
      <c r="K2409">
        <v>99</v>
      </c>
      <c r="L2409">
        <v>99</v>
      </c>
      <c r="M2409">
        <v>99</v>
      </c>
      <c r="N2409">
        <v>99</v>
      </c>
      <c r="O2409">
        <v>99</v>
      </c>
      <c r="P2409">
        <v>9999</v>
      </c>
      <c r="Q2409">
        <v>192</v>
      </c>
      <c r="R2409">
        <v>1993</v>
      </c>
      <c r="S2409">
        <v>1903</v>
      </c>
      <c r="T2409">
        <v>25.765998707175175</v>
      </c>
      <c r="U2409">
        <v>25.480686628775757</v>
      </c>
      <c r="V2409">
        <v>15.777220270948316</v>
      </c>
      <c r="W2409">
        <v>56.578034682080919</v>
      </c>
      <c r="X2409">
        <v>149.68897098675251</v>
      </c>
      <c r="Y2409">
        <v>131.19046663321632</v>
      </c>
      <c r="Z2409">
        <v>137.39495533368375</v>
      </c>
      <c r="AA2409">
        <v>29.07309767994975</v>
      </c>
      <c r="AB2409">
        <v>3.7048321579820898</v>
      </c>
      <c r="AC2409">
        <v>-51.858375132281608</v>
      </c>
    </row>
    <row r="2410" spans="1:29">
      <c r="A2410">
        <v>7</v>
      </c>
      <c r="B2410">
        <v>115</v>
      </c>
      <c r="C2410">
        <v>2005</v>
      </c>
      <c r="D2410">
        <v>99</v>
      </c>
      <c r="E2410">
        <v>99</v>
      </c>
      <c r="F2410">
        <v>99</v>
      </c>
      <c r="G2410">
        <v>99</v>
      </c>
      <c r="H2410">
        <v>99</v>
      </c>
      <c r="I2410">
        <v>6</v>
      </c>
      <c r="J2410">
        <v>999</v>
      </c>
      <c r="K2410">
        <v>99</v>
      </c>
      <c r="L2410">
        <v>99</v>
      </c>
      <c r="M2410">
        <v>99</v>
      </c>
      <c r="N2410">
        <v>99</v>
      </c>
      <c r="O2410">
        <v>99</v>
      </c>
      <c r="P2410">
        <v>9999</v>
      </c>
      <c r="Q2410">
        <v>111</v>
      </c>
      <c r="R2410">
        <v>208</v>
      </c>
      <c r="S2410">
        <v>205</v>
      </c>
      <c r="T2410">
        <v>2.3497514685946679</v>
      </c>
      <c r="U2410">
        <v>1.9839010472722476</v>
      </c>
      <c r="V2410">
        <v>25.15384615384616</v>
      </c>
      <c r="W2410">
        <v>55.741463414634126</v>
      </c>
      <c r="X2410">
        <v>123.41757646470538</v>
      </c>
      <c r="Y2410">
        <v>112.25576923076918</v>
      </c>
      <c r="Z2410">
        <v>113.89853658536585</v>
      </c>
      <c r="AA2410">
        <v>27.413867735142119</v>
      </c>
      <c r="AB2410">
        <v>2.7205608827876673</v>
      </c>
      <c r="AC2410">
        <v>-24.982970774085754</v>
      </c>
    </row>
    <row r="2411" spans="1:29">
      <c r="A2411">
        <v>7</v>
      </c>
      <c r="B2411">
        <v>116</v>
      </c>
      <c r="C2411">
        <v>2005</v>
      </c>
      <c r="D2411">
        <v>99</v>
      </c>
      <c r="E2411">
        <v>99</v>
      </c>
      <c r="F2411">
        <v>99</v>
      </c>
      <c r="G2411">
        <v>99</v>
      </c>
      <c r="H2411">
        <v>99</v>
      </c>
      <c r="I2411">
        <v>24</v>
      </c>
      <c r="J2411">
        <v>999</v>
      </c>
      <c r="K2411">
        <v>99</v>
      </c>
      <c r="L2411">
        <v>99</v>
      </c>
      <c r="M2411">
        <v>99</v>
      </c>
      <c r="N2411">
        <v>99</v>
      </c>
      <c r="O2411">
        <v>99</v>
      </c>
      <c r="P2411">
        <v>9999</v>
      </c>
      <c r="Q2411">
        <v>94</v>
      </c>
      <c r="R2411">
        <v>157</v>
      </c>
      <c r="S2411">
        <v>155</v>
      </c>
      <c r="T2411">
        <v>1.7736104835065525</v>
      </c>
      <c r="U2411">
        <v>1.5989940639816849</v>
      </c>
      <c r="V2411">
        <v>25.898089171974515</v>
      </c>
      <c r="W2411">
        <v>54.748387096774202</v>
      </c>
      <c r="X2411">
        <v>131.23365375989397</v>
      </c>
      <c r="Y2411">
        <v>119.8668789808917</v>
      </c>
      <c r="Z2411">
        <v>121.41354838709678</v>
      </c>
      <c r="AA2411">
        <v>27.752696067622953</v>
      </c>
      <c r="AB2411">
        <v>1.7023458137261005</v>
      </c>
      <c r="AC2411">
        <v>-29.250213886127497</v>
      </c>
    </row>
    <row r="2412" spans="1:29">
      <c r="A2412">
        <v>7</v>
      </c>
      <c r="B2412">
        <v>117</v>
      </c>
      <c r="C2412">
        <v>2005</v>
      </c>
      <c r="D2412">
        <v>99</v>
      </c>
      <c r="E2412">
        <v>99</v>
      </c>
      <c r="F2412">
        <v>99</v>
      </c>
      <c r="G2412">
        <v>99</v>
      </c>
      <c r="H2412">
        <v>99</v>
      </c>
      <c r="I2412">
        <v>49</v>
      </c>
      <c r="J2412">
        <v>999</v>
      </c>
      <c r="K2412">
        <v>99</v>
      </c>
      <c r="L2412">
        <v>99</v>
      </c>
      <c r="M2412">
        <v>99</v>
      </c>
      <c r="N2412">
        <v>99</v>
      </c>
      <c r="O2412">
        <v>99</v>
      </c>
      <c r="P2412">
        <v>9999</v>
      </c>
      <c r="Q2412">
        <v>332</v>
      </c>
      <c r="R2412">
        <v>2680</v>
      </c>
      <c r="S2412">
        <v>2667</v>
      </c>
      <c r="T2412">
        <v>30.27564392227745</v>
      </c>
      <c r="U2412">
        <v>30.793246892327033</v>
      </c>
      <c r="V2412">
        <v>14.608582089552243</v>
      </c>
      <c r="W2412">
        <v>54.854893138357689</v>
      </c>
      <c r="X2412">
        <v>147.08110315163063</v>
      </c>
      <c r="Y2412">
        <v>135.22988805970124</v>
      </c>
      <c r="Z2412">
        <v>135.88905136857872</v>
      </c>
      <c r="AA2412">
        <v>29.121310088574184</v>
      </c>
      <c r="AB2412">
        <v>4.3192284496081248</v>
      </c>
      <c r="AC2412">
        <v>-64.750837286781987</v>
      </c>
    </row>
    <row r="2413" spans="1:29">
      <c r="A2413">
        <v>7</v>
      </c>
      <c r="B2413">
        <v>118</v>
      </c>
      <c r="C2413">
        <v>2005</v>
      </c>
      <c r="D2413">
        <v>99</v>
      </c>
      <c r="E2413">
        <v>99</v>
      </c>
      <c r="F2413">
        <v>99</v>
      </c>
      <c r="G2413">
        <v>99</v>
      </c>
      <c r="H2413">
        <v>99</v>
      </c>
      <c r="I2413">
        <v>80</v>
      </c>
      <c r="J2413">
        <v>999</v>
      </c>
      <c r="K2413">
        <v>99</v>
      </c>
      <c r="L2413">
        <v>99</v>
      </c>
      <c r="M2413">
        <v>99</v>
      </c>
      <c r="N2413">
        <v>99</v>
      </c>
      <c r="O2413">
        <v>99</v>
      </c>
      <c r="P2413">
        <v>9999</v>
      </c>
      <c r="Q2413">
        <v>182</v>
      </c>
      <c r="R2413">
        <v>1815</v>
      </c>
      <c r="S2413">
        <v>1768</v>
      </c>
      <c r="T2413">
        <v>20.503840939900588</v>
      </c>
      <c r="U2413">
        <v>20.530051947701047</v>
      </c>
      <c r="V2413">
        <v>15.840771349862262</v>
      </c>
      <c r="W2413">
        <v>56.574095022624441</v>
      </c>
      <c r="X2413">
        <v>147.78542840002507</v>
      </c>
      <c r="Y2413">
        <v>133.12677685950405</v>
      </c>
      <c r="Z2413">
        <v>136.66578054298637</v>
      </c>
      <c r="AA2413">
        <v>28.865846277065945</v>
      </c>
      <c r="AB2413">
        <v>4.8658644272580158</v>
      </c>
      <c r="AC2413">
        <v>-49.385901673930221</v>
      </c>
    </row>
    <row r="2414" spans="1:29">
      <c r="A2414">
        <v>7</v>
      </c>
      <c r="B2414">
        <v>119</v>
      </c>
      <c r="C2414">
        <v>2005</v>
      </c>
      <c r="D2414">
        <v>99</v>
      </c>
      <c r="E2414">
        <v>99</v>
      </c>
      <c r="F2414">
        <v>99</v>
      </c>
      <c r="G2414">
        <v>99</v>
      </c>
      <c r="H2414">
        <v>99</v>
      </c>
      <c r="I2414">
        <v>81</v>
      </c>
      <c r="J2414">
        <v>999</v>
      </c>
      <c r="K2414">
        <v>99</v>
      </c>
      <c r="L2414">
        <v>99</v>
      </c>
      <c r="M2414">
        <v>99</v>
      </c>
      <c r="N2414">
        <v>99</v>
      </c>
      <c r="O2414">
        <v>99</v>
      </c>
      <c r="P2414">
        <v>9999</v>
      </c>
      <c r="Q2414">
        <v>26</v>
      </c>
      <c r="R2414">
        <v>52</v>
      </c>
      <c r="S2414">
        <v>3</v>
      </c>
      <c r="T2414">
        <v>0.58743786714866708</v>
      </c>
      <c r="U2414">
        <v>2.8727191684629321E-2</v>
      </c>
      <c r="V2414">
        <v>21.769230769230777</v>
      </c>
      <c r="W2414">
        <v>57.66666666666665</v>
      </c>
      <c r="X2414">
        <v>129.78998249854155</v>
      </c>
      <c r="Y2414">
        <v>6.5019230769230782</v>
      </c>
      <c r="Z2414">
        <v>112.7</v>
      </c>
      <c r="AA2414">
        <v>15.672481190502854</v>
      </c>
      <c r="AB2414">
        <v>3.6817870057291406</v>
      </c>
      <c r="AC2414">
        <v>-98.666607004335603</v>
      </c>
    </row>
    <row r="2415" spans="1:29">
      <c r="A2415">
        <v>7</v>
      </c>
      <c r="B2415">
        <v>120</v>
      </c>
      <c r="C2415">
        <v>2005</v>
      </c>
      <c r="D2415">
        <v>99</v>
      </c>
      <c r="E2415">
        <v>99</v>
      </c>
      <c r="F2415">
        <v>99</v>
      </c>
      <c r="G2415">
        <v>99</v>
      </c>
      <c r="H2415">
        <v>99</v>
      </c>
      <c r="I2415">
        <v>83</v>
      </c>
      <c r="J2415">
        <v>999</v>
      </c>
      <c r="K2415">
        <v>99</v>
      </c>
      <c r="L2415">
        <v>99</v>
      </c>
      <c r="M2415">
        <v>99</v>
      </c>
      <c r="N2415">
        <v>99</v>
      </c>
      <c r="O2415">
        <v>99</v>
      </c>
      <c r="P2415">
        <v>9999</v>
      </c>
      <c r="Q2415">
        <v>181</v>
      </c>
      <c r="R2415">
        <v>1780</v>
      </c>
      <c r="S2415">
        <v>1756</v>
      </c>
      <c r="T2415">
        <v>20.108450067781284</v>
      </c>
      <c r="U2415">
        <v>20.367451454572155</v>
      </c>
      <c r="V2415">
        <v>14.875280898876404</v>
      </c>
      <c r="W2415">
        <v>56.396355353075187</v>
      </c>
      <c r="X2415">
        <v>148.02506482281757</v>
      </c>
      <c r="Y2415">
        <v>134.66932584269651</v>
      </c>
      <c r="Z2415">
        <v>136.50990888382677</v>
      </c>
      <c r="AA2415">
        <v>27.579276987008203</v>
      </c>
      <c r="AB2415">
        <v>3.8241631265675591</v>
      </c>
      <c r="AC2415">
        <v>-50.029803410225639</v>
      </c>
    </row>
    <row r="2416" spans="1:29">
      <c r="A2416">
        <v>7</v>
      </c>
      <c r="B2416">
        <v>121</v>
      </c>
      <c r="C2416">
        <v>2004</v>
      </c>
      <c r="D2416">
        <v>99</v>
      </c>
      <c r="E2416">
        <v>99</v>
      </c>
      <c r="F2416">
        <v>99</v>
      </c>
      <c r="G2416">
        <v>99</v>
      </c>
      <c r="H2416">
        <v>99</v>
      </c>
      <c r="I2416">
        <v>6</v>
      </c>
      <c r="J2416">
        <v>999</v>
      </c>
      <c r="K2416">
        <v>99</v>
      </c>
      <c r="L2416">
        <v>99</v>
      </c>
      <c r="M2416">
        <v>99</v>
      </c>
      <c r="N2416">
        <v>99</v>
      </c>
      <c r="O2416">
        <v>99</v>
      </c>
      <c r="P2416">
        <v>9999</v>
      </c>
      <c r="Q2416">
        <v>101</v>
      </c>
      <c r="R2416">
        <v>188</v>
      </c>
      <c r="S2416">
        <v>188</v>
      </c>
      <c r="T2416">
        <v>2.3918575063613225</v>
      </c>
      <c r="U2416">
        <v>2.0153727245335609</v>
      </c>
      <c r="V2416">
        <v>13.984042553191484</v>
      </c>
      <c r="W2416">
        <v>56.457446808510639</v>
      </c>
      <c r="X2416">
        <v>122.15370784444802</v>
      </c>
      <c r="Y2416">
        <v>112.7478723404255</v>
      </c>
      <c r="Z2416">
        <v>112.7478723404255</v>
      </c>
      <c r="AA2416">
        <v>27.551623610200632</v>
      </c>
      <c r="AB2416">
        <v>3.3806863637025293</v>
      </c>
      <c r="AC2416">
        <v>-34.328314436732903</v>
      </c>
    </row>
    <row r="2417" spans="1:29">
      <c r="A2417">
        <v>7</v>
      </c>
      <c r="B2417">
        <v>122</v>
      </c>
      <c r="C2417">
        <v>2004</v>
      </c>
      <c r="D2417">
        <v>99</v>
      </c>
      <c r="E2417">
        <v>99</v>
      </c>
      <c r="F2417">
        <v>99</v>
      </c>
      <c r="G2417">
        <v>99</v>
      </c>
      <c r="H2417">
        <v>99</v>
      </c>
      <c r="I2417">
        <v>24</v>
      </c>
      <c r="J2417">
        <v>999</v>
      </c>
      <c r="K2417">
        <v>99</v>
      </c>
      <c r="L2417">
        <v>99</v>
      </c>
      <c r="M2417">
        <v>99</v>
      </c>
      <c r="N2417">
        <v>99</v>
      </c>
      <c r="O2417">
        <v>99</v>
      </c>
      <c r="P2417">
        <v>9999</v>
      </c>
      <c r="Q2417">
        <v>96</v>
      </c>
      <c r="R2417">
        <v>169</v>
      </c>
      <c r="S2417">
        <v>169</v>
      </c>
      <c r="T2417">
        <v>2.1501272264631037</v>
      </c>
      <c r="U2417">
        <v>1.8880986367524719</v>
      </c>
      <c r="V2417">
        <v>13.520710059171602</v>
      </c>
      <c r="W2417">
        <v>54.810650887573971</v>
      </c>
      <c r="X2417">
        <v>127.3054805849205</v>
      </c>
      <c r="Y2417">
        <v>117.50295857988164</v>
      </c>
      <c r="Z2417">
        <v>117.50295857988164</v>
      </c>
      <c r="AA2417">
        <v>28.875848154321289</v>
      </c>
      <c r="AB2417">
        <v>1.3672864942691096</v>
      </c>
      <c r="AC2417">
        <v>3.0857741447266958</v>
      </c>
    </row>
    <row r="2418" spans="1:29">
      <c r="A2418">
        <v>7</v>
      </c>
      <c r="B2418">
        <v>123</v>
      </c>
      <c r="C2418">
        <v>2004</v>
      </c>
      <c r="D2418">
        <v>99</v>
      </c>
      <c r="E2418">
        <v>99</v>
      </c>
      <c r="F2418">
        <v>99</v>
      </c>
      <c r="G2418">
        <v>99</v>
      </c>
      <c r="H2418">
        <v>99</v>
      </c>
      <c r="I2418">
        <v>49</v>
      </c>
      <c r="J2418">
        <v>999</v>
      </c>
      <c r="K2418">
        <v>99</v>
      </c>
      <c r="L2418">
        <v>99</v>
      </c>
      <c r="M2418">
        <v>99</v>
      </c>
      <c r="N2418">
        <v>99</v>
      </c>
      <c r="O2418">
        <v>99</v>
      </c>
      <c r="P2418">
        <v>9999</v>
      </c>
      <c r="Q2418">
        <v>347</v>
      </c>
      <c r="R2418">
        <v>2066</v>
      </c>
      <c r="S2418">
        <v>2062</v>
      </c>
      <c r="T2418">
        <v>26.284987277353689</v>
      </c>
      <c r="U2418">
        <v>27.389695552889723</v>
      </c>
      <c r="V2418">
        <v>13.091481122942882</v>
      </c>
      <c r="W2418">
        <v>55.403491755577107</v>
      </c>
      <c r="X2418">
        <v>151.29156051807189</v>
      </c>
      <c r="Y2418">
        <v>139.43368828654391</v>
      </c>
      <c r="Z2418">
        <v>139.7041707080503</v>
      </c>
      <c r="AA2418">
        <v>30.607740126333479</v>
      </c>
      <c r="AB2418">
        <v>4.7153861523877776</v>
      </c>
      <c r="AC2418">
        <v>-71.19505717916951</v>
      </c>
    </row>
    <row r="2419" spans="1:29">
      <c r="A2419">
        <v>7</v>
      </c>
      <c r="B2419">
        <v>124</v>
      </c>
      <c r="C2419">
        <v>2004</v>
      </c>
      <c r="D2419">
        <v>99</v>
      </c>
      <c r="E2419">
        <v>99</v>
      </c>
      <c r="F2419">
        <v>99</v>
      </c>
      <c r="G2419">
        <v>99</v>
      </c>
      <c r="H2419">
        <v>99</v>
      </c>
      <c r="I2419">
        <v>80</v>
      </c>
      <c r="J2419">
        <v>999</v>
      </c>
      <c r="K2419">
        <v>99</v>
      </c>
      <c r="L2419">
        <v>99</v>
      </c>
      <c r="M2419">
        <v>99</v>
      </c>
      <c r="N2419">
        <v>99</v>
      </c>
      <c r="O2419">
        <v>99</v>
      </c>
      <c r="P2419">
        <v>9999</v>
      </c>
      <c r="Q2419">
        <v>175</v>
      </c>
      <c r="R2419">
        <v>1314</v>
      </c>
      <c r="S2419">
        <v>1280</v>
      </c>
      <c r="T2419">
        <v>16.717557251908399</v>
      </c>
      <c r="U2419">
        <v>16.712401731254676</v>
      </c>
      <c r="V2419">
        <v>16.046423135464231</v>
      </c>
      <c r="W2419">
        <v>56.223437500000003</v>
      </c>
      <c r="X2419">
        <v>148.08125182425763</v>
      </c>
      <c r="Y2419">
        <v>133.76864535768632</v>
      </c>
      <c r="Z2419">
        <v>137.32187499999989</v>
      </c>
      <c r="AA2419">
        <v>28.445092496060081</v>
      </c>
      <c r="AB2419">
        <v>4.6285541137155999</v>
      </c>
      <c r="AC2419">
        <v>-52.975522686576085</v>
      </c>
    </row>
    <row r="2420" spans="1:29">
      <c r="A2420">
        <v>7</v>
      </c>
      <c r="B2420">
        <v>125</v>
      </c>
      <c r="C2420">
        <v>2004</v>
      </c>
      <c r="D2420">
        <v>99</v>
      </c>
      <c r="E2420">
        <v>99</v>
      </c>
      <c r="F2420">
        <v>99</v>
      </c>
      <c r="G2420">
        <v>99</v>
      </c>
      <c r="H2420">
        <v>99</v>
      </c>
      <c r="I2420">
        <v>81</v>
      </c>
      <c r="J2420">
        <v>999</v>
      </c>
      <c r="K2420">
        <v>99</v>
      </c>
      <c r="L2420">
        <v>99</v>
      </c>
      <c r="M2420">
        <v>99</v>
      </c>
      <c r="N2420">
        <v>99</v>
      </c>
      <c r="O2420">
        <v>99</v>
      </c>
      <c r="P2420">
        <v>9999</v>
      </c>
      <c r="Q2420">
        <v>26</v>
      </c>
      <c r="R2420">
        <v>40</v>
      </c>
      <c r="S2420">
        <v>2</v>
      </c>
      <c r="T2420">
        <v>0.5089058524173028</v>
      </c>
      <c r="U2420">
        <v>2.1126775963661963E-2</v>
      </c>
      <c r="V2420">
        <v>29.8</v>
      </c>
      <c r="W2420">
        <v>56</v>
      </c>
      <c r="X2420">
        <v>121.64409534127849</v>
      </c>
      <c r="Y2420">
        <v>5.5549999999999997</v>
      </c>
      <c r="Z2420">
        <v>111.1</v>
      </c>
      <c r="AA2420">
        <v>31.30000000000004</v>
      </c>
      <c r="AB2420">
        <v>1</v>
      </c>
      <c r="AC2420">
        <v>100.00000000000048</v>
      </c>
    </row>
    <row r="2421" spans="1:29">
      <c r="A2421">
        <v>7</v>
      </c>
      <c r="B2421">
        <v>126</v>
      </c>
      <c r="C2421">
        <v>2004</v>
      </c>
      <c r="D2421">
        <v>99</v>
      </c>
      <c r="E2421">
        <v>99</v>
      </c>
      <c r="F2421">
        <v>99</v>
      </c>
      <c r="G2421">
        <v>99</v>
      </c>
      <c r="H2421">
        <v>99</v>
      </c>
      <c r="I2421">
        <v>83</v>
      </c>
      <c r="J2421">
        <v>999</v>
      </c>
      <c r="K2421">
        <v>99</v>
      </c>
      <c r="L2421">
        <v>99</v>
      </c>
      <c r="M2421">
        <v>99</v>
      </c>
      <c r="N2421">
        <v>99</v>
      </c>
      <c r="O2421">
        <v>99</v>
      </c>
      <c r="P2421">
        <v>9999</v>
      </c>
      <c r="Q2421">
        <v>187</v>
      </c>
      <c r="R2421">
        <v>1371</v>
      </c>
      <c r="S2421">
        <v>1350</v>
      </c>
      <c r="T2421">
        <v>17.442748091603058</v>
      </c>
      <c r="U2421">
        <v>17.402920230066972</v>
      </c>
      <c r="V2421">
        <v>15.795769511305616</v>
      </c>
      <c r="W2421">
        <v>56.859259259259261</v>
      </c>
      <c r="X2421">
        <v>146.27609679848689</v>
      </c>
      <c r="Y2421">
        <v>133.50437636761473</v>
      </c>
      <c r="Z2421">
        <v>135.58111111111091</v>
      </c>
      <c r="AA2421">
        <v>28.256367729841362</v>
      </c>
      <c r="AB2421">
        <v>3.3554002089787009</v>
      </c>
      <c r="AC2421">
        <v>-50.472109794065318</v>
      </c>
    </row>
    <row r="2422" spans="1:29">
      <c r="A2422">
        <v>7</v>
      </c>
      <c r="B2422">
        <v>127</v>
      </c>
      <c r="C2422">
        <v>2003</v>
      </c>
      <c r="D2422">
        <v>99</v>
      </c>
      <c r="E2422">
        <v>99</v>
      </c>
      <c r="F2422">
        <v>99</v>
      </c>
      <c r="G2422">
        <v>99</v>
      </c>
      <c r="H2422">
        <v>99</v>
      </c>
      <c r="I2422">
        <v>6</v>
      </c>
      <c r="J2422">
        <v>999</v>
      </c>
      <c r="K2422">
        <v>99</v>
      </c>
      <c r="L2422">
        <v>99</v>
      </c>
      <c r="M2422">
        <v>99</v>
      </c>
      <c r="N2422">
        <v>99</v>
      </c>
      <c r="O2422">
        <v>99</v>
      </c>
      <c r="P2422">
        <v>9999</v>
      </c>
      <c r="Q2422">
        <v>126</v>
      </c>
      <c r="R2422">
        <v>208</v>
      </c>
      <c r="S2422">
        <v>208</v>
      </c>
      <c r="T2422">
        <v>2.7491408934707904</v>
      </c>
      <c r="U2422">
        <v>2.2896942690226725</v>
      </c>
      <c r="V2422">
        <v>13.913461538461544</v>
      </c>
      <c r="W2422">
        <v>56.168269230769241</v>
      </c>
      <c r="X2422">
        <v>118.88178181515121</v>
      </c>
      <c r="Y2422">
        <v>109.72788461538455</v>
      </c>
      <c r="Z2422">
        <v>109.72788461538455</v>
      </c>
      <c r="AA2422">
        <v>26.186413670255934</v>
      </c>
      <c r="AB2422">
        <v>2.9147425147883048</v>
      </c>
      <c r="AC2422">
        <v>-34.458902131274392</v>
      </c>
    </row>
    <row r="2423" spans="1:29">
      <c r="A2423">
        <v>7</v>
      </c>
      <c r="B2423">
        <v>128</v>
      </c>
      <c r="C2423">
        <v>2003</v>
      </c>
      <c r="D2423">
        <v>99</v>
      </c>
      <c r="E2423">
        <v>99</v>
      </c>
      <c r="F2423">
        <v>99</v>
      </c>
      <c r="G2423">
        <v>99</v>
      </c>
      <c r="H2423">
        <v>99</v>
      </c>
      <c r="I2423">
        <v>24</v>
      </c>
      <c r="J2423">
        <v>999</v>
      </c>
      <c r="K2423">
        <v>99</v>
      </c>
      <c r="L2423">
        <v>99</v>
      </c>
      <c r="M2423">
        <v>99</v>
      </c>
      <c r="N2423">
        <v>99</v>
      </c>
      <c r="O2423">
        <v>99</v>
      </c>
      <c r="P2423">
        <v>9999</v>
      </c>
      <c r="Q2423">
        <v>105</v>
      </c>
      <c r="R2423">
        <v>153</v>
      </c>
      <c r="S2423">
        <v>152</v>
      </c>
      <c r="T2423">
        <v>2.0222045995241871</v>
      </c>
      <c r="U2423">
        <v>1.8611678851302489</v>
      </c>
      <c r="V2423">
        <v>13.581699346405223</v>
      </c>
      <c r="W2423">
        <v>55.085526315789451</v>
      </c>
      <c r="X2423">
        <v>132.03464123099579</v>
      </c>
      <c r="Y2423">
        <v>121.25424836601304</v>
      </c>
      <c r="Z2423">
        <v>122.05197368421049</v>
      </c>
      <c r="AA2423">
        <v>27.087395035122793</v>
      </c>
      <c r="AB2423">
        <v>1.1467578952683837</v>
      </c>
      <c r="AC2423">
        <v>2.6310199256006701</v>
      </c>
    </row>
    <row r="2424" spans="1:29">
      <c r="A2424">
        <v>7</v>
      </c>
      <c r="B2424">
        <v>129</v>
      </c>
      <c r="C2424">
        <v>2003</v>
      </c>
      <c r="D2424">
        <v>99</v>
      </c>
      <c r="E2424">
        <v>99</v>
      </c>
      <c r="F2424">
        <v>99</v>
      </c>
      <c r="G2424">
        <v>99</v>
      </c>
      <c r="H2424">
        <v>99</v>
      </c>
      <c r="I2424">
        <v>49</v>
      </c>
      <c r="J2424">
        <v>999</v>
      </c>
      <c r="K2424">
        <v>99</v>
      </c>
      <c r="L2424">
        <v>99</v>
      </c>
      <c r="M2424">
        <v>99</v>
      </c>
      <c r="N2424">
        <v>99</v>
      </c>
      <c r="O2424">
        <v>99</v>
      </c>
      <c r="P2424">
        <v>9999</v>
      </c>
      <c r="Q2424">
        <v>351</v>
      </c>
      <c r="R2424">
        <v>2152</v>
      </c>
      <c r="S2424">
        <v>2135</v>
      </c>
      <c r="T2424">
        <v>28.443034628601641</v>
      </c>
      <c r="U2424">
        <v>29.43151107040708</v>
      </c>
      <c r="V2424">
        <v>13.335037174721196</v>
      </c>
      <c r="W2424">
        <v>55.884777517564409</v>
      </c>
      <c r="X2424">
        <v>148.66676467152956</v>
      </c>
      <c r="Y2424">
        <v>136.32425650557639</v>
      </c>
      <c r="Z2424">
        <v>137.40974238875901</v>
      </c>
      <c r="AA2424">
        <v>30.201949448985399</v>
      </c>
      <c r="AB2424">
        <v>4.3266861731468111</v>
      </c>
      <c r="AC2424">
        <v>-69.010206194073419</v>
      </c>
    </row>
    <row r="2425" spans="1:29">
      <c r="A2425">
        <v>7</v>
      </c>
      <c r="B2425">
        <v>130</v>
      </c>
      <c r="C2425">
        <v>2003</v>
      </c>
      <c r="D2425">
        <v>99</v>
      </c>
      <c r="E2425">
        <v>99</v>
      </c>
      <c r="F2425">
        <v>99</v>
      </c>
      <c r="G2425">
        <v>99</v>
      </c>
      <c r="H2425">
        <v>99</v>
      </c>
      <c r="I2425">
        <v>80</v>
      </c>
      <c r="J2425">
        <v>999</v>
      </c>
      <c r="K2425">
        <v>99</v>
      </c>
      <c r="L2425">
        <v>99</v>
      </c>
      <c r="M2425">
        <v>99</v>
      </c>
      <c r="N2425">
        <v>99</v>
      </c>
      <c r="O2425">
        <v>99</v>
      </c>
      <c r="P2425">
        <v>9999</v>
      </c>
      <c r="Q2425">
        <v>177</v>
      </c>
      <c r="R2425">
        <v>1114</v>
      </c>
      <c r="S2425">
        <v>1089</v>
      </c>
      <c r="T2425">
        <v>14.723764208300292</v>
      </c>
      <c r="U2425">
        <v>15.310485749177779</v>
      </c>
      <c r="V2425">
        <v>15.6149012567325</v>
      </c>
      <c r="W2425">
        <v>55.43434343434344</v>
      </c>
      <c r="X2425">
        <v>151.55423634195705</v>
      </c>
      <c r="Y2425">
        <v>136.99560143626573</v>
      </c>
      <c r="Z2425">
        <v>140.14058769513321</v>
      </c>
      <c r="AA2425">
        <v>29.241693914947724</v>
      </c>
      <c r="AB2425">
        <v>4.2544802243505906</v>
      </c>
      <c r="AC2425">
        <v>-51.211043644981473</v>
      </c>
    </row>
    <row r="2426" spans="1:29">
      <c r="A2426">
        <v>7</v>
      </c>
      <c r="B2426">
        <v>131</v>
      </c>
      <c r="C2426">
        <v>2003</v>
      </c>
      <c r="D2426">
        <v>99</v>
      </c>
      <c r="E2426">
        <v>99</v>
      </c>
      <c r="F2426">
        <v>99</v>
      </c>
      <c r="G2426">
        <v>99</v>
      </c>
      <c r="H2426">
        <v>99</v>
      </c>
      <c r="I2426">
        <v>81</v>
      </c>
      <c r="J2426">
        <v>999</v>
      </c>
      <c r="K2426">
        <v>99</v>
      </c>
      <c r="L2426">
        <v>99</v>
      </c>
      <c r="M2426">
        <v>99</v>
      </c>
      <c r="N2426">
        <v>99</v>
      </c>
      <c r="O2426">
        <v>99</v>
      </c>
      <c r="P2426">
        <v>9999</v>
      </c>
      <c r="Q2426">
        <v>30</v>
      </c>
      <c r="R2426">
        <v>48</v>
      </c>
      <c r="S2426">
        <v>4</v>
      </c>
      <c r="T2426">
        <v>0.63441712926249005</v>
      </c>
      <c r="U2426">
        <v>4.9749791354852649E-2</v>
      </c>
      <c r="V2426">
        <v>20.729166666666671</v>
      </c>
      <c r="W2426">
        <v>54.25</v>
      </c>
      <c r="X2426">
        <v>117.42054893463344</v>
      </c>
      <c r="Y2426">
        <v>10.331249999999997</v>
      </c>
      <c r="Z2426">
        <v>123.97499999999999</v>
      </c>
      <c r="AA2426">
        <v>10.703124543795706</v>
      </c>
      <c r="AB2426">
        <v>1.0897247358851685</v>
      </c>
      <c r="AC2426">
        <v>-4.8763404781338844</v>
      </c>
    </row>
    <row r="2427" spans="1:29">
      <c r="A2427">
        <v>7</v>
      </c>
      <c r="B2427">
        <v>132</v>
      </c>
      <c r="C2427">
        <v>2003</v>
      </c>
      <c r="D2427">
        <v>99</v>
      </c>
      <c r="E2427">
        <v>99</v>
      </c>
      <c r="F2427">
        <v>99</v>
      </c>
      <c r="G2427">
        <v>99</v>
      </c>
      <c r="H2427">
        <v>99</v>
      </c>
      <c r="I2427">
        <v>83</v>
      </c>
      <c r="J2427">
        <v>999</v>
      </c>
      <c r="K2427">
        <v>99</v>
      </c>
      <c r="L2427">
        <v>99</v>
      </c>
      <c r="M2427">
        <v>99</v>
      </c>
      <c r="N2427">
        <v>99</v>
      </c>
      <c r="O2427">
        <v>99</v>
      </c>
      <c r="P2427">
        <v>9999</v>
      </c>
      <c r="Q2427">
        <v>204</v>
      </c>
      <c r="R2427">
        <v>1320</v>
      </c>
      <c r="S2427">
        <v>1287</v>
      </c>
      <c r="T2427">
        <v>17.446471054718476</v>
      </c>
      <c r="U2427">
        <v>17.208833050876098</v>
      </c>
      <c r="V2427">
        <v>16.203787878787878</v>
      </c>
      <c r="W2427">
        <v>57.083916083916094</v>
      </c>
      <c r="X2427">
        <v>143.12280442562138</v>
      </c>
      <c r="Y2427">
        <v>129.95121212121202</v>
      </c>
      <c r="Z2427">
        <v>133.28329448329438</v>
      </c>
      <c r="AA2427">
        <v>28.820674974874198</v>
      </c>
      <c r="AB2427">
        <v>3.8457978220471776</v>
      </c>
      <c r="AC2427">
        <v>-52.843920567816717</v>
      </c>
    </row>
    <row r="2428" spans="1:29">
      <c r="A2428">
        <v>7</v>
      </c>
      <c r="B2428">
        <v>133</v>
      </c>
      <c r="C2428">
        <v>2002</v>
      </c>
      <c r="D2428">
        <v>99</v>
      </c>
      <c r="E2428">
        <v>99</v>
      </c>
      <c r="F2428">
        <v>99</v>
      </c>
      <c r="G2428">
        <v>99</v>
      </c>
      <c r="H2428">
        <v>99</v>
      </c>
      <c r="I2428">
        <v>6</v>
      </c>
      <c r="J2428">
        <v>999</v>
      </c>
      <c r="K2428">
        <v>99</v>
      </c>
      <c r="L2428">
        <v>99</v>
      </c>
      <c r="M2428">
        <v>99</v>
      </c>
      <c r="N2428">
        <v>99</v>
      </c>
      <c r="O2428">
        <v>99</v>
      </c>
      <c r="P2428">
        <v>9999</v>
      </c>
      <c r="Q2428">
        <v>124</v>
      </c>
      <c r="R2428">
        <v>213</v>
      </c>
      <c r="S2428">
        <v>213</v>
      </c>
      <c r="T2428">
        <v>2.647607209446861</v>
      </c>
      <c r="U2428">
        <v>2.2433535195208201</v>
      </c>
      <c r="V2428">
        <v>11.704225352112676</v>
      </c>
      <c r="W2428">
        <v>53.755868544600922</v>
      </c>
      <c r="X2428">
        <v>118.7498410470043</v>
      </c>
      <c r="Y2428">
        <v>109.60610328638498</v>
      </c>
      <c r="Z2428">
        <v>109.60610328638498</v>
      </c>
      <c r="AA2428">
        <v>24.683168132169996</v>
      </c>
      <c r="AB2428">
        <v>4.5467344543839801</v>
      </c>
      <c r="AC2428">
        <v>-18.483876428615272</v>
      </c>
    </row>
    <row r="2429" spans="1:29">
      <c r="A2429">
        <v>7</v>
      </c>
      <c r="B2429">
        <v>134</v>
      </c>
      <c r="C2429">
        <v>2002</v>
      </c>
      <c r="D2429">
        <v>99</v>
      </c>
      <c r="E2429">
        <v>99</v>
      </c>
      <c r="F2429">
        <v>99</v>
      </c>
      <c r="G2429">
        <v>99</v>
      </c>
      <c r="H2429">
        <v>99</v>
      </c>
      <c r="I2429">
        <v>24</v>
      </c>
      <c r="J2429">
        <v>999</v>
      </c>
      <c r="K2429">
        <v>99</v>
      </c>
      <c r="L2429">
        <v>99</v>
      </c>
      <c r="M2429">
        <v>99</v>
      </c>
      <c r="N2429">
        <v>99</v>
      </c>
      <c r="O2429">
        <v>99</v>
      </c>
      <c r="P2429">
        <v>9999</v>
      </c>
      <c r="Q2429">
        <v>100</v>
      </c>
      <c r="R2429">
        <v>142</v>
      </c>
      <c r="S2429">
        <v>142</v>
      </c>
      <c r="T2429">
        <v>1.7650714729645738</v>
      </c>
      <c r="U2429">
        <v>1.6054812696254159</v>
      </c>
      <c r="V2429">
        <v>13.007042253521128</v>
      </c>
      <c r="W2429">
        <v>55.035211267605639</v>
      </c>
      <c r="X2429">
        <v>127.47699632246361</v>
      </c>
      <c r="Y2429">
        <v>117.66126760563382</v>
      </c>
      <c r="Z2429">
        <v>117.66126760563382</v>
      </c>
      <c r="AA2429">
        <v>25.781573965521208</v>
      </c>
      <c r="AB2429">
        <v>1.6290149612875049</v>
      </c>
      <c r="AC2429">
        <v>8.0082147332200329</v>
      </c>
    </row>
    <row r="2430" spans="1:29">
      <c r="A2430">
        <v>7</v>
      </c>
      <c r="B2430">
        <v>135</v>
      </c>
      <c r="C2430">
        <v>2002</v>
      </c>
      <c r="D2430">
        <v>99</v>
      </c>
      <c r="E2430">
        <v>99</v>
      </c>
      <c r="F2430">
        <v>99</v>
      </c>
      <c r="G2430">
        <v>99</v>
      </c>
      <c r="H2430">
        <v>99</v>
      </c>
      <c r="I2430">
        <v>49</v>
      </c>
      <c r="J2430">
        <v>999</v>
      </c>
      <c r="K2430">
        <v>99</v>
      </c>
      <c r="L2430">
        <v>99</v>
      </c>
      <c r="M2430">
        <v>99</v>
      </c>
      <c r="N2430">
        <v>99</v>
      </c>
      <c r="O2430">
        <v>99</v>
      </c>
      <c r="P2430">
        <v>9999</v>
      </c>
      <c r="Q2430">
        <v>377</v>
      </c>
      <c r="R2430">
        <v>2317</v>
      </c>
      <c r="S2430">
        <v>2313</v>
      </c>
      <c r="T2430">
        <v>28.800497203231821</v>
      </c>
      <c r="U2430">
        <v>29.505507271889694</v>
      </c>
      <c r="V2430">
        <v>13.868364264134655</v>
      </c>
      <c r="W2430">
        <v>56.757890185905751</v>
      </c>
      <c r="X2430">
        <v>143.7546496735464</v>
      </c>
      <c r="Y2430">
        <v>132.5237375917134</v>
      </c>
      <c r="Z2430">
        <v>132.75291828793772</v>
      </c>
      <c r="AA2430">
        <v>29.258537635321598</v>
      </c>
      <c r="AB2430">
        <v>4.1683352562527931</v>
      </c>
      <c r="AC2430">
        <v>-67.814582721023683</v>
      </c>
    </row>
    <row r="2431" spans="1:29">
      <c r="A2431">
        <v>7</v>
      </c>
      <c r="B2431">
        <v>136</v>
      </c>
      <c r="C2431">
        <v>2002</v>
      </c>
      <c r="D2431">
        <v>99</v>
      </c>
      <c r="E2431">
        <v>99</v>
      </c>
      <c r="F2431">
        <v>99</v>
      </c>
      <c r="G2431">
        <v>99</v>
      </c>
      <c r="H2431">
        <v>99</v>
      </c>
      <c r="I2431">
        <v>80</v>
      </c>
      <c r="J2431">
        <v>999</v>
      </c>
      <c r="K2431">
        <v>99</v>
      </c>
      <c r="L2431">
        <v>99</v>
      </c>
      <c r="M2431">
        <v>99</v>
      </c>
      <c r="N2431">
        <v>99</v>
      </c>
      <c r="O2431">
        <v>99</v>
      </c>
      <c r="P2431">
        <v>9999</v>
      </c>
      <c r="Q2431">
        <v>185</v>
      </c>
      <c r="R2431">
        <v>1118</v>
      </c>
      <c r="S2431">
        <v>1083</v>
      </c>
      <c r="T2431">
        <v>13.896830329397144</v>
      </c>
      <c r="U2431">
        <v>14.240294746139648</v>
      </c>
      <c r="V2431">
        <v>15.476744186046503</v>
      </c>
      <c r="W2431">
        <v>54.913204062788559</v>
      </c>
      <c r="X2431">
        <v>147.80776305002161</v>
      </c>
      <c r="Y2431">
        <v>132.5542933810373</v>
      </c>
      <c r="Z2431">
        <v>136.83813481071064</v>
      </c>
      <c r="AA2431">
        <v>28.256725313141946</v>
      </c>
      <c r="AB2431">
        <v>4.8262365049163396</v>
      </c>
      <c r="AC2431">
        <v>-52.943132007653993</v>
      </c>
    </row>
    <row r="2432" spans="1:29">
      <c r="A2432">
        <v>7</v>
      </c>
      <c r="B2432">
        <v>137</v>
      </c>
      <c r="C2432">
        <v>2002</v>
      </c>
      <c r="D2432">
        <v>99</v>
      </c>
      <c r="E2432">
        <v>99</v>
      </c>
      <c r="F2432">
        <v>99</v>
      </c>
      <c r="G2432">
        <v>99</v>
      </c>
      <c r="H2432">
        <v>99</v>
      </c>
      <c r="I2432">
        <v>81</v>
      </c>
      <c r="J2432">
        <v>999</v>
      </c>
      <c r="K2432">
        <v>99</v>
      </c>
      <c r="L2432">
        <v>99</v>
      </c>
      <c r="M2432">
        <v>99</v>
      </c>
      <c r="N2432">
        <v>99</v>
      </c>
      <c r="O2432">
        <v>99</v>
      </c>
      <c r="P2432">
        <v>9999</v>
      </c>
      <c r="Q2432">
        <v>26</v>
      </c>
      <c r="R2432">
        <v>40</v>
      </c>
      <c r="S2432">
        <v>1</v>
      </c>
      <c r="T2432">
        <v>0.4972032318210069</v>
      </c>
      <c r="U2432">
        <v>1.2203575628440901E-2</v>
      </c>
      <c r="V2432">
        <v>17.899999999999999</v>
      </c>
      <c r="W2432">
        <v>54</v>
      </c>
      <c r="X2432">
        <v>115.54983748645716</v>
      </c>
      <c r="Y2432">
        <v>3.1749999999999998</v>
      </c>
      <c r="Z2432">
        <v>127</v>
      </c>
      <c r="AA2432">
        <v>0</v>
      </c>
      <c r="AB2432">
        <v>0</v>
      </c>
    </row>
    <row r="2433" spans="1:29">
      <c r="A2433">
        <v>7</v>
      </c>
      <c r="B2433">
        <v>138</v>
      </c>
      <c r="C2433">
        <v>2002</v>
      </c>
      <c r="D2433">
        <v>99</v>
      </c>
      <c r="E2433">
        <v>99</v>
      </c>
      <c r="F2433">
        <v>99</v>
      </c>
      <c r="G2433">
        <v>99</v>
      </c>
      <c r="H2433">
        <v>99</v>
      </c>
      <c r="I2433">
        <v>83</v>
      </c>
      <c r="J2433">
        <v>999</v>
      </c>
      <c r="K2433">
        <v>99</v>
      </c>
      <c r="L2433">
        <v>99</v>
      </c>
      <c r="M2433">
        <v>99</v>
      </c>
      <c r="N2433">
        <v>99</v>
      </c>
      <c r="O2433">
        <v>99</v>
      </c>
      <c r="P2433">
        <v>9999</v>
      </c>
      <c r="Q2433">
        <v>204</v>
      </c>
      <c r="R2433">
        <v>1218</v>
      </c>
      <c r="S2433">
        <v>1190</v>
      </c>
      <c r="T2433">
        <v>15.139838408949659</v>
      </c>
      <c r="U2433">
        <v>15.055512816348877</v>
      </c>
      <c r="V2433">
        <v>16.201970443349754</v>
      </c>
      <c r="W2433">
        <v>55.935294117647054</v>
      </c>
      <c r="X2433">
        <v>141.22337917869703</v>
      </c>
      <c r="Y2433">
        <v>128.63669950738921</v>
      </c>
      <c r="Z2433">
        <v>131.66344537815132</v>
      </c>
      <c r="AA2433">
        <v>27.238824242476671</v>
      </c>
      <c r="AB2433">
        <v>3.6306373317232774</v>
      </c>
      <c r="AC2433">
        <v>-54.848068384935075</v>
      </c>
    </row>
    <row r="2434" spans="1:29">
      <c r="A2434">
        <v>7</v>
      </c>
      <c r="B2434">
        <v>139</v>
      </c>
      <c r="C2434">
        <v>2001</v>
      </c>
      <c r="D2434">
        <v>99</v>
      </c>
      <c r="E2434">
        <v>99</v>
      </c>
      <c r="F2434">
        <v>99</v>
      </c>
      <c r="G2434">
        <v>99</v>
      </c>
      <c r="H2434">
        <v>99</v>
      </c>
      <c r="I2434">
        <v>6</v>
      </c>
      <c r="J2434">
        <v>999</v>
      </c>
      <c r="K2434">
        <v>99</v>
      </c>
      <c r="L2434">
        <v>99</v>
      </c>
      <c r="M2434">
        <v>99</v>
      </c>
      <c r="N2434">
        <v>99</v>
      </c>
      <c r="O2434">
        <v>99</v>
      </c>
      <c r="P2434">
        <v>9999</v>
      </c>
      <c r="Q2434">
        <v>66</v>
      </c>
      <c r="R2434">
        <v>106</v>
      </c>
      <c r="S2434">
        <v>105</v>
      </c>
      <c r="T2434">
        <v>1.6043590131678522</v>
      </c>
      <c r="U2434">
        <v>1.4511865579966736</v>
      </c>
      <c r="V2434">
        <v>11.396226415094338</v>
      </c>
      <c r="W2434">
        <v>53.19047619047619</v>
      </c>
      <c r="X2434">
        <v>124.09186614607827</v>
      </c>
      <c r="Y2434">
        <v>113.88584905660377</v>
      </c>
      <c r="Z2434">
        <v>114.97047619047616</v>
      </c>
      <c r="AA2434">
        <v>30.90490768180468</v>
      </c>
      <c r="AB2434">
        <v>3.9906921182629977</v>
      </c>
      <c r="AC2434">
        <v>-30.625894335871592</v>
      </c>
    </row>
    <row r="2435" spans="1:29">
      <c r="A2435">
        <v>7</v>
      </c>
      <c r="B2435">
        <v>140</v>
      </c>
      <c r="C2435">
        <v>2001</v>
      </c>
      <c r="D2435">
        <v>99</v>
      </c>
      <c r="E2435">
        <v>99</v>
      </c>
      <c r="F2435">
        <v>99</v>
      </c>
      <c r="G2435">
        <v>99</v>
      </c>
      <c r="H2435">
        <v>99</v>
      </c>
      <c r="I2435">
        <v>24</v>
      </c>
      <c r="J2435">
        <v>999</v>
      </c>
      <c r="K2435">
        <v>99</v>
      </c>
      <c r="L2435">
        <v>99</v>
      </c>
      <c r="M2435">
        <v>99</v>
      </c>
      <c r="N2435">
        <v>99</v>
      </c>
      <c r="O2435">
        <v>99</v>
      </c>
      <c r="P2435">
        <v>9999</v>
      </c>
      <c r="Q2435">
        <v>85</v>
      </c>
      <c r="R2435">
        <v>130</v>
      </c>
      <c r="S2435">
        <v>130</v>
      </c>
      <c r="T2435">
        <v>1.9676101104888757</v>
      </c>
      <c r="U2435">
        <v>1.8197323336828704</v>
      </c>
      <c r="V2435">
        <v>13.56153846153846</v>
      </c>
      <c r="W2435">
        <v>54.930769230769215</v>
      </c>
      <c r="X2435">
        <v>126.15801316776403</v>
      </c>
      <c r="Y2435">
        <v>116.44384615384618</v>
      </c>
      <c r="Z2435">
        <v>116.44384615384618</v>
      </c>
      <c r="AA2435">
        <v>25.839370687282408</v>
      </c>
      <c r="AB2435">
        <v>1.3020011907030564</v>
      </c>
      <c r="AC2435">
        <v>-6.4227852031988952</v>
      </c>
    </row>
    <row r="2436" spans="1:29">
      <c r="A2436">
        <v>7</v>
      </c>
      <c r="B2436">
        <v>141</v>
      </c>
      <c r="C2436">
        <v>2001</v>
      </c>
      <c r="D2436">
        <v>99</v>
      </c>
      <c r="E2436">
        <v>99</v>
      </c>
      <c r="F2436">
        <v>99</v>
      </c>
      <c r="G2436">
        <v>99</v>
      </c>
      <c r="H2436">
        <v>99</v>
      </c>
      <c r="I2436">
        <v>49</v>
      </c>
      <c r="J2436">
        <v>999</v>
      </c>
      <c r="K2436">
        <v>99</v>
      </c>
      <c r="L2436">
        <v>99</v>
      </c>
      <c r="M2436">
        <v>99</v>
      </c>
      <c r="N2436">
        <v>99</v>
      </c>
      <c r="O2436">
        <v>99</v>
      </c>
      <c r="P2436">
        <v>9999</v>
      </c>
      <c r="Q2436">
        <v>368</v>
      </c>
      <c r="R2436">
        <v>1914</v>
      </c>
      <c r="S2436">
        <v>1911</v>
      </c>
      <c r="T2436">
        <v>28.969275011351595</v>
      </c>
      <c r="U2436">
        <v>29.997471942832973</v>
      </c>
      <c r="V2436">
        <v>13.777951933124344</v>
      </c>
      <c r="W2436">
        <v>56.668236525379392</v>
      </c>
      <c r="X2436">
        <v>141.40648084310055</v>
      </c>
      <c r="Y2436">
        <v>130.37523510971789</v>
      </c>
      <c r="Z2436">
        <v>130.57990580847721</v>
      </c>
      <c r="AA2436">
        <v>27.427400657848807</v>
      </c>
      <c r="AB2436">
        <v>4.0787423517163806</v>
      </c>
      <c r="AC2436">
        <v>-63.188384491226159</v>
      </c>
    </row>
    <row r="2437" spans="1:29">
      <c r="A2437">
        <v>7</v>
      </c>
      <c r="B2437">
        <v>142</v>
      </c>
      <c r="C2437">
        <v>2001</v>
      </c>
      <c r="D2437">
        <v>99</v>
      </c>
      <c r="E2437">
        <v>99</v>
      </c>
      <c r="F2437">
        <v>99</v>
      </c>
      <c r="G2437">
        <v>99</v>
      </c>
      <c r="H2437">
        <v>99</v>
      </c>
      <c r="I2437">
        <v>80</v>
      </c>
      <c r="J2437">
        <v>999</v>
      </c>
      <c r="K2437">
        <v>99</v>
      </c>
      <c r="L2437">
        <v>99</v>
      </c>
      <c r="M2437">
        <v>99</v>
      </c>
      <c r="N2437">
        <v>99</v>
      </c>
      <c r="O2437">
        <v>99</v>
      </c>
      <c r="P2437">
        <v>9999</v>
      </c>
      <c r="Q2437">
        <v>183</v>
      </c>
      <c r="R2437">
        <v>1139</v>
      </c>
      <c r="S2437">
        <v>1092</v>
      </c>
      <c r="T2437">
        <v>17.23929166036022</v>
      </c>
      <c r="U2437">
        <v>17.091998560822621</v>
      </c>
      <c r="V2437">
        <v>16.905179982440742</v>
      </c>
      <c r="W2437">
        <v>55.554945054945073</v>
      </c>
      <c r="X2437">
        <v>140.76421791368176</v>
      </c>
      <c r="Y2437">
        <v>124.83072870939419</v>
      </c>
      <c r="Z2437">
        <v>130.20347985347985</v>
      </c>
      <c r="AA2437">
        <v>28.898003131016306</v>
      </c>
      <c r="AB2437">
        <v>3.9871248025513055</v>
      </c>
      <c r="AC2437">
        <v>-52.665167707416011</v>
      </c>
    </row>
    <row r="2438" spans="1:29">
      <c r="A2438">
        <v>7</v>
      </c>
      <c r="B2438">
        <v>143</v>
      </c>
      <c r="C2438">
        <v>2001</v>
      </c>
      <c r="D2438">
        <v>99</v>
      </c>
      <c r="E2438">
        <v>99</v>
      </c>
      <c r="F2438">
        <v>99</v>
      </c>
      <c r="G2438">
        <v>99</v>
      </c>
      <c r="H2438">
        <v>99</v>
      </c>
      <c r="I2438">
        <v>81</v>
      </c>
      <c r="J2438">
        <v>999</v>
      </c>
      <c r="K2438">
        <v>99</v>
      </c>
      <c r="L2438">
        <v>99</v>
      </c>
      <c r="M2438">
        <v>99</v>
      </c>
      <c r="N2438">
        <v>99</v>
      </c>
      <c r="O2438">
        <v>99</v>
      </c>
      <c r="P2438">
        <v>9999</v>
      </c>
      <c r="Q2438">
        <v>19</v>
      </c>
      <c r="R2438">
        <v>36</v>
      </c>
      <c r="S2438">
        <v>0</v>
      </c>
      <c r="T2438">
        <v>0.54487664598153451</v>
      </c>
      <c r="U2438">
        <v>0</v>
      </c>
      <c r="V2438">
        <v>23.638888888888889</v>
      </c>
      <c r="X2438">
        <v>122.91741904417955</v>
      </c>
      <c r="Y2438">
        <v>0</v>
      </c>
    </row>
    <row r="2439" spans="1:29">
      <c r="A2439">
        <v>7</v>
      </c>
      <c r="B2439">
        <v>144</v>
      </c>
      <c r="C2439">
        <v>2001</v>
      </c>
      <c r="D2439">
        <v>99</v>
      </c>
      <c r="E2439">
        <v>99</v>
      </c>
      <c r="F2439">
        <v>99</v>
      </c>
      <c r="G2439">
        <v>99</v>
      </c>
      <c r="H2439">
        <v>99</v>
      </c>
      <c r="I2439">
        <v>83</v>
      </c>
      <c r="J2439">
        <v>999</v>
      </c>
      <c r="K2439">
        <v>99</v>
      </c>
      <c r="L2439">
        <v>99</v>
      </c>
      <c r="M2439">
        <v>99</v>
      </c>
      <c r="N2439">
        <v>99</v>
      </c>
      <c r="O2439">
        <v>99</v>
      </c>
      <c r="P2439">
        <v>9999</v>
      </c>
      <c r="Q2439">
        <v>173</v>
      </c>
      <c r="R2439">
        <v>867</v>
      </c>
      <c r="S2439">
        <v>840</v>
      </c>
      <c r="T2439">
        <v>13.122445890721959</v>
      </c>
      <c r="U2439">
        <v>12.988563877200622</v>
      </c>
      <c r="V2439">
        <v>16.731257208765861</v>
      </c>
      <c r="W2439">
        <v>55.880952380952387</v>
      </c>
      <c r="X2439">
        <v>138.7724448010039</v>
      </c>
      <c r="Y2439">
        <v>124.6219146482122</v>
      </c>
      <c r="Z2439">
        <v>128.62761904761905</v>
      </c>
      <c r="AA2439">
        <v>27.72939387738672</v>
      </c>
      <c r="AB2439">
        <v>3.624009756059996</v>
      </c>
      <c r="AC2439">
        <v>-54.995524020741058</v>
      </c>
    </row>
    <row r="2440" spans="1:29">
      <c r="A2440">
        <v>7</v>
      </c>
      <c r="B2440">
        <v>145</v>
      </c>
      <c r="C2440">
        <v>2000</v>
      </c>
      <c r="D2440">
        <v>99</v>
      </c>
      <c r="E2440">
        <v>99</v>
      </c>
      <c r="F2440">
        <v>99</v>
      </c>
      <c r="G2440">
        <v>99</v>
      </c>
      <c r="H2440">
        <v>99</v>
      </c>
      <c r="I2440">
        <v>6</v>
      </c>
      <c r="J2440">
        <v>999</v>
      </c>
      <c r="K2440">
        <v>99</v>
      </c>
      <c r="L2440">
        <v>99</v>
      </c>
      <c r="M2440">
        <v>99</v>
      </c>
      <c r="N2440">
        <v>99</v>
      </c>
      <c r="O2440">
        <v>99</v>
      </c>
      <c r="P2440">
        <v>9999</v>
      </c>
      <c r="Q2440">
        <v>113</v>
      </c>
      <c r="R2440">
        <v>167</v>
      </c>
      <c r="S2440">
        <v>167</v>
      </c>
      <c r="T2440">
        <v>2.2733460386604958</v>
      </c>
      <c r="U2440">
        <v>2.0674838147718599</v>
      </c>
      <c r="V2440">
        <v>11.502994011976048</v>
      </c>
      <c r="W2440">
        <v>52.856287425149695</v>
      </c>
      <c r="X2440">
        <v>122.97506828163824</v>
      </c>
      <c r="Y2440">
        <v>113.50598802395204</v>
      </c>
      <c r="Z2440">
        <v>113.50598802395204</v>
      </c>
      <c r="AA2440">
        <v>27.758636139249369</v>
      </c>
      <c r="AB2440">
        <v>2.9835385676161206</v>
      </c>
      <c r="AC2440">
        <v>-26.667764713996391</v>
      </c>
    </row>
    <row r="2441" spans="1:29">
      <c r="A2441">
        <v>7</v>
      </c>
      <c r="B2441">
        <v>146</v>
      </c>
      <c r="C2441">
        <v>2000</v>
      </c>
      <c r="D2441">
        <v>99</v>
      </c>
      <c r="E2441">
        <v>99</v>
      </c>
      <c r="F2441">
        <v>99</v>
      </c>
      <c r="G2441">
        <v>99</v>
      </c>
      <c r="H2441">
        <v>99</v>
      </c>
      <c r="I2441">
        <v>24</v>
      </c>
      <c r="J2441">
        <v>999</v>
      </c>
      <c r="K2441">
        <v>99</v>
      </c>
      <c r="L2441">
        <v>99</v>
      </c>
      <c r="M2441">
        <v>99</v>
      </c>
      <c r="N2441">
        <v>99</v>
      </c>
      <c r="O2441">
        <v>99</v>
      </c>
      <c r="P2441">
        <v>9999</v>
      </c>
      <c r="Q2441">
        <v>140</v>
      </c>
      <c r="R2441">
        <v>477</v>
      </c>
      <c r="S2441">
        <v>477</v>
      </c>
      <c r="T2441">
        <v>6.4933297032398611</v>
      </c>
      <c r="U2441">
        <v>6.4936257626883505</v>
      </c>
      <c r="V2441">
        <v>13.176100628930817</v>
      </c>
      <c r="W2441">
        <v>55.335429769392007</v>
      </c>
      <c r="X2441">
        <v>135.22603123984999</v>
      </c>
      <c r="Y2441">
        <v>124.81362683438157</v>
      </c>
      <c r="Z2441">
        <v>124.81362683438157</v>
      </c>
      <c r="AA2441">
        <v>27.50382025782578</v>
      </c>
      <c r="AB2441">
        <v>3.2705826986124942</v>
      </c>
      <c r="AC2441">
        <v>-19.847148198604721</v>
      </c>
    </row>
    <row r="2442" spans="1:29">
      <c r="A2442">
        <v>7</v>
      </c>
      <c r="B2442">
        <v>147</v>
      </c>
      <c r="C2442">
        <v>2000</v>
      </c>
      <c r="D2442">
        <v>99</v>
      </c>
      <c r="E2442">
        <v>99</v>
      </c>
      <c r="F2442">
        <v>99</v>
      </c>
      <c r="G2442">
        <v>99</v>
      </c>
      <c r="H2442">
        <v>99</v>
      </c>
      <c r="I2442">
        <v>49</v>
      </c>
      <c r="J2442">
        <v>999</v>
      </c>
      <c r="K2442">
        <v>99</v>
      </c>
      <c r="L2442">
        <v>99</v>
      </c>
      <c r="M2442">
        <v>99</v>
      </c>
      <c r="N2442">
        <v>99</v>
      </c>
      <c r="O2442">
        <v>99</v>
      </c>
      <c r="P2442">
        <v>9999</v>
      </c>
      <c r="Q2442">
        <v>375</v>
      </c>
      <c r="R2442">
        <v>1186</v>
      </c>
      <c r="S2442">
        <v>1178</v>
      </c>
      <c r="T2442">
        <v>16.144840729648784</v>
      </c>
      <c r="U2442">
        <v>16.412236345504922</v>
      </c>
      <c r="V2442">
        <v>13.477234401349071</v>
      </c>
      <c r="W2442">
        <v>56.289473684210549</v>
      </c>
      <c r="X2442">
        <v>138.13678542913988</v>
      </c>
      <c r="Y2442">
        <v>126.87504215851622</v>
      </c>
      <c r="Z2442">
        <v>127.7366723259764</v>
      </c>
      <c r="AA2442">
        <v>27.558114482238619</v>
      </c>
      <c r="AB2442">
        <v>3.9489838233934047</v>
      </c>
      <c r="AC2442">
        <v>-56.500015222909909</v>
      </c>
    </row>
    <row r="2443" spans="1:29">
      <c r="A2443">
        <v>7</v>
      </c>
      <c r="B2443">
        <v>148</v>
      </c>
      <c r="C2443">
        <v>2000</v>
      </c>
      <c r="D2443">
        <v>99</v>
      </c>
      <c r="E2443">
        <v>99</v>
      </c>
      <c r="F2443">
        <v>99</v>
      </c>
      <c r="G2443">
        <v>99</v>
      </c>
      <c r="H2443">
        <v>99</v>
      </c>
      <c r="I2443">
        <v>80</v>
      </c>
      <c r="J2443">
        <v>999</v>
      </c>
      <c r="K2443">
        <v>99</v>
      </c>
      <c r="L2443">
        <v>99</v>
      </c>
      <c r="M2443">
        <v>99</v>
      </c>
      <c r="N2443">
        <v>99</v>
      </c>
      <c r="O2443">
        <v>99</v>
      </c>
      <c r="P2443">
        <v>9999</v>
      </c>
      <c r="Q2443">
        <v>210</v>
      </c>
      <c r="R2443">
        <v>1196</v>
      </c>
      <c r="S2443">
        <v>1158</v>
      </c>
      <c r="T2443">
        <v>16.280969234957798</v>
      </c>
      <c r="U2443">
        <v>16.703519734269626</v>
      </c>
      <c r="V2443">
        <v>15.380434782608697</v>
      </c>
      <c r="W2443">
        <v>54.312607944732306</v>
      </c>
      <c r="X2443">
        <v>142.85746638306816</v>
      </c>
      <c r="Y2443">
        <v>128.04715719063549</v>
      </c>
      <c r="Z2443">
        <v>132.24905008635579</v>
      </c>
      <c r="AA2443">
        <v>27.816235954744513</v>
      </c>
      <c r="AB2443">
        <v>3.873968292540849</v>
      </c>
      <c r="AC2443">
        <v>-48.868831954189119</v>
      </c>
    </row>
    <row r="2444" spans="1:29">
      <c r="A2444">
        <v>7</v>
      </c>
      <c r="B2444">
        <v>149</v>
      </c>
      <c r="C2444">
        <v>2000</v>
      </c>
      <c r="D2444">
        <v>99</v>
      </c>
      <c r="E2444">
        <v>99</v>
      </c>
      <c r="F2444">
        <v>99</v>
      </c>
      <c r="G2444">
        <v>99</v>
      </c>
      <c r="H2444">
        <v>99</v>
      </c>
      <c r="I2444">
        <v>81</v>
      </c>
      <c r="J2444">
        <v>999</v>
      </c>
      <c r="K2444">
        <v>99</v>
      </c>
      <c r="L2444">
        <v>99</v>
      </c>
      <c r="M2444">
        <v>99</v>
      </c>
      <c r="N2444">
        <v>99</v>
      </c>
      <c r="O2444">
        <v>99</v>
      </c>
      <c r="P2444">
        <v>9999</v>
      </c>
      <c r="Q2444">
        <v>28</v>
      </c>
      <c r="R2444">
        <v>51</v>
      </c>
      <c r="S2444">
        <v>1</v>
      </c>
      <c r="T2444">
        <v>0.69425537707595952</v>
      </c>
      <c r="U2444">
        <v>1.7811195006844718E-2</v>
      </c>
      <c r="V2444">
        <v>20.333333333333329</v>
      </c>
      <c r="W2444">
        <v>50</v>
      </c>
      <c r="X2444">
        <v>123.56552588532703</v>
      </c>
      <c r="Y2444">
        <v>3.2019607843137261</v>
      </c>
      <c r="Z2444">
        <v>163.30000000000001</v>
      </c>
      <c r="AA2444">
        <v>0</v>
      </c>
      <c r="AB2444">
        <v>0</v>
      </c>
    </row>
    <row r="2445" spans="1:29">
      <c r="A2445">
        <v>7</v>
      </c>
      <c r="B2445">
        <v>150</v>
      </c>
      <c r="C2445">
        <v>2000</v>
      </c>
      <c r="D2445">
        <v>99</v>
      </c>
      <c r="E2445">
        <v>99</v>
      </c>
      <c r="F2445">
        <v>99</v>
      </c>
      <c r="G2445">
        <v>99</v>
      </c>
      <c r="H2445">
        <v>99</v>
      </c>
      <c r="I2445">
        <v>83</v>
      </c>
      <c r="J2445">
        <v>999</v>
      </c>
      <c r="K2445">
        <v>99</v>
      </c>
      <c r="L2445">
        <v>99</v>
      </c>
      <c r="M2445">
        <v>99</v>
      </c>
      <c r="N2445">
        <v>99</v>
      </c>
      <c r="O2445">
        <v>99</v>
      </c>
      <c r="P2445">
        <v>9999</v>
      </c>
      <c r="Q2445">
        <v>230</v>
      </c>
      <c r="R2445">
        <v>1337</v>
      </c>
      <c r="S2445">
        <v>1271</v>
      </c>
      <c r="T2445">
        <v>18.200381159814871</v>
      </c>
      <c r="U2445">
        <v>17.853874251218141</v>
      </c>
      <c r="V2445">
        <v>15.670905011219142</v>
      </c>
      <c r="W2445">
        <v>55.920535011801746</v>
      </c>
      <c r="X2445">
        <v>138.79142758281483</v>
      </c>
      <c r="Y2445">
        <v>122.43178758414368</v>
      </c>
      <c r="Z2445">
        <v>128.7893784421716</v>
      </c>
      <c r="AA2445">
        <v>27.47415703827436</v>
      </c>
      <c r="AB2445">
        <v>3.5236610623903446</v>
      </c>
      <c r="AC2445">
        <v>-50.487269550449263</v>
      </c>
    </row>
    <row r="2446" spans="1:29">
      <c r="A2446">
        <v>7</v>
      </c>
      <c r="B2446">
        <v>151</v>
      </c>
      <c r="C2446">
        <v>1999</v>
      </c>
      <c r="D2446">
        <v>99</v>
      </c>
      <c r="E2446">
        <v>99</v>
      </c>
      <c r="F2446">
        <v>99</v>
      </c>
      <c r="G2446">
        <v>99</v>
      </c>
      <c r="H2446">
        <v>99</v>
      </c>
      <c r="I2446">
        <v>6</v>
      </c>
      <c r="J2446">
        <v>999</v>
      </c>
      <c r="K2446">
        <v>99</v>
      </c>
      <c r="L2446">
        <v>99</v>
      </c>
      <c r="M2446">
        <v>99</v>
      </c>
      <c r="N2446">
        <v>99</v>
      </c>
      <c r="O2446">
        <v>99</v>
      </c>
      <c r="P2446">
        <v>9999</v>
      </c>
      <c r="Q2446">
        <v>161</v>
      </c>
      <c r="R2446">
        <v>248</v>
      </c>
      <c r="S2446">
        <v>226</v>
      </c>
      <c r="T2446">
        <v>3.8706153185844161</v>
      </c>
      <c r="U2446">
        <v>4.2778396707448625</v>
      </c>
      <c r="V2446">
        <v>26.72983870967742</v>
      </c>
      <c r="W2446">
        <v>51.473451327433629</v>
      </c>
      <c r="X2446">
        <v>130.51410198161679</v>
      </c>
      <c r="Y2446">
        <v>109.18709677419356</v>
      </c>
      <c r="Z2446">
        <v>119.81592920353982</v>
      </c>
      <c r="AA2446">
        <v>28.149097555039329</v>
      </c>
      <c r="AB2446">
        <v>7.8270409162255055</v>
      </c>
      <c r="AC2446">
        <v>18.373965565152098</v>
      </c>
    </row>
    <row r="2447" spans="1:29">
      <c r="A2447">
        <v>7</v>
      </c>
      <c r="B2447">
        <v>152</v>
      </c>
      <c r="C2447">
        <v>1999</v>
      </c>
      <c r="D2447">
        <v>99</v>
      </c>
      <c r="E2447">
        <v>99</v>
      </c>
      <c r="F2447">
        <v>99</v>
      </c>
      <c r="G2447">
        <v>99</v>
      </c>
      <c r="H2447">
        <v>99</v>
      </c>
      <c r="I2447">
        <v>24</v>
      </c>
      <c r="J2447">
        <v>999</v>
      </c>
      <c r="K2447">
        <v>99</v>
      </c>
      <c r="L2447">
        <v>99</v>
      </c>
      <c r="M2447">
        <v>99</v>
      </c>
      <c r="N2447">
        <v>99</v>
      </c>
      <c r="O2447">
        <v>99</v>
      </c>
      <c r="P2447">
        <v>9999</v>
      </c>
    </row>
    <row r="2448" spans="1:29">
      <c r="A2448">
        <v>7</v>
      </c>
      <c r="B2448">
        <v>153</v>
      </c>
      <c r="C2448">
        <v>1999</v>
      </c>
      <c r="D2448">
        <v>99</v>
      </c>
      <c r="E2448">
        <v>99</v>
      </c>
      <c r="F2448">
        <v>99</v>
      </c>
      <c r="G2448">
        <v>99</v>
      </c>
      <c r="H2448">
        <v>99</v>
      </c>
      <c r="I2448">
        <v>49</v>
      </c>
      <c r="J2448">
        <v>999</v>
      </c>
      <c r="K2448">
        <v>99</v>
      </c>
      <c r="L2448">
        <v>99</v>
      </c>
      <c r="M2448">
        <v>99</v>
      </c>
      <c r="N2448">
        <v>99</v>
      </c>
      <c r="O2448">
        <v>99</v>
      </c>
      <c r="P2448">
        <v>9999</v>
      </c>
      <c r="Q2448">
        <v>319</v>
      </c>
      <c r="R2448">
        <v>712</v>
      </c>
      <c r="S2448">
        <v>711</v>
      </c>
      <c r="T2448">
        <v>11.112411721097191</v>
      </c>
      <c r="U2448">
        <v>14.115904077205336</v>
      </c>
      <c r="V2448">
        <v>17.787921348314612</v>
      </c>
      <c r="W2448">
        <v>56.350210970464119</v>
      </c>
      <c r="X2448">
        <v>136.3079296870244</v>
      </c>
      <c r="Y2448">
        <v>125.49522471910097</v>
      </c>
      <c r="Z2448">
        <v>125.6717299578057</v>
      </c>
      <c r="AA2448">
        <v>27.632320243556567</v>
      </c>
      <c r="AB2448">
        <v>3.7144560166726026</v>
      </c>
      <c r="AC2448">
        <v>-48.339164383296961</v>
      </c>
    </row>
    <row r="2449" spans="1:29">
      <c r="A2449">
        <v>7</v>
      </c>
      <c r="B2449">
        <v>154</v>
      </c>
      <c r="C2449">
        <v>1999</v>
      </c>
      <c r="D2449">
        <v>99</v>
      </c>
      <c r="E2449">
        <v>99</v>
      </c>
      <c r="F2449">
        <v>99</v>
      </c>
      <c r="G2449">
        <v>99</v>
      </c>
      <c r="H2449">
        <v>99</v>
      </c>
      <c r="I2449">
        <v>80</v>
      </c>
      <c r="J2449">
        <v>999</v>
      </c>
      <c r="K2449">
        <v>99</v>
      </c>
      <c r="L2449">
        <v>99</v>
      </c>
      <c r="M2449">
        <v>99</v>
      </c>
      <c r="N2449">
        <v>99</v>
      </c>
      <c r="O2449">
        <v>99</v>
      </c>
      <c r="P2449">
        <v>9999</v>
      </c>
      <c r="Q2449">
        <v>172</v>
      </c>
      <c r="R2449">
        <v>621</v>
      </c>
      <c r="S2449">
        <v>393</v>
      </c>
      <c r="T2449">
        <v>9.6921456162940398</v>
      </c>
      <c r="U2449">
        <v>8.0221026350395395</v>
      </c>
      <c r="V2449">
        <v>15.450885668276976</v>
      </c>
      <c r="W2449">
        <v>55.221374045801554</v>
      </c>
      <c r="X2449">
        <v>147.25872888763271</v>
      </c>
      <c r="Y2449">
        <v>81.770209339774567</v>
      </c>
      <c r="Z2449">
        <v>129.20941475826979</v>
      </c>
      <c r="AA2449">
        <v>27.865364018279266</v>
      </c>
      <c r="AB2449">
        <v>4.8182594964471006</v>
      </c>
      <c r="AC2449">
        <v>-42.363576459895903</v>
      </c>
    </row>
    <row r="2450" spans="1:29">
      <c r="A2450">
        <v>7</v>
      </c>
      <c r="B2450">
        <v>155</v>
      </c>
      <c r="C2450">
        <v>1999</v>
      </c>
      <c r="D2450">
        <v>99</v>
      </c>
      <c r="E2450">
        <v>99</v>
      </c>
      <c r="F2450">
        <v>99</v>
      </c>
      <c r="G2450">
        <v>99</v>
      </c>
      <c r="H2450">
        <v>99</v>
      </c>
      <c r="I2450">
        <v>81</v>
      </c>
      <c r="J2450">
        <v>999</v>
      </c>
      <c r="K2450">
        <v>99</v>
      </c>
      <c r="L2450">
        <v>99</v>
      </c>
      <c r="M2450">
        <v>99</v>
      </c>
      <c r="N2450">
        <v>99</v>
      </c>
      <c r="O2450">
        <v>99</v>
      </c>
      <c r="P2450">
        <v>9999</v>
      </c>
      <c r="Q2450">
        <v>40</v>
      </c>
      <c r="R2450">
        <v>58</v>
      </c>
      <c r="S2450">
        <v>0</v>
      </c>
      <c r="T2450">
        <v>0.90522455031409765</v>
      </c>
      <c r="U2450">
        <v>0</v>
      </c>
      <c r="V2450">
        <v>21.879310344827591</v>
      </c>
      <c r="X2450">
        <v>128.7779728770501</v>
      </c>
      <c r="Y2450">
        <v>0</v>
      </c>
    </row>
    <row r="2451" spans="1:29">
      <c r="A2451">
        <v>7</v>
      </c>
      <c r="B2451">
        <v>156</v>
      </c>
      <c r="C2451">
        <v>1999</v>
      </c>
      <c r="D2451">
        <v>99</v>
      </c>
      <c r="E2451">
        <v>99</v>
      </c>
      <c r="F2451">
        <v>99</v>
      </c>
      <c r="G2451">
        <v>99</v>
      </c>
      <c r="H2451">
        <v>99</v>
      </c>
      <c r="I2451">
        <v>83</v>
      </c>
      <c r="J2451">
        <v>999</v>
      </c>
      <c r="K2451">
        <v>99</v>
      </c>
      <c r="L2451">
        <v>99</v>
      </c>
      <c r="M2451">
        <v>99</v>
      </c>
      <c r="N2451">
        <v>99</v>
      </c>
      <c r="O2451">
        <v>99</v>
      </c>
      <c r="P2451">
        <v>9999</v>
      </c>
      <c r="Q2451">
        <v>231</v>
      </c>
      <c r="R2451">
        <v>1247.25</v>
      </c>
      <c r="S2451">
        <v>167</v>
      </c>
      <c r="T2451">
        <v>19.466229661711335</v>
      </c>
      <c r="U2451">
        <v>3.3290921028435698</v>
      </c>
      <c r="V2451">
        <v>16.970134295449995</v>
      </c>
      <c r="W2451">
        <v>54.371257485029936</v>
      </c>
      <c r="X2451">
        <v>140.38677072224121</v>
      </c>
      <c r="Y2451">
        <v>16.895490078171971</v>
      </c>
      <c r="Z2451">
        <v>126.1850299401197</v>
      </c>
      <c r="AA2451">
        <v>32.230014702969306</v>
      </c>
      <c r="AB2451">
        <v>4.9215291644908978</v>
      </c>
      <c r="AC2451">
        <v>-68.814187939518661</v>
      </c>
    </row>
    <row r="2452" spans="1:29">
      <c r="A2452">
        <v>7</v>
      </c>
      <c r="B2452">
        <v>157</v>
      </c>
      <c r="C2452">
        <v>1998</v>
      </c>
      <c r="D2452">
        <v>99</v>
      </c>
      <c r="E2452">
        <v>99</v>
      </c>
      <c r="F2452">
        <v>99</v>
      </c>
      <c r="G2452">
        <v>99</v>
      </c>
      <c r="H2452">
        <v>99</v>
      </c>
      <c r="I2452">
        <v>6</v>
      </c>
      <c r="J2452">
        <v>999</v>
      </c>
      <c r="K2452">
        <v>99</v>
      </c>
      <c r="L2452">
        <v>99</v>
      </c>
      <c r="M2452">
        <v>99</v>
      </c>
      <c r="N2452">
        <v>99</v>
      </c>
      <c r="O2452">
        <v>99</v>
      </c>
      <c r="P2452">
        <v>9999</v>
      </c>
      <c r="Q2452">
        <v>183</v>
      </c>
      <c r="R2452">
        <v>260</v>
      </c>
      <c r="S2452">
        <v>236</v>
      </c>
      <c r="T2452">
        <v>4.550227511375569</v>
      </c>
      <c r="U2452">
        <v>4.9717222166290149</v>
      </c>
      <c r="V2452">
        <v>27.407692307692297</v>
      </c>
      <c r="W2452">
        <v>52.76694915254236</v>
      </c>
      <c r="X2452">
        <v>129.03991999333263</v>
      </c>
      <c r="Y2452">
        <v>108.64153846153856</v>
      </c>
      <c r="Z2452">
        <v>119.6898305084747</v>
      </c>
      <c r="AA2452">
        <v>25.558820129495938</v>
      </c>
      <c r="AB2452">
        <v>3.6824033024860623</v>
      </c>
      <c r="AC2452">
        <v>3.1669654301206913</v>
      </c>
    </row>
    <row r="2453" spans="1:29">
      <c r="A2453">
        <v>7</v>
      </c>
      <c r="B2453">
        <v>158</v>
      </c>
      <c r="C2453">
        <v>1998</v>
      </c>
      <c r="D2453">
        <v>99</v>
      </c>
      <c r="E2453">
        <v>99</v>
      </c>
      <c r="F2453">
        <v>99</v>
      </c>
      <c r="G2453">
        <v>99</v>
      </c>
      <c r="H2453">
        <v>99</v>
      </c>
      <c r="I2453">
        <v>24</v>
      </c>
      <c r="J2453">
        <v>999</v>
      </c>
      <c r="K2453">
        <v>99</v>
      </c>
      <c r="L2453">
        <v>99</v>
      </c>
      <c r="M2453">
        <v>99</v>
      </c>
      <c r="N2453">
        <v>99</v>
      </c>
      <c r="O2453">
        <v>99</v>
      </c>
      <c r="P2453">
        <v>9999</v>
      </c>
    </row>
    <row r="2454" spans="1:29">
      <c r="A2454">
        <v>7</v>
      </c>
      <c r="B2454">
        <v>159</v>
      </c>
      <c r="C2454">
        <v>1998</v>
      </c>
      <c r="D2454">
        <v>99</v>
      </c>
      <c r="E2454">
        <v>99</v>
      </c>
      <c r="F2454">
        <v>99</v>
      </c>
      <c r="G2454">
        <v>99</v>
      </c>
      <c r="H2454">
        <v>99</v>
      </c>
      <c r="I2454">
        <v>49</v>
      </c>
      <c r="J2454">
        <v>999</v>
      </c>
      <c r="K2454">
        <v>99</v>
      </c>
      <c r="L2454">
        <v>99</v>
      </c>
      <c r="M2454">
        <v>99</v>
      </c>
      <c r="N2454">
        <v>99</v>
      </c>
      <c r="O2454">
        <v>99</v>
      </c>
      <c r="P2454">
        <v>9999</v>
      </c>
      <c r="Q2454">
        <v>245</v>
      </c>
      <c r="R2454">
        <v>433</v>
      </c>
      <c r="S2454">
        <v>430</v>
      </c>
      <c r="T2454">
        <v>7.5778788939446979</v>
      </c>
      <c r="U2454">
        <v>9.474817530324783</v>
      </c>
      <c r="V2454">
        <v>18.946882217090071</v>
      </c>
      <c r="W2454">
        <v>55.790697674418631</v>
      </c>
      <c r="X2454">
        <v>135.17148368984556</v>
      </c>
      <c r="Y2454">
        <v>124.32124711316396</v>
      </c>
      <c r="Z2454">
        <v>125.18860465116272</v>
      </c>
      <c r="AA2454">
        <v>25.937766044039421</v>
      </c>
      <c r="AB2454">
        <v>3.6736531437014248</v>
      </c>
      <c r="AC2454">
        <v>-48.018601825803934</v>
      </c>
    </row>
    <row r="2455" spans="1:29">
      <c r="A2455">
        <v>7</v>
      </c>
      <c r="B2455">
        <v>160</v>
      </c>
      <c r="C2455">
        <v>1998</v>
      </c>
      <c r="D2455">
        <v>99</v>
      </c>
      <c r="E2455">
        <v>99</v>
      </c>
      <c r="F2455">
        <v>99</v>
      </c>
      <c r="G2455">
        <v>99</v>
      </c>
      <c r="H2455">
        <v>99</v>
      </c>
      <c r="I2455">
        <v>80</v>
      </c>
      <c r="J2455">
        <v>999</v>
      </c>
      <c r="K2455">
        <v>99</v>
      </c>
      <c r="L2455">
        <v>99</v>
      </c>
      <c r="M2455">
        <v>99</v>
      </c>
      <c r="N2455">
        <v>99</v>
      </c>
      <c r="O2455">
        <v>99</v>
      </c>
      <c r="P2455">
        <v>9999</v>
      </c>
      <c r="Q2455">
        <v>154</v>
      </c>
      <c r="R2455">
        <v>575</v>
      </c>
      <c r="S2455">
        <v>325</v>
      </c>
      <c r="T2455">
        <v>10.063003150157508</v>
      </c>
      <c r="U2455">
        <v>7.3748057728498067</v>
      </c>
      <c r="V2455">
        <v>15.547826086956523</v>
      </c>
      <c r="W2455">
        <v>55.341538461538448</v>
      </c>
      <c r="X2455">
        <v>144.65702576664003</v>
      </c>
      <c r="Y2455">
        <v>72.869391304347815</v>
      </c>
      <c r="Z2455">
        <v>128.92276923076921</v>
      </c>
      <c r="AA2455">
        <v>29.116715342417358</v>
      </c>
      <c r="AB2455">
        <v>4.7675470973492571</v>
      </c>
      <c r="AC2455">
        <v>-53.327806759072928</v>
      </c>
    </row>
    <row r="2456" spans="1:29">
      <c r="A2456">
        <v>7</v>
      </c>
      <c r="B2456">
        <v>161</v>
      </c>
      <c r="C2456">
        <v>1998</v>
      </c>
      <c r="D2456">
        <v>99</v>
      </c>
      <c r="E2456">
        <v>99</v>
      </c>
      <c r="F2456">
        <v>99</v>
      </c>
      <c r="G2456">
        <v>99</v>
      </c>
      <c r="H2456">
        <v>99</v>
      </c>
      <c r="I2456">
        <v>81</v>
      </c>
      <c r="J2456">
        <v>999</v>
      </c>
      <c r="K2456">
        <v>99</v>
      </c>
      <c r="L2456">
        <v>99</v>
      </c>
      <c r="M2456">
        <v>99</v>
      </c>
      <c r="N2456">
        <v>99</v>
      </c>
      <c r="O2456">
        <v>99</v>
      </c>
      <c r="P2456">
        <v>9999</v>
      </c>
      <c r="Q2456">
        <v>44</v>
      </c>
      <c r="R2456">
        <v>54</v>
      </c>
      <c r="S2456">
        <v>0</v>
      </c>
      <c r="T2456">
        <v>0.94504725236261844</v>
      </c>
      <c r="U2456">
        <v>0</v>
      </c>
      <c r="V2456">
        <v>14.648148148148151</v>
      </c>
      <c r="X2456">
        <v>122.31451386380959</v>
      </c>
      <c r="Y2456">
        <v>0</v>
      </c>
    </row>
    <row r="2457" spans="1:29">
      <c r="A2457">
        <v>7</v>
      </c>
      <c r="B2457">
        <v>162</v>
      </c>
      <c r="C2457">
        <v>1998</v>
      </c>
      <c r="D2457">
        <v>99</v>
      </c>
      <c r="E2457">
        <v>99</v>
      </c>
      <c r="F2457">
        <v>99</v>
      </c>
      <c r="G2457">
        <v>99</v>
      </c>
      <c r="H2457">
        <v>99</v>
      </c>
      <c r="I2457">
        <v>83</v>
      </c>
      <c r="J2457">
        <v>999</v>
      </c>
      <c r="K2457">
        <v>99</v>
      </c>
      <c r="L2457">
        <v>99</v>
      </c>
      <c r="M2457">
        <v>99</v>
      </c>
      <c r="N2457">
        <v>99</v>
      </c>
      <c r="O2457">
        <v>99</v>
      </c>
      <c r="P2457">
        <v>9999</v>
      </c>
      <c r="Q2457">
        <v>221</v>
      </c>
      <c r="R2457">
        <v>957</v>
      </c>
      <c r="S2457">
        <v>170</v>
      </c>
      <c r="T2457">
        <v>16.748337416870843</v>
      </c>
      <c r="U2457">
        <v>3.8992222465507314</v>
      </c>
      <c r="V2457">
        <v>17.356321839080461</v>
      </c>
      <c r="W2457">
        <v>53.958823529411774</v>
      </c>
      <c r="X2457">
        <v>139.41952494647978</v>
      </c>
      <c r="Y2457">
        <v>23.148798328108679</v>
      </c>
      <c r="Z2457">
        <v>130.31411764705891</v>
      </c>
      <c r="AA2457">
        <v>28.643094447275679</v>
      </c>
      <c r="AB2457">
        <v>4.7987202734661949</v>
      </c>
      <c r="AC2457">
        <v>-36.564264514419747</v>
      </c>
    </row>
    <row r="2458" spans="1:29">
      <c r="A2458">
        <v>7</v>
      </c>
      <c r="B2458">
        <v>163</v>
      </c>
      <c r="C2458">
        <v>1997</v>
      </c>
      <c r="D2458">
        <v>99</v>
      </c>
      <c r="E2458">
        <v>99</v>
      </c>
      <c r="F2458">
        <v>99</v>
      </c>
      <c r="G2458">
        <v>99</v>
      </c>
      <c r="H2458">
        <v>99</v>
      </c>
      <c r="I2458">
        <v>6</v>
      </c>
      <c r="J2458">
        <v>999</v>
      </c>
      <c r="K2458">
        <v>99</v>
      </c>
      <c r="L2458">
        <v>99</v>
      </c>
      <c r="M2458">
        <v>99</v>
      </c>
      <c r="N2458">
        <v>99</v>
      </c>
      <c r="O2458">
        <v>99</v>
      </c>
      <c r="P2458">
        <v>9999</v>
      </c>
      <c r="Q2458">
        <v>153</v>
      </c>
      <c r="R2458">
        <v>200</v>
      </c>
      <c r="S2458">
        <v>186</v>
      </c>
      <c r="T2458">
        <v>3.1743512419649225</v>
      </c>
      <c r="U2458">
        <v>3.6068209987083368</v>
      </c>
      <c r="V2458">
        <v>24.925000000000001</v>
      </c>
      <c r="W2458">
        <v>52.5</v>
      </c>
      <c r="X2458">
        <v>131.02275189599143</v>
      </c>
      <c r="Y2458">
        <v>113.24500000000008</v>
      </c>
      <c r="Z2458">
        <v>121.76881720430116</v>
      </c>
      <c r="AA2458">
        <v>27.285276972411086</v>
      </c>
      <c r="AB2458">
        <v>1.9952901532606535</v>
      </c>
      <c r="AC2458">
        <v>-43.822866586839886</v>
      </c>
    </row>
    <row r="2459" spans="1:29">
      <c r="A2459">
        <v>7</v>
      </c>
      <c r="B2459">
        <v>164</v>
      </c>
      <c r="C2459">
        <v>1997</v>
      </c>
      <c r="D2459">
        <v>99</v>
      </c>
      <c r="E2459">
        <v>99</v>
      </c>
      <c r="F2459">
        <v>99</v>
      </c>
      <c r="G2459">
        <v>99</v>
      </c>
      <c r="H2459">
        <v>99</v>
      </c>
      <c r="I2459">
        <v>24</v>
      </c>
      <c r="J2459">
        <v>999</v>
      </c>
      <c r="K2459">
        <v>99</v>
      </c>
      <c r="L2459">
        <v>99</v>
      </c>
      <c r="M2459">
        <v>99</v>
      </c>
      <c r="N2459">
        <v>99</v>
      </c>
      <c r="O2459">
        <v>99</v>
      </c>
      <c r="P2459">
        <v>9999</v>
      </c>
    </row>
    <row r="2460" spans="1:29">
      <c r="A2460">
        <v>7</v>
      </c>
      <c r="B2460">
        <v>165</v>
      </c>
      <c r="C2460">
        <v>1997</v>
      </c>
      <c r="D2460">
        <v>99</v>
      </c>
      <c r="E2460">
        <v>99</v>
      </c>
      <c r="F2460">
        <v>99</v>
      </c>
      <c r="G2460">
        <v>99</v>
      </c>
      <c r="H2460">
        <v>99</v>
      </c>
      <c r="I2460">
        <v>49</v>
      </c>
      <c r="J2460">
        <v>999</v>
      </c>
      <c r="K2460">
        <v>99</v>
      </c>
      <c r="L2460">
        <v>99</v>
      </c>
      <c r="M2460">
        <v>99</v>
      </c>
      <c r="N2460">
        <v>99</v>
      </c>
      <c r="O2460">
        <v>99</v>
      </c>
      <c r="P2460">
        <v>9999</v>
      </c>
      <c r="Q2460">
        <v>234</v>
      </c>
      <c r="R2460">
        <v>390</v>
      </c>
      <c r="S2460">
        <v>387</v>
      </c>
      <c r="T2460">
        <v>6.1899849218316012</v>
      </c>
      <c r="U2460">
        <v>7.5091118053995105</v>
      </c>
      <c r="V2460">
        <v>32.466666666666676</v>
      </c>
      <c r="W2460">
        <v>56.436692506459949</v>
      </c>
      <c r="X2460">
        <v>132.89801927938436</v>
      </c>
      <c r="Y2460">
        <v>120.90615384615379</v>
      </c>
      <c r="Z2460">
        <v>121.84341085271312</v>
      </c>
      <c r="AA2460">
        <v>25.579736544761808</v>
      </c>
      <c r="AB2460">
        <v>3.4338333971677866</v>
      </c>
      <c r="AC2460">
        <v>-43.705019657322175</v>
      </c>
    </row>
    <row r="2461" spans="1:29">
      <c r="A2461">
        <v>7</v>
      </c>
      <c r="B2461">
        <v>166</v>
      </c>
      <c r="C2461">
        <v>1997</v>
      </c>
      <c r="D2461">
        <v>99</v>
      </c>
      <c r="E2461">
        <v>99</v>
      </c>
      <c r="F2461">
        <v>99</v>
      </c>
      <c r="G2461">
        <v>99</v>
      </c>
      <c r="H2461">
        <v>99</v>
      </c>
      <c r="I2461">
        <v>80</v>
      </c>
      <c r="J2461">
        <v>999</v>
      </c>
      <c r="K2461">
        <v>99</v>
      </c>
      <c r="L2461">
        <v>99</v>
      </c>
      <c r="M2461">
        <v>99</v>
      </c>
      <c r="N2461">
        <v>99</v>
      </c>
      <c r="O2461">
        <v>99</v>
      </c>
      <c r="P2461">
        <v>9999</v>
      </c>
      <c r="Q2461">
        <v>191</v>
      </c>
      <c r="R2461">
        <v>628</v>
      </c>
      <c r="S2461">
        <v>390</v>
      </c>
      <c r="T2461">
        <v>9.9674628997698598</v>
      </c>
      <c r="U2461">
        <v>7.4971363124813744</v>
      </c>
      <c r="V2461">
        <v>16.785031847133755</v>
      </c>
      <c r="W2461">
        <v>56.484615384615402</v>
      </c>
      <c r="X2461">
        <v>137.85461421148148</v>
      </c>
      <c r="Y2461">
        <v>74.965286624203813</v>
      </c>
      <c r="Z2461">
        <v>120.7133333333333</v>
      </c>
      <c r="AA2461">
        <v>24.945067374629044</v>
      </c>
      <c r="AB2461">
        <v>4.6186377424150864</v>
      </c>
      <c r="AC2461">
        <v>-40.525478786971746</v>
      </c>
    </row>
    <row r="2462" spans="1:29">
      <c r="A2462">
        <v>7</v>
      </c>
      <c r="B2462">
        <v>167</v>
      </c>
      <c r="C2462">
        <v>1997</v>
      </c>
      <c r="D2462">
        <v>99</v>
      </c>
      <c r="E2462">
        <v>99</v>
      </c>
      <c r="F2462">
        <v>99</v>
      </c>
      <c r="G2462">
        <v>99</v>
      </c>
      <c r="H2462">
        <v>99</v>
      </c>
      <c r="I2462">
        <v>81</v>
      </c>
      <c r="J2462">
        <v>999</v>
      </c>
      <c r="K2462">
        <v>99</v>
      </c>
      <c r="L2462">
        <v>99</v>
      </c>
      <c r="M2462">
        <v>99</v>
      </c>
      <c r="N2462">
        <v>99</v>
      </c>
      <c r="O2462">
        <v>99</v>
      </c>
      <c r="P2462">
        <v>9999</v>
      </c>
      <c r="Q2462">
        <v>36</v>
      </c>
      <c r="R2462">
        <v>51</v>
      </c>
      <c r="S2462">
        <v>0</v>
      </c>
      <c r="T2462">
        <v>0.80945956670105568</v>
      </c>
      <c r="U2462">
        <v>0</v>
      </c>
      <c r="V2462">
        <v>20.921568627450977</v>
      </c>
      <c r="X2462">
        <v>121.79593397489002</v>
      </c>
      <c r="Y2462">
        <v>0</v>
      </c>
    </row>
    <row r="2463" spans="1:29">
      <c r="A2463">
        <v>7</v>
      </c>
      <c r="B2463">
        <v>168</v>
      </c>
      <c r="C2463">
        <v>1997</v>
      </c>
      <c r="D2463">
        <v>99</v>
      </c>
      <c r="E2463">
        <v>99</v>
      </c>
      <c r="F2463">
        <v>99</v>
      </c>
      <c r="G2463">
        <v>99</v>
      </c>
      <c r="H2463">
        <v>99</v>
      </c>
      <c r="I2463">
        <v>83</v>
      </c>
      <c r="J2463">
        <v>999</v>
      </c>
      <c r="K2463">
        <v>99</v>
      </c>
      <c r="L2463">
        <v>99</v>
      </c>
      <c r="M2463">
        <v>99</v>
      </c>
      <c r="N2463">
        <v>99</v>
      </c>
      <c r="O2463">
        <v>99</v>
      </c>
      <c r="P2463">
        <v>9999</v>
      </c>
      <c r="Q2463">
        <v>252</v>
      </c>
      <c r="R2463">
        <v>1047</v>
      </c>
      <c r="S2463">
        <v>193</v>
      </c>
      <c r="T2463">
        <v>16.617728751686379</v>
      </c>
      <c r="U2463">
        <v>4.0217113138628591</v>
      </c>
      <c r="V2463">
        <v>17.588347659980901</v>
      </c>
      <c r="W2463">
        <v>53.901554404145088</v>
      </c>
      <c r="X2463">
        <v>140.49055186308516</v>
      </c>
      <c r="Y2463">
        <v>24.120630372492833</v>
      </c>
      <c r="Z2463">
        <v>130.85129533678759</v>
      </c>
      <c r="AA2463">
        <v>30.388036418785799</v>
      </c>
      <c r="AB2463">
        <v>4.8560253335197636</v>
      </c>
      <c r="AC2463">
        <v>-56.219424108910793</v>
      </c>
    </row>
    <row r="2464" spans="1:29" s="273" customFormat="1">
      <c r="A2464" s="273">
        <v>7</v>
      </c>
      <c r="B2464" s="273">
        <v>169</v>
      </c>
      <c r="C2464" s="273">
        <v>1996</v>
      </c>
      <c r="D2464" s="273">
        <v>99</v>
      </c>
      <c r="E2464" s="273">
        <v>99</v>
      </c>
      <c r="F2464" s="273">
        <v>99</v>
      </c>
      <c r="G2464" s="273">
        <v>99</v>
      </c>
      <c r="H2464" s="273">
        <v>99</v>
      </c>
      <c r="I2464" s="273">
        <v>6</v>
      </c>
      <c r="J2464" s="273">
        <v>999</v>
      </c>
      <c r="K2464" s="273">
        <v>99</v>
      </c>
      <c r="L2464" s="273">
        <v>99</v>
      </c>
      <c r="M2464" s="273">
        <v>99</v>
      </c>
      <c r="N2464" s="273">
        <v>99</v>
      </c>
      <c r="O2464" s="273">
        <v>99</v>
      </c>
      <c r="P2464" s="273">
        <v>9999</v>
      </c>
      <c r="Q2464" s="273">
        <v>178</v>
      </c>
      <c r="R2464" s="273">
        <v>250</v>
      </c>
      <c r="S2464" s="273">
        <v>240</v>
      </c>
      <c r="T2464" s="273">
        <v>4.0836327997386475</v>
      </c>
      <c r="U2464" s="273">
        <v>4.8367683051552781</v>
      </c>
      <c r="V2464" s="273">
        <v>24.852000000000004</v>
      </c>
      <c r="W2464" s="273">
        <v>52.587499999999999</v>
      </c>
      <c r="X2464" s="273">
        <v>123.79544962080163</v>
      </c>
      <c r="Y2464" s="273">
        <v>109.71880000000002</v>
      </c>
      <c r="Z2464" s="273">
        <v>114.29041666666672</v>
      </c>
      <c r="AA2464" s="273">
        <v>24.671419696206694</v>
      </c>
      <c r="AB2464" s="273">
        <v>2.8476324230256713</v>
      </c>
      <c r="AC2464" s="273">
        <v>-6.7109492877531292</v>
      </c>
    </row>
    <row r="2465" spans="1:39" s="273" customFormat="1">
      <c r="A2465" s="273">
        <v>7</v>
      </c>
      <c r="B2465" s="273">
        <v>170</v>
      </c>
      <c r="C2465" s="273">
        <v>1996</v>
      </c>
      <c r="D2465" s="273">
        <v>99</v>
      </c>
      <c r="E2465" s="273">
        <v>99</v>
      </c>
      <c r="F2465" s="273">
        <v>99</v>
      </c>
      <c r="G2465" s="273">
        <v>99</v>
      </c>
      <c r="H2465" s="273">
        <v>99</v>
      </c>
      <c r="I2465" s="273">
        <v>24</v>
      </c>
      <c r="J2465" s="273">
        <v>999</v>
      </c>
      <c r="K2465" s="273">
        <v>99</v>
      </c>
      <c r="L2465" s="273">
        <v>99</v>
      </c>
      <c r="M2465" s="273">
        <v>99</v>
      </c>
      <c r="N2465" s="273">
        <v>99</v>
      </c>
      <c r="O2465" s="273">
        <v>99</v>
      </c>
      <c r="P2465" s="273">
        <v>9999</v>
      </c>
    </row>
    <row r="2466" spans="1:39" s="273" customFormat="1">
      <c r="A2466" s="273">
        <v>7</v>
      </c>
      <c r="B2466" s="273">
        <v>171</v>
      </c>
      <c r="C2466" s="273">
        <v>1996</v>
      </c>
      <c r="D2466" s="273">
        <v>99</v>
      </c>
      <c r="E2466" s="273">
        <v>99</v>
      </c>
      <c r="F2466" s="273">
        <v>99</v>
      </c>
      <c r="G2466" s="273">
        <v>99</v>
      </c>
      <c r="H2466" s="273">
        <v>99</v>
      </c>
      <c r="I2466" s="273">
        <v>49</v>
      </c>
      <c r="J2466" s="273">
        <v>999</v>
      </c>
      <c r="K2466" s="273">
        <v>99</v>
      </c>
      <c r="L2466" s="273">
        <v>99</v>
      </c>
      <c r="M2466" s="273">
        <v>99</v>
      </c>
      <c r="N2466" s="273">
        <v>99</v>
      </c>
      <c r="O2466" s="273">
        <v>99</v>
      </c>
      <c r="P2466" s="273">
        <v>9999</v>
      </c>
      <c r="Q2466" s="273">
        <v>379</v>
      </c>
      <c r="R2466" s="273">
        <v>748</v>
      </c>
      <c r="S2466" s="273">
        <v>744</v>
      </c>
      <c r="T2466" s="273">
        <v>12.21822933681803</v>
      </c>
      <c r="U2466" s="273">
        <v>16.244736452315962</v>
      </c>
      <c r="V2466" s="273">
        <v>22.962566844919785</v>
      </c>
      <c r="W2466" s="273">
        <v>56.8010752688172</v>
      </c>
      <c r="X2466" s="273">
        <v>134.62653750557649</v>
      </c>
      <c r="Y2466" s="273">
        <v>123.16203208556156</v>
      </c>
      <c r="Z2466" s="273">
        <v>123.82419354838716</v>
      </c>
      <c r="AA2466" s="273">
        <v>26.482807481299623</v>
      </c>
      <c r="AB2466" s="273">
        <v>4.084220740710526</v>
      </c>
      <c r="AC2466" s="273">
        <v>-49.035185970303722</v>
      </c>
    </row>
    <row r="2467" spans="1:39" s="273" customFormat="1">
      <c r="A2467" s="273">
        <v>7</v>
      </c>
      <c r="B2467" s="273">
        <v>172</v>
      </c>
      <c r="C2467" s="273">
        <v>1996</v>
      </c>
      <c r="D2467" s="273">
        <v>99</v>
      </c>
      <c r="E2467" s="273">
        <v>99</v>
      </c>
      <c r="F2467" s="273">
        <v>99</v>
      </c>
      <c r="G2467" s="273">
        <v>99</v>
      </c>
      <c r="H2467" s="273">
        <v>99</v>
      </c>
      <c r="I2467" s="273">
        <v>80</v>
      </c>
      <c r="J2467" s="273">
        <v>999</v>
      </c>
      <c r="K2467" s="273">
        <v>99</v>
      </c>
      <c r="L2467" s="273">
        <v>99</v>
      </c>
      <c r="M2467" s="273">
        <v>99</v>
      </c>
      <c r="N2467" s="273">
        <v>99</v>
      </c>
      <c r="O2467" s="273">
        <v>99</v>
      </c>
      <c r="P2467" s="273">
        <v>9999</v>
      </c>
      <c r="Q2467" s="273">
        <v>234</v>
      </c>
      <c r="R2467" s="273">
        <v>747</v>
      </c>
      <c r="S2467" s="273">
        <v>328</v>
      </c>
      <c r="T2467" s="273">
        <v>12.201894805619078</v>
      </c>
      <c r="U2467" s="273">
        <v>7.1679292127778114</v>
      </c>
      <c r="V2467" s="273">
        <v>16.267737617135211</v>
      </c>
      <c r="W2467" s="273">
        <v>55.503048780487809</v>
      </c>
      <c r="X2467" s="273">
        <v>142.7805842365488</v>
      </c>
      <c r="Y2467" s="273">
        <v>54.417536813922339</v>
      </c>
      <c r="Z2467" s="273">
        <v>123.93262195121945</v>
      </c>
      <c r="AA2467" s="273">
        <v>26.748120571378049</v>
      </c>
      <c r="AB2467" s="273">
        <v>3.8886941155676009</v>
      </c>
      <c r="AC2467" s="273">
        <v>-43.924672265865809</v>
      </c>
    </row>
    <row r="2468" spans="1:39" s="273" customFormat="1">
      <c r="A2468" s="273">
        <v>7</v>
      </c>
      <c r="B2468" s="273">
        <v>173</v>
      </c>
      <c r="C2468" s="273">
        <v>1996</v>
      </c>
      <c r="D2468" s="273">
        <v>99</v>
      </c>
      <c r="E2468" s="273">
        <v>99</v>
      </c>
      <c r="F2468" s="273">
        <v>99</v>
      </c>
      <c r="G2468" s="273">
        <v>99</v>
      </c>
      <c r="H2468" s="273">
        <v>99</v>
      </c>
      <c r="I2468" s="273">
        <v>81</v>
      </c>
      <c r="J2468" s="273">
        <v>999</v>
      </c>
      <c r="K2468" s="273">
        <v>99</v>
      </c>
      <c r="L2468" s="273">
        <v>99</v>
      </c>
      <c r="M2468" s="273">
        <v>99</v>
      </c>
      <c r="N2468" s="273">
        <v>99</v>
      </c>
      <c r="O2468" s="273">
        <v>99</v>
      </c>
      <c r="P2468" s="273">
        <v>9999</v>
      </c>
      <c r="Q2468" s="273">
        <v>41</v>
      </c>
      <c r="R2468" s="273">
        <v>61</v>
      </c>
      <c r="S2468" s="273">
        <v>0</v>
      </c>
      <c r="T2468" s="273">
        <v>0.99640640313623019</v>
      </c>
      <c r="U2468" s="273">
        <v>0</v>
      </c>
      <c r="V2468" s="273">
        <v>24.901639344262296</v>
      </c>
      <c r="X2468" s="273">
        <v>126.32541782853484</v>
      </c>
      <c r="Y2468" s="273">
        <v>0</v>
      </c>
    </row>
    <row r="2469" spans="1:39" s="273" customFormat="1">
      <c r="A2469" s="273">
        <v>7</v>
      </c>
      <c r="B2469" s="273">
        <v>174</v>
      </c>
      <c r="C2469" s="273">
        <v>1996</v>
      </c>
      <c r="D2469" s="273">
        <v>99</v>
      </c>
      <c r="E2469" s="273">
        <v>99</v>
      </c>
      <c r="F2469" s="273">
        <v>99</v>
      </c>
      <c r="G2469" s="273">
        <v>99</v>
      </c>
      <c r="H2469" s="273">
        <v>99</v>
      </c>
      <c r="I2469" s="273">
        <v>83</v>
      </c>
      <c r="J2469" s="273">
        <v>999</v>
      </c>
      <c r="K2469" s="273">
        <v>99</v>
      </c>
      <c r="L2469" s="273">
        <v>99</v>
      </c>
      <c r="M2469" s="273">
        <v>99</v>
      </c>
      <c r="N2469" s="273">
        <v>99</v>
      </c>
      <c r="O2469" s="273">
        <v>99</v>
      </c>
      <c r="P2469" s="273">
        <v>9999</v>
      </c>
      <c r="Q2469" s="273">
        <v>268</v>
      </c>
      <c r="R2469" s="273">
        <v>1146</v>
      </c>
      <c r="S2469" s="273">
        <v>193</v>
      </c>
      <c r="T2469" s="273">
        <v>18.719372754001956</v>
      </c>
      <c r="U2469" s="273">
        <v>4.5069016836299216</v>
      </c>
      <c r="V2469" s="273">
        <v>14.590750436300176</v>
      </c>
      <c r="W2469" s="273">
        <v>54.196891191709845</v>
      </c>
      <c r="X2469" s="273">
        <v>136.65233446591739</v>
      </c>
      <c r="Y2469" s="273">
        <v>22.302792321116925</v>
      </c>
      <c r="Z2469" s="273">
        <v>132.43005181347141</v>
      </c>
      <c r="AA2469" s="273">
        <v>31.962321219172097</v>
      </c>
      <c r="AB2469" s="273">
        <v>4.4305335616616812</v>
      </c>
      <c r="AC2469" s="273">
        <v>-53.885599596220203</v>
      </c>
    </row>
    <row r="2470" spans="1:39">
      <c r="A2470">
        <v>8</v>
      </c>
      <c r="B2470">
        <v>1</v>
      </c>
      <c r="C2470">
        <v>2024</v>
      </c>
      <c r="D2470">
        <v>99</v>
      </c>
      <c r="E2470">
        <v>99</v>
      </c>
      <c r="F2470">
        <v>99</v>
      </c>
      <c r="G2470">
        <v>99</v>
      </c>
      <c r="H2470">
        <v>1</v>
      </c>
      <c r="I2470">
        <v>99</v>
      </c>
      <c r="J2470">
        <v>103</v>
      </c>
      <c r="K2470">
        <v>99</v>
      </c>
      <c r="L2470">
        <v>99</v>
      </c>
      <c r="M2470">
        <v>99</v>
      </c>
      <c r="N2470">
        <v>99</v>
      </c>
      <c r="O2470">
        <v>99</v>
      </c>
      <c r="P2470">
        <v>9999</v>
      </c>
      <c r="Q2470">
        <v>1</v>
      </c>
      <c r="R2470">
        <v>3</v>
      </c>
      <c r="S2470">
        <v>3</v>
      </c>
      <c r="T2470">
        <v>4.6160947838128942E-2</v>
      </c>
      <c r="U2470">
        <v>5.1914299289342762E-2</v>
      </c>
      <c r="V2470">
        <v>0</v>
      </c>
      <c r="W2470">
        <v>60</v>
      </c>
      <c r="X2470">
        <v>167.82231852654397</v>
      </c>
      <c r="Y2470">
        <v>154.9</v>
      </c>
      <c r="Z2470">
        <v>154.9</v>
      </c>
      <c r="AA2470">
        <v>19.724265934798979</v>
      </c>
      <c r="AB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</row>
    <row r="2471" spans="1:39">
      <c r="A2471">
        <v>8</v>
      </c>
      <c r="B2471">
        <v>2</v>
      </c>
      <c r="C2471">
        <v>2024</v>
      </c>
      <c r="D2471">
        <v>99</v>
      </c>
      <c r="E2471">
        <v>99</v>
      </c>
      <c r="F2471">
        <v>99</v>
      </c>
      <c r="G2471">
        <v>99</v>
      </c>
      <c r="H2471">
        <v>2</v>
      </c>
      <c r="I2471">
        <v>99</v>
      </c>
      <c r="J2471">
        <v>106</v>
      </c>
      <c r="K2471">
        <v>99</v>
      </c>
      <c r="L2471">
        <v>99</v>
      </c>
      <c r="M2471">
        <v>99</v>
      </c>
      <c r="N2471">
        <v>99</v>
      </c>
      <c r="O2471">
        <v>99</v>
      </c>
      <c r="P2471">
        <v>9999</v>
      </c>
      <c r="Q2471">
        <v>39</v>
      </c>
      <c r="R2471">
        <v>901</v>
      </c>
      <c r="S2471">
        <v>901</v>
      </c>
      <c r="T2471">
        <v>13.863671334051396</v>
      </c>
      <c r="U2471">
        <v>14.637486369284613</v>
      </c>
      <c r="V2471">
        <v>5.2419533851276361</v>
      </c>
      <c r="W2471">
        <v>60.120976692563822</v>
      </c>
      <c r="X2471">
        <v>157.55264104047163</v>
      </c>
      <c r="Y2471">
        <v>145.42108768035521</v>
      </c>
      <c r="Z2471">
        <v>145.42108768035521</v>
      </c>
      <c r="AA2471">
        <v>30.550838606321161</v>
      </c>
      <c r="AB2471">
        <v>3.5970473679801032</v>
      </c>
      <c r="AC2471">
        <v>-61.898675381494677</v>
      </c>
      <c r="AD2471">
        <v>20</v>
      </c>
      <c r="AE2471">
        <v>12</v>
      </c>
      <c r="AF2471">
        <v>0</v>
      </c>
      <c r="AG2471">
        <v>0</v>
      </c>
      <c r="AH2471">
        <v>52</v>
      </c>
      <c r="AI2471">
        <v>15</v>
      </c>
      <c r="AJ2471">
        <v>1</v>
      </c>
      <c r="AK2471">
        <v>3</v>
      </c>
      <c r="AL2471">
        <v>0</v>
      </c>
      <c r="AM2471">
        <v>0</v>
      </c>
    </row>
    <row r="2472" spans="1:39">
      <c r="A2472">
        <v>8</v>
      </c>
      <c r="B2472">
        <v>3</v>
      </c>
      <c r="C2472">
        <v>2024</v>
      </c>
      <c r="D2472">
        <v>99</v>
      </c>
      <c r="E2472">
        <v>99</v>
      </c>
      <c r="F2472">
        <v>99</v>
      </c>
      <c r="G2472">
        <v>99</v>
      </c>
      <c r="H2472">
        <v>1</v>
      </c>
      <c r="I2472">
        <v>99</v>
      </c>
      <c r="J2472">
        <v>109</v>
      </c>
      <c r="K2472">
        <v>99</v>
      </c>
      <c r="L2472">
        <v>99</v>
      </c>
      <c r="M2472">
        <v>99</v>
      </c>
      <c r="N2472">
        <v>99</v>
      </c>
      <c r="O2472">
        <v>99</v>
      </c>
      <c r="P2472">
        <v>9999</v>
      </c>
    </row>
    <row r="2473" spans="1:39">
      <c r="A2473">
        <v>8</v>
      </c>
      <c r="B2473">
        <v>4</v>
      </c>
      <c r="C2473">
        <v>2024</v>
      </c>
      <c r="D2473">
        <v>99</v>
      </c>
      <c r="E2473">
        <v>99</v>
      </c>
      <c r="F2473">
        <v>99</v>
      </c>
      <c r="G2473">
        <v>99</v>
      </c>
      <c r="H2473">
        <v>1</v>
      </c>
      <c r="I2473">
        <v>99</v>
      </c>
      <c r="J2473">
        <v>111</v>
      </c>
      <c r="K2473">
        <v>99</v>
      </c>
      <c r="L2473">
        <v>99</v>
      </c>
      <c r="M2473">
        <v>99</v>
      </c>
      <c r="N2473">
        <v>99</v>
      </c>
      <c r="O2473">
        <v>99</v>
      </c>
      <c r="P2473">
        <v>9999</v>
      </c>
    </row>
    <row r="2474" spans="1:39">
      <c r="A2474">
        <v>8</v>
      </c>
      <c r="B2474">
        <v>5</v>
      </c>
      <c r="C2474">
        <v>2024</v>
      </c>
      <c r="D2474">
        <v>99</v>
      </c>
      <c r="E2474">
        <v>99</v>
      </c>
      <c r="F2474">
        <v>99</v>
      </c>
      <c r="G2474">
        <v>99</v>
      </c>
      <c r="H2474">
        <v>1</v>
      </c>
      <c r="I2474">
        <v>99</v>
      </c>
      <c r="J2474">
        <v>113</v>
      </c>
      <c r="K2474">
        <v>99</v>
      </c>
      <c r="L2474">
        <v>99</v>
      </c>
      <c r="M2474">
        <v>99</v>
      </c>
      <c r="N2474">
        <v>99</v>
      </c>
      <c r="O2474">
        <v>99</v>
      </c>
      <c r="P2474">
        <v>9999</v>
      </c>
    </row>
    <row r="2475" spans="1:39">
      <c r="A2475">
        <v>8</v>
      </c>
      <c r="B2475">
        <v>6</v>
      </c>
      <c r="C2475">
        <v>2024</v>
      </c>
      <c r="D2475">
        <v>99</v>
      </c>
      <c r="E2475">
        <v>99</v>
      </c>
      <c r="F2475">
        <v>99</v>
      </c>
      <c r="G2475">
        <v>99</v>
      </c>
      <c r="H2475">
        <v>1</v>
      </c>
      <c r="I2475">
        <v>99</v>
      </c>
      <c r="J2475">
        <v>116</v>
      </c>
      <c r="K2475">
        <v>99</v>
      </c>
      <c r="L2475">
        <v>99</v>
      </c>
      <c r="M2475">
        <v>99</v>
      </c>
      <c r="N2475">
        <v>99</v>
      </c>
      <c r="O2475">
        <v>99</v>
      </c>
      <c r="P2475">
        <v>9999</v>
      </c>
    </row>
    <row r="2476" spans="1:39">
      <c r="A2476">
        <v>8</v>
      </c>
      <c r="B2476">
        <v>7</v>
      </c>
      <c r="C2476">
        <v>2024</v>
      </c>
      <c r="D2476">
        <v>99</v>
      </c>
      <c r="E2476">
        <v>99</v>
      </c>
      <c r="F2476">
        <v>99</v>
      </c>
      <c r="G2476">
        <v>99</v>
      </c>
      <c r="H2476">
        <v>2</v>
      </c>
      <c r="I2476">
        <v>99</v>
      </c>
      <c r="J2476">
        <v>117</v>
      </c>
      <c r="K2476">
        <v>99</v>
      </c>
      <c r="L2476">
        <v>99</v>
      </c>
      <c r="M2476">
        <v>99</v>
      </c>
      <c r="N2476">
        <v>99</v>
      </c>
      <c r="O2476">
        <v>99</v>
      </c>
      <c r="P2476">
        <v>9999</v>
      </c>
      <c r="Q2476">
        <v>3</v>
      </c>
      <c r="R2476">
        <v>6</v>
      </c>
      <c r="S2476">
        <v>4</v>
      </c>
      <c r="T2476">
        <v>9.2321895676257884E-2</v>
      </c>
      <c r="U2476">
        <v>4.3245158715094864E-2</v>
      </c>
      <c r="V2476">
        <v>0</v>
      </c>
      <c r="W2476">
        <v>61</v>
      </c>
      <c r="X2476">
        <v>119.91693752257132</v>
      </c>
      <c r="Y2476">
        <v>64.516666666666652</v>
      </c>
      <c r="Z2476">
        <v>96.775000000000006</v>
      </c>
      <c r="AA2476">
        <v>20.12167674424775</v>
      </c>
      <c r="AB2476">
        <v>1</v>
      </c>
      <c r="AC2476">
        <v>23.730626730029297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</row>
    <row r="2477" spans="1:39">
      <c r="A2477">
        <v>8</v>
      </c>
      <c r="B2477">
        <v>8</v>
      </c>
      <c r="C2477">
        <v>2024</v>
      </c>
      <c r="D2477">
        <v>99</v>
      </c>
      <c r="E2477">
        <v>99</v>
      </c>
      <c r="F2477">
        <v>99</v>
      </c>
      <c r="G2477">
        <v>99</v>
      </c>
      <c r="H2477">
        <v>1</v>
      </c>
      <c r="I2477">
        <v>99</v>
      </c>
      <c r="J2477">
        <v>121</v>
      </c>
      <c r="K2477">
        <v>99</v>
      </c>
      <c r="L2477">
        <v>99</v>
      </c>
      <c r="M2477">
        <v>99</v>
      </c>
      <c r="N2477">
        <v>99</v>
      </c>
      <c r="O2477">
        <v>99</v>
      </c>
      <c r="P2477">
        <v>9999</v>
      </c>
      <c r="Q2477">
        <v>107</v>
      </c>
      <c r="R2477">
        <v>2112</v>
      </c>
      <c r="S2477">
        <v>2106</v>
      </c>
      <c r="T2477">
        <v>32.497307278042776</v>
      </c>
      <c r="U2477">
        <v>32.696758489920576</v>
      </c>
      <c r="V2477">
        <v>4.4228219696969688</v>
      </c>
      <c r="W2477">
        <v>60.351851851851855</v>
      </c>
      <c r="X2477">
        <v>150.46373813979437</v>
      </c>
      <c r="Y2477">
        <v>138.57869318181798</v>
      </c>
      <c r="Z2477">
        <v>138.97350427350409</v>
      </c>
      <c r="AA2477">
        <v>31.165313905912289</v>
      </c>
      <c r="AB2477">
        <v>4.5911822345051236</v>
      </c>
      <c r="AC2477">
        <v>-67.206337233073</v>
      </c>
      <c r="AD2477">
        <v>36</v>
      </c>
      <c r="AE2477">
        <v>0</v>
      </c>
      <c r="AF2477">
        <v>0</v>
      </c>
      <c r="AG2477">
        <v>8</v>
      </c>
      <c r="AH2477">
        <v>39</v>
      </c>
      <c r="AI2477">
        <v>3</v>
      </c>
      <c r="AJ2477">
        <v>2</v>
      </c>
      <c r="AK2477">
        <v>5</v>
      </c>
      <c r="AL2477">
        <v>0</v>
      </c>
      <c r="AM2477">
        <v>0</v>
      </c>
    </row>
    <row r="2478" spans="1:39">
      <c r="A2478">
        <v>8</v>
      </c>
      <c r="B2478">
        <v>9</v>
      </c>
      <c r="C2478">
        <v>2024</v>
      </c>
      <c r="D2478">
        <v>99</v>
      </c>
      <c r="E2478">
        <v>99</v>
      </c>
      <c r="F2478">
        <v>99</v>
      </c>
      <c r="G2478">
        <v>99</v>
      </c>
      <c r="H2478">
        <v>1</v>
      </c>
      <c r="I2478">
        <v>99</v>
      </c>
      <c r="J2478">
        <v>134</v>
      </c>
      <c r="K2478">
        <v>99</v>
      </c>
      <c r="L2478">
        <v>99</v>
      </c>
      <c r="M2478">
        <v>99</v>
      </c>
      <c r="N2478">
        <v>99</v>
      </c>
      <c r="O2478">
        <v>99</v>
      </c>
      <c r="P2478">
        <v>9999</v>
      </c>
      <c r="Q2478">
        <v>1</v>
      </c>
      <c r="R2478">
        <v>3</v>
      </c>
      <c r="S2478">
        <v>3</v>
      </c>
      <c r="T2478">
        <v>4.6160947838128942E-2</v>
      </c>
      <c r="U2478">
        <v>3.5536773410673399E-2</v>
      </c>
      <c r="V2478">
        <v>0</v>
      </c>
      <c r="W2478">
        <v>62</v>
      </c>
      <c r="X2478">
        <v>114.87901769591905</v>
      </c>
      <c r="Y2478">
        <v>106.03333333333336</v>
      </c>
      <c r="Z2478">
        <v>106.03333333333336</v>
      </c>
      <c r="AA2478">
        <v>6.0796564230408432</v>
      </c>
      <c r="AB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</row>
    <row r="2479" spans="1:39">
      <c r="A2479">
        <v>8</v>
      </c>
      <c r="B2479">
        <v>10</v>
      </c>
      <c r="C2479">
        <v>2024</v>
      </c>
      <c r="D2479">
        <v>99</v>
      </c>
      <c r="E2479">
        <v>99</v>
      </c>
      <c r="F2479">
        <v>99</v>
      </c>
      <c r="G2479">
        <v>99</v>
      </c>
      <c r="H2479">
        <v>2</v>
      </c>
      <c r="I2479">
        <v>99</v>
      </c>
      <c r="J2479">
        <v>141</v>
      </c>
      <c r="K2479">
        <v>99</v>
      </c>
      <c r="L2479">
        <v>99</v>
      </c>
      <c r="M2479">
        <v>99</v>
      </c>
      <c r="N2479">
        <v>99</v>
      </c>
      <c r="O2479">
        <v>99</v>
      </c>
      <c r="P2479">
        <v>9999</v>
      </c>
      <c r="Q2479">
        <v>22</v>
      </c>
      <c r="R2479">
        <v>814</v>
      </c>
      <c r="S2479">
        <v>812</v>
      </c>
      <c r="T2479">
        <v>12.525003846745657</v>
      </c>
      <c r="U2479">
        <v>12.326434254008737</v>
      </c>
      <c r="V2479">
        <v>3.4705159705159718</v>
      </c>
      <c r="W2479">
        <v>60.671182266009858</v>
      </c>
      <c r="X2479">
        <v>147.20186551172463</v>
      </c>
      <c r="Y2479">
        <v>135.54975429975437</v>
      </c>
      <c r="Z2479">
        <v>135.88362068965529</v>
      </c>
      <c r="AA2479">
        <v>24.833810481845859</v>
      </c>
      <c r="AB2479">
        <v>3.3349924234271371</v>
      </c>
      <c r="AC2479">
        <v>-50.925530312190389</v>
      </c>
      <c r="AD2479">
        <v>10</v>
      </c>
      <c r="AE2479">
        <v>0</v>
      </c>
      <c r="AF2479">
        <v>0</v>
      </c>
      <c r="AG2479">
        <v>0</v>
      </c>
      <c r="AH2479">
        <v>71</v>
      </c>
      <c r="AI2479">
        <v>6</v>
      </c>
      <c r="AJ2479">
        <v>6</v>
      </c>
      <c r="AK2479">
        <v>1</v>
      </c>
      <c r="AL2479">
        <v>0</v>
      </c>
      <c r="AM2479">
        <v>0</v>
      </c>
    </row>
    <row r="2480" spans="1:39">
      <c r="A2480">
        <v>8</v>
      </c>
      <c r="B2480">
        <v>11</v>
      </c>
      <c r="C2480">
        <v>2024</v>
      </c>
      <c r="D2480">
        <v>99</v>
      </c>
      <c r="E2480">
        <v>99</v>
      </c>
      <c r="F2480">
        <v>99</v>
      </c>
      <c r="G2480">
        <v>99</v>
      </c>
      <c r="H2480">
        <v>2</v>
      </c>
      <c r="I2480">
        <v>99</v>
      </c>
      <c r="J2480">
        <v>143</v>
      </c>
      <c r="K2480">
        <v>99</v>
      </c>
      <c r="L2480">
        <v>99</v>
      </c>
      <c r="M2480">
        <v>99</v>
      </c>
      <c r="N2480">
        <v>99</v>
      </c>
      <c r="O2480">
        <v>99</v>
      </c>
      <c r="P2480">
        <v>9999</v>
      </c>
      <c r="Q2480">
        <v>3</v>
      </c>
      <c r="R2480">
        <v>12</v>
      </c>
      <c r="S2480">
        <v>12</v>
      </c>
      <c r="T2480">
        <v>0.18464379135251577</v>
      </c>
      <c r="U2480">
        <v>0.23861362567701139</v>
      </c>
      <c r="V2480">
        <v>5.75</v>
      </c>
      <c r="W2480">
        <v>57.83333333333335</v>
      </c>
      <c r="X2480">
        <v>192.84037558685435</v>
      </c>
      <c r="Y2480">
        <v>177.99166666666673</v>
      </c>
      <c r="Z2480">
        <v>177.99166666666673</v>
      </c>
      <c r="AA2480">
        <v>24.252472668896139</v>
      </c>
      <c r="AB2480">
        <v>4.1998677227846928</v>
      </c>
      <c r="AC2480">
        <v>-45.260815363610611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</row>
    <row r="2481" spans="1:39">
      <c r="A2481">
        <v>8</v>
      </c>
      <c r="B2481">
        <v>12</v>
      </c>
      <c r="C2481">
        <v>2024</v>
      </c>
      <c r="D2481">
        <v>99</v>
      </c>
      <c r="E2481">
        <v>99</v>
      </c>
      <c r="F2481">
        <v>99</v>
      </c>
      <c r="G2481">
        <v>99</v>
      </c>
      <c r="H2481">
        <v>2</v>
      </c>
      <c r="I2481">
        <v>99</v>
      </c>
      <c r="J2481">
        <v>147</v>
      </c>
      <c r="K2481">
        <v>99</v>
      </c>
      <c r="L2481">
        <v>99</v>
      </c>
      <c r="M2481">
        <v>99</v>
      </c>
      <c r="N2481">
        <v>99</v>
      </c>
      <c r="O2481">
        <v>99</v>
      </c>
      <c r="P2481">
        <v>9999</v>
      </c>
      <c r="Q2481">
        <v>26</v>
      </c>
      <c r="R2481">
        <v>1160</v>
      </c>
      <c r="S2481">
        <v>1158</v>
      </c>
      <c r="T2481">
        <v>17.848899830743196</v>
      </c>
      <c r="U2481">
        <v>16.944583747752127</v>
      </c>
      <c r="V2481">
        <v>4.38448275862069</v>
      </c>
      <c r="W2481">
        <v>60.558721934369586</v>
      </c>
      <c r="X2481">
        <v>141.93858108865396</v>
      </c>
      <c r="Y2481">
        <v>130.75508620689644</v>
      </c>
      <c r="Z2481">
        <v>130.98091537132973</v>
      </c>
      <c r="AA2481">
        <v>27.346851435684357</v>
      </c>
      <c r="AB2481">
        <v>4.0285581263346257</v>
      </c>
      <c r="AC2481">
        <v>-59.564382795249919</v>
      </c>
      <c r="AD2481">
        <v>19</v>
      </c>
      <c r="AE2481">
        <v>0</v>
      </c>
      <c r="AF2481">
        <v>0</v>
      </c>
      <c r="AG2481">
        <v>2</v>
      </c>
      <c r="AH2481">
        <v>7</v>
      </c>
      <c r="AI2481">
        <v>1</v>
      </c>
      <c r="AJ2481">
        <v>1</v>
      </c>
      <c r="AK2481">
        <v>6</v>
      </c>
      <c r="AL2481">
        <v>0</v>
      </c>
      <c r="AM2481">
        <v>0</v>
      </c>
    </row>
    <row r="2482" spans="1:39">
      <c r="A2482">
        <v>8</v>
      </c>
      <c r="B2482">
        <v>13</v>
      </c>
      <c r="C2482">
        <v>2024</v>
      </c>
      <c r="D2482">
        <v>99</v>
      </c>
      <c r="E2482">
        <v>99</v>
      </c>
      <c r="F2482">
        <v>99</v>
      </c>
      <c r="G2482">
        <v>99</v>
      </c>
      <c r="H2482">
        <v>1</v>
      </c>
      <c r="I2482">
        <v>99</v>
      </c>
      <c r="J2482">
        <v>155</v>
      </c>
      <c r="K2482">
        <v>99</v>
      </c>
      <c r="L2482">
        <v>99</v>
      </c>
      <c r="M2482">
        <v>99</v>
      </c>
      <c r="N2482">
        <v>99</v>
      </c>
      <c r="O2482">
        <v>99</v>
      </c>
      <c r="P2482">
        <v>9999</v>
      </c>
    </row>
    <row r="2483" spans="1:39">
      <c r="A2483">
        <v>8</v>
      </c>
      <c r="B2483">
        <v>14</v>
      </c>
      <c r="C2483">
        <v>2024</v>
      </c>
      <c r="D2483">
        <v>99</v>
      </c>
      <c r="E2483">
        <v>99</v>
      </c>
      <c r="F2483">
        <v>99</v>
      </c>
      <c r="G2483">
        <v>99</v>
      </c>
      <c r="H2483">
        <v>2</v>
      </c>
      <c r="I2483">
        <v>99</v>
      </c>
      <c r="J2483">
        <v>160</v>
      </c>
      <c r="K2483">
        <v>99</v>
      </c>
      <c r="L2483">
        <v>99</v>
      </c>
      <c r="M2483">
        <v>99</v>
      </c>
      <c r="N2483">
        <v>99</v>
      </c>
      <c r="O2483">
        <v>99</v>
      </c>
      <c r="P2483">
        <v>9999</v>
      </c>
      <c r="Q2483">
        <v>32</v>
      </c>
      <c r="R2483">
        <v>1283</v>
      </c>
      <c r="S2483">
        <v>1283</v>
      </c>
      <c r="T2483">
        <v>19.741498692106479</v>
      </c>
      <c r="U2483">
        <v>19.243827510467501</v>
      </c>
      <c r="V2483">
        <v>8.6578332034294601</v>
      </c>
      <c r="W2483">
        <v>58.697583787996876</v>
      </c>
      <c r="X2483">
        <v>145.46173859512987</v>
      </c>
      <c r="Y2483">
        <v>134.26118472330478</v>
      </c>
      <c r="Z2483">
        <v>134.26118472330478</v>
      </c>
      <c r="AA2483">
        <v>28.454618625484141</v>
      </c>
      <c r="AB2483">
        <v>1.7816643216557075</v>
      </c>
      <c r="AC2483">
        <v>-47.783805760423633</v>
      </c>
      <c r="AD2483">
        <v>36</v>
      </c>
      <c r="AE2483">
        <v>0</v>
      </c>
      <c r="AF2483">
        <v>0</v>
      </c>
      <c r="AG2483">
        <v>3</v>
      </c>
      <c r="AH2483">
        <v>81</v>
      </c>
      <c r="AI2483">
        <v>30</v>
      </c>
      <c r="AJ2483">
        <v>16</v>
      </c>
      <c r="AK2483">
        <v>25</v>
      </c>
      <c r="AL2483">
        <v>0</v>
      </c>
      <c r="AM2483">
        <v>0</v>
      </c>
    </row>
    <row r="2484" spans="1:39">
      <c r="A2484">
        <v>8</v>
      </c>
      <c r="B2484">
        <v>15</v>
      </c>
      <c r="C2484">
        <v>2024</v>
      </c>
      <c r="D2484">
        <v>99</v>
      </c>
      <c r="E2484">
        <v>99</v>
      </c>
      <c r="F2484">
        <v>99</v>
      </c>
      <c r="G2484">
        <v>99</v>
      </c>
      <c r="H2484">
        <v>1</v>
      </c>
      <c r="I2484">
        <v>99</v>
      </c>
      <c r="J2484">
        <v>171</v>
      </c>
      <c r="K2484">
        <v>99</v>
      </c>
      <c r="L2484">
        <v>99</v>
      </c>
      <c r="M2484">
        <v>99</v>
      </c>
      <c r="N2484">
        <v>99</v>
      </c>
      <c r="O2484">
        <v>99</v>
      </c>
      <c r="P2484">
        <v>9999</v>
      </c>
    </row>
    <row r="2485" spans="1:39">
      <c r="A2485">
        <v>8</v>
      </c>
      <c r="B2485">
        <v>16</v>
      </c>
      <c r="C2485">
        <v>2024</v>
      </c>
      <c r="D2485">
        <v>99</v>
      </c>
      <c r="E2485">
        <v>99</v>
      </c>
      <c r="F2485">
        <v>99</v>
      </c>
      <c r="G2485">
        <v>99</v>
      </c>
      <c r="H2485">
        <v>2</v>
      </c>
      <c r="I2485">
        <v>99</v>
      </c>
      <c r="J2485">
        <v>181</v>
      </c>
      <c r="K2485">
        <v>99</v>
      </c>
      <c r="L2485">
        <v>99</v>
      </c>
      <c r="M2485">
        <v>99</v>
      </c>
      <c r="N2485">
        <v>99</v>
      </c>
      <c r="O2485">
        <v>99</v>
      </c>
      <c r="P2485">
        <v>9999</v>
      </c>
      <c r="Q2485">
        <v>3</v>
      </c>
      <c r="R2485">
        <v>63</v>
      </c>
      <c r="S2485">
        <v>63</v>
      </c>
      <c r="T2485">
        <v>0.96937990460070789</v>
      </c>
      <c r="U2485">
        <v>1.0058213949250456</v>
      </c>
      <c r="V2485">
        <v>0</v>
      </c>
      <c r="W2485">
        <v>63.126984126984112</v>
      </c>
      <c r="X2485">
        <v>154.83327314313223</v>
      </c>
      <c r="Y2485">
        <v>142.91111111111113</v>
      </c>
      <c r="Z2485">
        <v>142.91111111111113</v>
      </c>
      <c r="AA2485">
        <v>34.745538076503514</v>
      </c>
      <c r="AB2485">
        <v>1.1884639077673929</v>
      </c>
      <c r="AC2485">
        <v>-39.242158605096627</v>
      </c>
      <c r="AD2485">
        <v>0</v>
      </c>
      <c r="AE2485">
        <v>0</v>
      </c>
      <c r="AF2485">
        <v>0</v>
      </c>
      <c r="AG2485">
        <v>0</v>
      </c>
      <c r="AH2485">
        <v>2</v>
      </c>
      <c r="AI2485">
        <v>0</v>
      </c>
      <c r="AJ2485">
        <v>0</v>
      </c>
      <c r="AK2485">
        <v>0</v>
      </c>
      <c r="AL2485">
        <v>0</v>
      </c>
      <c r="AM2485">
        <v>0</v>
      </c>
    </row>
    <row r="2486" spans="1:39">
      <c r="A2486">
        <v>8</v>
      </c>
      <c r="B2486">
        <v>17</v>
      </c>
      <c r="C2486">
        <v>2024</v>
      </c>
      <c r="D2486">
        <v>99</v>
      </c>
      <c r="E2486">
        <v>99</v>
      </c>
      <c r="F2486">
        <v>99</v>
      </c>
      <c r="G2486">
        <v>99</v>
      </c>
      <c r="H2486">
        <v>2</v>
      </c>
      <c r="I2486">
        <v>99</v>
      </c>
      <c r="J2486">
        <v>470</v>
      </c>
      <c r="K2486">
        <v>99</v>
      </c>
      <c r="L2486">
        <v>99</v>
      </c>
      <c r="M2486">
        <v>99</v>
      </c>
      <c r="N2486">
        <v>99</v>
      </c>
      <c r="O2486">
        <v>99</v>
      </c>
      <c r="P2486">
        <v>9999</v>
      </c>
      <c r="Q2486">
        <v>10</v>
      </c>
      <c r="R2486">
        <v>142</v>
      </c>
      <c r="S2486">
        <v>142</v>
      </c>
      <c r="T2486">
        <v>2.1849515310047702</v>
      </c>
      <c r="U2486">
        <v>2.775778376549261</v>
      </c>
      <c r="V2486">
        <v>6.4788732394366191</v>
      </c>
      <c r="W2486">
        <v>55.007042253521128</v>
      </c>
      <c r="X2486">
        <v>189.57471808096685</v>
      </c>
      <c r="Y2486">
        <v>174.97746478873228</v>
      </c>
      <c r="Z2486">
        <v>174.97746478873228</v>
      </c>
      <c r="AA2486">
        <v>43.793551191551686</v>
      </c>
      <c r="AB2486">
        <v>6.8087521129971309</v>
      </c>
      <c r="AC2486">
        <v>-80.672139331698261</v>
      </c>
      <c r="AD2486">
        <v>2</v>
      </c>
      <c r="AE2486">
        <v>0</v>
      </c>
      <c r="AF2486">
        <v>0</v>
      </c>
      <c r="AG2486">
        <v>3</v>
      </c>
      <c r="AH2486">
        <v>3</v>
      </c>
      <c r="AI2486">
        <v>0</v>
      </c>
      <c r="AJ2486">
        <v>0</v>
      </c>
      <c r="AK2486">
        <v>0</v>
      </c>
      <c r="AL2486">
        <v>0</v>
      </c>
      <c r="AM2486">
        <v>0</v>
      </c>
    </row>
    <row r="2487" spans="1:39">
      <c r="A2487">
        <v>8</v>
      </c>
      <c r="B2487">
        <v>18</v>
      </c>
      <c r="C2487">
        <v>2024</v>
      </c>
      <c r="D2487">
        <v>99</v>
      </c>
      <c r="E2487">
        <v>99</v>
      </c>
      <c r="F2487">
        <v>99</v>
      </c>
      <c r="G2487">
        <v>99</v>
      </c>
      <c r="H2487">
        <v>1</v>
      </c>
      <c r="I2487">
        <v>99</v>
      </c>
      <c r="J2487">
        <v>643</v>
      </c>
      <c r="K2487">
        <v>99</v>
      </c>
      <c r="L2487">
        <v>99</v>
      </c>
      <c r="M2487">
        <v>99</v>
      </c>
      <c r="N2487">
        <v>99</v>
      </c>
      <c r="O2487">
        <v>99</v>
      </c>
      <c r="P2487">
        <v>9999</v>
      </c>
    </row>
    <row r="2488" spans="1:39">
      <c r="A2488">
        <v>8</v>
      </c>
      <c r="B2488">
        <v>19</v>
      </c>
      <c r="C2488">
        <v>2023</v>
      </c>
      <c r="D2488">
        <v>99</v>
      </c>
      <c r="E2488">
        <v>99</v>
      </c>
      <c r="F2488">
        <v>99</v>
      </c>
      <c r="G2488">
        <v>99</v>
      </c>
      <c r="H2488">
        <v>1</v>
      </c>
      <c r="I2488">
        <v>99</v>
      </c>
      <c r="J2488">
        <v>103</v>
      </c>
      <c r="K2488">
        <v>99</v>
      </c>
      <c r="L2488">
        <v>99</v>
      </c>
      <c r="M2488">
        <v>99</v>
      </c>
      <c r="N2488">
        <v>99</v>
      </c>
      <c r="O2488">
        <v>99</v>
      </c>
      <c r="P2488">
        <v>9999</v>
      </c>
      <c r="Q2488">
        <v>3</v>
      </c>
      <c r="R2488">
        <v>8</v>
      </c>
      <c r="S2488">
        <v>8</v>
      </c>
      <c r="T2488">
        <v>0.13547840812870449</v>
      </c>
      <c r="U2488">
        <v>0.15215776145265456</v>
      </c>
      <c r="V2488">
        <v>0</v>
      </c>
      <c r="W2488">
        <v>60</v>
      </c>
      <c r="X2488">
        <v>167.71397616468039</v>
      </c>
      <c r="Y2488">
        <v>154.79999999999995</v>
      </c>
      <c r="Z2488">
        <v>154.79999999999995</v>
      </c>
      <c r="AA2488">
        <v>26.740465590561602</v>
      </c>
      <c r="AB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</row>
    <row r="2489" spans="1:39">
      <c r="A2489">
        <v>8</v>
      </c>
      <c r="B2489">
        <v>20</v>
      </c>
      <c r="C2489">
        <v>2023</v>
      </c>
      <c r="D2489">
        <v>99</v>
      </c>
      <c r="E2489">
        <v>99</v>
      </c>
      <c r="F2489">
        <v>99</v>
      </c>
      <c r="G2489">
        <v>99</v>
      </c>
      <c r="H2489">
        <v>2</v>
      </c>
      <c r="I2489">
        <v>99</v>
      </c>
      <c r="J2489">
        <v>106</v>
      </c>
      <c r="K2489">
        <v>99</v>
      </c>
      <c r="L2489">
        <v>99</v>
      </c>
      <c r="M2489">
        <v>99</v>
      </c>
      <c r="N2489">
        <v>99</v>
      </c>
      <c r="O2489">
        <v>99</v>
      </c>
      <c r="P2489">
        <v>9999</v>
      </c>
      <c r="Q2489">
        <v>39</v>
      </c>
      <c r="R2489">
        <v>719</v>
      </c>
      <c r="S2489">
        <v>719</v>
      </c>
      <c r="T2489">
        <v>12.176121930567319</v>
      </c>
      <c r="U2489">
        <v>13.208974506571597</v>
      </c>
      <c r="V2489">
        <v>4.7357440890125195</v>
      </c>
      <c r="W2489">
        <v>59.930458970792785</v>
      </c>
      <c r="X2489">
        <v>161.99639260619901</v>
      </c>
      <c r="Y2489">
        <v>149.5226703755217</v>
      </c>
      <c r="Z2489">
        <v>149.5226703755217</v>
      </c>
      <c r="AA2489">
        <v>30.447705698440075</v>
      </c>
      <c r="AB2489">
        <v>4.251895257447563</v>
      </c>
      <c r="AC2489">
        <v>-65.902346332747911</v>
      </c>
      <c r="AD2489">
        <v>23</v>
      </c>
      <c r="AE2489">
        <v>16</v>
      </c>
      <c r="AF2489">
        <v>0</v>
      </c>
      <c r="AG2489">
        <v>3</v>
      </c>
      <c r="AH2489">
        <v>42</v>
      </c>
      <c r="AI2489">
        <v>12</v>
      </c>
      <c r="AJ2489">
        <v>2</v>
      </c>
      <c r="AK2489">
        <v>5</v>
      </c>
      <c r="AL2489">
        <v>0</v>
      </c>
      <c r="AM2489">
        <v>0</v>
      </c>
    </row>
    <row r="2490" spans="1:39">
      <c r="A2490">
        <v>8</v>
      </c>
      <c r="B2490">
        <v>21</v>
      </c>
      <c r="C2490">
        <v>2023</v>
      </c>
      <c r="D2490">
        <v>99</v>
      </c>
      <c r="E2490">
        <v>99</v>
      </c>
      <c r="F2490">
        <v>99</v>
      </c>
      <c r="G2490">
        <v>99</v>
      </c>
      <c r="H2490">
        <v>1</v>
      </c>
      <c r="I2490">
        <v>99</v>
      </c>
      <c r="J2490">
        <v>109</v>
      </c>
      <c r="K2490">
        <v>99</v>
      </c>
      <c r="L2490">
        <v>99</v>
      </c>
      <c r="M2490">
        <v>99</v>
      </c>
      <c r="N2490">
        <v>99</v>
      </c>
      <c r="O2490">
        <v>99</v>
      </c>
      <c r="P2490">
        <v>9999</v>
      </c>
    </row>
    <row r="2491" spans="1:39">
      <c r="A2491">
        <v>8</v>
      </c>
      <c r="B2491">
        <v>22</v>
      </c>
      <c r="C2491">
        <v>2023</v>
      </c>
      <c r="D2491">
        <v>99</v>
      </c>
      <c r="E2491">
        <v>99</v>
      </c>
      <c r="F2491">
        <v>99</v>
      </c>
      <c r="G2491">
        <v>99</v>
      </c>
      <c r="H2491">
        <v>1</v>
      </c>
      <c r="I2491">
        <v>99</v>
      </c>
      <c r="J2491">
        <v>111</v>
      </c>
      <c r="K2491">
        <v>99</v>
      </c>
      <c r="L2491">
        <v>99</v>
      </c>
      <c r="M2491">
        <v>99</v>
      </c>
      <c r="N2491">
        <v>99</v>
      </c>
      <c r="O2491">
        <v>99</v>
      </c>
      <c r="P2491">
        <v>9999</v>
      </c>
    </row>
    <row r="2492" spans="1:39">
      <c r="A2492">
        <v>8</v>
      </c>
      <c r="B2492">
        <v>23</v>
      </c>
      <c r="C2492">
        <v>2023</v>
      </c>
      <c r="D2492">
        <v>99</v>
      </c>
      <c r="E2492">
        <v>99</v>
      </c>
      <c r="F2492">
        <v>99</v>
      </c>
      <c r="G2492">
        <v>99</v>
      </c>
      <c r="H2492">
        <v>1</v>
      </c>
      <c r="I2492">
        <v>99</v>
      </c>
      <c r="J2492">
        <v>113</v>
      </c>
      <c r="K2492">
        <v>99</v>
      </c>
      <c r="L2492">
        <v>99</v>
      </c>
      <c r="M2492">
        <v>99</v>
      </c>
      <c r="N2492">
        <v>99</v>
      </c>
      <c r="O2492">
        <v>99</v>
      </c>
      <c r="P2492">
        <v>9999</v>
      </c>
      <c r="Q2492">
        <v>3</v>
      </c>
      <c r="R2492">
        <v>6</v>
      </c>
      <c r="S2492">
        <v>6</v>
      </c>
      <c r="T2492">
        <v>0.10160880609652836</v>
      </c>
      <c r="U2492">
        <v>0.10854018610083582</v>
      </c>
      <c r="V2492">
        <v>7</v>
      </c>
      <c r="W2492">
        <v>59.83333333333335</v>
      </c>
      <c r="X2492">
        <v>159.51607078367638</v>
      </c>
      <c r="Y2492">
        <v>147.23333333333338</v>
      </c>
      <c r="Z2492">
        <v>147.23333333333338</v>
      </c>
      <c r="AA2492">
        <v>31.030182439396295</v>
      </c>
      <c r="AB2492">
        <v>2.7938424357065563</v>
      </c>
      <c r="AC2492">
        <v>5.1586627513050658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</row>
    <row r="2493" spans="1:39">
      <c r="A2493">
        <v>8</v>
      </c>
      <c r="B2493">
        <v>24</v>
      </c>
      <c r="C2493">
        <v>2023</v>
      </c>
      <c r="D2493">
        <v>99</v>
      </c>
      <c r="E2493">
        <v>99</v>
      </c>
      <c r="F2493">
        <v>99</v>
      </c>
      <c r="G2493">
        <v>99</v>
      </c>
      <c r="H2493">
        <v>1</v>
      </c>
      <c r="I2493">
        <v>99</v>
      </c>
      <c r="J2493">
        <v>116</v>
      </c>
      <c r="K2493">
        <v>99</v>
      </c>
      <c r="L2493">
        <v>99</v>
      </c>
      <c r="M2493">
        <v>99</v>
      </c>
      <c r="N2493">
        <v>99</v>
      </c>
      <c r="O2493">
        <v>99</v>
      </c>
      <c r="P2493">
        <v>9999</v>
      </c>
      <c r="Q2493">
        <v>1</v>
      </c>
      <c r="R2493">
        <v>5</v>
      </c>
      <c r="S2493">
        <v>5</v>
      </c>
      <c r="T2493">
        <v>8.4674005080440304E-2</v>
      </c>
      <c r="U2493">
        <v>7.2282308674577425E-2</v>
      </c>
      <c r="V2493">
        <v>2.8</v>
      </c>
      <c r="W2493">
        <v>59.6</v>
      </c>
      <c r="X2493">
        <v>127.47562296858069</v>
      </c>
      <c r="Y2493">
        <v>117.66</v>
      </c>
      <c r="Z2493">
        <v>117.66</v>
      </c>
      <c r="AA2493">
        <v>7.3812194114524354</v>
      </c>
      <c r="AB2493">
        <v>0.79999999999963611</v>
      </c>
      <c r="AC2493">
        <v>64.081552604476386</v>
      </c>
      <c r="AD2493">
        <v>1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1</v>
      </c>
      <c r="AM2493">
        <v>0</v>
      </c>
    </row>
    <row r="2494" spans="1:39">
      <c r="A2494">
        <v>8</v>
      </c>
      <c r="B2494">
        <v>25</v>
      </c>
      <c r="C2494">
        <v>2023</v>
      </c>
      <c r="D2494">
        <v>99</v>
      </c>
      <c r="E2494">
        <v>99</v>
      </c>
      <c r="F2494">
        <v>99</v>
      </c>
      <c r="G2494">
        <v>99</v>
      </c>
      <c r="H2494">
        <v>2</v>
      </c>
      <c r="I2494">
        <v>99</v>
      </c>
      <c r="J2494">
        <v>117</v>
      </c>
      <c r="K2494">
        <v>99</v>
      </c>
      <c r="L2494">
        <v>99</v>
      </c>
      <c r="M2494">
        <v>99</v>
      </c>
      <c r="N2494">
        <v>99</v>
      </c>
      <c r="O2494">
        <v>99</v>
      </c>
      <c r="P2494">
        <v>9999</v>
      </c>
      <c r="Q2494">
        <v>5</v>
      </c>
      <c r="R2494">
        <v>15</v>
      </c>
      <c r="S2494">
        <v>15</v>
      </c>
      <c r="T2494">
        <v>0.2540220152413209</v>
      </c>
      <c r="U2494">
        <v>0.23461340882900841</v>
      </c>
      <c r="V2494">
        <v>6.333333333333333</v>
      </c>
      <c r="W2494">
        <v>59</v>
      </c>
      <c r="X2494">
        <v>137.91982665222099</v>
      </c>
      <c r="Y2494">
        <v>127.3</v>
      </c>
      <c r="Z2494">
        <v>127.3</v>
      </c>
      <c r="AA2494">
        <v>24.386471659508345</v>
      </c>
      <c r="AB2494">
        <v>1.5491933384829664</v>
      </c>
      <c r="AC2494">
        <v>-17.346332573597621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</row>
    <row r="2495" spans="1:39">
      <c r="A2495">
        <v>8</v>
      </c>
      <c r="B2495">
        <v>26</v>
      </c>
      <c r="C2495">
        <v>2023</v>
      </c>
      <c r="D2495">
        <v>99</v>
      </c>
      <c r="E2495">
        <v>99</v>
      </c>
      <c r="F2495">
        <v>99</v>
      </c>
      <c r="G2495">
        <v>99</v>
      </c>
      <c r="H2495">
        <v>1</v>
      </c>
      <c r="I2495">
        <v>99</v>
      </c>
      <c r="J2495">
        <v>121</v>
      </c>
      <c r="K2495">
        <v>99</v>
      </c>
      <c r="L2495">
        <v>99</v>
      </c>
      <c r="M2495">
        <v>99</v>
      </c>
      <c r="N2495">
        <v>99</v>
      </c>
      <c r="O2495">
        <v>99</v>
      </c>
      <c r="P2495">
        <v>9999</v>
      </c>
      <c r="Q2495">
        <v>110</v>
      </c>
      <c r="R2495">
        <v>2017</v>
      </c>
      <c r="S2495">
        <v>2009</v>
      </c>
      <c r="T2495">
        <v>34.157493649449606</v>
      </c>
      <c r="U2495">
        <v>34.295111108708404</v>
      </c>
      <c r="V2495">
        <v>4.5314823996033695</v>
      </c>
      <c r="W2495">
        <v>60.260328521652561</v>
      </c>
      <c r="X2495">
        <v>150.4231368148634</v>
      </c>
      <c r="Y2495">
        <v>138.38631631135351</v>
      </c>
      <c r="Z2495">
        <v>138.93738178198103</v>
      </c>
      <c r="AA2495">
        <v>28.554807732031513</v>
      </c>
      <c r="AB2495">
        <v>4.4239521926750012</v>
      </c>
      <c r="AC2495">
        <v>-61.008274111661869</v>
      </c>
      <c r="AD2495">
        <v>35</v>
      </c>
      <c r="AE2495">
        <v>0</v>
      </c>
      <c r="AF2495">
        <v>0</v>
      </c>
      <c r="AG2495">
        <v>1</v>
      </c>
      <c r="AH2495">
        <v>33</v>
      </c>
      <c r="AI2495">
        <v>2</v>
      </c>
      <c r="AJ2495">
        <v>3</v>
      </c>
      <c r="AK2495">
        <v>2</v>
      </c>
      <c r="AL2495">
        <v>0</v>
      </c>
      <c r="AM2495">
        <v>1</v>
      </c>
    </row>
    <row r="2496" spans="1:39">
      <c r="A2496">
        <v>8</v>
      </c>
      <c r="B2496">
        <v>27</v>
      </c>
      <c r="C2496">
        <v>2023</v>
      </c>
      <c r="D2496">
        <v>99</v>
      </c>
      <c r="E2496">
        <v>99</v>
      </c>
      <c r="F2496">
        <v>99</v>
      </c>
      <c r="G2496">
        <v>99</v>
      </c>
      <c r="H2496">
        <v>1</v>
      </c>
      <c r="I2496">
        <v>99</v>
      </c>
      <c r="J2496">
        <v>134</v>
      </c>
      <c r="K2496">
        <v>99</v>
      </c>
      <c r="L2496">
        <v>99</v>
      </c>
      <c r="M2496">
        <v>99</v>
      </c>
      <c r="N2496">
        <v>99</v>
      </c>
      <c r="O2496">
        <v>99</v>
      </c>
      <c r="P2496">
        <v>9999</v>
      </c>
    </row>
    <row r="2497" spans="1:39">
      <c r="A2497">
        <v>8</v>
      </c>
      <c r="B2497">
        <v>28</v>
      </c>
      <c r="C2497">
        <v>2023</v>
      </c>
      <c r="D2497">
        <v>99</v>
      </c>
      <c r="E2497">
        <v>99</v>
      </c>
      <c r="F2497">
        <v>99</v>
      </c>
      <c r="G2497">
        <v>99</v>
      </c>
      <c r="H2497">
        <v>2</v>
      </c>
      <c r="I2497">
        <v>99</v>
      </c>
      <c r="J2497">
        <v>141</v>
      </c>
      <c r="K2497">
        <v>99</v>
      </c>
      <c r="L2497">
        <v>99</v>
      </c>
      <c r="M2497">
        <v>99</v>
      </c>
      <c r="N2497">
        <v>99</v>
      </c>
      <c r="O2497">
        <v>99</v>
      </c>
      <c r="P2497">
        <v>9999</v>
      </c>
      <c r="Q2497">
        <v>19</v>
      </c>
      <c r="R2497">
        <v>651</v>
      </c>
      <c r="S2497">
        <v>650</v>
      </c>
      <c r="T2497">
        <v>11.024555461473328</v>
      </c>
      <c r="U2497">
        <v>10.834237118163459</v>
      </c>
      <c r="V2497">
        <v>2.8294930875576023</v>
      </c>
      <c r="W2497">
        <v>61.173846153846171</v>
      </c>
      <c r="X2497">
        <v>147.03989029295707</v>
      </c>
      <c r="Y2497">
        <v>135.45161290322579</v>
      </c>
      <c r="Z2497">
        <v>135.65999999999997</v>
      </c>
      <c r="AA2497">
        <v>28.337235085796561</v>
      </c>
      <c r="AB2497">
        <v>3.3907919167187193</v>
      </c>
      <c r="AC2497">
        <v>-61.652963417246575</v>
      </c>
      <c r="AD2497">
        <v>4</v>
      </c>
      <c r="AE2497">
        <v>0</v>
      </c>
      <c r="AF2497">
        <v>0</v>
      </c>
      <c r="AG2497">
        <v>1</v>
      </c>
      <c r="AH2497">
        <v>21</v>
      </c>
      <c r="AI2497">
        <v>2</v>
      </c>
      <c r="AJ2497">
        <v>1</v>
      </c>
      <c r="AK2497">
        <v>0</v>
      </c>
      <c r="AL2497">
        <v>0</v>
      </c>
      <c r="AM2497">
        <v>0</v>
      </c>
    </row>
    <row r="2498" spans="1:39">
      <c r="A2498">
        <v>8</v>
      </c>
      <c r="B2498">
        <v>29</v>
      </c>
      <c r="C2498">
        <v>2023</v>
      </c>
      <c r="D2498">
        <v>99</v>
      </c>
      <c r="E2498">
        <v>99</v>
      </c>
      <c r="F2498">
        <v>99</v>
      </c>
      <c r="G2498">
        <v>99</v>
      </c>
      <c r="H2498">
        <v>2</v>
      </c>
      <c r="I2498">
        <v>99</v>
      </c>
      <c r="J2498">
        <v>143</v>
      </c>
      <c r="K2498">
        <v>99</v>
      </c>
      <c r="L2498">
        <v>99</v>
      </c>
      <c r="M2498">
        <v>99</v>
      </c>
      <c r="N2498">
        <v>99</v>
      </c>
      <c r="O2498">
        <v>99</v>
      </c>
      <c r="P2498">
        <v>9999</v>
      </c>
      <c r="Q2498">
        <v>7</v>
      </c>
      <c r="R2498">
        <v>37</v>
      </c>
      <c r="S2498">
        <v>37</v>
      </c>
      <c r="T2498">
        <v>0.62658763759525826</v>
      </c>
      <c r="U2498">
        <v>0.70580608903809305</v>
      </c>
      <c r="V2498">
        <v>3.5945945945945952</v>
      </c>
      <c r="W2498">
        <v>60.756756756756758</v>
      </c>
      <c r="X2498">
        <v>168.20883722292172</v>
      </c>
      <c r="Y2498">
        <v>155.25675675675677</v>
      </c>
      <c r="Z2498">
        <v>155.25675675675677</v>
      </c>
      <c r="AA2498">
        <v>28.781577634017889</v>
      </c>
      <c r="AB2498">
        <v>4.686988345584318</v>
      </c>
      <c r="AC2498">
        <v>-70.036207063752556</v>
      </c>
      <c r="AD2498">
        <v>1</v>
      </c>
      <c r="AE2498">
        <v>0</v>
      </c>
      <c r="AF2498">
        <v>0</v>
      </c>
      <c r="AG2498">
        <v>0</v>
      </c>
      <c r="AH2498">
        <v>1</v>
      </c>
      <c r="AI2498">
        <v>1</v>
      </c>
      <c r="AJ2498">
        <v>0</v>
      </c>
      <c r="AK2498">
        <v>0</v>
      </c>
      <c r="AL2498">
        <v>0</v>
      </c>
      <c r="AM2498">
        <v>0</v>
      </c>
    </row>
    <row r="2499" spans="1:39">
      <c r="A2499">
        <v>8</v>
      </c>
      <c r="B2499">
        <v>30</v>
      </c>
      <c r="C2499">
        <v>2023</v>
      </c>
      <c r="D2499">
        <v>99</v>
      </c>
      <c r="E2499">
        <v>99</v>
      </c>
      <c r="F2499">
        <v>99</v>
      </c>
      <c r="G2499">
        <v>99</v>
      </c>
      <c r="H2499">
        <v>2</v>
      </c>
      <c r="I2499">
        <v>99</v>
      </c>
      <c r="J2499">
        <v>147</v>
      </c>
      <c r="K2499">
        <v>99</v>
      </c>
      <c r="L2499">
        <v>99</v>
      </c>
      <c r="M2499">
        <v>99</v>
      </c>
      <c r="N2499">
        <v>99</v>
      </c>
      <c r="O2499">
        <v>99</v>
      </c>
      <c r="P2499">
        <v>9999</v>
      </c>
      <c r="Q2499">
        <v>24</v>
      </c>
      <c r="R2499">
        <v>967</v>
      </c>
      <c r="S2499">
        <v>962</v>
      </c>
      <c r="T2499">
        <v>16.375952582557147</v>
      </c>
      <c r="U2499">
        <v>15.540696365034112</v>
      </c>
      <c r="V2499">
        <v>3.8366080661840738</v>
      </c>
      <c r="W2499">
        <v>60.656964656964647</v>
      </c>
      <c r="X2499">
        <v>142.47132624719771</v>
      </c>
      <c r="Y2499">
        <v>130.80093071354676</v>
      </c>
      <c r="Z2499">
        <v>131.48076923076897</v>
      </c>
      <c r="AA2499">
        <v>26.339007187368459</v>
      </c>
      <c r="AB2499">
        <v>3.9205729481792062</v>
      </c>
      <c r="AC2499">
        <v>-58.518185432283289</v>
      </c>
      <c r="AD2499">
        <v>15</v>
      </c>
      <c r="AE2499">
        <v>0</v>
      </c>
      <c r="AF2499">
        <v>0</v>
      </c>
      <c r="AG2499">
        <v>0</v>
      </c>
      <c r="AH2499">
        <v>9</v>
      </c>
      <c r="AI2499">
        <v>1</v>
      </c>
      <c r="AJ2499">
        <v>0</v>
      </c>
      <c r="AK2499">
        <v>2</v>
      </c>
      <c r="AL2499">
        <v>0</v>
      </c>
      <c r="AM2499">
        <v>1</v>
      </c>
    </row>
    <row r="2500" spans="1:39">
      <c r="A2500">
        <v>8</v>
      </c>
      <c r="B2500">
        <v>31</v>
      </c>
      <c r="C2500">
        <v>2023</v>
      </c>
      <c r="D2500">
        <v>99</v>
      </c>
      <c r="E2500">
        <v>99</v>
      </c>
      <c r="F2500">
        <v>99</v>
      </c>
      <c r="G2500">
        <v>99</v>
      </c>
      <c r="H2500">
        <v>1</v>
      </c>
      <c r="I2500">
        <v>99</v>
      </c>
      <c r="J2500">
        <v>155</v>
      </c>
      <c r="K2500">
        <v>99</v>
      </c>
      <c r="L2500">
        <v>99</v>
      </c>
      <c r="M2500">
        <v>99</v>
      </c>
      <c r="N2500">
        <v>99</v>
      </c>
      <c r="O2500">
        <v>99</v>
      </c>
      <c r="P2500">
        <v>9999</v>
      </c>
    </row>
    <row r="2501" spans="1:39">
      <c r="A2501">
        <v>8</v>
      </c>
      <c r="B2501">
        <v>32</v>
      </c>
      <c r="C2501">
        <v>2023</v>
      </c>
      <c r="D2501">
        <v>99</v>
      </c>
      <c r="E2501">
        <v>99</v>
      </c>
      <c r="F2501">
        <v>99</v>
      </c>
      <c r="G2501">
        <v>99</v>
      </c>
      <c r="H2501">
        <v>2</v>
      </c>
      <c r="I2501">
        <v>99</v>
      </c>
      <c r="J2501">
        <v>160</v>
      </c>
      <c r="K2501">
        <v>99</v>
      </c>
      <c r="L2501">
        <v>99</v>
      </c>
      <c r="M2501">
        <v>99</v>
      </c>
      <c r="N2501">
        <v>99</v>
      </c>
      <c r="O2501">
        <v>99</v>
      </c>
      <c r="P2501">
        <v>9999</v>
      </c>
      <c r="Q2501">
        <v>33</v>
      </c>
      <c r="R2501">
        <v>1372</v>
      </c>
      <c r="S2501">
        <v>1372</v>
      </c>
      <c r="T2501">
        <v>23.234546994072808</v>
      </c>
      <c r="U2501">
        <v>22.745902067362479</v>
      </c>
      <c r="V2501">
        <v>8.1319241982507311</v>
      </c>
      <c r="W2501">
        <v>58.475947521865905</v>
      </c>
      <c r="X2501">
        <v>146.18882841791751</v>
      </c>
      <c r="Y2501">
        <v>134.93228862973749</v>
      </c>
      <c r="Z2501">
        <v>134.93228862973749</v>
      </c>
      <c r="AA2501">
        <v>30.3085014824083</v>
      </c>
      <c r="AB2501">
        <v>3.309607697439132</v>
      </c>
      <c r="AC2501">
        <v>-59.75622765305944</v>
      </c>
      <c r="AD2501">
        <v>40</v>
      </c>
      <c r="AE2501">
        <v>0</v>
      </c>
      <c r="AF2501">
        <v>2</v>
      </c>
      <c r="AG2501">
        <v>3</v>
      </c>
      <c r="AH2501">
        <v>95</v>
      </c>
      <c r="AI2501">
        <v>32</v>
      </c>
      <c r="AJ2501">
        <v>14</v>
      </c>
      <c r="AK2501">
        <v>23</v>
      </c>
      <c r="AL2501">
        <v>0</v>
      </c>
      <c r="AM2501">
        <v>0</v>
      </c>
    </row>
    <row r="2502" spans="1:39">
      <c r="A2502">
        <v>8</v>
      </c>
      <c r="B2502">
        <v>33</v>
      </c>
      <c r="C2502">
        <v>2023</v>
      </c>
      <c r="D2502">
        <v>99</v>
      </c>
      <c r="E2502">
        <v>99</v>
      </c>
      <c r="F2502">
        <v>99</v>
      </c>
      <c r="G2502">
        <v>99</v>
      </c>
      <c r="H2502">
        <v>1</v>
      </c>
      <c r="I2502">
        <v>99</v>
      </c>
      <c r="J2502">
        <v>171</v>
      </c>
      <c r="K2502">
        <v>99</v>
      </c>
      <c r="L2502">
        <v>99</v>
      </c>
      <c r="M2502">
        <v>99</v>
      </c>
      <c r="N2502">
        <v>99</v>
      </c>
      <c r="O2502">
        <v>99</v>
      </c>
      <c r="P2502">
        <v>9999</v>
      </c>
      <c r="Q2502">
        <v>2</v>
      </c>
      <c r="R2502">
        <v>3</v>
      </c>
      <c r="S2502">
        <v>3</v>
      </c>
      <c r="T2502">
        <v>5.0804403048264175E-2</v>
      </c>
      <c r="U2502">
        <v>5.1050993123044251E-2</v>
      </c>
      <c r="V2502">
        <v>13</v>
      </c>
      <c r="W2502">
        <v>56.66666666666665</v>
      </c>
      <c r="X2502">
        <v>150.05417118093177</v>
      </c>
      <c r="Y2502">
        <v>138.5</v>
      </c>
      <c r="Z2502">
        <v>138.5</v>
      </c>
      <c r="AA2502">
        <v>12.370125302518128</v>
      </c>
      <c r="AB2502">
        <v>2.0548046676564238</v>
      </c>
      <c r="AC2502">
        <v>26.096795315768595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</row>
    <row r="2503" spans="1:39">
      <c r="A2503">
        <v>8</v>
      </c>
      <c r="B2503">
        <v>34</v>
      </c>
      <c r="C2503">
        <v>2023</v>
      </c>
      <c r="D2503">
        <v>99</v>
      </c>
      <c r="E2503">
        <v>99</v>
      </c>
      <c r="F2503">
        <v>99</v>
      </c>
      <c r="G2503">
        <v>99</v>
      </c>
      <c r="H2503">
        <v>2</v>
      </c>
      <c r="I2503">
        <v>99</v>
      </c>
      <c r="J2503">
        <v>181</v>
      </c>
      <c r="K2503">
        <v>99</v>
      </c>
      <c r="L2503">
        <v>99</v>
      </c>
      <c r="M2503">
        <v>99</v>
      </c>
      <c r="N2503">
        <v>99</v>
      </c>
      <c r="O2503">
        <v>99</v>
      </c>
      <c r="P2503">
        <v>9999</v>
      </c>
      <c r="Q2503">
        <v>4</v>
      </c>
      <c r="R2503">
        <v>64</v>
      </c>
      <c r="S2503">
        <v>64</v>
      </c>
      <c r="T2503">
        <v>1.0838272650296359</v>
      </c>
      <c r="U2503">
        <v>1.2046068514487371</v>
      </c>
      <c r="V2503">
        <v>0.875</v>
      </c>
      <c r="W2503">
        <v>62.484375</v>
      </c>
      <c r="X2503">
        <v>165.97034127843989</v>
      </c>
      <c r="Y2503">
        <v>153.19062500000001</v>
      </c>
      <c r="Z2503">
        <v>153.19062500000001</v>
      </c>
      <c r="AA2503">
        <v>39.796858068312027</v>
      </c>
      <c r="AB2503">
        <v>1.6392851671917856</v>
      </c>
      <c r="AC2503">
        <v>-80.601240502248416</v>
      </c>
      <c r="AD2503">
        <v>0</v>
      </c>
      <c r="AE2503">
        <v>0</v>
      </c>
      <c r="AF2503">
        <v>0</v>
      </c>
      <c r="AG2503">
        <v>0</v>
      </c>
      <c r="AH2503">
        <v>3</v>
      </c>
      <c r="AI2503">
        <v>0</v>
      </c>
      <c r="AJ2503">
        <v>1</v>
      </c>
      <c r="AK2503">
        <v>0</v>
      </c>
      <c r="AL2503">
        <v>0</v>
      </c>
      <c r="AM2503">
        <v>0</v>
      </c>
    </row>
    <row r="2504" spans="1:39">
      <c r="A2504">
        <v>8</v>
      </c>
      <c r="B2504">
        <v>35</v>
      </c>
      <c r="C2504">
        <v>2023</v>
      </c>
      <c r="D2504">
        <v>99</v>
      </c>
      <c r="E2504">
        <v>99</v>
      </c>
      <c r="F2504">
        <v>99</v>
      </c>
      <c r="G2504">
        <v>99</v>
      </c>
      <c r="H2504">
        <v>2</v>
      </c>
      <c r="I2504">
        <v>99</v>
      </c>
      <c r="J2504">
        <v>470</v>
      </c>
      <c r="K2504">
        <v>99</v>
      </c>
      <c r="L2504">
        <v>99</v>
      </c>
      <c r="M2504">
        <v>99</v>
      </c>
      <c r="N2504">
        <v>99</v>
      </c>
      <c r="O2504">
        <v>99</v>
      </c>
      <c r="P2504">
        <v>9999</v>
      </c>
      <c r="Q2504">
        <v>6</v>
      </c>
      <c r="R2504">
        <v>41</v>
      </c>
      <c r="S2504">
        <v>41</v>
      </c>
      <c r="T2504">
        <v>0.69432684165961045</v>
      </c>
      <c r="U2504">
        <v>0.84602123549301012</v>
      </c>
      <c r="V2504">
        <v>5.7804878048780477</v>
      </c>
      <c r="W2504">
        <v>57.243902439024389</v>
      </c>
      <c r="X2504">
        <v>181.95439050815213</v>
      </c>
      <c r="Y2504">
        <v>167.94390243902427</v>
      </c>
      <c r="Z2504">
        <v>167.94390243902427</v>
      </c>
      <c r="AA2504">
        <v>30.59678006955378</v>
      </c>
      <c r="AB2504">
        <v>5.5602267360545188</v>
      </c>
      <c r="AC2504">
        <v>-62.78651829490839</v>
      </c>
      <c r="AD2504">
        <v>1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</row>
    <row r="2505" spans="1:39">
      <c r="A2505">
        <v>8</v>
      </c>
      <c r="B2505">
        <v>36</v>
      </c>
      <c r="C2505">
        <v>2023</v>
      </c>
      <c r="D2505">
        <v>99</v>
      </c>
      <c r="E2505">
        <v>99</v>
      </c>
      <c r="F2505">
        <v>99</v>
      </c>
      <c r="G2505">
        <v>99</v>
      </c>
      <c r="H2505">
        <v>1</v>
      </c>
      <c r="I2505">
        <v>99</v>
      </c>
      <c r="J2505">
        <v>643</v>
      </c>
      <c r="K2505">
        <v>99</v>
      </c>
      <c r="L2505">
        <v>99</v>
      </c>
      <c r="M2505">
        <v>99</v>
      </c>
      <c r="N2505">
        <v>99</v>
      </c>
      <c r="O2505">
        <v>99</v>
      </c>
      <c r="P2505">
        <v>9999</v>
      </c>
    </row>
    <row r="2506" spans="1:39">
      <c r="A2506">
        <v>8</v>
      </c>
      <c r="B2506">
        <v>37</v>
      </c>
      <c r="C2506">
        <v>2022</v>
      </c>
      <c r="D2506">
        <v>99</v>
      </c>
      <c r="E2506">
        <v>99</v>
      </c>
      <c r="F2506">
        <v>99</v>
      </c>
      <c r="G2506">
        <v>99</v>
      </c>
      <c r="H2506">
        <v>1</v>
      </c>
      <c r="I2506">
        <v>99</v>
      </c>
      <c r="J2506">
        <v>103</v>
      </c>
      <c r="K2506">
        <v>99</v>
      </c>
      <c r="L2506">
        <v>99</v>
      </c>
      <c r="M2506">
        <v>99</v>
      </c>
      <c r="N2506">
        <v>99</v>
      </c>
      <c r="O2506">
        <v>99</v>
      </c>
      <c r="P2506">
        <v>9999</v>
      </c>
      <c r="Q2506">
        <v>1</v>
      </c>
      <c r="R2506">
        <v>6</v>
      </c>
      <c r="S2506">
        <v>6</v>
      </c>
      <c r="T2506">
        <v>8.9780038904683584E-2</v>
      </c>
      <c r="U2506">
        <v>8.5757675707223105E-2</v>
      </c>
      <c r="V2506">
        <v>2.3333333333333339</v>
      </c>
      <c r="W2506">
        <v>61.5</v>
      </c>
      <c r="X2506">
        <v>141.0436980859516</v>
      </c>
      <c r="Y2506">
        <v>130.18333333333331</v>
      </c>
      <c r="Z2506">
        <v>130.18333333333331</v>
      </c>
      <c r="AA2506">
        <v>28.722431226404957</v>
      </c>
      <c r="AB2506">
        <v>3.2532035493238558</v>
      </c>
      <c r="AC2506">
        <v>-60.903665424839858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</row>
    <row r="2507" spans="1:39">
      <c r="A2507">
        <v>8</v>
      </c>
      <c r="B2507">
        <v>38</v>
      </c>
      <c r="C2507">
        <v>2022</v>
      </c>
      <c r="D2507">
        <v>99</v>
      </c>
      <c r="E2507">
        <v>99</v>
      </c>
      <c r="F2507">
        <v>99</v>
      </c>
      <c r="G2507">
        <v>99</v>
      </c>
      <c r="H2507">
        <v>2</v>
      </c>
      <c r="I2507">
        <v>99</v>
      </c>
      <c r="J2507">
        <v>106</v>
      </c>
      <c r="K2507">
        <v>99</v>
      </c>
      <c r="L2507">
        <v>99</v>
      </c>
      <c r="M2507">
        <v>99</v>
      </c>
      <c r="N2507">
        <v>99</v>
      </c>
      <c r="O2507">
        <v>99</v>
      </c>
      <c r="P2507">
        <v>9999</v>
      </c>
      <c r="Q2507">
        <v>40</v>
      </c>
      <c r="R2507">
        <v>1187</v>
      </c>
      <c r="S2507">
        <v>1187</v>
      </c>
      <c r="T2507">
        <v>17.761484363309894</v>
      </c>
      <c r="U2507">
        <v>17.950560409008901</v>
      </c>
      <c r="V2507">
        <v>4.1617523167649537</v>
      </c>
      <c r="W2507">
        <v>60.241786015164273</v>
      </c>
      <c r="X2507">
        <v>149.23106130790299</v>
      </c>
      <c r="Y2507">
        <v>137.74026958719455</v>
      </c>
      <c r="Z2507">
        <v>137.74026958719455</v>
      </c>
      <c r="AA2507">
        <v>28.949701828941961</v>
      </c>
      <c r="AB2507">
        <v>4.1315364503184249</v>
      </c>
      <c r="AC2507">
        <v>-57.41587248493132</v>
      </c>
      <c r="AD2507">
        <v>27</v>
      </c>
      <c r="AE2507">
        <v>11</v>
      </c>
      <c r="AF2507">
        <v>0</v>
      </c>
      <c r="AG2507">
        <v>1</v>
      </c>
      <c r="AH2507">
        <v>72</v>
      </c>
      <c r="AI2507">
        <v>39</v>
      </c>
      <c r="AJ2507">
        <v>3</v>
      </c>
      <c r="AK2507">
        <v>3</v>
      </c>
      <c r="AL2507">
        <v>0</v>
      </c>
      <c r="AM2507">
        <v>0</v>
      </c>
    </row>
    <row r="2508" spans="1:39">
      <c r="A2508">
        <v>8</v>
      </c>
      <c r="B2508">
        <v>39</v>
      </c>
      <c r="C2508">
        <v>2022</v>
      </c>
      <c r="D2508">
        <v>99</v>
      </c>
      <c r="E2508">
        <v>99</v>
      </c>
      <c r="F2508">
        <v>99</v>
      </c>
      <c r="G2508">
        <v>99</v>
      </c>
      <c r="H2508">
        <v>1</v>
      </c>
      <c r="I2508">
        <v>99</v>
      </c>
      <c r="J2508">
        <v>109</v>
      </c>
      <c r="K2508">
        <v>99</v>
      </c>
      <c r="L2508">
        <v>99</v>
      </c>
      <c r="M2508">
        <v>99</v>
      </c>
      <c r="N2508">
        <v>99</v>
      </c>
      <c r="O2508">
        <v>99</v>
      </c>
      <c r="P2508">
        <v>9999</v>
      </c>
    </row>
    <row r="2509" spans="1:39">
      <c r="A2509">
        <v>8</v>
      </c>
      <c r="B2509">
        <v>40</v>
      </c>
      <c r="C2509">
        <v>2022</v>
      </c>
      <c r="D2509">
        <v>99</v>
      </c>
      <c r="E2509">
        <v>99</v>
      </c>
      <c r="F2509">
        <v>99</v>
      </c>
      <c r="G2509">
        <v>99</v>
      </c>
      <c r="H2509">
        <v>1</v>
      </c>
      <c r="I2509">
        <v>99</v>
      </c>
      <c r="J2509">
        <v>111</v>
      </c>
      <c r="K2509">
        <v>99</v>
      </c>
      <c r="L2509">
        <v>99</v>
      </c>
      <c r="M2509">
        <v>99</v>
      </c>
      <c r="N2509">
        <v>99</v>
      </c>
      <c r="O2509">
        <v>99</v>
      </c>
      <c r="P2509">
        <v>9999</v>
      </c>
    </row>
    <row r="2510" spans="1:39">
      <c r="A2510">
        <v>8</v>
      </c>
      <c r="B2510">
        <v>41</v>
      </c>
      <c r="C2510">
        <v>2022</v>
      </c>
      <c r="D2510">
        <v>99</v>
      </c>
      <c r="E2510">
        <v>99</v>
      </c>
      <c r="F2510">
        <v>99</v>
      </c>
      <c r="G2510">
        <v>99</v>
      </c>
      <c r="H2510">
        <v>1</v>
      </c>
      <c r="I2510">
        <v>99</v>
      </c>
      <c r="J2510">
        <v>113</v>
      </c>
      <c r="K2510">
        <v>99</v>
      </c>
      <c r="L2510">
        <v>99</v>
      </c>
      <c r="M2510">
        <v>99</v>
      </c>
      <c r="N2510">
        <v>99</v>
      </c>
      <c r="O2510">
        <v>99</v>
      </c>
      <c r="P2510">
        <v>9999</v>
      </c>
      <c r="Q2510">
        <v>3</v>
      </c>
      <c r="R2510">
        <v>5</v>
      </c>
      <c r="S2510">
        <v>5</v>
      </c>
      <c r="T2510">
        <v>7.481669908723626E-2</v>
      </c>
      <c r="U2510">
        <v>7.4196693436104674E-2</v>
      </c>
      <c r="V2510">
        <v>11.2</v>
      </c>
      <c r="W2510">
        <v>59</v>
      </c>
      <c r="X2510">
        <v>146.43553629469125</v>
      </c>
      <c r="Y2510">
        <v>135.16000000000003</v>
      </c>
      <c r="Z2510">
        <v>135.16000000000003</v>
      </c>
      <c r="AA2510">
        <v>16.885686246048657</v>
      </c>
      <c r="AB2510">
        <v>0.63245553203367599</v>
      </c>
      <c r="AC2510">
        <v>-29.214999485252775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</row>
    <row r="2511" spans="1:39">
      <c r="A2511">
        <v>8</v>
      </c>
      <c r="B2511">
        <v>42</v>
      </c>
      <c r="C2511">
        <v>2022</v>
      </c>
      <c r="D2511">
        <v>99</v>
      </c>
      <c r="E2511">
        <v>99</v>
      </c>
      <c r="F2511">
        <v>99</v>
      </c>
      <c r="G2511">
        <v>99</v>
      </c>
      <c r="H2511">
        <v>1</v>
      </c>
      <c r="I2511">
        <v>99</v>
      </c>
      <c r="J2511">
        <v>116</v>
      </c>
      <c r="K2511">
        <v>99</v>
      </c>
      <c r="L2511">
        <v>99</v>
      </c>
      <c r="M2511">
        <v>99</v>
      </c>
      <c r="N2511">
        <v>99</v>
      </c>
      <c r="O2511">
        <v>99</v>
      </c>
      <c r="P2511">
        <v>9999</v>
      </c>
    </row>
    <row r="2512" spans="1:39">
      <c r="A2512">
        <v>8</v>
      </c>
      <c r="B2512">
        <v>43</v>
      </c>
      <c r="C2512">
        <v>2022</v>
      </c>
      <c r="D2512">
        <v>99</v>
      </c>
      <c r="E2512">
        <v>99</v>
      </c>
      <c r="F2512">
        <v>99</v>
      </c>
      <c r="G2512">
        <v>99</v>
      </c>
      <c r="H2512">
        <v>2</v>
      </c>
      <c r="I2512">
        <v>99</v>
      </c>
      <c r="J2512">
        <v>117</v>
      </c>
      <c r="K2512">
        <v>99</v>
      </c>
      <c r="L2512">
        <v>99</v>
      </c>
      <c r="M2512">
        <v>99</v>
      </c>
      <c r="N2512">
        <v>99</v>
      </c>
      <c r="O2512">
        <v>99</v>
      </c>
      <c r="P2512">
        <v>9999</v>
      </c>
      <c r="Q2512">
        <v>4</v>
      </c>
      <c r="R2512">
        <v>6</v>
      </c>
      <c r="S2512">
        <v>6</v>
      </c>
      <c r="T2512">
        <v>8.9780038904683584E-2</v>
      </c>
      <c r="U2512">
        <v>8.9051402849991856E-2</v>
      </c>
      <c r="V2512">
        <v>9.3333333333333357</v>
      </c>
      <c r="W2512">
        <v>59.33333333333335</v>
      </c>
      <c r="X2512">
        <v>146.46081617912603</v>
      </c>
      <c r="Y2512">
        <v>135.18333333333339</v>
      </c>
      <c r="Z2512">
        <v>135.18333333333339</v>
      </c>
      <c r="AA2512">
        <v>27.641901566683501</v>
      </c>
      <c r="AB2512">
        <v>0.47140452079081746</v>
      </c>
      <c r="AC2512">
        <v>49.030201269082561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</row>
    <row r="2513" spans="1:39">
      <c r="A2513">
        <v>8</v>
      </c>
      <c r="B2513">
        <v>44</v>
      </c>
      <c r="C2513">
        <v>2022</v>
      </c>
      <c r="D2513">
        <v>99</v>
      </c>
      <c r="E2513">
        <v>99</v>
      </c>
      <c r="F2513">
        <v>99</v>
      </c>
      <c r="G2513">
        <v>99</v>
      </c>
      <c r="H2513">
        <v>1</v>
      </c>
      <c r="I2513">
        <v>99</v>
      </c>
      <c r="J2513">
        <v>121</v>
      </c>
      <c r="K2513">
        <v>99</v>
      </c>
      <c r="L2513">
        <v>99</v>
      </c>
      <c r="M2513">
        <v>99</v>
      </c>
      <c r="N2513">
        <v>99</v>
      </c>
      <c r="O2513">
        <v>99</v>
      </c>
      <c r="P2513">
        <v>9999</v>
      </c>
      <c r="Q2513">
        <v>116</v>
      </c>
      <c r="R2513">
        <v>2093</v>
      </c>
      <c r="S2513">
        <v>2083</v>
      </c>
      <c r="T2513">
        <v>31.318270237917101</v>
      </c>
      <c r="U2513">
        <v>31.802479223553433</v>
      </c>
      <c r="V2513">
        <v>5.1012900143334923</v>
      </c>
      <c r="W2513">
        <v>59.380700912145947</v>
      </c>
      <c r="X2513">
        <v>150.5198207511082</v>
      </c>
      <c r="Y2513">
        <v>138.3965886287624</v>
      </c>
      <c r="Z2513">
        <v>139.06099855976939</v>
      </c>
      <c r="AA2513">
        <v>29.816612217845087</v>
      </c>
      <c r="AB2513">
        <v>4.9208377689065284</v>
      </c>
      <c r="AC2513">
        <v>-61.198948403341106</v>
      </c>
      <c r="AD2513">
        <v>45</v>
      </c>
      <c r="AE2513">
        <v>0</v>
      </c>
      <c r="AF2513">
        <v>0</v>
      </c>
      <c r="AG2513">
        <v>7</v>
      </c>
      <c r="AH2513">
        <v>28</v>
      </c>
      <c r="AI2513">
        <v>4</v>
      </c>
      <c r="AJ2513">
        <v>0</v>
      </c>
      <c r="AK2513">
        <v>8</v>
      </c>
      <c r="AL2513">
        <v>0</v>
      </c>
      <c r="AM2513">
        <v>1</v>
      </c>
    </row>
    <row r="2514" spans="1:39">
      <c r="A2514">
        <v>8</v>
      </c>
      <c r="B2514">
        <v>45</v>
      </c>
      <c r="C2514">
        <v>2022</v>
      </c>
      <c r="D2514">
        <v>99</v>
      </c>
      <c r="E2514">
        <v>99</v>
      </c>
      <c r="F2514">
        <v>99</v>
      </c>
      <c r="G2514">
        <v>99</v>
      </c>
      <c r="H2514">
        <v>1</v>
      </c>
      <c r="I2514">
        <v>99</v>
      </c>
      <c r="J2514">
        <v>134</v>
      </c>
      <c r="K2514">
        <v>99</v>
      </c>
      <c r="L2514">
        <v>99</v>
      </c>
      <c r="M2514">
        <v>99</v>
      </c>
      <c r="N2514">
        <v>99</v>
      </c>
      <c r="O2514">
        <v>99</v>
      </c>
      <c r="P2514">
        <v>9999</v>
      </c>
    </row>
    <row r="2515" spans="1:39">
      <c r="A2515">
        <v>8</v>
      </c>
      <c r="B2515">
        <v>46</v>
      </c>
      <c r="C2515">
        <v>2022</v>
      </c>
      <c r="D2515">
        <v>99</v>
      </c>
      <c r="E2515">
        <v>99</v>
      </c>
      <c r="F2515">
        <v>99</v>
      </c>
      <c r="G2515">
        <v>99</v>
      </c>
      <c r="H2515">
        <v>2</v>
      </c>
      <c r="I2515">
        <v>99</v>
      </c>
      <c r="J2515">
        <v>141</v>
      </c>
      <c r="K2515">
        <v>99</v>
      </c>
      <c r="L2515">
        <v>99</v>
      </c>
      <c r="M2515">
        <v>99</v>
      </c>
      <c r="N2515">
        <v>99</v>
      </c>
      <c r="O2515">
        <v>99</v>
      </c>
      <c r="P2515">
        <v>9999</v>
      </c>
      <c r="Q2515">
        <v>20</v>
      </c>
      <c r="R2515">
        <v>670</v>
      </c>
      <c r="S2515">
        <v>670</v>
      </c>
      <c r="T2515">
        <v>10.025437677689659</v>
      </c>
      <c r="U2515">
        <v>9.8542167820975184</v>
      </c>
      <c r="V2515">
        <v>4.1686567164179094</v>
      </c>
      <c r="W2515">
        <v>60.310447761194006</v>
      </c>
      <c r="X2515">
        <v>145.13736841254195</v>
      </c>
      <c r="Y2515">
        <v>133.96179104477599</v>
      </c>
      <c r="Z2515">
        <v>133.96179104477599</v>
      </c>
      <c r="AA2515">
        <v>27.770018780347808</v>
      </c>
      <c r="AB2515">
        <v>3.9725601477974255</v>
      </c>
      <c r="AC2515">
        <v>-60.255284132133042</v>
      </c>
      <c r="AD2515">
        <v>8</v>
      </c>
      <c r="AE2515">
        <v>0</v>
      </c>
      <c r="AF2515">
        <v>0</v>
      </c>
      <c r="AG2515">
        <v>2</v>
      </c>
      <c r="AH2515">
        <v>26</v>
      </c>
      <c r="AI2515">
        <v>3</v>
      </c>
      <c r="AJ2515">
        <v>0</v>
      </c>
      <c r="AK2515">
        <v>2</v>
      </c>
      <c r="AL2515">
        <v>0</v>
      </c>
      <c r="AM2515">
        <v>0</v>
      </c>
    </row>
    <row r="2516" spans="1:39">
      <c r="A2516">
        <v>8</v>
      </c>
      <c r="B2516">
        <v>47</v>
      </c>
      <c r="C2516">
        <v>2022</v>
      </c>
      <c r="D2516">
        <v>99</v>
      </c>
      <c r="E2516">
        <v>99</v>
      </c>
      <c r="F2516">
        <v>99</v>
      </c>
      <c r="G2516">
        <v>99</v>
      </c>
      <c r="H2516">
        <v>2</v>
      </c>
      <c r="I2516">
        <v>99</v>
      </c>
      <c r="J2516">
        <v>143</v>
      </c>
      <c r="K2516">
        <v>99</v>
      </c>
      <c r="L2516">
        <v>99</v>
      </c>
      <c r="M2516">
        <v>99</v>
      </c>
      <c r="N2516">
        <v>99</v>
      </c>
      <c r="O2516">
        <v>99</v>
      </c>
      <c r="P2516">
        <v>9999</v>
      </c>
      <c r="Q2516">
        <v>10</v>
      </c>
      <c r="R2516">
        <v>59</v>
      </c>
      <c r="S2516">
        <v>59</v>
      </c>
      <c r="T2516">
        <v>0.88283704922938822</v>
      </c>
      <c r="U2516">
        <v>1.1191755458414032</v>
      </c>
      <c r="V2516">
        <v>7.0508474576271194</v>
      </c>
      <c r="W2516">
        <v>55.847457627118636</v>
      </c>
      <c r="X2516">
        <v>187.18805663183795</v>
      </c>
      <c r="Y2516">
        <v>172.7745762711865</v>
      </c>
      <c r="Z2516">
        <v>172.7745762711865</v>
      </c>
      <c r="AA2516">
        <v>34.968283902098058</v>
      </c>
      <c r="AB2516">
        <v>5.8853842502956688</v>
      </c>
      <c r="AC2516">
        <v>-82.270445693443889</v>
      </c>
      <c r="AD2516">
        <v>2</v>
      </c>
      <c r="AE2516">
        <v>0</v>
      </c>
      <c r="AF2516">
        <v>0</v>
      </c>
      <c r="AG2516">
        <v>0</v>
      </c>
      <c r="AH2516">
        <v>2</v>
      </c>
      <c r="AI2516">
        <v>0</v>
      </c>
      <c r="AJ2516">
        <v>0</v>
      </c>
      <c r="AK2516">
        <v>0</v>
      </c>
      <c r="AL2516">
        <v>0</v>
      </c>
      <c r="AM2516">
        <v>0</v>
      </c>
    </row>
    <row r="2517" spans="1:39">
      <c r="A2517">
        <v>8</v>
      </c>
      <c r="B2517">
        <v>48</v>
      </c>
      <c r="C2517">
        <v>2022</v>
      </c>
      <c r="D2517">
        <v>99</v>
      </c>
      <c r="E2517">
        <v>99</v>
      </c>
      <c r="F2517">
        <v>99</v>
      </c>
      <c r="G2517">
        <v>99</v>
      </c>
      <c r="H2517">
        <v>2</v>
      </c>
      <c r="I2517">
        <v>99</v>
      </c>
      <c r="J2517">
        <v>147</v>
      </c>
      <c r="K2517">
        <v>99</v>
      </c>
      <c r="L2517">
        <v>99</v>
      </c>
      <c r="M2517">
        <v>99</v>
      </c>
      <c r="N2517">
        <v>99</v>
      </c>
      <c r="O2517">
        <v>99</v>
      </c>
      <c r="P2517">
        <v>9999</v>
      </c>
      <c r="Q2517">
        <v>27</v>
      </c>
      <c r="R2517">
        <v>1098</v>
      </c>
      <c r="S2517">
        <v>1092</v>
      </c>
      <c r="T2517">
        <v>16.429747119557089</v>
      </c>
      <c r="U2517">
        <v>15.66818316451775</v>
      </c>
      <c r="V2517">
        <v>4.0182149362477242</v>
      </c>
      <c r="W2517">
        <v>60.445054945054927</v>
      </c>
      <c r="X2517">
        <v>141.74042433105021</v>
      </c>
      <c r="Y2517">
        <v>129.97204007285976</v>
      </c>
      <c r="Z2517">
        <v>130.68617216117218</v>
      </c>
      <c r="AA2517">
        <v>27.160375367611206</v>
      </c>
      <c r="AB2517">
        <v>4.4489064484123553</v>
      </c>
      <c r="AC2517">
        <v>-64.980544545732627</v>
      </c>
      <c r="AD2517">
        <v>34</v>
      </c>
      <c r="AE2517">
        <v>0</v>
      </c>
      <c r="AF2517">
        <v>0</v>
      </c>
      <c r="AG2517">
        <v>2</v>
      </c>
      <c r="AH2517">
        <v>12</v>
      </c>
      <c r="AI2517">
        <v>3</v>
      </c>
      <c r="AJ2517">
        <v>0</v>
      </c>
      <c r="AK2517">
        <v>3</v>
      </c>
      <c r="AL2517">
        <v>0</v>
      </c>
      <c r="AM2517">
        <v>1</v>
      </c>
    </row>
    <row r="2518" spans="1:39">
      <c r="A2518">
        <v>8</v>
      </c>
      <c r="B2518">
        <v>49</v>
      </c>
      <c r="C2518">
        <v>2022</v>
      </c>
      <c r="D2518">
        <v>99</v>
      </c>
      <c r="E2518">
        <v>99</v>
      </c>
      <c r="F2518">
        <v>99</v>
      </c>
      <c r="G2518">
        <v>99</v>
      </c>
      <c r="H2518">
        <v>1</v>
      </c>
      <c r="I2518">
        <v>99</v>
      </c>
      <c r="J2518">
        <v>155</v>
      </c>
      <c r="K2518">
        <v>99</v>
      </c>
      <c r="L2518">
        <v>99</v>
      </c>
      <c r="M2518">
        <v>99</v>
      </c>
      <c r="N2518">
        <v>99</v>
      </c>
      <c r="O2518">
        <v>99</v>
      </c>
      <c r="P2518">
        <v>9999</v>
      </c>
    </row>
    <row r="2519" spans="1:39">
      <c r="A2519">
        <v>8</v>
      </c>
      <c r="B2519">
        <v>50</v>
      </c>
      <c r="C2519">
        <v>2022</v>
      </c>
      <c r="D2519">
        <v>99</v>
      </c>
      <c r="E2519">
        <v>99</v>
      </c>
      <c r="F2519">
        <v>99</v>
      </c>
      <c r="G2519">
        <v>99</v>
      </c>
      <c r="H2519">
        <v>2</v>
      </c>
      <c r="I2519">
        <v>99</v>
      </c>
      <c r="J2519">
        <v>160</v>
      </c>
      <c r="K2519">
        <v>99</v>
      </c>
      <c r="L2519">
        <v>99</v>
      </c>
      <c r="M2519">
        <v>99</v>
      </c>
      <c r="N2519">
        <v>99</v>
      </c>
      <c r="O2519">
        <v>99</v>
      </c>
      <c r="P2519">
        <v>9999</v>
      </c>
      <c r="Q2519">
        <v>33</v>
      </c>
      <c r="R2519">
        <v>1446</v>
      </c>
      <c r="S2519">
        <v>1445</v>
      </c>
      <c r="T2519">
        <v>21.636989376028737</v>
      </c>
      <c r="U2519">
        <v>21.373138157602803</v>
      </c>
      <c r="V2519">
        <v>7.3347164591977858</v>
      </c>
      <c r="W2519">
        <v>59.357093425605555</v>
      </c>
      <c r="X2519">
        <v>145.92554796809361</v>
      </c>
      <c r="Y2519">
        <v>134.62745504840944</v>
      </c>
      <c r="Z2519">
        <v>134.72062283737031</v>
      </c>
      <c r="AA2519">
        <v>27.649414986451912</v>
      </c>
      <c r="AB2519">
        <v>2.3945930720878859</v>
      </c>
      <c r="AC2519">
        <v>-38.366591448990391</v>
      </c>
      <c r="AD2519">
        <v>41</v>
      </c>
      <c r="AE2519">
        <v>0</v>
      </c>
      <c r="AF2519">
        <v>0</v>
      </c>
      <c r="AG2519">
        <v>3</v>
      </c>
      <c r="AH2519">
        <v>121</v>
      </c>
      <c r="AI2519">
        <v>31</v>
      </c>
      <c r="AJ2519">
        <v>25</v>
      </c>
      <c r="AK2519">
        <v>26</v>
      </c>
      <c r="AL2519">
        <v>1</v>
      </c>
      <c r="AM2519">
        <v>0</v>
      </c>
    </row>
    <row r="2520" spans="1:39">
      <c r="A2520">
        <v>8</v>
      </c>
      <c r="B2520">
        <v>51</v>
      </c>
      <c r="C2520">
        <v>2022</v>
      </c>
      <c r="D2520">
        <v>99</v>
      </c>
      <c r="E2520">
        <v>99</v>
      </c>
      <c r="F2520">
        <v>99</v>
      </c>
      <c r="G2520">
        <v>99</v>
      </c>
      <c r="H2520">
        <v>1</v>
      </c>
      <c r="I2520">
        <v>99</v>
      </c>
      <c r="J2520">
        <v>171</v>
      </c>
      <c r="K2520">
        <v>99</v>
      </c>
      <c r="L2520">
        <v>99</v>
      </c>
      <c r="M2520">
        <v>99</v>
      </c>
      <c r="N2520">
        <v>99</v>
      </c>
      <c r="O2520">
        <v>99</v>
      </c>
      <c r="P2520">
        <v>9999</v>
      </c>
    </row>
    <row r="2521" spans="1:39">
      <c r="A2521">
        <v>8</v>
      </c>
      <c r="B2521">
        <v>52</v>
      </c>
      <c r="C2521">
        <v>2022</v>
      </c>
      <c r="D2521">
        <v>99</v>
      </c>
      <c r="E2521">
        <v>99</v>
      </c>
      <c r="F2521">
        <v>99</v>
      </c>
      <c r="G2521">
        <v>99</v>
      </c>
      <c r="H2521">
        <v>2</v>
      </c>
      <c r="I2521">
        <v>99</v>
      </c>
      <c r="J2521">
        <v>181</v>
      </c>
      <c r="K2521">
        <v>99</v>
      </c>
      <c r="L2521">
        <v>99</v>
      </c>
      <c r="M2521">
        <v>99</v>
      </c>
      <c r="N2521">
        <v>99</v>
      </c>
      <c r="O2521">
        <v>99</v>
      </c>
      <c r="P2521">
        <v>9999</v>
      </c>
      <c r="Q2521">
        <v>4</v>
      </c>
      <c r="R2521">
        <v>63</v>
      </c>
      <c r="S2521">
        <v>63</v>
      </c>
      <c r="T2521">
        <v>0.94269040849917685</v>
      </c>
      <c r="U2521">
        <v>1.058000053709711</v>
      </c>
      <c r="V2521">
        <v>0.88888888888888895</v>
      </c>
      <c r="W2521">
        <v>62.698412698412696</v>
      </c>
      <c r="X2521">
        <v>165.72082065039805</v>
      </c>
      <c r="Y2521">
        <v>152.9603174603175</v>
      </c>
      <c r="Z2521">
        <v>152.9603174603175</v>
      </c>
      <c r="AA2521">
        <v>33.942217658570279</v>
      </c>
      <c r="AB2521">
        <v>1.714873502993137</v>
      </c>
      <c r="AC2521">
        <v>-68.007712234329347</v>
      </c>
      <c r="AD2521">
        <v>2</v>
      </c>
      <c r="AE2521">
        <v>0</v>
      </c>
      <c r="AF2521">
        <v>0</v>
      </c>
      <c r="AG2521">
        <v>0</v>
      </c>
      <c r="AH2521">
        <v>6</v>
      </c>
      <c r="AI2521">
        <v>1</v>
      </c>
      <c r="AJ2521">
        <v>0</v>
      </c>
      <c r="AK2521">
        <v>1</v>
      </c>
      <c r="AL2521">
        <v>1</v>
      </c>
      <c r="AM2521">
        <v>0</v>
      </c>
    </row>
    <row r="2522" spans="1:39">
      <c r="A2522">
        <v>8</v>
      </c>
      <c r="B2522">
        <v>53</v>
      </c>
      <c r="C2522">
        <v>2022</v>
      </c>
      <c r="D2522">
        <v>99</v>
      </c>
      <c r="E2522">
        <v>99</v>
      </c>
      <c r="F2522">
        <v>99</v>
      </c>
      <c r="G2522">
        <v>99</v>
      </c>
      <c r="H2522">
        <v>2</v>
      </c>
      <c r="I2522">
        <v>99</v>
      </c>
      <c r="J2522">
        <v>470</v>
      </c>
      <c r="K2522">
        <v>99</v>
      </c>
      <c r="L2522">
        <v>99</v>
      </c>
      <c r="M2522">
        <v>99</v>
      </c>
      <c r="N2522">
        <v>99</v>
      </c>
      <c r="O2522">
        <v>99</v>
      </c>
      <c r="P2522">
        <v>9999</v>
      </c>
      <c r="Q2522">
        <v>5</v>
      </c>
      <c r="R2522">
        <v>40</v>
      </c>
      <c r="S2522">
        <v>40</v>
      </c>
      <c r="T2522">
        <v>0.59853359269789008</v>
      </c>
      <c r="U2522">
        <v>0.70617509940962597</v>
      </c>
      <c r="V2522">
        <v>5.85</v>
      </c>
      <c r="W2522">
        <v>58.8</v>
      </c>
      <c r="X2522">
        <v>174.21451787648971</v>
      </c>
      <c r="Y2522">
        <v>160.80000000000001</v>
      </c>
      <c r="Z2522">
        <v>160.80000000000001</v>
      </c>
      <c r="AA2522">
        <v>35.153307099048369</v>
      </c>
      <c r="AB2522">
        <v>3.6414282912067049</v>
      </c>
      <c r="AC2522">
        <v>-54.912477631248237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</row>
    <row r="2523" spans="1:39">
      <c r="A2523">
        <v>8</v>
      </c>
      <c r="B2523">
        <v>54</v>
      </c>
      <c r="C2523">
        <v>2022</v>
      </c>
      <c r="D2523">
        <v>99</v>
      </c>
      <c r="E2523">
        <v>99</v>
      </c>
      <c r="F2523">
        <v>99</v>
      </c>
      <c r="G2523">
        <v>99</v>
      </c>
      <c r="H2523">
        <v>1</v>
      </c>
      <c r="I2523">
        <v>99</v>
      </c>
      <c r="J2523">
        <v>643</v>
      </c>
      <c r="K2523">
        <v>99</v>
      </c>
      <c r="L2523">
        <v>99</v>
      </c>
      <c r="M2523">
        <v>99</v>
      </c>
      <c r="N2523">
        <v>99</v>
      </c>
      <c r="O2523">
        <v>99</v>
      </c>
      <c r="P2523">
        <v>9999</v>
      </c>
    </row>
    <row r="2524" spans="1:39">
      <c r="A2524">
        <v>8</v>
      </c>
      <c r="B2524">
        <v>55</v>
      </c>
      <c r="C2524">
        <v>2021</v>
      </c>
      <c r="D2524">
        <v>99</v>
      </c>
      <c r="E2524">
        <v>99</v>
      </c>
      <c r="F2524">
        <v>99</v>
      </c>
      <c r="G2524">
        <v>99</v>
      </c>
      <c r="H2524">
        <v>1</v>
      </c>
      <c r="I2524">
        <v>99</v>
      </c>
      <c r="J2524">
        <v>103</v>
      </c>
      <c r="K2524">
        <v>99</v>
      </c>
      <c r="L2524">
        <v>99</v>
      </c>
      <c r="M2524">
        <v>99</v>
      </c>
      <c r="N2524">
        <v>99</v>
      </c>
      <c r="O2524">
        <v>99</v>
      </c>
      <c r="P2524">
        <v>9999</v>
      </c>
      <c r="Q2524">
        <v>3</v>
      </c>
      <c r="R2524">
        <v>11</v>
      </c>
      <c r="S2524">
        <v>11</v>
      </c>
      <c r="T2524">
        <v>0.17186076778016821</v>
      </c>
      <c r="U2524">
        <v>0.18264610257575736</v>
      </c>
      <c r="V2524">
        <v>14</v>
      </c>
      <c r="W2524">
        <v>56.818181818181827</v>
      </c>
      <c r="X2524">
        <v>156.55175810105379</v>
      </c>
      <c r="Y2524">
        <v>144.49727272727276</v>
      </c>
      <c r="Z2524">
        <v>144.49727272727276</v>
      </c>
      <c r="AA2524">
        <v>26.011372020332928</v>
      </c>
      <c r="AB2524">
        <v>2.9485954073139222</v>
      </c>
      <c r="AC2524">
        <v>-61.510687608946306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</row>
    <row r="2525" spans="1:39">
      <c r="A2525">
        <v>8</v>
      </c>
      <c r="B2525">
        <v>56</v>
      </c>
      <c r="C2525">
        <v>2021</v>
      </c>
      <c r="D2525">
        <v>99</v>
      </c>
      <c r="E2525">
        <v>99</v>
      </c>
      <c r="F2525">
        <v>99</v>
      </c>
      <c r="G2525">
        <v>99</v>
      </c>
      <c r="H2525">
        <v>2</v>
      </c>
      <c r="I2525">
        <v>99</v>
      </c>
      <c r="J2525">
        <v>106</v>
      </c>
      <c r="K2525">
        <v>99</v>
      </c>
      <c r="L2525">
        <v>99</v>
      </c>
      <c r="M2525">
        <v>99</v>
      </c>
      <c r="N2525">
        <v>99</v>
      </c>
      <c r="O2525">
        <v>99</v>
      </c>
      <c r="P2525">
        <v>9999</v>
      </c>
      <c r="Q2525">
        <v>40</v>
      </c>
      <c r="R2525">
        <v>954</v>
      </c>
      <c r="S2525">
        <v>954</v>
      </c>
      <c r="T2525">
        <v>14.90501567838913</v>
      </c>
      <c r="U2525">
        <v>15.455346419490828</v>
      </c>
      <c r="V2525">
        <v>14.459119496855344</v>
      </c>
      <c r="W2525">
        <v>57.669811320754704</v>
      </c>
      <c r="X2525">
        <v>152.74626309704723</v>
      </c>
      <c r="Y2525">
        <v>140.9848008385745</v>
      </c>
      <c r="Z2525">
        <v>140.9848008385745</v>
      </c>
      <c r="AA2525">
        <v>28.296758294754746</v>
      </c>
      <c r="AB2525">
        <v>4.3729431302710173</v>
      </c>
      <c r="AC2525">
        <v>-62.913851994319693</v>
      </c>
      <c r="AD2525">
        <v>24</v>
      </c>
      <c r="AE2525">
        <v>18</v>
      </c>
      <c r="AF2525">
        <v>0</v>
      </c>
      <c r="AG2525">
        <v>5</v>
      </c>
      <c r="AH2525">
        <v>79</v>
      </c>
      <c r="AI2525">
        <v>22</v>
      </c>
      <c r="AJ2525">
        <v>3</v>
      </c>
      <c r="AK2525">
        <v>3</v>
      </c>
      <c r="AL2525">
        <v>0</v>
      </c>
      <c r="AM2525">
        <v>0</v>
      </c>
    </row>
    <row r="2526" spans="1:39">
      <c r="A2526">
        <v>8</v>
      </c>
      <c r="B2526">
        <v>57</v>
      </c>
      <c r="C2526">
        <v>2021</v>
      </c>
      <c r="D2526">
        <v>99</v>
      </c>
      <c r="E2526">
        <v>99</v>
      </c>
      <c r="F2526">
        <v>99</v>
      </c>
      <c r="G2526">
        <v>99</v>
      </c>
      <c r="H2526">
        <v>1</v>
      </c>
      <c r="I2526">
        <v>99</v>
      </c>
      <c r="J2526">
        <v>109</v>
      </c>
      <c r="K2526">
        <v>99</v>
      </c>
      <c r="L2526">
        <v>99</v>
      </c>
      <c r="M2526">
        <v>99</v>
      </c>
      <c r="N2526">
        <v>99</v>
      </c>
      <c r="O2526">
        <v>99</v>
      </c>
      <c r="P2526">
        <v>9999</v>
      </c>
      <c r="Q2526">
        <v>1</v>
      </c>
      <c r="R2526">
        <v>1</v>
      </c>
      <c r="S2526">
        <v>1</v>
      </c>
      <c r="T2526">
        <v>1.5623706161833471E-2</v>
      </c>
      <c r="U2526">
        <v>3.2770052616629755E-2</v>
      </c>
      <c r="V2526">
        <v>11</v>
      </c>
      <c r="W2526">
        <v>53</v>
      </c>
      <c r="X2526">
        <v>308.97074756229688</v>
      </c>
      <c r="Y2526">
        <v>285.18</v>
      </c>
      <c r="Z2526">
        <v>285.18</v>
      </c>
      <c r="AA2526">
        <v>0</v>
      </c>
      <c r="AB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</row>
    <row r="2527" spans="1:39">
      <c r="A2527">
        <v>8</v>
      </c>
      <c r="B2527">
        <v>58</v>
      </c>
      <c r="C2527">
        <v>2021</v>
      </c>
      <c r="D2527">
        <v>99</v>
      </c>
      <c r="E2527">
        <v>99</v>
      </c>
      <c r="F2527">
        <v>99</v>
      </c>
      <c r="G2527">
        <v>99</v>
      </c>
      <c r="H2527">
        <v>1</v>
      </c>
      <c r="I2527">
        <v>99</v>
      </c>
      <c r="J2527">
        <v>111</v>
      </c>
      <c r="K2527">
        <v>99</v>
      </c>
      <c r="L2527">
        <v>99</v>
      </c>
      <c r="M2527">
        <v>99</v>
      </c>
      <c r="N2527">
        <v>99</v>
      </c>
      <c r="O2527">
        <v>99</v>
      </c>
      <c r="P2527">
        <v>9999</v>
      </c>
    </row>
    <row r="2528" spans="1:39">
      <c r="A2528">
        <v>8</v>
      </c>
      <c r="B2528">
        <v>59</v>
      </c>
      <c r="C2528">
        <v>2021</v>
      </c>
      <c r="D2528">
        <v>99</v>
      </c>
      <c r="E2528">
        <v>99</v>
      </c>
      <c r="F2528">
        <v>99</v>
      </c>
      <c r="G2528">
        <v>99</v>
      </c>
      <c r="H2528">
        <v>1</v>
      </c>
      <c r="I2528">
        <v>99</v>
      </c>
      <c r="J2528">
        <v>113</v>
      </c>
      <c r="K2528">
        <v>99</v>
      </c>
      <c r="L2528">
        <v>99</v>
      </c>
      <c r="M2528">
        <v>99</v>
      </c>
      <c r="N2528">
        <v>99</v>
      </c>
      <c r="O2528">
        <v>99</v>
      </c>
      <c r="P2528">
        <v>9999</v>
      </c>
      <c r="Q2528">
        <v>2</v>
      </c>
      <c r="R2528">
        <v>3</v>
      </c>
      <c r="S2528">
        <v>3</v>
      </c>
      <c r="T2528">
        <v>4.68711184855004E-2</v>
      </c>
      <c r="U2528">
        <v>4.2987855683712703E-2</v>
      </c>
      <c r="V2528">
        <v>14</v>
      </c>
      <c r="W2528">
        <v>58</v>
      </c>
      <c r="X2528">
        <v>135.1029252437703</v>
      </c>
      <c r="Y2528">
        <v>124.7</v>
      </c>
      <c r="Z2528">
        <v>124.7</v>
      </c>
      <c r="AA2528">
        <v>5.181376908377441</v>
      </c>
      <c r="AB2528">
        <v>0.81649658092772603</v>
      </c>
      <c r="AC2528">
        <v>-8.667061428885102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</row>
    <row r="2529" spans="1:39">
      <c r="A2529">
        <v>8</v>
      </c>
      <c r="B2529">
        <v>60</v>
      </c>
      <c r="C2529">
        <v>2021</v>
      </c>
      <c r="D2529">
        <v>99</v>
      </c>
      <c r="E2529">
        <v>99</v>
      </c>
      <c r="F2529">
        <v>99</v>
      </c>
      <c r="G2529">
        <v>99</v>
      </c>
      <c r="H2529">
        <v>1</v>
      </c>
      <c r="I2529">
        <v>99</v>
      </c>
      <c r="J2529">
        <v>116</v>
      </c>
      <c r="K2529">
        <v>99</v>
      </c>
      <c r="L2529">
        <v>99</v>
      </c>
      <c r="M2529">
        <v>99</v>
      </c>
      <c r="N2529">
        <v>99</v>
      </c>
      <c r="O2529">
        <v>99</v>
      </c>
      <c r="P2529">
        <v>9999</v>
      </c>
      <c r="Q2529">
        <v>2</v>
      </c>
      <c r="R2529">
        <v>8</v>
      </c>
      <c r="S2529">
        <v>8</v>
      </c>
      <c r="T2529">
        <v>0.12498964929466778</v>
      </c>
      <c r="U2529">
        <v>0.1098195500586053</v>
      </c>
      <c r="V2529">
        <v>17</v>
      </c>
      <c r="W2529">
        <v>60</v>
      </c>
      <c r="X2529">
        <v>129.42849404117013</v>
      </c>
      <c r="Y2529">
        <v>119.46250000000001</v>
      </c>
      <c r="Z2529">
        <v>119.46250000000001</v>
      </c>
      <c r="AA2529">
        <v>20.210751934304671</v>
      </c>
      <c r="AB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</row>
    <row r="2530" spans="1:39">
      <c r="A2530">
        <v>8</v>
      </c>
      <c r="B2530">
        <v>61</v>
      </c>
      <c r="C2530">
        <v>2021</v>
      </c>
      <c r="D2530">
        <v>99</v>
      </c>
      <c r="E2530">
        <v>99</v>
      </c>
      <c r="F2530">
        <v>99</v>
      </c>
      <c r="G2530">
        <v>99</v>
      </c>
      <c r="H2530">
        <v>2</v>
      </c>
      <c r="I2530">
        <v>99</v>
      </c>
      <c r="J2530">
        <v>117</v>
      </c>
      <c r="K2530">
        <v>99</v>
      </c>
      <c r="L2530">
        <v>99</v>
      </c>
      <c r="M2530">
        <v>99</v>
      </c>
      <c r="N2530">
        <v>99</v>
      </c>
      <c r="O2530">
        <v>99</v>
      </c>
      <c r="P2530">
        <v>9999</v>
      </c>
      <c r="Q2530">
        <v>3</v>
      </c>
      <c r="R2530">
        <v>3</v>
      </c>
      <c r="S2530">
        <v>3</v>
      </c>
      <c r="T2530">
        <v>4.68711184855004E-2</v>
      </c>
      <c r="U2530">
        <v>4.9319400319298323E-2</v>
      </c>
      <c r="V2530">
        <v>14</v>
      </c>
      <c r="W2530">
        <v>56</v>
      </c>
      <c r="X2530">
        <v>155.00180570603104</v>
      </c>
      <c r="Y2530">
        <v>143.06666666666669</v>
      </c>
      <c r="Z2530">
        <v>143.06666666666669</v>
      </c>
      <c r="AA2530">
        <v>9.4890580260747619</v>
      </c>
      <c r="AB2530">
        <v>1.4142135623730951</v>
      </c>
      <c r="AC2530">
        <v>96.376770783938426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</row>
    <row r="2531" spans="1:39">
      <c r="A2531">
        <v>8</v>
      </c>
      <c r="B2531">
        <v>62</v>
      </c>
      <c r="C2531">
        <v>2021</v>
      </c>
      <c r="D2531">
        <v>99</v>
      </c>
      <c r="E2531">
        <v>99</v>
      </c>
      <c r="F2531">
        <v>99</v>
      </c>
      <c r="G2531">
        <v>99</v>
      </c>
      <c r="H2531">
        <v>1</v>
      </c>
      <c r="I2531">
        <v>99</v>
      </c>
      <c r="J2531">
        <v>121</v>
      </c>
      <c r="K2531">
        <v>99</v>
      </c>
      <c r="L2531">
        <v>99</v>
      </c>
      <c r="M2531">
        <v>99</v>
      </c>
      <c r="N2531">
        <v>99</v>
      </c>
      <c r="O2531">
        <v>99</v>
      </c>
      <c r="P2531">
        <v>9999</v>
      </c>
      <c r="Q2531">
        <v>121</v>
      </c>
      <c r="R2531">
        <v>2098</v>
      </c>
      <c r="S2531">
        <v>2089</v>
      </c>
      <c r="T2531">
        <v>32.778535527526614</v>
      </c>
      <c r="U2531">
        <v>32.945653583060199</v>
      </c>
      <c r="V2531">
        <v>13.851286939942803</v>
      </c>
      <c r="W2531">
        <v>57.252752513164197</v>
      </c>
      <c r="X2531">
        <v>148.48152344439879</v>
      </c>
      <c r="Y2531">
        <v>136.65784556720689</v>
      </c>
      <c r="Z2531">
        <v>137.2466060315941</v>
      </c>
      <c r="AA2531">
        <v>27.750224448367874</v>
      </c>
      <c r="AB2531">
        <v>4.4778347081008292</v>
      </c>
      <c r="AC2531">
        <v>-60.655480463270955</v>
      </c>
      <c r="AD2531">
        <v>32</v>
      </c>
      <c r="AE2531">
        <v>0</v>
      </c>
      <c r="AF2531">
        <v>0</v>
      </c>
      <c r="AG2531">
        <v>3</v>
      </c>
      <c r="AH2531">
        <v>35</v>
      </c>
      <c r="AI2531">
        <v>2</v>
      </c>
      <c r="AJ2531">
        <v>1</v>
      </c>
      <c r="AK2531">
        <v>7</v>
      </c>
      <c r="AL2531">
        <v>0</v>
      </c>
      <c r="AM2531">
        <v>0</v>
      </c>
    </row>
    <row r="2532" spans="1:39">
      <c r="A2532">
        <v>8</v>
      </c>
      <c r="B2532">
        <v>63</v>
      </c>
      <c r="C2532">
        <v>2021</v>
      </c>
      <c r="D2532">
        <v>99</v>
      </c>
      <c r="E2532">
        <v>99</v>
      </c>
      <c r="F2532">
        <v>99</v>
      </c>
      <c r="G2532">
        <v>99</v>
      </c>
      <c r="H2532">
        <v>1</v>
      </c>
      <c r="I2532">
        <v>99</v>
      </c>
      <c r="J2532">
        <v>134</v>
      </c>
      <c r="K2532">
        <v>99</v>
      </c>
      <c r="L2532">
        <v>99</v>
      </c>
      <c r="M2532">
        <v>99</v>
      </c>
      <c r="N2532">
        <v>99</v>
      </c>
      <c r="O2532">
        <v>99</v>
      </c>
      <c r="P2532">
        <v>9999</v>
      </c>
    </row>
    <row r="2533" spans="1:39">
      <c r="A2533">
        <v>8</v>
      </c>
      <c r="B2533">
        <v>64</v>
      </c>
      <c r="C2533">
        <v>2021</v>
      </c>
      <c r="D2533">
        <v>99</v>
      </c>
      <c r="E2533">
        <v>99</v>
      </c>
      <c r="F2533">
        <v>99</v>
      </c>
      <c r="G2533">
        <v>99</v>
      </c>
      <c r="H2533">
        <v>2</v>
      </c>
      <c r="I2533">
        <v>99</v>
      </c>
      <c r="J2533">
        <v>141</v>
      </c>
      <c r="K2533">
        <v>99</v>
      </c>
      <c r="L2533">
        <v>99</v>
      </c>
      <c r="M2533">
        <v>99</v>
      </c>
      <c r="N2533">
        <v>99</v>
      </c>
      <c r="O2533">
        <v>99</v>
      </c>
      <c r="P2533">
        <v>9999</v>
      </c>
      <c r="Q2533">
        <v>21</v>
      </c>
      <c r="R2533">
        <v>692</v>
      </c>
      <c r="S2533">
        <v>692</v>
      </c>
      <c r="T2533">
        <v>10.811604663988762</v>
      </c>
      <c r="U2533">
        <v>10.540470532359253</v>
      </c>
      <c r="V2533">
        <v>14.732658959537572</v>
      </c>
      <c r="W2533">
        <v>58.291907514450862</v>
      </c>
      <c r="X2533">
        <v>143.61312382968319</v>
      </c>
      <c r="Y2533">
        <v>132.55491329479761</v>
      </c>
      <c r="Z2533">
        <v>132.55491329479761</v>
      </c>
      <c r="AA2533">
        <v>29.485091101213044</v>
      </c>
      <c r="AB2533">
        <v>4.0940946266855178</v>
      </c>
      <c r="AC2533">
        <v>-61.711777952428314</v>
      </c>
      <c r="AD2533">
        <v>12</v>
      </c>
      <c r="AE2533">
        <v>0</v>
      </c>
      <c r="AF2533">
        <v>0</v>
      </c>
      <c r="AG2533">
        <v>2</v>
      </c>
      <c r="AH2533">
        <v>25</v>
      </c>
      <c r="AI2533">
        <v>1</v>
      </c>
      <c r="AJ2533">
        <v>1</v>
      </c>
      <c r="AK2533">
        <v>0</v>
      </c>
      <c r="AL2533">
        <v>0</v>
      </c>
      <c r="AM2533">
        <v>0</v>
      </c>
    </row>
    <row r="2534" spans="1:39">
      <c r="A2534">
        <v>8</v>
      </c>
      <c r="B2534">
        <v>65</v>
      </c>
      <c r="C2534">
        <v>2021</v>
      </c>
      <c r="D2534">
        <v>99</v>
      </c>
      <c r="E2534">
        <v>99</v>
      </c>
      <c r="F2534">
        <v>99</v>
      </c>
      <c r="G2534">
        <v>99</v>
      </c>
      <c r="H2534">
        <v>2</v>
      </c>
      <c r="I2534">
        <v>99</v>
      </c>
      <c r="J2534">
        <v>143</v>
      </c>
      <c r="K2534">
        <v>99</v>
      </c>
      <c r="L2534">
        <v>99</v>
      </c>
      <c r="M2534">
        <v>99</v>
      </c>
      <c r="N2534">
        <v>99</v>
      </c>
      <c r="O2534">
        <v>99</v>
      </c>
      <c r="P2534">
        <v>9999</v>
      </c>
    </row>
    <row r="2535" spans="1:39">
      <c r="A2535">
        <v>8</v>
      </c>
      <c r="B2535">
        <v>66</v>
      </c>
      <c r="C2535">
        <v>2021</v>
      </c>
      <c r="D2535">
        <v>99</v>
      </c>
      <c r="E2535">
        <v>99</v>
      </c>
      <c r="F2535">
        <v>99</v>
      </c>
      <c r="G2535">
        <v>99</v>
      </c>
      <c r="H2535">
        <v>2</v>
      </c>
      <c r="I2535">
        <v>99</v>
      </c>
      <c r="J2535">
        <v>147</v>
      </c>
      <c r="K2535">
        <v>99</v>
      </c>
      <c r="L2535">
        <v>99</v>
      </c>
      <c r="M2535">
        <v>99</v>
      </c>
      <c r="N2535">
        <v>99</v>
      </c>
      <c r="O2535">
        <v>99</v>
      </c>
      <c r="P2535">
        <v>9999</v>
      </c>
      <c r="Q2535">
        <v>26</v>
      </c>
      <c r="R2535">
        <v>1084</v>
      </c>
      <c r="S2535">
        <v>1081</v>
      </c>
      <c r="T2535">
        <v>16.936097479427488</v>
      </c>
      <c r="U2535">
        <v>16.047006858223437</v>
      </c>
      <c r="V2535">
        <v>14.469557195571952</v>
      </c>
      <c r="W2535">
        <v>58.074930619796497</v>
      </c>
      <c r="X2535">
        <v>140.12705240811891</v>
      </c>
      <c r="Y2535">
        <v>128.82693726937271</v>
      </c>
      <c r="Z2535">
        <v>129.18445883441257</v>
      </c>
      <c r="AA2535">
        <v>24.987110440522997</v>
      </c>
      <c r="AB2535">
        <v>3.8665206674693176</v>
      </c>
      <c r="AC2535">
        <v>-61.742199735205077</v>
      </c>
      <c r="AD2535">
        <v>17</v>
      </c>
      <c r="AE2535">
        <v>0</v>
      </c>
      <c r="AF2535">
        <v>0</v>
      </c>
      <c r="AG2535">
        <v>7</v>
      </c>
      <c r="AH2535">
        <v>18</v>
      </c>
      <c r="AI2535">
        <v>0</v>
      </c>
      <c r="AJ2535">
        <v>1</v>
      </c>
      <c r="AK2535">
        <v>6</v>
      </c>
      <c r="AL2535">
        <v>0</v>
      </c>
      <c r="AM2535">
        <v>0</v>
      </c>
    </row>
    <row r="2536" spans="1:39">
      <c r="A2536">
        <v>8</v>
      </c>
      <c r="B2536">
        <v>67</v>
      </c>
      <c r="C2536">
        <v>2021</v>
      </c>
      <c r="D2536">
        <v>99</v>
      </c>
      <c r="E2536">
        <v>99</v>
      </c>
      <c r="F2536">
        <v>99</v>
      </c>
      <c r="G2536">
        <v>99</v>
      </c>
      <c r="H2536">
        <v>1</v>
      </c>
      <c r="I2536">
        <v>99</v>
      </c>
      <c r="J2536">
        <v>155</v>
      </c>
      <c r="K2536">
        <v>99</v>
      </c>
      <c r="L2536">
        <v>99</v>
      </c>
      <c r="M2536">
        <v>99</v>
      </c>
      <c r="N2536">
        <v>99</v>
      </c>
      <c r="O2536">
        <v>99</v>
      </c>
      <c r="P2536">
        <v>9999</v>
      </c>
      <c r="Q2536">
        <v>1</v>
      </c>
      <c r="R2536">
        <v>3</v>
      </c>
      <c r="S2536">
        <v>3</v>
      </c>
      <c r="T2536">
        <v>4.68711184855004E-2</v>
      </c>
      <c r="U2536">
        <v>5.6497832141168221E-2</v>
      </c>
      <c r="V2536">
        <v>15</v>
      </c>
      <c r="W2536">
        <v>58</v>
      </c>
      <c r="X2536">
        <v>177.56229685807153</v>
      </c>
      <c r="Y2536">
        <v>163.89</v>
      </c>
      <c r="Z2536">
        <v>163.89</v>
      </c>
      <c r="AA2536">
        <v>28.113193818324245</v>
      </c>
      <c r="AB2536">
        <v>1.6329931618554523</v>
      </c>
      <c r="AC2536">
        <v>-99.908543175219108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</row>
    <row r="2537" spans="1:39">
      <c r="A2537">
        <v>8</v>
      </c>
      <c r="B2537">
        <v>68</v>
      </c>
      <c r="C2537">
        <v>2021</v>
      </c>
      <c r="D2537">
        <v>99</v>
      </c>
      <c r="E2537">
        <v>99</v>
      </c>
      <c r="F2537">
        <v>99</v>
      </c>
      <c r="G2537">
        <v>99</v>
      </c>
      <c r="H2537">
        <v>2</v>
      </c>
      <c r="I2537">
        <v>99</v>
      </c>
      <c r="J2537">
        <v>160</v>
      </c>
      <c r="K2537">
        <v>99</v>
      </c>
      <c r="L2537">
        <v>99</v>
      </c>
      <c r="M2537">
        <v>99</v>
      </c>
      <c r="N2537">
        <v>99</v>
      </c>
      <c r="O2537">
        <v>99</v>
      </c>
      <c r="P2537">
        <v>9999</v>
      </c>
      <c r="Q2537">
        <v>35</v>
      </c>
      <c r="R2537">
        <v>1403</v>
      </c>
      <c r="S2537">
        <v>1403</v>
      </c>
      <c r="T2537">
        <v>21.920059745052367</v>
      </c>
      <c r="U2537">
        <v>22.125381636438355</v>
      </c>
      <c r="V2537">
        <v>14.504632929436921</v>
      </c>
      <c r="W2537">
        <v>57.816821097647889</v>
      </c>
      <c r="X2537">
        <v>148.68711142892212</v>
      </c>
      <c r="Y2537">
        <v>137.23820384889498</v>
      </c>
      <c r="Z2537">
        <v>137.23820384889498</v>
      </c>
      <c r="AA2537">
        <v>28.713217286679889</v>
      </c>
      <c r="AB2537">
        <v>2.7079149348599678</v>
      </c>
      <c r="AC2537">
        <v>-61.249409656998701</v>
      </c>
      <c r="AD2537">
        <v>24</v>
      </c>
      <c r="AE2537">
        <v>0</v>
      </c>
      <c r="AF2537">
        <v>1</v>
      </c>
      <c r="AG2537">
        <v>13</v>
      </c>
      <c r="AH2537">
        <v>142</v>
      </c>
      <c r="AI2537">
        <v>28</v>
      </c>
      <c r="AJ2537">
        <v>23</v>
      </c>
      <c r="AK2537">
        <v>17</v>
      </c>
      <c r="AL2537">
        <v>0</v>
      </c>
      <c r="AM2537">
        <v>0</v>
      </c>
    </row>
    <row r="2538" spans="1:39">
      <c r="A2538">
        <v>8</v>
      </c>
      <c r="B2538">
        <v>69</v>
      </c>
      <c r="C2538">
        <v>2021</v>
      </c>
      <c r="D2538">
        <v>99</v>
      </c>
      <c r="E2538">
        <v>99</v>
      </c>
      <c r="F2538">
        <v>99</v>
      </c>
      <c r="G2538">
        <v>99</v>
      </c>
      <c r="H2538">
        <v>1</v>
      </c>
      <c r="I2538">
        <v>99</v>
      </c>
      <c r="J2538">
        <v>171</v>
      </c>
      <c r="K2538">
        <v>99</v>
      </c>
      <c r="L2538">
        <v>99</v>
      </c>
      <c r="M2538">
        <v>99</v>
      </c>
      <c r="N2538">
        <v>99</v>
      </c>
      <c r="O2538">
        <v>99</v>
      </c>
      <c r="P2538">
        <v>9999</v>
      </c>
    </row>
    <row r="2539" spans="1:39">
      <c r="A2539">
        <v>8</v>
      </c>
      <c r="B2539">
        <v>70</v>
      </c>
      <c r="C2539">
        <v>2021</v>
      </c>
      <c r="D2539">
        <v>99</v>
      </c>
      <c r="E2539">
        <v>99</v>
      </c>
      <c r="F2539">
        <v>99</v>
      </c>
      <c r="G2539">
        <v>99</v>
      </c>
      <c r="H2539">
        <v>2</v>
      </c>
      <c r="I2539">
        <v>99</v>
      </c>
      <c r="J2539">
        <v>181</v>
      </c>
      <c r="K2539">
        <v>99</v>
      </c>
      <c r="L2539">
        <v>99</v>
      </c>
      <c r="M2539">
        <v>99</v>
      </c>
      <c r="N2539">
        <v>99</v>
      </c>
      <c r="O2539">
        <v>99</v>
      </c>
      <c r="P2539">
        <v>9999</v>
      </c>
      <c r="Q2539">
        <v>5</v>
      </c>
      <c r="R2539">
        <v>65.53</v>
      </c>
      <c r="S2539">
        <v>65.53</v>
      </c>
      <c r="T2539">
        <v>1.0238214647849475</v>
      </c>
      <c r="U2539">
        <v>1.0690543078531218</v>
      </c>
      <c r="V2539">
        <v>16.908438882954371</v>
      </c>
      <c r="W2539">
        <v>62.542194414771856</v>
      </c>
      <c r="X2539">
        <v>153.81540200835951</v>
      </c>
      <c r="Y2539">
        <v>141.97161605371588</v>
      </c>
      <c r="Z2539">
        <v>141.97161605371588</v>
      </c>
      <c r="AA2539">
        <v>31.438484379891399</v>
      </c>
      <c r="AD2539">
        <v>0.53</v>
      </c>
      <c r="AE2539">
        <v>0</v>
      </c>
      <c r="AF2539">
        <v>0</v>
      </c>
      <c r="AG2539">
        <v>0</v>
      </c>
      <c r="AH2539">
        <v>2</v>
      </c>
      <c r="AI2539">
        <v>0</v>
      </c>
      <c r="AJ2539">
        <v>0</v>
      </c>
      <c r="AK2539">
        <v>0</v>
      </c>
      <c r="AL2539">
        <v>0</v>
      </c>
      <c r="AM2539">
        <v>0</v>
      </c>
    </row>
    <row r="2540" spans="1:39">
      <c r="A2540">
        <v>8</v>
      </c>
      <c r="B2540">
        <v>71</v>
      </c>
      <c r="C2540">
        <v>2021</v>
      </c>
      <c r="D2540">
        <v>99</v>
      </c>
      <c r="E2540">
        <v>99</v>
      </c>
      <c r="F2540">
        <v>99</v>
      </c>
      <c r="G2540">
        <v>99</v>
      </c>
      <c r="H2540">
        <v>2</v>
      </c>
      <c r="I2540">
        <v>99</v>
      </c>
      <c r="J2540">
        <v>470</v>
      </c>
      <c r="K2540">
        <v>99</v>
      </c>
      <c r="L2540">
        <v>99</v>
      </c>
      <c r="M2540">
        <v>99</v>
      </c>
      <c r="N2540">
        <v>99</v>
      </c>
      <c r="O2540">
        <v>99</v>
      </c>
      <c r="P2540">
        <v>9999</v>
      </c>
      <c r="Q2540">
        <v>4</v>
      </c>
      <c r="R2540">
        <v>17</v>
      </c>
      <c r="S2540">
        <v>17</v>
      </c>
      <c r="T2540">
        <v>0.26560300475116899</v>
      </c>
      <c r="U2540">
        <v>0.27595652345478766</v>
      </c>
      <c r="V2540">
        <v>16.294117647058822</v>
      </c>
      <c r="W2540">
        <v>60.82352941176471</v>
      </c>
      <c r="X2540">
        <v>153.04951883245172</v>
      </c>
      <c r="Y2540">
        <v>141.26470588235296</v>
      </c>
      <c r="Z2540">
        <v>141.26470588235296</v>
      </c>
      <c r="AA2540">
        <v>26.356379765158632</v>
      </c>
      <c r="AB2540">
        <v>1.5805916285347628</v>
      </c>
      <c r="AC2540">
        <v>-50.932954513282283</v>
      </c>
      <c r="AD2540">
        <v>0</v>
      </c>
      <c r="AE2540">
        <v>0</v>
      </c>
      <c r="AF2540">
        <v>0</v>
      </c>
      <c r="AG2540">
        <v>0</v>
      </c>
      <c r="AH2540">
        <v>1</v>
      </c>
      <c r="AI2540">
        <v>0</v>
      </c>
      <c r="AJ2540">
        <v>0</v>
      </c>
      <c r="AK2540">
        <v>0</v>
      </c>
      <c r="AL2540">
        <v>0</v>
      </c>
      <c r="AM2540">
        <v>0</v>
      </c>
    </row>
    <row r="2541" spans="1:39">
      <c r="A2541">
        <v>8</v>
      </c>
      <c r="B2541">
        <v>72</v>
      </c>
      <c r="C2541">
        <v>2021</v>
      </c>
      <c r="D2541">
        <v>99</v>
      </c>
      <c r="E2541">
        <v>99</v>
      </c>
      <c r="F2541">
        <v>99</v>
      </c>
      <c r="G2541">
        <v>99</v>
      </c>
      <c r="H2541">
        <v>1</v>
      </c>
      <c r="I2541">
        <v>99</v>
      </c>
      <c r="J2541">
        <v>643</v>
      </c>
      <c r="K2541">
        <v>99</v>
      </c>
      <c r="L2541">
        <v>99</v>
      </c>
      <c r="M2541">
        <v>99</v>
      </c>
      <c r="N2541">
        <v>99</v>
      </c>
      <c r="O2541">
        <v>99</v>
      </c>
      <c r="P2541">
        <v>9999</v>
      </c>
    </row>
    <row r="2542" spans="1:39">
      <c r="A2542">
        <v>8</v>
      </c>
      <c r="B2542">
        <v>73</v>
      </c>
      <c r="C2542">
        <v>2021</v>
      </c>
      <c r="D2542">
        <v>99</v>
      </c>
      <c r="E2542">
        <v>99</v>
      </c>
      <c r="F2542">
        <v>99</v>
      </c>
      <c r="G2542">
        <v>99</v>
      </c>
      <c r="H2542">
        <v>1</v>
      </c>
      <c r="I2542">
        <v>99</v>
      </c>
      <c r="J2542">
        <v>802</v>
      </c>
      <c r="K2542">
        <v>99</v>
      </c>
      <c r="L2542">
        <v>99</v>
      </c>
      <c r="M2542">
        <v>99</v>
      </c>
      <c r="N2542">
        <v>99</v>
      </c>
      <c r="O2542">
        <v>99</v>
      </c>
      <c r="P2542">
        <v>9999</v>
      </c>
    </row>
    <row r="2543" spans="1:39">
      <c r="A2543">
        <v>8</v>
      </c>
      <c r="B2543">
        <v>74</v>
      </c>
      <c r="C2543">
        <v>2020</v>
      </c>
      <c r="D2543">
        <v>99</v>
      </c>
      <c r="E2543">
        <v>99</v>
      </c>
      <c r="F2543">
        <v>99</v>
      </c>
      <c r="G2543">
        <v>99</v>
      </c>
      <c r="H2543">
        <v>1</v>
      </c>
      <c r="I2543">
        <v>99</v>
      </c>
      <c r="J2543">
        <v>103</v>
      </c>
      <c r="K2543">
        <v>99</v>
      </c>
      <c r="L2543">
        <v>99</v>
      </c>
      <c r="M2543">
        <v>99</v>
      </c>
      <c r="N2543">
        <v>99</v>
      </c>
      <c r="O2543">
        <v>99</v>
      </c>
      <c r="P2543">
        <v>9999</v>
      </c>
      <c r="Q2543">
        <v>1</v>
      </c>
      <c r="R2543">
        <v>3</v>
      </c>
      <c r="S2543">
        <v>3</v>
      </c>
      <c r="T2543">
        <v>4.5173919590423134E-2</v>
      </c>
      <c r="U2543">
        <v>3.7781986794480846E-2</v>
      </c>
      <c r="V2543">
        <v>14</v>
      </c>
      <c r="W2543">
        <v>57</v>
      </c>
      <c r="X2543">
        <v>120.26002166847231</v>
      </c>
      <c r="Y2543">
        <v>111</v>
      </c>
      <c r="Z2543">
        <v>111</v>
      </c>
      <c r="AA2543">
        <v>33.070833070849609</v>
      </c>
      <c r="AB2543">
        <v>0.81649658092772603</v>
      </c>
      <c r="AC2543">
        <v>-22.220393458509125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</row>
    <row r="2544" spans="1:39">
      <c r="A2544">
        <v>8</v>
      </c>
      <c r="B2544">
        <v>75</v>
      </c>
      <c r="C2544">
        <v>2020</v>
      </c>
      <c r="D2544">
        <v>99</v>
      </c>
      <c r="E2544">
        <v>99</v>
      </c>
      <c r="F2544">
        <v>99</v>
      </c>
      <c r="G2544">
        <v>99</v>
      </c>
      <c r="H2544">
        <v>2</v>
      </c>
      <c r="I2544">
        <v>99</v>
      </c>
      <c r="J2544">
        <v>106</v>
      </c>
      <c r="K2544">
        <v>99</v>
      </c>
      <c r="L2544">
        <v>99</v>
      </c>
      <c r="M2544">
        <v>99</v>
      </c>
      <c r="N2544">
        <v>99</v>
      </c>
      <c r="O2544">
        <v>99</v>
      </c>
      <c r="P2544">
        <v>9999</v>
      </c>
      <c r="Q2544">
        <v>44</v>
      </c>
      <c r="R2544">
        <v>955</v>
      </c>
      <c r="S2544">
        <v>955</v>
      </c>
      <c r="T2544">
        <v>14.380364402951365</v>
      </c>
      <c r="U2544">
        <v>14.252068867280956</v>
      </c>
      <c r="V2544">
        <v>15.156020942408379</v>
      </c>
      <c r="W2544">
        <v>58.98534031413611</v>
      </c>
      <c r="X2544">
        <v>142.50571491777896</v>
      </c>
      <c r="Y2544">
        <v>131.53277486910997</v>
      </c>
      <c r="Z2544">
        <v>131.53277486910997</v>
      </c>
      <c r="AA2544">
        <v>28.29065381618507</v>
      </c>
      <c r="AB2544">
        <v>4.0473370166161526</v>
      </c>
      <c r="AC2544">
        <v>-60.620126717716495</v>
      </c>
      <c r="AD2544">
        <v>18</v>
      </c>
      <c r="AE2544">
        <v>6</v>
      </c>
      <c r="AF2544">
        <v>0</v>
      </c>
      <c r="AG2544">
        <v>4</v>
      </c>
      <c r="AH2544">
        <v>55</v>
      </c>
      <c r="AI2544">
        <v>12</v>
      </c>
      <c r="AJ2544">
        <v>2</v>
      </c>
      <c r="AK2544">
        <v>5</v>
      </c>
      <c r="AL2544">
        <v>0</v>
      </c>
      <c r="AM2544">
        <v>0</v>
      </c>
    </row>
    <row r="2545" spans="1:39">
      <c r="A2545">
        <v>8</v>
      </c>
      <c r="B2545">
        <v>76</v>
      </c>
      <c r="C2545">
        <v>2020</v>
      </c>
      <c r="D2545">
        <v>99</v>
      </c>
      <c r="E2545">
        <v>99</v>
      </c>
      <c r="F2545">
        <v>99</v>
      </c>
      <c r="G2545">
        <v>99</v>
      </c>
      <c r="H2545">
        <v>1</v>
      </c>
      <c r="I2545">
        <v>99</v>
      </c>
      <c r="J2545">
        <v>109</v>
      </c>
      <c r="K2545">
        <v>99</v>
      </c>
      <c r="L2545">
        <v>99</v>
      </c>
      <c r="M2545">
        <v>99</v>
      </c>
      <c r="N2545">
        <v>99</v>
      </c>
      <c r="O2545">
        <v>99</v>
      </c>
      <c r="P2545">
        <v>9999</v>
      </c>
    </row>
    <row r="2546" spans="1:39">
      <c r="A2546">
        <v>8</v>
      </c>
      <c r="B2546">
        <v>77</v>
      </c>
      <c r="C2546">
        <v>2020</v>
      </c>
      <c r="D2546">
        <v>99</v>
      </c>
      <c r="E2546">
        <v>99</v>
      </c>
      <c r="F2546">
        <v>99</v>
      </c>
      <c r="G2546">
        <v>99</v>
      </c>
      <c r="H2546">
        <v>1</v>
      </c>
      <c r="I2546">
        <v>99</v>
      </c>
      <c r="J2546">
        <v>111</v>
      </c>
      <c r="K2546">
        <v>99</v>
      </c>
      <c r="L2546">
        <v>99</v>
      </c>
      <c r="M2546">
        <v>99</v>
      </c>
      <c r="N2546">
        <v>99</v>
      </c>
      <c r="O2546">
        <v>99</v>
      </c>
      <c r="P2546">
        <v>9999</v>
      </c>
    </row>
    <row r="2547" spans="1:39">
      <c r="A2547">
        <v>8</v>
      </c>
      <c r="B2547">
        <v>78</v>
      </c>
      <c r="C2547">
        <v>2020</v>
      </c>
      <c r="D2547">
        <v>99</v>
      </c>
      <c r="E2547">
        <v>99</v>
      </c>
      <c r="F2547">
        <v>99</v>
      </c>
      <c r="G2547">
        <v>99</v>
      </c>
      <c r="H2547">
        <v>1</v>
      </c>
      <c r="I2547">
        <v>99</v>
      </c>
      <c r="J2547">
        <v>113</v>
      </c>
      <c r="K2547">
        <v>99</v>
      </c>
      <c r="L2547">
        <v>99</v>
      </c>
      <c r="M2547">
        <v>99</v>
      </c>
      <c r="N2547">
        <v>99</v>
      </c>
      <c r="O2547">
        <v>99</v>
      </c>
      <c r="P2547">
        <v>9999</v>
      </c>
      <c r="Q2547">
        <v>1</v>
      </c>
      <c r="R2547">
        <v>1</v>
      </c>
      <c r="S2547">
        <v>1</v>
      </c>
      <c r="T2547">
        <v>1.5057973196807711E-2</v>
      </c>
      <c r="U2547">
        <v>1.6417578045529665E-2</v>
      </c>
      <c r="V2547">
        <v>17</v>
      </c>
      <c r="W2547">
        <v>63</v>
      </c>
      <c r="X2547">
        <v>156.77139761646805</v>
      </c>
      <c r="Y2547">
        <v>144.70000000000005</v>
      </c>
      <c r="Z2547">
        <v>144.70000000000005</v>
      </c>
      <c r="AA2547">
        <v>0</v>
      </c>
      <c r="AB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</row>
    <row r="2548" spans="1:39">
      <c r="A2548">
        <v>8</v>
      </c>
      <c r="B2548">
        <v>79</v>
      </c>
      <c r="C2548">
        <v>2020</v>
      </c>
      <c r="D2548">
        <v>99</v>
      </c>
      <c r="E2548">
        <v>99</v>
      </c>
      <c r="F2548">
        <v>99</v>
      </c>
      <c r="G2548">
        <v>99</v>
      </c>
      <c r="H2548">
        <v>1</v>
      </c>
      <c r="I2548">
        <v>99</v>
      </c>
      <c r="J2548">
        <v>116</v>
      </c>
      <c r="K2548">
        <v>99</v>
      </c>
      <c r="L2548">
        <v>99</v>
      </c>
      <c r="M2548">
        <v>99</v>
      </c>
      <c r="N2548">
        <v>99</v>
      </c>
      <c r="O2548">
        <v>99</v>
      </c>
      <c r="P2548">
        <v>9999</v>
      </c>
    </row>
    <row r="2549" spans="1:39">
      <c r="A2549">
        <v>8</v>
      </c>
      <c r="B2549">
        <v>80</v>
      </c>
      <c r="C2549">
        <v>2020</v>
      </c>
      <c r="D2549">
        <v>99</v>
      </c>
      <c r="E2549">
        <v>99</v>
      </c>
      <c r="F2549">
        <v>99</v>
      </c>
      <c r="G2549">
        <v>99</v>
      </c>
      <c r="H2549">
        <v>2</v>
      </c>
      <c r="I2549">
        <v>99</v>
      </c>
      <c r="J2549">
        <v>117</v>
      </c>
      <c r="K2549">
        <v>99</v>
      </c>
      <c r="L2549">
        <v>99</v>
      </c>
      <c r="M2549">
        <v>99</v>
      </c>
      <c r="N2549">
        <v>99</v>
      </c>
      <c r="O2549">
        <v>99</v>
      </c>
      <c r="P2549">
        <v>9999</v>
      </c>
      <c r="Q2549">
        <v>3</v>
      </c>
      <c r="R2549">
        <v>7</v>
      </c>
      <c r="S2549">
        <v>7</v>
      </c>
      <c r="T2549">
        <v>0.10540581237765398</v>
      </c>
      <c r="U2549">
        <v>0.11230213372125272</v>
      </c>
      <c r="V2549">
        <v>12.714285714285712</v>
      </c>
      <c r="W2549">
        <v>54.857142857142847</v>
      </c>
      <c r="X2549">
        <v>153.19609967497286</v>
      </c>
      <c r="Y2549">
        <v>141.4</v>
      </c>
      <c r="Z2549">
        <v>141.4</v>
      </c>
      <c r="AA2549">
        <v>35.513739795827099</v>
      </c>
      <c r="AB2549">
        <v>4.2904735479089506</v>
      </c>
      <c r="AC2549">
        <v>-89.424730703418575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</row>
    <row r="2550" spans="1:39">
      <c r="A2550">
        <v>8</v>
      </c>
      <c r="B2550">
        <v>81</v>
      </c>
      <c r="C2550">
        <v>2020</v>
      </c>
      <c r="D2550">
        <v>99</v>
      </c>
      <c r="E2550">
        <v>99</v>
      </c>
      <c r="F2550">
        <v>99</v>
      </c>
      <c r="G2550">
        <v>99</v>
      </c>
      <c r="H2550">
        <v>1</v>
      </c>
      <c r="I2550">
        <v>99</v>
      </c>
      <c r="J2550">
        <v>121</v>
      </c>
      <c r="K2550">
        <v>99</v>
      </c>
      <c r="L2550">
        <v>99</v>
      </c>
      <c r="M2550">
        <v>99</v>
      </c>
      <c r="N2550">
        <v>99</v>
      </c>
      <c r="O2550">
        <v>99</v>
      </c>
      <c r="P2550">
        <v>9999</v>
      </c>
      <c r="Q2550">
        <v>127</v>
      </c>
      <c r="R2550">
        <v>2437</v>
      </c>
      <c r="S2550">
        <v>2432</v>
      </c>
      <c r="T2550">
        <v>36.696280680620383</v>
      </c>
      <c r="U2550">
        <v>36.800630888834569</v>
      </c>
      <c r="V2550">
        <v>14.039803036520311</v>
      </c>
      <c r="W2550">
        <v>57.335115131578952</v>
      </c>
      <c r="X2550">
        <v>144.44899884455577</v>
      </c>
      <c r="Y2550">
        <v>133.09421419778397</v>
      </c>
      <c r="Z2550">
        <v>133.36784539473655</v>
      </c>
      <c r="AA2550">
        <v>27.822685047502343</v>
      </c>
      <c r="AB2550">
        <v>4.264289115946081</v>
      </c>
      <c r="AC2550">
        <v>-57.866831032197531</v>
      </c>
      <c r="AD2550">
        <v>65</v>
      </c>
      <c r="AE2550">
        <v>0</v>
      </c>
      <c r="AF2550">
        <v>0</v>
      </c>
      <c r="AG2550">
        <v>4</v>
      </c>
      <c r="AH2550">
        <v>11</v>
      </c>
      <c r="AI2550">
        <v>5</v>
      </c>
      <c r="AJ2550">
        <v>1</v>
      </c>
      <c r="AK2550">
        <v>13</v>
      </c>
      <c r="AL2550">
        <v>0</v>
      </c>
      <c r="AM2550">
        <v>1</v>
      </c>
    </row>
    <row r="2551" spans="1:39">
      <c r="A2551">
        <v>8</v>
      </c>
      <c r="B2551">
        <v>82</v>
      </c>
      <c r="C2551">
        <v>2020</v>
      </c>
      <c r="D2551">
        <v>99</v>
      </c>
      <c r="E2551">
        <v>99</v>
      </c>
      <c r="F2551">
        <v>99</v>
      </c>
      <c r="G2551">
        <v>99</v>
      </c>
      <c r="H2551">
        <v>1</v>
      </c>
      <c r="I2551">
        <v>99</v>
      </c>
      <c r="J2551">
        <v>134</v>
      </c>
      <c r="K2551">
        <v>99</v>
      </c>
      <c r="L2551">
        <v>99</v>
      </c>
      <c r="M2551">
        <v>99</v>
      </c>
      <c r="N2551">
        <v>99</v>
      </c>
      <c r="O2551">
        <v>99</v>
      </c>
      <c r="P2551">
        <v>9999</v>
      </c>
    </row>
    <row r="2552" spans="1:39">
      <c r="A2552">
        <v>8</v>
      </c>
      <c r="B2552">
        <v>83</v>
      </c>
      <c r="C2552">
        <v>2020</v>
      </c>
      <c r="D2552">
        <v>99</v>
      </c>
      <c r="E2552">
        <v>99</v>
      </c>
      <c r="F2552">
        <v>99</v>
      </c>
      <c r="G2552">
        <v>99</v>
      </c>
      <c r="H2552">
        <v>2</v>
      </c>
      <c r="I2552">
        <v>99</v>
      </c>
      <c r="J2552">
        <v>141</v>
      </c>
      <c r="K2552">
        <v>99</v>
      </c>
      <c r="L2552">
        <v>99</v>
      </c>
      <c r="M2552">
        <v>99</v>
      </c>
      <c r="N2552">
        <v>99</v>
      </c>
      <c r="O2552">
        <v>99</v>
      </c>
      <c r="P2552">
        <v>9999</v>
      </c>
      <c r="Q2552">
        <v>22</v>
      </c>
      <c r="R2552">
        <v>721</v>
      </c>
      <c r="S2552">
        <v>721</v>
      </c>
      <c r="T2552">
        <v>10.856798674898361</v>
      </c>
      <c r="U2552">
        <v>10.219471476750037</v>
      </c>
      <c r="V2552">
        <v>15.273231622746188</v>
      </c>
      <c r="W2552">
        <v>59.073509015256597</v>
      </c>
      <c r="X2552">
        <v>135.3477098588545</v>
      </c>
      <c r="Y2552">
        <v>124.92593619972264</v>
      </c>
      <c r="Z2552">
        <v>124.92593619972264</v>
      </c>
      <c r="AA2552">
        <v>26.062269000511087</v>
      </c>
      <c r="AB2552">
        <v>2.8453197871193288</v>
      </c>
      <c r="AC2552">
        <v>-43.092485040577245</v>
      </c>
      <c r="AD2552">
        <v>12</v>
      </c>
      <c r="AE2552">
        <v>0</v>
      </c>
      <c r="AF2552">
        <v>0</v>
      </c>
      <c r="AG2552">
        <v>0</v>
      </c>
      <c r="AH2552">
        <v>31</v>
      </c>
      <c r="AI2552">
        <v>3</v>
      </c>
      <c r="AJ2552">
        <v>0</v>
      </c>
      <c r="AK2552">
        <v>11</v>
      </c>
      <c r="AL2552">
        <v>3</v>
      </c>
      <c r="AM2552">
        <v>0</v>
      </c>
    </row>
    <row r="2553" spans="1:39">
      <c r="A2553">
        <v>8</v>
      </c>
      <c r="B2553">
        <v>84</v>
      </c>
      <c r="C2553">
        <v>2020</v>
      </c>
      <c r="D2553">
        <v>99</v>
      </c>
      <c r="E2553">
        <v>99</v>
      </c>
      <c r="F2553">
        <v>99</v>
      </c>
      <c r="G2553">
        <v>99</v>
      </c>
      <c r="H2553">
        <v>2</v>
      </c>
      <c r="I2553">
        <v>99</v>
      </c>
      <c r="J2553">
        <v>143</v>
      </c>
      <c r="K2553">
        <v>99</v>
      </c>
      <c r="L2553">
        <v>99</v>
      </c>
      <c r="M2553">
        <v>99</v>
      </c>
      <c r="N2553">
        <v>99</v>
      </c>
      <c r="O2553">
        <v>99</v>
      </c>
      <c r="P2553">
        <v>9999</v>
      </c>
    </row>
    <row r="2554" spans="1:39">
      <c r="A2554">
        <v>8</v>
      </c>
      <c r="B2554">
        <v>85</v>
      </c>
      <c r="C2554">
        <v>2020</v>
      </c>
      <c r="D2554">
        <v>99</v>
      </c>
      <c r="E2554">
        <v>99</v>
      </c>
      <c r="F2554">
        <v>99</v>
      </c>
      <c r="G2554">
        <v>99</v>
      </c>
      <c r="H2554">
        <v>2</v>
      </c>
      <c r="I2554">
        <v>99</v>
      </c>
      <c r="J2554">
        <v>147</v>
      </c>
      <c r="K2554">
        <v>99</v>
      </c>
      <c r="L2554">
        <v>99</v>
      </c>
      <c r="M2554">
        <v>99</v>
      </c>
      <c r="N2554">
        <v>99</v>
      </c>
      <c r="O2554">
        <v>99</v>
      </c>
      <c r="P2554">
        <v>9999</v>
      </c>
      <c r="Q2554">
        <v>25</v>
      </c>
      <c r="R2554">
        <v>1057</v>
      </c>
      <c r="S2554">
        <v>1050</v>
      </c>
      <c r="T2554">
        <v>15.916277669025755</v>
      </c>
      <c r="U2554">
        <v>15.8304028561639</v>
      </c>
      <c r="V2554">
        <v>13.993377483443711</v>
      </c>
      <c r="W2554">
        <v>57.283809523809524</v>
      </c>
      <c r="X2554">
        <v>144.3380609689722</v>
      </c>
      <c r="Y2554">
        <v>132.00075685903499</v>
      </c>
      <c r="Z2554">
        <v>132.88076190476187</v>
      </c>
      <c r="AA2554">
        <v>25.755723014330567</v>
      </c>
      <c r="AB2554">
        <v>4.3336364101234315</v>
      </c>
      <c r="AC2554">
        <v>-61.193229018618737</v>
      </c>
      <c r="AD2554">
        <v>23</v>
      </c>
      <c r="AE2554">
        <v>0</v>
      </c>
      <c r="AF2554">
        <v>0</v>
      </c>
      <c r="AG2554">
        <v>3</v>
      </c>
      <c r="AH2554">
        <v>7</v>
      </c>
      <c r="AI2554">
        <v>3</v>
      </c>
      <c r="AJ2554">
        <v>0</v>
      </c>
      <c r="AK2554">
        <v>3</v>
      </c>
      <c r="AL2554">
        <v>0</v>
      </c>
      <c r="AM2554">
        <v>1</v>
      </c>
    </row>
    <row r="2555" spans="1:39">
      <c r="A2555">
        <v>8</v>
      </c>
      <c r="B2555">
        <v>86</v>
      </c>
      <c r="C2555">
        <v>2020</v>
      </c>
      <c r="D2555">
        <v>99</v>
      </c>
      <c r="E2555">
        <v>99</v>
      </c>
      <c r="F2555">
        <v>99</v>
      </c>
      <c r="G2555">
        <v>99</v>
      </c>
      <c r="H2555">
        <v>1</v>
      </c>
      <c r="I2555">
        <v>99</v>
      </c>
      <c r="J2555">
        <v>155</v>
      </c>
      <c r="K2555">
        <v>99</v>
      </c>
      <c r="L2555">
        <v>99</v>
      </c>
      <c r="M2555">
        <v>99</v>
      </c>
      <c r="N2555">
        <v>99</v>
      </c>
      <c r="O2555">
        <v>99</v>
      </c>
      <c r="P2555">
        <v>9999</v>
      </c>
    </row>
    <row r="2556" spans="1:39">
      <c r="A2556">
        <v>8</v>
      </c>
      <c r="B2556">
        <v>87</v>
      </c>
      <c r="C2556">
        <v>2020</v>
      </c>
      <c r="D2556">
        <v>99</v>
      </c>
      <c r="E2556">
        <v>99</v>
      </c>
      <c r="F2556">
        <v>99</v>
      </c>
      <c r="G2556">
        <v>99</v>
      </c>
      <c r="H2556">
        <v>2</v>
      </c>
      <c r="I2556">
        <v>99</v>
      </c>
      <c r="J2556">
        <v>160</v>
      </c>
      <c r="K2556">
        <v>99</v>
      </c>
      <c r="L2556">
        <v>99</v>
      </c>
      <c r="M2556">
        <v>99</v>
      </c>
      <c r="N2556">
        <v>99</v>
      </c>
      <c r="O2556">
        <v>99</v>
      </c>
      <c r="P2556">
        <v>9999</v>
      </c>
      <c r="Q2556">
        <v>33</v>
      </c>
      <c r="R2556">
        <v>1358</v>
      </c>
      <c r="S2556">
        <v>1358</v>
      </c>
      <c r="T2556">
        <v>20.448727601264871</v>
      </c>
      <c r="U2556">
        <v>21.006512355123832</v>
      </c>
      <c r="V2556">
        <v>14.567746686303389</v>
      </c>
      <c r="W2556">
        <v>57.906480117820315</v>
      </c>
      <c r="X2556">
        <v>147.71068919464443</v>
      </c>
      <c r="Y2556">
        <v>136.33696612665688</v>
      </c>
      <c r="Z2556">
        <v>136.33696612665688</v>
      </c>
      <c r="AA2556">
        <v>27.96419054957807</v>
      </c>
      <c r="AB2556">
        <v>3.3885716028051038</v>
      </c>
      <c r="AC2556">
        <v>-59.522193288573519</v>
      </c>
      <c r="AD2556">
        <v>36</v>
      </c>
      <c r="AE2556">
        <v>0</v>
      </c>
      <c r="AF2556">
        <v>0</v>
      </c>
      <c r="AG2556">
        <v>2</v>
      </c>
      <c r="AH2556">
        <v>96</v>
      </c>
      <c r="AI2556">
        <v>58</v>
      </c>
      <c r="AJ2556">
        <v>17</v>
      </c>
      <c r="AK2556">
        <v>51</v>
      </c>
      <c r="AL2556">
        <v>0</v>
      </c>
      <c r="AM2556">
        <v>0</v>
      </c>
    </row>
    <row r="2557" spans="1:39">
      <c r="A2557">
        <v>8</v>
      </c>
      <c r="B2557">
        <v>88</v>
      </c>
      <c r="C2557">
        <v>2020</v>
      </c>
      <c r="D2557">
        <v>99</v>
      </c>
      <c r="E2557">
        <v>99</v>
      </c>
      <c r="F2557">
        <v>99</v>
      </c>
      <c r="G2557">
        <v>99</v>
      </c>
      <c r="H2557">
        <v>1</v>
      </c>
      <c r="I2557">
        <v>99</v>
      </c>
      <c r="J2557">
        <v>171</v>
      </c>
      <c r="K2557">
        <v>99</v>
      </c>
      <c r="L2557">
        <v>99</v>
      </c>
      <c r="M2557">
        <v>99</v>
      </c>
      <c r="N2557">
        <v>99</v>
      </c>
      <c r="O2557">
        <v>99</v>
      </c>
      <c r="P2557">
        <v>9999</v>
      </c>
      <c r="Q2557">
        <v>1</v>
      </c>
      <c r="R2557">
        <v>1</v>
      </c>
      <c r="S2557">
        <v>1</v>
      </c>
      <c r="T2557">
        <v>1.5057973196807711E-2</v>
      </c>
      <c r="U2557">
        <v>1.8028701806735752E-2</v>
      </c>
      <c r="V2557">
        <v>14</v>
      </c>
      <c r="W2557">
        <v>55</v>
      </c>
      <c r="X2557">
        <v>172.15601300108341</v>
      </c>
      <c r="Y2557">
        <v>158.9</v>
      </c>
      <c r="Z2557">
        <v>158.9</v>
      </c>
      <c r="AA2557">
        <v>0</v>
      </c>
      <c r="AB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</row>
    <row r="2558" spans="1:39">
      <c r="A2558">
        <v>8</v>
      </c>
      <c r="B2558">
        <v>89</v>
      </c>
      <c r="C2558">
        <v>2020</v>
      </c>
      <c r="D2558">
        <v>99</v>
      </c>
      <c r="E2558">
        <v>99</v>
      </c>
      <c r="F2558">
        <v>99</v>
      </c>
      <c r="G2558">
        <v>99</v>
      </c>
      <c r="H2558">
        <v>2</v>
      </c>
      <c r="I2558">
        <v>99</v>
      </c>
      <c r="J2558">
        <v>181</v>
      </c>
      <c r="K2558">
        <v>99</v>
      </c>
      <c r="L2558">
        <v>99</v>
      </c>
      <c r="M2558">
        <v>99</v>
      </c>
      <c r="N2558">
        <v>99</v>
      </c>
      <c r="O2558">
        <v>99</v>
      </c>
      <c r="P2558">
        <v>9999</v>
      </c>
      <c r="Q2558">
        <v>5</v>
      </c>
      <c r="R2558">
        <v>35</v>
      </c>
      <c r="S2558">
        <v>35</v>
      </c>
      <c r="T2558">
        <v>0.52702906188826992</v>
      </c>
      <c r="U2558">
        <v>0.53660632595945124</v>
      </c>
      <c r="V2558">
        <v>16.828571428571426</v>
      </c>
      <c r="W2558">
        <v>61.742857142857154</v>
      </c>
      <c r="X2558">
        <v>146.40148583810563</v>
      </c>
      <c r="Y2558">
        <v>135.12857142857141</v>
      </c>
      <c r="Z2558">
        <v>135.12857142857141</v>
      </c>
      <c r="AA2558">
        <v>29.77064298387705</v>
      </c>
      <c r="AB2558">
        <v>1.1794152823173916</v>
      </c>
      <c r="AC2558">
        <v>-46.947210344416909</v>
      </c>
      <c r="AD2558">
        <v>1</v>
      </c>
      <c r="AE2558">
        <v>0</v>
      </c>
      <c r="AF2558">
        <v>0</v>
      </c>
      <c r="AG2558">
        <v>0</v>
      </c>
      <c r="AH2558">
        <v>2</v>
      </c>
      <c r="AI2558">
        <v>3</v>
      </c>
      <c r="AJ2558">
        <v>0</v>
      </c>
      <c r="AK2558">
        <v>0</v>
      </c>
      <c r="AL2558">
        <v>0</v>
      </c>
      <c r="AM2558">
        <v>0</v>
      </c>
    </row>
    <row r="2559" spans="1:39">
      <c r="A2559">
        <v>8</v>
      </c>
      <c r="B2559">
        <v>90</v>
      </c>
      <c r="C2559">
        <v>2020</v>
      </c>
      <c r="D2559">
        <v>99</v>
      </c>
      <c r="E2559">
        <v>99</v>
      </c>
      <c r="F2559">
        <v>99</v>
      </c>
      <c r="G2559">
        <v>99</v>
      </c>
      <c r="H2559">
        <v>2</v>
      </c>
      <c r="I2559">
        <v>99</v>
      </c>
      <c r="J2559">
        <v>470</v>
      </c>
      <c r="K2559">
        <v>99</v>
      </c>
      <c r="L2559">
        <v>99</v>
      </c>
      <c r="M2559">
        <v>99</v>
      </c>
      <c r="N2559">
        <v>99</v>
      </c>
      <c r="O2559">
        <v>99</v>
      </c>
      <c r="P2559">
        <v>9999</v>
      </c>
      <c r="Q2559">
        <v>1</v>
      </c>
      <c r="R2559">
        <v>5</v>
      </c>
      <c r="S2559">
        <v>5</v>
      </c>
      <c r="T2559">
        <v>7.5289865984038556E-2</v>
      </c>
      <c r="U2559">
        <v>7.0662526653461441E-2</v>
      </c>
      <c r="V2559">
        <v>16.399999999999999</v>
      </c>
      <c r="W2559">
        <v>60.4</v>
      </c>
      <c r="X2559">
        <v>134.95124593716142</v>
      </c>
      <c r="Y2559">
        <v>124.56</v>
      </c>
      <c r="Z2559">
        <v>124.56</v>
      </c>
      <c r="AA2559">
        <v>9.7358307298351843</v>
      </c>
      <c r="AB2559">
        <v>1.4966629547096251</v>
      </c>
      <c r="AC2559">
        <v>6.4236049642848601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</row>
    <row r="2560" spans="1:39">
      <c r="A2560">
        <v>8</v>
      </c>
      <c r="B2560">
        <v>91</v>
      </c>
      <c r="C2560">
        <v>2020</v>
      </c>
      <c r="D2560">
        <v>99</v>
      </c>
      <c r="E2560">
        <v>99</v>
      </c>
      <c r="F2560">
        <v>99</v>
      </c>
      <c r="G2560">
        <v>99</v>
      </c>
      <c r="H2560">
        <v>1</v>
      </c>
      <c r="I2560">
        <v>99</v>
      </c>
      <c r="J2560">
        <v>643</v>
      </c>
      <c r="K2560">
        <v>99</v>
      </c>
      <c r="L2560">
        <v>99</v>
      </c>
      <c r="M2560">
        <v>99</v>
      </c>
      <c r="N2560">
        <v>99</v>
      </c>
      <c r="O2560">
        <v>99</v>
      </c>
      <c r="P2560">
        <v>9999</v>
      </c>
    </row>
    <row r="2561" spans="1:39">
      <c r="A2561">
        <v>8</v>
      </c>
      <c r="B2561">
        <v>92</v>
      </c>
      <c r="C2561">
        <v>2020</v>
      </c>
      <c r="D2561">
        <v>99</v>
      </c>
      <c r="E2561">
        <v>99</v>
      </c>
      <c r="F2561">
        <v>99</v>
      </c>
      <c r="G2561">
        <v>99</v>
      </c>
      <c r="H2561">
        <v>1</v>
      </c>
      <c r="I2561">
        <v>99</v>
      </c>
      <c r="J2561">
        <v>802</v>
      </c>
      <c r="K2561">
        <v>99</v>
      </c>
      <c r="L2561">
        <v>99</v>
      </c>
      <c r="M2561">
        <v>99</v>
      </c>
      <c r="N2561">
        <v>99</v>
      </c>
      <c r="O2561">
        <v>99</v>
      </c>
      <c r="P2561">
        <v>9999</v>
      </c>
    </row>
    <row r="2562" spans="1:39">
      <c r="A2562">
        <v>8</v>
      </c>
      <c r="B2562">
        <v>93</v>
      </c>
      <c r="C2562">
        <v>2019</v>
      </c>
      <c r="D2562">
        <v>99</v>
      </c>
      <c r="E2562">
        <v>99</v>
      </c>
      <c r="F2562">
        <v>99</v>
      </c>
      <c r="G2562">
        <v>99</v>
      </c>
      <c r="H2562">
        <v>1</v>
      </c>
      <c r="I2562">
        <v>99</v>
      </c>
      <c r="J2562">
        <v>103</v>
      </c>
      <c r="K2562">
        <v>99</v>
      </c>
      <c r="L2562">
        <v>99</v>
      </c>
      <c r="M2562">
        <v>99</v>
      </c>
      <c r="N2562">
        <v>99</v>
      </c>
      <c r="O2562">
        <v>99</v>
      </c>
      <c r="P2562">
        <v>9999</v>
      </c>
      <c r="Q2562">
        <v>3</v>
      </c>
      <c r="R2562">
        <v>6</v>
      </c>
      <c r="S2562">
        <v>6</v>
      </c>
      <c r="T2562">
        <v>7.2046109510086442E-2</v>
      </c>
      <c r="U2562">
        <v>7.732815984263007E-2</v>
      </c>
      <c r="V2562">
        <v>11.5</v>
      </c>
      <c r="W2562">
        <v>52.66666666666665</v>
      </c>
      <c r="X2562">
        <v>156.84362585771035</v>
      </c>
      <c r="Y2562">
        <v>144.76666666666668</v>
      </c>
      <c r="Z2562">
        <v>144.76666666666668</v>
      </c>
      <c r="AA2562">
        <v>19.014175998156997</v>
      </c>
      <c r="AB2562">
        <v>7.7387911774959584</v>
      </c>
      <c r="AC2562">
        <v>-40.307459162300688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</row>
    <row r="2563" spans="1:39">
      <c r="A2563">
        <v>8</v>
      </c>
      <c r="B2563">
        <v>94</v>
      </c>
      <c r="C2563">
        <v>2019</v>
      </c>
      <c r="D2563">
        <v>99</v>
      </c>
      <c r="E2563">
        <v>99</v>
      </c>
      <c r="F2563">
        <v>99</v>
      </c>
      <c r="G2563">
        <v>99</v>
      </c>
      <c r="H2563">
        <v>2</v>
      </c>
      <c r="I2563">
        <v>99</v>
      </c>
      <c r="J2563">
        <v>106</v>
      </c>
      <c r="K2563">
        <v>99</v>
      </c>
      <c r="L2563">
        <v>99</v>
      </c>
      <c r="M2563">
        <v>99</v>
      </c>
      <c r="N2563">
        <v>99</v>
      </c>
      <c r="O2563">
        <v>99</v>
      </c>
      <c r="P2563">
        <v>9999</v>
      </c>
      <c r="Q2563">
        <v>52</v>
      </c>
      <c r="R2563">
        <v>1022</v>
      </c>
      <c r="S2563">
        <v>1022</v>
      </c>
      <c r="T2563">
        <v>12.27185398655139</v>
      </c>
      <c r="U2563">
        <v>12.572591965848112</v>
      </c>
      <c r="V2563">
        <v>14.75440313111546</v>
      </c>
      <c r="W2563">
        <v>58.205479452054803</v>
      </c>
      <c r="X2563">
        <v>149.71122838188262</v>
      </c>
      <c r="Y2563">
        <v>138.18346379647753</v>
      </c>
      <c r="Z2563">
        <v>138.18346379647753</v>
      </c>
      <c r="AA2563">
        <v>28.446347179304844</v>
      </c>
      <c r="AB2563">
        <v>4.081705798571738</v>
      </c>
      <c r="AC2563">
        <v>-65.299338116937832</v>
      </c>
      <c r="AD2563">
        <v>26</v>
      </c>
      <c r="AE2563">
        <v>2</v>
      </c>
      <c r="AF2563">
        <v>0</v>
      </c>
      <c r="AG2563">
        <v>4</v>
      </c>
      <c r="AH2563">
        <v>59</v>
      </c>
      <c r="AI2563">
        <v>15</v>
      </c>
      <c r="AJ2563">
        <v>8</v>
      </c>
      <c r="AK2563">
        <v>12</v>
      </c>
      <c r="AL2563">
        <v>0</v>
      </c>
      <c r="AM2563">
        <v>0</v>
      </c>
    </row>
    <row r="2564" spans="1:39">
      <c r="A2564">
        <v>8</v>
      </c>
      <c r="B2564">
        <v>95</v>
      </c>
      <c r="C2564">
        <v>2019</v>
      </c>
      <c r="D2564">
        <v>99</v>
      </c>
      <c r="E2564">
        <v>99</v>
      </c>
      <c r="F2564">
        <v>99</v>
      </c>
      <c r="G2564">
        <v>99</v>
      </c>
      <c r="H2564">
        <v>1</v>
      </c>
      <c r="I2564">
        <v>99</v>
      </c>
      <c r="J2564">
        <v>109</v>
      </c>
      <c r="K2564">
        <v>99</v>
      </c>
      <c r="L2564">
        <v>99</v>
      </c>
      <c r="M2564">
        <v>99</v>
      </c>
      <c r="N2564">
        <v>99</v>
      </c>
      <c r="O2564">
        <v>99</v>
      </c>
      <c r="P2564">
        <v>9999</v>
      </c>
      <c r="Q2564">
        <v>1</v>
      </c>
      <c r="R2564">
        <v>1</v>
      </c>
      <c r="S2564">
        <v>1</v>
      </c>
      <c r="T2564">
        <v>1.2007684918347744E-2</v>
      </c>
      <c r="U2564">
        <v>1.8303787317113452E-2</v>
      </c>
      <c r="V2564">
        <v>11</v>
      </c>
      <c r="W2564">
        <v>52</v>
      </c>
      <c r="X2564">
        <v>222.75189599133256</v>
      </c>
      <c r="Y2564">
        <v>205.6</v>
      </c>
      <c r="Z2564">
        <v>205.6</v>
      </c>
      <c r="AA2564">
        <v>0</v>
      </c>
      <c r="AB2564">
        <v>0</v>
      </c>
      <c r="AD2564">
        <v>0</v>
      </c>
      <c r="AE2564">
        <v>0</v>
      </c>
      <c r="AF2564">
        <v>0</v>
      </c>
      <c r="AG2564">
        <v>0</v>
      </c>
      <c r="AH2564">
        <v>1</v>
      </c>
      <c r="AI2564">
        <v>0</v>
      </c>
      <c r="AJ2564">
        <v>0</v>
      </c>
      <c r="AK2564">
        <v>0</v>
      </c>
      <c r="AL2564">
        <v>0</v>
      </c>
      <c r="AM2564">
        <v>0</v>
      </c>
    </row>
    <row r="2565" spans="1:39">
      <c r="A2565">
        <v>8</v>
      </c>
      <c r="B2565">
        <v>96</v>
      </c>
      <c r="C2565">
        <v>2019</v>
      </c>
      <c r="D2565">
        <v>99</v>
      </c>
      <c r="E2565">
        <v>99</v>
      </c>
      <c r="F2565">
        <v>99</v>
      </c>
      <c r="G2565">
        <v>99</v>
      </c>
      <c r="H2565">
        <v>1</v>
      </c>
      <c r="I2565">
        <v>99</v>
      </c>
      <c r="J2565">
        <v>111</v>
      </c>
      <c r="K2565">
        <v>99</v>
      </c>
      <c r="L2565">
        <v>99</v>
      </c>
      <c r="M2565">
        <v>99</v>
      </c>
      <c r="N2565">
        <v>99</v>
      </c>
      <c r="O2565">
        <v>99</v>
      </c>
      <c r="P2565">
        <v>9999</v>
      </c>
    </row>
    <row r="2566" spans="1:39">
      <c r="A2566">
        <v>8</v>
      </c>
      <c r="B2566">
        <v>97</v>
      </c>
      <c r="C2566">
        <v>2019</v>
      </c>
      <c r="D2566">
        <v>99</v>
      </c>
      <c r="E2566">
        <v>99</v>
      </c>
      <c r="F2566">
        <v>99</v>
      </c>
      <c r="G2566">
        <v>99</v>
      </c>
      <c r="H2566">
        <v>1</v>
      </c>
      <c r="I2566">
        <v>99</v>
      </c>
      <c r="J2566">
        <v>113</v>
      </c>
      <c r="K2566">
        <v>99</v>
      </c>
      <c r="L2566">
        <v>99</v>
      </c>
      <c r="M2566">
        <v>99</v>
      </c>
      <c r="N2566">
        <v>99</v>
      </c>
      <c r="O2566">
        <v>99</v>
      </c>
      <c r="P2566">
        <v>9999</v>
      </c>
      <c r="Q2566">
        <v>3</v>
      </c>
      <c r="R2566">
        <v>4</v>
      </c>
      <c r="S2566">
        <v>4</v>
      </c>
      <c r="T2566">
        <v>4.8030739673390978E-2</v>
      </c>
      <c r="U2566">
        <v>5.4795627887564806E-2</v>
      </c>
      <c r="V2566">
        <v>14</v>
      </c>
      <c r="W2566">
        <v>57.5</v>
      </c>
      <c r="X2566">
        <v>166.71180931744314</v>
      </c>
      <c r="Y2566">
        <v>153.875</v>
      </c>
      <c r="Z2566">
        <v>153.875</v>
      </c>
      <c r="AA2566">
        <v>20.324661743802729</v>
      </c>
      <c r="AB2566">
        <v>2.179449471770337</v>
      </c>
      <c r="AC2566">
        <v>-66.173290201312298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</row>
    <row r="2567" spans="1:39">
      <c r="A2567">
        <v>8</v>
      </c>
      <c r="B2567">
        <v>98</v>
      </c>
      <c r="C2567">
        <v>2019</v>
      </c>
      <c r="D2567">
        <v>99</v>
      </c>
      <c r="E2567">
        <v>99</v>
      </c>
      <c r="F2567">
        <v>99</v>
      </c>
      <c r="G2567">
        <v>99</v>
      </c>
      <c r="H2567">
        <v>1</v>
      </c>
      <c r="I2567">
        <v>99</v>
      </c>
      <c r="J2567">
        <v>116</v>
      </c>
      <c r="K2567">
        <v>99</v>
      </c>
      <c r="L2567">
        <v>99</v>
      </c>
      <c r="M2567">
        <v>99</v>
      </c>
      <c r="N2567">
        <v>99</v>
      </c>
      <c r="O2567">
        <v>99</v>
      </c>
      <c r="P2567">
        <v>9999</v>
      </c>
    </row>
    <row r="2568" spans="1:39">
      <c r="A2568">
        <v>8</v>
      </c>
      <c r="B2568">
        <v>99</v>
      </c>
      <c r="C2568">
        <v>2019</v>
      </c>
      <c r="D2568">
        <v>99</v>
      </c>
      <c r="E2568">
        <v>99</v>
      </c>
      <c r="F2568">
        <v>99</v>
      </c>
      <c r="G2568">
        <v>99</v>
      </c>
      <c r="H2568">
        <v>2</v>
      </c>
      <c r="I2568">
        <v>99</v>
      </c>
      <c r="J2568">
        <v>117</v>
      </c>
      <c r="K2568">
        <v>99</v>
      </c>
      <c r="L2568">
        <v>99</v>
      </c>
      <c r="M2568">
        <v>99</v>
      </c>
      <c r="N2568">
        <v>99</v>
      </c>
      <c r="O2568">
        <v>99</v>
      </c>
      <c r="P2568">
        <v>9999</v>
      </c>
      <c r="Q2568">
        <v>59</v>
      </c>
      <c r="R2568">
        <v>1673</v>
      </c>
      <c r="S2568">
        <v>1673</v>
      </c>
      <c r="T2568">
        <v>20.088856868395776</v>
      </c>
      <c r="U2568">
        <v>20.175331765047755</v>
      </c>
      <c r="V2568">
        <v>14.86072922893006</v>
      </c>
      <c r="W2568">
        <v>58.258816497310235</v>
      </c>
      <c r="X2568">
        <v>146.75915162685152</v>
      </c>
      <c r="Y2568">
        <v>135.45869695158424</v>
      </c>
      <c r="Z2568">
        <v>135.45869695158424</v>
      </c>
      <c r="AA2568">
        <v>28.486873645403801</v>
      </c>
      <c r="AB2568">
        <v>3.6030581133918198</v>
      </c>
      <c r="AC2568">
        <v>-63.562280577847183</v>
      </c>
      <c r="AD2568">
        <v>59</v>
      </c>
      <c r="AE2568">
        <v>4</v>
      </c>
      <c r="AF2568">
        <v>0</v>
      </c>
      <c r="AG2568">
        <v>0</v>
      </c>
      <c r="AH2568">
        <v>127</v>
      </c>
      <c r="AI2568">
        <v>16</v>
      </c>
      <c r="AJ2568">
        <v>21</v>
      </c>
      <c r="AK2568">
        <v>27</v>
      </c>
      <c r="AL2568">
        <v>0</v>
      </c>
      <c r="AM2568">
        <v>0</v>
      </c>
    </row>
    <row r="2569" spans="1:39">
      <c r="A2569">
        <v>8</v>
      </c>
      <c r="B2569">
        <v>100</v>
      </c>
      <c r="C2569">
        <v>2019</v>
      </c>
      <c r="D2569">
        <v>99</v>
      </c>
      <c r="E2569">
        <v>99</v>
      </c>
      <c r="F2569">
        <v>99</v>
      </c>
      <c r="G2569">
        <v>99</v>
      </c>
      <c r="H2569">
        <v>1</v>
      </c>
      <c r="I2569">
        <v>99</v>
      </c>
      <c r="J2569">
        <v>121</v>
      </c>
      <c r="K2569">
        <v>99</v>
      </c>
      <c r="L2569">
        <v>99</v>
      </c>
      <c r="M2569">
        <v>99</v>
      </c>
      <c r="N2569">
        <v>99</v>
      </c>
      <c r="O2569">
        <v>99</v>
      </c>
      <c r="P2569">
        <v>9999</v>
      </c>
      <c r="Q2569">
        <v>140</v>
      </c>
      <c r="R2569">
        <v>2441</v>
      </c>
      <c r="S2569">
        <v>2434</v>
      </c>
      <c r="T2569">
        <v>29.310758885686841</v>
      </c>
      <c r="U2569">
        <v>29.011645339549528</v>
      </c>
      <c r="V2569">
        <v>14.073330602212204</v>
      </c>
      <c r="W2569">
        <v>57.403861955628599</v>
      </c>
      <c r="X2569">
        <v>144.896568773876</v>
      </c>
      <c r="Y2569">
        <v>133.50167963949235</v>
      </c>
      <c r="Z2569">
        <v>133.885620377979</v>
      </c>
      <c r="AA2569">
        <v>27.724821030924801</v>
      </c>
      <c r="AB2569">
        <v>4.3310047536924898</v>
      </c>
      <c r="AC2569">
        <v>-63.090676471345617</v>
      </c>
      <c r="AD2569">
        <v>65</v>
      </c>
      <c r="AE2569">
        <v>1</v>
      </c>
      <c r="AF2569">
        <v>0</v>
      </c>
      <c r="AG2569">
        <v>15</v>
      </c>
      <c r="AH2569">
        <v>17</v>
      </c>
      <c r="AI2569">
        <v>2</v>
      </c>
      <c r="AJ2569">
        <v>1</v>
      </c>
      <c r="AK2569">
        <v>17</v>
      </c>
      <c r="AL2569">
        <v>0</v>
      </c>
      <c r="AM2569">
        <v>3</v>
      </c>
    </row>
    <row r="2570" spans="1:39">
      <c r="A2570">
        <v>8</v>
      </c>
      <c r="B2570">
        <v>101</v>
      </c>
      <c r="C2570">
        <v>2019</v>
      </c>
      <c r="D2570">
        <v>99</v>
      </c>
      <c r="E2570">
        <v>99</v>
      </c>
      <c r="F2570">
        <v>99</v>
      </c>
      <c r="G2570">
        <v>99</v>
      </c>
      <c r="H2570">
        <v>1</v>
      </c>
      <c r="I2570">
        <v>99</v>
      </c>
      <c r="J2570">
        <v>134</v>
      </c>
      <c r="K2570">
        <v>99</v>
      </c>
      <c r="L2570">
        <v>99</v>
      </c>
      <c r="M2570">
        <v>99</v>
      </c>
      <c r="N2570">
        <v>99</v>
      </c>
      <c r="O2570">
        <v>99</v>
      </c>
      <c r="P2570">
        <v>9999</v>
      </c>
      <c r="Q2570">
        <v>1</v>
      </c>
      <c r="R2570">
        <v>6</v>
      </c>
      <c r="S2570">
        <v>6</v>
      </c>
      <c r="T2570">
        <v>7.2046109510086442E-2</v>
      </c>
      <c r="U2570">
        <v>7.9340152028266067E-2</v>
      </c>
      <c r="V2570">
        <v>14.5</v>
      </c>
      <c r="W2570">
        <v>58.66666666666665</v>
      </c>
      <c r="X2570">
        <v>160.92452148790181</v>
      </c>
      <c r="Y2570">
        <v>148.53333333333333</v>
      </c>
      <c r="Z2570">
        <v>148.53333333333333</v>
      </c>
      <c r="AA2570">
        <v>24.124376791029341</v>
      </c>
      <c r="AB2570">
        <v>1.3743685418727003</v>
      </c>
      <c r="AC2570">
        <v>-89.443081967691555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</row>
    <row r="2571" spans="1:39">
      <c r="A2571">
        <v>8</v>
      </c>
      <c r="B2571">
        <v>102</v>
      </c>
      <c r="C2571">
        <v>2019</v>
      </c>
      <c r="D2571">
        <v>99</v>
      </c>
      <c r="E2571">
        <v>99</v>
      </c>
      <c r="F2571">
        <v>99</v>
      </c>
      <c r="G2571">
        <v>99</v>
      </c>
      <c r="H2571">
        <v>2</v>
      </c>
      <c r="I2571">
        <v>99</v>
      </c>
      <c r="J2571">
        <v>141</v>
      </c>
      <c r="K2571">
        <v>99</v>
      </c>
      <c r="L2571">
        <v>99</v>
      </c>
      <c r="M2571">
        <v>99</v>
      </c>
      <c r="N2571">
        <v>99</v>
      </c>
      <c r="O2571">
        <v>99</v>
      </c>
      <c r="P2571">
        <v>9999</v>
      </c>
      <c r="Q2571">
        <v>24</v>
      </c>
      <c r="R2571">
        <v>618</v>
      </c>
      <c r="S2571">
        <v>618</v>
      </c>
      <c r="T2571">
        <v>7.4207492795389056</v>
      </c>
      <c r="U2571">
        <v>7.0998307789935078</v>
      </c>
      <c r="V2571">
        <v>15.820388349514561</v>
      </c>
      <c r="W2571">
        <v>60.323624595469248</v>
      </c>
      <c r="X2571">
        <v>139.81055864687747</v>
      </c>
      <c r="Y2571">
        <v>129.04514563106795</v>
      </c>
      <c r="Z2571">
        <v>129.04514563106795</v>
      </c>
      <c r="AA2571">
        <v>29.469683024006599</v>
      </c>
      <c r="AB2571">
        <v>3.5273492437736471</v>
      </c>
      <c r="AC2571">
        <v>-45.973633280703986</v>
      </c>
      <c r="AD2571">
        <v>4</v>
      </c>
      <c r="AE2571">
        <v>0</v>
      </c>
      <c r="AF2571">
        <v>0</v>
      </c>
      <c r="AG2571">
        <v>1</v>
      </c>
      <c r="AH2571">
        <v>10</v>
      </c>
      <c r="AI2571">
        <v>3</v>
      </c>
      <c r="AJ2571">
        <v>0</v>
      </c>
      <c r="AK2571">
        <v>1</v>
      </c>
      <c r="AL2571">
        <v>0</v>
      </c>
      <c r="AM2571">
        <v>0</v>
      </c>
    </row>
    <row r="2572" spans="1:39">
      <c r="A2572">
        <v>8</v>
      </c>
      <c r="B2572">
        <v>103</v>
      </c>
      <c r="C2572">
        <v>2019</v>
      </c>
      <c r="D2572">
        <v>99</v>
      </c>
      <c r="E2572">
        <v>99</v>
      </c>
      <c r="F2572">
        <v>99</v>
      </c>
      <c r="G2572">
        <v>99</v>
      </c>
      <c r="H2572">
        <v>2</v>
      </c>
      <c r="I2572">
        <v>99</v>
      </c>
      <c r="J2572">
        <v>143</v>
      </c>
      <c r="K2572">
        <v>99</v>
      </c>
      <c r="L2572">
        <v>99</v>
      </c>
      <c r="M2572">
        <v>99</v>
      </c>
      <c r="N2572">
        <v>99</v>
      </c>
      <c r="O2572">
        <v>99</v>
      </c>
      <c r="P2572">
        <v>9999</v>
      </c>
    </row>
    <row r="2573" spans="1:39">
      <c r="A2573">
        <v>8</v>
      </c>
      <c r="B2573">
        <v>104</v>
      </c>
      <c r="C2573">
        <v>2019</v>
      </c>
      <c r="D2573">
        <v>99</v>
      </c>
      <c r="E2573">
        <v>99</v>
      </c>
      <c r="F2573">
        <v>99</v>
      </c>
      <c r="G2573">
        <v>99</v>
      </c>
      <c r="H2573">
        <v>2</v>
      </c>
      <c r="I2573">
        <v>99</v>
      </c>
      <c r="J2573">
        <v>147</v>
      </c>
      <c r="K2573">
        <v>99</v>
      </c>
      <c r="L2573">
        <v>99</v>
      </c>
      <c r="M2573">
        <v>99</v>
      </c>
      <c r="N2573">
        <v>99</v>
      </c>
      <c r="O2573">
        <v>99</v>
      </c>
      <c r="P2573">
        <v>9999</v>
      </c>
      <c r="Q2573">
        <v>28</v>
      </c>
      <c r="R2573">
        <v>977</v>
      </c>
      <c r="S2573">
        <v>969</v>
      </c>
      <c r="T2573">
        <v>11.731508165225748</v>
      </c>
      <c r="U2573">
        <v>11.491110555587587</v>
      </c>
      <c r="V2573">
        <v>14.280450358239504</v>
      </c>
      <c r="W2573">
        <v>57.679050567595482</v>
      </c>
      <c r="X2573">
        <v>144.14169451002502</v>
      </c>
      <c r="Y2573">
        <v>132.11422722620264</v>
      </c>
      <c r="Z2573">
        <v>133.20495356037156</v>
      </c>
      <c r="AA2573">
        <v>25.282959794247962</v>
      </c>
      <c r="AB2573">
        <v>4.099533654985775</v>
      </c>
      <c r="AC2573">
        <v>-72.368379045551649</v>
      </c>
      <c r="AD2573">
        <v>27</v>
      </c>
      <c r="AE2573">
        <v>7</v>
      </c>
      <c r="AF2573">
        <v>0</v>
      </c>
      <c r="AG2573">
        <v>2</v>
      </c>
      <c r="AH2573">
        <v>7</v>
      </c>
      <c r="AI2573">
        <v>1</v>
      </c>
      <c r="AJ2573">
        <v>0</v>
      </c>
      <c r="AK2573">
        <v>6</v>
      </c>
      <c r="AL2573">
        <v>0</v>
      </c>
      <c r="AM2573">
        <v>1</v>
      </c>
    </row>
    <row r="2574" spans="1:39">
      <c r="A2574">
        <v>8</v>
      </c>
      <c r="B2574">
        <v>105</v>
      </c>
      <c r="C2574">
        <v>2019</v>
      </c>
      <c r="D2574">
        <v>99</v>
      </c>
      <c r="E2574">
        <v>99</v>
      </c>
      <c r="F2574">
        <v>99</v>
      </c>
      <c r="G2574">
        <v>99</v>
      </c>
      <c r="H2574">
        <v>1</v>
      </c>
      <c r="I2574">
        <v>99</v>
      </c>
      <c r="J2574">
        <v>155</v>
      </c>
      <c r="K2574">
        <v>99</v>
      </c>
      <c r="L2574">
        <v>99</v>
      </c>
      <c r="M2574">
        <v>99</v>
      </c>
      <c r="N2574">
        <v>99</v>
      </c>
      <c r="O2574">
        <v>99</v>
      </c>
      <c r="P2574">
        <v>9999</v>
      </c>
    </row>
    <row r="2575" spans="1:39">
      <c r="A2575">
        <v>8</v>
      </c>
      <c r="B2575">
        <v>106</v>
      </c>
      <c r="C2575">
        <v>2019</v>
      </c>
      <c r="D2575">
        <v>99</v>
      </c>
      <c r="E2575">
        <v>99</v>
      </c>
      <c r="F2575">
        <v>99</v>
      </c>
      <c r="G2575">
        <v>99</v>
      </c>
      <c r="H2575">
        <v>2</v>
      </c>
      <c r="I2575">
        <v>99</v>
      </c>
      <c r="J2575">
        <v>160</v>
      </c>
      <c r="K2575">
        <v>99</v>
      </c>
      <c r="L2575">
        <v>99</v>
      </c>
      <c r="M2575">
        <v>99</v>
      </c>
      <c r="N2575">
        <v>99</v>
      </c>
      <c r="O2575">
        <v>99</v>
      </c>
      <c r="P2575">
        <v>9999</v>
      </c>
      <c r="Q2575">
        <v>39</v>
      </c>
      <c r="R2575">
        <v>1511</v>
      </c>
      <c r="S2575">
        <v>1511</v>
      </c>
      <c r="T2575">
        <v>18.143611911623442</v>
      </c>
      <c r="U2575">
        <v>18.468165298155881</v>
      </c>
      <c r="V2575">
        <v>15.010589013898084</v>
      </c>
      <c r="W2575">
        <v>58.846459298477846</v>
      </c>
      <c r="X2575">
        <v>148.74409620170755</v>
      </c>
      <c r="Y2575">
        <v>137.29080079417631</v>
      </c>
      <c r="Z2575">
        <v>137.29080079417631</v>
      </c>
      <c r="AA2575">
        <v>27.274165808264392</v>
      </c>
      <c r="AB2575">
        <v>1.8049088438598233</v>
      </c>
      <c r="AC2575">
        <v>-51.571532430355667</v>
      </c>
      <c r="AD2575">
        <v>46</v>
      </c>
      <c r="AE2575">
        <v>0</v>
      </c>
      <c r="AF2575">
        <v>0</v>
      </c>
      <c r="AG2575">
        <v>6</v>
      </c>
      <c r="AH2575">
        <v>126</v>
      </c>
      <c r="AI2575">
        <v>78</v>
      </c>
      <c r="AJ2575">
        <v>25</v>
      </c>
      <c r="AK2575">
        <v>66</v>
      </c>
      <c r="AL2575">
        <v>0</v>
      </c>
      <c r="AM2575">
        <v>0</v>
      </c>
    </row>
    <row r="2576" spans="1:39">
      <c r="A2576">
        <v>8</v>
      </c>
      <c r="B2576">
        <v>107</v>
      </c>
      <c r="C2576">
        <v>2019</v>
      </c>
      <c r="D2576">
        <v>99</v>
      </c>
      <c r="E2576">
        <v>99</v>
      </c>
      <c r="F2576">
        <v>99</v>
      </c>
      <c r="G2576">
        <v>99</v>
      </c>
      <c r="H2576">
        <v>1</v>
      </c>
      <c r="I2576">
        <v>99</v>
      </c>
      <c r="J2576">
        <v>171</v>
      </c>
      <c r="K2576">
        <v>99</v>
      </c>
      <c r="L2576">
        <v>99</v>
      </c>
      <c r="M2576">
        <v>99</v>
      </c>
      <c r="N2576">
        <v>99</v>
      </c>
      <c r="O2576">
        <v>99</v>
      </c>
      <c r="P2576">
        <v>9999</v>
      </c>
      <c r="Q2576">
        <v>2</v>
      </c>
      <c r="R2576">
        <v>3</v>
      </c>
      <c r="S2576">
        <v>3</v>
      </c>
      <c r="T2576">
        <v>3.6023054755043221E-2</v>
      </c>
      <c r="U2576">
        <v>4.0604851144627641E-2</v>
      </c>
      <c r="V2576">
        <v>13</v>
      </c>
      <c r="W2576">
        <v>57</v>
      </c>
      <c r="X2576">
        <v>164.71650415312379</v>
      </c>
      <c r="Y2576">
        <v>152.03333333333333</v>
      </c>
      <c r="Z2576">
        <v>152.03333333333333</v>
      </c>
      <c r="AA2576">
        <v>21.263009089862027</v>
      </c>
      <c r="AB2576">
        <v>2.1602468994692874</v>
      </c>
      <c r="AC2576">
        <v>90.566005939634749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</row>
    <row r="2577" spans="1:39">
      <c r="A2577">
        <v>8</v>
      </c>
      <c r="B2577">
        <v>108</v>
      </c>
      <c r="C2577">
        <v>2019</v>
      </c>
      <c r="D2577">
        <v>99</v>
      </c>
      <c r="E2577">
        <v>99</v>
      </c>
      <c r="F2577">
        <v>99</v>
      </c>
      <c r="G2577">
        <v>99</v>
      </c>
      <c r="H2577">
        <v>2</v>
      </c>
      <c r="I2577">
        <v>99</v>
      </c>
      <c r="J2577">
        <v>181</v>
      </c>
      <c r="K2577">
        <v>99</v>
      </c>
      <c r="L2577">
        <v>99</v>
      </c>
      <c r="M2577">
        <v>99</v>
      </c>
      <c r="N2577">
        <v>99</v>
      </c>
      <c r="O2577">
        <v>99</v>
      </c>
      <c r="P2577">
        <v>9999</v>
      </c>
    </row>
    <row r="2578" spans="1:39">
      <c r="A2578">
        <v>8</v>
      </c>
      <c r="B2578">
        <v>109</v>
      </c>
      <c r="C2578">
        <v>2019</v>
      </c>
      <c r="D2578">
        <v>99</v>
      </c>
      <c r="E2578">
        <v>99</v>
      </c>
      <c r="F2578">
        <v>99</v>
      </c>
      <c r="G2578">
        <v>99</v>
      </c>
      <c r="H2578">
        <v>2</v>
      </c>
      <c r="I2578">
        <v>99</v>
      </c>
      <c r="J2578">
        <v>470</v>
      </c>
      <c r="K2578">
        <v>99</v>
      </c>
      <c r="L2578">
        <v>99</v>
      </c>
      <c r="M2578">
        <v>99</v>
      </c>
      <c r="N2578">
        <v>99</v>
      </c>
      <c r="O2578">
        <v>99</v>
      </c>
      <c r="P2578">
        <v>9999</v>
      </c>
      <c r="Q2578">
        <v>1</v>
      </c>
      <c r="R2578">
        <v>6</v>
      </c>
      <c r="S2578">
        <v>6</v>
      </c>
      <c r="T2578">
        <v>7.2046109510086442E-2</v>
      </c>
      <c r="U2578">
        <v>7.0482044839293351E-2</v>
      </c>
      <c r="V2578">
        <v>16.5</v>
      </c>
      <c r="W2578">
        <v>61.66666666666665</v>
      </c>
      <c r="X2578">
        <v>142.95774647887325</v>
      </c>
      <c r="Y2578">
        <v>131.95000000000002</v>
      </c>
      <c r="Z2578">
        <v>131.95000000000002</v>
      </c>
      <c r="AA2578">
        <v>15.189003697850987</v>
      </c>
      <c r="AB2578">
        <v>2.0548046676564238</v>
      </c>
      <c r="AC2578">
        <v>-42.026541361617561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</row>
    <row r="2579" spans="1:39">
      <c r="A2579">
        <v>8</v>
      </c>
      <c r="B2579">
        <v>110</v>
      </c>
      <c r="C2579">
        <v>2019</v>
      </c>
      <c r="D2579">
        <v>99</v>
      </c>
      <c r="E2579">
        <v>99</v>
      </c>
      <c r="F2579">
        <v>99</v>
      </c>
      <c r="G2579">
        <v>99</v>
      </c>
      <c r="H2579">
        <v>1</v>
      </c>
      <c r="I2579">
        <v>99</v>
      </c>
      <c r="J2579">
        <v>643</v>
      </c>
      <c r="K2579">
        <v>99</v>
      </c>
      <c r="L2579">
        <v>99</v>
      </c>
      <c r="M2579">
        <v>99</v>
      </c>
      <c r="N2579">
        <v>99</v>
      </c>
      <c r="O2579">
        <v>99</v>
      </c>
      <c r="P2579">
        <v>9999</v>
      </c>
    </row>
    <row r="2580" spans="1:39">
      <c r="A2580">
        <v>8</v>
      </c>
      <c r="B2580">
        <v>111</v>
      </c>
      <c r="C2580">
        <v>2019</v>
      </c>
      <c r="D2580">
        <v>99</v>
      </c>
      <c r="E2580">
        <v>99</v>
      </c>
      <c r="F2580">
        <v>99</v>
      </c>
      <c r="G2580">
        <v>99</v>
      </c>
      <c r="H2580">
        <v>1</v>
      </c>
      <c r="I2580">
        <v>99</v>
      </c>
      <c r="J2580">
        <v>802</v>
      </c>
      <c r="K2580">
        <v>99</v>
      </c>
      <c r="L2580">
        <v>99</v>
      </c>
      <c r="M2580">
        <v>99</v>
      </c>
      <c r="N2580">
        <v>99</v>
      </c>
      <c r="O2580">
        <v>99</v>
      </c>
      <c r="P2580">
        <v>9999</v>
      </c>
    </row>
    <row r="2581" spans="1:39">
      <c r="A2581">
        <v>8</v>
      </c>
      <c r="B2581">
        <v>112</v>
      </c>
      <c r="C2581">
        <v>2018</v>
      </c>
      <c r="D2581">
        <v>99</v>
      </c>
      <c r="E2581">
        <v>99</v>
      </c>
      <c r="F2581">
        <v>99</v>
      </c>
      <c r="G2581">
        <v>99</v>
      </c>
      <c r="H2581">
        <v>1</v>
      </c>
      <c r="I2581">
        <v>99</v>
      </c>
      <c r="J2581">
        <v>103</v>
      </c>
      <c r="K2581">
        <v>99</v>
      </c>
      <c r="L2581">
        <v>99</v>
      </c>
      <c r="M2581">
        <v>99</v>
      </c>
      <c r="N2581">
        <v>99</v>
      </c>
      <c r="O2581">
        <v>99</v>
      </c>
      <c r="P2581">
        <v>9999</v>
      </c>
      <c r="Q2581">
        <v>4</v>
      </c>
      <c r="R2581">
        <v>6</v>
      </c>
      <c r="S2581">
        <v>6</v>
      </c>
      <c r="T2581">
        <v>6.3694267515923567E-2</v>
      </c>
      <c r="U2581">
        <v>6.5360938932800872E-2</v>
      </c>
      <c r="V2581">
        <v>14</v>
      </c>
      <c r="W2581">
        <v>57</v>
      </c>
      <c r="X2581">
        <v>150.92091007583963</v>
      </c>
      <c r="Y2581">
        <v>139.30000000000001</v>
      </c>
      <c r="Z2581">
        <v>139.30000000000001</v>
      </c>
      <c r="AA2581">
        <v>18.391574157749524</v>
      </c>
      <c r="AB2581">
        <v>2.1602468994692874</v>
      </c>
      <c r="AC2581">
        <v>-71.146297562964975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</row>
    <row r="2582" spans="1:39">
      <c r="A2582">
        <v>8</v>
      </c>
      <c r="B2582">
        <v>113</v>
      </c>
      <c r="C2582">
        <v>2018</v>
      </c>
      <c r="D2582">
        <v>99</v>
      </c>
      <c r="E2582">
        <v>99</v>
      </c>
      <c r="F2582">
        <v>99</v>
      </c>
      <c r="G2582">
        <v>99</v>
      </c>
      <c r="H2582">
        <v>2</v>
      </c>
      <c r="I2582">
        <v>99</v>
      </c>
      <c r="J2582">
        <v>106</v>
      </c>
      <c r="K2582">
        <v>99</v>
      </c>
      <c r="L2582">
        <v>99</v>
      </c>
      <c r="M2582">
        <v>99</v>
      </c>
      <c r="N2582">
        <v>99</v>
      </c>
      <c r="O2582">
        <v>99</v>
      </c>
      <c r="P2582">
        <v>9999</v>
      </c>
      <c r="Q2582">
        <v>53</v>
      </c>
      <c r="R2582">
        <v>1360</v>
      </c>
      <c r="S2582">
        <v>1357</v>
      </c>
      <c r="T2582">
        <v>14.437367303609339</v>
      </c>
      <c r="U2582">
        <v>14.598222601621877</v>
      </c>
      <c r="V2582">
        <v>15.096323529411764</v>
      </c>
      <c r="W2582">
        <v>58.935887988209267</v>
      </c>
      <c r="X2582">
        <v>149.05511121024773</v>
      </c>
      <c r="Y2582">
        <v>137.2603676470589</v>
      </c>
      <c r="Z2582">
        <v>137.56381724392051</v>
      </c>
      <c r="AA2582">
        <v>27.492447055856839</v>
      </c>
      <c r="AB2582">
        <v>4.1640478165897656</v>
      </c>
      <c r="AC2582">
        <v>-38.687716014739493</v>
      </c>
      <c r="AD2582">
        <v>30</v>
      </c>
      <c r="AE2582">
        <v>8</v>
      </c>
      <c r="AF2582">
        <v>0</v>
      </c>
      <c r="AG2582">
        <v>1</v>
      </c>
      <c r="AH2582">
        <v>97</v>
      </c>
      <c r="AI2582">
        <v>21</v>
      </c>
      <c r="AJ2582">
        <v>6</v>
      </c>
      <c r="AK2582">
        <v>12</v>
      </c>
      <c r="AL2582">
        <v>0</v>
      </c>
      <c r="AM2582">
        <v>0</v>
      </c>
    </row>
    <row r="2583" spans="1:39">
      <c r="A2583">
        <v>8</v>
      </c>
      <c r="B2583">
        <v>114</v>
      </c>
      <c r="C2583">
        <v>2018</v>
      </c>
      <c r="D2583">
        <v>99</v>
      </c>
      <c r="E2583">
        <v>99</v>
      </c>
      <c r="F2583">
        <v>99</v>
      </c>
      <c r="G2583">
        <v>99</v>
      </c>
      <c r="H2583">
        <v>1</v>
      </c>
      <c r="I2583">
        <v>99</v>
      </c>
      <c r="J2583">
        <v>109</v>
      </c>
      <c r="K2583">
        <v>99</v>
      </c>
      <c r="L2583">
        <v>99</v>
      </c>
      <c r="M2583">
        <v>99</v>
      </c>
      <c r="N2583">
        <v>99</v>
      </c>
      <c r="O2583">
        <v>99</v>
      </c>
      <c r="P2583">
        <v>9999</v>
      </c>
      <c r="Q2583">
        <v>1</v>
      </c>
      <c r="R2583">
        <v>1</v>
      </c>
      <c r="S2583">
        <v>1</v>
      </c>
      <c r="T2583">
        <v>1.0615711252653927E-2</v>
      </c>
      <c r="U2583">
        <v>1.2332400179113063E-2</v>
      </c>
      <c r="V2583">
        <v>14</v>
      </c>
      <c r="W2583">
        <v>55</v>
      </c>
      <c r="X2583">
        <v>170.85590465872156</v>
      </c>
      <c r="Y2583">
        <v>157.70000000000005</v>
      </c>
      <c r="Z2583">
        <v>157.70000000000005</v>
      </c>
      <c r="AA2583">
        <v>0</v>
      </c>
      <c r="AB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</row>
    <row r="2584" spans="1:39">
      <c r="A2584">
        <v>8</v>
      </c>
      <c r="B2584">
        <v>115</v>
      </c>
      <c r="C2584">
        <v>2018</v>
      </c>
      <c r="D2584">
        <v>99</v>
      </c>
      <c r="E2584">
        <v>99</v>
      </c>
      <c r="F2584">
        <v>99</v>
      </c>
      <c r="G2584">
        <v>99</v>
      </c>
      <c r="H2584">
        <v>1</v>
      </c>
      <c r="I2584">
        <v>99</v>
      </c>
      <c r="J2584">
        <v>111</v>
      </c>
      <c r="K2584">
        <v>99</v>
      </c>
      <c r="L2584">
        <v>99</v>
      </c>
      <c r="M2584">
        <v>99</v>
      </c>
      <c r="N2584">
        <v>99</v>
      </c>
      <c r="O2584">
        <v>99</v>
      </c>
      <c r="P2584">
        <v>9999</v>
      </c>
    </row>
    <row r="2585" spans="1:39">
      <c r="A2585">
        <v>8</v>
      </c>
      <c r="B2585">
        <v>116</v>
      </c>
      <c r="C2585">
        <v>2018</v>
      </c>
      <c r="D2585">
        <v>99</v>
      </c>
      <c r="E2585">
        <v>99</v>
      </c>
      <c r="F2585">
        <v>99</v>
      </c>
      <c r="G2585">
        <v>99</v>
      </c>
      <c r="H2585">
        <v>1</v>
      </c>
      <c r="I2585">
        <v>99</v>
      </c>
      <c r="J2585">
        <v>113</v>
      </c>
      <c r="K2585">
        <v>99</v>
      </c>
      <c r="L2585">
        <v>99</v>
      </c>
      <c r="M2585">
        <v>99</v>
      </c>
      <c r="N2585">
        <v>99</v>
      </c>
      <c r="O2585">
        <v>99</v>
      </c>
      <c r="P2585">
        <v>9999</v>
      </c>
      <c r="Q2585">
        <v>7</v>
      </c>
      <c r="R2585">
        <v>10</v>
      </c>
      <c r="S2585">
        <v>10</v>
      </c>
      <c r="T2585">
        <v>0.10615711252653928</v>
      </c>
      <c r="U2585">
        <v>0.1246456096733564</v>
      </c>
      <c r="V2585">
        <v>14.9</v>
      </c>
      <c r="W2585">
        <v>58.8</v>
      </c>
      <c r="X2585">
        <v>172.68689057421446</v>
      </c>
      <c r="Y2585">
        <v>159.38999999999999</v>
      </c>
      <c r="Z2585">
        <v>159.38999999999999</v>
      </c>
      <c r="AA2585">
        <v>25.141736216896369</v>
      </c>
      <c r="AB2585">
        <v>2.6758176320520399</v>
      </c>
      <c r="AC2585">
        <v>3.1185571494846602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</row>
    <row r="2586" spans="1:39">
      <c r="A2586">
        <v>8</v>
      </c>
      <c r="B2586">
        <v>117</v>
      </c>
      <c r="C2586">
        <v>2018</v>
      </c>
      <c r="D2586">
        <v>99</v>
      </c>
      <c r="E2586">
        <v>99</v>
      </c>
      <c r="F2586">
        <v>99</v>
      </c>
      <c r="G2586">
        <v>99</v>
      </c>
      <c r="H2586">
        <v>1</v>
      </c>
      <c r="I2586">
        <v>99</v>
      </c>
      <c r="J2586">
        <v>116</v>
      </c>
      <c r="K2586">
        <v>99</v>
      </c>
      <c r="L2586">
        <v>99</v>
      </c>
      <c r="M2586">
        <v>99</v>
      </c>
      <c r="N2586">
        <v>99</v>
      </c>
      <c r="O2586">
        <v>99</v>
      </c>
      <c r="P2586">
        <v>9999</v>
      </c>
      <c r="Q2586">
        <v>2</v>
      </c>
      <c r="R2586">
        <v>2</v>
      </c>
      <c r="S2586">
        <v>2</v>
      </c>
      <c r="T2586">
        <v>2.1231422505307854E-2</v>
      </c>
      <c r="U2586">
        <v>2.1036243805842819E-2</v>
      </c>
      <c r="V2586">
        <v>17</v>
      </c>
      <c r="W2586">
        <v>61.5</v>
      </c>
      <c r="X2586">
        <v>145.72047670639222</v>
      </c>
      <c r="Y2586">
        <v>134.5</v>
      </c>
      <c r="Z2586">
        <v>134.5</v>
      </c>
      <c r="AA2586">
        <v>9.9000000000001052</v>
      </c>
      <c r="AB2586">
        <v>0.5</v>
      </c>
      <c r="AC2586">
        <v>-100.00000000001369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</row>
    <row r="2587" spans="1:39">
      <c r="A2587">
        <v>8</v>
      </c>
      <c r="B2587">
        <v>118</v>
      </c>
      <c r="C2587">
        <v>2018</v>
      </c>
      <c r="D2587">
        <v>99</v>
      </c>
      <c r="E2587">
        <v>99</v>
      </c>
      <c r="F2587">
        <v>99</v>
      </c>
      <c r="G2587">
        <v>99</v>
      </c>
      <c r="H2587">
        <v>2</v>
      </c>
      <c r="I2587">
        <v>99</v>
      </c>
      <c r="J2587">
        <v>117</v>
      </c>
      <c r="K2587">
        <v>99</v>
      </c>
      <c r="L2587">
        <v>99</v>
      </c>
      <c r="M2587">
        <v>99</v>
      </c>
      <c r="N2587">
        <v>99</v>
      </c>
      <c r="O2587">
        <v>99</v>
      </c>
      <c r="P2587">
        <v>9999</v>
      </c>
      <c r="Q2587">
        <v>61</v>
      </c>
      <c r="R2587">
        <v>1932</v>
      </c>
      <c r="S2587">
        <v>1932</v>
      </c>
      <c r="T2587">
        <v>20.509554140127381</v>
      </c>
      <c r="U2587">
        <v>20.441238732901812</v>
      </c>
      <c r="V2587">
        <v>15.760869565217387</v>
      </c>
      <c r="W2587">
        <v>59.776915113871638</v>
      </c>
      <c r="X2587">
        <v>146.58261721948196</v>
      </c>
      <c r="Y2587">
        <v>135.29575569358184</v>
      </c>
      <c r="Z2587">
        <v>135.29575569358184</v>
      </c>
      <c r="AA2587">
        <v>27.821610874916704</v>
      </c>
      <c r="AB2587">
        <v>2.9940287722164798</v>
      </c>
      <c r="AC2587">
        <v>-60.523740786666522</v>
      </c>
      <c r="AD2587">
        <v>41</v>
      </c>
      <c r="AE2587">
        <v>41</v>
      </c>
      <c r="AF2587">
        <v>0</v>
      </c>
      <c r="AG2587">
        <v>1</v>
      </c>
      <c r="AH2587">
        <v>285</v>
      </c>
      <c r="AI2587">
        <v>140</v>
      </c>
      <c r="AJ2587">
        <v>49</v>
      </c>
      <c r="AK2587">
        <v>51</v>
      </c>
      <c r="AL2587">
        <v>0</v>
      </c>
      <c r="AM2587">
        <v>0</v>
      </c>
    </row>
    <row r="2588" spans="1:39">
      <c r="A2588">
        <v>8</v>
      </c>
      <c r="B2588">
        <v>119</v>
      </c>
      <c r="C2588">
        <v>2018</v>
      </c>
      <c r="D2588">
        <v>99</v>
      </c>
      <c r="E2588">
        <v>99</v>
      </c>
      <c r="F2588">
        <v>99</v>
      </c>
      <c r="G2588">
        <v>99</v>
      </c>
      <c r="H2588">
        <v>1</v>
      </c>
      <c r="I2588">
        <v>99</v>
      </c>
      <c r="J2588">
        <v>121</v>
      </c>
      <c r="K2588">
        <v>99</v>
      </c>
      <c r="L2588">
        <v>99</v>
      </c>
      <c r="M2588">
        <v>99</v>
      </c>
      <c r="N2588">
        <v>99</v>
      </c>
      <c r="O2588">
        <v>99</v>
      </c>
      <c r="P2588">
        <v>9999</v>
      </c>
      <c r="Q2588">
        <v>149</v>
      </c>
      <c r="R2588">
        <v>2670</v>
      </c>
      <c r="S2588">
        <v>2658</v>
      </c>
      <c r="T2588">
        <v>28.343949044585997</v>
      </c>
      <c r="U2588">
        <v>28.193008553539993</v>
      </c>
      <c r="V2588">
        <v>14.560674157303369</v>
      </c>
      <c r="W2588">
        <v>58.016177577125653</v>
      </c>
      <c r="X2588">
        <v>146.73735295669155</v>
      </c>
      <c r="Y2588">
        <v>135.02501872659141</v>
      </c>
      <c r="Z2588">
        <v>135.63461249059401</v>
      </c>
      <c r="AA2588">
        <v>28.213880774208569</v>
      </c>
      <c r="AB2588">
        <v>4.0704991422658869</v>
      </c>
      <c r="AC2588">
        <v>-63.554008645426286</v>
      </c>
      <c r="AD2588">
        <v>89</v>
      </c>
      <c r="AE2588">
        <v>4</v>
      </c>
      <c r="AF2588">
        <v>0</v>
      </c>
      <c r="AG2588">
        <v>5</v>
      </c>
      <c r="AH2588">
        <v>7</v>
      </c>
      <c r="AI2588">
        <v>2</v>
      </c>
      <c r="AJ2588">
        <v>1</v>
      </c>
      <c r="AK2588">
        <v>9</v>
      </c>
      <c r="AL2588">
        <v>0</v>
      </c>
      <c r="AM2588">
        <v>0</v>
      </c>
    </row>
    <row r="2589" spans="1:39">
      <c r="A2589">
        <v>8</v>
      </c>
      <c r="B2589">
        <v>120</v>
      </c>
      <c r="C2589">
        <v>2018</v>
      </c>
      <c r="D2589">
        <v>99</v>
      </c>
      <c r="E2589">
        <v>99</v>
      </c>
      <c r="F2589">
        <v>99</v>
      </c>
      <c r="G2589">
        <v>99</v>
      </c>
      <c r="H2589">
        <v>1</v>
      </c>
      <c r="I2589">
        <v>99</v>
      </c>
      <c r="J2589">
        <v>134</v>
      </c>
      <c r="K2589">
        <v>99</v>
      </c>
      <c r="L2589">
        <v>99</v>
      </c>
      <c r="M2589">
        <v>99</v>
      </c>
      <c r="N2589">
        <v>99</v>
      </c>
      <c r="O2589">
        <v>99</v>
      </c>
      <c r="P2589">
        <v>9999</v>
      </c>
      <c r="Q2589">
        <v>1</v>
      </c>
      <c r="R2589">
        <v>19</v>
      </c>
      <c r="S2589">
        <v>19</v>
      </c>
      <c r="T2589">
        <v>0.20169851380042464</v>
      </c>
      <c r="U2589">
        <v>0.19220401496654449</v>
      </c>
      <c r="V2589">
        <v>14.315789473684211</v>
      </c>
      <c r="W2589">
        <v>58.105263157894761</v>
      </c>
      <c r="X2589">
        <v>140.14939841478017</v>
      </c>
      <c r="Y2589">
        <v>129.3578947368421</v>
      </c>
      <c r="Z2589">
        <v>129.3578947368421</v>
      </c>
      <c r="AA2589">
        <v>18.326320324072075</v>
      </c>
      <c r="AB2589">
        <v>1.6825649855942262</v>
      </c>
      <c r="AC2589">
        <v>-22.89176027247942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</row>
    <row r="2590" spans="1:39">
      <c r="A2590">
        <v>8</v>
      </c>
      <c r="B2590">
        <v>121</v>
      </c>
      <c r="C2590">
        <v>2018</v>
      </c>
      <c r="D2590">
        <v>99</v>
      </c>
      <c r="E2590">
        <v>99</v>
      </c>
      <c r="F2590">
        <v>99</v>
      </c>
      <c r="G2590">
        <v>99</v>
      </c>
      <c r="H2590">
        <v>2</v>
      </c>
      <c r="I2590">
        <v>99</v>
      </c>
      <c r="J2590">
        <v>141</v>
      </c>
      <c r="K2590">
        <v>99</v>
      </c>
      <c r="L2590">
        <v>99</v>
      </c>
      <c r="M2590">
        <v>99</v>
      </c>
      <c r="N2590">
        <v>99</v>
      </c>
      <c r="O2590">
        <v>99</v>
      </c>
      <c r="P2590">
        <v>9999</v>
      </c>
      <c r="Q2590">
        <v>22</v>
      </c>
      <c r="R2590">
        <v>844</v>
      </c>
      <c r="S2590">
        <v>843</v>
      </c>
      <c r="T2590">
        <v>8.959660297239914</v>
      </c>
      <c r="U2590">
        <v>8.4286989419473315</v>
      </c>
      <c r="V2590">
        <v>16.122037914691941</v>
      </c>
      <c r="W2590">
        <v>61.453143534994069</v>
      </c>
      <c r="X2590">
        <v>138.51339902337841</v>
      </c>
      <c r="Y2590">
        <v>127.7033175355452</v>
      </c>
      <c r="Z2590">
        <v>127.85480427046284</v>
      </c>
      <c r="AA2590">
        <v>26.115208025302621</v>
      </c>
      <c r="AB2590">
        <v>3.6697763966571215</v>
      </c>
      <c r="AC2590">
        <v>-45.305702936990428</v>
      </c>
      <c r="AD2590">
        <v>11</v>
      </c>
      <c r="AE2590">
        <v>0</v>
      </c>
      <c r="AF2590">
        <v>0</v>
      </c>
      <c r="AG2590">
        <v>0</v>
      </c>
      <c r="AH2590">
        <v>11</v>
      </c>
      <c r="AI2590">
        <v>0</v>
      </c>
      <c r="AJ2590">
        <v>0</v>
      </c>
      <c r="AK2590">
        <v>1</v>
      </c>
      <c r="AL2590">
        <v>0</v>
      </c>
      <c r="AM2590">
        <v>0</v>
      </c>
    </row>
    <row r="2591" spans="1:39">
      <c r="A2591">
        <v>8</v>
      </c>
      <c r="B2591">
        <v>122</v>
      </c>
      <c r="C2591">
        <v>2018</v>
      </c>
      <c r="D2591">
        <v>99</v>
      </c>
      <c r="E2591">
        <v>99</v>
      </c>
      <c r="F2591">
        <v>99</v>
      </c>
      <c r="G2591">
        <v>99</v>
      </c>
      <c r="H2591">
        <v>2</v>
      </c>
      <c r="I2591">
        <v>99</v>
      </c>
      <c r="J2591">
        <v>143</v>
      </c>
      <c r="K2591">
        <v>99</v>
      </c>
      <c r="L2591">
        <v>99</v>
      </c>
      <c r="M2591">
        <v>99</v>
      </c>
      <c r="N2591">
        <v>99</v>
      </c>
      <c r="O2591">
        <v>99</v>
      </c>
      <c r="P2591">
        <v>9999</v>
      </c>
    </row>
    <row r="2592" spans="1:39">
      <c r="A2592">
        <v>8</v>
      </c>
      <c r="B2592">
        <v>123</v>
      </c>
      <c r="C2592">
        <v>2018</v>
      </c>
      <c r="D2592">
        <v>99</v>
      </c>
      <c r="E2592">
        <v>99</v>
      </c>
      <c r="F2592">
        <v>99</v>
      </c>
      <c r="G2592">
        <v>99</v>
      </c>
      <c r="H2592">
        <v>2</v>
      </c>
      <c r="I2592">
        <v>99</v>
      </c>
      <c r="J2592">
        <v>147</v>
      </c>
      <c r="K2592">
        <v>99</v>
      </c>
      <c r="L2592">
        <v>99</v>
      </c>
      <c r="M2592">
        <v>99</v>
      </c>
      <c r="N2592">
        <v>99</v>
      </c>
      <c r="O2592">
        <v>99</v>
      </c>
      <c r="P2592">
        <v>9999</v>
      </c>
      <c r="Q2592">
        <v>27</v>
      </c>
      <c r="R2592">
        <v>979</v>
      </c>
      <c r="S2592">
        <v>975</v>
      </c>
      <c r="T2592">
        <v>10.392781316348193</v>
      </c>
      <c r="U2592">
        <v>10.253370217402148</v>
      </c>
      <c r="V2592">
        <v>14.231869254341161</v>
      </c>
      <c r="W2592">
        <v>57.369230769230761</v>
      </c>
      <c r="X2592">
        <v>145.84054970192011</v>
      </c>
      <c r="Y2592">
        <v>133.92696629213475</v>
      </c>
      <c r="Z2592">
        <v>134.47641025641019</v>
      </c>
      <c r="AA2592">
        <v>27.370519746916287</v>
      </c>
      <c r="AB2592">
        <v>4.1168916483412028</v>
      </c>
      <c r="AC2592">
        <v>-55.559209702249994</v>
      </c>
      <c r="AD2592">
        <v>23</v>
      </c>
      <c r="AE2592">
        <v>3</v>
      </c>
      <c r="AF2592">
        <v>0</v>
      </c>
      <c r="AG2592">
        <v>5</v>
      </c>
      <c r="AH2592">
        <v>4</v>
      </c>
      <c r="AI2592">
        <v>0</v>
      </c>
      <c r="AJ2592">
        <v>0</v>
      </c>
      <c r="AK2592">
        <v>1</v>
      </c>
      <c r="AL2592">
        <v>0</v>
      </c>
      <c r="AM2592">
        <v>0</v>
      </c>
    </row>
    <row r="2593" spans="1:39">
      <c r="A2593">
        <v>8</v>
      </c>
      <c r="B2593">
        <v>124</v>
      </c>
      <c r="C2593">
        <v>2018</v>
      </c>
      <c r="D2593">
        <v>99</v>
      </c>
      <c r="E2593">
        <v>99</v>
      </c>
      <c r="F2593">
        <v>99</v>
      </c>
      <c r="G2593">
        <v>99</v>
      </c>
      <c r="H2593">
        <v>1</v>
      </c>
      <c r="I2593">
        <v>99</v>
      </c>
      <c r="J2593">
        <v>155</v>
      </c>
      <c r="K2593">
        <v>99</v>
      </c>
      <c r="L2593">
        <v>99</v>
      </c>
      <c r="M2593">
        <v>99</v>
      </c>
      <c r="N2593">
        <v>99</v>
      </c>
      <c r="O2593">
        <v>99</v>
      </c>
      <c r="P2593">
        <v>9999</v>
      </c>
    </row>
    <row r="2594" spans="1:39">
      <c r="A2594">
        <v>8</v>
      </c>
      <c r="B2594">
        <v>125</v>
      </c>
      <c r="C2594">
        <v>2018</v>
      </c>
      <c r="D2594">
        <v>99</v>
      </c>
      <c r="E2594">
        <v>99</v>
      </c>
      <c r="F2594">
        <v>99</v>
      </c>
      <c r="G2594">
        <v>99</v>
      </c>
      <c r="H2594">
        <v>2</v>
      </c>
      <c r="I2594">
        <v>99</v>
      </c>
      <c r="J2594">
        <v>160</v>
      </c>
      <c r="K2594">
        <v>99</v>
      </c>
      <c r="L2594">
        <v>99</v>
      </c>
      <c r="M2594">
        <v>99</v>
      </c>
      <c r="N2594">
        <v>99</v>
      </c>
      <c r="O2594">
        <v>99</v>
      </c>
      <c r="P2594">
        <v>9999</v>
      </c>
      <c r="Q2594">
        <v>38</v>
      </c>
      <c r="R2594">
        <v>1463</v>
      </c>
      <c r="S2594">
        <v>1463</v>
      </c>
      <c r="T2594">
        <v>15.530785562632698</v>
      </c>
      <c r="U2594">
        <v>16.054790891134402</v>
      </c>
      <c r="V2594">
        <v>15.12576896787423</v>
      </c>
      <c r="W2594">
        <v>59.074504442925488</v>
      </c>
      <c r="X2594">
        <v>152.03469621557082</v>
      </c>
      <c r="Y2594">
        <v>140.32802460697209</v>
      </c>
      <c r="Z2594">
        <v>140.32802460697209</v>
      </c>
      <c r="AA2594">
        <v>26.653036757843168</v>
      </c>
      <c r="AB2594">
        <v>1.9695007045188015</v>
      </c>
      <c r="AC2594">
        <v>-59.026851260165039</v>
      </c>
      <c r="AD2594">
        <v>45</v>
      </c>
      <c r="AE2594">
        <v>3</v>
      </c>
      <c r="AF2594">
        <v>0</v>
      </c>
      <c r="AG2594">
        <v>5</v>
      </c>
      <c r="AH2594">
        <v>159</v>
      </c>
      <c r="AI2594">
        <v>84</v>
      </c>
      <c r="AJ2594">
        <v>23</v>
      </c>
      <c r="AK2594">
        <v>97</v>
      </c>
      <c r="AL2594">
        <v>0</v>
      </c>
      <c r="AM2594">
        <v>0</v>
      </c>
    </row>
    <row r="2595" spans="1:39">
      <c r="A2595">
        <v>8</v>
      </c>
      <c r="B2595">
        <v>126</v>
      </c>
      <c r="C2595">
        <v>2018</v>
      </c>
      <c r="D2595">
        <v>99</v>
      </c>
      <c r="E2595">
        <v>99</v>
      </c>
      <c r="F2595">
        <v>99</v>
      </c>
      <c r="G2595">
        <v>99</v>
      </c>
      <c r="H2595">
        <v>1</v>
      </c>
      <c r="I2595">
        <v>99</v>
      </c>
      <c r="J2595">
        <v>171</v>
      </c>
      <c r="K2595">
        <v>99</v>
      </c>
      <c r="L2595">
        <v>99</v>
      </c>
      <c r="M2595">
        <v>99</v>
      </c>
      <c r="N2595">
        <v>99</v>
      </c>
      <c r="O2595">
        <v>99</v>
      </c>
      <c r="P2595">
        <v>9999</v>
      </c>
      <c r="Q2595">
        <v>2</v>
      </c>
      <c r="R2595">
        <v>3</v>
      </c>
      <c r="S2595">
        <v>3</v>
      </c>
      <c r="T2595">
        <v>3.1847133757961783E-2</v>
      </c>
      <c r="U2595">
        <v>3.6402867998586733E-2</v>
      </c>
      <c r="V2595">
        <v>14</v>
      </c>
      <c r="W2595">
        <v>57</v>
      </c>
      <c r="X2595">
        <v>168.11123149151322</v>
      </c>
      <c r="Y2595">
        <v>155.16666666666663</v>
      </c>
      <c r="Z2595">
        <v>155.16666666666663</v>
      </c>
      <c r="AA2595">
        <v>4.4582009326138827</v>
      </c>
      <c r="AB2595">
        <v>1.6329931618554523</v>
      </c>
      <c r="AC2595">
        <v>10.988691536379475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</row>
    <row r="2596" spans="1:39">
      <c r="A2596">
        <v>8</v>
      </c>
      <c r="B2596">
        <v>127</v>
      </c>
      <c r="C2596">
        <v>2018</v>
      </c>
      <c r="D2596">
        <v>99</v>
      </c>
      <c r="E2596">
        <v>99</v>
      </c>
      <c r="F2596">
        <v>99</v>
      </c>
      <c r="G2596">
        <v>99</v>
      </c>
      <c r="H2596">
        <v>2</v>
      </c>
      <c r="I2596">
        <v>99</v>
      </c>
      <c r="J2596">
        <v>181</v>
      </c>
      <c r="K2596">
        <v>99</v>
      </c>
      <c r="L2596">
        <v>99</v>
      </c>
      <c r="M2596">
        <v>99</v>
      </c>
      <c r="N2596">
        <v>99</v>
      </c>
      <c r="O2596">
        <v>99</v>
      </c>
      <c r="P2596">
        <v>9999</v>
      </c>
    </row>
    <row r="2597" spans="1:39">
      <c r="A2597">
        <v>8</v>
      </c>
      <c r="B2597">
        <v>128</v>
      </c>
      <c r="C2597">
        <v>2018</v>
      </c>
      <c r="D2597">
        <v>99</v>
      </c>
      <c r="E2597">
        <v>99</v>
      </c>
      <c r="F2597">
        <v>99</v>
      </c>
      <c r="G2597">
        <v>99</v>
      </c>
      <c r="H2597">
        <v>2</v>
      </c>
      <c r="I2597">
        <v>99</v>
      </c>
      <c r="J2597">
        <v>470</v>
      </c>
      <c r="K2597">
        <v>99</v>
      </c>
      <c r="L2597">
        <v>99</v>
      </c>
      <c r="M2597">
        <v>99</v>
      </c>
      <c r="N2597">
        <v>99</v>
      </c>
      <c r="O2597">
        <v>99</v>
      </c>
      <c r="P2597">
        <v>9999</v>
      </c>
      <c r="Q2597">
        <v>1</v>
      </c>
      <c r="R2597">
        <v>2</v>
      </c>
      <c r="S2597">
        <v>2</v>
      </c>
      <c r="T2597">
        <v>2.1231422505307854E-2</v>
      </c>
      <c r="U2597">
        <v>2.1826080469184876E-2</v>
      </c>
      <c r="V2597">
        <v>17</v>
      </c>
      <c r="W2597">
        <v>60</v>
      </c>
      <c r="X2597">
        <v>151.1917659804983</v>
      </c>
      <c r="Y2597">
        <v>139.55000000000001</v>
      </c>
      <c r="Z2597">
        <v>139.55000000000001</v>
      </c>
      <c r="AA2597">
        <v>8.0499999999996472</v>
      </c>
      <c r="AB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</row>
    <row r="2598" spans="1:39">
      <c r="A2598">
        <v>8</v>
      </c>
      <c r="B2598">
        <v>129</v>
      </c>
      <c r="C2598">
        <v>2018</v>
      </c>
      <c r="D2598">
        <v>99</v>
      </c>
      <c r="E2598">
        <v>99</v>
      </c>
      <c r="F2598">
        <v>99</v>
      </c>
      <c r="G2598">
        <v>99</v>
      </c>
      <c r="H2598">
        <v>1</v>
      </c>
      <c r="I2598">
        <v>99</v>
      </c>
      <c r="J2598">
        <v>643</v>
      </c>
      <c r="K2598">
        <v>99</v>
      </c>
      <c r="L2598">
        <v>99</v>
      </c>
      <c r="M2598">
        <v>99</v>
      </c>
      <c r="N2598">
        <v>99</v>
      </c>
      <c r="O2598">
        <v>99</v>
      </c>
      <c r="P2598">
        <v>9999</v>
      </c>
    </row>
    <row r="2599" spans="1:39">
      <c r="A2599">
        <v>8</v>
      </c>
      <c r="B2599">
        <v>130</v>
      </c>
      <c r="C2599">
        <v>2018</v>
      </c>
      <c r="D2599">
        <v>99</v>
      </c>
      <c r="E2599">
        <v>99</v>
      </c>
      <c r="F2599">
        <v>99</v>
      </c>
      <c r="G2599">
        <v>99</v>
      </c>
      <c r="H2599">
        <v>1</v>
      </c>
      <c r="I2599">
        <v>99</v>
      </c>
      <c r="J2599">
        <v>802</v>
      </c>
      <c r="K2599">
        <v>99</v>
      </c>
      <c r="L2599">
        <v>99</v>
      </c>
      <c r="M2599">
        <v>99</v>
      </c>
      <c r="N2599">
        <v>99</v>
      </c>
      <c r="O2599">
        <v>99</v>
      </c>
      <c r="P2599">
        <v>9999</v>
      </c>
    </row>
    <row r="2600" spans="1:39">
      <c r="A2600">
        <v>8</v>
      </c>
      <c r="B2600">
        <v>131</v>
      </c>
      <c r="C2600">
        <v>2017</v>
      </c>
      <c r="D2600">
        <v>99</v>
      </c>
      <c r="E2600">
        <v>99</v>
      </c>
      <c r="F2600">
        <v>99</v>
      </c>
      <c r="G2600">
        <v>99</v>
      </c>
      <c r="H2600">
        <v>1</v>
      </c>
      <c r="I2600">
        <v>99</v>
      </c>
      <c r="J2600">
        <v>103</v>
      </c>
      <c r="K2600">
        <v>99</v>
      </c>
      <c r="L2600">
        <v>99</v>
      </c>
      <c r="M2600">
        <v>99</v>
      </c>
      <c r="N2600">
        <v>99</v>
      </c>
      <c r="O2600">
        <v>99</v>
      </c>
      <c r="P2600">
        <v>9999</v>
      </c>
      <c r="Q2600">
        <v>5</v>
      </c>
      <c r="R2600">
        <v>12</v>
      </c>
      <c r="S2600">
        <v>12</v>
      </c>
      <c r="T2600">
        <v>0.14134275618374559</v>
      </c>
      <c r="U2600">
        <v>0.12994593846977204</v>
      </c>
      <c r="V2600">
        <v>15</v>
      </c>
      <c r="W2600">
        <v>58.66666666666665</v>
      </c>
      <c r="X2600">
        <v>137.75731310942578</v>
      </c>
      <c r="Y2600">
        <v>127.15000000000002</v>
      </c>
      <c r="Z2600">
        <v>127.15000000000002</v>
      </c>
      <c r="AA2600">
        <v>19.527352611145098</v>
      </c>
      <c r="AB2600">
        <v>2.6562295750849474</v>
      </c>
      <c r="AC2600">
        <v>-58.480511316200449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</row>
    <row r="2601" spans="1:39">
      <c r="A2601">
        <v>8</v>
      </c>
      <c r="B2601">
        <v>132</v>
      </c>
      <c r="C2601">
        <v>2017</v>
      </c>
      <c r="D2601">
        <v>99</v>
      </c>
      <c r="E2601">
        <v>99</v>
      </c>
      <c r="F2601">
        <v>99</v>
      </c>
      <c r="G2601">
        <v>99</v>
      </c>
      <c r="H2601">
        <v>2</v>
      </c>
      <c r="I2601">
        <v>99</v>
      </c>
      <c r="J2601">
        <v>106</v>
      </c>
      <c r="K2601">
        <v>99</v>
      </c>
      <c r="L2601">
        <v>99</v>
      </c>
      <c r="M2601">
        <v>99</v>
      </c>
      <c r="N2601">
        <v>99</v>
      </c>
      <c r="O2601">
        <v>99</v>
      </c>
      <c r="P2601">
        <v>9999</v>
      </c>
      <c r="Q2601">
        <v>64</v>
      </c>
      <c r="R2601">
        <v>1302</v>
      </c>
      <c r="S2601">
        <v>1302</v>
      </c>
      <c r="T2601">
        <v>15.335689045936396</v>
      </c>
      <c r="U2601">
        <v>15.765777428106045</v>
      </c>
      <c r="V2601">
        <v>14.972350230414747</v>
      </c>
      <c r="W2601">
        <v>58.897849462365592</v>
      </c>
      <c r="X2601">
        <v>154.04145301919024</v>
      </c>
      <c r="Y2601">
        <v>142.18026113671277</v>
      </c>
      <c r="Z2601">
        <v>142.18026113671277</v>
      </c>
      <c r="AA2601">
        <v>28.475601472040527</v>
      </c>
      <c r="AB2601">
        <v>4.4899113722821209</v>
      </c>
      <c r="AC2601">
        <v>-45.28113824771556</v>
      </c>
      <c r="AD2601">
        <v>35</v>
      </c>
      <c r="AE2601">
        <v>3</v>
      </c>
      <c r="AF2601">
        <v>0</v>
      </c>
      <c r="AG2601">
        <v>7</v>
      </c>
      <c r="AH2601">
        <v>67</v>
      </c>
      <c r="AI2601">
        <v>11</v>
      </c>
      <c r="AJ2601">
        <v>1</v>
      </c>
      <c r="AK2601">
        <v>21</v>
      </c>
      <c r="AL2601">
        <v>0</v>
      </c>
      <c r="AM2601">
        <v>1</v>
      </c>
    </row>
    <row r="2602" spans="1:39">
      <c r="A2602">
        <v>8</v>
      </c>
      <c r="B2602">
        <v>133</v>
      </c>
      <c r="C2602">
        <v>2017</v>
      </c>
      <c r="D2602">
        <v>99</v>
      </c>
      <c r="E2602">
        <v>99</v>
      </c>
      <c r="F2602">
        <v>99</v>
      </c>
      <c r="G2602">
        <v>99</v>
      </c>
      <c r="H2602">
        <v>1</v>
      </c>
      <c r="I2602">
        <v>99</v>
      </c>
      <c r="J2602">
        <v>109</v>
      </c>
      <c r="K2602">
        <v>99</v>
      </c>
      <c r="L2602">
        <v>99</v>
      </c>
      <c r="M2602">
        <v>99</v>
      </c>
      <c r="N2602">
        <v>99</v>
      </c>
      <c r="O2602">
        <v>99</v>
      </c>
      <c r="P2602">
        <v>9999</v>
      </c>
    </row>
    <row r="2603" spans="1:39">
      <c r="A2603">
        <v>8</v>
      </c>
      <c r="B2603">
        <v>134</v>
      </c>
      <c r="C2603">
        <v>2017</v>
      </c>
      <c r="D2603">
        <v>99</v>
      </c>
      <c r="E2603">
        <v>99</v>
      </c>
      <c r="F2603">
        <v>99</v>
      </c>
      <c r="G2603">
        <v>99</v>
      </c>
      <c r="H2603">
        <v>1</v>
      </c>
      <c r="I2603">
        <v>99</v>
      </c>
      <c r="J2603">
        <v>111</v>
      </c>
      <c r="K2603">
        <v>99</v>
      </c>
      <c r="L2603">
        <v>99</v>
      </c>
      <c r="M2603">
        <v>99</v>
      </c>
      <c r="N2603">
        <v>99</v>
      </c>
      <c r="O2603">
        <v>99</v>
      </c>
      <c r="P2603">
        <v>9999</v>
      </c>
    </row>
    <row r="2604" spans="1:39">
      <c r="A2604">
        <v>8</v>
      </c>
      <c r="B2604">
        <v>135</v>
      </c>
      <c r="C2604">
        <v>2017</v>
      </c>
      <c r="D2604">
        <v>99</v>
      </c>
      <c r="E2604">
        <v>99</v>
      </c>
      <c r="F2604">
        <v>99</v>
      </c>
      <c r="G2604">
        <v>99</v>
      </c>
      <c r="H2604">
        <v>1</v>
      </c>
      <c r="I2604">
        <v>99</v>
      </c>
      <c r="J2604">
        <v>113</v>
      </c>
      <c r="K2604">
        <v>99</v>
      </c>
      <c r="L2604">
        <v>99</v>
      </c>
      <c r="M2604">
        <v>99</v>
      </c>
      <c r="N2604">
        <v>99</v>
      </c>
      <c r="O2604">
        <v>99</v>
      </c>
      <c r="P2604">
        <v>9999</v>
      </c>
      <c r="Q2604">
        <v>6</v>
      </c>
      <c r="R2604">
        <v>18</v>
      </c>
      <c r="S2604">
        <v>18</v>
      </c>
      <c r="T2604">
        <v>0.21201413427561835</v>
      </c>
      <c r="U2604">
        <v>0.21138145188227445</v>
      </c>
      <c r="V2604">
        <v>14.833333333333337</v>
      </c>
      <c r="W2604">
        <v>59.111111111111121</v>
      </c>
      <c r="X2604">
        <v>149.3920789695438</v>
      </c>
      <c r="Y2604">
        <v>137.88888888888891</v>
      </c>
      <c r="Z2604">
        <v>137.88888888888891</v>
      </c>
      <c r="AA2604">
        <v>13.09371727580676</v>
      </c>
      <c r="AB2604">
        <v>0.87488976377896188</v>
      </c>
      <c r="AC2604">
        <v>-44.46059577898103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</row>
    <row r="2605" spans="1:39">
      <c r="A2605">
        <v>8</v>
      </c>
      <c r="B2605">
        <v>136</v>
      </c>
      <c r="C2605">
        <v>2017</v>
      </c>
      <c r="D2605">
        <v>99</v>
      </c>
      <c r="E2605">
        <v>99</v>
      </c>
      <c r="F2605">
        <v>99</v>
      </c>
      <c r="G2605">
        <v>99</v>
      </c>
      <c r="H2605">
        <v>1</v>
      </c>
      <c r="I2605">
        <v>99</v>
      </c>
      <c r="J2605">
        <v>116</v>
      </c>
      <c r="K2605">
        <v>99</v>
      </c>
      <c r="L2605">
        <v>99</v>
      </c>
      <c r="M2605">
        <v>99</v>
      </c>
      <c r="N2605">
        <v>99</v>
      </c>
      <c r="O2605">
        <v>99</v>
      </c>
      <c r="P2605">
        <v>9999</v>
      </c>
    </row>
    <row r="2606" spans="1:39">
      <c r="A2606">
        <v>8</v>
      </c>
      <c r="B2606">
        <v>137</v>
      </c>
      <c r="C2606">
        <v>2017</v>
      </c>
      <c r="D2606">
        <v>99</v>
      </c>
      <c r="E2606">
        <v>99</v>
      </c>
      <c r="F2606">
        <v>99</v>
      </c>
      <c r="G2606">
        <v>99</v>
      </c>
      <c r="H2606">
        <v>2</v>
      </c>
      <c r="I2606">
        <v>99</v>
      </c>
      <c r="J2606">
        <v>117</v>
      </c>
      <c r="K2606">
        <v>99</v>
      </c>
      <c r="L2606">
        <v>99</v>
      </c>
      <c r="M2606">
        <v>99</v>
      </c>
      <c r="N2606">
        <v>99</v>
      </c>
      <c r="O2606">
        <v>99</v>
      </c>
      <c r="P2606">
        <v>9999</v>
      </c>
      <c r="Q2606">
        <v>57</v>
      </c>
      <c r="R2606">
        <v>1612</v>
      </c>
      <c r="S2606">
        <v>1612</v>
      </c>
      <c r="T2606">
        <v>18.98704358068316</v>
      </c>
      <c r="U2606">
        <v>19.419057000260423</v>
      </c>
      <c r="V2606">
        <v>15.699131513647641</v>
      </c>
      <c r="W2606">
        <v>59.665632754342461</v>
      </c>
      <c r="X2606">
        <v>153.24852339845529</v>
      </c>
      <c r="Y2606">
        <v>141.44838709677401</v>
      </c>
      <c r="Z2606">
        <v>141.44838709677401</v>
      </c>
      <c r="AA2606">
        <v>27.992807320213437</v>
      </c>
      <c r="AB2606">
        <v>3.0083399433918347</v>
      </c>
      <c r="AC2606">
        <v>-64.455475977355206</v>
      </c>
      <c r="AD2606">
        <v>15</v>
      </c>
      <c r="AE2606">
        <v>9</v>
      </c>
      <c r="AF2606">
        <v>0</v>
      </c>
      <c r="AG2606">
        <v>0</v>
      </c>
      <c r="AH2606">
        <v>74</v>
      </c>
      <c r="AI2606">
        <v>49</v>
      </c>
      <c r="AJ2606">
        <v>10</v>
      </c>
      <c r="AK2606">
        <v>28</v>
      </c>
      <c r="AL2606">
        <v>0</v>
      </c>
      <c r="AM2606">
        <v>0</v>
      </c>
    </row>
    <row r="2607" spans="1:39">
      <c r="A2607">
        <v>8</v>
      </c>
      <c r="B2607">
        <v>138</v>
      </c>
      <c r="C2607">
        <v>2017</v>
      </c>
      <c r="D2607">
        <v>99</v>
      </c>
      <c r="E2607">
        <v>99</v>
      </c>
      <c r="F2607">
        <v>99</v>
      </c>
      <c r="G2607">
        <v>99</v>
      </c>
      <c r="H2607">
        <v>1</v>
      </c>
      <c r="I2607">
        <v>99</v>
      </c>
      <c r="J2607">
        <v>121</v>
      </c>
      <c r="K2607">
        <v>99</v>
      </c>
      <c r="L2607">
        <v>99</v>
      </c>
      <c r="M2607">
        <v>99</v>
      </c>
      <c r="N2607">
        <v>99</v>
      </c>
      <c r="O2607">
        <v>99</v>
      </c>
      <c r="P2607">
        <v>9999</v>
      </c>
      <c r="Q2607">
        <v>152</v>
      </c>
      <c r="R2607">
        <v>2363</v>
      </c>
      <c r="S2607">
        <v>2337</v>
      </c>
      <c r="T2607">
        <v>27.832744405182559</v>
      </c>
      <c r="U2607">
        <v>27.260176160294247</v>
      </c>
      <c r="V2607">
        <v>14.666948793906052</v>
      </c>
      <c r="W2607">
        <v>58.221223791185295</v>
      </c>
      <c r="X2607">
        <v>147.80910470145338</v>
      </c>
      <c r="Y2607">
        <v>135.45649597968671</v>
      </c>
      <c r="Z2607">
        <v>136.9635002139494</v>
      </c>
      <c r="AA2607">
        <v>26.356867850965266</v>
      </c>
      <c r="AB2607">
        <v>3.601135375801249</v>
      </c>
      <c r="AC2607">
        <v>-63.915419393525106</v>
      </c>
      <c r="AD2607">
        <v>41</v>
      </c>
      <c r="AE2607">
        <v>6</v>
      </c>
      <c r="AF2607">
        <v>0</v>
      </c>
      <c r="AG2607">
        <v>6</v>
      </c>
      <c r="AH2607">
        <v>1</v>
      </c>
      <c r="AI2607">
        <v>0</v>
      </c>
      <c r="AJ2607">
        <v>0</v>
      </c>
      <c r="AK2607">
        <v>5</v>
      </c>
      <c r="AL2607">
        <v>0</v>
      </c>
      <c r="AM2607">
        <v>1</v>
      </c>
    </row>
    <row r="2608" spans="1:39">
      <c r="A2608">
        <v>8</v>
      </c>
      <c r="B2608">
        <v>139</v>
      </c>
      <c r="C2608">
        <v>2017</v>
      </c>
      <c r="D2608">
        <v>99</v>
      </c>
      <c r="E2608">
        <v>99</v>
      </c>
      <c r="F2608">
        <v>99</v>
      </c>
      <c r="G2608">
        <v>99</v>
      </c>
      <c r="H2608">
        <v>1</v>
      </c>
      <c r="I2608">
        <v>99</v>
      </c>
      <c r="J2608">
        <v>134</v>
      </c>
      <c r="K2608">
        <v>99</v>
      </c>
      <c r="L2608">
        <v>99</v>
      </c>
      <c r="M2608">
        <v>99</v>
      </c>
      <c r="N2608">
        <v>99</v>
      </c>
      <c r="O2608">
        <v>99</v>
      </c>
      <c r="P2608">
        <v>9999</v>
      </c>
      <c r="Q2608">
        <v>1</v>
      </c>
      <c r="R2608">
        <v>61</v>
      </c>
      <c r="S2608">
        <v>61</v>
      </c>
      <c r="T2608">
        <v>0.71849234393404005</v>
      </c>
      <c r="U2608">
        <v>0.65312780674455051</v>
      </c>
      <c r="V2608">
        <v>14.639344262295078</v>
      </c>
      <c r="W2608">
        <v>58.196721311475407</v>
      </c>
      <c r="X2608">
        <v>136.20766211391938</v>
      </c>
      <c r="Y2608">
        <v>125.71967213114752</v>
      </c>
      <c r="Z2608">
        <v>125.71967213114752</v>
      </c>
      <c r="AA2608">
        <v>14.15204115118962</v>
      </c>
      <c r="AB2608">
        <v>1.8090815723586595</v>
      </c>
      <c r="AC2608">
        <v>-2.941350148543457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</row>
    <row r="2609" spans="1:39">
      <c r="A2609">
        <v>8</v>
      </c>
      <c r="B2609">
        <v>140</v>
      </c>
      <c r="C2609">
        <v>2017</v>
      </c>
      <c r="D2609">
        <v>99</v>
      </c>
      <c r="E2609">
        <v>99</v>
      </c>
      <c r="F2609">
        <v>99</v>
      </c>
      <c r="G2609">
        <v>99</v>
      </c>
      <c r="H2609">
        <v>2</v>
      </c>
      <c r="I2609">
        <v>99</v>
      </c>
      <c r="J2609">
        <v>141</v>
      </c>
      <c r="K2609">
        <v>99</v>
      </c>
      <c r="L2609">
        <v>99</v>
      </c>
      <c r="M2609">
        <v>99</v>
      </c>
      <c r="N2609">
        <v>99</v>
      </c>
      <c r="O2609">
        <v>99</v>
      </c>
      <c r="P2609">
        <v>9999</v>
      </c>
      <c r="Q2609">
        <v>25</v>
      </c>
      <c r="R2609">
        <v>758</v>
      </c>
      <c r="S2609">
        <v>758</v>
      </c>
      <c r="T2609">
        <v>8.928150765606599</v>
      </c>
      <c r="U2609">
        <v>8.6916016156288141</v>
      </c>
      <c r="V2609">
        <v>15.792875989445911</v>
      </c>
      <c r="W2609">
        <v>60.439313984168855</v>
      </c>
      <c r="X2609">
        <v>145.86926878910981</v>
      </c>
      <c r="Y2609">
        <v>134.63733509234837</v>
      </c>
      <c r="Z2609">
        <v>134.63733509234837</v>
      </c>
      <c r="AA2609">
        <v>26.38016248709414</v>
      </c>
      <c r="AB2609">
        <v>3.579608851450462</v>
      </c>
      <c r="AC2609">
        <v>-46.366938636567639</v>
      </c>
      <c r="AD2609">
        <v>5</v>
      </c>
      <c r="AE2609">
        <v>0</v>
      </c>
      <c r="AF2609">
        <v>0</v>
      </c>
      <c r="AG2609">
        <v>0</v>
      </c>
      <c r="AH2609">
        <v>28</v>
      </c>
      <c r="AI2609">
        <v>3</v>
      </c>
      <c r="AJ2609">
        <v>3</v>
      </c>
      <c r="AK2609">
        <v>1</v>
      </c>
      <c r="AL2609">
        <v>0</v>
      </c>
      <c r="AM2609">
        <v>0</v>
      </c>
    </row>
    <row r="2610" spans="1:39">
      <c r="A2610">
        <v>8</v>
      </c>
      <c r="B2610">
        <v>141</v>
      </c>
      <c r="C2610">
        <v>2017</v>
      </c>
      <c r="D2610">
        <v>99</v>
      </c>
      <c r="E2610">
        <v>99</v>
      </c>
      <c r="F2610">
        <v>99</v>
      </c>
      <c r="G2610">
        <v>99</v>
      </c>
      <c r="H2610">
        <v>2</v>
      </c>
      <c r="I2610">
        <v>99</v>
      </c>
      <c r="J2610">
        <v>143</v>
      </c>
      <c r="K2610">
        <v>99</v>
      </c>
      <c r="L2610">
        <v>99</v>
      </c>
      <c r="M2610">
        <v>99</v>
      </c>
      <c r="N2610">
        <v>99</v>
      </c>
      <c r="O2610">
        <v>99</v>
      </c>
      <c r="P2610">
        <v>9999</v>
      </c>
    </row>
    <row r="2611" spans="1:39">
      <c r="A2611">
        <v>8</v>
      </c>
      <c r="B2611">
        <v>142</v>
      </c>
      <c r="C2611">
        <v>2017</v>
      </c>
      <c r="D2611">
        <v>99</v>
      </c>
      <c r="E2611">
        <v>99</v>
      </c>
      <c r="F2611">
        <v>99</v>
      </c>
      <c r="G2611">
        <v>99</v>
      </c>
      <c r="H2611">
        <v>2</v>
      </c>
      <c r="I2611">
        <v>99</v>
      </c>
      <c r="J2611">
        <v>147</v>
      </c>
      <c r="K2611">
        <v>99</v>
      </c>
      <c r="L2611">
        <v>99</v>
      </c>
      <c r="M2611">
        <v>99</v>
      </c>
      <c r="N2611">
        <v>99</v>
      </c>
      <c r="O2611">
        <v>99</v>
      </c>
      <c r="P2611">
        <v>9999</v>
      </c>
      <c r="Q2611">
        <v>29</v>
      </c>
      <c r="R2611">
        <v>841</v>
      </c>
      <c r="S2611">
        <v>830</v>
      </c>
      <c r="T2611">
        <v>9.9057714958775023</v>
      </c>
      <c r="U2611">
        <v>9.5806471338395482</v>
      </c>
      <c r="V2611">
        <v>14.441141498216403</v>
      </c>
      <c r="W2611">
        <v>57.942168674698799</v>
      </c>
      <c r="X2611">
        <v>146.47114370113488</v>
      </c>
      <c r="Y2611">
        <v>133.7623067776457</v>
      </c>
      <c r="Z2611">
        <v>135.5350602409639</v>
      </c>
      <c r="AA2611">
        <v>24.054041810182039</v>
      </c>
      <c r="AB2611">
        <v>3.5559595482651303</v>
      </c>
      <c r="AC2611">
        <v>-63.758176150623022</v>
      </c>
      <c r="AD2611">
        <v>19</v>
      </c>
      <c r="AE2611">
        <v>7</v>
      </c>
      <c r="AF2611">
        <v>0</v>
      </c>
      <c r="AG2611">
        <v>2</v>
      </c>
      <c r="AH2611">
        <v>0</v>
      </c>
      <c r="AI2611">
        <v>0</v>
      </c>
      <c r="AJ2611">
        <v>0</v>
      </c>
      <c r="AK2611">
        <v>2</v>
      </c>
      <c r="AL2611">
        <v>0</v>
      </c>
      <c r="AM2611">
        <v>0</v>
      </c>
    </row>
    <row r="2612" spans="1:39">
      <c r="A2612">
        <v>8</v>
      </c>
      <c r="B2612">
        <v>143</v>
      </c>
      <c r="C2612">
        <v>2017</v>
      </c>
      <c r="D2612">
        <v>99</v>
      </c>
      <c r="E2612">
        <v>99</v>
      </c>
      <c r="F2612">
        <v>99</v>
      </c>
      <c r="G2612">
        <v>99</v>
      </c>
      <c r="H2612">
        <v>1</v>
      </c>
      <c r="I2612">
        <v>99</v>
      </c>
      <c r="J2612">
        <v>155</v>
      </c>
      <c r="K2612">
        <v>99</v>
      </c>
      <c r="L2612">
        <v>99</v>
      </c>
      <c r="M2612">
        <v>99</v>
      </c>
      <c r="N2612">
        <v>99</v>
      </c>
      <c r="O2612">
        <v>99</v>
      </c>
      <c r="P2612">
        <v>9999</v>
      </c>
    </row>
    <row r="2613" spans="1:39">
      <c r="A2613">
        <v>8</v>
      </c>
      <c r="B2613">
        <v>144</v>
      </c>
      <c r="C2613">
        <v>2017</v>
      </c>
      <c r="D2613">
        <v>99</v>
      </c>
      <c r="E2613">
        <v>99</v>
      </c>
      <c r="F2613">
        <v>99</v>
      </c>
      <c r="G2613">
        <v>99</v>
      </c>
      <c r="H2613">
        <v>2</v>
      </c>
      <c r="I2613">
        <v>99</v>
      </c>
      <c r="J2613">
        <v>160</v>
      </c>
      <c r="K2613">
        <v>99</v>
      </c>
      <c r="L2613">
        <v>99</v>
      </c>
      <c r="M2613">
        <v>99</v>
      </c>
      <c r="N2613">
        <v>99</v>
      </c>
      <c r="O2613">
        <v>99</v>
      </c>
      <c r="P2613">
        <v>9999</v>
      </c>
      <c r="Q2613">
        <v>39</v>
      </c>
      <c r="R2613">
        <v>1392</v>
      </c>
      <c r="S2613">
        <v>1392</v>
      </c>
      <c r="T2613">
        <v>16.39575971731449</v>
      </c>
      <c r="U2613">
        <v>16.593588754574881</v>
      </c>
      <c r="V2613">
        <v>14.918103448275859</v>
      </c>
      <c r="W2613">
        <v>58.577586206896562</v>
      </c>
      <c r="X2613">
        <v>151.64716192824508</v>
      </c>
      <c r="Y2613">
        <v>139.97033045976991</v>
      </c>
      <c r="Z2613">
        <v>139.97033045976991</v>
      </c>
      <c r="AA2613">
        <v>26.53825481934264</v>
      </c>
      <c r="AB2613">
        <v>2.1222718609460598</v>
      </c>
      <c r="AC2613">
        <v>-60.056147841062398</v>
      </c>
      <c r="AD2613">
        <v>8</v>
      </c>
      <c r="AE2613">
        <v>3</v>
      </c>
      <c r="AF2613">
        <v>0</v>
      </c>
      <c r="AG2613">
        <v>3</v>
      </c>
      <c r="AH2613">
        <v>27</v>
      </c>
      <c r="AI2613">
        <v>47</v>
      </c>
      <c r="AJ2613">
        <v>5</v>
      </c>
      <c r="AK2613">
        <v>14</v>
      </c>
      <c r="AL2613">
        <v>0</v>
      </c>
      <c r="AM2613">
        <v>1</v>
      </c>
    </row>
    <row r="2614" spans="1:39">
      <c r="A2614">
        <v>8</v>
      </c>
      <c r="B2614">
        <v>145</v>
      </c>
      <c r="C2614">
        <v>2017</v>
      </c>
      <c r="D2614">
        <v>99</v>
      </c>
      <c r="E2614">
        <v>99</v>
      </c>
      <c r="F2614">
        <v>99</v>
      </c>
      <c r="G2614">
        <v>99</v>
      </c>
      <c r="H2614">
        <v>1</v>
      </c>
      <c r="I2614">
        <v>99</v>
      </c>
      <c r="J2614">
        <v>171</v>
      </c>
      <c r="K2614">
        <v>99</v>
      </c>
      <c r="L2614">
        <v>99</v>
      </c>
      <c r="M2614">
        <v>99</v>
      </c>
      <c r="N2614">
        <v>99</v>
      </c>
      <c r="O2614">
        <v>99</v>
      </c>
      <c r="P2614">
        <v>9999</v>
      </c>
      <c r="Q2614">
        <v>1</v>
      </c>
      <c r="R2614">
        <v>1</v>
      </c>
      <c r="S2614">
        <v>1</v>
      </c>
      <c r="T2614">
        <v>1.1778563015312127E-2</v>
      </c>
      <c r="U2614">
        <v>1.0739404142769861E-2</v>
      </c>
      <c r="V2614">
        <v>14</v>
      </c>
      <c r="W2614">
        <v>59</v>
      </c>
      <c r="X2614">
        <v>136.61971830985917</v>
      </c>
      <c r="Y2614">
        <v>126.1</v>
      </c>
      <c r="Z2614">
        <v>126.1</v>
      </c>
      <c r="AA2614">
        <v>0</v>
      </c>
      <c r="AB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</row>
    <row r="2615" spans="1:39">
      <c r="A2615">
        <v>8</v>
      </c>
      <c r="B2615">
        <v>146</v>
      </c>
      <c r="C2615">
        <v>2017</v>
      </c>
      <c r="D2615">
        <v>99</v>
      </c>
      <c r="E2615">
        <v>99</v>
      </c>
      <c r="F2615">
        <v>99</v>
      </c>
      <c r="G2615">
        <v>99</v>
      </c>
      <c r="H2615">
        <v>2</v>
      </c>
      <c r="I2615">
        <v>99</v>
      </c>
      <c r="J2615">
        <v>181</v>
      </c>
      <c r="K2615">
        <v>99</v>
      </c>
      <c r="L2615">
        <v>99</v>
      </c>
      <c r="M2615">
        <v>99</v>
      </c>
      <c r="N2615">
        <v>99</v>
      </c>
      <c r="O2615">
        <v>99</v>
      </c>
      <c r="P2615">
        <v>9999</v>
      </c>
      <c r="Q2615">
        <v>5</v>
      </c>
      <c r="R2615">
        <v>59</v>
      </c>
      <c r="S2615">
        <v>59</v>
      </c>
      <c r="T2615">
        <v>0.69493521790341584</v>
      </c>
      <c r="U2615">
        <v>0.68028717217777268</v>
      </c>
      <c r="V2615">
        <v>16.491525423728813</v>
      </c>
      <c r="W2615">
        <v>61.915254237288146</v>
      </c>
      <c r="X2615">
        <v>146.6808674734194</v>
      </c>
      <c r="Y2615">
        <v>135.38644067796611</v>
      </c>
      <c r="Z2615">
        <v>135.38644067796611</v>
      </c>
      <c r="AA2615">
        <v>28.501664879275697</v>
      </c>
      <c r="AB2615">
        <v>2.0853657614652796</v>
      </c>
      <c r="AC2615">
        <v>-49.235591131970992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</row>
    <row r="2616" spans="1:39">
      <c r="A2616">
        <v>8</v>
      </c>
      <c r="B2616">
        <v>147</v>
      </c>
      <c r="C2616">
        <v>2017</v>
      </c>
      <c r="D2616">
        <v>99</v>
      </c>
      <c r="E2616">
        <v>99</v>
      </c>
      <c r="F2616">
        <v>99</v>
      </c>
      <c r="G2616">
        <v>99</v>
      </c>
      <c r="H2616">
        <v>2</v>
      </c>
      <c r="I2616">
        <v>99</v>
      </c>
      <c r="J2616">
        <v>470</v>
      </c>
      <c r="K2616">
        <v>99</v>
      </c>
      <c r="L2616">
        <v>99</v>
      </c>
      <c r="M2616">
        <v>99</v>
      </c>
      <c r="N2616">
        <v>99</v>
      </c>
      <c r="O2616">
        <v>99</v>
      </c>
      <c r="P2616">
        <v>9999</v>
      </c>
      <c r="Q2616">
        <v>1</v>
      </c>
      <c r="R2616">
        <v>2</v>
      </c>
      <c r="S2616">
        <v>2</v>
      </c>
      <c r="T2616">
        <v>2.3557126030624254E-2</v>
      </c>
      <c r="U2616">
        <v>3.2456676596428181E-2</v>
      </c>
      <c r="V2616">
        <v>12.5</v>
      </c>
      <c r="W2616">
        <v>54.5</v>
      </c>
      <c r="X2616">
        <v>206.44637053087763</v>
      </c>
      <c r="Y2616">
        <v>190.55</v>
      </c>
      <c r="Z2616">
        <v>190.55</v>
      </c>
      <c r="AA2616">
        <v>17.25</v>
      </c>
      <c r="AB2616">
        <v>1.5</v>
      </c>
      <c r="AC2616">
        <v>-99.99999999999298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</row>
    <row r="2617" spans="1:39">
      <c r="A2617">
        <v>8</v>
      </c>
      <c r="B2617">
        <v>148</v>
      </c>
      <c r="C2617">
        <v>2017</v>
      </c>
      <c r="D2617">
        <v>99</v>
      </c>
      <c r="E2617">
        <v>99</v>
      </c>
      <c r="F2617">
        <v>99</v>
      </c>
      <c r="G2617">
        <v>99</v>
      </c>
      <c r="H2617">
        <v>1</v>
      </c>
      <c r="I2617">
        <v>99</v>
      </c>
      <c r="J2617">
        <v>643</v>
      </c>
      <c r="K2617">
        <v>99</v>
      </c>
      <c r="L2617">
        <v>99</v>
      </c>
      <c r="M2617">
        <v>99</v>
      </c>
      <c r="N2617">
        <v>99</v>
      </c>
      <c r="O2617">
        <v>99</v>
      </c>
      <c r="P2617">
        <v>9999</v>
      </c>
    </row>
    <row r="2618" spans="1:39">
      <c r="A2618">
        <v>8</v>
      </c>
      <c r="B2618">
        <v>149</v>
      </c>
      <c r="C2618">
        <v>2017</v>
      </c>
      <c r="D2618">
        <v>99</v>
      </c>
      <c r="E2618">
        <v>99</v>
      </c>
      <c r="F2618">
        <v>99</v>
      </c>
      <c r="G2618">
        <v>99</v>
      </c>
      <c r="H2618">
        <v>1</v>
      </c>
      <c r="I2618">
        <v>99</v>
      </c>
      <c r="J2618">
        <v>802</v>
      </c>
      <c r="K2618">
        <v>99</v>
      </c>
      <c r="L2618">
        <v>99</v>
      </c>
      <c r="M2618">
        <v>99</v>
      </c>
      <c r="N2618">
        <v>99</v>
      </c>
      <c r="O2618">
        <v>99</v>
      </c>
      <c r="P2618">
        <v>9999</v>
      </c>
      <c r="Q2618">
        <v>1</v>
      </c>
      <c r="R2618">
        <v>8</v>
      </c>
      <c r="S2618">
        <v>8</v>
      </c>
      <c r="T2618">
        <v>9.4228504122497017E-2</v>
      </c>
      <c r="U2618">
        <v>9.2958442679090481E-2</v>
      </c>
      <c r="V2618">
        <v>13.625</v>
      </c>
      <c r="W2618">
        <v>56.375</v>
      </c>
      <c r="X2618">
        <v>147.81960996749729</v>
      </c>
      <c r="Y2618">
        <v>136.4375</v>
      </c>
      <c r="Z2618">
        <v>136.4375</v>
      </c>
      <c r="AA2618">
        <v>30.008871084231096</v>
      </c>
      <c r="AB2618">
        <v>4.2407988634218432</v>
      </c>
      <c r="AC2618">
        <v>-83.824636741484255</v>
      </c>
      <c r="AD2618">
        <v>0</v>
      </c>
      <c r="AE2618">
        <v>0</v>
      </c>
      <c r="AF2618">
        <v>0</v>
      </c>
      <c r="AG2618">
        <v>0</v>
      </c>
      <c r="AH2618">
        <v>2</v>
      </c>
      <c r="AI2618">
        <v>1</v>
      </c>
      <c r="AJ2618">
        <v>0</v>
      </c>
      <c r="AK2618">
        <v>0</v>
      </c>
      <c r="AL2618">
        <v>0</v>
      </c>
      <c r="AM2618">
        <v>0</v>
      </c>
    </row>
    <row r="2619" spans="1:39">
      <c r="A2619">
        <v>8</v>
      </c>
      <c r="B2619">
        <v>150</v>
      </c>
      <c r="C2619">
        <v>2016</v>
      </c>
      <c r="D2619">
        <v>99</v>
      </c>
      <c r="E2619">
        <v>99</v>
      </c>
      <c r="F2619">
        <v>99</v>
      </c>
      <c r="G2619">
        <v>99</v>
      </c>
      <c r="H2619">
        <v>1</v>
      </c>
      <c r="I2619">
        <v>99</v>
      </c>
      <c r="J2619">
        <v>103</v>
      </c>
      <c r="K2619">
        <v>99</v>
      </c>
      <c r="L2619">
        <v>99</v>
      </c>
      <c r="M2619">
        <v>99</v>
      </c>
      <c r="N2619">
        <v>99</v>
      </c>
      <c r="O2619">
        <v>99</v>
      </c>
      <c r="P2619">
        <v>9999</v>
      </c>
      <c r="Q2619">
        <v>1</v>
      </c>
      <c r="R2619">
        <v>2</v>
      </c>
      <c r="S2619">
        <v>2</v>
      </c>
      <c r="T2619">
        <v>2.2870211549456832E-2</v>
      </c>
      <c r="U2619">
        <v>1.8817176775541636E-2</v>
      </c>
      <c r="V2619">
        <v>12.5</v>
      </c>
      <c r="W2619">
        <v>54.5</v>
      </c>
      <c r="X2619">
        <v>121.45178764897072</v>
      </c>
      <c r="Y2619">
        <v>112.1</v>
      </c>
      <c r="Z2619">
        <v>112.1</v>
      </c>
      <c r="AA2619">
        <v>2.1000000000003984</v>
      </c>
      <c r="AB2619">
        <v>0.5</v>
      </c>
      <c r="AC2619">
        <v>99.999999999998366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</row>
    <row r="2620" spans="1:39">
      <c r="A2620">
        <v>8</v>
      </c>
      <c r="B2620">
        <v>151</v>
      </c>
      <c r="C2620">
        <v>2016</v>
      </c>
      <c r="D2620">
        <v>99</v>
      </c>
      <c r="E2620">
        <v>99</v>
      </c>
      <c r="F2620">
        <v>99</v>
      </c>
      <c r="G2620">
        <v>99</v>
      </c>
      <c r="H2620">
        <v>2</v>
      </c>
      <c r="I2620">
        <v>99</v>
      </c>
      <c r="J2620">
        <v>106</v>
      </c>
      <c r="K2620">
        <v>99</v>
      </c>
      <c r="L2620">
        <v>99</v>
      </c>
      <c r="M2620">
        <v>99</v>
      </c>
      <c r="N2620">
        <v>99</v>
      </c>
      <c r="O2620">
        <v>99</v>
      </c>
      <c r="P2620">
        <v>9999</v>
      </c>
      <c r="Q2620">
        <v>66</v>
      </c>
      <c r="R2620">
        <v>1334</v>
      </c>
      <c r="S2620">
        <v>1334</v>
      </c>
      <c r="T2620">
        <v>15.254431103487706</v>
      </c>
      <c r="U2620">
        <v>15.41592591168887</v>
      </c>
      <c r="V2620">
        <v>15.322338830584703</v>
      </c>
      <c r="W2620">
        <v>59.456521739130451</v>
      </c>
      <c r="X2620">
        <v>149.17403161907669</v>
      </c>
      <c r="Y2620">
        <v>137.68763118440782</v>
      </c>
      <c r="Z2620">
        <v>137.68763118440782</v>
      </c>
      <c r="AA2620">
        <v>28.33740761080356</v>
      </c>
      <c r="AB2620">
        <v>4.287719839837882</v>
      </c>
      <c r="AC2620">
        <v>-47.358084858873589</v>
      </c>
      <c r="AD2620">
        <v>28</v>
      </c>
      <c r="AE2620">
        <v>7</v>
      </c>
      <c r="AF2620">
        <v>0</v>
      </c>
      <c r="AG2620">
        <v>6</v>
      </c>
      <c r="AH2620">
        <v>126</v>
      </c>
      <c r="AI2620">
        <v>24</v>
      </c>
      <c r="AJ2620">
        <v>11</v>
      </c>
      <c r="AK2620">
        <v>18</v>
      </c>
      <c r="AL2620">
        <v>4</v>
      </c>
      <c r="AM2620">
        <v>2</v>
      </c>
    </row>
    <row r="2621" spans="1:39">
      <c r="A2621">
        <v>8</v>
      </c>
      <c r="B2621">
        <v>152</v>
      </c>
      <c r="C2621">
        <v>2016</v>
      </c>
      <c r="D2621">
        <v>99</v>
      </c>
      <c r="E2621">
        <v>99</v>
      </c>
      <c r="F2621">
        <v>99</v>
      </c>
      <c r="G2621">
        <v>99</v>
      </c>
      <c r="H2621">
        <v>1</v>
      </c>
      <c r="I2621">
        <v>99</v>
      </c>
      <c r="J2621">
        <v>109</v>
      </c>
      <c r="K2621">
        <v>99</v>
      </c>
      <c r="L2621">
        <v>99</v>
      </c>
      <c r="M2621">
        <v>99</v>
      </c>
      <c r="N2621">
        <v>99</v>
      </c>
      <c r="O2621">
        <v>99</v>
      </c>
      <c r="P2621">
        <v>9999</v>
      </c>
      <c r="Q2621">
        <v>3</v>
      </c>
      <c r="R2621">
        <v>6</v>
      </c>
      <c r="S2621">
        <v>6</v>
      </c>
      <c r="T2621">
        <v>6.8610634648370486E-2</v>
      </c>
      <c r="U2621">
        <v>6.4215084527060234E-2</v>
      </c>
      <c r="V2621">
        <v>14</v>
      </c>
      <c r="W2621">
        <v>57.83333333333335</v>
      </c>
      <c r="X2621">
        <v>138.15456843625859</v>
      </c>
      <c r="Y2621">
        <v>127.51666666666669</v>
      </c>
      <c r="Z2621">
        <v>127.51666666666669</v>
      </c>
      <c r="AA2621">
        <v>24.687744372911546</v>
      </c>
      <c r="AB2621">
        <v>3.5316033500694872</v>
      </c>
      <c r="AC2621">
        <v>-58.434210151063283</v>
      </c>
      <c r="AD2621">
        <v>0</v>
      </c>
      <c r="AE2621">
        <v>0</v>
      </c>
      <c r="AF2621">
        <v>0</v>
      </c>
      <c r="AG2621">
        <v>0</v>
      </c>
      <c r="AH2621">
        <v>4</v>
      </c>
      <c r="AI2621">
        <v>0</v>
      </c>
      <c r="AJ2621">
        <v>0</v>
      </c>
      <c r="AK2621">
        <v>0</v>
      </c>
      <c r="AL2621">
        <v>0</v>
      </c>
      <c r="AM2621">
        <v>0</v>
      </c>
    </row>
    <row r="2622" spans="1:39">
      <c r="A2622">
        <v>8</v>
      </c>
      <c r="B2622">
        <v>153</v>
      </c>
      <c r="C2622">
        <v>2016</v>
      </c>
      <c r="D2622">
        <v>99</v>
      </c>
      <c r="E2622">
        <v>99</v>
      </c>
      <c r="F2622">
        <v>99</v>
      </c>
      <c r="G2622">
        <v>99</v>
      </c>
      <c r="H2622">
        <v>1</v>
      </c>
      <c r="I2622">
        <v>99</v>
      </c>
      <c r="J2622">
        <v>111</v>
      </c>
      <c r="K2622">
        <v>99</v>
      </c>
      <c r="L2622">
        <v>99</v>
      </c>
      <c r="M2622">
        <v>99</v>
      </c>
      <c r="N2622">
        <v>99</v>
      </c>
      <c r="O2622">
        <v>99</v>
      </c>
      <c r="P2622">
        <v>9999</v>
      </c>
    </row>
    <row r="2623" spans="1:39">
      <c r="A2623">
        <v>8</v>
      </c>
      <c r="B2623">
        <v>154</v>
      </c>
      <c r="C2623">
        <v>2016</v>
      </c>
      <c r="D2623">
        <v>99</v>
      </c>
      <c r="E2623">
        <v>99</v>
      </c>
      <c r="F2623">
        <v>99</v>
      </c>
      <c r="G2623">
        <v>99</v>
      </c>
      <c r="H2623">
        <v>1</v>
      </c>
      <c r="I2623">
        <v>99</v>
      </c>
      <c r="J2623">
        <v>113</v>
      </c>
      <c r="K2623">
        <v>99</v>
      </c>
      <c r="L2623">
        <v>99</v>
      </c>
      <c r="M2623">
        <v>99</v>
      </c>
      <c r="N2623">
        <v>99</v>
      </c>
      <c r="O2623">
        <v>99</v>
      </c>
      <c r="P2623">
        <v>9999</v>
      </c>
      <c r="Q2623">
        <v>4</v>
      </c>
      <c r="R2623">
        <v>6</v>
      </c>
      <c r="S2623">
        <v>6</v>
      </c>
      <c r="T2623">
        <v>6.8610634648370486E-2</v>
      </c>
      <c r="U2623">
        <v>7.1508628959685447E-2</v>
      </c>
      <c r="V2623">
        <v>14</v>
      </c>
      <c r="W2623">
        <v>57.5</v>
      </c>
      <c r="X2623">
        <v>153.84615384615381</v>
      </c>
      <c r="Y2623">
        <v>142</v>
      </c>
      <c r="Z2623">
        <v>142</v>
      </c>
      <c r="AA2623">
        <v>18.604031821086608</v>
      </c>
      <c r="AB2623">
        <v>1.9790570145063195</v>
      </c>
      <c r="AC2623">
        <v>-96.554879335286557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</row>
    <row r="2624" spans="1:39">
      <c r="A2624">
        <v>8</v>
      </c>
      <c r="B2624">
        <v>155</v>
      </c>
      <c r="C2624">
        <v>2016</v>
      </c>
      <c r="D2624">
        <v>99</v>
      </c>
      <c r="E2624">
        <v>99</v>
      </c>
      <c r="F2624">
        <v>99</v>
      </c>
      <c r="G2624">
        <v>99</v>
      </c>
      <c r="H2624">
        <v>1</v>
      </c>
      <c r="I2624">
        <v>99</v>
      </c>
      <c r="J2624">
        <v>116</v>
      </c>
      <c r="K2624">
        <v>99</v>
      </c>
      <c r="L2624">
        <v>99</v>
      </c>
      <c r="M2624">
        <v>99</v>
      </c>
      <c r="N2624">
        <v>99</v>
      </c>
      <c r="O2624">
        <v>99</v>
      </c>
      <c r="P2624">
        <v>9999</v>
      </c>
    </row>
    <row r="2625" spans="1:39">
      <c r="A2625">
        <v>8</v>
      </c>
      <c r="B2625">
        <v>156</v>
      </c>
      <c r="C2625">
        <v>2016</v>
      </c>
      <c r="D2625">
        <v>99</v>
      </c>
      <c r="E2625">
        <v>99</v>
      </c>
      <c r="F2625">
        <v>99</v>
      </c>
      <c r="G2625">
        <v>99</v>
      </c>
      <c r="H2625">
        <v>2</v>
      </c>
      <c r="I2625">
        <v>99</v>
      </c>
      <c r="J2625">
        <v>117</v>
      </c>
      <c r="K2625">
        <v>99</v>
      </c>
      <c r="L2625">
        <v>99</v>
      </c>
      <c r="M2625">
        <v>99</v>
      </c>
      <c r="N2625">
        <v>99</v>
      </c>
      <c r="O2625">
        <v>99</v>
      </c>
      <c r="P2625">
        <v>9999</v>
      </c>
      <c r="Q2625">
        <v>60</v>
      </c>
      <c r="R2625">
        <v>1561</v>
      </c>
      <c r="S2625">
        <v>1561</v>
      </c>
      <c r="T2625">
        <v>17.850200114351061</v>
      </c>
      <c r="U2625">
        <v>18.074922242759033</v>
      </c>
      <c r="V2625">
        <v>15.704676489429856</v>
      </c>
      <c r="W2625">
        <v>59.959000640614995</v>
      </c>
      <c r="X2625">
        <v>149.46963602935315</v>
      </c>
      <c r="Y2625">
        <v>137.96047405509279</v>
      </c>
      <c r="Z2625">
        <v>137.96047405509279</v>
      </c>
      <c r="AA2625">
        <v>28.259546484122353</v>
      </c>
      <c r="AB2625">
        <v>3.3520124125613364</v>
      </c>
      <c r="AC2625">
        <v>-64.600750243832707</v>
      </c>
      <c r="AD2625">
        <v>5</v>
      </c>
      <c r="AE2625">
        <v>0</v>
      </c>
      <c r="AF2625">
        <v>0</v>
      </c>
      <c r="AG2625">
        <v>0</v>
      </c>
      <c r="AH2625">
        <v>4</v>
      </c>
      <c r="AI2625">
        <v>0</v>
      </c>
      <c r="AJ2625">
        <v>0</v>
      </c>
      <c r="AK2625">
        <v>1</v>
      </c>
      <c r="AL2625">
        <v>0</v>
      </c>
      <c r="AM2625">
        <v>0</v>
      </c>
    </row>
    <row r="2626" spans="1:39">
      <c r="A2626">
        <v>8</v>
      </c>
      <c r="B2626">
        <v>157</v>
      </c>
      <c r="C2626">
        <v>2016</v>
      </c>
      <c r="D2626">
        <v>99</v>
      </c>
      <c r="E2626">
        <v>99</v>
      </c>
      <c r="F2626">
        <v>99</v>
      </c>
      <c r="G2626">
        <v>99</v>
      </c>
      <c r="H2626">
        <v>1</v>
      </c>
      <c r="I2626">
        <v>99</v>
      </c>
      <c r="J2626">
        <v>121</v>
      </c>
      <c r="K2626">
        <v>99</v>
      </c>
      <c r="L2626">
        <v>99</v>
      </c>
      <c r="M2626">
        <v>99</v>
      </c>
      <c r="N2626">
        <v>99</v>
      </c>
      <c r="O2626">
        <v>99</v>
      </c>
      <c r="P2626">
        <v>9999</v>
      </c>
      <c r="Q2626">
        <v>157</v>
      </c>
      <c r="R2626">
        <v>2704</v>
      </c>
      <c r="S2626">
        <v>2675</v>
      </c>
      <c r="T2626">
        <v>30.920526014865633</v>
      </c>
      <c r="U2626">
        <v>30.994290556345511</v>
      </c>
      <c r="V2626">
        <v>14.763683431952666</v>
      </c>
      <c r="W2626">
        <v>58.531588785046722</v>
      </c>
      <c r="X2626">
        <v>149.00440421317185</v>
      </c>
      <c r="Y2626">
        <v>136.57026627218929</v>
      </c>
      <c r="Z2626">
        <v>138.05084112149521</v>
      </c>
      <c r="AA2626">
        <v>28.095661590842035</v>
      </c>
      <c r="AB2626">
        <v>3.7040054473861401</v>
      </c>
      <c r="AC2626">
        <v>-61.7293725198601</v>
      </c>
      <c r="AD2626">
        <v>35</v>
      </c>
      <c r="AE2626">
        <v>4</v>
      </c>
      <c r="AF2626">
        <v>0</v>
      </c>
      <c r="AG2626">
        <v>5</v>
      </c>
      <c r="AH2626">
        <v>2</v>
      </c>
      <c r="AI2626">
        <v>2</v>
      </c>
      <c r="AJ2626">
        <v>0</v>
      </c>
      <c r="AK2626">
        <v>18</v>
      </c>
      <c r="AL2626">
        <v>33</v>
      </c>
      <c r="AM2626">
        <v>1</v>
      </c>
    </row>
    <row r="2627" spans="1:39">
      <c r="A2627">
        <v>8</v>
      </c>
      <c r="B2627">
        <v>158</v>
      </c>
      <c r="C2627">
        <v>2016</v>
      </c>
      <c r="D2627">
        <v>99</v>
      </c>
      <c r="E2627">
        <v>99</v>
      </c>
      <c r="F2627">
        <v>99</v>
      </c>
      <c r="G2627">
        <v>99</v>
      </c>
      <c r="H2627">
        <v>1</v>
      </c>
      <c r="I2627">
        <v>99</v>
      </c>
      <c r="J2627">
        <v>134</v>
      </c>
      <c r="K2627">
        <v>99</v>
      </c>
      <c r="L2627">
        <v>99</v>
      </c>
      <c r="M2627">
        <v>99</v>
      </c>
      <c r="N2627">
        <v>99</v>
      </c>
      <c r="O2627">
        <v>99</v>
      </c>
      <c r="P2627">
        <v>9999</v>
      </c>
      <c r="Q2627">
        <v>1</v>
      </c>
      <c r="R2627">
        <v>42</v>
      </c>
      <c r="S2627">
        <v>42</v>
      </c>
      <c r="T2627">
        <v>0.48027444253859342</v>
      </c>
      <c r="U2627">
        <v>0.42640796881418064</v>
      </c>
      <c r="V2627">
        <v>14.5</v>
      </c>
      <c r="W2627">
        <v>58.404761904761877</v>
      </c>
      <c r="X2627">
        <v>131.05556415415569</v>
      </c>
      <c r="Y2627">
        <v>120.96428571428577</v>
      </c>
      <c r="Z2627">
        <v>120.96428571428577</v>
      </c>
      <c r="AA2627">
        <v>16.571904241941404</v>
      </c>
      <c r="AB2627">
        <v>1.8652144496840295</v>
      </c>
      <c r="AC2627">
        <v>-35.671190644898559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</row>
    <row r="2628" spans="1:39">
      <c r="A2628">
        <v>8</v>
      </c>
      <c r="B2628">
        <v>159</v>
      </c>
      <c r="C2628">
        <v>2016</v>
      </c>
      <c r="D2628">
        <v>99</v>
      </c>
      <c r="E2628">
        <v>99</v>
      </c>
      <c r="F2628">
        <v>99</v>
      </c>
      <c r="G2628">
        <v>99</v>
      </c>
      <c r="H2628">
        <v>2</v>
      </c>
      <c r="I2628">
        <v>99</v>
      </c>
      <c r="J2628">
        <v>141</v>
      </c>
      <c r="K2628">
        <v>99</v>
      </c>
      <c r="L2628">
        <v>99</v>
      </c>
      <c r="M2628">
        <v>99</v>
      </c>
      <c r="N2628">
        <v>99</v>
      </c>
      <c r="O2628">
        <v>99</v>
      </c>
      <c r="P2628">
        <v>9999</v>
      </c>
      <c r="Q2628">
        <v>28</v>
      </c>
      <c r="R2628">
        <v>501</v>
      </c>
      <c r="S2628">
        <v>501</v>
      </c>
      <c r="T2628">
        <v>5.7289879931389356</v>
      </c>
      <c r="U2628">
        <v>5.7402628663915038</v>
      </c>
      <c r="V2628">
        <v>15.868263473053894</v>
      </c>
      <c r="W2628">
        <v>60.544910179640723</v>
      </c>
      <c r="X2628">
        <v>147.90181284235419</v>
      </c>
      <c r="Y2628">
        <v>136.51337325349311</v>
      </c>
      <c r="Z2628">
        <v>136.51337325349311</v>
      </c>
      <c r="AA2628">
        <v>26.597417835709756</v>
      </c>
      <c r="AB2628">
        <v>3.7095764081173743</v>
      </c>
      <c r="AC2628">
        <v>-45.931783166330192</v>
      </c>
      <c r="AD2628">
        <v>2</v>
      </c>
      <c r="AE2628">
        <v>0</v>
      </c>
      <c r="AF2628">
        <v>0</v>
      </c>
      <c r="AG2628">
        <v>1</v>
      </c>
      <c r="AH2628">
        <v>9</v>
      </c>
      <c r="AI2628">
        <v>1</v>
      </c>
      <c r="AJ2628">
        <v>0</v>
      </c>
      <c r="AK2628">
        <v>0</v>
      </c>
      <c r="AL2628">
        <v>0</v>
      </c>
      <c r="AM2628">
        <v>0</v>
      </c>
    </row>
    <row r="2629" spans="1:39">
      <c r="A2629">
        <v>8</v>
      </c>
      <c r="B2629">
        <v>160</v>
      </c>
      <c r="C2629">
        <v>2016</v>
      </c>
      <c r="D2629">
        <v>99</v>
      </c>
      <c r="E2629">
        <v>99</v>
      </c>
      <c r="F2629">
        <v>99</v>
      </c>
      <c r="G2629">
        <v>99</v>
      </c>
      <c r="H2629">
        <v>2</v>
      </c>
      <c r="I2629">
        <v>99</v>
      </c>
      <c r="J2629">
        <v>143</v>
      </c>
      <c r="K2629">
        <v>99</v>
      </c>
      <c r="L2629">
        <v>99</v>
      </c>
      <c r="M2629">
        <v>99</v>
      </c>
      <c r="N2629">
        <v>99</v>
      </c>
      <c r="O2629">
        <v>99</v>
      </c>
      <c r="P2629">
        <v>9999</v>
      </c>
    </row>
    <row r="2630" spans="1:39">
      <c r="A2630">
        <v>8</v>
      </c>
      <c r="B2630">
        <v>161</v>
      </c>
      <c r="C2630">
        <v>2016</v>
      </c>
      <c r="D2630">
        <v>99</v>
      </c>
      <c r="E2630">
        <v>99</v>
      </c>
      <c r="F2630">
        <v>99</v>
      </c>
      <c r="G2630">
        <v>99</v>
      </c>
      <c r="H2630">
        <v>2</v>
      </c>
      <c r="I2630">
        <v>99</v>
      </c>
      <c r="J2630">
        <v>147</v>
      </c>
      <c r="K2630">
        <v>99</v>
      </c>
      <c r="L2630">
        <v>99</v>
      </c>
      <c r="M2630">
        <v>99</v>
      </c>
      <c r="N2630">
        <v>99</v>
      </c>
      <c r="O2630">
        <v>99</v>
      </c>
      <c r="P2630">
        <v>9999</v>
      </c>
      <c r="Q2630">
        <v>28</v>
      </c>
      <c r="R2630">
        <v>1192</v>
      </c>
      <c r="S2630">
        <v>1181</v>
      </c>
      <c r="T2630">
        <v>13.630646083476272</v>
      </c>
      <c r="U2630">
        <v>13.267620372439103</v>
      </c>
      <c r="V2630">
        <v>14.677013422818789</v>
      </c>
      <c r="W2630">
        <v>58.187129551227777</v>
      </c>
      <c r="X2630">
        <v>144.8779148821686</v>
      </c>
      <c r="Y2630">
        <v>132.61661073825508</v>
      </c>
      <c r="Z2630">
        <v>133.85182049110929</v>
      </c>
      <c r="AA2630">
        <v>23.559226689844579</v>
      </c>
      <c r="AB2630">
        <v>3.5604902631216953</v>
      </c>
      <c r="AC2630">
        <v>-58.419408876803523</v>
      </c>
      <c r="AD2630">
        <v>15</v>
      </c>
      <c r="AE2630">
        <v>5</v>
      </c>
      <c r="AF2630">
        <v>0</v>
      </c>
      <c r="AG2630">
        <v>2</v>
      </c>
      <c r="AH2630">
        <v>1</v>
      </c>
      <c r="AI2630">
        <v>2</v>
      </c>
      <c r="AJ2630">
        <v>0</v>
      </c>
      <c r="AK2630">
        <v>10</v>
      </c>
      <c r="AL2630">
        <v>8</v>
      </c>
      <c r="AM2630">
        <v>0</v>
      </c>
    </row>
    <row r="2631" spans="1:39">
      <c r="A2631">
        <v>8</v>
      </c>
      <c r="B2631">
        <v>162</v>
      </c>
      <c r="C2631">
        <v>2016</v>
      </c>
      <c r="D2631">
        <v>99</v>
      </c>
      <c r="E2631">
        <v>99</v>
      </c>
      <c r="F2631">
        <v>99</v>
      </c>
      <c r="G2631">
        <v>99</v>
      </c>
      <c r="H2631">
        <v>1</v>
      </c>
      <c r="I2631">
        <v>99</v>
      </c>
      <c r="J2631">
        <v>155</v>
      </c>
      <c r="K2631">
        <v>99</v>
      </c>
      <c r="L2631">
        <v>99</v>
      </c>
      <c r="M2631">
        <v>99</v>
      </c>
      <c r="N2631">
        <v>99</v>
      </c>
      <c r="O2631">
        <v>99</v>
      </c>
      <c r="P2631">
        <v>9999</v>
      </c>
    </row>
    <row r="2632" spans="1:39">
      <c r="A2632">
        <v>8</v>
      </c>
      <c r="B2632">
        <v>163</v>
      </c>
      <c r="C2632">
        <v>2016</v>
      </c>
      <c r="D2632">
        <v>99</v>
      </c>
      <c r="E2632">
        <v>99</v>
      </c>
      <c r="F2632">
        <v>99</v>
      </c>
      <c r="G2632">
        <v>99</v>
      </c>
      <c r="H2632">
        <v>2</v>
      </c>
      <c r="I2632">
        <v>99</v>
      </c>
      <c r="J2632">
        <v>160</v>
      </c>
      <c r="K2632">
        <v>99</v>
      </c>
      <c r="L2632">
        <v>99</v>
      </c>
      <c r="M2632">
        <v>99</v>
      </c>
      <c r="N2632">
        <v>99</v>
      </c>
      <c r="O2632">
        <v>99</v>
      </c>
      <c r="P2632">
        <v>9999</v>
      </c>
      <c r="Q2632">
        <v>39</v>
      </c>
      <c r="R2632">
        <v>1203</v>
      </c>
      <c r="S2632">
        <v>1203</v>
      </c>
      <c r="T2632">
        <v>13.756432246998283</v>
      </c>
      <c r="U2632">
        <v>13.54111569911519</v>
      </c>
      <c r="V2632">
        <v>14.508728179551124</v>
      </c>
      <c r="W2632">
        <v>57.802161263507891</v>
      </c>
      <c r="X2632">
        <v>145.30088646206789</v>
      </c>
      <c r="Y2632">
        <v>134.11271820448877</v>
      </c>
      <c r="Z2632">
        <v>134.11271820448877</v>
      </c>
      <c r="AA2632">
        <v>24.992357857913245</v>
      </c>
      <c r="AB2632">
        <v>2.825915336701271</v>
      </c>
      <c r="AC2632">
        <v>-44.667071324783848</v>
      </c>
      <c r="AD2632">
        <v>7</v>
      </c>
      <c r="AE2632">
        <v>0</v>
      </c>
      <c r="AF2632">
        <v>0</v>
      </c>
      <c r="AG2632">
        <v>5</v>
      </c>
      <c r="AH2632">
        <v>2</v>
      </c>
      <c r="AI2632">
        <v>3</v>
      </c>
      <c r="AJ2632">
        <v>0</v>
      </c>
      <c r="AK2632">
        <v>0</v>
      </c>
      <c r="AL2632">
        <v>1</v>
      </c>
      <c r="AM2632">
        <v>0</v>
      </c>
    </row>
    <row r="2633" spans="1:39">
      <c r="A2633">
        <v>8</v>
      </c>
      <c r="B2633">
        <v>164</v>
      </c>
      <c r="C2633">
        <v>2016</v>
      </c>
      <c r="D2633">
        <v>99</v>
      </c>
      <c r="E2633">
        <v>99</v>
      </c>
      <c r="F2633">
        <v>99</v>
      </c>
      <c r="G2633">
        <v>99</v>
      </c>
      <c r="H2633">
        <v>1</v>
      </c>
      <c r="I2633">
        <v>99</v>
      </c>
      <c r="J2633">
        <v>171</v>
      </c>
      <c r="K2633">
        <v>99</v>
      </c>
      <c r="L2633">
        <v>99</v>
      </c>
      <c r="M2633">
        <v>99</v>
      </c>
      <c r="N2633">
        <v>99</v>
      </c>
      <c r="O2633">
        <v>99</v>
      </c>
      <c r="P2633">
        <v>9999</v>
      </c>
      <c r="Q2633">
        <v>4</v>
      </c>
      <c r="R2633">
        <v>4</v>
      </c>
      <c r="S2633">
        <v>4</v>
      </c>
      <c r="T2633">
        <v>4.5740423098913664E-2</v>
      </c>
      <c r="U2633">
        <v>4.6447036697523376E-2</v>
      </c>
      <c r="V2633">
        <v>15.5</v>
      </c>
      <c r="W2633">
        <v>59</v>
      </c>
      <c r="X2633">
        <v>149.89165763813651</v>
      </c>
      <c r="Y2633">
        <v>138.35</v>
      </c>
      <c r="Z2633">
        <v>138.35</v>
      </c>
      <c r="AA2633">
        <v>19.320131987126842</v>
      </c>
      <c r="AB2633">
        <v>1.2247448713915889</v>
      </c>
      <c r="AC2633">
        <v>16.481961239914536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</row>
    <row r="2634" spans="1:39">
      <c r="A2634">
        <v>8</v>
      </c>
      <c r="B2634">
        <v>165</v>
      </c>
      <c r="C2634">
        <v>2016</v>
      </c>
      <c r="D2634">
        <v>99</v>
      </c>
      <c r="E2634">
        <v>99</v>
      </c>
      <c r="F2634">
        <v>99</v>
      </c>
      <c r="G2634">
        <v>99</v>
      </c>
      <c r="H2634">
        <v>2</v>
      </c>
      <c r="I2634">
        <v>99</v>
      </c>
      <c r="J2634">
        <v>181</v>
      </c>
      <c r="K2634">
        <v>99</v>
      </c>
      <c r="L2634">
        <v>99</v>
      </c>
      <c r="M2634">
        <v>99</v>
      </c>
      <c r="N2634">
        <v>99</v>
      </c>
      <c r="O2634">
        <v>99</v>
      </c>
      <c r="P2634">
        <v>9999</v>
      </c>
      <c r="Q2634">
        <v>8</v>
      </c>
      <c r="R2634">
        <v>95</v>
      </c>
      <c r="S2634">
        <v>95</v>
      </c>
      <c r="T2634">
        <v>1.0863350485991992</v>
      </c>
      <c r="U2634">
        <v>1.115005850782306</v>
      </c>
      <c r="V2634">
        <v>16.905263157894741</v>
      </c>
      <c r="W2634">
        <v>62.652631578947378</v>
      </c>
      <c r="X2634">
        <v>151.50709927581681</v>
      </c>
      <c r="Y2634">
        <v>139.84105263157889</v>
      </c>
      <c r="Z2634">
        <v>139.84105263157889</v>
      </c>
      <c r="AA2634">
        <v>26.861188964306557</v>
      </c>
      <c r="AB2634">
        <v>1.5062565731859887</v>
      </c>
      <c r="AC2634">
        <v>-54.264208587496199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</row>
    <row r="2635" spans="1:39">
      <c r="A2635">
        <v>8</v>
      </c>
      <c r="B2635">
        <v>166</v>
      </c>
      <c r="C2635">
        <v>2016</v>
      </c>
      <c r="D2635">
        <v>99</v>
      </c>
      <c r="E2635">
        <v>99</v>
      </c>
      <c r="F2635">
        <v>99</v>
      </c>
      <c r="G2635">
        <v>99</v>
      </c>
      <c r="H2635">
        <v>2</v>
      </c>
      <c r="I2635">
        <v>99</v>
      </c>
      <c r="J2635">
        <v>470</v>
      </c>
      <c r="K2635">
        <v>99</v>
      </c>
      <c r="L2635">
        <v>99</v>
      </c>
      <c r="M2635">
        <v>99</v>
      </c>
      <c r="N2635">
        <v>99</v>
      </c>
      <c r="O2635">
        <v>99</v>
      </c>
      <c r="P2635">
        <v>9999</v>
      </c>
      <c r="Q2635">
        <v>2</v>
      </c>
      <c r="R2635">
        <v>10</v>
      </c>
      <c r="S2635">
        <v>10</v>
      </c>
      <c r="T2635">
        <v>0.11435105774728416</v>
      </c>
      <c r="U2635">
        <v>0.13040253147260952</v>
      </c>
      <c r="V2635">
        <v>16.399999999999999</v>
      </c>
      <c r="W2635">
        <v>61.3</v>
      </c>
      <c r="X2635">
        <v>168.33152762730225</v>
      </c>
      <c r="Y2635">
        <v>155.37</v>
      </c>
      <c r="Z2635">
        <v>155.37</v>
      </c>
      <c r="AA2635">
        <v>17.209302716844821</v>
      </c>
      <c r="AB2635">
        <v>2.0024984394502243</v>
      </c>
      <c r="AC2635">
        <v>16.247068336776923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</row>
    <row r="2636" spans="1:39">
      <c r="A2636">
        <v>8</v>
      </c>
      <c r="B2636">
        <v>167</v>
      </c>
      <c r="C2636">
        <v>2016</v>
      </c>
      <c r="D2636">
        <v>99</v>
      </c>
      <c r="E2636">
        <v>99</v>
      </c>
      <c r="F2636">
        <v>99</v>
      </c>
      <c r="G2636">
        <v>99</v>
      </c>
      <c r="H2636">
        <v>1</v>
      </c>
      <c r="I2636">
        <v>99</v>
      </c>
      <c r="J2636">
        <v>643</v>
      </c>
      <c r="K2636">
        <v>99</v>
      </c>
      <c r="L2636">
        <v>99</v>
      </c>
      <c r="M2636">
        <v>99</v>
      </c>
      <c r="N2636">
        <v>99</v>
      </c>
      <c r="O2636">
        <v>99</v>
      </c>
      <c r="P2636">
        <v>9999</v>
      </c>
    </row>
    <row r="2637" spans="1:39">
      <c r="A2637">
        <v>8</v>
      </c>
      <c r="B2637">
        <v>168</v>
      </c>
      <c r="C2637">
        <v>2016</v>
      </c>
      <c r="D2637">
        <v>99</v>
      </c>
      <c r="E2637">
        <v>99</v>
      </c>
      <c r="F2637">
        <v>99</v>
      </c>
      <c r="G2637">
        <v>99</v>
      </c>
      <c r="H2637">
        <v>1</v>
      </c>
      <c r="I2637">
        <v>99</v>
      </c>
      <c r="J2637">
        <v>802</v>
      </c>
      <c r="K2637">
        <v>99</v>
      </c>
      <c r="L2637">
        <v>99</v>
      </c>
      <c r="M2637">
        <v>99</v>
      </c>
      <c r="N2637">
        <v>99</v>
      </c>
      <c r="O2637">
        <v>99</v>
      </c>
      <c r="P2637">
        <v>9999</v>
      </c>
      <c r="Q2637">
        <v>1</v>
      </c>
      <c r="R2637">
        <v>8</v>
      </c>
      <c r="S2637">
        <v>8</v>
      </c>
      <c r="T2637">
        <v>9.1480846197827329E-2</v>
      </c>
      <c r="U2637">
        <v>8.2889579765945201E-2</v>
      </c>
      <c r="V2637">
        <v>16.25</v>
      </c>
      <c r="W2637">
        <v>60.25</v>
      </c>
      <c r="X2637">
        <v>133.7486457204767</v>
      </c>
      <c r="Y2637">
        <v>123.45</v>
      </c>
      <c r="Z2637">
        <v>123.45</v>
      </c>
      <c r="AA2637">
        <v>18.348296923692995</v>
      </c>
      <c r="AB2637">
        <v>1.3919410907075049</v>
      </c>
      <c r="AC2637">
        <v>-76.400517614733403</v>
      </c>
      <c r="AD2637">
        <v>0</v>
      </c>
      <c r="AE2637">
        <v>0</v>
      </c>
      <c r="AF2637">
        <v>0</v>
      </c>
      <c r="AG2637">
        <v>0</v>
      </c>
      <c r="AH2637">
        <v>4</v>
      </c>
      <c r="AI2637">
        <v>0</v>
      </c>
      <c r="AJ2637">
        <v>0</v>
      </c>
      <c r="AK2637">
        <v>0</v>
      </c>
      <c r="AL2637">
        <v>0</v>
      </c>
      <c r="AM2637">
        <v>0</v>
      </c>
    </row>
    <row r="2638" spans="1:39">
      <c r="A2638">
        <v>8</v>
      </c>
      <c r="B2638">
        <v>169</v>
      </c>
      <c r="C2638">
        <v>2015</v>
      </c>
      <c r="D2638">
        <v>99</v>
      </c>
      <c r="E2638">
        <v>99</v>
      </c>
      <c r="F2638">
        <v>99</v>
      </c>
      <c r="G2638">
        <v>99</v>
      </c>
      <c r="H2638">
        <v>1</v>
      </c>
      <c r="I2638">
        <v>99</v>
      </c>
      <c r="J2638">
        <v>103</v>
      </c>
      <c r="K2638">
        <v>99</v>
      </c>
      <c r="L2638">
        <v>99</v>
      </c>
      <c r="M2638">
        <v>99</v>
      </c>
      <c r="N2638">
        <v>99</v>
      </c>
      <c r="O2638">
        <v>99</v>
      </c>
      <c r="P2638">
        <v>9999</v>
      </c>
      <c r="Q2638">
        <v>12</v>
      </c>
      <c r="R2638">
        <v>25</v>
      </c>
      <c r="S2638">
        <v>25</v>
      </c>
      <c r="T2638">
        <v>0.27694693696687722</v>
      </c>
      <c r="U2638">
        <v>0.27390877615416453</v>
      </c>
      <c r="V2638">
        <v>15.08</v>
      </c>
      <c r="W2638">
        <v>58.28</v>
      </c>
      <c r="X2638">
        <v>144.50270855904651</v>
      </c>
      <c r="Y2638">
        <v>133.37600000000003</v>
      </c>
      <c r="Z2638">
        <v>133.37600000000003</v>
      </c>
      <c r="AA2638">
        <v>22.087703004160328</v>
      </c>
      <c r="AB2638">
        <v>2.615645235883441</v>
      </c>
      <c r="AC2638">
        <v>-54.947731617064392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</row>
    <row r="2639" spans="1:39">
      <c r="A2639">
        <v>8</v>
      </c>
      <c r="B2639">
        <v>170</v>
      </c>
      <c r="C2639">
        <v>2015</v>
      </c>
      <c r="D2639">
        <v>99</v>
      </c>
      <c r="E2639">
        <v>99</v>
      </c>
      <c r="F2639">
        <v>99</v>
      </c>
      <c r="G2639">
        <v>99</v>
      </c>
      <c r="H2639">
        <v>2</v>
      </c>
      <c r="I2639">
        <v>99</v>
      </c>
      <c r="J2639">
        <v>106</v>
      </c>
      <c r="K2639">
        <v>99</v>
      </c>
      <c r="L2639">
        <v>99</v>
      </c>
      <c r="M2639">
        <v>99</v>
      </c>
      <c r="N2639">
        <v>99</v>
      </c>
      <c r="O2639">
        <v>99</v>
      </c>
      <c r="P2639">
        <v>9999</v>
      </c>
      <c r="Q2639">
        <v>66</v>
      </c>
      <c r="R2639">
        <v>1215</v>
      </c>
      <c r="S2639">
        <v>1215</v>
      </c>
      <c r="T2639">
        <v>13.459621136590233</v>
      </c>
      <c r="U2639">
        <v>13.299156619894736</v>
      </c>
      <c r="V2639">
        <v>15.58024691358025</v>
      </c>
      <c r="W2639">
        <v>59.988477366255125</v>
      </c>
      <c r="X2639">
        <v>144.36365581905477</v>
      </c>
      <c r="Y2639">
        <v>133.24765432098772</v>
      </c>
      <c r="Z2639">
        <v>133.24765432098772</v>
      </c>
      <c r="AA2639">
        <v>29.401605325769761</v>
      </c>
      <c r="AB2639">
        <v>4.0965546783884994</v>
      </c>
      <c r="AC2639">
        <v>-45.345066540661605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13</v>
      </c>
      <c r="AM2639">
        <v>2</v>
      </c>
    </row>
    <row r="2640" spans="1:39">
      <c r="A2640">
        <v>8</v>
      </c>
      <c r="B2640">
        <v>171</v>
      </c>
      <c r="C2640">
        <v>2015</v>
      </c>
      <c r="D2640">
        <v>99</v>
      </c>
      <c r="E2640">
        <v>99</v>
      </c>
      <c r="F2640">
        <v>99</v>
      </c>
      <c r="G2640">
        <v>99</v>
      </c>
      <c r="H2640">
        <v>1</v>
      </c>
      <c r="I2640">
        <v>99</v>
      </c>
      <c r="J2640">
        <v>109</v>
      </c>
      <c r="K2640">
        <v>99</v>
      </c>
      <c r="L2640">
        <v>99</v>
      </c>
      <c r="M2640">
        <v>99</v>
      </c>
      <c r="N2640">
        <v>99</v>
      </c>
      <c r="O2640">
        <v>99</v>
      </c>
      <c r="P2640">
        <v>9999</v>
      </c>
      <c r="Q2640">
        <v>1</v>
      </c>
      <c r="R2640">
        <v>1</v>
      </c>
      <c r="S2640">
        <v>1</v>
      </c>
      <c r="T2640">
        <v>1.107787747867508E-2</v>
      </c>
      <c r="U2640">
        <v>9.47147369558996E-3</v>
      </c>
      <c r="V2640">
        <v>17</v>
      </c>
      <c r="W2640">
        <v>63</v>
      </c>
      <c r="X2640">
        <v>124.91874322860238</v>
      </c>
      <c r="Y2640">
        <v>115.3</v>
      </c>
      <c r="Z2640">
        <v>115.3</v>
      </c>
      <c r="AA2640">
        <v>0</v>
      </c>
      <c r="AB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</row>
    <row r="2641" spans="1:39">
      <c r="A2641">
        <v>8</v>
      </c>
      <c r="B2641">
        <v>172</v>
      </c>
      <c r="C2641">
        <v>2015</v>
      </c>
      <c r="D2641">
        <v>99</v>
      </c>
      <c r="E2641">
        <v>99</v>
      </c>
      <c r="F2641">
        <v>99</v>
      </c>
      <c r="G2641">
        <v>99</v>
      </c>
      <c r="H2641">
        <v>1</v>
      </c>
      <c r="I2641">
        <v>99</v>
      </c>
      <c r="J2641">
        <v>111</v>
      </c>
      <c r="K2641">
        <v>99</v>
      </c>
      <c r="L2641">
        <v>99</v>
      </c>
      <c r="M2641">
        <v>99</v>
      </c>
      <c r="N2641">
        <v>99</v>
      </c>
      <c r="O2641">
        <v>99</v>
      </c>
      <c r="P2641">
        <v>9999</v>
      </c>
    </row>
    <row r="2642" spans="1:39">
      <c r="A2642">
        <v>8</v>
      </c>
      <c r="B2642">
        <v>173</v>
      </c>
      <c r="C2642">
        <v>2015</v>
      </c>
      <c r="D2642">
        <v>99</v>
      </c>
      <c r="E2642">
        <v>99</v>
      </c>
      <c r="F2642">
        <v>99</v>
      </c>
      <c r="G2642">
        <v>99</v>
      </c>
      <c r="H2642">
        <v>1</v>
      </c>
      <c r="I2642">
        <v>99</v>
      </c>
      <c r="J2642">
        <v>113</v>
      </c>
      <c r="K2642">
        <v>99</v>
      </c>
      <c r="L2642">
        <v>99</v>
      </c>
      <c r="M2642">
        <v>99</v>
      </c>
      <c r="N2642">
        <v>99</v>
      </c>
      <c r="O2642">
        <v>99</v>
      </c>
      <c r="P2642">
        <v>9999</v>
      </c>
      <c r="Q2642">
        <v>2</v>
      </c>
      <c r="R2642">
        <v>10</v>
      </c>
      <c r="S2642">
        <v>10</v>
      </c>
      <c r="T2642">
        <v>0.1107787747867508</v>
      </c>
      <c r="U2642">
        <v>9.2447497805871123E-2</v>
      </c>
      <c r="V2642">
        <v>14.9</v>
      </c>
      <c r="W2642">
        <v>58.1</v>
      </c>
      <c r="X2642">
        <v>121.92849404117013</v>
      </c>
      <c r="Y2642">
        <v>112.54</v>
      </c>
      <c r="Z2642">
        <v>112.54</v>
      </c>
      <c r="AA2642">
        <v>21.477066838839953</v>
      </c>
      <c r="AB2642">
        <v>2.0712315177208329</v>
      </c>
      <c r="AC2642">
        <v>44.231655974826872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</row>
    <row r="2643" spans="1:39">
      <c r="A2643">
        <v>8</v>
      </c>
      <c r="B2643">
        <v>174</v>
      </c>
      <c r="C2643">
        <v>2015</v>
      </c>
      <c r="D2643">
        <v>99</v>
      </c>
      <c r="E2643">
        <v>99</v>
      </c>
      <c r="F2643">
        <v>99</v>
      </c>
      <c r="G2643">
        <v>99</v>
      </c>
      <c r="H2643">
        <v>1</v>
      </c>
      <c r="I2643">
        <v>99</v>
      </c>
      <c r="J2643">
        <v>116</v>
      </c>
      <c r="K2643">
        <v>99</v>
      </c>
      <c r="L2643">
        <v>99</v>
      </c>
      <c r="M2643">
        <v>99</v>
      </c>
      <c r="N2643">
        <v>99</v>
      </c>
      <c r="O2643">
        <v>99</v>
      </c>
      <c r="P2643">
        <v>9999</v>
      </c>
    </row>
    <row r="2644" spans="1:39">
      <c r="A2644">
        <v>8</v>
      </c>
      <c r="B2644">
        <v>175</v>
      </c>
      <c r="C2644">
        <v>2015</v>
      </c>
      <c r="D2644">
        <v>99</v>
      </c>
      <c r="E2644">
        <v>99</v>
      </c>
      <c r="F2644">
        <v>99</v>
      </c>
      <c r="G2644">
        <v>99</v>
      </c>
      <c r="H2644">
        <v>2</v>
      </c>
      <c r="I2644">
        <v>99</v>
      </c>
      <c r="J2644">
        <v>117</v>
      </c>
      <c r="K2644">
        <v>99</v>
      </c>
      <c r="L2644">
        <v>99</v>
      </c>
      <c r="M2644">
        <v>99</v>
      </c>
      <c r="N2644">
        <v>99</v>
      </c>
      <c r="O2644">
        <v>99</v>
      </c>
      <c r="P2644">
        <v>9999</v>
      </c>
      <c r="Q2644">
        <v>63</v>
      </c>
      <c r="R2644">
        <v>1434</v>
      </c>
      <c r="S2644">
        <v>1434</v>
      </c>
      <c r="T2644">
        <v>15.885676304420077</v>
      </c>
      <c r="U2644">
        <v>15.933195634151701</v>
      </c>
      <c r="V2644">
        <v>15.826359832635989</v>
      </c>
      <c r="W2644">
        <v>60.209205020920514</v>
      </c>
      <c r="X2644">
        <v>146.5425640421218</v>
      </c>
      <c r="Y2644">
        <v>135.25878661087847</v>
      </c>
      <c r="Z2644">
        <v>135.25878661087847</v>
      </c>
      <c r="AA2644">
        <v>28.8351924283002</v>
      </c>
      <c r="AB2644">
        <v>3.0894654421239207</v>
      </c>
      <c r="AC2644">
        <v>-66.095903977231401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2</v>
      </c>
      <c r="AM2644">
        <v>0</v>
      </c>
    </row>
    <row r="2645" spans="1:39">
      <c r="A2645">
        <v>8</v>
      </c>
      <c r="B2645">
        <v>176</v>
      </c>
      <c r="C2645">
        <v>2015</v>
      </c>
      <c r="D2645">
        <v>99</v>
      </c>
      <c r="E2645">
        <v>99</v>
      </c>
      <c r="F2645">
        <v>99</v>
      </c>
      <c r="G2645">
        <v>99</v>
      </c>
      <c r="H2645">
        <v>1</v>
      </c>
      <c r="I2645">
        <v>99</v>
      </c>
      <c r="J2645">
        <v>121</v>
      </c>
      <c r="K2645">
        <v>99</v>
      </c>
      <c r="L2645">
        <v>99</v>
      </c>
      <c r="M2645">
        <v>99</v>
      </c>
      <c r="N2645">
        <v>99</v>
      </c>
      <c r="O2645">
        <v>99</v>
      </c>
      <c r="P2645">
        <v>9999</v>
      </c>
      <c r="Q2645">
        <v>159</v>
      </c>
      <c r="R2645">
        <v>2549</v>
      </c>
      <c r="S2645">
        <v>2529</v>
      </c>
      <c r="T2645">
        <v>28.237509693142798</v>
      </c>
      <c r="U2645">
        <v>28.228721056967156</v>
      </c>
      <c r="V2645">
        <v>14.301686936053351</v>
      </c>
      <c r="W2645">
        <v>57.597864768683245</v>
      </c>
      <c r="X2645">
        <v>146.8002874961698</v>
      </c>
      <c r="Y2645">
        <v>134.8134170262847</v>
      </c>
      <c r="Z2645">
        <v>135.87955713720825</v>
      </c>
      <c r="AA2645">
        <v>28.628072679031678</v>
      </c>
      <c r="AB2645">
        <v>4.1915403924932173</v>
      </c>
      <c r="AC2645">
        <v>-63.108546381547349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60</v>
      </c>
      <c r="AM2645">
        <v>0</v>
      </c>
    </row>
    <row r="2646" spans="1:39">
      <c r="A2646">
        <v>8</v>
      </c>
      <c r="B2646">
        <v>177</v>
      </c>
      <c r="C2646">
        <v>2015</v>
      </c>
      <c r="D2646">
        <v>99</v>
      </c>
      <c r="E2646">
        <v>99</v>
      </c>
      <c r="F2646">
        <v>99</v>
      </c>
      <c r="G2646">
        <v>99</v>
      </c>
      <c r="H2646">
        <v>1</v>
      </c>
      <c r="I2646">
        <v>99</v>
      </c>
      <c r="J2646">
        <v>134</v>
      </c>
      <c r="K2646">
        <v>99</v>
      </c>
      <c r="L2646">
        <v>99</v>
      </c>
      <c r="M2646">
        <v>99</v>
      </c>
      <c r="N2646">
        <v>99</v>
      </c>
      <c r="O2646">
        <v>99</v>
      </c>
      <c r="P2646">
        <v>9999</v>
      </c>
      <c r="Q2646">
        <v>3</v>
      </c>
      <c r="R2646">
        <v>17</v>
      </c>
      <c r="S2646">
        <v>17</v>
      </c>
      <c r="T2646">
        <v>0.18832391713747637</v>
      </c>
      <c r="U2646">
        <v>0.16942683865701894</v>
      </c>
      <c r="V2646">
        <v>15.23529411764706</v>
      </c>
      <c r="W2646">
        <v>59.17647058823529</v>
      </c>
      <c r="X2646">
        <v>131.4447772608502</v>
      </c>
      <c r="Y2646">
        <v>121.3235294117647</v>
      </c>
      <c r="Z2646">
        <v>121.3235294117647</v>
      </c>
      <c r="AA2646">
        <v>20.374797852819409</v>
      </c>
      <c r="AB2646">
        <v>1.6173796570430976</v>
      </c>
      <c r="AC2646">
        <v>-16.898994680700753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</row>
    <row r="2647" spans="1:39">
      <c r="A2647">
        <v>8</v>
      </c>
      <c r="B2647">
        <v>178</v>
      </c>
      <c r="C2647">
        <v>2015</v>
      </c>
      <c r="D2647">
        <v>99</v>
      </c>
      <c r="E2647">
        <v>99</v>
      </c>
      <c r="F2647">
        <v>99</v>
      </c>
      <c r="G2647">
        <v>99</v>
      </c>
      <c r="H2647">
        <v>2</v>
      </c>
      <c r="I2647">
        <v>99</v>
      </c>
      <c r="J2647">
        <v>141</v>
      </c>
      <c r="K2647">
        <v>99</v>
      </c>
      <c r="L2647">
        <v>99</v>
      </c>
      <c r="M2647">
        <v>99</v>
      </c>
      <c r="N2647">
        <v>99</v>
      </c>
      <c r="O2647">
        <v>99</v>
      </c>
      <c r="P2647">
        <v>9999</v>
      </c>
      <c r="Q2647">
        <v>29</v>
      </c>
      <c r="R2647">
        <v>924</v>
      </c>
      <c r="S2647">
        <v>924</v>
      </c>
      <c r="T2647">
        <v>10.235958790295779</v>
      </c>
      <c r="U2647">
        <v>10.03745380500232</v>
      </c>
      <c r="V2647">
        <v>15.873376623376624</v>
      </c>
      <c r="W2647">
        <v>60.864718614718605</v>
      </c>
      <c r="X2647">
        <v>143.27210348337124</v>
      </c>
      <c r="Y2647">
        <v>132.24015151515152</v>
      </c>
      <c r="Z2647">
        <v>132.24015151515152</v>
      </c>
      <c r="AA2647">
        <v>28.04586805031456</v>
      </c>
      <c r="AB2647">
        <v>4.1573605807946308</v>
      </c>
      <c r="AC2647">
        <v>-40.903610673220129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6</v>
      </c>
      <c r="AM2647">
        <v>0</v>
      </c>
    </row>
    <row r="2648" spans="1:39">
      <c r="A2648">
        <v>8</v>
      </c>
      <c r="B2648">
        <v>179</v>
      </c>
      <c r="C2648">
        <v>2015</v>
      </c>
      <c r="D2648">
        <v>99</v>
      </c>
      <c r="E2648">
        <v>99</v>
      </c>
      <c r="F2648">
        <v>99</v>
      </c>
      <c r="G2648">
        <v>99</v>
      </c>
      <c r="H2648">
        <v>2</v>
      </c>
      <c r="I2648">
        <v>99</v>
      </c>
      <c r="J2648">
        <v>143</v>
      </c>
      <c r="K2648">
        <v>99</v>
      </c>
      <c r="L2648">
        <v>99</v>
      </c>
      <c r="M2648">
        <v>99</v>
      </c>
      <c r="N2648">
        <v>99</v>
      </c>
      <c r="O2648">
        <v>99</v>
      </c>
      <c r="P2648">
        <v>9999</v>
      </c>
    </row>
    <row r="2649" spans="1:39">
      <c r="A2649">
        <v>8</v>
      </c>
      <c r="B2649">
        <v>180</v>
      </c>
      <c r="C2649">
        <v>2015</v>
      </c>
      <c r="D2649">
        <v>99</v>
      </c>
      <c r="E2649">
        <v>99</v>
      </c>
      <c r="F2649">
        <v>99</v>
      </c>
      <c r="G2649">
        <v>99</v>
      </c>
      <c r="H2649">
        <v>2</v>
      </c>
      <c r="I2649">
        <v>99</v>
      </c>
      <c r="J2649">
        <v>147</v>
      </c>
      <c r="K2649">
        <v>99</v>
      </c>
      <c r="L2649">
        <v>99</v>
      </c>
      <c r="M2649">
        <v>99</v>
      </c>
      <c r="N2649">
        <v>99</v>
      </c>
      <c r="O2649">
        <v>99</v>
      </c>
      <c r="P2649">
        <v>9999</v>
      </c>
      <c r="Q2649">
        <v>33</v>
      </c>
      <c r="R2649">
        <v>1251</v>
      </c>
      <c r="S2649">
        <v>1243</v>
      </c>
      <c r="T2649">
        <v>13.858424725822536</v>
      </c>
      <c r="U2649">
        <v>14.172396921943569</v>
      </c>
      <c r="V2649">
        <v>13.626698641087129</v>
      </c>
      <c r="W2649">
        <v>56.481898632341114</v>
      </c>
      <c r="X2649">
        <v>150.1297770018007</v>
      </c>
      <c r="Y2649">
        <v>137.91063149480431</v>
      </c>
      <c r="Z2649">
        <v>138.79823008849573</v>
      </c>
      <c r="AA2649">
        <v>26.956418688925766</v>
      </c>
      <c r="AB2649">
        <v>4.4944179841525118</v>
      </c>
      <c r="AC2649">
        <v>-61.514953524813954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38</v>
      </c>
      <c r="AM2649">
        <v>0</v>
      </c>
    </row>
    <row r="2650" spans="1:39">
      <c r="A2650">
        <v>8</v>
      </c>
      <c r="B2650">
        <v>181</v>
      </c>
      <c r="C2650">
        <v>2015</v>
      </c>
      <c r="D2650">
        <v>99</v>
      </c>
      <c r="E2650">
        <v>99</v>
      </c>
      <c r="F2650">
        <v>99</v>
      </c>
      <c r="G2650">
        <v>99</v>
      </c>
      <c r="H2650">
        <v>1</v>
      </c>
      <c r="I2650">
        <v>99</v>
      </c>
      <c r="J2650">
        <v>155</v>
      </c>
      <c r="K2650">
        <v>99</v>
      </c>
      <c r="L2650">
        <v>99</v>
      </c>
      <c r="M2650">
        <v>99</v>
      </c>
      <c r="N2650">
        <v>99</v>
      </c>
      <c r="O2650">
        <v>99</v>
      </c>
      <c r="P2650">
        <v>9999</v>
      </c>
      <c r="Q2650">
        <v>1</v>
      </c>
      <c r="R2650">
        <v>6</v>
      </c>
      <c r="S2650">
        <v>6</v>
      </c>
      <c r="T2650">
        <v>6.6467264872050513E-2</v>
      </c>
      <c r="U2650">
        <v>0.12069762620060998</v>
      </c>
      <c r="V2650">
        <v>3</v>
      </c>
      <c r="W2650">
        <v>37.666666666666657</v>
      </c>
      <c r="X2650">
        <v>265.31238714337314</v>
      </c>
      <c r="Y2650">
        <v>244.88333333333341</v>
      </c>
      <c r="Z2650">
        <v>244.88333333333341</v>
      </c>
      <c r="AA2650">
        <v>21.563968146475514</v>
      </c>
      <c r="AB2650">
        <v>3.0368111930481154</v>
      </c>
      <c r="AC2650">
        <v>-93.947567756641632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</row>
    <row r="2651" spans="1:39">
      <c r="A2651">
        <v>8</v>
      </c>
      <c r="B2651">
        <v>182</v>
      </c>
      <c r="C2651">
        <v>2015</v>
      </c>
      <c r="D2651">
        <v>99</v>
      </c>
      <c r="E2651">
        <v>99</v>
      </c>
      <c r="F2651">
        <v>99</v>
      </c>
      <c r="G2651">
        <v>99</v>
      </c>
      <c r="H2651">
        <v>2</v>
      </c>
      <c r="I2651">
        <v>99</v>
      </c>
      <c r="J2651">
        <v>160</v>
      </c>
      <c r="K2651">
        <v>99</v>
      </c>
      <c r="L2651">
        <v>99</v>
      </c>
      <c r="M2651">
        <v>99</v>
      </c>
      <c r="N2651">
        <v>99</v>
      </c>
      <c r="O2651">
        <v>99</v>
      </c>
      <c r="P2651">
        <v>9999</v>
      </c>
      <c r="Q2651">
        <v>39</v>
      </c>
      <c r="R2651">
        <v>1249</v>
      </c>
      <c r="S2651">
        <v>1249</v>
      </c>
      <c r="T2651">
        <v>13.836268970865184</v>
      </c>
      <c r="U2651">
        <v>13.517616612488421</v>
      </c>
      <c r="V2651">
        <v>14.759007205764611</v>
      </c>
      <c r="W2651">
        <v>58.036829463570839</v>
      </c>
      <c r="X2651">
        <v>142.74067141036787</v>
      </c>
      <c r="Y2651">
        <v>131.7496397117695</v>
      </c>
      <c r="Z2651">
        <v>131.7496397117695</v>
      </c>
      <c r="AA2651">
        <v>26.564563740209017</v>
      </c>
      <c r="AB2651">
        <v>3.4931370257643706</v>
      </c>
      <c r="AC2651">
        <v>-54.93026521396564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9</v>
      </c>
      <c r="AM2651">
        <v>0</v>
      </c>
    </row>
    <row r="2652" spans="1:39">
      <c r="A2652">
        <v>8</v>
      </c>
      <c r="B2652">
        <v>183</v>
      </c>
      <c r="C2652">
        <v>2015</v>
      </c>
      <c r="D2652">
        <v>99</v>
      </c>
      <c r="E2652">
        <v>99</v>
      </c>
      <c r="F2652">
        <v>99</v>
      </c>
      <c r="G2652">
        <v>99</v>
      </c>
      <c r="H2652">
        <v>1</v>
      </c>
      <c r="I2652">
        <v>99</v>
      </c>
      <c r="J2652">
        <v>171</v>
      </c>
      <c r="K2652">
        <v>99</v>
      </c>
      <c r="L2652">
        <v>99</v>
      </c>
      <c r="M2652">
        <v>99</v>
      </c>
      <c r="N2652">
        <v>99</v>
      </c>
      <c r="O2652">
        <v>99</v>
      </c>
      <c r="P2652">
        <v>9999</v>
      </c>
      <c r="Q2652">
        <v>4</v>
      </c>
      <c r="R2652">
        <v>6</v>
      </c>
      <c r="S2652">
        <v>6</v>
      </c>
      <c r="T2652">
        <v>6.6467264872050513E-2</v>
      </c>
      <c r="U2652">
        <v>7.4621740720502316E-2</v>
      </c>
      <c r="V2652">
        <v>14</v>
      </c>
      <c r="W2652">
        <v>57.66666666666665</v>
      </c>
      <c r="X2652">
        <v>164.03033586132179</v>
      </c>
      <c r="Y2652">
        <v>151.4</v>
      </c>
      <c r="Z2652">
        <v>151.4</v>
      </c>
      <c r="AA2652">
        <v>43.733168190745054</v>
      </c>
      <c r="AB2652">
        <v>1.7950549357116139</v>
      </c>
      <c r="AC2652">
        <v>-93.499088125149058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</row>
    <row r="2653" spans="1:39">
      <c r="A2653">
        <v>8</v>
      </c>
      <c r="B2653">
        <v>184</v>
      </c>
      <c r="C2653">
        <v>2015</v>
      </c>
      <c r="D2653">
        <v>99</v>
      </c>
      <c r="E2653">
        <v>99</v>
      </c>
      <c r="F2653">
        <v>99</v>
      </c>
      <c r="G2653">
        <v>99</v>
      </c>
      <c r="H2653">
        <v>2</v>
      </c>
      <c r="I2653">
        <v>99</v>
      </c>
      <c r="J2653">
        <v>181</v>
      </c>
      <c r="K2653">
        <v>99</v>
      </c>
      <c r="L2653">
        <v>99</v>
      </c>
      <c r="M2653">
        <v>99</v>
      </c>
      <c r="N2653">
        <v>99</v>
      </c>
      <c r="O2653">
        <v>99</v>
      </c>
      <c r="P2653">
        <v>9999</v>
      </c>
      <c r="Q2653">
        <v>11</v>
      </c>
      <c r="R2653">
        <v>243</v>
      </c>
      <c r="S2653">
        <v>243</v>
      </c>
      <c r="T2653">
        <v>2.6919242273180464</v>
      </c>
      <c r="U2653">
        <v>2.8736352616804721</v>
      </c>
      <c r="V2653">
        <v>16.74074074074074</v>
      </c>
      <c r="W2653">
        <v>62.4238683127572</v>
      </c>
      <c r="X2653">
        <v>155.96796989598246</v>
      </c>
      <c r="Y2653">
        <v>143.95843621399169</v>
      </c>
      <c r="Z2653">
        <v>143.95843621399169</v>
      </c>
      <c r="AA2653">
        <v>31.529782785373826</v>
      </c>
      <c r="AB2653">
        <v>1.8136900109747505</v>
      </c>
      <c r="AC2653">
        <v>-70.908947916225813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</row>
    <row r="2654" spans="1:39">
      <c r="A2654">
        <v>8</v>
      </c>
      <c r="B2654">
        <v>185</v>
      </c>
      <c r="C2654">
        <v>2015</v>
      </c>
      <c r="D2654">
        <v>99</v>
      </c>
      <c r="E2654">
        <v>99</v>
      </c>
      <c r="F2654">
        <v>99</v>
      </c>
      <c r="G2654">
        <v>99</v>
      </c>
      <c r="H2654">
        <v>2</v>
      </c>
      <c r="I2654">
        <v>99</v>
      </c>
      <c r="J2654">
        <v>470</v>
      </c>
      <c r="K2654">
        <v>99</v>
      </c>
      <c r="L2654">
        <v>99</v>
      </c>
      <c r="M2654">
        <v>99</v>
      </c>
      <c r="N2654">
        <v>99</v>
      </c>
      <c r="O2654">
        <v>99</v>
      </c>
      <c r="P2654">
        <v>9999</v>
      </c>
      <c r="Q2654">
        <v>1</v>
      </c>
      <c r="R2654">
        <v>11</v>
      </c>
      <c r="S2654">
        <v>11</v>
      </c>
      <c r="T2654">
        <v>0.12185665226542595</v>
      </c>
      <c r="U2654">
        <v>0.13731583199955047</v>
      </c>
      <c r="V2654">
        <v>15.090909090909092</v>
      </c>
      <c r="W2654">
        <v>58.909090909090899</v>
      </c>
      <c r="X2654">
        <v>164.64099281000688</v>
      </c>
      <c r="Y2654">
        <v>151.96363636363637</v>
      </c>
      <c r="Z2654">
        <v>151.96363636363637</v>
      </c>
      <c r="AA2654">
        <v>12.977762289762778</v>
      </c>
      <c r="AB2654">
        <v>2.6095818353467406</v>
      </c>
      <c r="AC2654">
        <v>-62.554747286440943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</row>
    <row r="2655" spans="1:39">
      <c r="A2655">
        <v>8</v>
      </c>
      <c r="B2655">
        <v>186</v>
      </c>
      <c r="C2655">
        <v>2015</v>
      </c>
      <c r="D2655">
        <v>99</v>
      </c>
      <c r="E2655">
        <v>99</v>
      </c>
      <c r="F2655">
        <v>99</v>
      </c>
      <c r="G2655">
        <v>99</v>
      </c>
      <c r="H2655">
        <v>1</v>
      </c>
      <c r="I2655">
        <v>99</v>
      </c>
      <c r="J2655">
        <v>643</v>
      </c>
      <c r="K2655">
        <v>99</v>
      </c>
      <c r="L2655">
        <v>99</v>
      </c>
      <c r="M2655">
        <v>99</v>
      </c>
      <c r="N2655">
        <v>99</v>
      </c>
      <c r="O2655">
        <v>99</v>
      </c>
      <c r="P2655">
        <v>9999</v>
      </c>
      <c r="Q2655">
        <v>1</v>
      </c>
      <c r="R2655">
        <v>11</v>
      </c>
      <c r="S2655">
        <v>11</v>
      </c>
      <c r="T2655">
        <v>0.12185665226542595</v>
      </c>
      <c r="U2655">
        <v>0.10298687399966285</v>
      </c>
      <c r="V2655">
        <v>15.636363636363638</v>
      </c>
      <c r="W2655">
        <v>59.636363636363633</v>
      </c>
      <c r="X2655">
        <v>123.48074460750519</v>
      </c>
      <c r="Y2655">
        <v>113.97272727272724</v>
      </c>
      <c r="Z2655">
        <v>113.97272727272724</v>
      </c>
      <c r="AA2655">
        <v>21.93747689598748</v>
      </c>
      <c r="AB2655">
        <v>3.0233252996939277</v>
      </c>
      <c r="AC2655">
        <v>-64.861776506903155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</row>
    <row r="2656" spans="1:39">
      <c r="A2656">
        <v>8</v>
      </c>
      <c r="B2656">
        <v>187</v>
      </c>
      <c r="C2656">
        <v>2015</v>
      </c>
      <c r="D2656">
        <v>99</v>
      </c>
      <c r="E2656">
        <v>99</v>
      </c>
      <c r="F2656">
        <v>99</v>
      </c>
      <c r="G2656">
        <v>99</v>
      </c>
      <c r="H2656">
        <v>1</v>
      </c>
      <c r="I2656">
        <v>99</v>
      </c>
      <c r="J2656">
        <v>802</v>
      </c>
      <c r="K2656">
        <v>99</v>
      </c>
      <c r="L2656">
        <v>99</v>
      </c>
      <c r="M2656">
        <v>99</v>
      </c>
      <c r="N2656">
        <v>99</v>
      </c>
      <c r="O2656">
        <v>99</v>
      </c>
      <c r="P2656">
        <v>9999</v>
      </c>
      <c r="Q2656">
        <v>1</v>
      </c>
      <c r="R2656">
        <v>10</v>
      </c>
      <c r="S2656">
        <v>10</v>
      </c>
      <c r="T2656">
        <v>0.1107787747867508</v>
      </c>
      <c r="U2656">
        <v>9.4394366206439026E-2</v>
      </c>
      <c r="V2656">
        <v>16.7</v>
      </c>
      <c r="W2656">
        <v>60.3</v>
      </c>
      <c r="X2656">
        <v>124.49620801733477</v>
      </c>
      <c r="Y2656">
        <v>114.91</v>
      </c>
      <c r="Z2656">
        <v>114.91</v>
      </c>
      <c r="AA2656">
        <v>18.926354641081812</v>
      </c>
      <c r="AB2656">
        <v>1.2688577540451813</v>
      </c>
      <c r="AC2656">
        <v>-23.456317936196285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1</v>
      </c>
      <c r="AM2656">
        <v>0</v>
      </c>
    </row>
    <row r="2657" spans="1:29">
      <c r="A2657">
        <v>8</v>
      </c>
      <c r="B2657">
        <v>188</v>
      </c>
      <c r="C2657">
        <v>2014</v>
      </c>
      <c r="D2657">
        <v>99</v>
      </c>
      <c r="E2657">
        <v>99</v>
      </c>
      <c r="F2657">
        <v>99</v>
      </c>
      <c r="G2657">
        <v>99</v>
      </c>
      <c r="H2657">
        <v>1</v>
      </c>
      <c r="I2657">
        <v>99</v>
      </c>
      <c r="J2657">
        <v>101</v>
      </c>
      <c r="K2657">
        <v>99</v>
      </c>
      <c r="L2657">
        <v>99</v>
      </c>
      <c r="M2657">
        <v>99</v>
      </c>
      <c r="N2657">
        <v>99</v>
      </c>
      <c r="O2657">
        <v>99</v>
      </c>
      <c r="P2657">
        <v>9999</v>
      </c>
    </row>
    <row r="2658" spans="1:29">
      <c r="A2658">
        <v>8</v>
      </c>
      <c r="B2658">
        <v>189</v>
      </c>
      <c r="C2658">
        <v>2014</v>
      </c>
      <c r="D2658">
        <v>99</v>
      </c>
      <c r="E2658">
        <v>99</v>
      </c>
      <c r="F2658">
        <v>99</v>
      </c>
      <c r="G2658">
        <v>99</v>
      </c>
      <c r="H2658">
        <v>1</v>
      </c>
      <c r="I2658">
        <v>99</v>
      </c>
      <c r="J2658">
        <v>103</v>
      </c>
      <c r="K2658">
        <v>99</v>
      </c>
      <c r="L2658">
        <v>99</v>
      </c>
      <c r="M2658">
        <v>99</v>
      </c>
      <c r="N2658">
        <v>99</v>
      </c>
      <c r="O2658">
        <v>99</v>
      </c>
      <c r="P2658">
        <v>9999</v>
      </c>
      <c r="Q2658">
        <v>3</v>
      </c>
      <c r="R2658">
        <v>7</v>
      </c>
      <c r="S2658">
        <v>7</v>
      </c>
      <c r="T2658">
        <v>8.1900081900081884E-2</v>
      </c>
      <c r="U2658">
        <v>7.1496061201887617E-2</v>
      </c>
      <c r="V2658">
        <v>15.714285714285712</v>
      </c>
      <c r="W2658">
        <v>59.571428571428562</v>
      </c>
      <c r="X2658">
        <v>126.5438786565547</v>
      </c>
      <c r="Y2658">
        <v>116.8</v>
      </c>
      <c r="Z2658">
        <v>116.8</v>
      </c>
      <c r="AA2658">
        <v>20.638936849695472</v>
      </c>
      <c r="AB2658">
        <v>2.6108095546425512</v>
      </c>
      <c r="AC2658">
        <v>-72.006086856594195</v>
      </c>
    </row>
    <row r="2659" spans="1:29">
      <c r="A2659">
        <v>8</v>
      </c>
      <c r="B2659">
        <v>190</v>
      </c>
      <c r="C2659">
        <v>2014</v>
      </c>
      <c r="D2659">
        <v>99</v>
      </c>
      <c r="E2659">
        <v>99</v>
      </c>
      <c r="F2659">
        <v>99</v>
      </c>
      <c r="G2659">
        <v>99</v>
      </c>
      <c r="H2659">
        <v>2</v>
      </c>
      <c r="I2659">
        <v>99</v>
      </c>
      <c r="J2659">
        <v>106</v>
      </c>
      <c r="K2659">
        <v>99</v>
      </c>
      <c r="L2659">
        <v>99</v>
      </c>
      <c r="M2659">
        <v>99</v>
      </c>
      <c r="N2659">
        <v>99</v>
      </c>
      <c r="O2659">
        <v>99</v>
      </c>
      <c r="P2659">
        <v>9999</v>
      </c>
      <c r="Q2659">
        <v>67</v>
      </c>
      <c r="R2659">
        <v>1331</v>
      </c>
      <c r="S2659">
        <v>1331</v>
      </c>
      <c r="T2659">
        <v>15.572715572715571</v>
      </c>
      <c r="U2659">
        <v>15.62857901141129</v>
      </c>
      <c r="V2659">
        <v>16.501878287002256</v>
      </c>
      <c r="W2659">
        <v>59.495116453794154</v>
      </c>
      <c r="X2659">
        <v>145.47839542601517</v>
      </c>
      <c r="Y2659">
        <v>134.2765589782118</v>
      </c>
      <c r="Z2659">
        <v>134.2765589782118</v>
      </c>
      <c r="AA2659">
        <v>31.112064580551447</v>
      </c>
      <c r="AB2659">
        <v>4.3211358540415032</v>
      </c>
      <c r="AC2659">
        <v>-48.134443418003528</v>
      </c>
    </row>
    <row r="2660" spans="1:29">
      <c r="A2660">
        <v>8</v>
      </c>
      <c r="B2660">
        <v>191</v>
      </c>
      <c r="C2660">
        <v>2014</v>
      </c>
      <c r="D2660">
        <v>99</v>
      </c>
      <c r="E2660">
        <v>99</v>
      </c>
      <c r="F2660">
        <v>99</v>
      </c>
      <c r="G2660">
        <v>99</v>
      </c>
      <c r="H2660">
        <v>1</v>
      </c>
      <c r="I2660">
        <v>99</v>
      </c>
      <c r="J2660">
        <v>109</v>
      </c>
      <c r="K2660">
        <v>99</v>
      </c>
      <c r="L2660">
        <v>99</v>
      </c>
      <c r="M2660">
        <v>99</v>
      </c>
      <c r="N2660">
        <v>99</v>
      </c>
      <c r="O2660">
        <v>99</v>
      </c>
      <c r="P2660">
        <v>9999</v>
      </c>
      <c r="Q2660">
        <v>1</v>
      </c>
      <c r="R2660">
        <v>1</v>
      </c>
      <c r="S2660">
        <v>1</v>
      </c>
      <c r="T2660">
        <v>1.1700011700011699E-2</v>
      </c>
      <c r="U2660">
        <v>1.5250627536214778E-2</v>
      </c>
      <c r="V2660">
        <v>14</v>
      </c>
      <c r="W2660">
        <v>58</v>
      </c>
      <c r="X2660">
        <v>188.9490790899242</v>
      </c>
      <c r="Y2660">
        <v>174.4</v>
      </c>
      <c r="Z2660">
        <v>174.4</v>
      </c>
      <c r="AA2660">
        <v>0</v>
      </c>
      <c r="AB2660">
        <v>0</v>
      </c>
    </row>
    <row r="2661" spans="1:29">
      <c r="A2661">
        <v>8</v>
      </c>
      <c r="B2661">
        <v>192</v>
      </c>
      <c r="C2661">
        <v>2014</v>
      </c>
      <c r="D2661">
        <v>99</v>
      </c>
      <c r="E2661">
        <v>99</v>
      </c>
      <c r="F2661">
        <v>99</v>
      </c>
      <c r="G2661">
        <v>99</v>
      </c>
      <c r="H2661">
        <v>1</v>
      </c>
      <c r="I2661">
        <v>99</v>
      </c>
      <c r="J2661">
        <v>111</v>
      </c>
      <c r="K2661">
        <v>99</v>
      </c>
      <c r="L2661">
        <v>99</v>
      </c>
      <c r="M2661">
        <v>99</v>
      </c>
      <c r="N2661">
        <v>99</v>
      </c>
      <c r="O2661">
        <v>99</v>
      </c>
      <c r="P2661">
        <v>9999</v>
      </c>
    </row>
    <row r="2662" spans="1:29" s="273" customFormat="1">
      <c r="A2662" s="273">
        <v>8</v>
      </c>
      <c r="B2662" s="273">
        <v>193</v>
      </c>
      <c r="C2662" s="273">
        <v>2014</v>
      </c>
      <c r="D2662" s="273">
        <v>99</v>
      </c>
      <c r="E2662" s="273">
        <v>99</v>
      </c>
      <c r="F2662" s="273">
        <v>99</v>
      </c>
      <c r="G2662" s="273">
        <v>99</v>
      </c>
      <c r="H2662" s="273">
        <v>1</v>
      </c>
      <c r="I2662" s="273">
        <v>99</v>
      </c>
      <c r="J2662" s="273">
        <v>113</v>
      </c>
      <c r="K2662" s="273">
        <v>99</v>
      </c>
      <c r="L2662" s="273">
        <v>99</v>
      </c>
      <c r="M2662" s="273">
        <v>99</v>
      </c>
      <c r="N2662" s="273">
        <v>99</v>
      </c>
      <c r="O2662" s="273">
        <v>99</v>
      </c>
      <c r="P2662" s="273">
        <v>9999</v>
      </c>
      <c r="Q2662" s="273">
        <v>3</v>
      </c>
      <c r="R2662" s="273">
        <v>6</v>
      </c>
      <c r="S2662" s="273">
        <v>5</v>
      </c>
      <c r="T2662" s="273">
        <v>7.0200070200070186E-2</v>
      </c>
      <c r="U2662" s="273">
        <v>5.5064909171757138E-2</v>
      </c>
      <c r="V2662" s="273">
        <v>28.666666666666675</v>
      </c>
      <c r="W2662" s="273">
        <v>58.2</v>
      </c>
      <c r="X2662" s="273">
        <v>131.61791260382816</v>
      </c>
      <c r="Y2662" s="273">
        <v>104.95</v>
      </c>
      <c r="Z2662" s="273">
        <v>125.94</v>
      </c>
      <c r="AA2662" s="273">
        <v>36.270572093640808</v>
      </c>
      <c r="AB2662" s="273">
        <v>2.2271057451319765</v>
      </c>
      <c r="AC2662" s="273">
        <v>-69.310608224722515</v>
      </c>
    </row>
    <row r="2663" spans="1:29" s="273" customFormat="1">
      <c r="A2663" s="273">
        <v>8</v>
      </c>
      <c r="B2663" s="273">
        <v>194</v>
      </c>
      <c r="C2663" s="273">
        <v>2014</v>
      </c>
      <c r="D2663" s="273">
        <v>99</v>
      </c>
      <c r="E2663" s="273">
        <v>99</v>
      </c>
      <c r="F2663" s="273">
        <v>99</v>
      </c>
      <c r="G2663" s="273">
        <v>99</v>
      </c>
      <c r="H2663" s="273">
        <v>1</v>
      </c>
      <c r="I2663" s="273">
        <v>99</v>
      </c>
      <c r="J2663" s="273">
        <v>116</v>
      </c>
      <c r="K2663" s="273">
        <v>99</v>
      </c>
      <c r="L2663" s="273">
        <v>99</v>
      </c>
      <c r="M2663" s="273">
        <v>99</v>
      </c>
      <c r="N2663" s="273">
        <v>99</v>
      </c>
      <c r="O2663" s="273">
        <v>99</v>
      </c>
      <c r="P2663" s="273">
        <v>9999</v>
      </c>
      <c r="Q2663" s="273">
        <v>2</v>
      </c>
      <c r="R2663" s="273">
        <v>2</v>
      </c>
      <c r="S2663" s="273">
        <v>2</v>
      </c>
      <c r="T2663" s="273">
        <v>2.3400023400023399E-2</v>
      </c>
      <c r="U2663" s="273">
        <v>1.7191934481765061E-2</v>
      </c>
      <c r="V2663" s="273">
        <v>17</v>
      </c>
      <c r="W2663" s="273">
        <v>61</v>
      </c>
      <c r="X2663" s="273">
        <v>106.50054171180936</v>
      </c>
      <c r="Y2663" s="273">
        <v>98.300000000000011</v>
      </c>
      <c r="Z2663" s="273">
        <v>98.300000000000011</v>
      </c>
      <c r="AA2663" s="273">
        <v>1.6999999999992941</v>
      </c>
      <c r="AB2663" s="273">
        <v>1</v>
      </c>
      <c r="AC2663" s="273">
        <v>99.999999999977305</v>
      </c>
    </row>
    <row r="2664" spans="1:29" s="273" customFormat="1">
      <c r="A2664" s="273">
        <v>8</v>
      </c>
      <c r="B2664" s="273">
        <v>195</v>
      </c>
      <c r="C2664" s="273">
        <v>2014</v>
      </c>
      <c r="D2664" s="273">
        <v>99</v>
      </c>
      <c r="E2664" s="273">
        <v>99</v>
      </c>
      <c r="F2664" s="273">
        <v>99</v>
      </c>
      <c r="G2664" s="273">
        <v>99</v>
      </c>
      <c r="H2664" s="273">
        <v>2</v>
      </c>
      <c r="I2664" s="273">
        <v>99</v>
      </c>
      <c r="J2664" s="273">
        <v>117</v>
      </c>
      <c r="K2664" s="273">
        <v>99</v>
      </c>
      <c r="L2664" s="273">
        <v>99</v>
      </c>
      <c r="M2664" s="273">
        <v>99</v>
      </c>
      <c r="N2664" s="273">
        <v>99</v>
      </c>
      <c r="O2664" s="273">
        <v>99</v>
      </c>
      <c r="P2664" s="273">
        <v>9999</v>
      </c>
      <c r="Q2664" s="273">
        <v>64</v>
      </c>
      <c r="R2664" s="273">
        <v>1142</v>
      </c>
      <c r="S2664" s="273">
        <v>1141</v>
      </c>
      <c r="T2664" s="273">
        <v>13.36141336141336</v>
      </c>
      <c r="U2664" s="273">
        <v>13.659953854609238</v>
      </c>
      <c r="V2664" s="273">
        <v>15.968476357267948</v>
      </c>
      <c r="W2664" s="273">
        <v>59.026292725679212</v>
      </c>
      <c r="X2664" s="273">
        <v>148.37875427155419</v>
      </c>
      <c r="Y2664" s="273">
        <v>136.78607705779339</v>
      </c>
      <c r="Z2664" s="273">
        <v>136.90595968448739</v>
      </c>
      <c r="AA2664" s="273">
        <v>30.094473499458054</v>
      </c>
      <c r="AB2664" s="273">
        <v>3.4289088084006156</v>
      </c>
      <c r="AC2664" s="273">
        <v>-67.947330611596655</v>
      </c>
    </row>
    <row r="2665" spans="1:29" s="273" customFormat="1">
      <c r="A2665" s="273">
        <v>8</v>
      </c>
      <c r="B2665" s="273">
        <v>196</v>
      </c>
      <c r="C2665" s="273">
        <v>2014</v>
      </c>
      <c r="D2665" s="273">
        <v>99</v>
      </c>
      <c r="E2665" s="273">
        <v>99</v>
      </c>
      <c r="F2665" s="273">
        <v>99</v>
      </c>
      <c r="G2665" s="273">
        <v>99</v>
      </c>
      <c r="H2665" s="273">
        <v>1</v>
      </c>
      <c r="I2665" s="273">
        <v>99</v>
      </c>
      <c r="J2665" s="273">
        <v>121</v>
      </c>
      <c r="K2665" s="273">
        <v>99</v>
      </c>
      <c r="L2665" s="273">
        <v>99</v>
      </c>
      <c r="M2665" s="273">
        <v>99</v>
      </c>
      <c r="N2665" s="273">
        <v>99</v>
      </c>
      <c r="O2665" s="273">
        <v>99</v>
      </c>
      <c r="P2665" s="273">
        <v>9999</v>
      </c>
      <c r="Q2665" s="273">
        <v>193</v>
      </c>
      <c r="R2665" s="273">
        <v>2762</v>
      </c>
      <c r="S2665" s="273">
        <v>2728</v>
      </c>
      <c r="T2665" s="273">
        <v>32.315432315432318</v>
      </c>
      <c r="U2665" s="273">
        <v>32.299176387411372</v>
      </c>
      <c r="V2665" s="273">
        <v>15.802679217958003</v>
      </c>
      <c r="W2665" s="273">
        <v>58.884164222873906</v>
      </c>
      <c r="X2665" s="273">
        <v>146.26230619387235</v>
      </c>
      <c r="Y2665" s="273">
        <v>133.72929036929739</v>
      </c>
      <c r="Z2665" s="273">
        <v>135.39600439882679</v>
      </c>
      <c r="AA2665" s="273">
        <v>29.351955966838798</v>
      </c>
      <c r="AB2665" s="273">
        <v>3.8903310803040951</v>
      </c>
      <c r="AC2665" s="273">
        <v>-63.818625824890546</v>
      </c>
    </row>
    <row r="2666" spans="1:29" s="273" customFormat="1">
      <c r="A2666" s="273">
        <v>8</v>
      </c>
      <c r="B2666" s="273">
        <v>197</v>
      </c>
      <c r="C2666" s="273">
        <v>2014</v>
      </c>
      <c r="D2666" s="273">
        <v>99</v>
      </c>
      <c r="E2666" s="273">
        <v>99</v>
      </c>
      <c r="F2666" s="273">
        <v>99</v>
      </c>
      <c r="G2666" s="273">
        <v>99</v>
      </c>
      <c r="H2666" s="273">
        <v>1</v>
      </c>
      <c r="I2666" s="273">
        <v>99</v>
      </c>
      <c r="J2666" s="273">
        <v>134</v>
      </c>
      <c r="K2666" s="273">
        <v>99</v>
      </c>
      <c r="L2666" s="273">
        <v>99</v>
      </c>
      <c r="M2666" s="273">
        <v>99</v>
      </c>
      <c r="N2666" s="273">
        <v>99</v>
      </c>
      <c r="O2666" s="273">
        <v>99</v>
      </c>
      <c r="P2666" s="273">
        <v>9999</v>
      </c>
      <c r="Q2666" s="273">
        <v>3</v>
      </c>
      <c r="R2666" s="273">
        <v>44</v>
      </c>
      <c r="S2666" s="273">
        <v>44</v>
      </c>
      <c r="T2666" s="273">
        <v>0.51480051480051492</v>
      </c>
      <c r="U2666" s="273">
        <v>0.49108070021717309</v>
      </c>
      <c r="V2666" s="273">
        <v>14.477272727272725</v>
      </c>
      <c r="W2666" s="273">
        <v>57.72727272727272</v>
      </c>
      <c r="X2666" s="273">
        <v>138.27932630749527</v>
      </c>
      <c r="Y2666" s="273">
        <v>127.63181818181825</v>
      </c>
      <c r="Z2666" s="273">
        <v>127.63181818181825</v>
      </c>
      <c r="AA2666" s="273">
        <v>23.480976562540313</v>
      </c>
      <c r="AB2666" s="273">
        <v>1.8873217720025537</v>
      </c>
      <c r="AC2666" s="273">
        <v>-17.45813977853625</v>
      </c>
    </row>
    <row r="2667" spans="1:29" s="273" customFormat="1">
      <c r="A2667" s="273">
        <v>8</v>
      </c>
      <c r="B2667" s="273">
        <v>198</v>
      </c>
      <c r="C2667" s="273">
        <v>2014</v>
      </c>
      <c r="D2667" s="273">
        <v>99</v>
      </c>
      <c r="E2667" s="273">
        <v>99</v>
      </c>
      <c r="F2667" s="273">
        <v>99</v>
      </c>
      <c r="G2667" s="273">
        <v>99</v>
      </c>
      <c r="H2667" s="273">
        <v>2</v>
      </c>
      <c r="I2667" s="273">
        <v>99</v>
      </c>
      <c r="J2667" s="273">
        <v>141</v>
      </c>
      <c r="K2667" s="273">
        <v>99</v>
      </c>
      <c r="L2667" s="273">
        <v>99</v>
      </c>
      <c r="M2667" s="273">
        <v>99</v>
      </c>
      <c r="N2667" s="273">
        <v>99</v>
      </c>
      <c r="O2667" s="273">
        <v>99</v>
      </c>
      <c r="P2667" s="273">
        <v>9999</v>
      </c>
      <c r="Q2667" s="273">
        <v>30</v>
      </c>
      <c r="R2667" s="273">
        <v>796</v>
      </c>
      <c r="S2667" s="273">
        <v>796</v>
      </c>
      <c r="T2667" s="273">
        <v>9.3132093132093114</v>
      </c>
      <c r="U2667" s="273">
        <v>9.4208303109720219</v>
      </c>
      <c r="V2667" s="273">
        <v>16.023869346733669</v>
      </c>
      <c r="W2667" s="273">
        <v>60.340452261306517</v>
      </c>
      <c r="X2667" s="273">
        <v>146.63349248953332</v>
      </c>
      <c r="Y2667" s="273">
        <v>135.34271356783927</v>
      </c>
      <c r="Z2667" s="273">
        <v>135.34271356783927</v>
      </c>
      <c r="AA2667" s="273">
        <v>29.198277031037961</v>
      </c>
      <c r="AB2667" s="273">
        <v>3.8721297421681529</v>
      </c>
      <c r="AC2667" s="273">
        <v>-46.71292848229475</v>
      </c>
    </row>
    <row r="2668" spans="1:29" s="273" customFormat="1">
      <c r="A2668" s="273">
        <v>8</v>
      </c>
      <c r="B2668" s="273">
        <v>199</v>
      </c>
      <c r="C2668" s="273">
        <v>2014</v>
      </c>
      <c r="D2668" s="273">
        <v>99</v>
      </c>
      <c r="E2668" s="273">
        <v>99</v>
      </c>
      <c r="F2668" s="273">
        <v>99</v>
      </c>
      <c r="G2668" s="273">
        <v>99</v>
      </c>
      <c r="H2668" s="273">
        <v>2</v>
      </c>
      <c r="I2668" s="273">
        <v>99</v>
      </c>
      <c r="J2668" s="273">
        <v>143</v>
      </c>
      <c r="K2668" s="273">
        <v>99</v>
      </c>
      <c r="L2668" s="273">
        <v>99</v>
      </c>
      <c r="M2668" s="273">
        <v>99</v>
      </c>
      <c r="N2668" s="273">
        <v>99</v>
      </c>
      <c r="O2668" s="273">
        <v>99</v>
      </c>
      <c r="P2668" s="273">
        <v>9999</v>
      </c>
    </row>
    <row r="2669" spans="1:29" s="273" customFormat="1">
      <c r="A2669" s="273">
        <v>8</v>
      </c>
      <c r="B2669" s="273">
        <v>200</v>
      </c>
      <c r="C2669" s="273">
        <v>2014</v>
      </c>
      <c r="D2669" s="273">
        <v>99</v>
      </c>
      <c r="E2669" s="273">
        <v>99</v>
      </c>
      <c r="F2669" s="273">
        <v>99</v>
      </c>
      <c r="G2669" s="273">
        <v>99</v>
      </c>
      <c r="H2669" s="273">
        <v>2</v>
      </c>
      <c r="I2669" s="273">
        <v>99</v>
      </c>
      <c r="J2669" s="273">
        <v>147</v>
      </c>
      <c r="K2669" s="273">
        <v>99</v>
      </c>
      <c r="L2669" s="273">
        <v>99</v>
      </c>
      <c r="M2669" s="273">
        <v>99</v>
      </c>
      <c r="N2669" s="273">
        <v>99</v>
      </c>
      <c r="O2669" s="273">
        <v>99</v>
      </c>
      <c r="P2669" s="273">
        <v>9999</v>
      </c>
      <c r="Q2669" s="273">
        <v>34</v>
      </c>
      <c r="R2669" s="273">
        <v>893</v>
      </c>
      <c r="S2669" s="273">
        <v>877</v>
      </c>
      <c r="T2669" s="273">
        <v>10.44811044811045</v>
      </c>
      <c r="U2669" s="273">
        <v>10.210067775222891</v>
      </c>
      <c r="V2669" s="273">
        <v>15.937290033594625</v>
      </c>
      <c r="W2669" s="273">
        <v>58.667046750285039</v>
      </c>
      <c r="X2669" s="273">
        <v>143.47379825511788</v>
      </c>
      <c r="Y2669" s="273">
        <v>130.74826427771552</v>
      </c>
      <c r="Z2669" s="273">
        <v>133.13363740022811</v>
      </c>
      <c r="AA2669" s="273">
        <v>29.122118880534988</v>
      </c>
      <c r="AB2669" s="273">
        <v>4.0992222822585616</v>
      </c>
      <c r="AC2669" s="273">
        <v>-66.172961803315587</v>
      </c>
    </row>
    <row r="2670" spans="1:29" s="273" customFormat="1">
      <c r="A2670" s="273">
        <v>8</v>
      </c>
      <c r="B2670" s="273">
        <v>201</v>
      </c>
      <c r="C2670" s="273">
        <v>2014</v>
      </c>
      <c r="D2670" s="273">
        <v>99</v>
      </c>
      <c r="E2670" s="273">
        <v>99</v>
      </c>
      <c r="F2670" s="273">
        <v>99</v>
      </c>
      <c r="G2670" s="273">
        <v>99</v>
      </c>
      <c r="H2670" s="273">
        <v>1</v>
      </c>
      <c r="I2670" s="273">
        <v>99</v>
      </c>
      <c r="J2670" s="273">
        <v>155</v>
      </c>
      <c r="K2670" s="273">
        <v>99</v>
      </c>
      <c r="L2670" s="273">
        <v>99</v>
      </c>
      <c r="M2670" s="273">
        <v>99</v>
      </c>
      <c r="N2670" s="273">
        <v>99</v>
      </c>
      <c r="O2670" s="273">
        <v>99</v>
      </c>
      <c r="P2670" s="273">
        <v>9999</v>
      </c>
    </row>
    <row r="2671" spans="1:29" s="273" customFormat="1">
      <c r="A2671" s="273">
        <v>8</v>
      </c>
      <c r="B2671" s="273">
        <v>202</v>
      </c>
      <c r="C2671" s="273">
        <v>2014</v>
      </c>
      <c r="D2671" s="273">
        <v>99</v>
      </c>
      <c r="E2671" s="273">
        <v>99</v>
      </c>
      <c r="F2671" s="273">
        <v>99</v>
      </c>
      <c r="G2671" s="273">
        <v>99</v>
      </c>
      <c r="H2671" s="273">
        <v>2</v>
      </c>
      <c r="I2671" s="273">
        <v>99</v>
      </c>
      <c r="J2671" s="273">
        <v>160</v>
      </c>
      <c r="K2671" s="273">
        <v>99</v>
      </c>
      <c r="L2671" s="273">
        <v>99</v>
      </c>
      <c r="M2671" s="273">
        <v>99</v>
      </c>
      <c r="N2671" s="273">
        <v>99</v>
      </c>
      <c r="O2671" s="273">
        <v>99</v>
      </c>
      <c r="P2671" s="273">
        <v>9999</v>
      </c>
      <c r="Q2671" s="273">
        <v>43</v>
      </c>
      <c r="R2671" s="273">
        <v>1329</v>
      </c>
      <c r="S2671" s="273">
        <v>1327</v>
      </c>
      <c r="T2671" s="273">
        <v>15.549315549315548</v>
      </c>
      <c r="U2671" s="273">
        <v>15.374267801544235</v>
      </c>
      <c r="V2671" s="273">
        <v>16.586907449209932</v>
      </c>
      <c r="W2671" s="273">
        <v>60.341371514694799</v>
      </c>
      <c r="X2671" s="273">
        <v>143.55142838276387</v>
      </c>
      <c r="Y2671" s="273">
        <v>132.29036869826956</v>
      </c>
      <c r="Z2671" s="273">
        <v>132.48975131876429</v>
      </c>
      <c r="AA2671" s="273">
        <v>25.461400675416204</v>
      </c>
      <c r="AB2671" s="273">
        <v>2.3017241831734889</v>
      </c>
      <c r="AC2671" s="273">
        <v>-45.496739007216995</v>
      </c>
    </row>
    <row r="2672" spans="1:29" s="273" customFormat="1">
      <c r="A2672" s="273">
        <v>8</v>
      </c>
      <c r="B2672" s="273">
        <v>203</v>
      </c>
      <c r="C2672" s="273">
        <v>2014</v>
      </c>
      <c r="D2672" s="273">
        <v>99</v>
      </c>
      <c r="E2672" s="273">
        <v>99</v>
      </c>
      <c r="F2672" s="273">
        <v>99</v>
      </c>
      <c r="G2672" s="273">
        <v>99</v>
      </c>
      <c r="H2672" s="273">
        <v>2</v>
      </c>
      <c r="I2672" s="273">
        <v>99</v>
      </c>
      <c r="J2672" s="273">
        <v>171</v>
      </c>
      <c r="K2672" s="273">
        <v>99</v>
      </c>
      <c r="L2672" s="273">
        <v>99</v>
      </c>
      <c r="M2672" s="273">
        <v>99</v>
      </c>
      <c r="N2672" s="273">
        <v>99</v>
      </c>
      <c r="O2672" s="273">
        <v>99</v>
      </c>
      <c r="P2672" s="273">
        <v>9999</v>
      </c>
    </row>
    <row r="2673" spans="1:39" s="273" customFormat="1">
      <c r="A2673" s="273">
        <v>8</v>
      </c>
      <c r="B2673" s="273">
        <v>204</v>
      </c>
      <c r="C2673" s="273">
        <v>2014</v>
      </c>
      <c r="D2673" s="273">
        <v>99</v>
      </c>
      <c r="E2673" s="273">
        <v>99</v>
      </c>
      <c r="F2673" s="273">
        <v>99</v>
      </c>
      <c r="G2673" s="273">
        <v>99</v>
      </c>
      <c r="H2673" s="273">
        <v>2</v>
      </c>
      <c r="I2673" s="273">
        <v>99</v>
      </c>
      <c r="J2673" s="273">
        <v>175</v>
      </c>
      <c r="K2673" s="273">
        <v>99</v>
      </c>
      <c r="L2673" s="273">
        <v>99</v>
      </c>
      <c r="M2673" s="273">
        <v>99</v>
      </c>
      <c r="N2673" s="273">
        <v>99</v>
      </c>
      <c r="O2673" s="273">
        <v>99</v>
      </c>
      <c r="P2673" s="273">
        <v>9999</v>
      </c>
    </row>
    <row r="2674" spans="1:39" s="273" customFormat="1">
      <c r="A2674" s="273">
        <v>8</v>
      </c>
      <c r="B2674" s="273">
        <v>205</v>
      </c>
      <c r="C2674" s="273">
        <v>2014</v>
      </c>
      <c r="D2674" s="273">
        <v>99</v>
      </c>
      <c r="E2674" s="273">
        <v>99</v>
      </c>
      <c r="F2674" s="273">
        <v>99</v>
      </c>
      <c r="G2674" s="273">
        <v>99</v>
      </c>
      <c r="H2674" s="273">
        <v>2</v>
      </c>
      <c r="I2674" s="273">
        <v>99</v>
      </c>
      <c r="J2674" s="273">
        <v>181</v>
      </c>
      <c r="K2674" s="273">
        <v>99</v>
      </c>
      <c r="L2674" s="273">
        <v>99</v>
      </c>
      <c r="M2674" s="273">
        <v>99</v>
      </c>
      <c r="N2674" s="273">
        <v>99</v>
      </c>
      <c r="O2674" s="273">
        <v>99</v>
      </c>
      <c r="P2674" s="273">
        <v>9999</v>
      </c>
      <c r="Q2674" s="273">
        <v>10</v>
      </c>
      <c r="R2674" s="273">
        <v>128</v>
      </c>
      <c r="S2674" s="273">
        <v>124</v>
      </c>
      <c r="T2674" s="273">
        <v>1.4976014976014975</v>
      </c>
      <c r="U2674" s="273">
        <v>1.4790747661140502</v>
      </c>
      <c r="V2674" s="273">
        <v>19.4453125</v>
      </c>
      <c r="W2674" s="273">
        <v>62.967741935483886</v>
      </c>
      <c r="X2674" s="273">
        <v>146.69725081256775</v>
      </c>
      <c r="Y2674" s="273">
        <v>132.14140625000002</v>
      </c>
      <c r="Z2674" s="273">
        <v>136.40403225806449</v>
      </c>
      <c r="AA2674" s="273">
        <v>28.834677261470006</v>
      </c>
      <c r="AB2674" s="273">
        <v>1.6893188351967943</v>
      </c>
      <c r="AC2674" s="273">
        <v>-34.204127952347562</v>
      </c>
    </row>
    <row r="2675" spans="1:39" s="273" customFormat="1">
      <c r="A2675" s="273">
        <v>8</v>
      </c>
      <c r="B2675" s="273">
        <v>206</v>
      </c>
      <c r="C2675" s="273">
        <v>2014</v>
      </c>
      <c r="D2675" s="273">
        <v>99</v>
      </c>
      <c r="E2675" s="273">
        <v>99</v>
      </c>
      <c r="F2675" s="273">
        <v>99</v>
      </c>
      <c r="G2675" s="273">
        <v>99</v>
      </c>
      <c r="H2675" s="273">
        <v>2</v>
      </c>
      <c r="I2675" s="273">
        <v>99</v>
      </c>
      <c r="J2675" s="273">
        <v>182</v>
      </c>
      <c r="K2675" s="273">
        <v>99</v>
      </c>
      <c r="L2675" s="273">
        <v>99</v>
      </c>
      <c r="M2675" s="273">
        <v>99</v>
      </c>
      <c r="N2675" s="273">
        <v>99</v>
      </c>
      <c r="O2675" s="273">
        <v>99</v>
      </c>
      <c r="P2675" s="273">
        <v>9999</v>
      </c>
    </row>
    <row r="2676" spans="1:39" s="273" customFormat="1">
      <c r="A2676" s="273">
        <v>8</v>
      </c>
      <c r="B2676" s="273">
        <v>207</v>
      </c>
      <c r="C2676" s="273">
        <v>2014</v>
      </c>
      <c r="D2676" s="273">
        <v>99</v>
      </c>
      <c r="E2676" s="273">
        <v>99</v>
      </c>
      <c r="F2676" s="273">
        <v>99</v>
      </c>
      <c r="G2676" s="273">
        <v>99</v>
      </c>
      <c r="H2676" s="273">
        <v>2</v>
      </c>
      <c r="I2676" s="273">
        <v>99</v>
      </c>
      <c r="J2676" s="273">
        <v>288</v>
      </c>
      <c r="K2676" s="273">
        <v>99</v>
      </c>
      <c r="L2676" s="273">
        <v>99</v>
      </c>
      <c r="M2676" s="273">
        <v>99</v>
      </c>
      <c r="N2676" s="273">
        <v>99</v>
      </c>
      <c r="O2676" s="273">
        <v>99</v>
      </c>
      <c r="P2676" s="273">
        <v>9999</v>
      </c>
    </row>
    <row r="2677" spans="1:39" s="273" customFormat="1">
      <c r="A2677" s="273">
        <v>8</v>
      </c>
      <c r="B2677" s="273">
        <v>208</v>
      </c>
      <c r="C2677" s="273">
        <v>2014</v>
      </c>
      <c r="D2677" s="273">
        <v>99</v>
      </c>
      <c r="E2677" s="273">
        <v>99</v>
      </c>
      <c r="F2677" s="273">
        <v>99</v>
      </c>
      <c r="G2677" s="273">
        <v>99</v>
      </c>
      <c r="H2677" s="273">
        <v>2</v>
      </c>
      <c r="I2677" s="273">
        <v>99</v>
      </c>
      <c r="J2677" s="273">
        <v>470</v>
      </c>
      <c r="K2677" s="273">
        <v>99</v>
      </c>
      <c r="L2677" s="273">
        <v>99</v>
      </c>
      <c r="M2677" s="273">
        <v>99</v>
      </c>
      <c r="N2677" s="273">
        <v>99</v>
      </c>
      <c r="O2677" s="273">
        <v>99</v>
      </c>
      <c r="P2677" s="273">
        <v>9999</v>
      </c>
      <c r="Q2677" s="273">
        <v>1</v>
      </c>
      <c r="R2677" s="273">
        <v>11</v>
      </c>
      <c r="S2677" s="273">
        <v>11</v>
      </c>
      <c r="T2677" s="273">
        <v>0.12870012870012873</v>
      </c>
      <c r="U2677" s="273">
        <v>0.13463226006167589</v>
      </c>
      <c r="V2677" s="273">
        <v>15.090909090909092</v>
      </c>
      <c r="W2677" s="273">
        <v>59.27272727272728</v>
      </c>
      <c r="X2677" s="273">
        <v>151.63990938638821</v>
      </c>
      <c r="Y2677" s="273">
        <v>139.96363636363637</v>
      </c>
      <c r="Z2677" s="273">
        <v>139.96363636363637</v>
      </c>
      <c r="AA2677" s="273">
        <v>23.719086013637114</v>
      </c>
      <c r="AB2677" s="273">
        <v>2.7663861917641377</v>
      </c>
      <c r="AC2677" s="273">
        <v>-56.622825111144721</v>
      </c>
    </row>
    <row r="2678" spans="1:39" s="273" customFormat="1">
      <c r="A2678" s="273">
        <v>8</v>
      </c>
      <c r="B2678" s="273">
        <v>209</v>
      </c>
      <c r="C2678" s="273">
        <v>2014</v>
      </c>
      <c r="D2678" s="273">
        <v>99</v>
      </c>
      <c r="E2678" s="273">
        <v>99</v>
      </c>
      <c r="F2678" s="273">
        <v>99</v>
      </c>
      <c r="G2678" s="273">
        <v>99</v>
      </c>
      <c r="H2678" s="273">
        <v>1</v>
      </c>
      <c r="I2678" s="273">
        <v>99</v>
      </c>
      <c r="J2678" s="273">
        <v>643</v>
      </c>
      <c r="K2678" s="273">
        <v>99</v>
      </c>
      <c r="L2678" s="273">
        <v>99</v>
      </c>
      <c r="M2678" s="273">
        <v>99</v>
      </c>
      <c r="N2678" s="273">
        <v>99</v>
      </c>
      <c r="O2678" s="273">
        <v>99</v>
      </c>
      <c r="P2678" s="273">
        <v>9999</v>
      </c>
      <c r="Q2678" s="273">
        <v>1</v>
      </c>
      <c r="R2678" s="273">
        <v>1</v>
      </c>
      <c r="S2678" s="273">
        <v>1</v>
      </c>
      <c r="T2678" s="273">
        <v>1.1700011700011699E-2</v>
      </c>
      <c r="U2678" s="273">
        <v>9.2693034337085253E-3</v>
      </c>
      <c r="V2678" s="273">
        <v>14</v>
      </c>
      <c r="W2678" s="273">
        <v>57</v>
      </c>
      <c r="X2678" s="273">
        <v>114.84290357529795</v>
      </c>
      <c r="Y2678" s="273">
        <v>106</v>
      </c>
      <c r="Z2678" s="273">
        <v>106</v>
      </c>
      <c r="AA2678" s="273">
        <v>0</v>
      </c>
      <c r="AB2678" s="273">
        <v>0</v>
      </c>
    </row>
    <row r="2679" spans="1:39" s="273" customFormat="1">
      <c r="A2679" s="273">
        <v>8</v>
      </c>
      <c r="B2679" s="273">
        <v>210</v>
      </c>
      <c r="C2679" s="273">
        <v>2014</v>
      </c>
      <c r="D2679" s="273">
        <v>99</v>
      </c>
      <c r="E2679" s="273">
        <v>99</v>
      </c>
      <c r="F2679" s="273">
        <v>99</v>
      </c>
      <c r="G2679" s="273">
        <v>99</v>
      </c>
      <c r="H2679" s="273">
        <v>1</v>
      </c>
      <c r="I2679" s="273">
        <v>99</v>
      </c>
      <c r="J2679" s="273">
        <v>802</v>
      </c>
      <c r="K2679" s="273">
        <v>99</v>
      </c>
      <c r="L2679" s="273">
        <v>99</v>
      </c>
      <c r="M2679" s="273">
        <v>99</v>
      </c>
      <c r="N2679" s="273">
        <v>99</v>
      </c>
      <c r="O2679" s="273">
        <v>99</v>
      </c>
      <c r="P2679" s="273">
        <v>9999</v>
      </c>
      <c r="Q2679" s="273">
        <v>2</v>
      </c>
      <c r="R2679" s="273">
        <v>12</v>
      </c>
      <c r="S2679" s="273">
        <v>12</v>
      </c>
      <c r="T2679" s="273">
        <v>0.1404001404001404</v>
      </c>
      <c r="U2679" s="273">
        <v>0.13948552742555159</v>
      </c>
      <c r="V2679" s="273">
        <v>15</v>
      </c>
      <c r="W2679" s="273">
        <v>58.5</v>
      </c>
      <c r="X2679" s="273">
        <v>144.01408450704224</v>
      </c>
      <c r="Y2679" s="273">
        <v>132.92499999999998</v>
      </c>
      <c r="Z2679" s="273">
        <v>132.92499999999998</v>
      </c>
      <c r="AA2679" s="273">
        <v>28.826640600897928</v>
      </c>
      <c r="AB2679" s="273">
        <v>2.565800719723442</v>
      </c>
      <c r="AC2679" s="273">
        <v>-58.570623348865901</v>
      </c>
    </row>
    <row r="2680" spans="1:39">
      <c r="A2680">
        <v>9</v>
      </c>
      <c r="B2680">
        <v>1</v>
      </c>
      <c r="C2680">
        <v>2024</v>
      </c>
      <c r="D2680">
        <v>99</v>
      </c>
      <c r="E2680">
        <v>99</v>
      </c>
      <c r="F2680">
        <v>99</v>
      </c>
      <c r="G2680">
        <v>99</v>
      </c>
      <c r="H2680">
        <v>99</v>
      </c>
      <c r="I2680">
        <v>99</v>
      </c>
      <c r="J2680">
        <v>999</v>
      </c>
      <c r="K2680">
        <v>99</v>
      </c>
      <c r="L2680">
        <v>1</v>
      </c>
      <c r="M2680">
        <v>99</v>
      </c>
      <c r="N2680">
        <v>99</v>
      </c>
      <c r="O2680">
        <v>99</v>
      </c>
      <c r="P2680">
        <v>9999</v>
      </c>
    </row>
    <row r="2681" spans="1:39">
      <c r="A2681">
        <v>9</v>
      </c>
      <c r="B2681">
        <v>2</v>
      </c>
      <c r="C2681">
        <v>2024</v>
      </c>
      <c r="D2681">
        <v>99</v>
      </c>
      <c r="E2681">
        <v>99</v>
      </c>
      <c r="F2681">
        <v>99</v>
      </c>
      <c r="G2681">
        <v>99</v>
      </c>
      <c r="H2681">
        <v>99</v>
      </c>
      <c r="I2681">
        <v>99</v>
      </c>
      <c r="J2681">
        <v>999</v>
      </c>
      <c r="K2681">
        <v>99</v>
      </c>
      <c r="L2681">
        <v>2</v>
      </c>
      <c r="M2681">
        <v>99</v>
      </c>
      <c r="N2681">
        <v>99</v>
      </c>
      <c r="O2681">
        <v>99</v>
      </c>
      <c r="P2681">
        <v>9999</v>
      </c>
      <c r="Q2681">
        <v>3</v>
      </c>
      <c r="R2681">
        <v>4</v>
      </c>
      <c r="S2681">
        <v>4</v>
      </c>
      <c r="T2681">
        <v>6.154793045083861E-2</v>
      </c>
      <c r="U2681">
        <v>0.12108867871684652</v>
      </c>
      <c r="V2681">
        <v>2</v>
      </c>
      <c r="W2681">
        <v>39</v>
      </c>
      <c r="X2681">
        <v>293.58071505958839</v>
      </c>
      <c r="Y2681">
        <v>270.97500000000002</v>
      </c>
      <c r="Z2681">
        <v>270.97500000000002</v>
      </c>
      <c r="AA2681">
        <v>18.409016133405565</v>
      </c>
      <c r="AB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</row>
    <row r="2682" spans="1:39">
      <c r="A2682">
        <v>9</v>
      </c>
      <c r="B2682">
        <v>3</v>
      </c>
      <c r="C2682">
        <v>2024</v>
      </c>
      <c r="D2682">
        <v>99</v>
      </c>
      <c r="E2682">
        <v>99</v>
      </c>
      <c r="F2682">
        <v>99</v>
      </c>
      <c r="G2682">
        <v>99</v>
      </c>
      <c r="H2682">
        <v>99</v>
      </c>
      <c r="I2682">
        <v>99</v>
      </c>
      <c r="J2682">
        <v>999</v>
      </c>
      <c r="K2682">
        <v>99</v>
      </c>
      <c r="L2682">
        <v>5</v>
      </c>
      <c r="M2682">
        <v>99</v>
      </c>
      <c r="N2682">
        <v>99</v>
      </c>
      <c r="O2682">
        <v>99</v>
      </c>
      <c r="P2682">
        <v>9999</v>
      </c>
      <c r="Q2682">
        <v>7</v>
      </c>
      <c r="R2682">
        <v>14</v>
      </c>
      <c r="S2682">
        <v>13</v>
      </c>
      <c r="T2682">
        <v>0.21541775657793513</v>
      </c>
      <c r="U2682">
        <v>0.34749177520873792</v>
      </c>
      <c r="V2682">
        <v>5</v>
      </c>
      <c r="W2682">
        <v>41.923076923076913</v>
      </c>
      <c r="X2682">
        <v>255.34746943197641</v>
      </c>
      <c r="Y2682">
        <v>222.17857142857139</v>
      </c>
      <c r="Z2682">
        <v>239.2692307692308</v>
      </c>
      <c r="AA2682">
        <v>17.073658731660252</v>
      </c>
      <c r="AB2682">
        <v>1.206491318566161</v>
      </c>
      <c r="AC2682">
        <v>-43.254350036181215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</row>
    <row r="2683" spans="1:39">
      <c r="A2683">
        <v>9</v>
      </c>
      <c r="B2683">
        <v>4</v>
      </c>
      <c r="C2683">
        <v>2024</v>
      </c>
      <c r="D2683">
        <v>99</v>
      </c>
      <c r="E2683">
        <v>99</v>
      </c>
      <c r="F2683">
        <v>99</v>
      </c>
      <c r="G2683">
        <v>99</v>
      </c>
      <c r="H2683">
        <v>99</v>
      </c>
      <c r="I2683">
        <v>99</v>
      </c>
      <c r="J2683">
        <v>999</v>
      </c>
      <c r="K2683">
        <v>99</v>
      </c>
      <c r="L2683">
        <v>8</v>
      </c>
      <c r="M2683">
        <v>99</v>
      </c>
      <c r="N2683">
        <v>99</v>
      </c>
      <c r="O2683">
        <v>99</v>
      </c>
      <c r="P2683">
        <v>9999</v>
      </c>
      <c r="Q2683">
        <v>63</v>
      </c>
      <c r="R2683">
        <v>125</v>
      </c>
      <c r="S2683">
        <v>125</v>
      </c>
      <c r="T2683">
        <v>1.923372826588706</v>
      </c>
      <c r="U2683">
        <v>2.7947923936334966</v>
      </c>
      <c r="V2683">
        <v>8</v>
      </c>
      <c r="W2683">
        <v>47.664000000000001</v>
      </c>
      <c r="X2683">
        <v>216.83206933911163</v>
      </c>
      <c r="Y2683">
        <v>200.13599999999997</v>
      </c>
      <c r="Z2683">
        <v>200.13599999999997</v>
      </c>
      <c r="AA2683">
        <v>29.387666528665175</v>
      </c>
      <c r="AB2683">
        <v>1.3620220262535463</v>
      </c>
      <c r="AC2683">
        <v>-38.334220676265772</v>
      </c>
      <c r="AD2683">
        <v>0</v>
      </c>
      <c r="AE2683">
        <v>1</v>
      </c>
      <c r="AF2683">
        <v>0</v>
      </c>
      <c r="AG2683">
        <v>1</v>
      </c>
      <c r="AH2683">
        <v>4</v>
      </c>
      <c r="AI2683">
        <v>1</v>
      </c>
      <c r="AJ2683">
        <v>1</v>
      </c>
      <c r="AK2683">
        <v>0</v>
      </c>
      <c r="AL2683">
        <v>0</v>
      </c>
      <c r="AM2683">
        <v>0</v>
      </c>
    </row>
    <row r="2684" spans="1:39">
      <c r="A2684">
        <v>9</v>
      </c>
      <c r="B2684">
        <v>5</v>
      </c>
      <c r="C2684">
        <v>2024</v>
      </c>
      <c r="D2684">
        <v>99</v>
      </c>
      <c r="E2684">
        <v>99</v>
      </c>
      <c r="F2684">
        <v>99</v>
      </c>
      <c r="G2684">
        <v>99</v>
      </c>
      <c r="H2684">
        <v>99</v>
      </c>
      <c r="I2684">
        <v>99</v>
      </c>
      <c r="J2684">
        <v>999</v>
      </c>
      <c r="K2684">
        <v>99</v>
      </c>
      <c r="L2684">
        <v>11</v>
      </c>
      <c r="M2684">
        <v>99</v>
      </c>
      <c r="N2684">
        <v>99</v>
      </c>
      <c r="O2684">
        <v>99</v>
      </c>
      <c r="P2684">
        <v>9999</v>
      </c>
      <c r="Q2684">
        <v>146</v>
      </c>
      <c r="R2684">
        <v>440</v>
      </c>
      <c r="S2684">
        <v>440</v>
      </c>
      <c r="T2684">
        <v>6.7702723495922452</v>
      </c>
      <c r="U2684">
        <v>8.3433328220476781</v>
      </c>
      <c r="V2684">
        <v>11</v>
      </c>
      <c r="W2684">
        <v>52.804545454545448</v>
      </c>
      <c r="X2684">
        <v>183.89540037427341</v>
      </c>
      <c r="Y2684">
        <v>169.73545454545453</v>
      </c>
      <c r="Z2684">
        <v>169.73545454545453</v>
      </c>
      <c r="AA2684">
        <v>27.470528294763032</v>
      </c>
      <c r="AB2684">
        <v>1.2996423538550537</v>
      </c>
      <c r="AC2684">
        <v>-20.671514811155436</v>
      </c>
      <c r="AD2684">
        <v>4</v>
      </c>
      <c r="AE2684">
        <v>0</v>
      </c>
      <c r="AF2684">
        <v>0</v>
      </c>
      <c r="AG2684">
        <v>0</v>
      </c>
      <c r="AH2684">
        <v>13</v>
      </c>
      <c r="AI2684">
        <v>1</v>
      </c>
      <c r="AJ2684">
        <v>2</v>
      </c>
      <c r="AK2684">
        <v>1</v>
      </c>
      <c r="AL2684">
        <v>0</v>
      </c>
      <c r="AM2684">
        <v>0</v>
      </c>
    </row>
    <row r="2685" spans="1:39">
      <c r="A2685">
        <v>9</v>
      </c>
      <c r="B2685">
        <v>6</v>
      </c>
      <c r="C2685">
        <v>2024</v>
      </c>
      <c r="D2685">
        <v>99</v>
      </c>
      <c r="E2685">
        <v>99</v>
      </c>
      <c r="F2685">
        <v>99</v>
      </c>
      <c r="G2685">
        <v>99</v>
      </c>
      <c r="H2685">
        <v>99</v>
      </c>
      <c r="I2685">
        <v>99</v>
      </c>
      <c r="J2685">
        <v>999</v>
      </c>
      <c r="K2685">
        <v>99</v>
      </c>
      <c r="L2685">
        <v>14</v>
      </c>
      <c r="M2685">
        <v>99</v>
      </c>
      <c r="N2685">
        <v>99</v>
      </c>
      <c r="O2685">
        <v>99</v>
      </c>
      <c r="P2685">
        <v>9999</v>
      </c>
      <c r="Q2685">
        <v>208</v>
      </c>
      <c r="R2685">
        <v>2011</v>
      </c>
      <c r="S2685">
        <v>2011</v>
      </c>
      <c r="T2685">
        <v>30.943222034159096</v>
      </c>
      <c r="U2685">
        <v>33.117390552938097</v>
      </c>
      <c r="V2685">
        <v>14</v>
      </c>
      <c r="W2685">
        <v>57.518647439085008</v>
      </c>
      <c r="X2685">
        <v>159.70849385799548</v>
      </c>
      <c r="Y2685">
        <v>147.41093983092981</v>
      </c>
      <c r="Z2685">
        <v>147.41093983092981</v>
      </c>
      <c r="AA2685">
        <v>26.785889723441375</v>
      </c>
      <c r="AB2685">
        <v>1.1888029575678631</v>
      </c>
      <c r="AC2685">
        <v>-27.821777134144327</v>
      </c>
      <c r="AD2685">
        <v>41</v>
      </c>
      <c r="AE2685">
        <v>3</v>
      </c>
      <c r="AF2685">
        <v>0</v>
      </c>
      <c r="AG2685">
        <v>5</v>
      </c>
      <c r="AH2685">
        <v>97</v>
      </c>
      <c r="AI2685">
        <v>20</v>
      </c>
      <c r="AJ2685">
        <v>15</v>
      </c>
      <c r="AK2685">
        <v>10</v>
      </c>
      <c r="AL2685">
        <v>0</v>
      </c>
      <c r="AM2685">
        <v>0</v>
      </c>
    </row>
    <row r="2686" spans="1:39">
      <c r="A2686">
        <v>9</v>
      </c>
      <c r="B2686">
        <v>7</v>
      </c>
      <c r="C2686">
        <v>2024</v>
      </c>
      <c r="D2686">
        <v>99</v>
      </c>
      <c r="E2686">
        <v>99</v>
      </c>
      <c r="F2686">
        <v>99</v>
      </c>
      <c r="G2686">
        <v>99</v>
      </c>
      <c r="H2686">
        <v>99</v>
      </c>
      <c r="I2686">
        <v>99</v>
      </c>
      <c r="J2686">
        <v>999</v>
      </c>
      <c r="K2686">
        <v>99</v>
      </c>
      <c r="L2686">
        <v>17</v>
      </c>
      <c r="M2686">
        <v>99</v>
      </c>
      <c r="N2686">
        <v>99</v>
      </c>
      <c r="O2686">
        <v>99</v>
      </c>
      <c r="P2686">
        <v>9999</v>
      </c>
      <c r="Q2686">
        <v>223</v>
      </c>
      <c r="R2686">
        <v>3893</v>
      </c>
      <c r="S2686">
        <v>3891</v>
      </c>
      <c r="T2686">
        <v>59.901523311278638</v>
      </c>
      <c r="U2686">
        <v>55.21271736110468</v>
      </c>
      <c r="V2686">
        <v>0</v>
      </c>
      <c r="W2686">
        <v>62.536108969416603</v>
      </c>
      <c r="X2686">
        <v>137.62015273684813</v>
      </c>
      <c r="Y2686">
        <v>126.95224762394044</v>
      </c>
      <c r="Z2686">
        <v>127.01750192752516</v>
      </c>
      <c r="AA2686">
        <v>24.477854283536715</v>
      </c>
      <c r="AB2686">
        <v>1.8370859486642936</v>
      </c>
      <c r="AC2686">
        <v>-31.485826562078977</v>
      </c>
      <c r="AD2686">
        <v>78</v>
      </c>
      <c r="AE2686">
        <v>8</v>
      </c>
      <c r="AF2686">
        <v>0</v>
      </c>
      <c r="AG2686">
        <v>10</v>
      </c>
      <c r="AH2686">
        <v>138</v>
      </c>
      <c r="AI2686">
        <v>32</v>
      </c>
      <c r="AJ2686">
        <v>8</v>
      </c>
      <c r="AK2686">
        <v>29</v>
      </c>
      <c r="AL2686">
        <v>0</v>
      </c>
      <c r="AM2686">
        <v>0</v>
      </c>
    </row>
    <row r="2687" spans="1:39" s="277" customFormat="1">
      <c r="A2687" s="277">
        <v>9</v>
      </c>
      <c r="B2687" s="277">
        <v>8</v>
      </c>
      <c r="C2687" s="277">
        <v>2024</v>
      </c>
      <c r="D2687" s="277">
        <v>99</v>
      </c>
      <c r="E2687" s="277">
        <v>99</v>
      </c>
      <c r="F2687" s="277">
        <v>99</v>
      </c>
      <c r="G2687" s="277">
        <v>99</v>
      </c>
      <c r="H2687" s="277">
        <v>99</v>
      </c>
      <c r="I2687" s="277">
        <v>99</v>
      </c>
      <c r="J2687" s="277">
        <v>999</v>
      </c>
      <c r="K2687" s="277">
        <v>99</v>
      </c>
      <c r="L2687" s="277">
        <v>75</v>
      </c>
      <c r="M2687" s="277">
        <v>99</v>
      </c>
      <c r="N2687" s="277">
        <v>99</v>
      </c>
      <c r="O2687" s="277">
        <v>99</v>
      </c>
      <c r="P2687" s="277">
        <v>9999</v>
      </c>
      <c r="Q2687" s="277">
        <v>1</v>
      </c>
      <c r="R2687" s="277">
        <v>1</v>
      </c>
      <c r="S2687" s="277">
        <v>1</v>
      </c>
      <c r="T2687" s="277">
        <v>1.5386982612709653E-2</v>
      </c>
      <c r="U2687" s="277">
        <v>1.7405310585925541E-2</v>
      </c>
      <c r="V2687" s="277">
        <v>0</v>
      </c>
      <c r="W2687" s="277">
        <v>60</v>
      </c>
      <c r="X2687" s="277">
        <v>168.79739978331531</v>
      </c>
      <c r="Y2687" s="277">
        <v>155.80000000000001</v>
      </c>
      <c r="Z2687" s="277">
        <v>155.80000000000001</v>
      </c>
      <c r="AA2687" s="277">
        <v>0</v>
      </c>
      <c r="AB2687" s="277">
        <v>0</v>
      </c>
      <c r="AD2687" s="277">
        <v>0</v>
      </c>
      <c r="AE2687" s="277">
        <v>0</v>
      </c>
      <c r="AF2687" s="277">
        <v>0</v>
      </c>
      <c r="AG2687" s="277">
        <v>0</v>
      </c>
      <c r="AH2687" s="277">
        <v>0</v>
      </c>
      <c r="AI2687" s="277">
        <v>0</v>
      </c>
      <c r="AJ2687" s="277">
        <v>0</v>
      </c>
      <c r="AK2687" s="277">
        <v>0</v>
      </c>
      <c r="AL2687" s="277">
        <v>0</v>
      </c>
      <c r="AM2687" s="277">
        <v>0</v>
      </c>
    </row>
    <row r="2688" spans="1:39" s="278" customFormat="1">
      <c r="A2688" s="278">
        <v>9</v>
      </c>
      <c r="B2688" s="278">
        <v>9</v>
      </c>
      <c r="C2688" s="278">
        <v>2024</v>
      </c>
      <c r="D2688" s="278">
        <v>99</v>
      </c>
      <c r="E2688" s="278">
        <v>99</v>
      </c>
      <c r="F2688" s="278">
        <v>99</v>
      </c>
      <c r="G2688" s="278">
        <v>99</v>
      </c>
      <c r="H2688" s="278">
        <v>99</v>
      </c>
      <c r="I2688" s="278">
        <v>99</v>
      </c>
      <c r="J2688" s="278">
        <v>999</v>
      </c>
      <c r="K2688" s="278">
        <v>99</v>
      </c>
      <c r="L2688" s="278">
        <v>76</v>
      </c>
      <c r="M2688" s="278">
        <v>99</v>
      </c>
      <c r="N2688" s="278">
        <v>99</v>
      </c>
      <c r="O2688" s="278">
        <v>99</v>
      </c>
      <c r="P2688" s="278">
        <v>9999</v>
      </c>
    </row>
    <row r="2689" spans="1:39" s="278" customFormat="1">
      <c r="A2689" s="278">
        <v>9</v>
      </c>
      <c r="B2689" s="278">
        <v>10</v>
      </c>
      <c r="C2689" s="278">
        <v>2024</v>
      </c>
      <c r="D2689" s="278">
        <v>99</v>
      </c>
      <c r="E2689" s="278">
        <v>99</v>
      </c>
      <c r="F2689" s="278">
        <v>99</v>
      </c>
      <c r="G2689" s="278">
        <v>99</v>
      </c>
      <c r="H2689" s="278">
        <v>99</v>
      </c>
      <c r="I2689" s="278">
        <v>99</v>
      </c>
      <c r="J2689" s="278">
        <v>999</v>
      </c>
      <c r="K2689" s="278">
        <v>99</v>
      </c>
      <c r="L2689" s="278">
        <v>99</v>
      </c>
      <c r="M2689" s="278">
        <v>99</v>
      </c>
      <c r="N2689" s="278">
        <v>99</v>
      </c>
      <c r="O2689" s="278">
        <v>99</v>
      </c>
      <c r="P2689" s="278">
        <v>9999</v>
      </c>
      <c r="Q2689" s="278">
        <v>10</v>
      </c>
      <c r="R2689" s="278">
        <v>11</v>
      </c>
      <c r="S2689" s="278">
        <v>2</v>
      </c>
      <c r="T2689" s="278">
        <v>0.16925680873980603</v>
      </c>
      <c r="U2689" s="278">
        <v>4.5781105764520429E-2</v>
      </c>
      <c r="V2689" s="278">
        <v>0</v>
      </c>
      <c r="W2689" s="278">
        <v>56</v>
      </c>
      <c r="X2689" s="278">
        <v>138.51078498965822</v>
      </c>
      <c r="Y2689" s="278">
        <v>37.254545454545458</v>
      </c>
      <c r="Z2689" s="278">
        <v>204.9</v>
      </c>
      <c r="AA2689" s="278">
        <v>14</v>
      </c>
      <c r="AB2689" s="278">
        <v>3</v>
      </c>
      <c r="AC2689" s="278">
        <v>-99.999999999995694</v>
      </c>
      <c r="AD2689" s="278">
        <v>0</v>
      </c>
      <c r="AE2689" s="278">
        <v>0</v>
      </c>
      <c r="AF2689" s="278">
        <v>0</v>
      </c>
      <c r="AG2689" s="278">
        <v>0</v>
      </c>
      <c r="AH2689" s="278">
        <v>3</v>
      </c>
      <c r="AI2689" s="278">
        <v>1</v>
      </c>
      <c r="AJ2689" s="278">
        <v>0</v>
      </c>
      <c r="AK2689" s="278">
        <v>0</v>
      </c>
      <c r="AL2689" s="278">
        <v>0</v>
      </c>
      <c r="AM2689" s="278">
        <v>0</v>
      </c>
    </row>
    <row r="2690" spans="1:39">
      <c r="A2690" s="278">
        <v>9</v>
      </c>
      <c r="B2690">
        <v>11</v>
      </c>
      <c r="C2690">
        <v>2023</v>
      </c>
      <c r="D2690">
        <v>99</v>
      </c>
      <c r="E2690">
        <v>99</v>
      </c>
      <c r="F2690">
        <v>99</v>
      </c>
      <c r="G2690">
        <v>99</v>
      </c>
      <c r="H2690">
        <v>99</v>
      </c>
      <c r="I2690">
        <v>99</v>
      </c>
      <c r="J2690">
        <v>999</v>
      </c>
      <c r="K2690">
        <v>99</v>
      </c>
      <c r="L2690">
        <v>1</v>
      </c>
      <c r="M2690">
        <v>99</v>
      </c>
      <c r="N2690">
        <v>99</v>
      </c>
      <c r="O2690">
        <v>99</v>
      </c>
      <c r="P2690">
        <v>9999</v>
      </c>
    </row>
    <row r="2691" spans="1:39">
      <c r="A2691" s="278">
        <v>9</v>
      </c>
      <c r="B2691">
        <v>12</v>
      </c>
      <c r="C2691">
        <v>2023</v>
      </c>
      <c r="D2691">
        <v>99</v>
      </c>
      <c r="E2691">
        <v>99</v>
      </c>
      <c r="F2691">
        <v>99</v>
      </c>
      <c r="G2691">
        <v>99</v>
      </c>
      <c r="H2691">
        <v>99</v>
      </c>
      <c r="I2691">
        <v>99</v>
      </c>
      <c r="J2691">
        <v>999</v>
      </c>
      <c r="K2691">
        <v>99</v>
      </c>
      <c r="L2691">
        <v>2</v>
      </c>
      <c r="M2691">
        <v>99</v>
      </c>
      <c r="N2691">
        <v>99</v>
      </c>
      <c r="O2691">
        <v>99</v>
      </c>
      <c r="P2691">
        <v>9999</v>
      </c>
      <c r="Q2691">
        <v>1</v>
      </c>
      <c r="R2691">
        <v>2</v>
      </c>
      <c r="S2691">
        <v>2</v>
      </c>
      <c r="T2691">
        <v>3.3869602032176122E-2</v>
      </c>
      <c r="U2691">
        <v>6.0155394062677295E-2</v>
      </c>
      <c r="V2691">
        <v>2</v>
      </c>
      <c r="W2691">
        <v>39</v>
      </c>
      <c r="X2691">
        <v>265.22210184182023</v>
      </c>
      <c r="Y2691">
        <v>244.8</v>
      </c>
      <c r="Z2691">
        <v>244.8</v>
      </c>
      <c r="AA2691">
        <v>9</v>
      </c>
      <c r="AB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</row>
    <row r="2692" spans="1:39">
      <c r="A2692" s="278">
        <v>9</v>
      </c>
      <c r="B2692">
        <v>13</v>
      </c>
      <c r="C2692">
        <v>2023</v>
      </c>
      <c r="D2692">
        <v>99</v>
      </c>
      <c r="E2692">
        <v>99</v>
      </c>
      <c r="F2692">
        <v>99</v>
      </c>
      <c r="G2692">
        <v>99</v>
      </c>
      <c r="H2692">
        <v>99</v>
      </c>
      <c r="I2692">
        <v>99</v>
      </c>
      <c r="J2692">
        <v>999</v>
      </c>
      <c r="K2692">
        <v>99</v>
      </c>
      <c r="L2692">
        <v>5</v>
      </c>
      <c r="M2692">
        <v>99</v>
      </c>
      <c r="N2692">
        <v>99</v>
      </c>
      <c r="O2692">
        <v>99</v>
      </c>
      <c r="P2692">
        <v>9999</v>
      </c>
      <c r="Q2692">
        <v>10</v>
      </c>
      <c r="R2692">
        <v>10</v>
      </c>
      <c r="S2692">
        <v>9</v>
      </c>
      <c r="T2692">
        <v>0.16934801016088061</v>
      </c>
      <c r="U2692">
        <v>0.22976018565605921</v>
      </c>
      <c r="V2692">
        <v>5</v>
      </c>
      <c r="W2692">
        <v>42.666666666666657</v>
      </c>
      <c r="X2692">
        <v>225.40628385698795</v>
      </c>
      <c r="Y2692">
        <v>187</v>
      </c>
      <c r="Z2692">
        <v>207.77777777777777</v>
      </c>
      <c r="AA2692">
        <v>32.213102157620504</v>
      </c>
      <c r="AB2692">
        <v>1.1547005383792519</v>
      </c>
      <c r="AC2692">
        <v>6.2232082612785362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</row>
    <row r="2693" spans="1:39">
      <c r="A2693" s="278">
        <v>9</v>
      </c>
      <c r="B2693">
        <v>14</v>
      </c>
      <c r="C2693">
        <v>2023</v>
      </c>
      <c r="D2693">
        <v>99</v>
      </c>
      <c r="E2693">
        <v>99</v>
      </c>
      <c r="F2693">
        <v>99</v>
      </c>
      <c r="G2693">
        <v>99</v>
      </c>
      <c r="H2693">
        <v>99</v>
      </c>
      <c r="I2693">
        <v>99</v>
      </c>
      <c r="J2693">
        <v>999</v>
      </c>
      <c r="K2693">
        <v>99</v>
      </c>
      <c r="L2693">
        <v>8</v>
      </c>
      <c r="M2693">
        <v>99</v>
      </c>
      <c r="N2693">
        <v>99</v>
      </c>
      <c r="O2693">
        <v>99</v>
      </c>
      <c r="P2693">
        <v>9999</v>
      </c>
      <c r="Q2693">
        <v>65</v>
      </c>
      <c r="R2693">
        <v>115</v>
      </c>
      <c r="S2693">
        <v>115</v>
      </c>
      <c r="T2693">
        <v>1.9475021168501272</v>
      </c>
      <c r="U2693">
        <v>2.691167539284383</v>
      </c>
      <c r="V2693">
        <v>8</v>
      </c>
      <c r="W2693">
        <v>47.782608695652179</v>
      </c>
      <c r="X2693">
        <v>206.35168872768369</v>
      </c>
      <c r="Y2693">
        <v>190.46260869565219</v>
      </c>
      <c r="Z2693">
        <v>190.46260869565219</v>
      </c>
      <c r="AA2693">
        <v>31.077651584013196</v>
      </c>
      <c r="AB2693">
        <v>1.31070912566375</v>
      </c>
      <c r="AC2693">
        <v>-14.158424760745312</v>
      </c>
      <c r="AD2693">
        <v>1</v>
      </c>
      <c r="AE2693">
        <v>0</v>
      </c>
      <c r="AF2693">
        <v>0</v>
      </c>
      <c r="AG2693">
        <v>0</v>
      </c>
      <c r="AH2693">
        <v>4</v>
      </c>
      <c r="AI2693">
        <v>0</v>
      </c>
      <c r="AJ2693">
        <v>0</v>
      </c>
      <c r="AK2693">
        <v>0</v>
      </c>
      <c r="AL2693">
        <v>0</v>
      </c>
      <c r="AM2693">
        <v>1</v>
      </c>
    </row>
    <row r="2694" spans="1:39">
      <c r="A2694" s="278">
        <v>9</v>
      </c>
      <c r="B2694">
        <v>15</v>
      </c>
      <c r="C2694">
        <v>2023</v>
      </c>
      <c r="D2694">
        <v>99</v>
      </c>
      <c r="E2694">
        <v>99</v>
      </c>
      <c r="F2694">
        <v>99</v>
      </c>
      <c r="G2694">
        <v>99</v>
      </c>
      <c r="H2694">
        <v>99</v>
      </c>
      <c r="I2694">
        <v>99</v>
      </c>
      <c r="J2694">
        <v>999</v>
      </c>
      <c r="K2694">
        <v>99</v>
      </c>
      <c r="L2694">
        <v>11</v>
      </c>
      <c r="M2694">
        <v>99</v>
      </c>
      <c r="N2694">
        <v>99</v>
      </c>
      <c r="O2694">
        <v>99</v>
      </c>
      <c r="P2694">
        <v>9999</v>
      </c>
      <c r="Q2694">
        <v>144</v>
      </c>
      <c r="R2694">
        <v>504</v>
      </c>
      <c r="S2694">
        <v>504</v>
      </c>
      <c r="T2694">
        <v>8.5351397121083856</v>
      </c>
      <c r="U2694">
        <v>10.527722286529139</v>
      </c>
      <c r="V2694">
        <v>11</v>
      </c>
      <c r="W2694">
        <v>52.803571428571438</v>
      </c>
      <c r="X2694">
        <v>184.19125866308957</v>
      </c>
      <c r="Y2694">
        <v>170.00853174603196</v>
      </c>
      <c r="Z2694">
        <v>170.00853174603196</v>
      </c>
      <c r="AA2694">
        <v>26.988355561971897</v>
      </c>
      <c r="AB2694">
        <v>1.3359747433012723</v>
      </c>
      <c r="AC2694">
        <v>-23.940295624402271</v>
      </c>
      <c r="AD2694">
        <v>5</v>
      </c>
      <c r="AE2694">
        <v>2</v>
      </c>
      <c r="AF2694">
        <v>0</v>
      </c>
      <c r="AG2694">
        <v>0</v>
      </c>
      <c r="AH2694">
        <v>14</v>
      </c>
      <c r="AI2694">
        <v>4</v>
      </c>
      <c r="AJ2694">
        <v>3</v>
      </c>
      <c r="AK2694">
        <v>1</v>
      </c>
      <c r="AL2694">
        <v>0</v>
      </c>
      <c r="AM2694">
        <v>0</v>
      </c>
    </row>
    <row r="2695" spans="1:39">
      <c r="A2695" s="278">
        <v>9</v>
      </c>
      <c r="B2695">
        <v>16</v>
      </c>
      <c r="C2695">
        <v>2023</v>
      </c>
      <c r="D2695">
        <v>99</v>
      </c>
      <c r="E2695">
        <v>99</v>
      </c>
      <c r="F2695">
        <v>99</v>
      </c>
      <c r="G2695">
        <v>99</v>
      </c>
      <c r="H2695">
        <v>99</v>
      </c>
      <c r="I2695">
        <v>99</v>
      </c>
      <c r="J2695">
        <v>999</v>
      </c>
      <c r="K2695">
        <v>99</v>
      </c>
      <c r="L2695">
        <v>14</v>
      </c>
      <c r="M2695">
        <v>99</v>
      </c>
      <c r="N2695">
        <v>99</v>
      </c>
      <c r="O2695">
        <v>99</v>
      </c>
      <c r="P2695">
        <v>9999</v>
      </c>
      <c r="Q2695">
        <v>214</v>
      </c>
      <c r="R2695">
        <v>1668</v>
      </c>
      <c r="S2695">
        <v>1668</v>
      </c>
      <c r="T2695">
        <v>28.247248094834887</v>
      </c>
      <c r="U2695">
        <v>30.043233003490229</v>
      </c>
      <c r="V2695">
        <v>14</v>
      </c>
      <c r="W2695">
        <v>57.399280575539557</v>
      </c>
      <c r="X2695">
        <v>158.8238618206193</v>
      </c>
      <c r="Y2695">
        <v>146.59442446043161</v>
      </c>
      <c r="Z2695">
        <v>146.59442446043161</v>
      </c>
      <c r="AA2695">
        <v>26.643543836096711</v>
      </c>
      <c r="AB2695">
        <v>1.25903905362115</v>
      </c>
      <c r="AC2695">
        <v>-21.085342728683031</v>
      </c>
      <c r="AD2695">
        <v>39</v>
      </c>
      <c r="AE2695">
        <v>6</v>
      </c>
      <c r="AF2695">
        <v>1</v>
      </c>
      <c r="AG2695">
        <v>1</v>
      </c>
      <c r="AH2695">
        <v>82</v>
      </c>
      <c r="AI2695">
        <v>17</v>
      </c>
      <c r="AJ2695">
        <v>10</v>
      </c>
      <c r="AK2695">
        <v>6</v>
      </c>
      <c r="AL2695">
        <v>1</v>
      </c>
      <c r="AM2695">
        <v>0</v>
      </c>
    </row>
    <row r="2696" spans="1:39">
      <c r="A2696" s="278">
        <v>9</v>
      </c>
      <c r="B2696">
        <v>17</v>
      </c>
      <c r="C2696">
        <v>2023</v>
      </c>
      <c r="D2696">
        <v>99</v>
      </c>
      <c r="E2696">
        <v>99</v>
      </c>
      <c r="F2696">
        <v>99</v>
      </c>
      <c r="G2696">
        <v>99</v>
      </c>
      <c r="H2696">
        <v>99</v>
      </c>
      <c r="I2696">
        <v>99</v>
      </c>
      <c r="J2696">
        <v>999</v>
      </c>
      <c r="K2696">
        <v>99</v>
      </c>
      <c r="L2696">
        <v>17</v>
      </c>
      <c r="M2696">
        <v>99</v>
      </c>
      <c r="N2696">
        <v>99</v>
      </c>
      <c r="O2696">
        <v>99</v>
      </c>
      <c r="P2696">
        <v>9999</v>
      </c>
      <c r="Q2696">
        <v>232</v>
      </c>
      <c r="R2696">
        <v>3586</v>
      </c>
      <c r="S2696">
        <v>3586</v>
      </c>
      <c r="T2696">
        <v>60.728196443691793</v>
      </c>
      <c r="U2696">
        <v>56.333044638226639</v>
      </c>
      <c r="V2696">
        <v>0</v>
      </c>
      <c r="W2696">
        <v>62.61572783045176</v>
      </c>
      <c r="X2696">
        <v>138.5217823738522</v>
      </c>
      <c r="Y2696">
        <v>127.8556051310654</v>
      </c>
      <c r="Z2696">
        <v>127.8556051310654</v>
      </c>
      <c r="AA2696">
        <v>24.205453518076901</v>
      </c>
      <c r="AB2696">
        <v>1.7441219063774123</v>
      </c>
      <c r="AC2696">
        <v>-34.001190249587317</v>
      </c>
      <c r="AD2696">
        <v>72</v>
      </c>
      <c r="AE2696">
        <v>8</v>
      </c>
      <c r="AF2696">
        <v>1</v>
      </c>
      <c r="AG2696">
        <v>7</v>
      </c>
      <c r="AH2696">
        <v>103</v>
      </c>
      <c r="AI2696">
        <v>28</v>
      </c>
      <c r="AJ2696">
        <v>8</v>
      </c>
      <c r="AK2696">
        <v>25</v>
      </c>
      <c r="AL2696">
        <v>0</v>
      </c>
      <c r="AM2696">
        <v>1</v>
      </c>
    </row>
    <row r="2697" spans="1:39" s="278" customFormat="1">
      <c r="A2697" s="278">
        <v>9</v>
      </c>
      <c r="B2697" s="278">
        <v>18</v>
      </c>
      <c r="C2697" s="278">
        <v>2023</v>
      </c>
      <c r="D2697" s="278">
        <v>99</v>
      </c>
      <c r="E2697" s="278">
        <v>99</v>
      </c>
      <c r="F2697" s="278">
        <v>99</v>
      </c>
      <c r="G2697" s="278">
        <v>99</v>
      </c>
      <c r="H2697" s="278">
        <v>99</v>
      </c>
      <c r="I2697" s="278">
        <v>99</v>
      </c>
      <c r="J2697" s="278">
        <v>999</v>
      </c>
      <c r="K2697" s="278">
        <v>99</v>
      </c>
      <c r="L2697" s="278">
        <v>75</v>
      </c>
      <c r="M2697" s="278">
        <v>99</v>
      </c>
      <c r="N2697" s="278">
        <v>99</v>
      </c>
      <c r="O2697" s="278">
        <v>99</v>
      </c>
      <c r="P2697" s="278">
        <v>9999</v>
      </c>
      <c r="Q2697" s="278">
        <v>1</v>
      </c>
      <c r="R2697" s="278">
        <v>1</v>
      </c>
      <c r="S2697" s="278">
        <v>1</v>
      </c>
      <c r="T2697" s="278">
        <v>1.6934801016088061E-2</v>
      </c>
      <c r="U2697" s="278">
        <v>2.2251106749899628E-2</v>
      </c>
      <c r="V2697" s="278">
        <v>0</v>
      </c>
      <c r="W2697" s="278">
        <v>60</v>
      </c>
      <c r="X2697" s="278">
        <v>196.20801733477785</v>
      </c>
      <c r="Y2697" s="278">
        <v>181.1</v>
      </c>
      <c r="Z2697" s="278">
        <v>181.1</v>
      </c>
      <c r="AA2697" s="278">
        <v>0</v>
      </c>
      <c r="AB2697" s="278">
        <v>0</v>
      </c>
      <c r="AD2697" s="278">
        <v>0</v>
      </c>
      <c r="AE2697" s="278">
        <v>0</v>
      </c>
      <c r="AF2697" s="278">
        <v>0</v>
      </c>
      <c r="AG2697" s="278">
        <v>0</v>
      </c>
      <c r="AH2697" s="278">
        <v>0</v>
      </c>
      <c r="AI2697" s="278">
        <v>0</v>
      </c>
      <c r="AJ2697" s="278">
        <v>0</v>
      </c>
      <c r="AK2697" s="278">
        <v>0</v>
      </c>
      <c r="AL2697" s="278">
        <v>0</v>
      </c>
      <c r="AM2697" s="278">
        <v>0</v>
      </c>
    </row>
    <row r="2698" spans="1:39" s="278" customFormat="1">
      <c r="A2698" s="278">
        <v>9</v>
      </c>
      <c r="B2698" s="278">
        <v>19</v>
      </c>
      <c r="C2698" s="278">
        <v>2023</v>
      </c>
      <c r="D2698" s="278">
        <v>99</v>
      </c>
      <c r="E2698" s="278">
        <v>99</v>
      </c>
      <c r="F2698" s="278">
        <v>99</v>
      </c>
      <c r="G2698" s="278">
        <v>99</v>
      </c>
      <c r="H2698" s="278">
        <v>99</v>
      </c>
      <c r="I2698" s="278">
        <v>99</v>
      </c>
      <c r="J2698" s="278">
        <v>999</v>
      </c>
      <c r="K2698" s="278">
        <v>99</v>
      </c>
      <c r="L2698" s="278">
        <v>76</v>
      </c>
      <c r="M2698" s="278">
        <v>99</v>
      </c>
      <c r="N2698" s="278">
        <v>99</v>
      </c>
      <c r="O2698" s="278">
        <v>99</v>
      </c>
      <c r="P2698" s="278">
        <v>9999</v>
      </c>
    </row>
    <row r="2699" spans="1:39" s="278" customFormat="1">
      <c r="A2699" s="278">
        <v>9</v>
      </c>
      <c r="B2699" s="278">
        <v>20</v>
      </c>
      <c r="C2699" s="278">
        <v>2023</v>
      </c>
      <c r="D2699" s="278">
        <v>99</v>
      </c>
      <c r="E2699" s="278">
        <v>99</v>
      </c>
      <c r="F2699" s="278">
        <v>99</v>
      </c>
      <c r="G2699" s="278">
        <v>99</v>
      </c>
      <c r="H2699" s="278">
        <v>99</v>
      </c>
      <c r="I2699" s="278">
        <v>99</v>
      </c>
      <c r="J2699" s="278">
        <v>999</v>
      </c>
      <c r="K2699" s="278">
        <v>99</v>
      </c>
      <c r="L2699" s="278">
        <v>99</v>
      </c>
      <c r="M2699" s="278">
        <v>99</v>
      </c>
      <c r="N2699" s="278">
        <v>99</v>
      </c>
      <c r="O2699" s="278">
        <v>99</v>
      </c>
      <c r="P2699" s="278">
        <v>9999</v>
      </c>
      <c r="Q2699" s="278">
        <v>19</v>
      </c>
      <c r="R2699" s="278">
        <v>19</v>
      </c>
      <c r="S2699" s="278">
        <v>6</v>
      </c>
      <c r="T2699" s="278">
        <v>0.32176121930567309</v>
      </c>
      <c r="U2699" s="278">
        <v>9.266584600096249E-2</v>
      </c>
      <c r="V2699" s="278">
        <v>0</v>
      </c>
      <c r="W2699" s="278">
        <v>61.83333333333335</v>
      </c>
      <c r="X2699" s="278">
        <v>131.73290756685867</v>
      </c>
      <c r="Y2699" s="278">
        <v>39.694736842105272</v>
      </c>
      <c r="Z2699" s="278">
        <v>125.7</v>
      </c>
      <c r="AA2699" s="278">
        <v>19.236077216175527</v>
      </c>
      <c r="AB2699" s="278">
        <v>1.7716909687890503</v>
      </c>
      <c r="AC2699" s="278">
        <v>-90.765799705351711</v>
      </c>
      <c r="AD2699" s="278">
        <v>3</v>
      </c>
      <c r="AE2699" s="278">
        <v>0</v>
      </c>
      <c r="AF2699" s="278">
        <v>0</v>
      </c>
      <c r="AG2699" s="278">
        <v>0</v>
      </c>
      <c r="AH2699" s="278">
        <v>1</v>
      </c>
      <c r="AI2699" s="278">
        <v>1</v>
      </c>
      <c r="AJ2699" s="278">
        <v>0</v>
      </c>
      <c r="AK2699" s="278">
        <v>0</v>
      </c>
      <c r="AL2699" s="278">
        <v>0</v>
      </c>
      <c r="AM2699" s="278">
        <v>0</v>
      </c>
    </row>
    <row r="2700" spans="1:39">
      <c r="A2700" s="278">
        <v>9</v>
      </c>
      <c r="B2700">
        <v>21</v>
      </c>
      <c r="C2700">
        <v>2022</v>
      </c>
      <c r="D2700">
        <v>99</v>
      </c>
      <c r="E2700">
        <v>99</v>
      </c>
      <c r="F2700">
        <v>99</v>
      </c>
      <c r="G2700">
        <v>99</v>
      </c>
      <c r="H2700">
        <v>99</v>
      </c>
      <c r="I2700">
        <v>99</v>
      </c>
      <c r="J2700">
        <v>999</v>
      </c>
      <c r="K2700">
        <v>99</v>
      </c>
      <c r="L2700">
        <v>1</v>
      </c>
      <c r="M2700">
        <v>99</v>
      </c>
      <c r="N2700">
        <v>99</v>
      </c>
      <c r="O2700">
        <v>99</v>
      </c>
      <c r="P2700">
        <v>9999</v>
      </c>
    </row>
    <row r="2701" spans="1:39">
      <c r="A2701" s="278">
        <v>9</v>
      </c>
      <c r="B2701">
        <v>22</v>
      </c>
      <c r="C2701">
        <v>2022</v>
      </c>
      <c r="D2701">
        <v>99</v>
      </c>
      <c r="E2701">
        <v>99</v>
      </c>
      <c r="F2701">
        <v>99</v>
      </c>
      <c r="G2701">
        <v>99</v>
      </c>
      <c r="H2701">
        <v>99</v>
      </c>
      <c r="I2701">
        <v>99</v>
      </c>
      <c r="J2701">
        <v>999</v>
      </c>
      <c r="K2701">
        <v>99</v>
      </c>
      <c r="L2701">
        <v>2</v>
      </c>
      <c r="M2701">
        <v>99</v>
      </c>
      <c r="N2701">
        <v>99</v>
      </c>
      <c r="O2701">
        <v>99</v>
      </c>
      <c r="P2701">
        <v>9999</v>
      </c>
      <c r="Q2701">
        <v>3</v>
      </c>
      <c r="R2701">
        <v>3</v>
      </c>
      <c r="S2701">
        <v>2</v>
      </c>
      <c r="T2701">
        <v>4.4890019452341792E-2</v>
      </c>
      <c r="U2701">
        <v>4.0765362937001573E-2</v>
      </c>
      <c r="V2701">
        <v>2</v>
      </c>
      <c r="W2701">
        <v>44</v>
      </c>
      <c r="X2701">
        <v>221.01841820151671</v>
      </c>
      <c r="Y2701">
        <v>123.76666666666669</v>
      </c>
      <c r="Z2701">
        <v>185.65</v>
      </c>
      <c r="AA2701">
        <v>100.35</v>
      </c>
      <c r="AB2701">
        <v>5</v>
      </c>
      <c r="AC2701">
        <v>-100.00000000000001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</row>
    <row r="2702" spans="1:39">
      <c r="A2702" s="278">
        <v>9</v>
      </c>
      <c r="B2702">
        <v>23</v>
      </c>
      <c r="C2702">
        <v>2022</v>
      </c>
      <c r="D2702">
        <v>99</v>
      </c>
      <c r="E2702">
        <v>99</v>
      </c>
      <c r="F2702">
        <v>99</v>
      </c>
      <c r="G2702">
        <v>99</v>
      </c>
      <c r="H2702">
        <v>99</v>
      </c>
      <c r="I2702">
        <v>99</v>
      </c>
      <c r="J2702">
        <v>999</v>
      </c>
      <c r="K2702">
        <v>99</v>
      </c>
      <c r="L2702">
        <v>5</v>
      </c>
      <c r="M2702">
        <v>99</v>
      </c>
      <c r="N2702">
        <v>99</v>
      </c>
      <c r="O2702">
        <v>99</v>
      </c>
      <c r="P2702">
        <v>9999</v>
      </c>
      <c r="Q2702">
        <v>14</v>
      </c>
      <c r="R2702">
        <v>16</v>
      </c>
      <c r="S2702">
        <v>15</v>
      </c>
      <c r="T2702">
        <v>0.23941343707915605</v>
      </c>
      <c r="U2702">
        <v>0.3535025593248019</v>
      </c>
      <c r="V2702">
        <v>5</v>
      </c>
      <c r="W2702">
        <v>42.066666666666677</v>
      </c>
      <c r="X2702">
        <v>232.66386782231845</v>
      </c>
      <c r="Y2702">
        <v>201.23625000000001</v>
      </c>
      <c r="Z2702">
        <v>214.65199999999999</v>
      </c>
      <c r="AA2702">
        <v>28.822773218411793</v>
      </c>
      <c r="AB2702">
        <v>1.062491830033865</v>
      </c>
      <c r="AC2702">
        <v>-37.237072771310622</v>
      </c>
      <c r="AD2702">
        <v>1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</row>
    <row r="2703" spans="1:39">
      <c r="A2703" s="278">
        <v>9</v>
      </c>
      <c r="B2703">
        <v>24</v>
      </c>
      <c r="C2703">
        <v>2022</v>
      </c>
      <c r="D2703">
        <v>99</v>
      </c>
      <c r="E2703">
        <v>99</v>
      </c>
      <c r="F2703">
        <v>99</v>
      </c>
      <c r="G2703">
        <v>99</v>
      </c>
      <c r="H2703">
        <v>99</v>
      </c>
      <c r="I2703">
        <v>99</v>
      </c>
      <c r="J2703">
        <v>999</v>
      </c>
      <c r="K2703">
        <v>99</v>
      </c>
      <c r="L2703">
        <v>8</v>
      </c>
      <c r="M2703">
        <v>99</v>
      </c>
      <c r="N2703">
        <v>99</v>
      </c>
      <c r="O2703">
        <v>99</v>
      </c>
      <c r="P2703">
        <v>9999</v>
      </c>
      <c r="Q2703">
        <v>78</v>
      </c>
      <c r="R2703">
        <v>168</v>
      </c>
      <c r="S2703">
        <v>168</v>
      </c>
      <c r="T2703">
        <v>2.5138410893311391</v>
      </c>
      <c r="U2703">
        <v>3.4132246614174759</v>
      </c>
      <c r="V2703">
        <v>8</v>
      </c>
      <c r="W2703">
        <v>47.535714285714278</v>
      </c>
      <c r="X2703">
        <v>200.4876051178868</v>
      </c>
      <c r="Y2703">
        <v>185.05005952380952</v>
      </c>
      <c r="Z2703">
        <v>185.05005952380952</v>
      </c>
      <c r="AA2703">
        <v>29.18777919203707</v>
      </c>
      <c r="AB2703">
        <v>1.4470530691837675</v>
      </c>
      <c r="AC2703">
        <v>-31.755256109507755</v>
      </c>
      <c r="AD2703">
        <v>2</v>
      </c>
      <c r="AE2703">
        <v>0</v>
      </c>
      <c r="AF2703">
        <v>0</v>
      </c>
      <c r="AG2703">
        <v>0</v>
      </c>
      <c r="AH2703">
        <v>3</v>
      </c>
      <c r="AI2703">
        <v>0</v>
      </c>
      <c r="AJ2703">
        <v>0</v>
      </c>
      <c r="AK2703">
        <v>0</v>
      </c>
      <c r="AL2703">
        <v>0</v>
      </c>
      <c r="AM2703">
        <v>1</v>
      </c>
    </row>
    <row r="2704" spans="1:39">
      <c r="A2704" s="278">
        <v>9</v>
      </c>
      <c r="B2704">
        <v>25</v>
      </c>
      <c r="C2704">
        <v>2022</v>
      </c>
      <c r="D2704">
        <v>99</v>
      </c>
      <c r="E2704">
        <v>99</v>
      </c>
      <c r="F2704">
        <v>99</v>
      </c>
      <c r="G2704">
        <v>99</v>
      </c>
      <c r="H2704">
        <v>99</v>
      </c>
      <c r="I2704">
        <v>99</v>
      </c>
      <c r="J2704">
        <v>999</v>
      </c>
      <c r="K2704">
        <v>99</v>
      </c>
      <c r="L2704">
        <v>11</v>
      </c>
      <c r="M2704">
        <v>99</v>
      </c>
      <c r="N2704">
        <v>99</v>
      </c>
      <c r="O2704">
        <v>99</v>
      </c>
      <c r="P2704">
        <v>9999</v>
      </c>
      <c r="Q2704">
        <v>164</v>
      </c>
      <c r="R2704">
        <v>564</v>
      </c>
      <c r="S2704">
        <v>564</v>
      </c>
      <c r="T2704">
        <v>8.4393236570402514</v>
      </c>
      <c r="U2704">
        <v>10.189080139521414</v>
      </c>
      <c r="V2704">
        <v>11</v>
      </c>
      <c r="W2704">
        <v>52.585106382978715</v>
      </c>
      <c r="X2704">
        <v>178.27391792105601</v>
      </c>
      <c r="Y2704">
        <v>164.54682624113477</v>
      </c>
      <c r="Z2704">
        <v>164.54682624113477</v>
      </c>
      <c r="AA2704">
        <v>27.014047692426015</v>
      </c>
      <c r="AB2704">
        <v>1.385662970608482</v>
      </c>
      <c r="AC2704">
        <v>-14.242295505804149</v>
      </c>
      <c r="AD2704">
        <v>8</v>
      </c>
      <c r="AE2704">
        <v>1</v>
      </c>
      <c r="AF2704">
        <v>0</v>
      </c>
      <c r="AG2704">
        <v>1</v>
      </c>
      <c r="AH2704">
        <v>9</v>
      </c>
      <c r="AI2704">
        <v>5</v>
      </c>
      <c r="AJ2704">
        <v>1</v>
      </c>
      <c r="AK2704">
        <v>1</v>
      </c>
      <c r="AL2704">
        <v>0</v>
      </c>
      <c r="AM2704">
        <v>1</v>
      </c>
    </row>
    <row r="2705" spans="1:39">
      <c r="A2705" s="278">
        <v>9</v>
      </c>
      <c r="B2705">
        <v>26</v>
      </c>
      <c r="C2705">
        <v>2022</v>
      </c>
      <c r="D2705">
        <v>99</v>
      </c>
      <c r="E2705">
        <v>99</v>
      </c>
      <c r="F2705">
        <v>99</v>
      </c>
      <c r="G2705">
        <v>99</v>
      </c>
      <c r="H2705">
        <v>99</v>
      </c>
      <c r="I2705">
        <v>99</v>
      </c>
      <c r="J2705">
        <v>999</v>
      </c>
      <c r="K2705">
        <v>99</v>
      </c>
      <c r="L2705">
        <v>14</v>
      </c>
      <c r="M2705">
        <v>99</v>
      </c>
      <c r="N2705">
        <v>99</v>
      </c>
      <c r="O2705">
        <v>99</v>
      </c>
      <c r="P2705">
        <v>9999</v>
      </c>
      <c r="Q2705">
        <v>222</v>
      </c>
      <c r="R2705">
        <v>1908</v>
      </c>
      <c r="S2705">
        <v>1908</v>
      </c>
      <c r="T2705">
        <v>28.550052371689361</v>
      </c>
      <c r="U2705">
        <v>30.487834146697303</v>
      </c>
      <c r="V2705">
        <v>14</v>
      </c>
      <c r="W2705">
        <v>57.37945492662476</v>
      </c>
      <c r="X2705">
        <v>157.68128039321229</v>
      </c>
      <c r="Y2705">
        <v>145.53982180293499</v>
      </c>
      <c r="Z2705">
        <v>145.53982180293499</v>
      </c>
      <c r="AA2705">
        <v>27.156518434241679</v>
      </c>
      <c r="AB2705">
        <v>1.1366937401383803</v>
      </c>
      <c r="AC2705">
        <v>-25.925334222062641</v>
      </c>
      <c r="AD2705">
        <v>29</v>
      </c>
      <c r="AE2705">
        <v>2</v>
      </c>
      <c r="AF2705">
        <v>0</v>
      </c>
      <c r="AG2705">
        <v>4</v>
      </c>
      <c r="AH2705">
        <v>78</v>
      </c>
      <c r="AI2705">
        <v>14</v>
      </c>
      <c r="AJ2705">
        <v>20</v>
      </c>
      <c r="AK2705">
        <v>13</v>
      </c>
      <c r="AL2705">
        <v>0</v>
      </c>
      <c r="AM2705">
        <v>0</v>
      </c>
    </row>
    <row r="2706" spans="1:39">
      <c r="A2706" s="278">
        <v>9</v>
      </c>
      <c r="B2706">
        <v>27</v>
      </c>
      <c r="C2706">
        <v>2022</v>
      </c>
      <c r="D2706">
        <v>99</v>
      </c>
      <c r="E2706">
        <v>99</v>
      </c>
      <c r="F2706">
        <v>99</v>
      </c>
      <c r="G2706">
        <v>99</v>
      </c>
      <c r="H2706">
        <v>99</v>
      </c>
      <c r="I2706">
        <v>99</v>
      </c>
      <c r="J2706">
        <v>999</v>
      </c>
      <c r="K2706">
        <v>99</v>
      </c>
      <c r="L2706">
        <v>17</v>
      </c>
      <c r="M2706">
        <v>99</v>
      </c>
      <c r="N2706">
        <v>99</v>
      </c>
      <c r="O2706">
        <v>99</v>
      </c>
      <c r="P2706">
        <v>9999</v>
      </c>
      <c r="Q2706">
        <v>237</v>
      </c>
      <c r="R2706">
        <v>3999</v>
      </c>
      <c r="S2706">
        <v>3999</v>
      </c>
      <c r="T2706">
        <v>59.838395929971561</v>
      </c>
      <c r="U2706">
        <v>55.380769899057995</v>
      </c>
      <c r="V2706">
        <v>0</v>
      </c>
      <c r="W2706">
        <v>62.524631157789457</v>
      </c>
      <c r="X2706">
        <v>136.65940320399679</v>
      </c>
      <c r="Y2706">
        <v>126.13662915728928</v>
      </c>
      <c r="Z2706">
        <v>126.13662915728928</v>
      </c>
      <c r="AA2706">
        <v>23.375444667292232</v>
      </c>
      <c r="AB2706">
        <v>1.8267909702676473</v>
      </c>
      <c r="AC2706">
        <v>-33.188786377265551</v>
      </c>
      <c r="AD2706">
        <v>114</v>
      </c>
      <c r="AE2706">
        <v>8</v>
      </c>
      <c r="AF2706">
        <v>0</v>
      </c>
      <c r="AG2706">
        <v>9</v>
      </c>
      <c r="AH2706">
        <v>177</v>
      </c>
      <c r="AI2706">
        <v>62</v>
      </c>
      <c r="AJ2706">
        <v>7</v>
      </c>
      <c r="AK2706">
        <v>29</v>
      </c>
      <c r="AL2706">
        <v>2</v>
      </c>
      <c r="AM2706">
        <v>0</v>
      </c>
    </row>
    <row r="2707" spans="1:39" s="278" customFormat="1">
      <c r="A2707" s="278">
        <v>9</v>
      </c>
      <c r="B2707" s="278">
        <v>28</v>
      </c>
      <c r="C2707" s="278">
        <v>2022</v>
      </c>
      <c r="D2707" s="278">
        <v>99</v>
      </c>
      <c r="E2707" s="278">
        <v>99</v>
      </c>
      <c r="F2707" s="278">
        <v>99</v>
      </c>
      <c r="G2707" s="278">
        <v>99</v>
      </c>
      <c r="H2707" s="278">
        <v>99</v>
      </c>
      <c r="I2707" s="278">
        <v>99</v>
      </c>
      <c r="J2707" s="278">
        <v>999</v>
      </c>
      <c r="K2707" s="278">
        <v>99</v>
      </c>
      <c r="L2707" s="278">
        <v>75</v>
      </c>
      <c r="M2707" s="278">
        <v>99</v>
      </c>
      <c r="N2707" s="278">
        <v>99</v>
      </c>
      <c r="O2707" s="278">
        <v>99</v>
      </c>
      <c r="P2707" s="278">
        <v>9999</v>
      </c>
    </row>
    <row r="2708" spans="1:39" s="278" customFormat="1">
      <c r="A2708" s="278">
        <v>9</v>
      </c>
      <c r="B2708" s="278">
        <v>29</v>
      </c>
      <c r="C2708" s="278">
        <v>2022</v>
      </c>
      <c r="D2708" s="278">
        <v>99</v>
      </c>
      <c r="E2708" s="278">
        <v>99</v>
      </c>
      <c r="F2708" s="278">
        <v>99</v>
      </c>
      <c r="G2708" s="278">
        <v>99</v>
      </c>
      <c r="H2708" s="278">
        <v>99</v>
      </c>
      <c r="I2708" s="278">
        <v>99</v>
      </c>
      <c r="J2708" s="278">
        <v>999</v>
      </c>
      <c r="K2708" s="278">
        <v>99</v>
      </c>
      <c r="L2708" s="278">
        <v>76</v>
      </c>
      <c r="M2708" s="278">
        <v>99</v>
      </c>
      <c r="N2708" s="278">
        <v>99</v>
      </c>
      <c r="O2708" s="278">
        <v>99</v>
      </c>
      <c r="P2708" s="278">
        <v>9999</v>
      </c>
    </row>
    <row r="2709" spans="1:39" s="278" customFormat="1">
      <c r="A2709" s="278">
        <v>9</v>
      </c>
      <c r="B2709" s="278">
        <v>30</v>
      </c>
      <c r="C2709" s="278">
        <v>2022</v>
      </c>
      <c r="D2709" s="278">
        <v>99</v>
      </c>
      <c r="E2709" s="278">
        <v>99</v>
      </c>
      <c r="F2709" s="278">
        <v>99</v>
      </c>
      <c r="G2709" s="278">
        <v>99</v>
      </c>
      <c r="H2709" s="278">
        <v>99</v>
      </c>
      <c r="I2709" s="278">
        <v>99</v>
      </c>
      <c r="J2709" s="278">
        <v>999</v>
      </c>
      <c r="K2709" s="278">
        <v>99</v>
      </c>
      <c r="L2709" s="278">
        <v>99</v>
      </c>
      <c r="M2709" s="278">
        <v>99</v>
      </c>
      <c r="N2709" s="278">
        <v>99</v>
      </c>
      <c r="O2709" s="278">
        <v>99</v>
      </c>
      <c r="P2709" s="278">
        <v>9999</v>
      </c>
      <c r="Q2709" s="278">
        <v>21</v>
      </c>
      <c r="R2709" s="278">
        <v>25</v>
      </c>
      <c r="S2709" s="278">
        <v>10</v>
      </c>
      <c r="T2709" s="278">
        <v>0.3740834954361813</v>
      </c>
      <c r="U2709" s="278">
        <v>0.13482323104400201</v>
      </c>
      <c r="V2709" s="278">
        <v>0</v>
      </c>
      <c r="W2709" s="278">
        <v>61</v>
      </c>
      <c r="X2709" s="278">
        <v>126.3098591549296</v>
      </c>
      <c r="Y2709" s="278">
        <v>49.12</v>
      </c>
      <c r="Z2709" s="278">
        <v>122.8</v>
      </c>
      <c r="AA2709" s="278">
        <v>21.380037418115119</v>
      </c>
      <c r="AB2709" s="278">
        <v>4.1952353926806065</v>
      </c>
      <c r="AC2709" s="278">
        <v>-57.997003141971248</v>
      </c>
      <c r="AD2709" s="278">
        <v>5</v>
      </c>
      <c r="AE2709" s="278">
        <v>0</v>
      </c>
      <c r="AF2709" s="278">
        <v>0</v>
      </c>
      <c r="AG2709" s="278">
        <v>1</v>
      </c>
      <c r="AH2709" s="278">
        <v>0</v>
      </c>
      <c r="AI2709" s="278">
        <v>0</v>
      </c>
      <c r="AJ2709" s="278">
        <v>0</v>
      </c>
      <c r="AK2709" s="278">
        <v>0</v>
      </c>
      <c r="AL2709" s="278">
        <v>0</v>
      </c>
      <c r="AM2709" s="278">
        <v>0</v>
      </c>
    </row>
    <row r="2710" spans="1:39">
      <c r="A2710">
        <v>9</v>
      </c>
      <c r="B2710">
        <v>31</v>
      </c>
      <c r="C2710">
        <v>2021</v>
      </c>
      <c r="D2710">
        <v>99</v>
      </c>
      <c r="E2710">
        <v>99</v>
      </c>
      <c r="F2710">
        <v>99</v>
      </c>
      <c r="G2710">
        <v>99</v>
      </c>
      <c r="H2710">
        <v>99</v>
      </c>
      <c r="I2710">
        <v>99</v>
      </c>
      <c r="J2710">
        <v>999</v>
      </c>
      <c r="K2710">
        <v>99</v>
      </c>
      <c r="L2710">
        <v>1</v>
      </c>
      <c r="M2710">
        <v>99</v>
      </c>
      <c r="N2710">
        <v>99</v>
      </c>
      <c r="O2710">
        <v>99</v>
      </c>
      <c r="P2710">
        <v>9999</v>
      </c>
      <c r="Q2710">
        <v>10</v>
      </c>
      <c r="R2710">
        <v>10</v>
      </c>
      <c r="S2710">
        <v>0</v>
      </c>
      <c r="T2710">
        <v>0.15623706161833473</v>
      </c>
      <c r="U2710">
        <v>0</v>
      </c>
      <c r="V2710">
        <v>1</v>
      </c>
      <c r="X2710">
        <v>100.37703141928495</v>
      </c>
      <c r="Y2710">
        <v>0</v>
      </c>
      <c r="AD2710">
        <v>1</v>
      </c>
      <c r="AE2710">
        <v>0</v>
      </c>
      <c r="AF2710">
        <v>0</v>
      </c>
      <c r="AG2710">
        <v>0</v>
      </c>
      <c r="AH2710">
        <v>1</v>
      </c>
      <c r="AI2710">
        <v>0</v>
      </c>
      <c r="AJ2710">
        <v>0</v>
      </c>
      <c r="AK2710">
        <v>0</v>
      </c>
      <c r="AL2710">
        <v>0</v>
      </c>
      <c r="AM2710">
        <v>0</v>
      </c>
    </row>
    <row r="2711" spans="1:39">
      <c r="A2711">
        <v>9</v>
      </c>
      <c r="B2711">
        <v>32</v>
      </c>
      <c r="C2711">
        <v>2021</v>
      </c>
      <c r="D2711">
        <v>99</v>
      </c>
      <c r="E2711">
        <v>99</v>
      </c>
      <c r="F2711">
        <v>99</v>
      </c>
      <c r="G2711">
        <v>99</v>
      </c>
      <c r="H2711">
        <v>99</v>
      </c>
      <c r="I2711">
        <v>99</v>
      </c>
      <c r="J2711">
        <v>999</v>
      </c>
      <c r="K2711">
        <v>99</v>
      </c>
      <c r="L2711">
        <v>2</v>
      </c>
      <c r="M2711">
        <v>99</v>
      </c>
      <c r="N2711">
        <v>99</v>
      </c>
      <c r="O2711">
        <v>99</v>
      </c>
      <c r="P2711">
        <v>9999</v>
      </c>
      <c r="Q2711">
        <v>6</v>
      </c>
      <c r="R2711">
        <v>9</v>
      </c>
      <c r="S2711">
        <v>7</v>
      </c>
      <c r="T2711">
        <v>0.14061335545650128</v>
      </c>
      <c r="U2711">
        <v>0.1546666506099002</v>
      </c>
      <c r="V2711">
        <v>2</v>
      </c>
      <c r="W2711">
        <v>37.285714285714278</v>
      </c>
      <c r="X2711">
        <v>215.74334898278565</v>
      </c>
      <c r="Y2711">
        <v>149.55333333333331</v>
      </c>
      <c r="Z2711">
        <v>192.28285714285721</v>
      </c>
      <c r="AA2711">
        <v>43.020621538409031</v>
      </c>
      <c r="AB2711">
        <v>1.4846149779162303</v>
      </c>
      <c r="AC2711">
        <v>-73.669857618904715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</row>
    <row r="2712" spans="1:39">
      <c r="A2712">
        <v>9</v>
      </c>
      <c r="B2712">
        <v>33</v>
      </c>
      <c r="C2712">
        <v>2021</v>
      </c>
      <c r="D2712">
        <v>99</v>
      </c>
      <c r="E2712">
        <v>99</v>
      </c>
      <c r="F2712">
        <v>99</v>
      </c>
      <c r="G2712">
        <v>99</v>
      </c>
      <c r="H2712">
        <v>99</v>
      </c>
      <c r="I2712">
        <v>99</v>
      </c>
      <c r="J2712">
        <v>999</v>
      </c>
      <c r="K2712">
        <v>99</v>
      </c>
      <c r="L2712">
        <v>5</v>
      </c>
      <c r="M2712">
        <v>99</v>
      </c>
      <c r="N2712">
        <v>99</v>
      </c>
      <c r="O2712">
        <v>99</v>
      </c>
      <c r="P2712">
        <v>9999</v>
      </c>
      <c r="Q2712">
        <v>24</v>
      </c>
      <c r="R2712">
        <v>36</v>
      </c>
      <c r="S2712">
        <v>36</v>
      </c>
      <c r="T2712">
        <v>0.56245342182600511</v>
      </c>
      <c r="U2712">
        <v>0.81887096309734508</v>
      </c>
      <c r="V2712">
        <v>5</v>
      </c>
      <c r="W2712">
        <v>42.611111111111114</v>
      </c>
      <c r="X2712">
        <v>214.46340435777057</v>
      </c>
      <c r="Y2712">
        <v>197.94972222222225</v>
      </c>
      <c r="Z2712">
        <v>197.94972222222225</v>
      </c>
      <c r="AA2712">
        <v>20.060877000618756</v>
      </c>
      <c r="AB2712">
        <v>1.1371938605809413</v>
      </c>
      <c r="AC2712">
        <v>-36.099362110682726</v>
      </c>
      <c r="AD2712">
        <v>0</v>
      </c>
      <c r="AE2712">
        <v>0</v>
      </c>
      <c r="AF2712">
        <v>0</v>
      </c>
      <c r="AG2712">
        <v>0</v>
      </c>
      <c r="AH2712">
        <v>1</v>
      </c>
      <c r="AI2712">
        <v>0</v>
      </c>
      <c r="AJ2712">
        <v>0</v>
      </c>
      <c r="AK2712">
        <v>0</v>
      </c>
      <c r="AL2712">
        <v>0</v>
      </c>
      <c r="AM2712">
        <v>0</v>
      </c>
    </row>
    <row r="2713" spans="1:39">
      <c r="A2713">
        <v>9</v>
      </c>
      <c r="B2713">
        <v>34</v>
      </c>
      <c r="C2713">
        <v>2021</v>
      </c>
      <c r="D2713">
        <v>99</v>
      </c>
      <c r="E2713">
        <v>99</v>
      </c>
      <c r="F2713">
        <v>99</v>
      </c>
      <c r="G2713">
        <v>99</v>
      </c>
      <c r="H2713">
        <v>99</v>
      </c>
      <c r="I2713">
        <v>99</v>
      </c>
      <c r="J2713">
        <v>999</v>
      </c>
      <c r="K2713">
        <v>99</v>
      </c>
      <c r="L2713">
        <v>8</v>
      </c>
      <c r="M2713">
        <v>99</v>
      </c>
      <c r="N2713">
        <v>99</v>
      </c>
      <c r="O2713">
        <v>99</v>
      </c>
      <c r="P2713">
        <v>9999</v>
      </c>
      <c r="Q2713">
        <v>117</v>
      </c>
      <c r="R2713">
        <v>277</v>
      </c>
      <c r="S2713">
        <v>277</v>
      </c>
      <c r="T2713">
        <v>4.327766606827872</v>
      </c>
      <c r="U2713">
        <v>5.6108654729701808</v>
      </c>
      <c r="V2713">
        <v>8</v>
      </c>
      <c r="W2713">
        <v>47.985559566787003</v>
      </c>
      <c r="X2713">
        <v>190.98106550997181</v>
      </c>
      <c r="Y2713">
        <v>176.275523465704</v>
      </c>
      <c r="Z2713">
        <v>176.275523465704</v>
      </c>
      <c r="AA2713">
        <v>25.988262210860597</v>
      </c>
      <c r="AB2713">
        <v>1.2165261518852772</v>
      </c>
      <c r="AC2713">
        <v>-16.412828901673059</v>
      </c>
      <c r="AD2713">
        <v>2</v>
      </c>
      <c r="AE2713">
        <v>2</v>
      </c>
      <c r="AF2713">
        <v>0</v>
      </c>
      <c r="AG2713">
        <v>0</v>
      </c>
      <c r="AH2713">
        <v>11</v>
      </c>
      <c r="AI2713">
        <v>2</v>
      </c>
      <c r="AJ2713">
        <v>0</v>
      </c>
      <c r="AK2713">
        <v>0</v>
      </c>
      <c r="AL2713">
        <v>0</v>
      </c>
      <c r="AM2713">
        <v>0</v>
      </c>
    </row>
    <row r="2714" spans="1:39">
      <c r="A2714">
        <v>9</v>
      </c>
      <c r="B2714">
        <v>35</v>
      </c>
      <c r="C2714">
        <v>2021</v>
      </c>
      <c r="D2714">
        <v>99</v>
      </c>
      <c r="E2714">
        <v>99</v>
      </c>
      <c r="F2714">
        <v>99</v>
      </c>
      <c r="G2714">
        <v>99</v>
      </c>
      <c r="H2714">
        <v>99</v>
      </c>
      <c r="I2714">
        <v>99</v>
      </c>
      <c r="J2714">
        <v>999</v>
      </c>
      <c r="K2714">
        <v>99</v>
      </c>
      <c r="L2714">
        <v>11</v>
      </c>
      <c r="M2714">
        <v>99</v>
      </c>
      <c r="N2714">
        <v>99</v>
      </c>
      <c r="O2714">
        <v>99</v>
      </c>
      <c r="P2714">
        <v>9999</v>
      </c>
      <c r="Q2714">
        <v>202</v>
      </c>
      <c r="R2714">
        <v>1009</v>
      </c>
      <c r="S2714">
        <v>1009</v>
      </c>
      <c r="T2714">
        <v>15.764319517289971</v>
      </c>
      <c r="U2714">
        <v>18.145701321298027</v>
      </c>
      <c r="V2714">
        <v>11</v>
      </c>
      <c r="W2714">
        <v>52.973240832507429</v>
      </c>
      <c r="X2714">
        <v>169.55976922754789</v>
      </c>
      <c r="Y2714">
        <v>156.50366699702701</v>
      </c>
      <c r="Z2714">
        <v>156.50366699702701</v>
      </c>
      <c r="AA2714">
        <v>26.371758365314687</v>
      </c>
      <c r="AB2714">
        <v>1.2973547465636717</v>
      </c>
      <c r="AC2714">
        <v>-17.74340710702846</v>
      </c>
      <c r="AD2714">
        <v>16</v>
      </c>
      <c r="AE2714">
        <v>5</v>
      </c>
      <c r="AF2714">
        <v>0</v>
      </c>
      <c r="AG2714">
        <v>3</v>
      </c>
      <c r="AH2714">
        <v>41</v>
      </c>
      <c r="AI2714">
        <v>2</v>
      </c>
      <c r="AJ2714">
        <v>4</v>
      </c>
      <c r="AK2714">
        <v>2</v>
      </c>
      <c r="AL2714">
        <v>0</v>
      </c>
      <c r="AM2714">
        <v>0</v>
      </c>
    </row>
    <row r="2715" spans="1:39">
      <c r="A2715">
        <v>9</v>
      </c>
      <c r="B2715">
        <v>36</v>
      </c>
      <c r="C2715">
        <v>2021</v>
      </c>
      <c r="D2715">
        <v>99</v>
      </c>
      <c r="E2715">
        <v>99</v>
      </c>
      <c r="F2715">
        <v>99</v>
      </c>
      <c r="G2715">
        <v>99</v>
      </c>
      <c r="H2715">
        <v>99</v>
      </c>
      <c r="I2715">
        <v>99</v>
      </c>
      <c r="J2715">
        <v>999</v>
      </c>
      <c r="K2715">
        <v>99</v>
      </c>
      <c r="L2715">
        <v>14</v>
      </c>
      <c r="M2715">
        <v>99</v>
      </c>
      <c r="N2715">
        <v>99</v>
      </c>
      <c r="O2715">
        <v>99</v>
      </c>
      <c r="P2715">
        <v>9999</v>
      </c>
      <c r="Q2715">
        <v>236</v>
      </c>
      <c r="R2715">
        <v>2627</v>
      </c>
      <c r="S2715">
        <v>2627</v>
      </c>
      <c r="T2715">
        <v>41.043476087136526</v>
      </c>
      <c r="U2715">
        <v>41.721267525135261</v>
      </c>
      <c r="V2715">
        <v>14</v>
      </c>
      <c r="W2715">
        <v>57.444232965359689</v>
      </c>
      <c r="X2715">
        <v>149.73993708966938</v>
      </c>
      <c r="Y2715">
        <v>138.20996193376467</v>
      </c>
      <c r="Z2715">
        <v>138.20996193376467</v>
      </c>
      <c r="AA2715">
        <v>23.888124526908964</v>
      </c>
      <c r="AB2715">
        <v>1.2454072657126671</v>
      </c>
      <c r="AC2715">
        <v>-26.487787431332656</v>
      </c>
      <c r="AD2715">
        <v>47</v>
      </c>
      <c r="AE2715">
        <v>5</v>
      </c>
      <c r="AF2715">
        <v>0</v>
      </c>
      <c r="AG2715">
        <v>13</v>
      </c>
      <c r="AH2715">
        <v>139</v>
      </c>
      <c r="AI2715">
        <v>25</v>
      </c>
      <c r="AJ2715">
        <v>18</v>
      </c>
      <c r="AK2715">
        <v>8</v>
      </c>
      <c r="AL2715">
        <v>0</v>
      </c>
      <c r="AM2715">
        <v>0</v>
      </c>
    </row>
    <row r="2716" spans="1:39">
      <c r="A2716">
        <v>9</v>
      </c>
      <c r="B2716">
        <v>37</v>
      </c>
      <c r="C2716">
        <v>2021</v>
      </c>
      <c r="D2716">
        <v>99</v>
      </c>
      <c r="E2716">
        <v>99</v>
      </c>
      <c r="F2716">
        <v>99</v>
      </c>
      <c r="G2716">
        <v>99</v>
      </c>
      <c r="H2716">
        <v>99</v>
      </c>
      <c r="I2716">
        <v>99</v>
      </c>
      <c r="J2716">
        <v>999</v>
      </c>
      <c r="K2716">
        <v>99</v>
      </c>
      <c r="L2716">
        <v>17</v>
      </c>
      <c r="M2716">
        <v>99</v>
      </c>
      <c r="N2716">
        <v>99</v>
      </c>
      <c r="O2716">
        <v>99</v>
      </c>
      <c r="P2716">
        <v>9999</v>
      </c>
      <c r="Q2716">
        <v>222</v>
      </c>
      <c r="R2716">
        <v>2432.5299999999997</v>
      </c>
      <c r="S2716">
        <v>2432.5299999999997</v>
      </c>
      <c r="T2716">
        <v>38.005133949844783</v>
      </c>
      <c r="U2716">
        <v>33.548628066889286</v>
      </c>
      <c r="V2716">
        <v>17.000000000000004</v>
      </c>
      <c r="W2716">
        <v>61.424685409840791</v>
      </c>
      <c r="X2716">
        <v>130.03395886539113</v>
      </c>
      <c r="Y2716">
        <v>120.02134403275581</v>
      </c>
      <c r="Z2716">
        <v>120.02134403275581</v>
      </c>
      <c r="AA2716">
        <v>20.650919781265785</v>
      </c>
      <c r="AB2716">
        <v>0.9813656217312382</v>
      </c>
      <c r="AC2716">
        <v>-28.54144753814176</v>
      </c>
      <c r="AD2716">
        <v>46.53</v>
      </c>
      <c r="AE2716">
        <v>6</v>
      </c>
      <c r="AF2716">
        <v>1</v>
      </c>
      <c r="AG2716">
        <v>14</v>
      </c>
      <c r="AH2716">
        <v>110</v>
      </c>
      <c r="AI2716">
        <v>24</v>
      </c>
      <c r="AJ2716">
        <v>7</v>
      </c>
      <c r="AK2716">
        <v>23</v>
      </c>
      <c r="AL2716">
        <v>0</v>
      </c>
      <c r="AM2716">
        <v>0</v>
      </c>
    </row>
    <row r="2717" spans="1:39">
      <c r="A2717">
        <v>9</v>
      </c>
      <c r="B2717">
        <v>38</v>
      </c>
      <c r="C2717">
        <v>2020</v>
      </c>
      <c r="D2717">
        <v>99</v>
      </c>
      <c r="E2717">
        <v>99</v>
      </c>
      <c r="F2717">
        <v>99</v>
      </c>
      <c r="G2717">
        <v>99</v>
      </c>
      <c r="H2717">
        <v>99</v>
      </c>
      <c r="I2717">
        <v>99</v>
      </c>
      <c r="J2717">
        <v>999</v>
      </c>
      <c r="K2717">
        <v>99</v>
      </c>
      <c r="L2717">
        <v>1</v>
      </c>
      <c r="M2717">
        <v>99</v>
      </c>
      <c r="N2717">
        <v>99</v>
      </c>
      <c r="O2717">
        <v>99</v>
      </c>
      <c r="P2717">
        <v>9999</v>
      </c>
      <c r="Q2717">
        <v>6</v>
      </c>
      <c r="R2717">
        <v>6</v>
      </c>
      <c r="S2717">
        <v>0</v>
      </c>
      <c r="T2717">
        <v>9.0347839180846268E-2</v>
      </c>
      <c r="U2717">
        <v>0</v>
      </c>
      <c r="V2717">
        <v>1</v>
      </c>
      <c r="X2717">
        <v>121.28927410617548</v>
      </c>
      <c r="Y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</row>
    <row r="2718" spans="1:39">
      <c r="A2718">
        <v>9</v>
      </c>
      <c r="B2718">
        <v>39</v>
      </c>
      <c r="C2718">
        <v>2020</v>
      </c>
      <c r="D2718">
        <v>99</v>
      </c>
      <c r="E2718">
        <v>99</v>
      </c>
      <c r="F2718">
        <v>99</v>
      </c>
      <c r="G2718">
        <v>99</v>
      </c>
      <c r="H2718">
        <v>99</v>
      </c>
      <c r="I2718">
        <v>99</v>
      </c>
      <c r="J2718">
        <v>999</v>
      </c>
      <c r="K2718">
        <v>99</v>
      </c>
      <c r="L2718">
        <v>2</v>
      </c>
      <c r="M2718">
        <v>99</v>
      </c>
      <c r="N2718">
        <v>99</v>
      </c>
      <c r="O2718">
        <v>99</v>
      </c>
      <c r="P2718">
        <v>9999</v>
      </c>
      <c r="Q2718">
        <v>12</v>
      </c>
      <c r="R2718">
        <v>14</v>
      </c>
      <c r="S2718">
        <v>11</v>
      </c>
      <c r="T2718">
        <v>0.21081162475530796</v>
      </c>
      <c r="U2718">
        <v>0.25843786642783312</v>
      </c>
      <c r="V2718">
        <v>2</v>
      </c>
      <c r="W2718">
        <v>38</v>
      </c>
      <c r="X2718">
        <v>228.54821235102921</v>
      </c>
      <c r="Y2718">
        <v>162.69999999999999</v>
      </c>
      <c r="Z2718">
        <v>207.07272727272724</v>
      </c>
      <c r="AA2718">
        <v>38.342857362797353</v>
      </c>
      <c r="AB2718">
        <v>1.2792042981336624</v>
      </c>
      <c r="AC2718">
        <v>-32.639409034273925</v>
      </c>
      <c r="AD2718">
        <v>1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</row>
    <row r="2719" spans="1:39">
      <c r="A2719">
        <v>9</v>
      </c>
      <c r="B2719">
        <v>40</v>
      </c>
      <c r="C2719">
        <v>2020</v>
      </c>
      <c r="D2719">
        <v>99</v>
      </c>
      <c r="E2719">
        <v>99</v>
      </c>
      <c r="F2719">
        <v>99</v>
      </c>
      <c r="G2719">
        <v>99</v>
      </c>
      <c r="H2719">
        <v>99</v>
      </c>
      <c r="I2719">
        <v>99</v>
      </c>
      <c r="J2719">
        <v>999</v>
      </c>
      <c r="K2719">
        <v>99</v>
      </c>
      <c r="L2719">
        <v>5</v>
      </c>
      <c r="M2719">
        <v>99</v>
      </c>
      <c r="N2719">
        <v>99</v>
      </c>
      <c r="O2719">
        <v>99</v>
      </c>
      <c r="P2719">
        <v>9999</v>
      </c>
      <c r="Q2719">
        <v>27</v>
      </c>
      <c r="R2719">
        <v>35</v>
      </c>
      <c r="S2719">
        <v>35</v>
      </c>
      <c r="T2719">
        <v>0.52702906188826992</v>
      </c>
      <c r="U2719">
        <v>0.76416053831684017</v>
      </c>
      <c r="V2719">
        <v>5</v>
      </c>
      <c r="W2719">
        <v>42.828571428571443</v>
      </c>
      <c r="X2719">
        <v>208.48475468193783</v>
      </c>
      <c r="Y2719">
        <v>192.4314285714286</v>
      </c>
      <c r="Z2719">
        <v>192.4314285714286</v>
      </c>
      <c r="AA2719">
        <v>22.377141033123703</v>
      </c>
      <c r="AB2719">
        <v>1.1080411102665948</v>
      </c>
      <c r="AC2719">
        <v>-28.163912883676055</v>
      </c>
      <c r="AD2719">
        <v>1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</row>
    <row r="2720" spans="1:39">
      <c r="A2720">
        <v>9</v>
      </c>
      <c r="B2720">
        <v>41</v>
      </c>
      <c r="C2720">
        <v>2020</v>
      </c>
      <c r="D2720">
        <v>99</v>
      </c>
      <c r="E2720">
        <v>99</v>
      </c>
      <c r="F2720">
        <v>99</v>
      </c>
      <c r="G2720">
        <v>99</v>
      </c>
      <c r="H2720">
        <v>99</v>
      </c>
      <c r="I2720">
        <v>99</v>
      </c>
      <c r="J2720">
        <v>999</v>
      </c>
      <c r="K2720">
        <v>99</v>
      </c>
      <c r="L2720">
        <v>8</v>
      </c>
      <c r="M2720">
        <v>99</v>
      </c>
      <c r="N2720">
        <v>99</v>
      </c>
      <c r="O2720">
        <v>99</v>
      </c>
      <c r="P2720">
        <v>9999</v>
      </c>
      <c r="Q2720">
        <v>109</v>
      </c>
      <c r="R2720">
        <v>250</v>
      </c>
      <c r="S2720">
        <v>250</v>
      </c>
      <c r="T2720">
        <v>3.764493299201928</v>
      </c>
      <c r="U2720">
        <v>4.7682455766512017</v>
      </c>
      <c r="V2720">
        <v>8</v>
      </c>
      <c r="W2720">
        <v>48.012</v>
      </c>
      <c r="X2720">
        <v>182.12784398699904</v>
      </c>
      <c r="Y2720">
        <v>168.10400000000001</v>
      </c>
      <c r="Z2720">
        <v>168.10400000000001</v>
      </c>
      <c r="AA2720">
        <v>27.901636941226503</v>
      </c>
      <c r="AB2720">
        <v>1.2441286107150176</v>
      </c>
      <c r="AC2720">
        <v>-15.32801412138584</v>
      </c>
      <c r="AD2720">
        <v>1</v>
      </c>
      <c r="AE2720">
        <v>0</v>
      </c>
      <c r="AF2720">
        <v>0</v>
      </c>
      <c r="AG2720">
        <v>0</v>
      </c>
      <c r="AH2720">
        <v>10</v>
      </c>
      <c r="AI2720">
        <v>2</v>
      </c>
      <c r="AJ2720">
        <v>1</v>
      </c>
      <c r="AK2720">
        <v>0</v>
      </c>
      <c r="AL2720">
        <v>0</v>
      </c>
      <c r="AM2720">
        <v>0</v>
      </c>
    </row>
    <row r="2721" spans="1:39">
      <c r="A2721">
        <v>9</v>
      </c>
      <c r="B2721">
        <v>42</v>
      </c>
      <c r="C2721">
        <v>2020</v>
      </c>
      <c r="D2721">
        <v>99</v>
      </c>
      <c r="E2721">
        <v>99</v>
      </c>
      <c r="F2721">
        <v>99</v>
      </c>
      <c r="G2721">
        <v>99</v>
      </c>
      <c r="H2721">
        <v>99</v>
      </c>
      <c r="I2721">
        <v>99</v>
      </c>
      <c r="J2721">
        <v>999</v>
      </c>
      <c r="K2721">
        <v>99</v>
      </c>
      <c r="L2721">
        <v>11</v>
      </c>
      <c r="M2721">
        <v>99</v>
      </c>
      <c r="N2721">
        <v>99</v>
      </c>
      <c r="O2721">
        <v>99</v>
      </c>
      <c r="P2721">
        <v>9999</v>
      </c>
      <c r="Q2721">
        <v>200</v>
      </c>
      <c r="R2721">
        <v>1000</v>
      </c>
      <c r="S2721">
        <v>997</v>
      </c>
      <c r="T2721">
        <v>15.057973196807712</v>
      </c>
      <c r="U2721">
        <v>17.337938167089654</v>
      </c>
      <c r="V2721">
        <v>11</v>
      </c>
      <c r="W2721">
        <v>52.757271815446323</v>
      </c>
      <c r="X2721">
        <v>166.11430119176612</v>
      </c>
      <c r="Y2721">
        <v>152.8118000000002</v>
      </c>
      <c r="Z2721">
        <v>153.27161484453379</v>
      </c>
      <c r="AA2721">
        <v>25.275314265775791</v>
      </c>
      <c r="AB2721">
        <v>1.3463646879494171</v>
      </c>
      <c r="AC2721">
        <v>-10.307120967784869</v>
      </c>
      <c r="AD2721">
        <v>15</v>
      </c>
      <c r="AE2721">
        <v>2</v>
      </c>
      <c r="AF2721">
        <v>0</v>
      </c>
      <c r="AG2721">
        <v>1</v>
      </c>
      <c r="AH2721">
        <v>23</v>
      </c>
      <c r="AI2721">
        <v>6</v>
      </c>
      <c r="AJ2721">
        <v>7</v>
      </c>
      <c r="AK2721">
        <v>3</v>
      </c>
      <c r="AL2721">
        <v>0</v>
      </c>
      <c r="AM2721">
        <v>0</v>
      </c>
    </row>
    <row r="2722" spans="1:39">
      <c r="A2722">
        <v>9</v>
      </c>
      <c r="B2722">
        <v>43</v>
      </c>
      <c r="C2722">
        <v>2020</v>
      </c>
      <c r="D2722">
        <v>99</v>
      </c>
      <c r="E2722">
        <v>99</v>
      </c>
      <c r="F2722">
        <v>99</v>
      </c>
      <c r="G2722">
        <v>99</v>
      </c>
      <c r="H2722">
        <v>99</v>
      </c>
      <c r="I2722">
        <v>99</v>
      </c>
      <c r="J2722">
        <v>999</v>
      </c>
      <c r="K2722">
        <v>99</v>
      </c>
      <c r="L2722">
        <v>14</v>
      </c>
      <c r="M2722">
        <v>99</v>
      </c>
      <c r="N2722">
        <v>99</v>
      </c>
      <c r="O2722">
        <v>99</v>
      </c>
      <c r="P2722">
        <v>9999</v>
      </c>
      <c r="Q2722">
        <v>242</v>
      </c>
      <c r="R2722">
        <v>2644</v>
      </c>
      <c r="S2722">
        <v>2644</v>
      </c>
      <c r="T2722">
        <v>39.81328113235957</v>
      </c>
      <c r="U2722">
        <v>40.842236957297928</v>
      </c>
      <c r="V2722">
        <v>14</v>
      </c>
      <c r="W2722">
        <v>57.508698940998514</v>
      </c>
      <c r="X2722">
        <v>147.50468363538613</v>
      </c>
      <c r="Y2722">
        <v>136.14682299546141</v>
      </c>
      <c r="Z2722">
        <v>136.14682299546141</v>
      </c>
      <c r="AA2722">
        <v>23.81916382977338</v>
      </c>
      <c r="AB2722">
        <v>1.2405162052571583</v>
      </c>
      <c r="AC2722">
        <v>-19.540689642655643</v>
      </c>
      <c r="AD2722">
        <v>45</v>
      </c>
      <c r="AE2722">
        <v>1</v>
      </c>
      <c r="AF2722">
        <v>0</v>
      </c>
      <c r="AG2722">
        <v>2</v>
      </c>
      <c r="AH2722">
        <v>79</v>
      </c>
      <c r="AI2722">
        <v>38</v>
      </c>
      <c r="AJ2722">
        <v>6</v>
      </c>
      <c r="AK2722">
        <v>26</v>
      </c>
      <c r="AL2722">
        <v>2</v>
      </c>
      <c r="AM2722">
        <v>2</v>
      </c>
    </row>
    <row r="2723" spans="1:39">
      <c r="A2723">
        <v>9</v>
      </c>
      <c r="B2723">
        <v>44</v>
      </c>
      <c r="C2723">
        <v>2020</v>
      </c>
      <c r="D2723">
        <v>99</v>
      </c>
      <c r="E2723">
        <v>99</v>
      </c>
      <c r="F2723">
        <v>99</v>
      </c>
      <c r="G2723">
        <v>99</v>
      </c>
      <c r="H2723">
        <v>99</v>
      </c>
      <c r="I2723">
        <v>99</v>
      </c>
      <c r="J2723">
        <v>999</v>
      </c>
      <c r="K2723">
        <v>99</v>
      </c>
      <c r="L2723">
        <v>17</v>
      </c>
      <c r="M2723">
        <v>99</v>
      </c>
      <c r="N2723">
        <v>99</v>
      </c>
      <c r="O2723">
        <v>99</v>
      </c>
      <c r="P2723">
        <v>9999</v>
      </c>
      <c r="Q2723">
        <v>229</v>
      </c>
      <c r="R2723">
        <v>2692</v>
      </c>
      <c r="S2723">
        <v>2692</v>
      </c>
      <c r="T2723">
        <v>40.53606384580636</v>
      </c>
      <c r="U2723">
        <v>36.028980894216552</v>
      </c>
      <c r="V2723">
        <v>17</v>
      </c>
      <c r="W2723">
        <v>61.38521545319464</v>
      </c>
      <c r="X2723">
        <v>127.80112093293565</v>
      </c>
      <c r="Y2723">
        <v>117.96043462109944</v>
      </c>
      <c r="Z2723">
        <v>117.96043462109944</v>
      </c>
      <c r="AA2723">
        <v>20.959173237280453</v>
      </c>
      <c r="AB2723">
        <v>1.2922692147022621</v>
      </c>
      <c r="AC2723">
        <v>-22.574802226824168</v>
      </c>
      <c r="AD2723">
        <v>93</v>
      </c>
      <c r="AE2723">
        <v>3</v>
      </c>
      <c r="AF2723">
        <v>0</v>
      </c>
      <c r="AG2723">
        <v>10</v>
      </c>
      <c r="AH2723">
        <v>90</v>
      </c>
      <c r="AI2723">
        <v>38</v>
      </c>
      <c r="AJ2723">
        <v>6</v>
      </c>
      <c r="AK2723">
        <v>55</v>
      </c>
      <c r="AL2723">
        <v>1</v>
      </c>
      <c r="AM2723">
        <v>0</v>
      </c>
    </row>
    <row r="2724" spans="1:39">
      <c r="A2724">
        <v>9</v>
      </c>
      <c r="B2724">
        <v>45</v>
      </c>
      <c r="C2724">
        <v>2019</v>
      </c>
      <c r="D2724">
        <v>99</v>
      </c>
      <c r="E2724">
        <v>99</v>
      </c>
      <c r="F2724">
        <v>99</v>
      </c>
      <c r="G2724">
        <v>99</v>
      </c>
      <c r="H2724">
        <v>99</v>
      </c>
      <c r="I2724">
        <v>99</v>
      </c>
      <c r="J2724">
        <v>999</v>
      </c>
      <c r="K2724">
        <v>99</v>
      </c>
      <c r="L2724">
        <v>1</v>
      </c>
      <c r="M2724">
        <v>99</v>
      </c>
      <c r="N2724">
        <v>99</v>
      </c>
      <c r="O2724">
        <v>99</v>
      </c>
      <c r="P2724">
        <v>9999</v>
      </c>
      <c r="Q2724">
        <v>9</v>
      </c>
      <c r="R2724">
        <v>12</v>
      </c>
      <c r="S2724">
        <v>0</v>
      </c>
      <c r="T2724">
        <v>0.14409221902017288</v>
      </c>
      <c r="U2724">
        <v>9.19640676000885E-3</v>
      </c>
      <c r="V2724">
        <v>1</v>
      </c>
      <c r="X2724">
        <v>96.812928855182363</v>
      </c>
      <c r="Y2724">
        <v>8.6083333333333307</v>
      </c>
      <c r="AD2724">
        <v>1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1</v>
      </c>
    </row>
    <row r="2725" spans="1:39">
      <c r="A2725">
        <v>9</v>
      </c>
      <c r="B2725">
        <v>46</v>
      </c>
      <c r="C2725">
        <v>2019</v>
      </c>
      <c r="D2725">
        <v>99</v>
      </c>
      <c r="E2725">
        <v>99</v>
      </c>
      <c r="F2725">
        <v>99</v>
      </c>
      <c r="G2725">
        <v>99</v>
      </c>
      <c r="H2725">
        <v>99</v>
      </c>
      <c r="I2725">
        <v>99</v>
      </c>
      <c r="J2725">
        <v>999</v>
      </c>
      <c r="K2725">
        <v>99</v>
      </c>
      <c r="L2725">
        <v>2</v>
      </c>
      <c r="M2725">
        <v>99</v>
      </c>
      <c r="N2725">
        <v>99</v>
      </c>
      <c r="O2725">
        <v>99</v>
      </c>
      <c r="P2725">
        <v>9999</v>
      </c>
      <c r="Q2725">
        <v>11</v>
      </c>
      <c r="R2725">
        <v>13</v>
      </c>
      <c r="S2725">
        <v>11</v>
      </c>
      <c r="T2725">
        <v>0.15609990393852063</v>
      </c>
      <c r="U2725">
        <v>0.17578223763443829</v>
      </c>
      <c r="V2725">
        <v>2</v>
      </c>
      <c r="W2725">
        <v>41.090909090909086</v>
      </c>
      <c r="X2725">
        <v>199.39994999583288</v>
      </c>
      <c r="Y2725">
        <v>151.88461538461542</v>
      </c>
      <c r="Z2725">
        <v>179.50000000000003</v>
      </c>
      <c r="AA2725">
        <v>47.077788624978723</v>
      </c>
      <c r="AB2725">
        <v>7.1915928878421997</v>
      </c>
      <c r="AC2725">
        <v>-74.544724812262189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</row>
    <row r="2726" spans="1:39">
      <c r="A2726">
        <v>9</v>
      </c>
      <c r="B2726">
        <v>47</v>
      </c>
      <c r="C2726">
        <v>2019</v>
      </c>
      <c r="D2726">
        <v>99</v>
      </c>
      <c r="E2726">
        <v>99</v>
      </c>
      <c r="F2726">
        <v>99</v>
      </c>
      <c r="G2726">
        <v>99</v>
      </c>
      <c r="H2726">
        <v>99</v>
      </c>
      <c r="I2726">
        <v>99</v>
      </c>
      <c r="J2726">
        <v>999</v>
      </c>
      <c r="K2726">
        <v>99</v>
      </c>
      <c r="L2726">
        <v>5</v>
      </c>
      <c r="M2726">
        <v>99</v>
      </c>
      <c r="N2726">
        <v>99</v>
      </c>
      <c r="O2726">
        <v>99</v>
      </c>
      <c r="P2726">
        <v>9999</v>
      </c>
      <c r="Q2726">
        <v>36</v>
      </c>
      <c r="R2726">
        <v>44</v>
      </c>
      <c r="S2726">
        <v>44</v>
      </c>
      <c r="T2726">
        <v>0.52833813640730076</v>
      </c>
      <c r="U2726">
        <v>0.77982502433976286</v>
      </c>
      <c r="V2726">
        <v>5</v>
      </c>
      <c r="W2726">
        <v>43.02272727272728</v>
      </c>
      <c r="X2726">
        <v>215.68748153255191</v>
      </c>
      <c r="Y2726">
        <v>199.07954545454547</v>
      </c>
      <c r="Z2726">
        <v>199.07954545454547</v>
      </c>
      <c r="AA2726">
        <v>22.59319667858037</v>
      </c>
      <c r="AB2726">
        <v>0.96503971570744773</v>
      </c>
      <c r="AC2726">
        <v>-10.828155758683952</v>
      </c>
      <c r="AD2726">
        <v>0</v>
      </c>
      <c r="AE2726">
        <v>0</v>
      </c>
      <c r="AF2726">
        <v>0</v>
      </c>
      <c r="AG2726">
        <v>0</v>
      </c>
      <c r="AH2726">
        <v>2</v>
      </c>
      <c r="AI2726">
        <v>1</v>
      </c>
      <c r="AJ2726">
        <v>0</v>
      </c>
      <c r="AK2726">
        <v>0</v>
      </c>
      <c r="AL2726">
        <v>0</v>
      </c>
      <c r="AM2726">
        <v>0</v>
      </c>
    </row>
    <row r="2727" spans="1:39">
      <c r="A2727">
        <v>9</v>
      </c>
      <c r="B2727">
        <v>48</v>
      </c>
      <c r="C2727">
        <v>2019</v>
      </c>
      <c r="D2727">
        <v>99</v>
      </c>
      <c r="E2727">
        <v>99</v>
      </c>
      <c r="F2727">
        <v>99</v>
      </c>
      <c r="G2727">
        <v>99</v>
      </c>
      <c r="H2727">
        <v>99</v>
      </c>
      <c r="I2727">
        <v>99</v>
      </c>
      <c r="J2727">
        <v>999</v>
      </c>
      <c r="K2727">
        <v>99</v>
      </c>
      <c r="L2727">
        <v>8</v>
      </c>
      <c r="M2727">
        <v>99</v>
      </c>
      <c r="N2727">
        <v>99</v>
      </c>
      <c r="O2727">
        <v>99</v>
      </c>
      <c r="P2727">
        <v>9999</v>
      </c>
      <c r="Q2727">
        <v>113</v>
      </c>
      <c r="R2727">
        <v>253</v>
      </c>
      <c r="S2727">
        <v>253</v>
      </c>
      <c r="T2727">
        <v>3.0379442843419788</v>
      </c>
      <c r="U2727">
        <v>3.9698920503874007</v>
      </c>
      <c r="V2727">
        <v>8</v>
      </c>
      <c r="W2727">
        <v>47.865612648221344</v>
      </c>
      <c r="X2727">
        <v>190.95833743721073</v>
      </c>
      <c r="Y2727">
        <v>176.25454545454534</v>
      </c>
      <c r="Z2727">
        <v>176.25454545454534</v>
      </c>
      <c r="AA2727">
        <v>27.212709718952219</v>
      </c>
      <c r="AB2727">
        <v>1.323892377734802</v>
      </c>
      <c r="AC2727">
        <v>-18.167745414076258</v>
      </c>
      <c r="AD2727">
        <v>3</v>
      </c>
      <c r="AE2727">
        <v>0</v>
      </c>
      <c r="AF2727">
        <v>0</v>
      </c>
      <c r="AG2727">
        <v>0</v>
      </c>
      <c r="AH2727">
        <v>12</v>
      </c>
      <c r="AI2727">
        <v>1</v>
      </c>
      <c r="AJ2727">
        <v>1</v>
      </c>
      <c r="AK2727">
        <v>0</v>
      </c>
      <c r="AL2727">
        <v>0</v>
      </c>
      <c r="AM2727">
        <v>0</v>
      </c>
    </row>
    <row r="2728" spans="1:39">
      <c r="A2728">
        <v>9</v>
      </c>
      <c r="B2728">
        <v>49</v>
      </c>
      <c r="C2728">
        <v>2019</v>
      </c>
      <c r="D2728">
        <v>99</v>
      </c>
      <c r="E2728">
        <v>99</v>
      </c>
      <c r="F2728">
        <v>99</v>
      </c>
      <c r="G2728">
        <v>99</v>
      </c>
      <c r="H2728">
        <v>99</v>
      </c>
      <c r="I2728">
        <v>99</v>
      </c>
      <c r="J2728">
        <v>999</v>
      </c>
      <c r="K2728">
        <v>99</v>
      </c>
      <c r="L2728">
        <v>11</v>
      </c>
      <c r="M2728">
        <v>99</v>
      </c>
      <c r="N2728">
        <v>99</v>
      </c>
      <c r="O2728">
        <v>99</v>
      </c>
      <c r="P2728">
        <v>9999</v>
      </c>
      <c r="Q2728">
        <v>222</v>
      </c>
      <c r="R2728">
        <v>1013</v>
      </c>
      <c r="S2728">
        <v>1013</v>
      </c>
      <c r="T2728">
        <v>12.163784822286264</v>
      </c>
      <c r="U2728">
        <v>14.138607388035297</v>
      </c>
      <c r="V2728">
        <v>11</v>
      </c>
      <c r="W2728">
        <v>52.729516288252718</v>
      </c>
      <c r="X2728">
        <v>169.85472711735497</v>
      </c>
      <c r="Y2728">
        <v>156.77591312931892</v>
      </c>
      <c r="Z2728">
        <v>156.77591312931892</v>
      </c>
      <c r="AA2728">
        <v>24.583975235534776</v>
      </c>
      <c r="AB2728">
        <v>1.329254503481448</v>
      </c>
      <c r="AC2728">
        <v>-18.98035201590432</v>
      </c>
      <c r="AD2728">
        <v>19</v>
      </c>
      <c r="AE2728">
        <v>4</v>
      </c>
      <c r="AF2728">
        <v>0</v>
      </c>
      <c r="AG2728">
        <v>2</v>
      </c>
      <c r="AH2728">
        <v>27</v>
      </c>
      <c r="AI2728">
        <v>1</v>
      </c>
      <c r="AJ2728">
        <v>4</v>
      </c>
      <c r="AK2728">
        <v>6</v>
      </c>
      <c r="AL2728">
        <v>0</v>
      </c>
      <c r="AM2728">
        <v>0</v>
      </c>
    </row>
    <row r="2729" spans="1:39">
      <c r="A2729">
        <v>9</v>
      </c>
      <c r="B2729">
        <v>50</v>
      </c>
      <c r="C2729">
        <v>2019</v>
      </c>
      <c r="D2729">
        <v>99</v>
      </c>
      <c r="E2729">
        <v>99</v>
      </c>
      <c r="F2729">
        <v>99</v>
      </c>
      <c r="G2729">
        <v>99</v>
      </c>
      <c r="H2729">
        <v>99</v>
      </c>
      <c r="I2729">
        <v>99</v>
      </c>
      <c r="J2729">
        <v>999</v>
      </c>
      <c r="K2729">
        <v>99</v>
      </c>
      <c r="L2729">
        <v>14</v>
      </c>
      <c r="M2729">
        <v>99</v>
      </c>
      <c r="N2729">
        <v>99</v>
      </c>
      <c r="O2729">
        <v>99</v>
      </c>
      <c r="P2729">
        <v>9999</v>
      </c>
      <c r="Q2729">
        <v>324</v>
      </c>
      <c r="R2729">
        <v>3434</v>
      </c>
      <c r="S2729">
        <v>3434</v>
      </c>
      <c r="T2729">
        <v>41.234390009606152</v>
      </c>
      <c r="U2729">
        <v>42.909045133436031</v>
      </c>
      <c r="V2729">
        <v>14</v>
      </c>
      <c r="W2729">
        <v>57.606290040768798</v>
      </c>
      <c r="X2729">
        <v>152.0649095054176</v>
      </c>
      <c r="Y2729">
        <v>140.35591147350047</v>
      </c>
      <c r="Z2729">
        <v>140.35591147350047</v>
      </c>
      <c r="AA2729">
        <v>24.498361378866495</v>
      </c>
      <c r="AB2729">
        <v>1.1703610311565531</v>
      </c>
      <c r="AC2729">
        <v>-24.592276550377139</v>
      </c>
      <c r="AD2729">
        <v>84</v>
      </c>
      <c r="AE2729">
        <v>6</v>
      </c>
      <c r="AF2729">
        <v>0</v>
      </c>
      <c r="AG2729">
        <v>10</v>
      </c>
      <c r="AH2729">
        <v>176</v>
      </c>
      <c r="AI2729">
        <v>77</v>
      </c>
      <c r="AJ2729">
        <v>33</v>
      </c>
      <c r="AK2729">
        <v>49</v>
      </c>
      <c r="AL2729">
        <v>0</v>
      </c>
      <c r="AM2729">
        <v>1</v>
      </c>
    </row>
    <row r="2730" spans="1:39">
      <c r="A2730">
        <v>9</v>
      </c>
      <c r="B2730">
        <v>51</v>
      </c>
      <c r="C2730">
        <v>2019</v>
      </c>
      <c r="D2730">
        <v>99</v>
      </c>
      <c r="E2730">
        <v>99</v>
      </c>
      <c r="F2730">
        <v>99</v>
      </c>
      <c r="G2730">
        <v>99</v>
      </c>
      <c r="H2730">
        <v>99</v>
      </c>
      <c r="I2730">
        <v>99</v>
      </c>
      <c r="J2730">
        <v>999</v>
      </c>
      <c r="K2730">
        <v>99</v>
      </c>
      <c r="L2730">
        <v>17</v>
      </c>
      <c r="M2730">
        <v>99</v>
      </c>
      <c r="N2730">
        <v>99</v>
      </c>
      <c r="O2730">
        <v>99</v>
      </c>
      <c r="P2730">
        <v>9999</v>
      </c>
      <c r="Q2730">
        <v>302</v>
      </c>
      <c r="R2730">
        <v>3559</v>
      </c>
      <c r="S2730">
        <v>3558</v>
      </c>
      <c r="T2730">
        <v>42.735350624399608</v>
      </c>
      <c r="U2730">
        <v>38.017651759407038</v>
      </c>
      <c r="V2730">
        <v>17</v>
      </c>
      <c r="W2730">
        <v>61.320123664980329</v>
      </c>
      <c r="X2730">
        <v>130.0289775482604</v>
      </c>
      <c r="Y2730">
        <v>119.98845181230702</v>
      </c>
      <c r="Z2730">
        <v>120.02217537942684</v>
      </c>
      <c r="AA2730">
        <v>21.354179671008833</v>
      </c>
      <c r="AB2730">
        <v>1.3196720538997613</v>
      </c>
      <c r="AC2730">
        <v>-19.320313687305482</v>
      </c>
      <c r="AD2730">
        <v>121</v>
      </c>
      <c r="AE2730">
        <v>4</v>
      </c>
      <c r="AF2730">
        <v>0</v>
      </c>
      <c r="AG2730">
        <v>16</v>
      </c>
      <c r="AH2730">
        <v>131</v>
      </c>
      <c r="AI2730">
        <v>35</v>
      </c>
      <c r="AJ2730">
        <v>17</v>
      </c>
      <c r="AK2730">
        <v>74</v>
      </c>
      <c r="AL2730">
        <v>0</v>
      </c>
      <c r="AM2730">
        <v>2</v>
      </c>
    </row>
    <row r="2731" spans="1:39">
      <c r="A2731">
        <v>9</v>
      </c>
      <c r="B2731">
        <v>52</v>
      </c>
      <c r="C2731">
        <v>2018</v>
      </c>
      <c r="D2731">
        <v>99</v>
      </c>
      <c r="E2731">
        <v>99</v>
      </c>
      <c r="F2731">
        <v>99</v>
      </c>
      <c r="G2731">
        <v>99</v>
      </c>
      <c r="H2731">
        <v>99</v>
      </c>
      <c r="I2731">
        <v>99</v>
      </c>
      <c r="J2731">
        <v>999</v>
      </c>
      <c r="K2731">
        <v>99</v>
      </c>
      <c r="L2731">
        <v>1</v>
      </c>
      <c r="M2731">
        <v>99</v>
      </c>
      <c r="N2731">
        <v>99</v>
      </c>
      <c r="O2731">
        <v>99</v>
      </c>
      <c r="P2731">
        <v>9999</v>
      </c>
      <c r="Q2731">
        <v>9</v>
      </c>
      <c r="R2731">
        <v>13</v>
      </c>
      <c r="S2731">
        <v>0</v>
      </c>
      <c r="T2731">
        <v>0.13800424628450109</v>
      </c>
      <c r="U2731">
        <v>0</v>
      </c>
      <c r="V2731">
        <v>1</v>
      </c>
      <c r="X2731">
        <v>100.45003750312524</v>
      </c>
      <c r="Y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</row>
    <row r="2732" spans="1:39">
      <c r="A2732">
        <v>9</v>
      </c>
      <c r="B2732">
        <v>53</v>
      </c>
      <c r="C2732">
        <v>2018</v>
      </c>
      <c r="D2732">
        <v>99</v>
      </c>
      <c r="E2732">
        <v>99</v>
      </c>
      <c r="F2732">
        <v>99</v>
      </c>
      <c r="G2732">
        <v>99</v>
      </c>
      <c r="H2732">
        <v>99</v>
      </c>
      <c r="I2732">
        <v>99</v>
      </c>
      <c r="J2732">
        <v>999</v>
      </c>
      <c r="K2732">
        <v>99</v>
      </c>
      <c r="L2732">
        <v>2</v>
      </c>
      <c r="M2732">
        <v>99</v>
      </c>
      <c r="N2732">
        <v>99</v>
      </c>
      <c r="O2732">
        <v>99</v>
      </c>
      <c r="P2732">
        <v>9999</v>
      </c>
      <c r="Q2732">
        <v>8</v>
      </c>
      <c r="R2732">
        <v>10</v>
      </c>
      <c r="S2732">
        <v>9</v>
      </c>
      <c r="T2732">
        <v>0.10615711252653928</v>
      </c>
      <c r="U2732">
        <v>0.15867114751693356</v>
      </c>
      <c r="V2732">
        <v>2</v>
      </c>
      <c r="W2732">
        <v>38</v>
      </c>
      <c r="X2732">
        <v>245.20043336944744</v>
      </c>
      <c r="Y2732">
        <v>202.90000000000003</v>
      </c>
      <c r="Z2732">
        <v>225.44444444444443</v>
      </c>
      <c r="AA2732">
        <v>33.26022352804916</v>
      </c>
      <c r="AB2732">
        <v>1.4907119849998598</v>
      </c>
      <c r="AC2732">
        <v>-60.282445730827391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</row>
    <row r="2733" spans="1:39">
      <c r="A2733">
        <v>9</v>
      </c>
      <c r="B2733">
        <v>54</v>
      </c>
      <c r="C2733">
        <v>2018</v>
      </c>
      <c r="D2733">
        <v>99</v>
      </c>
      <c r="E2733">
        <v>99</v>
      </c>
      <c r="F2733">
        <v>99</v>
      </c>
      <c r="G2733">
        <v>99</v>
      </c>
      <c r="H2733">
        <v>99</v>
      </c>
      <c r="I2733">
        <v>99</v>
      </c>
      <c r="J2733">
        <v>999</v>
      </c>
      <c r="K2733">
        <v>99</v>
      </c>
      <c r="L2733">
        <v>5</v>
      </c>
      <c r="M2733">
        <v>99</v>
      </c>
      <c r="N2733">
        <v>99</v>
      </c>
      <c r="O2733">
        <v>99</v>
      </c>
      <c r="P2733">
        <v>9999</v>
      </c>
      <c r="Q2733">
        <v>24</v>
      </c>
      <c r="R2733">
        <v>33</v>
      </c>
      <c r="S2733">
        <v>33</v>
      </c>
      <c r="T2733">
        <v>0.35031847133757954</v>
      </c>
      <c r="U2733">
        <v>0.51068023392303141</v>
      </c>
      <c r="V2733">
        <v>5</v>
      </c>
      <c r="W2733">
        <v>41.878787878787882</v>
      </c>
      <c r="X2733">
        <v>214.39640172034527</v>
      </c>
      <c r="Y2733">
        <v>197.88787878787875</v>
      </c>
      <c r="Z2733">
        <v>197.88787878787875</v>
      </c>
      <c r="AA2733">
        <v>24.305202804734218</v>
      </c>
      <c r="AB2733">
        <v>1.320183085502632</v>
      </c>
      <c r="AC2733">
        <v>1.7425477229893185</v>
      </c>
      <c r="AD2733">
        <v>0</v>
      </c>
      <c r="AE2733">
        <v>1</v>
      </c>
      <c r="AF2733">
        <v>0</v>
      </c>
      <c r="AG2733">
        <v>0</v>
      </c>
      <c r="AH2733">
        <v>3</v>
      </c>
      <c r="AI2733">
        <v>0</v>
      </c>
      <c r="AJ2733">
        <v>0</v>
      </c>
      <c r="AK2733">
        <v>0</v>
      </c>
      <c r="AL2733">
        <v>0</v>
      </c>
      <c r="AM2733">
        <v>0</v>
      </c>
    </row>
    <row r="2734" spans="1:39">
      <c r="A2734">
        <v>9</v>
      </c>
      <c r="B2734">
        <v>55</v>
      </c>
      <c r="C2734">
        <v>2018</v>
      </c>
      <c r="D2734">
        <v>99</v>
      </c>
      <c r="E2734">
        <v>99</v>
      </c>
      <c r="F2734">
        <v>99</v>
      </c>
      <c r="G2734">
        <v>99</v>
      </c>
      <c r="H2734">
        <v>99</v>
      </c>
      <c r="I2734">
        <v>99</v>
      </c>
      <c r="J2734">
        <v>999</v>
      </c>
      <c r="K2734">
        <v>99</v>
      </c>
      <c r="L2734">
        <v>8</v>
      </c>
      <c r="M2734">
        <v>99</v>
      </c>
      <c r="N2734">
        <v>99</v>
      </c>
      <c r="O2734">
        <v>99</v>
      </c>
      <c r="P2734">
        <v>9999</v>
      </c>
      <c r="Q2734">
        <v>93</v>
      </c>
      <c r="R2734">
        <v>185</v>
      </c>
      <c r="S2734">
        <v>185</v>
      </c>
      <c r="T2734">
        <v>1.9639065817409764</v>
      </c>
      <c r="U2734">
        <v>2.5772057518251894</v>
      </c>
      <c r="V2734">
        <v>8</v>
      </c>
      <c r="W2734">
        <v>47.583783783783772</v>
      </c>
      <c r="X2734">
        <v>193.00108342361847</v>
      </c>
      <c r="Y2734">
        <v>178.14</v>
      </c>
      <c r="Z2734">
        <v>178.14</v>
      </c>
      <c r="AA2734">
        <v>27.828840183269236</v>
      </c>
      <c r="AB2734">
        <v>1.3575640970409031</v>
      </c>
      <c r="AC2734">
        <v>-26.631391858882264</v>
      </c>
      <c r="AD2734">
        <v>3</v>
      </c>
      <c r="AE2734">
        <v>0</v>
      </c>
      <c r="AF2734">
        <v>0</v>
      </c>
      <c r="AG2734">
        <v>0</v>
      </c>
      <c r="AH2734">
        <v>2</v>
      </c>
      <c r="AI2734">
        <v>0</v>
      </c>
      <c r="AJ2734">
        <v>0</v>
      </c>
      <c r="AK2734">
        <v>0</v>
      </c>
      <c r="AL2734">
        <v>0</v>
      </c>
      <c r="AM2734">
        <v>0</v>
      </c>
    </row>
    <row r="2735" spans="1:39">
      <c r="A2735">
        <v>9</v>
      </c>
      <c r="B2735">
        <v>56</v>
      </c>
      <c r="C2735">
        <v>2018</v>
      </c>
      <c r="D2735">
        <v>99</v>
      </c>
      <c r="E2735">
        <v>99</v>
      </c>
      <c r="F2735">
        <v>99</v>
      </c>
      <c r="G2735">
        <v>99</v>
      </c>
      <c r="H2735">
        <v>99</v>
      </c>
      <c r="I2735">
        <v>99</v>
      </c>
      <c r="J2735">
        <v>999</v>
      </c>
      <c r="K2735">
        <v>99</v>
      </c>
      <c r="L2735">
        <v>11</v>
      </c>
      <c r="M2735">
        <v>99</v>
      </c>
      <c r="N2735">
        <v>99</v>
      </c>
      <c r="O2735">
        <v>99</v>
      </c>
      <c r="P2735">
        <v>9999</v>
      </c>
      <c r="Q2735">
        <v>225</v>
      </c>
      <c r="R2735">
        <v>882</v>
      </c>
      <c r="S2735">
        <v>881</v>
      </c>
      <c r="T2735">
        <v>9.3630573248407618</v>
      </c>
      <c r="U2735">
        <v>10.819104412809622</v>
      </c>
      <c r="V2735">
        <v>11</v>
      </c>
      <c r="W2735">
        <v>52.639046538024957</v>
      </c>
      <c r="X2735">
        <v>170.15438172379825</v>
      </c>
      <c r="Y2735">
        <v>156.85804988662127</v>
      </c>
      <c r="Z2735">
        <v>157.03609534619738</v>
      </c>
      <c r="AA2735">
        <v>27.68189728313633</v>
      </c>
      <c r="AB2735">
        <v>1.3329053035925236</v>
      </c>
      <c r="AC2735">
        <v>-12.20744758576706</v>
      </c>
      <c r="AD2735">
        <v>19</v>
      </c>
      <c r="AE2735">
        <v>3</v>
      </c>
      <c r="AF2735">
        <v>0</v>
      </c>
      <c r="AG2735">
        <v>2</v>
      </c>
      <c r="AH2735">
        <v>22</v>
      </c>
      <c r="AI2735">
        <v>10</v>
      </c>
      <c r="AJ2735">
        <v>3</v>
      </c>
      <c r="AK2735">
        <v>1</v>
      </c>
      <c r="AL2735">
        <v>0</v>
      </c>
      <c r="AM2735">
        <v>0</v>
      </c>
    </row>
    <row r="2736" spans="1:39">
      <c r="A2736">
        <v>9</v>
      </c>
      <c r="B2736">
        <v>57</v>
      </c>
      <c r="C2736">
        <v>2018</v>
      </c>
      <c r="D2736">
        <v>99</v>
      </c>
      <c r="E2736">
        <v>99</v>
      </c>
      <c r="F2736">
        <v>99</v>
      </c>
      <c r="G2736">
        <v>99</v>
      </c>
      <c r="H2736">
        <v>99</v>
      </c>
      <c r="I2736">
        <v>99</v>
      </c>
      <c r="J2736">
        <v>999</v>
      </c>
      <c r="K2736">
        <v>99</v>
      </c>
      <c r="L2736">
        <v>14</v>
      </c>
      <c r="M2736">
        <v>99</v>
      </c>
      <c r="N2736">
        <v>99</v>
      </c>
      <c r="O2736">
        <v>99</v>
      </c>
      <c r="P2736">
        <v>9999</v>
      </c>
      <c r="Q2736">
        <v>338</v>
      </c>
      <c r="R2736">
        <v>3488</v>
      </c>
      <c r="S2736">
        <v>3486</v>
      </c>
      <c r="T2736">
        <v>37.027600849256885</v>
      </c>
      <c r="U2736">
        <v>39.396630478592627</v>
      </c>
      <c r="V2736">
        <v>14</v>
      </c>
      <c r="W2736">
        <v>57.507171543316119</v>
      </c>
      <c r="X2736">
        <v>156.57695289592189</v>
      </c>
      <c r="Y2736">
        <v>144.43308486238553</v>
      </c>
      <c r="Z2736">
        <v>144.51594951233523</v>
      </c>
      <c r="AA2736">
        <v>24.848613779684062</v>
      </c>
      <c r="AB2736">
        <v>1.2113586431407564</v>
      </c>
      <c r="AC2736">
        <v>-21.517928731257189</v>
      </c>
      <c r="AD2736">
        <v>68</v>
      </c>
      <c r="AE2736">
        <v>21</v>
      </c>
      <c r="AF2736">
        <v>0</v>
      </c>
      <c r="AG2736">
        <v>4</v>
      </c>
      <c r="AH2736">
        <v>222</v>
      </c>
      <c r="AI2736">
        <v>107</v>
      </c>
      <c r="AJ2736">
        <v>31</v>
      </c>
      <c r="AK2736">
        <v>39</v>
      </c>
      <c r="AL2736">
        <v>0</v>
      </c>
      <c r="AM2736">
        <v>0</v>
      </c>
    </row>
    <row r="2737" spans="1:39">
      <c r="A2737">
        <v>9</v>
      </c>
      <c r="B2737">
        <v>58</v>
      </c>
      <c r="C2737">
        <v>2018</v>
      </c>
      <c r="D2737">
        <v>99</v>
      </c>
      <c r="E2737">
        <v>99</v>
      </c>
      <c r="F2737">
        <v>99</v>
      </c>
      <c r="G2737">
        <v>99</v>
      </c>
      <c r="H2737">
        <v>99</v>
      </c>
      <c r="I2737">
        <v>99</v>
      </c>
      <c r="J2737">
        <v>999</v>
      </c>
      <c r="K2737">
        <v>99</v>
      </c>
      <c r="L2737">
        <v>17</v>
      </c>
      <c r="M2737">
        <v>99</v>
      </c>
      <c r="N2737">
        <v>99</v>
      </c>
      <c r="O2737">
        <v>99</v>
      </c>
      <c r="P2737">
        <v>9999</v>
      </c>
      <c r="Q2737">
        <v>334</v>
      </c>
      <c r="R2737">
        <v>4809</v>
      </c>
      <c r="S2737">
        <v>4806</v>
      </c>
      <c r="T2737">
        <v>51.050955414012734</v>
      </c>
      <c r="U2737">
        <v>46.537707975332609</v>
      </c>
      <c r="V2737">
        <v>17</v>
      </c>
      <c r="W2737">
        <v>61.653349979192683</v>
      </c>
      <c r="X2737">
        <v>134.16301188611877</v>
      </c>
      <c r="Y2737">
        <v>123.74689124558084</v>
      </c>
      <c r="Z2737">
        <v>123.82413649604622</v>
      </c>
      <c r="AA2737">
        <v>22.158431350952153</v>
      </c>
      <c r="AB2737">
        <v>1.4358585502727299</v>
      </c>
      <c r="AC2737">
        <v>-21.476226734109112</v>
      </c>
      <c r="AD2737">
        <v>150</v>
      </c>
      <c r="AE2737">
        <v>34</v>
      </c>
      <c r="AF2737">
        <v>0</v>
      </c>
      <c r="AG2737">
        <v>11</v>
      </c>
      <c r="AH2737">
        <v>316</v>
      </c>
      <c r="AI2737">
        <v>130</v>
      </c>
      <c r="AJ2737">
        <v>45</v>
      </c>
      <c r="AK2737">
        <v>131</v>
      </c>
      <c r="AL2737">
        <v>0</v>
      </c>
      <c r="AM2737">
        <v>0</v>
      </c>
    </row>
    <row r="2738" spans="1:39">
      <c r="A2738">
        <v>9</v>
      </c>
      <c r="B2738">
        <v>59</v>
      </c>
      <c r="C2738">
        <v>2017</v>
      </c>
      <c r="D2738">
        <v>99</v>
      </c>
      <c r="E2738">
        <v>99</v>
      </c>
      <c r="F2738">
        <v>99</v>
      </c>
      <c r="G2738">
        <v>99</v>
      </c>
      <c r="H2738">
        <v>99</v>
      </c>
      <c r="I2738">
        <v>99</v>
      </c>
      <c r="J2738">
        <v>999</v>
      </c>
      <c r="K2738">
        <v>99</v>
      </c>
      <c r="L2738">
        <v>1</v>
      </c>
      <c r="M2738">
        <v>99</v>
      </c>
      <c r="N2738">
        <v>99</v>
      </c>
      <c r="O2738">
        <v>99</v>
      </c>
      <c r="P2738">
        <v>9999</v>
      </c>
      <c r="Q2738">
        <v>24</v>
      </c>
      <c r="R2738">
        <v>36</v>
      </c>
      <c r="S2738">
        <v>0</v>
      </c>
      <c r="T2738">
        <v>0.42402826855123671</v>
      </c>
      <c r="U2738">
        <v>0</v>
      </c>
      <c r="V2738">
        <v>1</v>
      </c>
      <c r="X2738">
        <v>99.241603466955553</v>
      </c>
      <c r="Y2738">
        <v>0</v>
      </c>
      <c r="AD2738">
        <v>1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1</v>
      </c>
      <c r="AL2738">
        <v>0</v>
      </c>
      <c r="AM2738">
        <v>0</v>
      </c>
    </row>
    <row r="2739" spans="1:39">
      <c r="A2739">
        <v>9</v>
      </c>
      <c r="B2739">
        <v>60</v>
      </c>
      <c r="C2739">
        <v>2017</v>
      </c>
      <c r="D2739">
        <v>99</v>
      </c>
      <c r="E2739">
        <v>99</v>
      </c>
      <c r="F2739">
        <v>99</v>
      </c>
      <c r="G2739">
        <v>99</v>
      </c>
      <c r="H2739">
        <v>99</v>
      </c>
      <c r="I2739">
        <v>99</v>
      </c>
      <c r="J2739">
        <v>999</v>
      </c>
      <c r="K2739">
        <v>99</v>
      </c>
      <c r="L2739">
        <v>2</v>
      </c>
      <c r="M2739">
        <v>99</v>
      </c>
      <c r="N2739">
        <v>99</v>
      </c>
      <c r="O2739">
        <v>99</v>
      </c>
      <c r="P2739">
        <v>9999</v>
      </c>
      <c r="Q2739">
        <v>5</v>
      </c>
      <c r="R2739">
        <v>7</v>
      </c>
      <c r="S2739">
        <v>6</v>
      </c>
      <c r="T2739">
        <v>8.2449941107184899E-2</v>
      </c>
      <c r="U2739">
        <v>0.10267585752992332</v>
      </c>
      <c r="V2739">
        <v>2</v>
      </c>
      <c r="W2739">
        <v>37.166666666666657</v>
      </c>
      <c r="X2739">
        <v>217.65980498374864</v>
      </c>
      <c r="Y2739">
        <v>172.22857142857148</v>
      </c>
      <c r="Z2739">
        <v>200.93333333333337</v>
      </c>
      <c r="AA2739">
        <v>16.220117823931307</v>
      </c>
      <c r="AB2739">
        <v>1.5723301886762298</v>
      </c>
      <c r="AC2739">
        <v>-53.348046672945777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</row>
    <row r="2740" spans="1:39">
      <c r="A2740">
        <v>9</v>
      </c>
      <c r="B2740">
        <v>61</v>
      </c>
      <c r="C2740">
        <v>2017</v>
      </c>
      <c r="D2740">
        <v>99</v>
      </c>
      <c r="E2740">
        <v>99</v>
      </c>
      <c r="F2740">
        <v>99</v>
      </c>
      <c r="G2740">
        <v>99</v>
      </c>
      <c r="H2740">
        <v>99</v>
      </c>
      <c r="I2740">
        <v>99</v>
      </c>
      <c r="J2740">
        <v>999</v>
      </c>
      <c r="K2740">
        <v>99</v>
      </c>
      <c r="L2740">
        <v>5</v>
      </c>
      <c r="M2740">
        <v>99</v>
      </c>
      <c r="N2740">
        <v>99</v>
      </c>
      <c r="O2740">
        <v>99</v>
      </c>
      <c r="P2740">
        <v>9999</v>
      </c>
      <c r="Q2740">
        <v>16</v>
      </c>
      <c r="R2740">
        <v>19</v>
      </c>
      <c r="S2740">
        <v>19</v>
      </c>
      <c r="T2740">
        <v>0.22379269729093049</v>
      </c>
      <c r="U2740">
        <v>0.30304537479157767</v>
      </c>
      <c r="V2740">
        <v>5</v>
      </c>
      <c r="W2740">
        <v>43</v>
      </c>
      <c r="X2740">
        <v>202.90243485202717</v>
      </c>
      <c r="Y2740">
        <v>187.278947368421</v>
      </c>
      <c r="Z2740">
        <v>187.278947368421</v>
      </c>
      <c r="AA2740">
        <v>23.282534202530119</v>
      </c>
      <c r="AB2740">
        <v>0.91766293548224709</v>
      </c>
      <c r="AC2740">
        <v>11.504025591202224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</row>
    <row r="2741" spans="1:39">
      <c r="A2741">
        <v>9</v>
      </c>
      <c r="B2741">
        <v>62</v>
      </c>
      <c r="C2741">
        <v>2017</v>
      </c>
      <c r="D2741">
        <v>99</v>
      </c>
      <c r="E2741">
        <v>99</v>
      </c>
      <c r="F2741">
        <v>99</v>
      </c>
      <c r="G2741">
        <v>99</v>
      </c>
      <c r="H2741">
        <v>99</v>
      </c>
      <c r="I2741">
        <v>99</v>
      </c>
      <c r="J2741">
        <v>999</v>
      </c>
      <c r="K2741">
        <v>99</v>
      </c>
      <c r="L2741">
        <v>8</v>
      </c>
      <c r="M2741">
        <v>99</v>
      </c>
      <c r="N2741">
        <v>99</v>
      </c>
      <c r="O2741">
        <v>99</v>
      </c>
      <c r="P2741">
        <v>9999</v>
      </c>
      <c r="Q2741">
        <v>78</v>
      </c>
      <c r="R2741">
        <v>135</v>
      </c>
      <c r="S2741">
        <v>135</v>
      </c>
      <c r="T2741">
        <v>1.590106007067138</v>
      </c>
      <c r="U2741">
        <v>2.1432563270079554</v>
      </c>
      <c r="V2741">
        <v>8</v>
      </c>
      <c r="W2741">
        <v>47.607407407407408</v>
      </c>
      <c r="X2741">
        <v>201.96380562577735</v>
      </c>
      <c r="Y2741">
        <v>186.41259259259257</v>
      </c>
      <c r="Z2741">
        <v>186.41259259259257</v>
      </c>
      <c r="AA2741">
        <v>25.904884223092044</v>
      </c>
      <c r="AB2741">
        <v>1.4094721696372472</v>
      </c>
      <c r="AC2741">
        <v>-33.929440127817777</v>
      </c>
      <c r="AD2741">
        <v>2</v>
      </c>
      <c r="AE2741">
        <v>0</v>
      </c>
      <c r="AF2741">
        <v>0</v>
      </c>
      <c r="AG2741">
        <v>0</v>
      </c>
      <c r="AH2741">
        <v>2</v>
      </c>
      <c r="AI2741">
        <v>1</v>
      </c>
      <c r="AJ2741">
        <v>0</v>
      </c>
      <c r="AK2741">
        <v>0</v>
      </c>
      <c r="AL2741">
        <v>0</v>
      </c>
      <c r="AM2741">
        <v>0</v>
      </c>
    </row>
    <row r="2742" spans="1:39">
      <c r="A2742">
        <v>9</v>
      </c>
      <c r="B2742">
        <v>63</v>
      </c>
      <c r="C2742">
        <v>2017</v>
      </c>
      <c r="D2742">
        <v>99</v>
      </c>
      <c r="E2742">
        <v>99</v>
      </c>
      <c r="F2742">
        <v>99</v>
      </c>
      <c r="G2742">
        <v>99</v>
      </c>
      <c r="H2742">
        <v>99</v>
      </c>
      <c r="I2742">
        <v>99</v>
      </c>
      <c r="J2742">
        <v>999</v>
      </c>
      <c r="K2742">
        <v>99</v>
      </c>
      <c r="L2742">
        <v>11</v>
      </c>
      <c r="M2742">
        <v>99</v>
      </c>
      <c r="N2742">
        <v>99</v>
      </c>
      <c r="O2742">
        <v>99</v>
      </c>
      <c r="P2742">
        <v>9999</v>
      </c>
      <c r="Q2742">
        <v>225</v>
      </c>
      <c r="R2742">
        <v>727</v>
      </c>
      <c r="S2742">
        <v>727</v>
      </c>
      <c r="T2742">
        <v>8.5630153121319239</v>
      </c>
      <c r="U2742">
        <v>10.191021721871383</v>
      </c>
      <c r="V2742">
        <v>11</v>
      </c>
      <c r="W2742">
        <v>52.674002751031651</v>
      </c>
      <c r="X2742">
        <v>178.32675877506077</v>
      </c>
      <c r="Y2742">
        <v>164.59559834938085</v>
      </c>
      <c r="Z2742">
        <v>164.59559834938085</v>
      </c>
      <c r="AA2742">
        <v>25.717699414147464</v>
      </c>
      <c r="AB2742">
        <v>1.317399512124257</v>
      </c>
      <c r="AC2742">
        <v>-14.571989849215388</v>
      </c>
      <c r="AD2742">
        <v>4</v>
      </c>
      <c r="AE2742">
        <v>2</v>
      </c>
      <c r="AF2742">
        <v>0</v>
      </c>
      <c r="AG2742">
        <v>0</v>
      </c>
      <c r="AH2742">
        <v>13</v>
      </c>
      <c r="AI2742">
        <v>6</v>
      </c>
      <c r="AJ2742">
        <v>2</v>
      </c>
      <c r="AK2742">
        <v>2</v>
      </c>
      <c r="AL2742">
        <v>0</v>
      </c>
      <c r="AM2742">
        <v>0</v>
      </c>
    </row>
    <row r="2743" spans="1:39">
      <c r="A2743">
        <v>9</v>
      </c>
      <c r="B2743">
        <v>64</v>
      </c>
      <c r="C2743">
        <v>2017</v>
      </c>
      <c r="D2743">
        <v>99</v>
      </c>
      <c r="E2743">
        <v>99</v>
      </c>
      <c r="F2743">
        <v>99</v>
      </c>
      <c r="G2743">
        <v>99</v>
      </c>
      <c r="H2743">
        <v>99</v>
      </c>
      <c r="I2743">
        <v>99</v>
      </c>
      <c r="J2743">
        <v>999</v>
      </c>
      <c r="K2743">
        <v>99</v>
      </c>
      <c r="L2743">
        <v>14</v>
      </c>
      <c r="M2743">
        <v>99</v>
      </c>
      <c r="N2743">
        <v>99</v>
      </c>
      <c r="O2743">
        <v>99</v>
      </c>
      <c r="P2743">
        <v>9999</v>
      </c>
      <c r="Q2743">
        <v>347</v>
      </c>
      <c r="R2743">
        <v>3411</v>
      </c>
      <c r="S2743">
        <v>3411</v>
      </c>
      <c r="T2743">
        <v>40.176678445229683</v>
      </c>
      <c r="U2743">
        <v>42.500370045289458</v>
      </c>
      <c r="V2743">
        <v>14</v>
      </c>
      <c r="W2743">
        <v>57.398416886543515</v>
      </c>
      <c r="X2743">
        <v>158.50544713378736</v>
      </c>
      <c r="Y2743">
        <v>146.30052770448569</v>
      </c>
      <c r="Z2743">
        <v>146.30052770448569</v>
      </c>
      <c r="AA2743">
        <v>24.249738936294843</v>
      </c>
      <c r="AB2743">
        <v>1.229648331598981</v>
      </c>
      <c r="AC2743">
        <v>-26.881364466823456</v>
      </c>
      <c r="AD2743">
        <v>39</v>
      </c>
      <c r="AE2743">
        <v>13</v>
      </c>
      <c r="AF2743">
        <v>0</v>
      </c>
      <c r="AG2743">
        <v>3</v>
      </c>
      <c r="AH2743">
        <v>71</v>
      </c>
      <c r="AI2743">
        <v>51</v>
      </c>
      <c r="AJ2743">
        <v>3</v>
      </c>
      <c r="AK2743">
        <v>7</v>
      </c>
      <c r="AL2743">
        <v>0</v>
      </c>
      <c r="AM2743">
        <v>0</v>
      </c>
    </row>
    <row r="2744" spans="1:39">
      <c r="A2744">
        <v>9</v>
      </c>
      <c r="B2744">
        <v>65</v>
      </c>
      <c r="C2744">
        <v>2017</v>
      </c>
      <c r="D2744">
        <v>99</v>
      </c>
      <c r="E2744">
        <v>99</v>
      </c>
      <c r="F2744">
        <v>99</v>
      </c>
      <c r="G2744">
        <v>99</v>
      </c>
      <c r="H2744">
        <v>99</v>
      </c>
      <c r="I2744">
        <v>99</v>
      </c>
      <c r="J2744">
        <v>999</v>
      </c>
      <c r="K2744">
        <v>99</v>
      </c>
      <c r="L2744">
        <v>17</v>
      </c>
      <c r="M2744">
        <v>99</v>
      </c>
      <c r="N2744">
        <v>99</v>
      </c>
      <c r="O2744">
        <v>99</v>
      </c>
      <c r="P2744">
        <v>9999</v>
      </c>
      <c r="Q2744">
        <v>346</v>
      </c>
      <c r="R2744">
        <v>4155</v>
      </c>
      <c r="S2744">
        <v>4155</v>
      </c>
      <c r="T2744">
        <v>48.939929328621915</v>
      </c>
      <c r="U2744">
        <v>44.759630673509683</v>
      </c>
      <c r="V2744">
        <v>17</v>
      </c>
      <c r="W2744">
        <v>61.567268351383888</v>
      </c>
      <c r="X2744">
        <v>137.04041522112422</v>
      </c>
      <c r="Y2744">
        <v>126.48830324909764</v>
      </c>
      <c r="Z2744">
        <v>126.48830324909764</v>
      </c>
      <c r="AA2744">
        <v>21.480798979518003</v>
      </c>
      <c r="AB2744">
        <v>1.4346535069163655</v>
      </c>
      <c r="AC2744">
        <v>-17.036382889391557</v>
      </c>
      <c r="AD2744">
        <v>78</v>
      </c>
      <c r="AE2744">
        <v>13</v>
      </c>
      <c r="AF2744">
        <v>0</v>
      </c>
      <c r="AG2744">
        <v>15</v>
      </c>
      <c r="AH2744">
        <v>113</v>
      </c>
      <c r="AI2744">
        <v>53</v>
      </c>
      <c r="AJ2744">
        <v>14</v>
      </c>
      <c r="AK2744">
        <v>62</v>
      </c>
      <c r="AL2744">
        <v>0</v>
      </c>
      <c r="AM2744">
        <v>3</v>
      </c>
    </row>
    <row r="2745" spans="1:39">
      <c r="A2745">
        <v>9</v>
      </c>
      <c r="B2745">
        <v>66</v>
      </c>
      <c r="C2745">
        <v>2016</v>
      </c>
      <c r="D2745">
        <v>99</v>
      </c>
      <c r="E2745">
        <v>99</v>
      </c>
      <c r="F2745">
        <v>99</v>
      </c>
      <c r="G2745">
        <v>99</v>
      </c>
      <c r="H2745">
        <v>99</v>
      </c>
      <c r="I2745">
        <v>99</v>
      </c>
      <c r="J2745">
        <v>999</v>
      </c>
      <c r="K2745">
        <v>99</v>
      </c>
      <c r="L2745">
        <v>1</v>
      </c>
      <c r="M2745">
        <v>99</v>
      </c>
      <c r="N2745">
        <v>99</v>
      </c>
      <c r="O2745">
        <v>99</v>
      </c>
      <c r="P2745">
        <v>9999</v>
      </c>
      <c r="Q2745">
        <v>21</v>
      </c>
      <c r="R2745">
        <v>35</v>
      </c>
      <c r="S2745">
        <v>0</v>
      </c>
      <c r="T2745">
        <v>0.40022870211549449</v>
      </c>
      <c r="U2745">
        <v>0</v>
      </c>
      <c r="V2745">
        <v>1</v>
      </c>
      <c r="X2745">
        <v>96.824021049373158</v>
      </c>
      <c r="Y2745">
        <v>0</v>
      </c>
      <c r="AD2745">
        <v>2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2</v>
      </c>
      <c r="AL2745">
        <v>2</v>
      </c>
      <c r="AM2745">
        <v>0</v>
      </c>
    </row>
    <row r="2746" spans="1:39">
      <c r="A2746">
        <v>9</v>
      </c>
      <c r="B2746">
        <v>67</v>
      </c>
      <c r="C2746">
        <v>2016</v>
      </c>
      <c r="D2746">
        <v>99</v>
      </c>
      <c r="E2746">
        <v>99</v>
      </c>
      <c r="F2746">
        <v>99</v>
      </c>
      <c r="G2746">
        <v>99</v>
      </c>
      <c r="H2746">
        <v>99</v>
      </c>
      <c r="I2746">
        <v>99</v>
      </c>
      <c r="J2746">
        <v>999</v>
      </c>
      <c r="K2746">
        <v>99</v>
      </c>
      <c r="L2746">
        <v>2</v>
      </c>
      <c r="M2746">
        <v>99</v>
      </c>
      <c r="N2746">
        <v>99</v>
      </c>
      <c r="O2746">
        <v>99</v>
      </c>
      <c r="P2746">
        <v>9999</v>
      </c>
      <c r="Q2746">
        <v>23</v>
      </c>
      <c r="R2746">
        <v>28</v>
      </c>
      <c r="S2746">
        <v>26</v>
      </c>
      <c r="T2746">
        <v>0.32018296169239557</v>
      </c>
      <c r="U2746">
        <v>0.31976610971068681</v>
      </c>
      <c r="V2746">
        <v>2</v>
      </c>
      <c r="W2746">
        <v>50.961538461538446</v>
      </c>
      <c r="X2746">
        <v>155.41324872310784</v>
      </c>
      <c r="Y2746">
        <v>136.06785714285721</v>
      </c>
      <c r="Z2746">
        <v>146.53461538461542</v>
      </c>
      <c r="AA2746">
        <v>63.4415536131648</v>
      </c>
      <c r="AB2746">
        <v>12.540643981841187</v>
      </c>
      <c r="AC2746">
        <v>-85.423730482559023</v>
      </c>
      <c r="AD2746">
        <v>1</v>
      </c>
      <c r="AE2746">
        <v>0</v>
      </c>
      <c r="AF2746">
        <v>0</v>
      </c>
      <c r="AG2746">
        <v>0</v>
      </c>
      <c r="AH2746">
        <v>1</v>
      </c>
      <c r="AI2746">
        <v>0</v>
      </c>
      <c r="AJ2746">
        <v>0</v>
      </c>
      <c r="AK2746">
        <v>2</v>
      </c>
      <c r="AL2746">
        <v>0</v>
      </c>
      <c r="AM2746">
        <v>0</v>
      </c>
    </row>
    <row r="2747" spans="1:39">
      <c r="A2747">
        <v>9</v>
      </c>
      <c r="B2747">
        <v>68</v>
      </c>
      <c r="C2747">
        <v>2016</v>
      </c>
      <c r="D2747">
        <v>99</v>
      </c>
      <c r="E2747">
        <v>99</v>
      </c>
      <c r="F2747">
        <v>99</v>
      </c>
      <c r="G2747">
        <v>99</v>
      </c>
      <c r="H2747">
        <v>99</v>
      </c>
      <c r="I2747">
        <v>99</v>
      </c>
      <c r="J2747">
        <v>999</v>
      </c>
      <c r="K2747">
        <v>99</v>
      </c>
      <c r="L2747">
        <v>5</v>
      </c>
      <c r="M2747">
        <v>99</v>
      </c>
      <c r="N2747">
        <v>99</v>
      </c>
      <c r="O2747">
        <v>99</v>
      </c>
      <c r="P2747">
        <v>9999</v>
      </c>
      <c r="Q2747">
        <v>15</v>
      </c>
      <c r="R2747">
        <v>17</v>
      </c>
      <c r="S2747">
        <v>17</v>
      </c>
      <c r="T2747">
        <v>0.19439679817038313</v>
      </c>
      <c r="U2747">
        <v>0.27409962494899082</v>
      </c>
      <c r="V2747">
        <v>5</v>
      </c>
      <c r="W2747">
        <v>42.352941176470594</v>
      </c>
      <c r="X2747">
        <v>208.13205021987127</v>
      </c>
      <c r="Y2747">
        <v>192.10588235294111</v>
      </c>
      <c r="Z2747">
        <v>192.10588235294111</v>
      </c>
      <c r="AA2747">
        <v>33.358083429715037</v>
      </c>
      <c r="AB2747">
        <v>1.4528340041445651</v>
      </c>
      <c r="AC2747">
        <v>-5.1020896149906996</v>
      </c>
      <c r="AD2747">
        <v>0</v>
      </c>
      <c r="AE2747">
        <v>0</v>
      </c>
      <c r="AF2747">
        <v>0</v>
      </c>
      <c r="AG2747">
        <v>1</v>
      </c>
      <c r="AH2747">
        <v>0</v>
      </c>
      <c r="AI2747">
        <v>0</v>
      </c>
      <c r="AJ2747">
        <v>0</v>
      </c>
      <c r="AK2747">
        <v>0</v>
      </c>
      <c r="AL2747">
        <v>1</v>
      </c>
      <c r="AM2747">
        <v>0</v>
      </c>
    </row>
    <row r="2748" spans="1:39">
      <c r="A2748">
        <v>9</v>
      </c>
      <c r="B2748">
        <v>69</v>
      </c>
      <c r="C2748">
        <v>2016</v>
      </c>
      <c r="D2748">
        <v>99</v>
      </c>
      <c r="E2748">
        <v>99</v>
      </c>
      <c r="F2748">
        <v>99</v>
      </c>
      <c r="G2748">
        <v>99</v>
      </c>
      <c r="H2748">
        <v>99</v>
      </c>
      <c r="I2748">
        <v>99</v>
      </c>
      <c r="J2748">
        <v>999</v>
      </c>
      <c r="K2748">
        <v>99</v>
      </c>
      <c r="L2748">
        <v>8</v>
      </c>
      <c r="M2748">
        <v>99</v>
      </c>
      <c r="N2748">
        <v>99</v>
      </c>
      <c r="O2748">
        <v>99</v>
      </c>
      <c r="P2748">
        <v>9999</v>
      </c>
      <c r="Q2748">
        <v>78</v>
      </c>
      <c r="R2748">
        <v>139</v>
      </c>
      <c r="S2748">
        <v>138</v>
      </c>
      <c r="T2748">
        <v>1.58947970268725</v>
      </c>
      <c r="U2748">
        <v>2.0846360017746197</v>
      </c>
      <c r="V2748">
        <v>8</v>
      </c>
      <c r="W2748">
        <v>47.891304347826086</v>
      </c>
      <c r="X2748">
        <v>195.19318456394163</v>
      </c>
      <c r="Y2748">
        <v>178.68848920863309</v>
      </c>
      <c r="Z2748">
        <v>179.98333333333329</v>
      </c>
      <c r="AA2748">
        <v>27.041888020799657</v>
      </c>
      <c r="AB2748">
        <v>1.5542591441206499</v>
      </c>
      <c r="AC2748">
        <v>-9.045449422343415</v>
      </c>
      <c r="AD2748">
        <v>0</v>
      </c>
      <c r="AE2748">
        <v>0</v>
      </c>
      <c r="AF2748">
        <v>0</v>
      </c>
      <c r="AG2748">
        <v>0</v>
      </c>
      <c r="AH2748">
        <v>6</v>
      </c>
      <c r="AI2748">
        <v>1</v>
      </c>
      <c r="AJ2748">
        <v>1</v>
      </c>
      <c r="AK2748">
        <v>0</v>
      </c>
      <c r="AL2748">
        <v>1</v>
      </c>
      <c r="AM2748">
        <v>1</v>
      </c>
    </row>
    <row r="2749" spans="1:39">
      <c r="A2749">
        <v>9</v>
      </c>
      <c r="B2749">
        <v>70</v>
      </c>
      <c r="C2749">
        <v>2016</v>
      </c>
      <c r="D2749">
        <v>99</v>
      </c>
      <c r="E2749">
        <v>99</v>
      </c>
      <c r="F2749">
        <v>99</v>
      </c>
      <c r="G2749">
        <v>99</v>
      </c>
      <c r="H2749">
        <v>99</v>
      </c>
      <c r="I2749">
        <v>99</v>
      </c>
      <c r="J2749">
        <v>999</v>
      </c>
      <c r="K2749">
        <v>99</v>
      </c>
      <c r="L2749">
        <v>11</v>
      </c>
      <c r="M2749">
        <v>99</v>
      </c>
      <c r="N2749">
        <v>99</v>
      </c>
      <c r="O2749">
        <v>99</v>
      </c>
      <c r="P2749">
        <v>9999</v>
      </c>
      <c r="Q2749">
        <v>244</v>
      </c>
      <c r="R2749">
        <v>853</v>
      </c>
      <c r="S2749">
        <v>853</v>
      </c>
      <c r="T2749">
        <v>9.7541452258433416</v>
      </c>
      <c r="U2749">
        <v>11.572832293968265</v>
      </c>
      <c r="V2749">
        <v>11</v>
      </c>
      <c r="W2749">
        <v>52.798358733880434</v>
      </c>
      <c r="X2749">
        <v>175.13384028583067</v>
      </c>
      <c r="Y2749">
        <v>161.64853458382188</v>
      </c>
      <c r="Z2749">
        <v>161.64853458382188</v>
      </c>
      <c r="AA2749">
        <v>25.839397808292791</v>
      </c>
      <c r="AB2749">
        <v>1.2817218517712863</v>
      </c>
      <c r="AC2749">
        <v>-24.815373453894903</v>
      </c>
      <c r="AD2749">
        <v>7</v>
      </c>
      <c r="AE2749">
        <v>2</v>
      </c>
      <c r="AF2749">
        <v>0</v>
      </c>
      <c r="AG2749">
        <v>1</v>
      </c>
      <c r="AH2749">
        <v>8</v>
      </c>
      <c r="AI2749">
        <v>3</v>
      </c>
      <c r="AJ2749">
        <v>0</v>
      </c>
      <c r="AK2749">
        <v>2</v>
      </c>
      <c r="AL2749">
        <v>0</v>
      </c>
      <c r="AM2749">
        <v>0</v>
      </c>
    </row>
    <row r="2750" spans="1:39">
      <c r="A2750">
        <v>9</v>
      </c>
      <c r="B2750">
        <v>71</v>
      </c>
      <c r="C2750">
        <v>2016</v>
      </c>
      <c r="D2750">
        <v>99</v>
      </c>
      <c r="E2750">
        <v>99</v>
      </c>
      <c r="F2750">
        <v>99</v>
      </c>
      <c r="G2750">
        <v>99</v>
      </c>
      <c r="H2750">
        <v>99</v>
      </c>
      <c r="I2750">
        <v>99</v>
      </c>
      <c r="J2750">
        <v>999</v>
      </c>
      <c r="K2750">
        <v>99</v>
      </c>
      <c r="L2750">
        <v>14</v>
      </c>
      <c r="M2750">
        <v>99</v>
      </c>
      <c r="N2750">
        <v>99</v>
      </c>
      <c r="O2750">
        <v>99</v>
      </c>
      <c r="P2750">
        <v>9999</v>
      </c>
      <c r="Q2750">
        <v>365</v>
      </c>
      <c r="R2750">
        <v>3179</v>
      </c>
      <c r="S2750">
        <v>3177</v>
      </c>
      <c r="T2750">
        <v>36.352201257861637</v>
      </c>
      <c r="U2750">
        <v>38.381954444974703</v>
      </c>
      <c r="V2750">
        <v>14</v>
      </c>
      <c r="W2750">
        <v>57.236701290525666</v>
      </c>
      <c r="X2750">
        <v>155.98161281186788</v>
      </c>
      <c r="Y2750">
        <v>143.85259515570962</v>
      </c>
      <c r="Z2750">
        <v>143.94315391879152</v>
      </c>
      <c r="AA2750">
        <v>24.475674289304592</v>
      </c>
      <c r="AB2750">
        <v>1.3090326411616231</v>
      </c>
      <c r="AC2750">
        <v>-21.495029683505305</v>
      </c>
      <c r="AD2750">
        <v>20</v>
      </c>
      <c r="AE2750">
        <v>8</v>
      </c>
      <c r="AF2750">
        <v>0</v>
      </c>
      <c r="AG2750">
        <v>6</v>
      </c>
      <c r="AH2750">
        <v>38</v>
      </c>
      <c r="AI2750">
        <v>4</v>
      </c>
      <c r="AJ2750">
        <v>4</v>
      </c>
      <c r="AK2750">
        <v>9</v>
      </c>
      <c r="AL2750">
        <v>10</v>
      </c>
      <c r="AM2750">
        <v>0</v>
      </c>
    </row>
    <row r="2751" spans="1:39">
      <c r="A2751">
        <v>9</v>
      </c>
      <c r="B2751">
        <v>72</v>
      </c>
      <c r="C2751">
        <v>2016</v>
      </c>
      <c r="D2751">
        <v>99</v>
      </c>
      <c r="E2751">
        <v>99</v>
      </c>
      <c r="F2751">
        <v>99</v>
      </c>
      <c r="G2751">
        <v>99</v>
      </c>
      <c r="H2751">
        <v>99</v>
      </c>
      <c r="I2751">
        <v>99</v>
      </c>
      <c r="J2751">
        <v>999</v>
      </c>
      <c r="K2751">
        <v>99</v>
      </c>
      <c r="L2751">
        <v>17</v>
      </c>
      <c r="M2751">
        <v>99</v>
      </c>
      <c r="N2751">
        <v>99</v>
      </c>
      <c r="O2751">
        <v>99</v>
      </c>
      <c r="P2751">
        <v>9999</v>
      </c>
      <c r="Q2751">
        <v>373</v>
      </c>
      <c r="R2751">
        <v>4494</v>
      </c>
      <c r="S2751">
        <v>4494</v>
      </c>
      <c r="T2751">
        <v>51.389365351629486</v>
      </c>
      <c r="U2751">
        <v>47.366711524622737</v>
      </c>
      <c r="V2751">
        <v>17</v>
      </c>
      <c r="W2751">
        <v>61.725634178905217</v>
      </c>
      <c r="X2751">
        <v>136.05659839699601</v>
      </c>
      <c r="Y2751">
        <v>125.58024032042751</v>
      </c>
      <c r="Z2751">
        <v>125.58024032042751</v>
      </c>
      <c r="AA2751">
        <v>21.957302121460657</v>
      </c>
      <c r="AB2751">
        <v>1.4576583618932628</v>
      </c>
      <c r="AC2751">
        <v>-19.388505687081089</v>
      </c>
      <c r="AD2751">
        <v>63</v>
      </c>
      <c r="AE2751">
        <v>6</v>
      </c>
      <c r="AF2751">
        <v>0</v>
      </c>
      <c r="AG2751">
        <v>11</v>
      </c>
      <c r="AH2751">
        <v>99</v>
      </c>
      <c r="AI2751">
        <v>24</v>
      </c>
      <c r="AJ2751">
        <v>6</v>
      </c>
      <c r="AK2751">
        <v>32</v>
      </c>
      <c r="AL2751">
        <v>32</v>
      </c>
      <c r="AM2751">
        <v>2</v>
      </c>
    </row>
    <row r="2752" spans="1:39">
      <c r="A2752">
        <v>9</v>
      </c>
      <c r="B2752">
        <v>73</v>
      </c>
      <c r="C2752">
        <v>2015</v>
      </c>
      <c r="D2752">
        <v>99</v>
      </c>
      <c r="E2752">
        <v>99</v>
      </c>
      <c r="F2752">
        <v>99</v>
      </c>
      <c r="G2752">
        <v>99</v>
      </c>
      <c r="H2752">
        <v>99</v>
      </c>
      <c r="I2752">
        <v>99</v>
      </c>
      <c r="J2752">
        <v>999</v>
      </c>
      <c r="K2752">
        <v>99</v>
      </c>
      <c r="L2752">
        <v>1</v>
      </c>
      <c r="M2752">
        <v>99</v>
      </c>
      <c r="N2752">
        <v>99</v>
      </c>
      <c r="O2752">
        <v>99</v>
      </c>
      <c r="P2752">
        <v>9999</v>
      </c>
      <c r="Q2752">
        <v>22</v>
      </c>
      <c r="R2752">
        <v>28</v>
      </c>
      <c r="S2752">
        <v>0</v>
      </c>
      <c r="T2752">
        <v>0.3101805694029024</v>
      </c>
      <c r="U2752">
        <v>0</v>
      </c>
      <c r="V2752">
        <v>1</v>
      </c>
      <c r="X2752">
        <v>99.295774647887328</v>
      </c>
      <c r="Y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2</v>
      </c>
      <c r="AM2752">
        <v>0</v>
      </c>
    </row>
    <row r="2753" spans="1:39">
      <c r="A2753">
        <v>9</v>
      </c>
      <c r="B2753">
        <v>74</v>
      </c>
      <c r="C2753">
        <v>2015</v>
      </c>
      <c r="D2753">
        <v>99</v>
      </c>
      <c r="E2753">
        <v>99</v>
      </c>
      <c r="F2753">
        <v>99</v>
      </c>
      <c r="G2753">
        <v>99</v>
      </c>
      <c r="H2753">
        <v>99</v>
      </c>
      <c r="I2753">
        <v>99</v>
      </c>
      <c r="J2753">
        <v>999</v>
      </c>
      <c r="K2753">
        <v>99</v>
      </c>
      <c r="L2753">
        <v>2</v>
      </c>
      <c r="M2753">
        <v>99</v>
      </c>
      <c r="N2753">
        <v>99</v>
      </c>
      <c r="O2753">
        <v>99</v>
      </c>
      <c r="P2753">
        <v>9999</v>
      </c>
      <c r="Q2753">
        <v>11</v>
      </c>
      <c r="R2753">
        <v>14</v>
      </c>
      <c r="S2753">
        <v>14</v>
      </c>
      <c r="T2753">
        <v>0.1550902847014512</v>
      </c>
      <c r="U2753">
        <v>0.22863792486500861</v>
      </c>
      <c r="V2753">
        <v>2</v>
      </c>
      <c r="W2753">
        <v>37.142857142857153</v>
      </c>
      <c r="X2753">
        <v>215.39235412474849</v>
      </c>
      <c r="Y2753">
        <v>198.80714285714279</v>
      </c>
      <c r="Z2753">
        <v>198.80714285714279</v>
      </c>
      <c r="AA2753">
        <v>60.419917060113768</v>
      </c>
      <c r="AB2753">
        <v>1.6842608746501619</v>
      </c>
      <c r="AC2753">
        <v>-7.8132799126613426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</row>
    <row r="2754" spans="1:39">
      <c r="A2754">
        <v>9</v>
      </c>
      <c r="B2754">
        <v>75</v>
      </c>
      <c r="C2754">
        <v>2015</v>
      </c>
      <c r="D2754">
        <v>99</v>
      </c>
      <c r="E2754">
        <v>99</v>
      </c>
      <c r="F2754">
        <v>99</v>
      </c>
      <c r="G2754">
        <v>99</v>
      </c>
      <c r="H2754">
        <v>99</v>
      </c>
      <c r="I2754">
        <v>99</v>
      </c>
      <c r="J2754">
        <v>999</v>
      </c>
      <c r="K2754">
        <v>99</v>
      </c>
      <c r="L2754">
        <v>5</v>
      </c>
      <c r="M2754">
        <v>99</v>
      </c>
      <c r="N2754">
        <v>99</v>
      </c>
      <c r="O2754">
        <v>99</v>
      </c>
      <c r="P2754">
        <v>9999</v>
      </c>
      <c r="Q2754">
        <v>19</v>
      </c>
      <c r="R2754">
        <v>25</v>
      </c>
      <c r="S2754">
        <v>25</v>
      </c>
      <c r="T2754">
        <v>0.27694693696687722</v>
      </c>
      <c r="U2754">
        <v>0.39808940742583199</v>
      </c>
      <c r="V2754">
        <v>5</v>
      </c>
      <c r="W2754">
        <v>42.16</v>
      </c>
      <c r="X2754">
        <v>210.01516793066088</v>
      </c>
      <c r="Y2754">
        <v>193.84399999999997</v>
      </c>
      <c r="Z2754">
        <v>193.84399999999997</v>
      </c>
      <c r="AA2754">
        <v>22.56290903230412</v>
      </c>
      <c r="AB2754">
        <v>1.1200000000001404</v>
      </c>
      <c r="AC2754">
        <v>-14.59031721168328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</row>
    <row r="2755" spans="1:39">
      <c r="A2755">
        <v>9</v>
      </c>
      <c r="B2755">
        <v>76</v>
      </c>
      <c r="C2755">
        <v>2015</v>
      </c>
      <c r="D2755">
        <v>99</v>
      </c>
      <c r="E2755">
        <v>99</v>
      </c>
      <c r="F2755">
        <v>99</v>
      </c>
      <c r="G2755">
        <v>99</v>
      </c>
      <c r="H2755">
        <v>99</v>
      </c>
      <c r="I2755">
        <v>99</v>
      </c>
      <c r="J2755">
        <v>999</v>
      </c>
      <c r="K2755">
        <v>99</v>
      </c>
      <c r="L2755">
        <v>8</v>
      </c>
      <c r="M2755">
        <v>99</v>
      </c>
      <c r="N2755">
        <v>99</v>
      </c>
      <c r="O2755">
        <v>99</v>
      </c>
      <c r="P2755">
        <v>9999</v>
      </c>
      <c r="Q2755">
        <v>129</v>
      </c>
      <c r="R2755">
        <v>302</v>
      </c>
      <c r="S2755">
        <v>302</v>
      </c>
      <c r="T2755">
        <v>3.3455189985598759</v>
      </c>
      <c r="U2755">
        <v>4.3357827183145892</v>
      </c>
      <c r="V2755">
        <v>8</v>
      </c>
      <c r="W2755">
        <v>47.754966887417218</v>
      </c>
      <c r="X2755">
        <v>189.35231357580005</v>
      </c>
      <c r="Y2755">
        <v>174.77218543046357</v>
      </c>
      <c r="Z2755">
        <v>174.77218543046357</v>
      </c>
      <c r="AA2755">
        <v>26.513193414321719</v>
      </c>
      <c r="AB2755">
        <v>1.2366740666996965</v>
      </c>
      <c r="AC2755">
        <v>-20.676147048457199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4</v>
      </c>
      <c r="AM2755">
        <v>0</v>
      </c>
    </row>
    <row r="2756" spans="1:39">
      <c r="A2756">
        <v>9</v>
      </c>
      <c r="B2756">
        <v>77</v>
      </c>
      <c r="C2756">
        <v>2015</v>
      </c>
      <c r="D2756">
        <v>99</v>
      </c>
      <c r="E2756">
        <v>99</v>
      </c>
      <c r="F2756">
        <v>99</v>
      </c>
      <c r="G2756">
        <v>99</v>
      </c>
      <c r="H2756">
        <v>99</v>
      </c>
      <c r="I2756">
        <v>99</v>
      </c>
      <c r="J2756">
        <v>999</v>
      </c>
      <c r="K2756">
        <v>99</v>
      </c>
      <c r="L2756">
        <v>11</v>
      </c>
      <c r="M2756">
        <v>99</v>
      </c>
      <c r="N2756">
        <v>99</v>
      </c>
      <c r="O2756">
        <v>99</v>
      </c>
      <c r="P2756">
        <v>9999</v>
      </c>
      <c r="Q2756">
        <v>276</v>
      </c>
      <c r="R2756">
        <v>1131</v>
      </c>
      <c r="S2756">
        <v>1131</v>
      </c>
      <c r="T2756">
        <v>12.52907942838152</v>
      </c>
      <c r="U2756">
        <v>14.650496870388512</v>
      </c>
      <c r="V2756">
        <v>11</v>
      </c>
      <c r="W2756">
        <v>52.53580901856764</v>
      </c>
      <c r="X2756">
        <v>170.8440262742206</v>
      </c>
      <c r="Y2756">
        <v>157.68903625110545</v>
      </c>
      <c r="Z2756">
        <v>157.68903625110545</v>
      </c>
      <c r="AA2756">
        <v>26.351632676068544</v>
      </c>
      <c r="AB2756">
        <v>1.3262298847167482</v>
      </c>
      <c r="AC2756">
        <v>-17.727465280329898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10</v>
      </c>
      <c r="AM2756">
        <v>0</v>
      </c>
    </row>
    <row r="2757" spans="1:39">
      <c r="A2757">
        <v>9</v>
      </c>
      <c r="B2757">
        <v>78</v>
      </c>
      <c r="C2757">
        <v>2015</v>
      </c>
      <c r="D2757">
        <v>99</v>
      </c>
      <c r="E2757">
        <v>99</v>
      </c>
      <c r="F2757">
        <v>99</v>
      </c>
      <c r="G2757">
        <v>99</v>
      </c>
      <c r="H2757">
        <v>99</v>
      </c>
      <c r="I2757">
        <v>99</v>
      </c>
      <c r="J2757">
        <v>999</v>
      </c>
      <c r="K2757">
        <v>99</v>
      </c>
      <c r="L2757">
        <v>14</v>
      </c>
      <c r="M2757">
        <v>99</v>
      </c>
      <c r="N2757">
        <v>99</v>
      </c>
      <c r="O2757">
        <v>99</v>
      </c>
      <c r="P2757">
        <v>9999</v>
      </c>
      <c r="Q2757">
        <v>372</v>
      </c>
      <c r="R2757">
        <v>2806</v>
      </c>
      <c r="S2757">
        <v>2806</v>
      </c>
      <c r="T2757">
        <v>31.084524205162293</v>
      </c>
      <c r="U2757">
        <v>32.639141945271476</v>
      </c>
      <c r="V2757">
        <v>14</v>
      </c>
      <c r="W2757">
        <v>57.293656450463288</v>
      </c>
      <c r="X2757">
        <v>153.41262995484826</v>
      </c>
      <c r="Y2757">
        <v>141.5998574483252</v>
      </c>
      <c r="Z2757">
        <v>141.5998574483252</v>
      </c>
      <c r="AA2757">
        <v>24.875099400531465</v>
      </c>
      <c r="AB2757">
        <v>1.3019020961668362</v>
      </c>
      <c r="AC2757">
        <v>-17.720370877262788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35</v>
      </c>
      <c r="AM2757">
        <v>1</v>
      </c>
    </row>
    <row r="2758" spans="1:39">
      <c r="A2758">
        <v>9</v>
      </c>
      <c r="B2758">
        <v>79</v>
      </c>
      <c r="C2758">
        <v>2015</v>
      </c>
      <c r="D2758">
        <v>99</v>
      </c>
      <c r="E2758">
        <v>99</v>
      </c>
      <c r="F2758">
        <v>99</v>
      </c>
      <c r="G2758">
        <v>99</v>
      </c>
      <c r="H2758">
        <v>99</v>
      </c>
      <c r="I2758">
        <v>99</v>
      </c>
      <c r="J2758">
        <v>999</v>
      </c>
      <c r="K2758">
        <v>99</v>
      </c>
      <c r="L2758">
        <v>17</v>
      </c>
      <c r="M2758">
        <v>99</v>
      </c>
      <c r="N2758">
        <v>99</v>
      </c>
      <c r="O2758">
        <v>99</v>
      </c>
      <c r="P2758">
        <v>9999</v>
      </c>
      <c r="Q2758">
        <v>386</v>
      </c>
      <c r="R2758">
        <v>4721</v>
      </c>
      <c r="S2758">
        <v>4721</v>
      </c>
      <c r="T2758">
        <v>52.298659576825088</v>
      </c>
      <c r="U2758">
        <v>47.747851133734592</v>
      </c>
      <c r="V2758">
        <v>17</v>
      </c>
      <c r="W2758">
        <v>61.857021817411585</v>
      </c>
      <c r="X2758">
        <v>133.39202929764687</v>
      </c>
      <c r="Y2758">
        <v>123.12084304172861</v>
      </c>
      <c r="Z2758">
        <v>123.12084304172861</v>
      </c>
      <c r="AA2758">
        <v>23.438588174191036</v>
      </c>
      <c r="AB2758">
        <v>1.5315982522383931</v>
      </c>
      <c r="AC2758">
        <v>-17.167498570717111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78</v>
      </c>
      <c r="AM2758">
        <v>1</v>
      </c>
    </row>
    <row r="2759" spans="1:39">
      <c r="A2759">
        <v>9</v>
      </c>
      <c r="B2759">
        <v>80</v>
      </c>
      <c r="C2759">
        <v>2014</v>
      </c>
      <c r="D2759">
        <v>99</v>
      </c>
      <c r="E2759">
        <v>99</v>
      </c>
      <c r="F2759">
        <v>99</v>
      </c>
      <c r="G2759">
        <v>99</v>
      </c>
      <c r="H2759">
        <v>99</v>
      </c>
      <c r="I2759">
        <v>99</v>
      </c>
      <c r="J2759">
        <v>999</v>
      </c>
      <c r="K2759">
        <v>99</v>
      </c>
      <c r="L2759">
        <v>1</v>
      </c>
      <c r="M2759">
        <v>99</v>
      </c>
      <c r="N2759">
        <v>99</v>
      </c>
      <c r="O2759">
        <v>99</v>
      </c>
      <c r="P2759">
        <v>9999</v>
      </c>
      <c r="Q2759">
        <v>18</v>
      </c>
      <c r="R2759">
        <v>19</v>
      </c>
      <c r="S2759">
        <v>0</v>
      </c>
      <c r="T2759">
        <v>0.22230022230022223</v>
      </c>
      <c r="U2759">
        <v>0</v>
      </c>
      <c r="V2759">
        <v>1</v>
      </c>
      <c r="X2759">
        <v>97.063351770542269</v>
      </c>
      <c r="Y2759">
        <v>0</v>
      </c>
    </row>
    <row r="2760" spans="1:39">
      <c r="A2760">
        <v>9</v>
      </c>
      <c r="B2760">
        <v>81</v>
      </c>
      <c r="C2760">
        <v>2014</v>
      </c>
      <c r="D2760">
        <v>99</v>
      </c>
      <c r="E2760">
        <v>99</v>
      </c>
      <c r="F2760">
        <v>99</v>
      </c>
      <c r="G2760">
        <v>99</v>
      </c>
      <c r="H2760">
        <v>99</v>
      </c>
      <c r="I2760">
        <v>99</v>
      </c>
      <c r="J2760">
        <v>999</v>
      </c>
      <c r="K2760">
        <v>99</v>
      </c>
      <c r="L2760">
        <v>2</v>
      </c>
      <c r="M2760">
        <v>99</v>
      </c>
      <c r="N2760">
        <v>99</v>
      </c>
      <c r="O2760">
        <v>99</v>
      </c>
      <c r="P2760">
        <v>9999</v>
      </c>
      <c r="Q2760">
        <v>6</v>
      </c>
      <c r="R2760">
        <v>7</v>
      </c>
      <c r="S2760">
        <v>7</v>
      </c>
      <c r="T2760">
        <v>8.1900081900081884E-2</v>
      </c>
      <c r="U2760">
        <v>0.11909305987139283</v>
      </c>
      <c r="V2760">
        <v>2</v>
      </c>
      <c r="W2760">
        <v>36.857142857142847</v>
      </c>
      <c r="X2760">
        <v>210.78780374555021</v>
      </c>
      <c r="Y2760">
        <v>194.55714285714296</v>
      </c>
      <c r="Z2760">
        <v>194.55714285714296</v>
      </c>
      <c r="AA2760">
        <v>22.856124977335529</v>
      </c>
      <c r="AB2760">
        <v>1.3552618543579864</v>
      </c>
      <c r="AC2760">
        <v>76.583234426830117</v>
      </c>
    </row>
    <row r="2761" spans="1:39">
      <c r="A2761">
        <v>9</v>
      </c>
      <c r="B2761">
        <v>82</v>
      </c>
      <c r="C2761">
        <v>2014</v>
      </c>
      <c r="D2761">
        <v>99</v>
      </c>
      <c r="E2761">
        <v>99</v>
      </c>
      <c r="F2761">
        <v>99</v>
      </c>
      <c r="G2761">
        <v>99</v>
      </c>
      <c r="H2761">
        <v>99</v>
      </c>
      <c r="I2761">
        <v>99</v>
      </c>
      <c r="J2761">
        <v>999</v>
      </c>
      <c r="K2761">
        <v>99</v>
      </c>
      <c r="L2761">
        <v>5</v>
      </c>
      <c r="M2761">
        <v>99</v>
      </c>
      <c r="N2761">
        <v>99</v>
      </c>
      <c r="O2761">
        <v>99</v>
      </c>
      <c r="P2761">
        <v>9999</v>
      </c>
      <c r="Q2761">
        <v>12</v>
      </c>
      <c r="R2761">
        <v>17</v>
      </c>
      <c r="S2761">
        <v>17</v>
      </c>
      <c r="T2761">
        <v>0.19890019890019889</v>
      </c>
      <c r="U2761">
        <v>0.30299254214581772</v>
      </c>
      <c r="V2761">
        <v>5</v>
      </c>
      <c r="W2761">
        <v>42.176470588235297</v>
      </c>
      <c r="X2761">
        <v>220.82085271811872</v>
      </c>
      <c r="Y2761">
        <v>203.81764705882347</v>
      </c>
      <c r="Z2761">
        <v>203.81764705882347</v>
      </c>
      <c r="AA2761">
        <v>24.541495119470277</v>
      </c>
      <c r="AB2761">
        <v>1.4239668749305283</v>
      </c>
      <c r="AC2761">
        <v>7.043931340940401</v>
      </c>
    </row>
    <row r="2762" spans="1:39">
      <c r="A2762">
        <v>9</v>
      </c>
      <c r="B2762">
        <v>83</v>
      </c>
      <c r="C2762">
        <v>2014</v>
      </c>
      <c r="D2762">
        <v>99</v>
      </c>
      <c r="E2762">
        <v>99</v>
      </c>
      <c r="F2762">
        <v>99</v>
      </c>
      <c r="G2762">
        <v>99</v>
      </c>
      <c r="H2762">
        <v>99</v>
      </c>
      <c r="I2762">
        <v>99</v>
      </c>
      <c r="J2762">
        <v>999</v>
      </c>
      <c r="K2762">
        <v>99</v>
      </c>
      <c r="L2762">
        <v>8</v>
      </c>
      <c r="M2762">
        <v>99</v>
      </c>
      <c r="N2762">
        <v>99</v>
      </c>
      <c r="O2762">
        <v>99</v>
      </c>
      <c r="P2762">
        <v>9999</v>
      </c>
      <c r="Q2762">
        <v>99</v>
      </c>
      <c r="R2762">
        <v>171</v>
      </c>
      <c r="S2762">
        <v>171</v>
      </c>
      <c r="T2762">
        <v>2.0007020007020002</v>
      </c>
      <c r="U2762">
        <v>2.7815343233124312</v>
      </c>
      <c r="V2762">
        <v>8</v>
      </c>
      <c r="W2762">
        <v>47.549707602339183</v>
      </c>
      <c r="X2762">
        <v>201.53263259267712</v>
      </c>
      <c r="Y2762">
        <v>186.01461988304095</v>
      </c>
      <c r="Z2762">
        <v>186.01461988304095</v>
      </c>
      <c r="AA2762">
        <v>24.518589850301954</v>
      </c>
      <c r="AB2762">
        <v>1.372937017803241</v>
      </c>
      <c r="AC2762">
        <v>-15.240288117480324</v>
      </c>
    </row>
    <row r="2763" spans="1:39">
      <c r="A2763">
        <v>9</v>
      </c>
      <c r="B2763">
        <v>84</v>
      </c>
      <c r="C2763">
        <v>2014</v>
      </c>
      <c r="D2763">
        <v>99</v>
      </c>
      <c r="E2763">
        <v>99</v>
      </c>
      <c r="F2763">
        <v>99</v>
      </c>
      <c r="G2763">
        <v>99</v>
      </c>
      <c r="H2763">
        <v>99</v>
      </c>
      <c r="I2763">
        <v>99</v>
      </c>
      <c r="J2763">
        <v>999</v>
      </c>
      <c r="K2763">
        <v>99</v>
      </c>
      <c r="L2763">
        <v>11</v>
      </c>
      <c r="M2763">
        <v>99</v>
      </c>
      <c r="N2763">
        <v>99</v>
      </c>
      <c r="O2763">
        <v>99</v>
      </c>
      <c r="P2763">
        <v>9999</v>
      </c>
      <c r="Q2763">
        <v>246</v>
      </c>
      <c r="R2763">
        <v>691</v>
      </c>
      <c r="S2763">
        <v>691</v>
      </c>
      <c r="T2763">
        <v>8.0847080847080868</v>
      </c>
      <c r="U2763">
        <v>9.9759653957664671</v>
      </c>
      <c r="V2763">
        <v>11</v>
      </c>
      <c r="W2763">
        <v>52.487698986975388</v>
      </c>
      <c r="X2763">
        <v>178.86853571613344</v>
      </c>
      <c r="Y2763">
        <v>165.09565846599125</v>
      </c>
      <c r="Z2763">
        <v>165.09565846599125</v>
      </c>
      <c r="AA2763">
        <v>26.340748504974517</v>
      </c>
      <c r="AB2763">
        <v>1.3761696466521596</v>
      </c>
      <c r="AC2763">
        <v>-22.125407566928654</v>
      </c>
    </row>
    <row r="2764" spans="1:39">
      <c r="A2764">
        <v>9</v>
      </c>
      <c r="B2764">
        <v>85</v>
      </c>
      <c r="C2764">
        <v>2014</v>
      </c>
      <c r="D2764">
        <v>99</v>
      </c>
      <c r="E2764">
        <v>99</v>
      </c>
      <c r="F2764">
        <v>99</v>
      </c>
      <c r="G2764">
        <v>99</v>
      </c>
      <c r="H2764">
        <v>99</v>
      </c>
      <c r="I2764">
        <v>99</v>
      </c>
      <c r="J2764">
        <v>999</v>
      </c>
      <c r="K2764">
        <v>99</v>
      </c>
      <c r="L2764">
        <v>14</v>
      </c>
      <c r="M2764">
        <v>99</v>
      </c>
      <c r="N2764">
        <v>99</v>
      </c>
      <c r="O2764">
        <v>99</v>
      </c>
      <c r="P2764">
        <v>9999</v>
      </c>
      <c r="Q2764">
        <v>407</v>
      </c>
      <c r="R2764">
        <v>2486</v>
      </c>
      <c r="S2764">
        <v>2485</v>
      </c>
      <c r="T2764">
        <v>29.086229086229096</v>
      </c>
      <c r="U2764">
        <v>31.544558897022856</v>
      </c>
      <c r="V2764">
        <v>14</v>
      </c>
      <c r="W2764">
        <v>57.398390342052323</v>
      </c>
      <c r="X2764">
        <v>157.26578046159264</v>
      </c>
      <c r="Y2764">
        <v>145.10490748189852</v>
      </c>
      <c r="Z2764">
        <v>145.16329979879259</v>
      </c>
      <c r="AA2764">
        <v>25.724396682619631</v>
      </c>
      <c r="AB2764">
        <v>1.3423295108284969</v>
      </c>
      <c r="AC2764">
        <v>-16.953976313837185</v>
      </c>
    </row>
    <row r="2765" spans="1:39">
      <c r="A2765">
        <v>9</v>
      </c>
      <c r="B2765">
        <v>86</v>
      </c>
      <c r="C2765">
        <v>2014</v>
      </c>
      <c r="D2765">
        <v>99</v>
      </c>
      <c r="E2765">
        <v>99</v>
      </c>
      <c r="F2765">
        <v>99</v>
      </c>
      <c r="G2765">
        <v>99</v>
      </c>
      <c r="H2765">
        <v>99</v>
      </c>
      <c r="I2765">
        <v>99</v>
      </c>
      <c r="J2765">
        <v>999</v>
      </c>
      <c r="K2765">
        <v>99</v>
      </c>
      <c r="L2765">
        <v>17</v>
      </c>
      <c r="M2765">
        <v>99</v>
      </c>
      <c r="N2765">
        <v>99</v>
      </c>
      <c r="O2765">
        <v>99</v>
      </c>
      <c r="P2765">
        <v>9999</v>
      </c>
      <c r="Q2765">
        <v>428</v>
      </c>
      <c r="R2765">
        <v>5079</v>
      </c>
      <c r="S2765">
        <v>5077</v>
      </c>
      <c r="T2765">
        <v>59.424359424359423</v>
      </c>
      <c r="U2765">
        <v>54.852274848838157</v>
      </c>
      <c r="V2765">
        <v>17</v>
      </c>
      <c r="W2765">
        <v>61.774276147331094</v>
      </c>
      <c r="X2765">
        <v>133.8642087733208</v>
      </c>
      <c r="Y2765">
        <v>123.50234298090164</v>
      </c>
      <c r="Z2765">
        <v>123.5509946818986</v>
      </c>
      <c r="AA2765">
        <v>23.660811854709355</v>
      </c>
      <c r="AB2765">
        <v>1.4021368976038759</v>
      </c>
      <c r="AC2765">
        <v>-22.456618744616858</v>
      </c>
    </row>
    <row r="2766" spans="1:39">
      <c r="A2766">
        <v>9</v>
      </c>
      <c r="B2766">
        <v>87</v>
      </c>
      <c r="C2766">
        <v>2013</v>
      </c>
      <c r="D2766">
        <v>99</v>
      </c>
      <c r="E2766">
        <v>99</v>
      </c>
      <c r="F2766">
        <v>99</v>
      </c>
      <c r="G2766">
        <v>99</v>
      </c>
      <c r="H2766">
        <v>99</v>
      </c>
      <c r="I2766">
        <v>99</v>
      </c>
      <c r="J2766">
        <v>999</v>
      </c>
      <c r="K2766">
        <v>99</v>
      </c>
      <c r="L2766">
        <v>1</v>
      </c>
      <c r="M2766">
        <v>99</v>
      </c>
      <c r="N2766">
        <v>99</v>
      </c>
      <c r="O2766">
        <v>99</v>
      </c>
      <c r="P2766">
        <v>9999</v>
      </c>
      <c r="Q2766">
        <v>15</v>
      </c>
      <c r="R2766">
        <v>17</v>
      </c>
      <c r="S2766">
        <v>0</v>
      </c>
      <c r="T2766">
        <v>0.19049753473778569</v>
      </c>
      <c r="U2766">
        <v>0</v>
      </c>
      <c r="V2766">
        <v>1</v>
      </c>
      <c r="X2766">
        <v>100.47798100822126</v>
      </c>
      <c r="Y2766">
        <v>0</v>
      </c>
    </row>
    <row r="2767" spans="1:39">
      <c r="A2767">
        <v>9</v>
      </c>
      <c r="B2767">
        <v>88</v>
      </c>
      <c r="C2767">
        <v>2013</v>
      </c>
      <c r="D2767">
        <v>99</v>
      </c>
      <c r="E2767">
        <v>99</v>
      </c>
      <c r="F2767">
        <v>99</v>
      </c>
      <c r="G2767">
        <v>99</v>
      </c>
      <c r="H2767">
        <v>99</v>
      </c>
      <c r="I2767">
        <v>99</v>
      </c>
      <c r="J2767">
        <v>999</v>
      </c>
      <c r="K2767">
        <v>99</v>
      </c>
      <c r="L2767">
        <v>2</v>
      </c>
      <c r="M2767">
        <v>99</v>
      </c>
      <c r="N2767">
        <v>99</v>
      </c>
      <c r="O2767">
        <v>99</v>
      </c>
      <c r="P2767">
        <v>9999</v>
      </c>
      <c r="Q2767">
        <v>8</v>
      </c>
      <c r="R2767">
        <v>10</v>
      </c>
      <c r="S2767">
        <v>10</v>
      </c>
      <c r="T2767">
        <v>0.11205737337516807</v>
      </c>
      <c r="U2767">
        <v>0.18227617753298003</v>
      </c>
      <c r="V2767">
        <v>2</v>
      </c>
      <c r="W2767">
        <v>37</v>
      </c>
      <c r="X2767">
        <v>235.96966413867816</v>
      </c>
      <c r="Y2767">
        <v>217.8</v>
      </c>
      <c r="Z2767">
        <v>217.8</v>
      </c>
      <c r="AA2767">
        <v>32.980236506125834</v>
      </c>
      <c r="AB2767">
        <v>1.7320508075688772</v>
      </c>
      <c r="AC2767">
        <v>21.917445525023197</v>
      </c>
    </row>
    <row r="2768" spans="1:39">
      <c r="A2768">
        <v>9</v>
      </c>
      <c r="B2768">
        <v>89</v>
      </c>
      <c r="C2768">
        <v>2013</v>
      </c>
      <c r="D2768">
        <v>99</v>
      </c>
      <c r="E2768">
        <v>99</v>
      </c>
      <c r="F2768">
        <v>99</v>
      </c>
      <c r="G2768">
        <v>99</v>
      </c>
      <c r="H2768">
        <v>99</v>
      </c>
      <c r="I2768">
        <v>99</v>
      </c>
      <c r="J2768">
        <v>999</v>
      </c>
      <c r="K2768">
        <v>99</v>
      </c>
      <c r="L2768">
        <v>5</v>
      </c>
      <c r="M2768">
        <v>99</v>
      </c>
      <c r="N2768">
        <v>99</v>
      </c>
      <c r="O2768">
        <v>99</v>
      </c>
      <c r="P2768">
        <v>9999</v>
      </c>
      <c r="Q2768">
        <v>19</v>
      </c>
      <c r="R2768">
        <v>23</v>
      </c>
      <c r="S2768">
        <v>23</v>
      </c>
      <c r="T2768">
        <v>0.25773195876288663</v>
      </c>
      <c r="U2768">
        <v>0.3638744684553003</v>
      </c>
      <c r="V2768">
        <v>5</v>
      </c>
      <c r="W2768">
        <v>42.739130434782609</v>
      </c>
      <c r="X2768">
        <v>204.80945875924445</v>
      </c>
      <c r="Y2768">
        <v>189.03913043478255</v>
      </c>
      <c r="Z2768">
        <v>189.03913043478255</v>
      </c>
      <c r="AA2768">
        <v>24.938894699025695</v>
      </c>
      <c r="AB2768">
        <v>1.4511581972416256</v>
      </c>
      <c r="AC2768">
        <v>-47.342185869195411</v>
      </c>
    </row>
    <row r="2769" spans="1:29">
      <c r="A2769">
        <v>9</v>
      </c>
      <c r="B2769">
        <v>90</v>
      </c>
      <c r="C2769">
        <v>2013</v>
      </c>
      <c r="D2769">
        <v>99</v>
      </c>
      <c r="E2769">
        <v>99</v>
      </c>
      <c r="F2769">
        <v>99</v>
      </c>
      <c r="G2769">
        <v>99</v>
      </c>
      <c r="H2769">
        <v>99</v>
      </c>
      <c r="I2769">
        <v>99</v>
      </c>
      <c r="J2769">
        <v>999</v>
      </c>
      <c r="K2769">
        <v>99</v>
      </c>
      <c r="L2769">
        <v>8</v>
      </c>
      <c r="M2769">
        <v>99</v>
      </c>
      <c r="N2769">
        <v>99</v>
      </c>
      <c r="O2769">
        <v>99</v>
      </c>
      <c r="P2769">
        <v>9999</v>
      </c>
      <c r="Q2769">
        <v>90</v>
      </c>
      <c r="R2769">
        <v>156</v>
      </c>
      <c r="S2769">
        <v>155</v>
      </c>
      <c r="T2769">
        <v>1.7480950246526219</v>
      </c>
      <c r="U2769">
        <v>2.4167410877368591</v>
      </c>
      <c r="V2769">
        <v>8</v>
      </c>
      <c r="W2769">
        <v>47.367741935483878</v>
      </c>
      <c r="X2769">
        <v>201.91960441147876</v>
      </c>
      <c r="Y2769">
        <v>185.11153846153837</v>
      </c>
      <c r="Z2769">
        <v>186.30580645161285</v>
      </c>
      <c r="AA2769">
        <v>29.336873722902443</v>
      </c>
      <c r="AB2769">
        <v>1.468021951311238</v>
      </c>
      <c r="AC2769">
        <v>-12.9884261734951</v>
      </c>
    </row>
    <row r="2770" spans="1:29">
      <c r="A2770">
        <v>9</v>
      </c>
      <c r="B2770">
        <v>91</v>
      </c>
      <c r="C2770">
        <v>2013</v>
      </c>
      <c r="D2770">
        <v>99</v>
      </c>
      <c r="E2770">
        <v>99</v>
      </c>
      <c r="F2770">
        <v>99</v>
      </c>
      <c r="G2770">
        <v>99</v>
      </c>
      <c r="H2770">
        <v>99</v>
      </c>
      <c r="I2770">
        <v>99</v>
      </c>
      <c r="J2770">
        <v>999</v>
      </c>
      <c r="K2770">
        <v>99</v>
      </c>
      <c r="L2770">
        <v>11</v>
      </c>
      <c r="M2770">
        <v>99</v>
      </c>
      <c r="N2770">
        <v>99</v>
      </c>
      <c r="O2770">
        <v>99</v>
      </c>
      <c r="P2770">
        <v>9999</v>
      </c>
      <c r="Q2770">
        <v>258</v>
      </c>
      <c r="R2770">
        <v>665</v>
      </c>
      <c r="S2770">
        <v>663</v>
      </c>
      <c r="T2770">
        <v>7.4518153294486797</v>
      </c>
      <c r="U2770">
        <v>9.0882416717654593</v>
      </c>
      <c r="V2770">
        <v>11</v>
      </c>
      <c r="W2770">
        <v>52.645550527903481</v>
      </c>
      <c r="X2770">
        <v>177.57638951115587</v>
      </c>
      <c r="Y2770">
        <v>163.29999999999973</v>
      </c>
      <c r="Z2770">
        <v>163.79260935143259</v>
      </c>
      <c r="AA2770">
        <v>27.688344025067803</v>
      </c>
      <c r="AB2770">
        <v>1.3707262522503196</v>
      </c>
      <c r="AC2770">
        <v>-15.725261376181011</v>
      </c>
    </row>
    <row r="2771" spans="1:29">
      <c r="A2771">
        <v>9</v>
      </c>
      <c r="B2771">
        <v>92</v>
      </c>
      <c r="C2771">
        <v>2013</v>
      </c>
      <c r="D2771">
        <v>99</v>
      </c>
      <c r="E2771">
        <v>99</v>
      </c>
      <c r="F2771">
        <v>99</v>
      </c>
      <c r="G2771">
        <v>99</v>
      </c>
      <c r="H2771">
        <v>99</v>
      </c>
      <c r="I2771">
        <v>99</v>
      </c>
      <c r="J2771">
        <v>999</v>
      </c>
      <c r="K2771">
        <v>99</v>
      </c>
      <c r="L2771">
        <v>14</v>
      </c>
      <c r="M2771">
        <v>99</v>
      </c>
      <c r="N2771">
        <v>99</v>
      </c>
      <c r="O2771">
        <v>99</v>
      </c>
      <c r="P2771">
        <v>9999</v>
      </c>
      <c r="Q2771">
        <v>414</v>
      </c>
      <c r="R2771">
        <v>2906</v>
      </c>
      <c r="S2771">
        <v>2903</v>
      </c>
      <c r="T2771">
        <v>32.563872702823851</v>
      </c>
      <c r="U2771">
        <v>34.790739332429048</v>
      </c>
      <c r="V2771">
        <v>14</v>
      </c>
      <c r="W2771">
        <v>57.477781605235954</v>
      </c>
      <c r="X2771">
        <v>155.16658104165222</v>
      </c>
      <c r="Y2771">
        <v>143.05268410185829</v>
      </c>
      <c r="Z2771">
        <v>143.20051670685501</v>
      </c>
      <c r="AA2771">
        <v>25.721648467211342</v>
      </c>
      <c r="AB2771">
        <v>1.2853766835367677</v>
      </c>
      <c r="AC2771">
        <v>-22.825738021651912</v>
      </c>
    </row>
    <row r="2772" spans="1:29">
      <c r="A2772">
        <v>9</v>
      </c>
      <c r="B2772">
        <v>93</v>
      </c>
      <c r="C2772">
        <v>2013</v>
      </c>
      <c r="D2772">
        <v>99</v>
      </c>
      <c r="E2772">
        <v>99</v>
      </c>
      <c r="F2772">
        <v>99</v>
      </c>
      <c r="G2772">
        <v>99</v>
      </c>
      <c r="H2772">
        <v>99</v>
      </c>
      <c r="I2772">
        <v>99</v>
      </c>
      <c r="J2772">
        <v>999</v>
      </c>
      <c r="K2772">
        <v>99</v>
      </c>
      <c r="L2772">
        <v>17</v>
      </c>
      <c r="M2772">
        <v>99</v>
      </c>
      <c r="N2772">
        <v>99</v>
      </c>
      <c r="O2772">
        <v>99</v>
      </c>
      <c r="P2772">
        <v>9999</v>
      </c>
      <c r="Q2772">
        <v>450</v>
      </c>
      <c r="R2772">
        <v>5066</v>
      </c>
      <c r="S2772">
        <v>5063</v>
      </c>
      <c r="T2772">
        <v>56.768265351860144</v>
      </c>
      <c r="U2772">
        <v>52.619634224101375</v>
      </c>
      <c r="V2772">
        <v>17</v>
      </c>
      <c r="W2772">
        <v>61.653762591349007</v>
      </c>
      <c r="X2772">
        <v>134.55941699576437</v>
      </c>
      <c r="Y2772">
        <v>124.11109356494238</v>
      </c>
      <c r="Z2772">
        <v>124.18463361643258</v>
      </c>
      <c r="AA2772">
        <v>23.286610963111404</v>
      </c>
      <c r="AB2772">
        <v>1.4442053106769548</v>
      </c>
      <c r="AC2772">
        <v>-19.188441802481631</v>
      </c>
    </row>
    <row r="2773" spans="1:29">
      <c r="A2773">
        <v>9</v>
      </c>
      <c r="B2773">
        <v>94</v>
      </c>
      <c r="C2773">
        <v>2012</v>
      </c>
      <c r="D2773">
        <v>99</v>
      </c>
      <c r="E2773">
        <v>99</v>
      </c>
      <c r="F2773">
        <v>99</v>
      </c>
      <c r="G2773">
        <v>99</v>
      </c>
      <c r="H2773">
        <v>99</v>
      </c>
      <c r="I2773">
        <v>99</v>
      </c>
      <c r="J2773">
        <v>999</v>
      </c>
      <c r="K2773">
        <v>99</v>
      </c>
      <c r="L2773">
        <v>1</v>
      </c>
      <c r="M2773">
        <v>99</v>
      </c>
      <c r="N2773">
        <v>99</v>
      </c>
      <c r="O2773">
        <v>99</v>
      </c>
      <c r="P2773">
        <v>9999</v>
      </c>
      <c r="Q2773">
        <v>12</v>
      </c>
      <c r="R2773">
        <v>13</v>
      </c>
      <c r="S2773">
        <v>0</v>
      </c>
      <c r="T2773">
        <v>0.14549524342473419</v>
      </c>
      <c r="U2773">
        <v>0</v>
      </c>
      <c r="V2773">
        <v>1</v>
      </c>
      <c r="X2773">
        <v>101.32511042586881</v>
      </c>
      <c r="Y2773">
        <v>0</v>
      </c>
    </row>
    <row r="2774" spans="1:29">
      <c r="A2774">
        <v>9</v>
      </c>
      <c r="B2774">
        <v>95</v>
      </c>
      <c r="C2774">
        <v>2012</v>
      </c>
      <c r="D2774">
        <v>99</v>
      </c>
      <c r="E2774">
        <v>99</v>
      </c>
      <c r="F2774">
        <v>99</v>
      </c>
      <c r="G2774">
        <v>99</v>
      </c>
      <c r="H2774">
        <v>99</v>
      </c>
      <c r="I2774">
        <v>99</v>
      </c>
      <c r="J2774">
        <v>999</v>
      </c>
      <c r="K2774">
        <v>99</v>
      </c>
      <c r="L2774">
        <v>2</v>
      </c>
      <c r="M2774">
        <v>99</v>
      </c>
      <c r="N2774">
        <v>99</v>
      </c>
      <c r="O2774">
        <v>99</v>
      </c>
      <c r="P2774">
        <v>9999</v>
      </c>
      <c r="Q2774">
        <v>7</v>
      </c>
      <c r="R2774">
        <v>7</v>
      </c>
      <c r="S2774">
        <v>7</v>
      </c>
      <c r="T2774">
        <v>7.8343592613318427E-2</v>
      </c>
      <c r="U2774">
        <v>0.12156575900003672</v>
      </c>
      <c r="V2774">
        <v>2</v>
      </c>
      <c r="W2774">
        <v>36.285714285714278</v>
      </c>
      <c r="X2774">
        <v>226.46649125522367</v>
      </c>
      <c r="Y2774">
        <v>209.02857142857141</v>
      </c>
      <c r="Z2774">
        <v>209.02857142857141</v>
      </c>
      <c r="AA2774">
        <v>26.439997530025725</v>
      </c>
      <c r="AB2774">
        <v>1.7496355305594551</v>
      </c>
      <c r="AC2774">
        <v>-5.0512679516849772</v>
      </c>
    </row>
    <row r="2775" spans="1:29">
      <c r="A2775">
        <v>9</v>
      </c>
      <c r="B2775">
        <v>96</v>
      </c>
      <c r="C2775">
        <v>2012</v>
      </c>
      <c r="D2775">
        <v>99</v>
      </c>
      <c r="E2775">
        <v>99</v>
      </c>
      <c r="F2775">
        <v>99</v>
      </c>
      <c r="G2775">
        <v>99</v>
      </c>
      <c r="H2775">
        <v>99</v>
      </c>
      <c r="I2775">
        <v>99</v>
      </c>
      <c r="J2775">
        <v>999</v>
      </c>
      <c r="K2775">
        <v>99</v>
      </c>
      <c r="L2775">
        <v>5</v>
      </c>
      <c r="M2775">
        <v>99</v>
      </c>
      <c r="N2775">
        <v>99</v>
      </c>
      <c r="O2775">
        <v>99</v>
      </c>
      <c r="P2775">
        <v>9999</v>
      </c>
      <c r="Q2775">
        <v>28</v>
      </c>
      <c r="R2775">
        <v>33</v>
      </c>
      <c r="S2775">
        <v>33</v>
      </c>
      <c r="T2775">
        <v>0.3693340794627869</v>
      </c>
      <c r="U2775">
        <v>0.52910848564224588</v>
      </c>
      <c r="V2775">
        <v>5</v>
      </c>
      <c r="W2775">
        <v>42.454545454545446</v>
      </c>
      <c r="X2775">
        <v>209.08434288715975</v>
      </c>
      <c r="Y2775">
        <v>192.98484848484847</v>
      </c>
      <c r="Z2775">
        <v>192.98484848484847</v>
      </c>
      <c r="AA2775">
        <v>34.670082476343161</v>
      </c>
      <c r="AB2775">
        <v>1.3504412094035256</v>
      </c>
      <c r="AC2775">
        <v>8.894641143213903</v>
      </c>
    </row>
    <row r="2776" spans="1:29">
      <c r="A2776">
        <v>9</v>
      </c>
      <c r="B2776">
        <v>97</v>
      </c>
      <c r="C2776">
        <v>2012</v>
      </c>
      <c r="D2776">
        <v>99</v>
      </c>
      <c r="E2776">
        <v>99</v>
      </c>
      <c r="F2776">
        <v>99</v>
      </c>
      <c r="G2776">
        <v>99</v>
      </c>
      <c r="H2776">
        <v>99</v>
      </c>
      <c r="I2776">
        <v>99</v>
      </c>
      <c r="J2776">
        <v>999</v>
      </c>
      <c r="K2776">
        <v>99</v>
      </c>
      <c r="L2776">
        <v>8</v>
      </c>
      <c r="M2776">
        <v>99</v>
      </c>
      <c r="N2776">
        <v>99</v>
      </c>
      <c r="O2776">
        <v>99</v>
      </c>
      <c r="P2776">
        <v>9999</v>
      </c>
      <c r="Q2776">
        <v>97</v>
      </c>
      <c r="R2776">
        <v>170</v>
      </c>
      <c r="S2776">
        <v>170</v>
      </c>
      <c r="T2776">
        <v>1.9026301063234472</v>
      </c>
      <c r="U2776">
        <v>2.5344948656911015</v>
      </c>
      <c r="V2776">
        <v>8</v>
      </c>
      <c r="W2776">
        <v>47.676470588235297</v>
      </c>
      <c r="X2776">
        <v>194.41654451596449</v>
      </c>
      <c r="Y2776">
        <v>179.44647058823529</v>
      </c>
      <c r="Z2776">
        <v>179.44647058823529</v>
      </c>
      <c r="AA2776">
        <v>30.084491107384885</v>
      </c>
      <c r="AB2776">
        <v>1.3573457714423076</v>
      </c>
      <c r="AC2776">
        <v>-2.8845474133511182</v>
      </c>
    </row>
    <row r="2777" spans="1:29">
      <c r="A2777">
        <v>9</v>
      </c>
      <c r="B2777">
        <v>98</v>
      </c>
      <c r="C2777">
        <v>2012</v>
      </c>
      <c r="D2777">
        <v>99</v>
      </c>
      <c r="E2777">
        <v>99</v>
      </c>
      <c r="F2777">
        <v>99</v>
      </c>
      <c r="G2777">
        <v>99</v>
      </c>
      <c r="H2777">
        <v>99</v>
      </c>
      <c r="I2777">
        <v>99</v>
      </c>
      <c r="J2777">
        <v>999</v>
      </c>
      <c r="K2777">
        <v>99</v>
      </c>
      <c r="L2777">
        <v>11</v>
      </c>
      <c r="M2777">
        <v>99</v>
      </c>
      <c r="N2777">
        <v>99</v>
      </c>
      <c r="O2777">
        <v>99</v>
      </c>
      <c r="P2777">
        <v>9999</v>
      </c>
      <c r="Q2777">
        <v>274</v>
      </c>
      <c r="R2777">
        <v>700</v>
      </c>
      <c r="S2777">
        <v>700</v>
      </c>
      <c r="T2777">
        <v>7.834359261331838</v>
      </c>
      <c r="U2777">
        <v>9.5056165175231708</v>
      </c>
      <c r="V2777">
        <v>11</v>
      </c>
      <c r="W2777">
        <v>52.54</v>
      </c>
      <c r="X2777">
        <v>177.0814115462002</v>
      </c>
      <c r="Y2777">
        <v>163.44614285714277</v>
      </c>
      <c r="Z2777">
        <v>163.44614285714277</v>
      </c>
      <c r="AA2777">
        <v>27.91690628545782</v>
      </c>
      <c r="AB2777">
        <v>1.3648024451494392</v>
      </c>
      <c r="AC2777">
        <v>-21.390637375646701</v>
      </c>
    </row>
    <row r="2778" spans="1:29">
      <c r="A2778">
        <v>9</v>
      </c>
      <c r="B2778">
        <v>99</v>
      </c>
      <c r="C2778">
        <v>2012</v>
      </c>
      <c r="D2778">
        <v>99</v>
      </c>
      <c r="E2778">
        <v>99</v>
      </c>
      <c r="F2778">
        <v>99</v>
      </c>
      <c r="G2778">
        <v>99</v>
      </c>
      <c r="H2778">
        <v>99</v>
      </c>
      <c r="I2778">
        <v>99</v>
      </c>
      <c r="J2778">
        <v>999</v>
      </c>
      <c r="K2778">
        <v>99</v>
      </c>
      <c r="L2778">
        <v>14</v>
      </c>
      <c r="M2778">
        <v>99</v>
      </c>
      <c r="N2778">
        <v>99</v>
      </c>
      <c r="O2778">
        <v>99</v>
      </c>
      <c r="P2778">
        <v>9999</v>
      </c>
      <c r="Q2778">
        <v>473</v>
      </c>
      <c r="R2778">
        <v>2828</v>
      </c>
      <c r="S2778">
        <v>2828</v>
      </c>
      <c r="T2778">
        <v>31.650811415780641</v>
      </c>
      <c r="U2778">
        <v>34.220412213603431</v>
      </c>
      <c r="V2778">
        <v>14</v>
      </c>
      <c r="W2778">
        <v>57.414427157001398</v>
      </c>
      <c r="X2778">
        <v>157.79620602518389</v>
      </c>
      <c r="Y2778">
        <v>145.64589816124476</v>
      </c>
      <c r="Z2778">
        <v>145.64589816124476</v>
      </c>
      <c r="AA2778">
        <v>25.727750871943357</v>
      </c>
      <c r="AB2778">
        <v>1.315812247733531</v>
      </c>
      <c r="AC2778">
        <v>-16.849249340729497</v>
      </c>
    </row>
    <row r="2779" spans="1:29">
      <c r="A2779">
        <v>9</v>
      </c>
      <c r="B2779">
        <v>100</v>
      </c>
      <c r="C2779">
        <v>2012</v>
      </c>
      <c r="D2779">
        <v>99</v>
      </c>
      <c r="E2779">
        <v>99</v>
      </c>
      <c r="F2779">
        <v>99</v>
      </c>
      <c r="G2779">
        <v>99</v>
      </c>
      <c r="H2779">
        <v>99</v>
      </c>
      <c r="I2779">
        <v>99</v>
      </c>
      <c r="J2779">
        <v>999</v>
      </c>
      <c r="K2779">
        <v>99</v>
      </c>
      <c r="L2779">
        <v>17</v>
      </c>
      <c r="M2779">
        <v>99</v>
      </c>
      <c r="N2779">
        <v>99</v>
      </c>
      <c r="O2779">
        <v>99</v>
      </c>
      <c r="P2779">
        <v>9999</v>
      </c>
      <c r="Q2779">
        <v>500</v>
      </c>
      <c r="R2779">
        <v>5075</v>
      </c>
      <c r="S2779">
        <v>5075</v>
      </c>
      <c r="T2779">
        <v>56.799104644655849</v>
      </c>
      <c r="U2779">
        <v>52.174084626118841</v>
      </c>
      <c r="V2779">
        <v>17</v>
      </c>
      <c r="W2779">
        <v>61.711724137931007</v>
      </c>
      <c r="X2779">
        <v>134.10401934151312</v>
      </c>
      <c r="Y2779">
        <v>123.74031527093622</v>
      </c>
      <c r="Z2779">
        <v>123.74031527093622</v>
      </c>
      <c r="AA2779">
        <v>24.020480061056151</v>
      </c>
      <c r="AB2779">
        <v>1.9062382636987023</v>
      </c>
      <c r="AC2779">
        <v>-14.54476169779913</v>
      </c>
    </row>
    <row r="2780" spans="1:29">
      <c r="A2780">
        <v>9</v>
      </c>
      <c r="B2780">
        <v>101</v>
      </c>
      <c r="C2780">
        <v>2011</v>
      </c>
      <c r="D2780">
        <v>99</v>
      </c>
      <c r="E2780">
        <v>99</v>
      </c>
      <c r="F2780">
        <v>99</v>
      </c>
      <c r="G2780">
        <v>99</v>
      </c>
      <c r="H2780">
        <v>99</v>
      </c>
      <c r="I2780">
        <v>99</v>
      </c>
      <c r="J2780">
        <v>999</v>
      </c>
      <c r="K2780">
        <v>99</v>
      </c>
      <c r="L2780">
        <v>1</v>
      </c>
      <c r="M2780">
        <v>99</v>
      </c>
      <c r="N2780">
        <v>99</v>
      </c>
      <c r="O2780">
        <v>99</v>
      </c>
      <c r="P2780">
        <v>9999</v>
      </c>
      <c r="Q2780">
        <v>18</v>
      </c>
      <c r="R2780">
        <v>21</v>
      </c>
      <c r="S2780">
        <v>0</v>
      </c>
      <c r="T2780">
        <v>0.23310023310023312</v>
      </c>
      <c r="U2780">
        <v>0</v>
      </c>
      <c r="V2780">
        <v>1</v>
      </c>
      <c r="X2780">
        <v>94.216581540525212</v>
      </c>
      <c r="Y2780">
        <v>0</v>
      </c>
    </row>
    <row r="2781" spans="1:29">
      <c r="A2781">
        <v>9</v>
      </c>
      <c r="B2781">
        <v>102</v>
      </c>
      <c r="C2781">
        <v>2011</v>
      </c>
      <c r="D2781">
        <v>99</v>
      </c>
      <c r="E2781">
        <v>99</v>
      </c>
      <c r="F2781">
        <v>99</v>
      </c>
      <c r="G2781">
        <v>99</v>
      </c>
      <c r="H2781">
        <v>99</v>
      </c>
      <c r="I2781">
        <v>99</v>
      </c>
      <c r="J2781">
        <v>999</v>
      </c>
      <c r="K2781">
        <v>99</v>
      </c>
      <c r="L2781">
        <v>2</v>
      </c>
      <c r="M2781">
        <v>99</v>
      </c>
      <c r="N2781">
        <v>99</v>
      </c>
      <c r="O2781">
        <v>99</v>
      </c>
      <c r="P2781">
        <v>9999</v>
      </c>
      <c r="Q2781">
        <v>11</v>
      </c>
      <c r="R2781">
        <v>16</v>
      </c>
      <c r="S2781">
        <v>16</v>
      </c>
      <c r="T2781">
        <v>0.17760017760017757</v>
      </c>
      <c r="U2781">
        <v>0.26628712228256762</v>
      </c>
      <c r="V2781">
        <v>2</v>
      </c>
      <c r="W2781">
        <v>36.8125</v>
      </c>
      <c r="X2781">
        <v>218.77708559046596</v>
      </c>
      <c r="Y2781">
        <v>201.93124999999995</v>
      </c>
      <c r="Z2781">
        <v>201.93124999999995</v>
      </c>
      <c r="AA2781">
        <v>31.215134925825929</v>
      </c>
      <c r="AB2781">
        <v>1.6286017775994224</v>
      </c>
      <c r="AC2781">
        <v>-7.6108715719288194</v>
      </c>
    </row>
    <row r="2782" spans="1:29">
      <c r="A2782">
        <v>9</v>
      </c>
      <c r="B2782">
        <v>103</v>
      </c>
      <c r="C2782">
        <v>2011</v>
      </c>
      <c r="D2782">
        <v>99</v>
      </c>
      <c r="E2782">
        <v>99</v>
      </c>
      <c r="F2782">
        <v>99</v>
      </c>
      <c r="G2782">
        <v>99</v>
      </c>
      <c r="H2782">
        <v>99</v>
      </c>
      <c r="I2782">
        <v>99</v>
      </c>
      <c r="J2782">
        <v>999</v>
      </c>
      <c r="K2782">
        <v>99</v>
      </c>
      <c r="L2782">
        <v>5</v>
      </c>
      <c r="M2782">
        <v>99</v>
      </c>
      <c r="N2782">
        <v>99</v>
      </c>
      <c r="O2782">
        <v>99</v>
      </c>
      <c r="P2782">
        <v>9999</v>
      </c>
      <c r="Q2782">
        <v>16</v>
      </c>
      <c r="R2782">
        <v>20</v>
      </c>
      <c r="S2782">
        <v>20</v>
      </c>
      <c r="T2782">
        <v>0.22200022200022196</v>
      </c>
      <c r="U2782">
        <v>0.35227472780344538</v>
      </c>
      <c r="V2782">
        <v>5</v>
      </c>
      <c r="W2782">
        <v>42.3</v>
      </c>
      <c r="X2782">
        <v>231.5384615384616</v>
      </c>
      <c r="Y2782">
        <v>213.71000000000004</v>
      </c>
      <c r="Z2782">
        <v>213.71000000000004</v>
      </c>
      <c r="AA2782">
        <v>23.393009639633608</v>
      </c>
      <c r="AB2782">
        <v>1.4866068747319239</v>
      </c>
      <c r="AC2782">
        <v>-7.9019539015221474</v>
      </c>
    </row>
    <row r="2783" spans="1:29">
      <c r="A2783">
        <v>9</v>
      </c>
      <c r="B2783">
        <v>104</v>
      </c>
      <c r="C2783">
        <v>2011</v>
      </c>
      <c r="D2783">
        <v>99</v>
      </c>
      <c r="E2783">
        <v>99</v>
      </c>
      <c r="F2783">
        <v>99</v>
      </c>
      <c r="G2783">
        <v>99</v>
      </c>
      <c r="H2783">
        <v>99</v>
      </c>
      <c r="I2783">
        <v>99</v>
      </c>
      <c r="J2783">
        <v>999</v>
      </c>
      <c r="K2783">
        <v>99</v>
      </c>
      <c r="L2783">
        <v>8</v>
      </c>
      <c r="M2783">
        <v>99</v>
      </c>
      <c r="N2783">
        <v>99</v>
      </c>
      <c r="O2783">
        <v>99</v>
      </c>
      <c r="P2783">
        <v>9999</v>
      </c>
      <c r="Q2783">
        <v>139</v>
      </c>
      <c r="R2783">
        <v>229</v>
      </c>
      <c r="S2783">
        <v>229</v>
      </c>
      <c r="T2783">
        <v>2.5419025419025418</v>
      </c>
      <c r="U2783">
        <v>3.4093636406194503</v>
      </c>
      <c r="V2783">
        <v>8</v>
      </c>
      <c r="W2783">
        <v>47.668122270742337</v>
      </c>
      <c r="X2783">
        <v>195.70841238225464</v>
      </c>
      <c r="Y2783">
        <v>180.63886462882104</v>
      </c>
      <c r="Z2783">
        <v>180.63886462882104</v>
      </c>
      <c r="AA2783">
        <v>25.105291297108639</v>
      </c>
      <c r="AB2783">
        <v>1.2586422513674997</v>
      </c>
      <c r="AC2783">
        <v>-17.62068946803927</v>
      </c>
    </row>
    <row r="2784" spans="1:29">
      <c r="A2784">
        <v>9</v>
      </c>
      <c r="B2784">
        <v>105</v>
      </c>
      <c r="C2784">
        <v>2011</v>
      </c>
      <c r="D2784">
        <v>99</v>
      </c>
      <c r="E2784">
        <v>99</v>
      </c>
      <c r="F2784">
        <v>99</v>
      </c>
      <c r="G2784">
        <v>99</v>
      </c>
      <c r="H2784">
        <v>99</v>
      </c>
      <c r="I2784">
        <v>99</v>
      </c>
      <c r="J2784">
        <v>999</v>
      </c>
      <c r="K2784">
        <v>99</v>
      </c>
      <c r="L2784">
        <v>11</v>
      </c>
      <c r="M2784">
        <v>99</v>
      </c>
      <c r="N2784">
        <v>99</v>
      </c>
      <c r="O2784">
        <v>99</v>
      </c>
      <c r="P2784">
        <v>9999</v>
      </c>
      <c r="Q2784">
        <v>336</v>
      </c>
      <c r="R2784">
        <v>867</v>
      </c>
      <c r="S2784">
        <v>867</v>
      </c>
      <c r="T2784">
        <v>9.6237096237096225</v>
      </c>
      <c r="U2784">
        <v>11.510907642734658</v>
      </c>
      <c r="V2784">
        <v>11</v>
      </c>
      <c r="W2784">
        <v>52.478662053056517</v>
      </c>
      <c r="X2784">
        <v>174.52679880186099</v>
      </c>
      <c r="Y2784">
        <v>161.08823529411771</v>
      </c>
      <c r="Z2784">
        <v>161.08823529411771</v>
      </c>
      <c r="AA2784">
        <v>26.89961174218028</v>
      </c>
      <c r="AB2784">
        <v>1.3637062126244262</v>
      </c>
      <c r="AC2784">
        <v>-24.874988812418088</v>
      </c>
    </row>
    <row r="2785" spans="1:29">
      <c r="A2785">
        <v>9</v>
      </c>
      <c r="B2785">
        <v>106</v>
      </c>
      <c r="C2785">
        <v>2011</v>
      </c>
      <c r="D2785">
        <v>99</v>
      </c>
      <c r="E2785">
        <v>99</v>
      </c>
      <c r="F2785">
        <v>99</v>
      </c>
      <c r="G2785">
        <v>99</v>
      </c>
      <c r="H2785">
        <v>99</v>
      </c>
      <c r="I2785">
        <v>99</v>
      </c>
      <c r="J2785">
        <v>999</v>
      </c>
      <c r="K2785">
        <v>99</v>
      </c>
      <c r="L2785">
        <v>14</v>
      </c>
      <c r="M2785">
        <v>99</v>
      </c>
      <c r="N2785">
        <v>99</v>
      </c>
      <c r="O2785">
        <v>99</v>
      </c>
      <c r="P2785">
        <v>9999</v>
      </c>
      <c r="Q2785">
        <v>508</v>
      </c>
      <c r="R2785">
        <v>3290</v>
      </c>
      <c r="S2785">
        <v>3287</v>
      </c>
      <c r="T2785">
        <v>36.519036519036526</v>
      </c>
      <c r="U2785">
        <v>38.682438780912889</v>
      </c>
      <c r="V2785">
        <v>14</v>
      </c>
      <c r="W2785">
        <v>57.371767569212018</v>
      </c>
      <c r="X2785">
        <v>154.68905083529037</v>
      </c>
      <c r="Y2785">
        <v>142.65641337386012</v>
      </c>
      <c r="Z2785">
        <v>142.78661393367813</v>
      </c>
      <c r="AA2785">
        <v>25.276193425147543</v>
      </c>
      <c r="AB2785">
        <v>1.3642508628996102</v>
      </c>
      <c r="AC2785">
        <v>-22.187440422138479</v>
      </c>
    </row>
    <row r="2786" spans="1:29">
      <c r="A2786">
        <v>9</v>
      </c>
      <c r="B2786">
        <v>107</v>
      </c>
      <c r="C2786">
        <v>2011</v>
      </c>
      <c r="D2786">
        <v>99</v>
      </c>
      <c r="E2786">
        <v>99</v>
      </c>
      <c r="F2786">
        <v>99</v>
      </c>
      <c r="G2786">
        <v>99</v>
      </c>
      <c r="H2786">
        <v>99</v>
      </c>
      <c r="I2786">
        <v>99</v>
      </c>
      <c r="J2786">
        <v>999</v>
      </c>
      <c r="K2786">
        <v>99</v>
      </c>
      <c r="L2786">
        <v>17</v>
      </c>
      <c r="M2786">
        <v>99</v>
      </c>
      <c r="N2786">
        <v>99</v>
      </c>
      <c r="O2786">
        <v>99</v>
      </c>
      <c r="P2786">
        <v>9999</v>
      </c>
      <c r="Q2786">
        <v>511</v>
      </c>
      <c r="R2786">
        <v>4433</v>
      </c>
      <c r="S2786">
        <v>4430</v>
      </c>
      <c r="T2786">
        <v>49.206349206349216</v>
      </c>
      <c r="U2786">
        <v>44.705708594573622</v>
      </c>
      <c r="V2786">
        <v>17</v>
      </c>
      <c r="W2786">
        <v>61.508577878103821</v>
      </c>
      <c r="X2786">
        <v>132.63925463974371</v>
      </c>
      <c r="Y2786">
        <v>122.35975637265936</v>
      </c>
      <c r="Z2786">
        <v>122.44261851015779</v>
      </c>
      <c r="AA2786">
        <v>23.250582718615799</v>
      </c>
      <c r="AB2786">
        <v>1.3757964277197716</v>
      </c>
      <c r="AC2786">
        <v>-20.233220903861763</v>
      </c>
    </row>
    <row r="2787" spans="1:29">
      <c r="A2787">
        <v>9</v>
      </c>
      <c r="B2787">
        <v>108</v>
      </c>
      <c r="C2787">
        <v>2010</v>
      </c>
      <c r="D2787">
        <v>99</v>
      </c>
      <c r="E2787">
        <v>99</v>
      </c>
      <c r="F2787">
        <v>99</v>
      </c>
      <c r="G2787">
        <v>99</v>
      </c>
      <c r="H2787">
        <v>99</v>
      </c>
      <c r="I2787">
        <v>99</v>
      </c>
      <c r="J2787">
        <v>999</v>
      </c>
      <c r="K2787">
        <v>99</v>
      </c>
      <c r="L2787">
        <v>1</v>
      </c>
      <c r="M2787">
        <v>99</v>
      </c>
      <c r="N2787">
        <v>99</v>
      </c>
      <c r="O2787">
        <v>99</v>
      </c>
      <c r="P2787">
        <v>9999</v>
      </c>
      <c r="Q2787">
        <v>14</v>
      </c>
      <c r="R2787">
        <v>18</v>
      </c>
      <c r="S2787">
        <v>0</v>
      </c>
      <c r="T2787">
        <v>0.21739130434782608</v>
      </c>
      <c r="U2787">
        <v>0</v>
      </c>
      <c r="V2787">
        <v>1</v>
      </c>
      <c r="X2787">
        <v>94.67316720837843</v>
      </c>
      <c r="Y2787">
        <v>0</v>
      </c>
    </row>
    <row r="2788" spans="1:29">
      <c r="A2788">
        <v>9</v>
      </c>
      <c r="B2788">
        <v>109</v>
      </c>
      <c r="C2788">
        <v>2010</v>
      </c>
      <c r="D2788">
        <v>99</v>
      </c>
      <c r="E2788">
        <v>99</v>
      </c>
      <c r="F2788">
        <v>99</v>
      </c>
      <c r="G2788">
        <v>99</v>
      </c>
      <c r="H2788">
        <v>99</v>
      </c>
      <c r="I2788">
        <v>99</v>
      </c>
      <c r="J2788">
        <v>999</v>
      </c>
      <c r="K2788">
        <v>99</v>
      </c>
      <c r="L2788">
        <v>2</v>
      </c>
      <c r="M2788">
        <v>99</v>
      </c>
      <c r="N2788">
        <v>99</v>
      </c>
      <c r="O2788">
        <v>99</v>
      </c>
      <c r="P2788">
        <v>9999</v>
      </c>
      <c r="Q2788">
        <v>13</v>
      </c>
      <c r="R2788">
        <v>19</v>
      </c>
      <c r="S2788">
        <v>19</v>
      </c>
      <c r="T2788">
        <v>0.22946859903381644</v>
      </c>
      <c r="U2788">
        <v>0.33359377168655602</v>
      </c>
      <c r="V2788">
        <v>2</v>
      </c>
      <c r="W2788">
        <v>41.947368421052637</v>
      </c>
      <c r="X2788">
        <v>210.37805782060775</v>
      </c>
      <c r="Y2788">
        <v>194.17894736842101</v>
      </c>
      <c r="Z2788">
        <v>194.17894736842101</v>
      </c>
      <c r="AA2788">
        <v>28.65026093290524</v>
      </c>
      <c r="AB2788">
        <v>4.1227696900139277</v>
      </c>
      <c r="AC2788">
        <v>-30.84865837206176</v>
      </c>
    </row>
    <row r="2789" spans="1:29">
      <c r="A2789">
        <v>9</v>
      </c>
      <c r="B2789">
        <v>110</v>
      </c>
      <c r="C2789">
        <v>2010</v>
      </c>
      <c r="D2789">
        <v>99</v>
      </c>
      <c r="E2789">
        <v>99</v>
      </c>
      <c r="F2789">
        <v>99</v>
      </c>
      <c r="G2789">
        <v>99</v>
      </c>
      <c r="H2789">
        <v>99</v>
      </c>
      <c r="I2789">
        <v>99</v>
      </c>
      <c r="J2789">
        <v>999</v>
      </c>
      <c r="K2789">
        <v>99</v>
      </c>
      <c r="L2789">
        <v>5</v>
      </c>
      <c r="M2789">
        <v>99</v>
      </c>
      <c r="N2789">
        <v>99</v>
      </c>
      <c r="O2789">
        <v>99</v>
      </c>
      <c r="P2789">
        <v>9999</v>
      </c>
      <c r="Q2789">
        <v>23</v>
      </c>
      <c r="R2789">
        <v>23</v>
      </c>
      <c r="S2789">
        <v>23</v>
      </c>
      <c r="T2789">
        <v>0.27777777777777779</v>
      </c>
      <c r="U2789">
        <v>0.40545016306708054</v>
      </c>
      <c r="V2789">
        <v>5</v>
      </c>
      <c r="W2789">
        <v>42.608695652173914</v>
      </c>
      <c r="X2789">
        <v>211.22521079655181</v>
      </c>
      <c r="Y2789">
        <v>194.96086956521745</v>
      </c>
      <c r="Z2789">
        <v>194.96086956521745</v>
      </c>
      <c r="AA2789">
        <v>25.577737247890504</v>
      </c>
      <c r="AB2789">
        <v>1.0930265295630823</v>
      </c>
      <c r="AC2789">
        <v>26.134382185114745</v>
      </c>
    </row>
    <row r="2790" spans="1:29">
      <c r="A2790">
        <v>9</v>
      </c>
      <c r="B2790">
        <v>111</v>
      </c>
      <c r="C2790">
        <v>2010</v>
      </c>
      <c r="D2790">
        <v>99</v>
      </c>
      <c r="E2790">
        <v>99</v>
      </c>
      <c r="F2790">
        <v>99</v>
      </c>
      <c r="G2790">
        <v>99</v>
      </c>
      <c r="H2790">
        <v>99</v>
      </c>
      <c r="I2790">
        <v>99</v>
      </c>
      <c r="J2790">
        <v>999</v>
      </c>
      <c r="K2790">
        <v>99</v>
      </c>
      <c r="L2790">
        <v>8</v>
      </c>
      <c r="M2790">
        <v>99</v>
      </c>
      <c r="N2790">
        <v>99</v>
      </c>
      <c r="O2790">
        <v>99</v>
      </c>
      <c r="P2790">
        <v>9999</v>
      </c>
      <c r="Q2790">
        <v>90</v>
      </c>
      <c r="R2790">
        <v>150</v>
      </c>
      <c r="S2790">
        <v>150</v>
      </c>
      <c r="T2790">
        <v>1.8115942028985503</v>
      </c>
      <c r="U2790">
        <v>2.4088483094126993</v>
      </c>
      <c r="V2790">
        <v>8</v>
      </c>
      <c r="W2790">
        <v>47.553333333333342</v>
      </c>
      <c r="X2790">
        <v>192.42181292885505</v>
      </c>
      <c r="Y2790">
        <v>177.60533333333339</v>
      </c>
      <c r="Z2790">
        <v>177.60533333333339</v>
      </c>
      <c r="AA2790">
        <v>27.732194976636841</v>
      </c>
      <c r="AB2790">
        <v>1.4072984363270993</v>
      </c>
      <c r="AC2790">
        <v>-17.383354955373839</v>
      </c>
    </row>
    <row r="2791" spans="1:29">
      <c r="A2791">
        <v>9</v>
      </c>
      <c r="B2791">
        <v>112</v>
      </c>
      <c r="C2791">
        <v>2010</v>
      </c>
      <c r="D2791">
        <v>99</v>
      </c>
      <c r="E2791">
        <v>99</v>
      </c>
      <c r="F2791">
        <v>99</v>
      </c>
      <c r="G2791">
        <v>99</v>
      </c>
      <c r="H2791">
        <v>99</v>
      </c>
      <c r="I2791">
        <v>99</v>
      </c>
      <c r="J2791">
        <v>999</v>
      </c>
      <c r="K2791">
        <v>99</v>
      </c>
      <c r="L2791">
        <v>11</v>
      </c>
      <c r="M2791">
        <v>99</v>
      </c>
      <c r="N2791">
        <v>99</v>
      </c>
      <c r="O2791">
        <v>99</v>
      </c>
      <c r="P2791">
        <v>9999</v>
      </c>
      <c r="Q2791">
        <v>312</v>
      </c>
      <c r="R2791">
        <v>823</v>
      </c>
      <c r="S2791">
        <v>823</v>
      </c>
      <c r="T2791">
        <v>9.9396135265700494</v>
      </c>
      <c r="U2791">
        <v>12.05460362388771</v>
      </c>
      <c r="V2791">
        <v>11</v>
      </c>
      <c r="W2791">
        <v>52.722964763061967</v>
      </c>
      <c r="X2791">
        <v>175.50488462130829</v>
      </c>
      <c r="Y2791">
        <v>161.99100850546779</v>
      </c>
      <c r="Z2791">
        <v>161.99100850546779</v>
      </c>
      <c r="AA2791">
        <v>28.899440884384344</v>
      </c>
      <c r="AB2791">
        <v>1.3167008210755848</v>
      </c>
      <c r="AC2791">
        <v>-21.922948115368328</v>
      </c>
    </row>
    <row r="2792" spans="1:29">
      <c r="A2792">
        <v>9</v>
      </c>
      <c r="B2792">
        <v>113</v>
      </c>
      <c r="C2792">
        <v>2010</v>
      </c>
      <c r="D2792">
        <v>99</v>
      </c>
      <c r="E2792">
        <v>99</v>
      </c>
      <c r="F2792">
        <v>99</v>
      </c>
      <c r="G2792">
        <v>99</v>
      </c>
      <c r="H2792">
        <v>99</v>
      </c>
      <c r="I2792">
        <v>99</v>
      </c>
      <c r="J2792">
        <v>999</v>
      </c>
      <c r="K2792">
        <v>99</v>
      </c>
      <c r="L2792">
        <v>14</v>
      </c>
      <c r="M2792">
        <v>99</v>
      </c>
      <c r="N2792">
        <v>99</v>
      </c>
      <c r="O2792">
        <v>99</v>
      </c>
      <c r="P2792">
        <v>9999</v>
      </c>
      <c r="Q2792">
        <v>535</v>
      </c>
      <c r="R2792">
        <v>3685</v>
      </c>
      <c r="S2792">
        <v>3683</v>
      </c>
      <c r="T2792">
        <v>44.504830917874393</v>
      </c>
      <c r="U2792">
        <v>46.254285546105429</v>
      </c>
      <c r="V2792">
        <v>14</v>
      </c>
      <c r="W2792">
        <v>57.344284550638065</v>
      </c>
      <c r="X2792">
        <v>150.46175602828944</v>
      </c>
      <c r="Y2792">
        <v>138.82008141112635</v>
      </c>
      <c r="Z2792">
        <v>138.89546565300043</v>
      </c>
      <c r="AA2792">
        <v>25.543670071386472</v>
      </c>
    </row>
    <row r="2793" spans="1:29">
      <c r="A2793">
        <v>9</v>
      </c>
      <c r="B2793">
        <v>114</v>
      </c>
      <c r="C2793">
        <v>2010</v>
      </c>
      <c r="D2793">
        <v>99</v>
      </c>
      <c r="E2793">
        <v>99</v>
      </c>
      <c r="F2793">
        <v>99</v>
      </c>
      <c r="G2793">
        <v>99</v>
      </c>
      <c r="H2793">
        <v>99</v>
      </c>
      <c r="I2793">
        <v>99</v>
      </c>
      <c r="J2793">
        <v>999</v>
      </c>
      <c r="K2793">
        <v>99</v>
      </c>
      <c r="L2793">
        <v>17</v>
      </c>
      <c r="M2793">
        <v>99</v>
      </c>
      <c r="N2793">
        <v>99</v>
      </c>
      <c r="O2793">
        <v>99</v>
      </c>
      <c r="P2793">
        <v>9999</v>
      </c>
      <c r="Q2793">
        <v>509</v>
      </c>
      <c r="R2793">
        <v>3382</v>
      </c>
      <c r="S2793">
        <v>3379</v>
      </c>
      <c r="T2793">
        <v>40.84541062801933</v>
      </c>
      <c r="U2793">
        <v>37.230209631324328</v>
      </c>
      <c r="V2793">
        <v>17</v>
      </c>
      <c r="W2793">
        <v>61.635691032849962</v>
      </c>
      <c r="X2793">
        <v>132.01395060075237</v>
      </c>
      <c r="Y2793">
        <v>121.74739798935543</v>
      </c>
      <c r="Z2793">
        <v>121.8554897898787</v>
      </c>
      <c r="AA2793">
        <v>24.078978671639995</v>
      </c>
      <c r="AB2793">
        <v>1.4791173052849045</v>
      </c>
      <c r="AC2793">
        <v>-15.061496374693023</v>
      </c>
    </row>
    <row r="2794" spans="1:29">
      <c r="A2794">
        <v>9</v>
      </c>
      <c r="B2794">
        <v>115</v>
      </c>
      <c r="C2794">
        <v>2009</v>
      </c>
      <c r="D2794">
        <v>99</v>
      </c>
      <c r="E2794">
        <v>99</v>
      </c>
      <c r="F2794">
        <v>99</v>
      </c>
      <c r="G2794">
        <v>99</v>
      </c>
      <c r="H2794">
        <v>99</v>
      </c>
      <c r="I2794">
        <v>99</v>
      </c>
      <c r="J2794">
        <v>999</v>
      </c>
      <c r="K2794">
        <v>99</v>
      </c>
      <c r="L2794">
        <v>1</v>
      </c>
      <c r="M2794">
        <v>99</v>
      </c>
      <c r="N2794">
        <v>99</v>
      </c>
      <c r="O2794">
        <v>99</v>
      </c>
      <c r="P2794">
        <v>9999</v>
      </c>
      <c r="Q2794">
        <v>3</v>
      </c>
      <c r="R2794">
        <v>5</v>
      </c>
      <c r="S2794">
        <v>0</v>
      </c>
      <c r="T2794">
        <v>6.9900740947854062E-2</v>
      </c>
      <c r="U2794">
        <v>0</v>
      </c>
      <c r="V2794">
        <v>1</v>
      </c>
      <c r="X2794">
        <v>90.20585048754063</v>
      </c>
      <c r="Y2794">
        <v>0</v>
      </c>
    </row>
    <row r="2795" spans="1:29">
      <c r="A2795">
        <v>9</v>
      </c>
      <c r="B2795">
        <v>116</v>
      </c>
      <c r="C2795">
        <v>2009</v>
      </c>
      <c r="D2795">
        <v>99</v>
      </c>
      <c r="E2795">
        <v>99</v>
      </c>
      <c r="F2795">
        <v>99</v>
      </c>
      <c r="G2795">
        <v>99</v>
      </c>
      <c r="H2795">
        <v>99</v>
      </c>
      <c r="I2795">
        <v>99</v>
      </c>
      <c r="J2795">
        <v>999</v>
      </c>
      <c r="K2795">
        <v>99</v>
      </c>
      <c r="L2795">
        <v>2</v>
      </c>
      <c r="M2795">
        <v>99</v>
      </c>
      <c r="N2795">
        <v>99</v>
      </c>
      <c r="O2795">
        <v>99</v>
      </c>
      <c r="P2795">
        <v>9999</v>
      </c>
      <c r="Q2795">
        <v>11</v>
      </c>
      <c r="R2795">
        <v>14</v>
      </c>
      <c r="S2795">
        <v>14</v>
      </c>
      <c r="T2795">
        <v>0.19572207465399127</v>
      </c>
      <c r="U2795">
        <v>0.28953668462564941</v>
      </c>
      <c r="V2795">
        <v>2</v>
      </c>
      <c r="W2795">
        <v>37.428571428571438</v>
      </c>
      <c r="X2795">
        <v>217.42764277975544</v>
      </c>
      <c r="Y2795">
        <v>200.68571428571423</v>
      </c>
      <c r="Z2795">
        <v>200.68571428571423</v>
      </c>
      <c r="AA2795">
        <v>56.319634449184889</v>
      </c>
      <c r="AB2795">
        <v>1.399708424447464</v>
      </c>
      <c r="AC2795">
        <v>0.66015618510561358</v>
      </c>
    </row>
    <row r="2796" spans="1:29">
      <c r="A2796">
        <v>9</v>
      </c>
      <c r="B2796">
        <v>117</v>
      </c>
      <c r="C2796">
        <v>2009</v>
      </c>
      <c r="D2796">
        <v>99</v>
      </c>
      <c r="E2796">
        <v>99</v>
      </c>
      <c r="F2796">
        <v>99</v>
      </c>
      <c r="G2796">
        <v>99</v>
      </c>
      <c r="H2796">
        <v>99</v>
      </c>
      <c r="I2796">
        <v>99</v>
      </c>
      <c r="J2796">
        <v>999</v>
      </c>
      <c r="K2796">
        <v>99</v>
      </c>
      <c r="L2796">
        <v>5</v>
      </c>
      <c r="M2796">
        <v>99</v>
      </c>
      <c r="N2796">
        <v>99</v>
      </c>
      <c r="O2796">
        <v>99</v>
      </c>
      <c r="P2796">
        <v>9999</v>
      </c>
      <c r="Q2796">
        <v>39</v>
      </c>
      <c r="R2796">
        <v>63</v>
      </c>
      <c r="S2796">
        <v>63</v>
      </c>
      <c r="T2796">
        <v>0.88074933594296112</v>
      </c>
      <c r="U2796">
        <v>1.2682997005599563</v>
      </c>
      <c r="V2796">
        <v>5</v>
      </c>
      <c r="W2796">
        <v>42.36507936507936</v>
      </c>
      <c r="X2796">
        <v>211.65110320039889</v>
      </c>
      <c r="Y2796">
        <v>195.35396825396828</v>
      </c>
      <c r="Z2796">
        <v>195.35396825396828</v>
      </c>
      <c r="AA2796">
        <v>36.565404872082127</v>
      </c>
      <c r="AB2796">
        <v>1.3720750974586351</v>
      </c>
      <c r="AC2796">
        <v>-22.401121116135297</v>
      </c>
    </row>
    <row r="2797" spans="1:29">
      <c r="A2797">
        <v>9</v>
      </c>
      <c r="B2797">
        <v>118</v>
      </c>
      <c r="C2797">
        <v>2009</v>
      </c>
      <c r="D2797">
        <v>99</v>
      </c>
      <c r="E2797">
        <v>99</v>
      </c>
      <c r="F2797">
        <v>99</v>
      </c>
      <c r="G2797">
        <v>99</v>
      </c>
      <c r="H2797">
        <v>99</v>
      </c>
      <c r="I2797">
        <v>99</v>
      </c>
      <c r="J2797">
        <v>999</v>
      </c>
      <c r="K2797">
        <v>99</v>
      </c>
      <c r="L2797">
        <v>8</v>
      </c>
      <c r="M2797">
        <v>99</v>
      </c>
      <c r="N2797">
        <v>99</v>
      </c>
      <c r="O2797">
        <v>99</v>
      </c>
      <c r="P2797">
        <v>9999</v>
      </c>
      <c r="Q2797">
        <v>141</v>
      </c>
      <c r="R2797">
        <v>231</v>
      </c>
      <c r="S2797">
        <v>230</v>
      </c>
      <c r="T2797">
        <v>3.2294142317908556</v>
      </c>
      <c r="U2797">
        <v>4.2601959504642446</v>
      </c>
      <c r="V2797">
        <v>8</v>
      </c>
      <c r="W2797">
        <v>47.61304347826087</v>
      </c>
      <c r="X2797">
        <v>194.67199467199475</v>
      </c>
      <c r="Y2797">
        <v>178.96103896103898</v>
      </c>
      <c r="Z2797">
        <v>179.73913043478257</v>
      </c>
      <c r="AA2797">
        <v>28.854966253744511</v>
      </c>
      <c r="AB2797">
        <v>1.4242631497896878</v>
      </c>
      <c r="AC2797">
        <v>-23.8980081245391</v>
      </c>
    </row>
    <row r="2798" spans="1:29">
      <c r="A2798">
        <v>9</v>
      </c>
      <c r="B2798">
        <v>119</v>
      </c>
      <c r="C2798">
        <v>2009</v>
      </c>
      <c r="D2798">
        <v>99</v>
      </c>
      <c r="E2798">
        <v>99</v>
      </c>
      <c r="F2798">
        <v>99</v>
      </c>
      <c r="G2798">
        <v>99</v>
      </c>
      <c r="H2798">
        <v>99</v>
      </c>
      <c r="I2798">
        <v>99</v>
      </c>
      <c r="J2798">
        <v>999</v>
      </c>
      <c r="K2798">
        <v>99</v>
      </c>
      <c r="L2798">
        <v>11</v>
      </c>
      <c r="M2798">
        <v>99</v>
      </c>
      <c r="N2798">
        <v>99</v>
      </c>
      <c r="O2798">
        <v>99</v>
      </c>
      <c r="P2798">
        <v>9999</v>
      </c>
      <c r="Q2798">
        <v>443</v>
      </c>
      <c r="R2798">
        <v>1422</v>
      </c>
      <c r="S2798">
        <v>1418</v>
      </c>
      <c r="T2798">
        <v>19.879770725569688</v>
      </c>
      <c r="U2798">
        <v>22.698404405129185</v>
      </c>
      <c r="V2798">
        <v>11</v>
      </c>
      <c r="W2798">
        <v>52.712270803949217</v>
      </c>
      <c r="X2798">
        <v>168.26338317691494</v>
      </c>
      <c r="Y2798">
        <v>154.89472573839677</v>
      </c>
      <c r="Z2798">
        <v>155.33166431593799</v>
      </c>
      <c r="AA2798">
        <v>27.638171263131682</v>
      </c>
      <c r="AB2798">
        <v>1.3790203407307016</v>
      </c>
      <c r="AC2798">
        <v>-25.794909716173688</v>
      </c>
    </row>
    <row r="2799" spans="1:29">
      <c r="A2799">
        <v>9</v>
      </c>
      <c r="B2799">
        <v>120</v>
      </c>
      <c r="C2799">
        <v>2009</v>
      </c>
      <c r="D2799">
        <v>99</v>
      </c>
      <c r="E2799">
        <v>99</v>
      </c>
      <c r="F2799">
        <v>99</v>
      </c>
      <c r="G2799">
        <v>99</v>
      </c>
      <c r="H2799">
        <v>99</v>
      </c>
      <c r="I2799">
        <v>99</v>
      </c>
      <c r="J2799">
        <v>999</v>
      </c>
      <c r="K2799">
        <v>99</v>
      </c>
      <c r="L2799">
        <v>14</v>
      </c>
      <c r="M2799">
        <v>99</v>
      </c>
      <c r="N2799">
        <v>99</v>
      </c>
      <c r="O2799">
        <v>99</v>
      </c>
      <c r="P2799">
        <v>9999</v>
      </c>
      <c r="Q2799">
        <v>592</v>
      </c>
      <c r="R2799">
        <v>3624</v>
      </c>
      <c r="S2799">
        <v>3613</v>
      </c>
      <c r="T2799">
        <v>50.664057039004611</v>
      </c>
      <c r="U2799">
        <v>50.092845271929619</v>
      </c>
      <c r="V2799">
        <v>14</v>
      </c>
      <c r="W2799">
        <v>56.959867146415718</v>
      </c>
      <c r="X2799">
        <v>145.76164321640505</v>
      </c>
      <c r="Y2799">
        <v>134.13076710816787</v>
      </c>
      <c r="Z2799">
        <v>134.53913645170223</v>
      </c>
      <c r="AA2799">
        <v>25.205052707958064</v>
      </c>
      <c r="AB2799">
        <v>1.385462932884761</v>
      </c>
      <c r="AC2799">
        <v>-27.567468771140831</v>
      </c>
    </row>
    <row r="2800" spans="1:29">
      <c r="A2800">
        <v>9</v>
      </c>
      <c r="B2800">
        <v>121</v>
      </c>
      <c r="C2800">
        <v>2009</v>
      </c>
      <c r="D2800">
        <v>99</v>
      </c>
      <c r="E2800">
        <v>99</v>
      </c>
      <c r="F2800">
        <v>99</v>
      </c>
      <c r="G2800">
        <v>99</v>
      </c>
      <c r="H2800">
        <v>99</v>
      </c>
      <c r="I2800">
        <v>99</v>
      </c>
      <c r="J2800">
        <v>999</v>
      </c>
      <c r="K2800">
        <v>99</v>
      </c>
      <c r="L2800">
        <v>17</v>
      </c>
      <c r="M2800">
        <v>99</v>
      </c>
      <c r="N2800">
        <v>99</v>
      </c>
      <c r="O2800">
        <v>99</v>
      </c>
      <c r="P2800">
        <v>9999</v>
      </c>
      <c r="Q2800">
        <v>405</v>
      </c>
      <c r="R2800">
        <v>1651</v>
      </c>
      <c r="S2800">
        <v>1641</v>
      </c>
      <c r="T2800">
        <v>23.081224660981405</v>
      </c>
      <c r="U2800">
        <v>19.925917521410973</v>
      </c>
      <c r="V2800">
        <v>17</v>
      </c>
      <c r="W2800">
        <v>60.911029859841584</v>
      </c>
      <c r="X2800">
        <v>127.62507111813116</v>
      </c>
      <c r="Y2800">
        <v>117.1149000605693</v>
      </c>
      <c r="Z2800">
        <v>117.82858013406457</v>
      </c>
      <c r="AA2800">
        <v>23.997488564410457</v>
      </c>
      <c r="AB2800">
        <v>1.1009414727721669</v>
      </c>
      <c r="AC2800">
        <v>-3.2329124333903896</v>
      </c>
    </row>
    <row r="2801" spans="1:29">
      <c r="A2801">
        <v>9</v>
      </c>
      <c r="B2801">
        <v>122</v>
      </c>
      <c r="C2801">
        <v>2008</v>
      </c>
      <c r="D2801">
        <v>99</v>
      </c>
      <c r="E2801">
        <v>99</v>
      </c>
      <c r="F2801">
        <v>99</v>
      </c>
      <c r="G2801">
        <v>99</v>
      </c>
      <c r="H2801">
        <v>99</v>
      </c>
      <c r="I2801">
        <v>99</v>
      </c>
      <c r="J2801">
        <v>999</v>
      </c>
      <c r="K2801">
        <v>99</v>
      </c>
      <c r="L2801">
        <v>1</v>
      </c>
      <c r="M2801">
        <v>99</v>
      </c>
      <c r="N2801">
        <v>99</v>
      </c>
      <c r="O2801">
        <v>99</v>
      </c>
      <c r="P2801">
        <v>9999</v>
      </c>
      <c r="Q2801">
        <v>4</v>
      </c>
      <c r="R2801">
        <v>4</v>
      </c>
      <c r="S2801">
        <v>0</v>
      </c>
      <c r="T2801">
        <v>5.1374261494991011E-2</v>
      </c>
      <c r="U2801">
        <v>0</v>
      </c>
      <c r="V2801">
        <v>1</v>
      </c>
      <c r="X2801">
        <v>95.910075839653317</v>
      </c>
      <c r="Y2801">
        <v>0</v>
      </c>
    </row>
    <row r="2802" spans="1:29">
      <c r="A2802">
        <v>9</v>
      </c>
      <c r="B2802">
        <v>123</v>
      </c>
      <c r="C2802">
        <v>2008</v>
      </c>
      <c r="D2802">
        <v>99</v>
      </c>
      <c r="E2802">
        <v>99</v>
      </c>
      <c r="F2802">
        <v>99</v>
      </c>
      <c r="G2802">
        <v>99</v>
      </c>
      <c r="H2802">
        <v>99</v>
      </c>
      <c r="I2802">
        <v>99</v>
      </c>
      <c r="J2802">
        <v>999</v>
      </c>
      <c r="K2802">
        <v>99</v>
      </c>
      <c r="L2802">
        <v>2</v>
      </c>
      <c r="M2802">
        <v>99</v>
      </c>
      <c r="N2802">
        <v>99</v>
      </c>
      <c r="O2802">
        <v>99</v>
      </c>
      <c r="P2802">
        <v>9999</v>
      </c>
      <c r="Q2802">
        <v>16</v>
      </c>
      <c r="R2802">
        <v>23</v>
      </c>
      <c r="S2802">
        <v>23</v>
      </c>
      <c r="T2802">
        <v>0.29540200359619828</v>
      </c>
      <c r="U2802">
        <v>0.43378002285728151</v>
      </c>
      <c r="V2802">
        <v>2</v>
      </c>
      <c r="W2802">
        <v>36.565217391304351</v>
      </c>
      <c r="X2802">
        <v>216.26548589194027</v>
      </c>
      <c r="Y2802">
        <v>199.61304347826089</v>
      </c>
      <c r="Z2802">
        <v>199.61304347826089</v>
      </c>
      <c r="AA2802">
        <v>48.210275869703246</v>
      </c>
      <c r="AB2802">
        <v>1.6372322072836252</v>
      </c>
      <c r="AC2802">
        <v>-5.8537095761897842</v>
      </c>
    </row>
    <row r="2803" spans="1:29">
      <c r="A2803">
        <v>9</v>
      </c>
      <c r="B2803">
        <v>124</v>
      </c>
      <c r="C2803">
        <v>2008</v>
      </c>
      <c r="D2803">
        <v>99</v>
      </c>
      <c r="E2803">
        <v>99</v>
      </c>
      <c r="F2803">
        <v>99</v>
      </c>
      <c r="G2803">
        <v>99</v>
      </c>
      <c r="H2803">
        <v>99</v>
      </c>
      <c r="I2803">
        <v>99</v>
      </c>
      <c r="J2803">
        <v>999</v>
      </c>
      <c r="K2803">
        <v>99</v>
      </c>
      <c r="L2803">
        <v>5</v>
      </c>
      <c r="M2803">
        <v>99</v>
      </c>
      <c r="N2803">
        <v>99</v>
      </c>
      <c r="O2803">
        <v>99</v>
      </c>
      <c r="P2803">
        <v>9999</v>
      </c>
      <c r="Q2803">
        <v>57</v>
      </c>
      <c r="R2803">
        <v>66</v>
      </c>
      <c r="S2803">
        <v>66</v>
      </c>
      <c r="T2803">
        <v>0.8476753146673518</v>
      </c>
      <c r="U2803">
        <v>1.1428735018805862</v>
      </c>
      <c r="V2803">
        <v>5</v>
      </c>
      <c r="W2803">
        <v>42.621212121212118</v>
      </c>
      <c r="X2803">
        <v>198.56364292984011</v>
      </c>
      <c r="Y2803">
        <v>183.27424242424237</v>
      </c>
      <c r="Z2803">
        <v>183.27424242424237</v>
      </c>
      <c r="AA2803">
        <v>28.607004390248122</v>
      </c>
      <c r="AB2803">
        <v>1.4435347138728249</v>
      </c>
      <c r="AC2803">
        <v>-9.3504122624149097</v>
      </c>
    </row>
    <row r="2804" spans="1:29">
      <c r="A2804">
        <v>9</v>
      </c>
      <c r="B2804">
        <v>125</v>
      </c>
      <c r="C2804">
        <v>2008</v>
      </c>
      <c r="D2804">
        <v>99</v>
      </c>
      <c r="E2804">
        <v>99</v>
      </c>
      <c r="F2804">
        <v>99</v>
      </c>
      <c r="G2804">
        <v>99</v>
      </c>
      <c r="H2804">
        <v>99</v>
      </c>
      <c r="I2804">
        <v>99</v>
      </c>
      <c r="J2804">
        <v>999</v>
      </c>
      <c r="K2804">
        <v>99</v>
      </c>
      <c r="L2804">
        <v>8</v>
      </c>
      <c r="M2804">
        <v>99</v>
      </c>
      <c r="N2804">
        <v>99</v>
      </c>
      <c r="O2804">
        <v>99</v>
      </c>
      <c r="P2804">
        <v>9999</v>
      </c>
      <c r="Q2804">
        <v>196</v>
      </c>
      <c r="R2804">
        <v>343</v>
      </c>
      <c r="S2804">
        <v>342</v>
      </c>
      <c r="T2804">
        <v>4.405342923195481</v>
      </c>
      <c r="U2804">
        <v>5.6521600281785593</v>
      </c>
      <c r="V2804">
        <v>8</v>
      </c>
      <c r="W2804">
        <v>47.663742690058477</v>
      </c>
      <c r="X2804">
        <v>189.5599657600232</v>
      </c>
      <c r="Y2804">
        <v>174.40845481049561</v>
      </c>
      <c r="Z2804">
        <v>174.91842105263163</v>
      </c>
      <c r="AA2804">
        <v>27.58673053481488</v>
      </c>
      <c r="AB2804">
        <v>1.3160396123510201</v>
      </c>
      <c r="AC2804">
        <v>-18.433552875906223</v>
      </c>
    </row>
    <row r="2805" spans="1:29">
      <c r="A2805">
        <v>9</v>
      </c>
      <c r="B2805">
        <v>126</v>
      </c>
      <c r="C2805">
        <v>2008</v>
      </c>
      <c r="D2805">
        <v>99</v>
      </c>
      <c r="E2805">
        <v>99</v>
      </c>
      <c r="F2805">
        <v>99</v>
      </c>
      <c r="G2805">
        <v>99</v>
      </c>
      <c r="H2805">
        <v>99</v>
      </c>
      <c r="I2805">
        <v>99</v>
      </c>
      <c r="J2805">
        <v>999</v>
      </c>
      <c r="K2805">
        <v>99</v>
      </c>
      <c r="L2805">
        <v>11</v>
      </c>
      <c r="M2805">
        <v>99</v>
      </c>
      <c r="N2805">
        <v>99</v>
      </c>
      <c r="O2805">
        <v>99</v>
      </c>
      <c r="P2805">
        <v>9999</v>
      </c>
      <c r="Q2805">
        <v>506</v>
      </c>
      <c r="R2805">
        <v>1671</v>
      </c>
      <c r="S2805">
        <v>1664</v>
      </c>
      <c r="T2805">
        <v>21.461597739532497</v>
      </c>
      <c r="U2805">
        <v>24.418033140034144</v>
      </c>
      <c r="V2805">
        <v>11</v>
      </c>
      <c r="W2805">
        <v>52.622596153846146</v>
      </c>
      <c r="X2805">
        <v>168.13787943330016</v>
      </c>
      <c r="Y2805">
        <v>154.66122082585287</v>
      </c>
      <c r="Z2805">
        <v>155.31183894230779</v>
      </c>
      <c r="AA2805">
        <v>26.036206492908004</v>
      </c>
      <c r="AB2805">
        <v>1.402905292592836</v>
      </c>
      <c r="AC2805">
        <v>-21.925313309460186</v>
      </c>
    </row>
    <row r="2806" spans="1:29">
      <c r="A2806">
        <v>9</v>
      </c>
      <c r="B2806">
        <v>127</v>
      </c>
      <c r="C2806">
        <v>2008</v>
      </c>
      <c r="D2806">
        <v>99</v>
      </c>
      <c r="E2806">
        <v>99</v>
      </c>
      <c r="F2806">
        <v>99</v>
      </c>
      <c r="G2806">
        <v>99</v>
      </c>
      <c r="H2806">
        <v>99</v>
      </c>
      <c r="I2806">
        <v>99</v>
      </c>
      <c r="J2806">
        <v>999</v>
      </c>
      <c r="K2806">
        <v>99</v>
      </c>
      <c r="L2806">
        <v>14</v>
      </c>
      <c r="M2806">
        <v>99</v>
      </c>
      <c r="N2806">
        <v>99</v>
      </c>
      <c r="O2806">
        <v>99</v>
      </c>
      <c r="P2806">
        <v>9999</v>
      </c>
      <c r="Q2806">
        <v>690</v>
      </c>
      <c r="R2806">
        <v>3924</v>
      </c>
      <c r="S2806">
        <v>3899</v>
      </c>
      <c r="T2806">
        <v>50.398150526586178</v>
      </c>
      <c r="U2806">
        <v>49.06572564308776</v>
      </c>
      <c r="V2806">
        <v>14</v>
      </c>
      <c r="W2806">
        <v>56.899717876378553</v>
      </c>
      <c r="X2806">
        <v>144.17703981278075</v>
      </c>
      <c r="Y2806">
        <v>132.34161569826688</v>
      </c>
      <c r="Z2806">
        <v>133.19017696845322</v>
      </c>
      <c r="AA2806">
        <v>25.685230140903112</v>
      </c>
      <c r="AB2806">
        <v>1.4413194712929789</v>
      </c>
      <c r="AC2806">
        <v>-15.345169793191328</v>
      </c>
    </row>
    <row r="2807" spans="1:29">
      <c r="A2807">
        <v>9</v>
      </c>
      <c r="B2807">
        <v>128</v>
      </c>
      <c r="C2807">
        <v>2008</v>
      </c>
      <c r="D2807">
        <v>99</v>
      </c>
      <c r="E2807">
        <v>99</v>
      </c>
      <c r="F2807">
        <v>99</v>
      </c>
      <c r="G2807">
        <v>99</v>
      </c>
      <c r="H2807">
        <v>99</v>
      </c>
      <c r="I2807">
        <v>99</v>
      </c>
      <c r="J2807">
        <v>999</v>
      </c>
      <c r="K2807">
        <v>99</v>
      </c>
      <c r="L2807">
        <v>17</v>
      </c>
      <c r="M2807">
        <v>99</v>
      </c>
      <c r="N2807">
        <v>99</v>
      </c>
      <c r="O2807">
        <v>99</v>
      </c>
      <c r="P2807">
        <v>9999</v>
      </c>
      <c r="Q2807">
        <v>416</v>
      </c>
      <c r="R2807">
        <v>1591</v>
      </c>
      <c r="S2807">
        <v>1590</v>
      </c>
      <c r="T2807">
        <v>20.434112509632676</v>
      </c>
      <c r="U2807">
        <v>17.871073672403156</v>
      </c>
      <c r="V2807">
        <v>17</v>
      </c>
      <c r="W2807">
        <v>61.107547169811312</v>
      </c>
      <c r="X2807">
        <v>128.87681453027</v>
      </c>
      <c r="Y2807">
        <v>118.88516656191062</v>
      </c>
      <c r="Z2807">
        <v>118.95993710691812</v>
      </c>
      <c r="AA2807">
        <v>23.419165644679683</v>
      </c>
      <c r="AB2807">
        <v>1.1494076773630637</v>
      </c>
      <c r="AC2807">
        <v>-10.246169819004336</v>
      </c>
    </row>
    <row r="2808" spans="1:29">
      <c r="A2808">
        <v>9</v>
      </c>
      <c r="B2808">
        <v>129</v>
      </c>
      <c r="C2808">
        <v>2007</v>
      </c>
      <c r="D2808">
        <v>99</v>
      </c>
      <c r="E2808">
        <v>99</v>
      </c>
      <c r="F2808">
        <v>99</v>
      </c>
      <c r="G2808">
        <v>99</v>
      </c>
      <c r="H2808">
        <v>99</v>
      </c>
      <c r="I2808">
        <v>99</v>
      </c>
      <c r="J2808">
        <v>999</v>
      </c>
      <c r="K2808">
        <v>99</v>
      </c>
      <c r="L2808">
        <v>1</v>
      </c>
      <c r="M2808">
        <v>99</v>
      </c>
      <c r="N2808">
        <v>99</v>
      </c>
      <c r="O2808">
        <v>99</v>
      </c>
      <c r="P2808">
        <v>9999</v>
      </c>
      <c r="Q2808">
        <v>1</v>
      </c>
      <c r="R2808">
        <v>1</v>
      </c>
      <c r="S2808">
        <v>0</v>
      </c>
      <c r="T2808">
        <v>1.380643379814994E-2</v>
      </c>
      <c r="U2808">
        <v>0</v>
      </c>
      <c r="V2808">
        <v>1</v>
      </c>
      <c r="X2808">
        <v>82.340195016251371</v>
      </c>
      <c r="Y2808">
        <v>0</v>
      </c>
    </row>
    <row r="2809" spans="1:29">
      <c r="A2809">
        <v>9</v>
      </c>
      <c r="B2809">
        <v>130</v>
      </c>
      <c r="C2809">
        <v>2007</v>
      </c>
      <c r="D2809">
        <v>99</v>
      </c>
      <c r="E2809">
        <v>99</v>
      </c>
      <c r="F2809">
        <v>99</v>
      </c>
      <c r="G2809">
        <v>99</v>
      </c>
      <c r="H2809">
        <v>99</v>
      </c>
      <c r="I2809">
        <v>99</v>
      </c>
      <c r="J2809">
        <v>999</v>
      </c>
      <c r="K2809">
        <v>99</v>
      </c>
      <c r="L2809">
        <v>2</v>
      </c>
      <c r="M2809">
        <v>99</v>
      </c>
      <c r="N2809">
        <v>99</v>
      </c>
      <c r="O2809">
        <v>99</v>
      </c>
      <c r="P2809">
        <v>9999</v>
      </c>
      <c r="Q2809">
        <v>16</v>
      </c>
      <c r="R2809">
        <v>18</v>
      </c>
      <c r="S2809">
        <v>18</v>
      </c>
      <c r="T2809">
        <v>0.24851580836669879</v>
      </c>
      <c r="U2809">
        <v>0.36850337583372594</v>
      </c>
      <c r="V2809">
        <v>2</v>
      </c>
      <c r="W2809">
        <v>37.333333333333343</v>
      </c>
      <c r="X2809">
        <v>219.47153003491027</v>
      </c>
      <c r="Y2809">
        <v>202.57222222222225</v>
      </c>
      <c r="Z2809">
        <v>202.57222222222225</v>
      </c>
      <c r="AA2809">
        <v>37.125804227062531</v>
      </c>
      <c r="AB2809">
        <v>1.37436854187248</v>
      </c>
      <c r="AC2809">
        <v>49.329933483765245</v>
      </c>
    </row>
    <row r="2810" spans="1:29">
      <c r="A2810">
        <v>9</v>
      </c>
      <c r="B2810">
        <v>131</v>
      </c>
      <c r="C2810">
        <v>2007</v>
      </c>
      <c r="D2810">
        <v>99</v>
      </c>
      <c r="E2810">
        <v>99</v>
      </c>
      <c r="F2810">
        <v>99</v>
      </c>
      <c r="G2810">
        <v>99</v>
      </c>
      <c r="H2810">
        <v>99</v>
      </c>
      <c r="I2810">
        <v>99</v>
      </c>
      <c r="J2810">
        <v>999</v>
      </c>
      <c r="K2810">
        <v>99</v>
      </c>
      <c r="L2810">
        <v>5</v>
      </c>
      <c r="M2810">
        <v>99</v>
      </c>
      <c r="N2810">
        <v>99</v>
      </c>
      <c r="O2810">
        <v>99</v>
      </c>
      <c r="P2810">
        <v>9999</v>
      </c>
      <c r="Q2810">
        <v>65</v>
      </c>
      <c r="R2810">
        <v>91</v>
      </c>
      <c r="S2810">
        <v>91</v>
      </c>
      <c r="T2810">
        <v>1.2563854756316444</v>
      </c>
      <c r="U2810">
        <v>1.7164619027055277</v>
      </c>
      <c r="V2810">
        <v>5</v>
      </c>
      <c r="W2810">
        <v>42.769230769230795</v>
      </c>
      <c r="X2810">
        <v>202.20970795185315</v>
      </c>
      <c r="Y2810">
        <v>186.63956043956043</v>
      </c>
      <c r="Z2810">
        <v>186.63956043956043</v>
      </c>
      <c r="AA2810">
        <v>28.766532290607739</v>
      </c>
      <c r="AB2810">
        <v>1.2673145708430611</v>
      </c>
      <c r="AC2810">
        <v>-19.754803532740656</v>
      </c>
    </row>
    <row r="2811" spans="1:29">
      <c r="A2811">
        <v>9</v>
      </c>
      <c r="B2811">
        <v>132</v>
      </c>
      <c r="C2811">
        <v>2007</v>
      </c>
      <c r="D2811">
        <v>99</v>
      </c>
      <c r="E2811">
        <v>99</v>
      </c>
      <c r="F2811">
        <v>99</v>
      </c>
      <c r="G2811">
        <v>99</v>
      </c>
      <c r="H2811">
        <v>99</v>
      </c>
      <c r="I2811">
        <v>99</v>
      </c>
      <c r="J2811">
        <v>999</v>
      </c>
      <c r="K2811">
        <v>99</v>
      </c>
      <c r="L2811">
        <v>8</v>
      </c>
      <c r="M2811">
        <v>99</v>
      </c>
      <c r="N2811">
        <v>99</v>
      </c>
      <c r="O2811">
        <v>99</v>
      </c>
      <c r="P2811">
        <v>9999</v>
      </c>
      <c r="Q2811">
        <v>239</v>
      </c>
      <c r="R2811">
        <v>431</v>
      </c>
      <c r="S2811">
        <v>431</v>
      </c>
      <c r="T2811">
        <v>5.9505729670026239</v>
      </c>
      <c r="U2811">
        <v>7.3830439128725889</v>
      </c>
      <c r="V2811">
        <v>8</v>
      </c>
      <c r="W2811">
        <v>47.72389791183295</v>
      </c>
      <c r="X2811">
        <v>183.64005198422387</v>
      </c>
      <c r="Y2811">
        <v>169.49976798143837</v>
      </c>
      <c r="Z2811">
        <v>169.49976798143837</v>
      </c>
      <c r="AA2811">
        <v>29.613505336621287</v>
      </c>
      <c r="AB2811">
        <v>1.3642296820215689</v>
      </c>
      <c r="AC2811">
        <v>-15.962495401698252</v>
      </c>
    </row>
    <row r="2812" spans="1:29">
      <c r="A2812">
        <v>9</v>
      </c>
      <c r="B2812">
        <v>133</v>
      </c>
      <c r="C2812">
        <v>2007</v>
      </c>
      <c r="D2812">
        <v>99</v>
      </c>
      <c r="E2812">
        <v>99</v>
      </c>
      <c r="F2812">
        <v>99</v>
      </c>
      <c r="G2812">
        <v>99</v>
      </c>
      <c r="H2812">
        <v>99</v>
      </c>
      <c r="I2812">
        <v>99</v>
      </c>
      <c r="J2812">
        <v>999</v>
      </c>
      <c r="K2812">
        <v>99</v>
      </c>
      <c r="L2812">
        <v>11</v>
      </c>
      <c r="M2812">
        <v>99</v>
      </c>
      <c r="N2812">
        <v>99</v>
      </c>
      <c r="O2812">
        <v>99</v>
      </c>
      <c r="P2812">
        <v>9999</v>
      </c>
      <c r="Q2812">
        <v>474</v>
      </c>
      <c r="R2812">
        <v>1557</v>
      </c>
      <c r="S2812">
        <v>1551</v>
      </c>
      <c r="T2812">
        <v>21.496617423719449</v>
      </c>
      <c r="U2812">
        <v>23.901753723563765</v>
      </c>
      <c r="V2812">
        <v>11</v>
      </c>
      <c r="W2812">
        <v>52.36879432624113</v>
      </c>
      <c r="X2812">
        <v>165.23692324392479</v>
      </c>
      <c r="Y2812">
        <v>151.89800899165076</v>
      </c>
      <c r="Z2812">
        <v>152.4856221792393</v>
      </c>
      <c r="AA2812">
        <v>26.9708296871489</v>
      </c>
      <c r="AB2812">
        <v>1.4307684709278821</v>
      </c>
      <c r="AC2812">
        <v>-19.345320528158005</v>
      </c>
    </row>
    <row r="2813" spans="1:29">
      <c r="A2813">
        <v>9</v>
      </c>
      <c r="B2813">
        <v>134</v>
      </c>
      <c r="C2813">
        <v>2007</v>
      </c>
      <c r="D2813">
        <v>99</v>
      </c>
      <c r="E2813">
        <v>99</v>
      </c>
      <c r="F2813">
        <v>99</v>
      </c>
      <c r="G2813">
        <v>99</v>
      </c>
      <c r="H2813">
        <v>99</v>
      </c>
      <c r="I2813">
        <v>99</v>
      </c>
      <c r="J2813">
        <v>999</v>
      </c>
      <c r="K2813">
        <v>99</v>
      </c>
      <c r="L2813">
        <v>14</v>
      </c>
      <c r="M2813">
        <v>99</v>
      </c>
      <c r="N2813">
        <v>99</v>
      </c>
      <c r="O2813">
        <v>99</v>
      </c>
      <c r="P2813">
        <v>9999</v>
      </c>
      <c r="Q2813">
        <v>718</v>
      </c>
      <c r="R2813">
        <v>3559</v>
      </c>
      <c r="S2813">
        <v>3545</v>
      </c>
      <c r="T2813">
        <v>49.137097887615617</v>
      </c>
      <c r="U2813">
        <v>47.925641207293992</v>
      </c>
      <c r="V2813">
        <v>14</v>
      </c>
      <c r="W2813">
        <v>57.036671368124118</v>
      </c>
      <c r="X2813">
        <v>144.94384553587787</v>
      </c>
      <c r="Y2813">
        <v>133.24498454622088</v>
      </c>
      <c r="Z2813">
        <v>133.77119887165028</v>
      </c>
      <c r="AA2813">
        <v>25.105937628466041</v>
      </c>
      <c r="AB2813">
        <v>1.4294142252696611</v>
      </c>
      <c r="AC2813">
        <v>-23.284287094174044</v>
      </c>
    </row>
    <row r="2814" spans="1:29">
      <c r="A2814">
        <v>9</v>
      </c>
      <c r="B2814">
        <v>135</v>
      </c>
      <c r="C2814">
        <v>2007</v>
      </c>
      <c r="D2814">
        <v>99</v>
      </c>
      <c r="E2814">
        <v>99</v>
      </c>
      <c r="F2814">
        <v>99</v>
      </c>
      <c r="G2814">
        <v>99</v>
      </c>
      <c r="H2814">
        <v>99</v>
      </c>
      <c r="I2814">
        <v>99</v>
      </c>
      <c r="J2814">
        <v>999</v>
      </c>
      <c r="K2814">
        <v>99</v>
      </c>
      <c r="L2814">
        <v>17</v>
      </c>
      <c r="M2814">
        <v>99</v>
      </c>
      <c r="N2814">
        <v>99</v>
      </c>
      <c r="O2814">
        <v>99</v>
      </c>
      <c r="P2814">
        <v>9999</v>
      </c>
      <c r="Q2814">
        <v>401</v>
      </c>
      <c r="R2814">
        <v>1447</v>
      </c>
      <c r="S2814">
        <v>1440</v>
      </c>
      <c r="T2814">
        <v>19.977909705922965</v>
      </c>
      <c r="U2814">
        <v>17.521793321784589</v>
      </c>
      <c r="V2814">
        <v>17</v>
      </c>
      <c r="W2814">
        <v>61.039583333333354</v>
      </c>
      <c r="X2814">
        <v>130.36700881489023</v>
      </c>
      <c r="Y2814">
        <v>119.8176917760884</v>
      </c>
      <c r="Z2814">
        <v>120.40013888888882</v>
      </c>
      <c r="AA2814">
        <v>22.300228573383713</v>
      </c>
      <c r="AB2814">
        <v>1.1910382229850438</v>
      </c>
      <c r="AC2814">
        <v>-9.5173656175073411</v>
      </c>
    </row>
    <row r="2815" spans="1:29">
      <c r="A2815">
        <v>9</v>
      </c>
      <c r="B2815">
        <v>136</v>
      </c>
      <c r="C2815">
        <v>2006</v>
      </c>
      <c r="D2815">
        <v>99</v>
      </c>
      <c r="E2815">
        <v>99</v>
      </c>
      <c r="F2815">
        <v>99</v>
      </c>
      <c r="G2815">
        <v>99</v>
      </c>
      <c r="H2815">
        <v>99</v>
      </c>
      <c r="I2815">
        <v>99</v>
      </c>
      <c r="J2815">
        <v>999</v>
      </c>
      <c r="K2815">
        <v>99</v>
      </c>
      <c r="L2815">
        <v>1</v>
      </c>
      <c r="M2815">
        <v>99</v>
      </c>
      <c r="N2815">
        <v>99</v>
      </c>
      <c r="O2815">
        <v>99</v>
      </c>
      <c r="P2815">
        <v>9999</v>
      </c>
    </row>
    <row r="2816" spans="1:29">
      <c r="A2816">
        <v>9</v>
      </c>
      <c r="B2816">
        <v>137</v>
      </c>
      <c r="C2816">
        <v>2006</v>
      </c>
      <c r="D2816">
        <v>99</v>
      </c>
      <c r="E2816">
        <v>99</v>
      </c>
      <c r="F2816">
        <v>99</v>
      </c>
      <c r="G2816">
        <v>99</v>
      </c>
      <c r="H2816">
        <v>99</v>
      </c>
      <c r="I2816">
        <v>99</v>
      </c>
      <c r="J2816">
        <v>999</v>
      </c>
      <c r="K2816">
        <v>99</v>
      </c>
      <c r="L2816">
        <v>2</v>
      </c>
      <c r="M2816">
        <v>99</v>
      </c>
      <c r="N2816">
        <v>99</v>
      </c>
      <c r="O2816">
        <v>99</v>
      </c>
      <c r="P2816">
        <v>9999</v>
      </c>
      <c r="Q2816">
        <v>12</v>
      </c>
      <c r="R2816">
        <v>15</v>
      </c>
      <c r="S2816">
        <v>15</v>
      </c>
      <c r="T2816">
        <v>0.19392372333548805</v>
      </c>
      <c r="U2816">
        <v>0.290267996737616</v>
      </c>
      <c r="V2816">
        <v>2</v>
      </c>
      <c r="W2816">
        <v>37.333333333333343</v>
      </c>
      <c r="X2816">
        <v>215.13181654026724</v>
      </c>
      <c r="Y2816">
        <v>198.56666666666663</v>
      </c>
      <c r="Z2816">
        <v>198.56666666666663</v>
      </c>
      <c r="AA2816">
        <v>26.168140085905179</v>
      </c>
      <c r="AB2816">
        <v>1.3984117975600863</v>
      </c>
      <c r="AC2816">
        <v>-46.498420228358277</v>
      </c>
    </row>
    <row r="2817" spans="1:29">
      <c r="A2817">
        <v>9</v>
      </c>
      <c r="B2817">
        <v>138</v>
      </c>
      <c r="C2817">
        <v>2006</v>
      </c>
      <c r="D2817">
        <v>99</v>
      </c>
      <c r="E2817">
        <v>99</v>
      </c>
      <c r="F2817">
        <v>99</v>
      </c>
      <c r="G2817">
        <v>99</v>
      </c>
      <c r="H2817">
        <v>99</v>
      </c>
      <c r="I2817">
        <v>99</v>
      </c>
      <c r="J2817">
        <v>999</v>
      </c>
      <c r="K2817">
        <v>99</v>
      </c>
      <c r="L2817">
        <v>5</v>
      </c>
      <c r="M2817">
        <v>99</v>
      </c>
      <c r="N2817">
        <v>99</v>
      </c>
      <c r="O2817">
        <v>99</v>
      </c>
      <c r="P2817">
        <v>9999</v>
      </c>
      <c r="Q2817">
        <v>86</v>
      </c>
      <c r="R2817">
        <v>106</v>
      </c>
      <c r="S2817">
        <v>106</v>
      </c>
      <c r="T2817">
        <v>1.3703943115707824</v>
      </c>
      <c r="U2817">
        <v>1.8571012162604277</v>
      </c>
      <c r="V2817">
        <v>5</v>
      </c>
      <c r="W2817">
        <v>42.613207547169807</v>
      </c>
      <c r="X2817">
        <v>194.77196999120997</v>
      </c>
      <c r="Y2817">
        <v>179.77452830188676</v>
      </c>
      <c r="Z2817">
        <v>179.77452830188676</v>
      </c>
      <c r="AA2817">
        <v>29.452766988316544</v>
      </c>
      <c r="AB2817">
        <v>1.377520021543865</v>
      </c>
      <c r="AC2817">
        <v>-1.0008895679604821</v>
      </c>
    </row>
    <row r="2818" spans="1:29">
      <c r="A2818">
        <v>9</v>
      </c>
      <c r="B2818">
        <v>139</v>
      </c>
      <c r="C2818">
        <v>2006</v>
      </c>
      <c r="D2818">
        <v>99</v>
      </c>
      <c r="E2818">
        <v>99</v>
      </c>
      <c r="F2818">
        <v>99</v>
      </c>
      <c r="G2818">
        <v>99</v>
      </c>
      <c r="H2818">
        <v>99</v>
      </c>
      <c r="I2818">
        <v>99</v>
      </c>
      <c r="J2818">
        <v>999</v>
      </c>
      <c r="K2818">
        <v>99</v>
      </c>
      <c r="L2818">
        <v>8</v>
      </c>
      <c r="M2818">
        <v>99</v>
      </c>
      <c r="N2818">
        <v>99</v>
      </c>
      <c r="O2818">
        <v>99</v>
      </c>
      <c r="P2818">
        <v>9999</v>
      </c>
      <c r="Q2818">
        <v>256</v>
      </c>
      <c r="R2818">
        <v>494</v>
      </c>
      <c r="S2818">
        <v>489</v>
      </c>
      <c r="T2818">
        <v>6.3865546218487399</v>
      </c>
      <c r="U2818">
        <v>7.8030001733714212</v>
      </c>
      <c r="V2818">
        <v>8</v>
      </c>
      <c r="W2818">
        <v>47.584867075664626</v>
      </c>
      <c r="X2818">
        <v>177.81087020409581</v>
      </c>
      <c r="Y2818">
        <v>162.08137651821852</v>
      </c>
      <c r="Z2818">
        <v>163.73865030674841</v>
      </c>
      <c r="AA2818">
        <v>29.960278389976953</v>
      </c>
      <c r="AB2818">
        <v>1.303391844114667</v>
      </c>
      <c r="AC2818">
        <v>-15.989439138406803</v>
      </c>
    </row>
    <row r="2819" spans="1:29">
      <c r="A2819">
        <v>9</v>
      </c>
      <c r="B2819">
        <v>140</v>
      </c>
      <c r="C2819">
        <v>2006</v>
      </c>
      <c r="D2819">
        <v>99</v>
      </c>
      <c r="E2819">
        <v>99</v>
      </c>
      <c r="F2819">
        <v>99</v>
      </c>
      <c r="G2819">
        <v>99</v>
      </c>
      <c r="H2819">
        <v>99</v>
      </c>
      <c r="I2819">
        <v>99</v>
      </c>
      <c r="J2819">
        <v>999</v>
      </c>
      <c r="K2819">
        <v>99</v>
      </c>
      <c r="L2819">
        <v>11</v>
      </c>
      <c r="M2819">
        <v>99</v>
      </c>
      <c r="N2819">
        <v>99</v>
      </c>
      <c r="O2819">
        <v>99</v>
      </c>
      <c r="P2819">
        <v>9999</v>
      </c>
      <c r="Q2819">
        <v>576</v>
      </c>
      <c r="R2819">
        <v>1857</v>
      </c>
      <c r="S2819">
        <v>1832</v>
      </c>
      <c r="T2819">
        <v>24.007756948933419</v>
      </c>
      <c r="U2819">
        <v>26.717500192716088</v>
      </c>
      <c r="V2819">
        <v>11</v>
      </c>
      <c r="W2819">
        <v>52.433951965065489</v>
      </c>
      <c r="X2819">
        <v>162.24137418021223</v>
      </c>
      <c r="Y2819">
        <v>147.63263327948277</v>
      </c>
      <c r="Z2819">
        <v>149.64727074235779</v>
      </c>
      <c r="AA2819">
        <v>27.37330388310799</v>
      </c>
      <c r="AB2819">
        <v>1.3583013786517009</v>
      </c>
      <c r="AC2819">
        <v>-24.26565261298672</v>
      </c>
    </row>
    <row r="2820" spans="1:29">
      <c r="A2820">
        <v>9</v>
      </c>
      <c r="B2820">
        <v>141</v>
      </c>
      <c r="C2820">
        <v>2006</v>
      </c>
      <c r="D2820">
        <v>99</v>
      </c>
      <c r="E2820">
        <v>99</v>
      </c>
      <c r="F2820">
        <v>99</v>
      </c>
      <c r="G2820">
        <v>99</v>
      </c>
      <c r="H2820">
        <v>99</v>
      </c>
      <c r="I2820">
        <v>99</v>
      </c>
      <c r="J2820">
        <v>999</v>
      </c>
      <c r="K2820">
        <v>99</v>
      </c>
      <c r="L2820">
        <v>14</v>
      </c>
      <c r="M2820">
        <v>99</v>
      </c>
      <c r="N2820">
        <v>99</v>
      </c>
      <c r="O2820">
        <v>99</v>
      </c>
      <c r="P2820">
        <v>9999</v>
      </c>
      <c r="Q2820">
        <v>809</v>
      </c>
      <c r="R2820">
        <v>3693</v>
      </c>
      <c r="S2820">
        <v>3608</v>
      </c>
      <c r="T2820">
        <v>47.74402068519715</v>
      </c>
      <c r="U2820">
        <v>46.147670542071758</v>
      </c>
      <c r="V2820">
        <v>14</v>
      </c>
      <c r="W2820">
        <v>56.891906873614197</v>
      </c>
      <c r="X2820">
        <v>142.42138871262111</v>
      </c>
      <c r="Y2820">
        <v>128.22388302193343</v>
      </c>
      <c r="Z2820">
        <v>131.2446784922395</v>
      </c>
      <c r="AA2820">
        <v>25.57224851428203</v>
      </c>
      <c r="AB2820">
        <v>1.4623739622675802</v>
      </c>
      <c r="AC2820">
        <v>-16.676597758255671</v>
      </c>
    </row>
    <row r="2821" spans="1:29">
      <c r="A2821">
        <v>9</v>
      </c>
      <c r="B2821">
        <v>142</v>
      </c>
      <c r="C2821">
        <v>2006</v>
      </c>
      <c r="D2821">
        <v>99</v>
      </c>
      <c r="E2821">
        <v>99</v>
      </c>
      <c r="F2821">
        <v>99</v>
      </c>
      <c r="G2821">
        <v>99</v>
      </c>
      <c r="H2821">
        <v>99</v>
      </c>
      <c r="I2821">
        <v>99</v>
      </c>
      <c r="J2821">
        <v>999</v>
      </c>
      <c r="K2821">
        <v>99</v>
      </c>
      <c r="L2821">
        <v>17</v>
      </c>
      <c r="M2821">
        <v>99</v>
      </c>
      <c r="N2821">
        <v>99</v>
      </c>
      <c r="O2821">
        <v>99</v>
      </c>
      <c r="P2821">
        <v>9999</v>
      </c>
      <c r="Q2821">
        <v>431</v>
      </c>
      <c r="R2821">
        <v>1357</v>
      </c>
      <c r="S2821">
        <v>1339</v>
      </c>
      <c r="T2821">
        <v>17.54363283775049</v>
      </c>
      <c r="U2821">
        <v>15.492914235138196</v>
      </c>
      <c r="V2821">
        <v>17</v>
      </c>
      <c r="W2821">
        <v>61.179238237490637</v>
      </c>
      <c r="X2821">
        <v>128.84924763135842</v>
      </c>
      <c r="Y2821">
        <v>117.15254237288104</v>
      </c>
      <c r="Z2821">
        <v>118.72740851381597</v>
      </c>
      <c r="AA2821">
        <v>23.295265252882245</v>
      </c>
      <c r="AB2821">
        <v>1.2285448696083063</v>
      </c>
      <c r="AC2821">
        <v>-6.9634485978198244</v>
      </c>
    </row>
    <row r="2822" spans="1:29">
      <c r="A2822">
        <v>9</v>
      </c>
      <c r="B2822">
        <v>143</v>
      </c>
      <c r="C2822">
        <v>2005</v>
      </c>
      <c r="D2822">
        <v>99</v>
      </c>
      <c r="E2822">
        <v>99</v>
      </c>
      <c r="F2822">
        <v>99</v>
      </c>
      <c r="G2822">
        <v>99</v>
      </c>
      <c r="H2822">
        <v>99</v>
      </c>
      <c r="I2822">
        <v>99</v>
      </c>
      <c r="J2822">
        <v>999</v>
      </c>
      <c r="K2822">
        <v>99</v>
      </c>
      <c r="L2822">
        <v>1</v>
      </c>
      <c r="M2822">
        <v>99</v>
      </c>
      <c r="N2822">
        <v>99</v>
      </c>
      <c r="O2822">
        <v>99</v>
      </c>
      <c r="P2822">
        <v>9999</v>
      </c>
      <c r="Q2822">
        <v>4</v>
      </c>
      <c r="R2822">
        <v>4</v>
      </c>
      <c r="S2822">
        <v>0</v>
      </c>
      <c r="T2822">
        <v>4.5187528242205163E-2</v>
      </c>
      <c r="U2822">
        <v>0</v>
      </c>
      <c r="V2822">
        <v>1</v>
      </c>
      <c r="X2822">
        <v>92.118093174431181</v>
      </c>
      <c r="Y2822">
        <v>0</v>
      </c>
    </row>
    <row r="2823" spans="1:29">
      <c r="A2823">
        <v>9</v>
      </c>
      <c r="B2823">
        <v>144</v>
      </c>
      <c r="C2823">
        <v>2005</v>
      </c>
      <c r="D2823">
        <v>99</v>
      </c>
      <c r="E2823">
        <v>99</v>
      </c>
      <c r="F2823">
        <v>99</v>
      </c>
      <c r="G2823">
        <v>99</v>
      </c>
      <c r="H2823">
        <v>99</v>
      </c>
      <c r="I2823">
        <v>99</v>
      </c>
      <c r="J2823">
        <v>999</v>
      </c>
      <c r="K2823">
        <v>99</v>
      </c>
      <c r="L2823">
        <v>2</v>
      </c>
      <c r="M2823">
        <v>99</v>
      </c>
      <c r="N2823">
        <v>99</v>
      </c>
      <c r="O2823">
        <v>99</v>
      </c>
      <c r="P2823">
        <v>9999</v>
      </c>
      <c r="Q2823">
        <v>24</v>
      </c>
      <c r="R2823">
        <v>23</v>
      </c>
      <c r="S2823">
        <v>23</v>
      </c>
      <c r="T2823">
        <v>0.25982828739267966</v>
      </c>
      <c r="U2823">
        <v>0.38256190641834825</v>
      </c>
      <c r="V2823">
        <v>2</v>
      </c>
      <c r="W2823">
        <v>38</v>
      </c>
      <c r="X2823">
        <v>212.09194969145975</v>
      </c>
      <c r="Y2823">
        <v>195.76086956521743</v>
      </c>
      <c r="Z2823">
        <v>195.76086956521743</v>
      </c>
      <c r="AA2823">
        <v>26.499183566265195</v>
      </c>
      <c r="AB2823">
        <v>1.9336831267771379</v>
      </c>
      <c r="AC2823">
        <v>-32.837140241470038</v>
      </c>
    </row>
    <row r="2824" spans="1:29">
      <c r="A2824">
        <v>9</v>
      </c>
      <c r="B2824">
        <v>145</v>
      </c>
      <c r="C2824">
        <v>2005</v>
      </c>
      <c r="D2824">
        <v>99</v>
      </c>
      <c r="E2824">
        <v>99</v>
      </c>
      <c r="F2824">
        <v>99</v>
      </c>
      <c r="G2824">
        <v>99</v>
      </c>
      <c r="H2824">
        <v>99</v>
      </c>
      <c r="I2824">
        <v>99</v>
      </c>
      <c r="J2824">
        <v>999</v>
      </c>
      <c r="K2824">
        <v>99</v>
      </c>
      <c r="L2824">
        <v>5</v>
      </c>
      <c r="M2824">
        <v>99</v>
      </c>
      <c r="N2824">
        <v>99</v>
      </c>
      <c r="O2824">
        <v>99</v>
      </c>
      <c r="P2824">
        <v>9999</v>
      </c>
      <c r="Q2824">
        <v>96</v>
      </c>
      <c r="R2824">
        <v>116</v>
      </c>
      <c r="S2824">
        <v>116</v>
      </c>
      <c r="T2824">
        <v>1.3104383190239497</v>
      </c>
      <c r="U2824">
        <v>1.781961039946431</v>
      </c>
      <c r="V2824">
        <v>5</v>
      </c>
      <c r="W2824">
        <v>42.560344827586221</v>
      </c>
      <c r="X2824">
        <v>195.880188291553</v>
      </c>
      <c r="Y2824">
        <v>180.79741379310349</v>
      </c>
      <c r="Z2824">
        <v>180.79741379310349</v>
      </c>
      <c r="AA2824">
        <v>29.547992700382657</v>
      </c>
      <c r="AB2824">
        <v>1.588150046673527</v>
      </c>
      <c r="AC2824">
        <v>-10.550801011208216</v>
      </c>
    </row>
    <row r="2825" spans="1:29">
      <c r="A2825">
        <v>9</v>
      </c>
      <c r="B2825">
        <v>146</v>
      </c>
      <c r="C2825">
        <v>2005</v>
      </c>
      <c r="D2825">
        <v>99</v>
      </c>
      <c r="E2825">
        <v>99</v>
      </c>
      <c r="F2825">
        <v>99</v>
      </c>
      <c r="G2825">
        <v>99</v>
      </c>
      <c r="H2825">
        <v>99</v>
      </c>
      <c r="I2825">
        <v>99</v>
      </c>
      <c r="J2825">
        <v>999</v>
      </c>
      <c r="K2825">
        <v>99</v>
      </c>
      <c r="L2825">
        <v>8</v>
      </c>
      <c r="M2825">
        <v>99</v>
      </c>
      <c r="N2825">
        <v>99</v>
      </c>
      <c r="O2825">
        <v>99</v>
      </c>
      <c r="P2825">
        <v>9999</v>
      </c>
      <c r="Q2825">
        <v>329</v>
      </c>
      <c r="R2825">
        <v>580</v>
      </c>
      <c r="S2825">
        <v>568</v>
      </c>
      <c r="T2825">
        <v>6.5521915951197487</v>
      </c>
      <c r="U2825">
        <v>8.0192877474746531</v>
      </c>
      <c r="V2825">
        <v>8</v>
      </c>
      <c r="W2825">
        <v>47.713028169014081</v>
      </c>
      <c r="X2825">
        <v>180.08424552620775</v>
      </c>
      <c r="Y2825">
        <v>162.72706896551739</v>
      </c>
      <c r="Z2825">
        <v>166.16496478873253</v>
      </c>
      <c r="AA2825">
        <v>26.089633983771918</v>
      </c>
      <c r="AB2825">
        <v>1.2742186169230088</v>
      </c>
      <c r="AC2825">
        <v>-17.993934481009397</v>
      </c>
    </row>
    <row r="2826" spans="1:29">
      <c r="A2826">
        <v>9</v>
      </c>
      <c r="B2826">
        <v>147</v>
      </c>
      <c r="C2826">
        <v>2005</v>
      </c>
      <c r="D2826">
        <v>99</v>
      </c>
      <c r="E2826">
        <v>99</v>
      </c>
      <c r="F2826">
        <v>99</v>
      </c>
      <c r="G2826">
        <v>99</v>
      </c>
      <c r="H2826">
        <v>99</v>
      </c>
      <c r="I2826">
        <v>99</v>
      </c>
      <c r="J2826">
        <v>999</v>
      </c>
      <c r="K2826">
        <v>99</v>
      </c>
      <c r="L2826">
        <v>11</v>
      </c>
      <c r="M2826">
        <v>99</v>
      </c>
      <c r="N2826">
        <v>99</v>
      </c>
      <c r="O2826">
        <v>99</v>
      </c>
      <c r="P2826">
        <v>9999</v>
      </c>
      <c r="Q2826">
        <v>698</v>
      </c>
      <c r="R2826">
        <v>1805</v>
      </c>
      <c r="S2826">
        <v>1784</v>
      </c>
      <c r="T2826">
        <v>20.390872119295075</v>
      </c>
      <c r="U2826">
        <v>22.922548653335344</v>
      </c>
      <c r="V2826">
        <v>11</v>
      </c>
      <c r="W2826">
        <v>52.431053811659197</v>
      </c>
      <c r="X2826">
        <v>163.55891153441021</v>
      </c>
      <c r="Y2826">
        <v>149.46437673130183</v>
      </c>
      <c r="Z2826">
        <v>151.22376681614341</v>
      </c>
      <c r="AA2826">
        <v>25.886631636239297</v>
      </c>
      <c r="AB2826">
        <v>1.3787951332690849</v>
      </c>
      <c r="AC2826">
        <v>-19.324292409992744</v>
      </c>
    </row>
    <row r="2827" spans="1:29">
      <c r="A2827">
        <v>9</v>
      </c>
      <c r="B2827">
        <v>148</v>
      </c>
      <c r="C2827">
        <v>2005</v>
      </c>
      <c r="D2827">
        <v>99</v>
      </c>
      <c r="E2827">
        <v>99</v>
      </c>
      <c r="F2827">
        <v>99</v>
      </c>
      <c r="G2827">
        <v>99</v>
      </c>
      <c r="H2827">
        <v>99</v>
      </c>
      <c r="I2827">
        <v>99</v>
      </c>
      <c r="J2827">
        <v>999</v>
      </c>
      <c r="K2827">
        <v>99</v>
      </c>
      <c r="L2827">
        <v>14</v>
      </c>
      <c r="M2827">
        <v>99</v>
      </c>
      <c r="N2827">
        <v>99</v>
      </c>
      <c r="O2827">
        <v>99</v>
      </c>
      <c r="P2827">
        <v>9999</v>
      </c>
      <c r="Q2827">
        <v>993</v>
      </c>
      <c r="R2827">
        <v>4425</v>
      </c>
      <c r="S2827">
        <v>4391</v>
      </c>
      <c r="T2827">
        <v>49.988703117939451</v>
      </c>
      <c r="U2827">
        <v>48.908455930865081</v>
      </c>
      <c r="V2827">
        <v>14</v>
      </c>
      <c r="W2827">
        <v>56.985424732407189</v>
      </c>
      <c r="X2827">
        <v>141.99966946398047</v>
      </c>
      <c r="Y2827">
        <v>130.083638418079</v>
      </c>
      <c r="Z2827">
        <v>131.0908904577544</v>
      </c>
      <c r="AA2827">
        <v>24.356600054354608</v>
      </c>
      <c r="AB2827">
        <v>1.458846156123474</v>
      </c>
      <c r="AC2827">
        <v>-20.821167530656297</v>
      </c>
    </row>
    <row r="2828" spans="1:29">
      <c r="A2828">
        <v>9</v>
      </c>
      <c r="B2828">
        <v>149</v>
      </c>
      <c r="C2828">
        <v>2005</v>
      </c>
      <c r="D2828">
        <v>99</v>
      </c>
      <c r="E2828">
        <v>99</v>
      </c>
      <c r="F2828">
        <v>99</v>
      </c>
      <c r="G2828">
        <v>99</v>
      </c>
      <c r="H2828">
        <v>99</v>
      </c>
      <c r="I2828">
        <v>99</v>
      </c>
      <c r="J2828">
        <v>999</v>
      </c>
      <c r="K2828">
        <v>99</v>
      </c>
      <c r="L2828">
        <v>17</v>
      </c>
      <c r="M2828">
        <v>99</v>
      </c>
      <c r="N2828">
        <v>99</v>
      </c>
      <c r="O2828">
        <v>99</v>
      </c>
      <c r="P2828">
        <v>9999</v>
      </c>
      <c r="Q2828">
        <v>551</v>
      </c>
      <c r="R2828">
        <v>1704</v>
      </c>
      <c r="S2828">
        <v>1684</v>
      </c>
      <c r="T2828">
        <v>19.249887031179394</v>
      </c>
      <c r="U2828">
        <v>16.696148644566822</v>
      </c>
      <c r="V2828">
        <v>17</v>
      </c>
      <c r="W2828">
        <v>60.976247030878845</v>
      </c>
      <c r="X2828">
        <v>126.23900681081804</v>
      </c>
      <c r="Y2828">
        <v>115.31842723004702</v>
      </c>
      <c r="Z2828">
        <v>116.68800475059396</v>
      </c>
      <c r="AA2828">
        <v>22.123080961313715</v>
      </c>
      <c r="AB2828">
        <v>1.1127232971970873</v>
      </c>
      <c r="AC2828">
        <v>-6.5704803300963022</v>
      </c>
    </row>
    <row r="2829" spans="1:29">
      <c r="A2829">
        <v>9</v>
      </c>
      <c r="B2829">
        <v>150</v>
      </c>
      <c r="C2829">
        <v>2004</v>
      </c>
      <c r="D2829">
        <v>99</v>
      </c>
      <c r="E2829">
        <v>99</v>
      </c>
      <c r="F2829">
        <v>99</v>
      </c>
      <c r="G2829">
        <v>99</v>
      </c>
      <c r="H2829">
        <v>99</v>
      </c>
      <c r="I2829">
        <v>99</v>
      </c>
      <c r="J2829">
        <v>999</v>
      </c>
      <c r="K2829">
        <v>99</v>
      </c>
      <c r="L2829">
        <v>1</v>
      </c>
      <c r="M2829">
        <v>99</v>
      </c>
      <c r="N2829">
        <v>99</v>
      </c>
      <c r="O2829">
        <v>99</v>
      </c>
      <c r="P2829">
        <v>9999</v>
      </c>
      <c r="Q2829">
        <v>2</v>
      </c>
      <c r="R2829">
        <v>2</v>
      </c>
      <c r="S2829">
        <v>0</v>
      </c>
      <c r="T2829">
        <v>2.5445292620865138E-2</v>
      </c>
      <c r="U2829">
        <v>0</v>
      </c>
      <c r="V2829">
        <v>1</v>
      </c>
      <c r="X2829">
        <v>101.95016251354279</v>
      </c>
      <c r="Y2829">
        <v>0</v>
      </c>
    </row>
    <row r="2830" spans="1:29">
      <c r="A2830">
        <v>9</v>
      </c>
      <c r="B2830">
        <v>151</v>
      </c>
      <c r="C2830">
        <v>2004</v>
      </c>
      <c r="D2830">
        <v>99</v>
      </c>
      <c r="E2830">
        <v>99</v>
      </c>
      <c r="F2830">
        <v>99</v>
      </c>
      <c r="G2830">
        <v>99</v>
      </c>
      <c r="H2830">
        <v>99</v>
      </c>
      <c r="I2830">
        <v>99</v>
      </c>
      <c r="J2830">
        <v>999</v>
      </c>
      <c r="K2830">
        <v>99</v>
      </c>
      <c r="L2830">
        <v>2</v>
      </c>
      <c r="M2830">
        <v>99</v>
      </c>
      <c r="N2830">
        <v>99</v>
      </c>
      <c r="O2830">
        <v>99</v>
      </c>
      <c r="P2830">
        <v>9999</v>
      </c>
      <c r="Q2830">
        <v>13</v>
      </c>
      <c r="R2830">
        <v>16</v>
      </c>
      <c r="S2830">
        <v>16</v>
      </c>
      <c r="T2830">
        <v>0.20356234096692111</v>
      </c>
      <c r="U2830">
        <v>0.32178875144652302</v>
      </c>
      <c r="V2830">
        <v>2</v>
      </c>
      <c r="W2830">
        <v>37.625</v>
      </c>
      <c r="X2830">
        <v>229.17118093174437</v>
      </c>
      <c r="Y2830">
        <v>211.52500000000001</v>
      </c>
      <c r="Z2830">
        <v>211.52500000000001</v>
      </c>
      <c r="AA2830">
        <v>37.438073868723635</v>
      </c>
      <c r="AB2830">
        <v>1.3169567191065921</v>
      </c>
      <c r="AC2830">
        <v>25.409790166521447</v>
      </c>
    </row>
    <row r="2831" spans="1:29">
      <c r="A2831">
        <v>9</v>
      </c>
      <c r="B2831">
        <v>152</v>
      </c>
      <c r="C2831">
        <v>2004</v>
      </c>
      <c r="D2831">
        <v>99</v>
      </c>
      <c r="E2831">
        <v>99</v>
      </c>
      <c r="F2831">
        <v>99</v>
      </c>
      <c r="G2831">
        <v>99</v>
      </c>
      <c r="H2831">
        <v>99</v>
      </c>
      <c r="I2831">
        <v>99</v>
      </c>
      <c r="J2831">
        <v>999</v>
      </c>
      <c r="K2831">
        <v>99</v>
      </c>
      <c r="L2831">
        <v>5</v>
      </c>
      <c r="M2831">
        <v>99</v>
      </c>
      <c r="N2831">
        <v>99</v>
      </c>
      <c r="O2831">
        <v>99</v>
      </c>
      <c r="P2831">
        <v>9999</v>
      </c>
      <c r="Q2831">
        <v>70</v>
      </c>
      <c r="R2831">
        <v>86</v>
      </c>
      <c r="S2831">
        <v>86</v>
      </c>
      <c r="T2831">
        <v>1.0941475826972009</v>
      </c>
      <c r="U2831">
        <v>1.5068373454082395</v>
      </c>
      <c r="V2831">
        <v>5</v>
      </c>
      <c r="W2831">
        <v>42.476744186046503</v>
      </c>
      <c r="X2831">
        <v>199.65355640101797</v>
      </c>
      <c r="Y2831">
        <v>184.28023255813963</v>
      </c>
      <c r="Z2831">
        <v>184.28023255813963</v>
      </c>
      <c r="AA2831">
        <v>26.740565907664799</v>
      </c>
      <c r="AB2831">
        <v>1.4998197115378051</v>
      </c>
      <c r="AC2831">
        <v>27.27104023296241</v>
      </c>
    </row>
    <row r="2832" spans="1:29">
      <c r="A2832">
        <v>9</v>
      </c>
      <c r="B2832">
        <v>153</v>
      </c>
      <c r="C2832">
        <v>2004</v>
      </c>
      <c r="D2832">
        <v>99</v>
      </c>
      <c r="E2832">
        <v>99</v>
      </c>
      <c r="F2832">
        <v>99</v>
      </c>
      <c r="G2832">
        <v>99</v>
      </c>
      <c r="H2832">
        <v>99</v>
      </c>
      <c r="I2832">
        <v>99</v>
      </c>
      <c r="J2832">
        <v>999</v>
      </c>
      <c r="K2832">
        <v>99</v>
      </c>
      <c r="L2832">
        <v>8</v>
      </c>
      <c r="M2832">
        <v>99</v>
      </c>
      <c r="N2832">
        <v>99</v>
      </c>
      <c r="O2832">
        <v>99</v>
      </c>
      <c r="P2832">
        <v>9999</v>
      </c>
      <c r="Q2832">
        <v>287</v>
      </c>
      <c r="R2832">
        <v>416</v>
      </c>
      <c r="S2832">
        <v>413</v>
      </c>
      <c r="T2832">
        <v>5.2926208651399502</v>
      </c>
      <c r="U2832">
        <v>6.8175307362738407</v>
      </c>
      <c r="V2832">
        <v>8</v>
      </c>
      <c r="W2832">
        <v>47.648910411622282</v>
      </c>
      <c r="X2832">
        <v>188.19276606383875</v>
      </c>
      <c r="Y2832">
        <v>172.36322115384604</v>
      </c>
      <c r="Z2832">
        <v>173.6152542372881</v>
      </c>
      <c r="AA2832">
        <v>25.805117737548105</v>
      </c>
      <c r="AB2832">
        <v>1.3075419239991424</v>
      </c>
      <c r="AC2832">
        <v>-15.032409096930028</v>
      </c>
    </row>
    <row r="2833" spans="1:29">
      <c r="A2833">
        <v>9</v>
      </c>
      <c r="B2833">
        <v>154</v>
      </c>
      <c r="C2833">
        <v>2004</v>
      </c>
      <c r="D2833">
        <v>99</v>
      </c>
      <c r="E2833">
        <v>99</v>
      </c>
      <c r="F2833">
        <v>99</v>
      </c>
      <c r="G2833">
        <v>99</v>
      </c>
      <c r="H2833">
        <v>99</v>
      </c>
      <c r="I2833">
        <v>99</v>
      </c>
      <c r="J2833">
        <v>999</v>
      </c>
      <c r="K2833">
        <v>99</v>
      </c>
      <c r="L2833">
        <v>11</v>
      </c>
      <c r="M2833">
        <v>99</v>
      </c>
      <c r="N2833">
        <v>99</v>
      </c>
      <c r="O2833">
        <v>99</v>
      </c>
      <c r="P2833">
        <v>9999</v>
      </c>
      <c r="Q2833">
        <v>700</v>
      </c>
      <c r="R2833">
        <v>1559</v>
      </c>
      <c r="S2833">
        <v>1536</v>
      </c>
      <c r="T2833">
        <v>19.834605597964376</v>
      </c>
      <c r="U2833">
        <v>22.395485449479747</v>
      </c>
      <c r="V2833">
        <v>11</v>
      </c>
      <c r="W2833">
        <v>52.56184895833335</v>
      </c>
      <c r="X2833">
        <v>165.60918776586055</v>
      </c>
      <c r="Y2833">
        <v>151.08633739576655</v>
      </c>
      <c r="Z2833">
        <v>153.34869791666668</v>
      </c>
      <c r="AA2833">
        <v>25.421174857136936</v>
      </c>
      <c r="AB2833">
        <v>1.3545170257400039</v>
      </c>
      <c r="AC2833">
        <v>-29.954639691495725</v>
      </c>
    </row>
    <row r="2834" spans="1:29">
      <c r="A2834">
        <v>9</v>
      </c>
      <c r="B2834">
        <v>155</v>
      </c>
      <c r="C2834">
        <v>2004</v>
      </c>
      <c r="D2834">
        <v>99</v>
      </c>
      <c r="E2834">
        <v>99</v>
      </c>
      <c r="F2834">
        <v>99</v>
      </c>
      <c r="G2834">
        <v>99</v>
      </c>
      <c r="H2834">
        <v>99</v>
      </c>
      <c r="I2834">
        <v>99</v>
      </c>
      <c r="J2834">
        <v>999</v>
      </c>
      <c r="K2834">
        <v>99</v>
      </c>
      <c r="L2834">
        <v>14</v>
      </c>
      <c r="M2834">
        <v>99</v>
      </c>
      <c r="N2834">
        <v>99</v>
      </c>
      <c r="O2834">
        <v>99</v>
      </c>
      <c r="P2834">
        <v>9999</v>
      </c>
      <c r="Q2834">
        <v>1047</v>
      </c>
      <c r="R2834">
        <v>3936</v>
      </c>
      <c r="S2834">
        <v>3916</v>
      </c>
      <c r="T2834">
        <v>50.07633587786259</v>
      </c>
      <c r="U2834">
        <v>49.246058387296806</v>
      </c>
      <c r="V2834">
        <v>14</v>
      </c>
      <c r="W2834">
        <v>56.998978549540318</v>
      </c>
      <c r="X2834">
        <v>143.21772961093677</v>
      </c>
      <c r="Y2834">
        <v>131.59131097560993</v>
      </c>
      <c r="Z2834">
        <v>132.2633810010216</v>
      </c>
      <c r="AA2834">
        <v>24.491552340884155</v>
      </c>
      <c r="AB2834">
        <v>1.4727691630773501</v>
      </c>
      <c r="AC2834">
        <v>-19.793210849024987</v>
      </c>
    </row>
    <row r="2835" spans="1:29">
      <c r="A2835">
        <v>9</v>
      </c>
      <c r="B2835">
        <v>156</v>
      </c>
      <c r="C2835">
        <v>2004</v>
      </c>
      <c r="D2835">
        <v>99</v>
      </c>
      <c r="E2835">
        <v>99</v>
      </c>
      <c r="F2835">
        <v>99</v>
      </c>
      <c r="G2835">
        <v>99</v>
      </c>
      <c r="H2835">
        <v>99</v>
      </c>
      <c r="I2835">
        <v>99</v>
      </c>
      <c r="J2835">
        <v>999</v>
      </c>
      <c r="K2835">
        <v>99</v>
      </c>
      <c r="L2835">
        <v>17</v>
      </c>
      <c r="M2835">
        <v>99</v>
      </c>
      <c r="N2835">
        <v>99</v>
      </c>
      <c r="O2835">
        <v>99</v>
      </c>
      <c r="P2835">
        <v>9999</v>
      </c>
      <c r="Q2835">
        <v>599</v>
      </c>
      <c r="R2835">
        <v>1770</v>
      </c>
      <c r="S2835">
        <v>1765</v>
      </c>
      <c r="T2835">
        <v>22.519083969465644</v>
      </c>
      <c r="U2835">
        <v>19.412635694610245</v>
      </c>
      <c r="V2835">
        <v>17</v>
      </c>
      <c r="W2835">
        <v>60.905382436260624</v>
      </c>
      <c r="X2835">
        <v>125.28576063071181</v>
      </c>
      <c r="Y2835">
        <v>115.35118644067796</v>
      </c>
      <c r="Z2835">
        <v>115.6779603399433</v>
      </c>
      <c r="AA2835">
        <v>20.9563497872686</v>
      </c>
      <c r="AB2835">
        <v>1.069059809555025</v>
      </c>
      <c r="AC2835">
        <v>-14.245441249005937</v>
      </c>
    </row>
    <row r="2836" spans="1:29">
      <c r="A2836">
        <v>9</v>
      </c>
      <c r="B2836">
        <v>157</v>
      </c>
      <c r="C2836">
        <v>2003</v>
      </c>
      <c r="D2836">
        <v>99</v>
      </c>
      <c r="E2836">
        <v>99</v>
      </c>
      <c r="F2836">
        <v>99</v>
      </c>
      <c r="G2836">
        <v>99</v>
      </c>
      <c r="H2836">
        <v>99</v>
      </c>
      <c r="I2836">
        <v>99</v>
      </c>
      <c r="J2836">
        <v>999</v>
      </c>
      <c r="K2836">
        <v>99</v>
      </c>
      <c r="L2836">
        <v>1</v>
      </c>
      <c r="M2836">
        <v>99</v>
      </c>
      <c r="N2836">
        <v>99</v>
      </c>
      <c r="O2836">
        <v>99</v>
      </c>
      <c r="P2836">
        <v>9999</v>
      </c>
      <c r="Q2836">
        <v>4</v>
      </c>
      <c r="R2836">
        <v>4</v>
      </c>
      <c r="S2836">
        <v>0</v>
      </c>
      <c r="T2836">
        <v>5.2868094105207514E-2</v>
      </c>
      <c r="U2836">
        <v>0</v>
      </c>
      <c r="V2836">
        <v>1</v>
      </c>
      <c r="X2836">
        <v>90.032502708559022</v>
      </c>
      <c r="Y2836">
        <v>0</v>
      </c>
    </row>
    <row r="2837" spans="1:29">
      <c r="A2837">
        <v>9</v>
      </c>
      <c r="B2837">
        <v>158</v>
      </c>
      <c r="C2837">
        <v>2003</v>
      </c>
      <c r="D2837">
        <v>99</v>
      </c>
      <c r="E2837">
        <v>99</v>
      </c>
      <c r="F2837">
        <v>99</v>
      </c>
      <c r="G2837">
        <v>99</v>
      </c>
      <c r="H2837">
        <v>99</v>
      </c>
      <c r="I2837">
        <v>99</v>
      </c>
      <c r="J2837">
        <v>999</v>
      </c>
      <c r="K2837">
        <v>99</v>
      </c>
      <c r="L2837">
        <v>2</v>
      </c>
      <c r="M2837">
        <v>99</v>
      </c>
      <c r="N2837">
        <v>99</v>
      </c>
      <c r="O2837">
        <v>99</v>
      </c>
      <c r="P2837">
        <v>9999</v>
      </c>
      <c r="Q2837">
        <v>9</v>
      </c>
      <c r="R2837">
        <v>10</v>
      </c>
      <c r="S2837">
        <v>10</v>
      </c>
      <c r="T2837">
        <v>0.13217023526301877</v>
      </c>
      <c r="U2837">
        <v>0.18017871601797816</v>
      </c>
      <c r="V2837">
        <v>2</v>
      </c>
      <c r="W2837">
        <v>37.799999999999997</v>
      </c>
      <c r="X2837">
        <v>194.58288190682561</v>
      </c>
      <c r="Y2837">
        <v>179.60000000000005</v>
      </c>
      <c r="Z2837">
        <v>179.60000000000005</v>
      </c>
      <c r="AA2837">
        <v>33.320654255281241</v>
      </c>
      <c r="AB2837">
        <v>1.0770329614270018</v>
      </c>
      <c r="AC2837">
        <v>-35.834261096148822</v>
      </c>
    </row>
    <row r="2838" spans="1:29">
      <c r="A2838">
        <v>9</v>
      </c>
      <c r="B2838">
        <v>159</v>
      </c>
      <c r="C2838">
        <v>2003</v>
      </c>
      <c r="D2838">
        <v>99</v>
      </c>
      <c r="E2838">
        <v>99</v>
      </c>
      <c r="F2838">
        <v>99</v>
      </c>
      <c r="G2838">
        <v>99</v>
      </c>
      <c r="H2838">
        <v>99</v>
      </c>
      <c r="I2838">
        <v>99</v>
      </c>
      <c r="J2838">
        <v>999</v>
      </c>
      <c r="K2838">
        <v>99</v>
      </c>
      <c r="L2838">
        <v>5</v>
      </c>
      <c r="M2838">
        <v>99</v>
      </c>
      <c r="N2838">
        <v>99</v>
      </c>
      <c r="O2838">
        <v>99</v>
      </c>
      <c r="P2838">
        <v>9999</v>
      </c>
      <c r="Q2838">
        <v>59</v>
      </c>
      <c r="R2838">
        <v>71</v>
      </c>
      <c r="S2838">
        <v>71</v>
      </c>
      <c r="T2838">
        <v>0.93840867036743325</v>
      </c>
      <c r="U2838">
        <v>1.331837729603714</v>
      </c>
      <c r="V2838">
        <v>5</v>
      </c>
      <c r="W2838">
        <v>42.464788732394361</v>
      </c>
      <c r="X2838">
        <v>202.57885340210271</v>
      </c>
      <c r="Y2838">
        <v>186.98028169014088</v>
      </c>
      <c r="Z2838">
        <v>186.98028169014088</v>
      </c>
      <c r="AA2838">
        <v>27.373214108410458</v>
      </c>
      <c r="AB2838">
        <v>1.4901648071770557</v>
      </c>
      <c r="AC2838">
        <v>5.9994042692156944</v>
      </c>
    </row>
    <row r="2839" spans="1:29">
      <c r="A2839">
        <v>9</v>
      </c>
      <c r="B2839">
        <v>160</v>
      </c>
      <c r="C2839">
        <v>2003</v>
      </c>
      <c r="D2839">
        <v>99</v>
      </c>
      <c r="E2839">
        <v>99</v>
      </c>
      <c r="F2839">
        <v>99</v>
      </c>
      <c r="G2839">
        <v>99</v>
      </c>
      <c r="H2839">
        <v>99</v>
      </c>
      <c r="I2839">
        <v>99</v>
      </c>
      <c r="J2839">
        <v>999</v>
      </c>
      <c r="K2839">
        <v>99</v>
      </c>
      <c r="L2839">
        <v>8</v>
      </c>
      <c r="M2839">
        <v>99</v>
      </c>
      <c r="N2839">
        <v>99</v>
      </c>
      <c r="O2839">
        <v>99</v>
      </c>
      <c r="P2839">
        <v>9999</v>
      </c>
      <c r="Q2839">
        <v>246</v>
      </c>
      <c r="R2839">
        <v>358</v>
      </c>
      <c r="S2839">
        <v>356</v>
      </c>
      <c r="T2839">
        <v>4.7316944224160737</v>
      </c>
      <c r="U2839">
        <v>6.1487892963409196</v>
      </c>
      <c r="V2839">
        <v>8</v>
      </c>
      <c r="W2839">
        <v>47.657303370786515</v>
      </c>
      <c r="X2839">
        <v>186.68569215032349</v>
      </c>
      <c r="Y2839">
        <v>171.20223463687162</v>
      </c>
      <c r="Z2839">
        <v>172.16404494382027</v>
      </c>
      <c r="AA2839">
        <v>25.946810317665157</v>
      </c>
      <c r="AB2839">
        <v>1.3134898741670851</v>
      </c>
      <c r="AC2839">
        <v>-7.0831727133026128</v>
      </c>
    </row>
    <row r="2840" spans="1:29">
      <c r="A2840">
        <v>9</v>
      </c>
      <c r="B2840">
        <v>161</v>
      </c>
      <c r="C2840">
        <v>2003</v>
      </c>
      <c r="D2840">
        <v>99</v>
      </c>
      <c r="E2840">
        <v>99</v>
      </c>
      <c r="F2840">
        <v>99</v>
      </c>
      <c r="G2840">
        <v>99</v>
      </c>
      <c r="H2840">
        <v>99</v>
      </c>
      <c r="I2840">
        <v>99</v>
      </c>
      <c r="J2840">
        <v>999</v>
      </c>
      <c r="K2840">
        <v>99</v>
      </c>
      <c r="L2840">
        <v>11</v>
      </c>
      <c r="M2840">
        <v>99</v>
      </c>
      <c r="N2840">
        <v>99</v>
      </c>
      <c r="O2840">
        <v>99</v>
      </c>
      <c r="P2840">
        <v>9999</v>
      </c>
      <c r="Q2840">
        <v>692</v>
      </c>
      <c r="R2840">
        <v>1534</v>
      </c>
      <c r="S2840">
        <v>1480</v>
      </c>
      <c r="T2840">
        <v>20.274914089347075</v>
      </c>
      <c r="U2840">
        <v>22.934804297924515</v>
      </c>
      <c r="V2840">
        <v>11</v>
      </c>
      <c r="W2840">
        <v>52.585810810810813</v>
      </c>
      <c r="X2840">
        <v>165.96439533802945</v>
      </c>
      <c r="Y2840">
        <v>149.02959582790101</v>
      </c>
      <c r="Z2840">
        <v>154.46716216216231</v>
      </c>
      <c r="AA2840">
        <v>25.03343256528488</v>
      </c>
      <c r="AB2840">
        <v>1.367850460805679</v>
      </c>
      <c r="AC2840">
        <v>-25.241312001702276</v>
      </c>
    </row>
    <row r="2841" spans="1:29">
      <c r="A2841">
        <v>9</v>
      </c>
      <c r="B2841">
        <v>162</v>
      </c>
      <c r="C2841">
        <v>2003</v>
      </c>
      <c r="D2841">
        <v>99</v>
      </c>
      <c r="E2841">
        <v>99</v>
      </c>
      <c r="F2841">
        <v>99</v>
      </c>
      <c r="G2841">
        <v>99</v>
      </c>
      <c r="H2841">
        <v>99</v>
      </c>
      <c r="I2841">
        <v>99</v>
      </c>
      <c r="J2841">
        <v>999</v>
      </c>
      <c r="K2841">
        <v>99</v>
      </c>
      <c r="L2841">
        <v>14</v>
      </c>
      <c r="M2841">
        <v>99</v>
      </c>
      <c r="N2841">
        <v>99</v>
      </c>
      <c r="O2841">
        <v>99</v>
      </c>
      <c r="P2841">
        <v>9999</v>
      </c>
      <c r="Q2841">
        <v>1085</v>
      </c>
      <c r="R2841">
        <v>3948</v>
      </c>
      <c r="S2841">
        <v>3932</v>
      </c>
      <c r="T2841">
        <v>52.180808881839809</v>
      </c>
      <c r="U2841">
        <v>51.181299214948488</v>
      </c>
      <c r="V2841">
        <v>14</v>
      </c>
      <c r="W2841">
        <v>56.95142421159715</v>
      </c>
      <c r="X2841">
        <v>140.54814429402393</v>
      </c>
      <c r="Y2841">
        <v>129.22216312056739</v>
      </c>
      <c r="Z2841">
        <v>129.74799084435404</v>
      </c>
      <c r="AA2841">
        <v>24.364278893367111</v>
      </c>
      <c r="AB2841">
        <v>1.4612424186308863</v>
      </c>
      <c r="AC2841">
        <v>-27.019717033781745</v>
      </c>
    </row>
    <row r="2842" spans="1:29">
      <c r="A2842">
        <v>9</v>
      </c>
      <c r="B2842">
        <v>163</v>
      </c>
      <c r="C2842">
        <v>2003</v>
      </c>
      <c r="D2842">
        <v>99</v>
      </c>
      <c r="E2842">
        <v>99</v>
      </c>
      <c r="F2842">
        <v>99</v>
      </c>
      <c r="G2842">
        <v>99</v>
      </c>
      <c r="H2842">
        <v>99</v>
      </c>
      <c r="I2842">
        <v>99</v>
      </c>
      <c r="J2842">
        <v>999</v>
      </c>
      <c r="K2842">
        <v>99</v>
      </c>
      <c r="L2842">
        <v>17</v>
      </c>
      <c r="M2842">
        <v>99</v>
      </c>
      <c r="N2842">
        <v>99</v>
      </c>
      <c r="O2842">
        <v>99</v>
      </c>
      <c r="P2842">
        <v>9999</v>
      </c>
      <c r="Q2842">
        <v>583</v>
      </c>
      <c r="R2842">
        <v>1572</v>
      </c>
      <c r="S2842">
        <v>1570</v>
      </c>
      <c r="T2842">
        <v>20.777160983346555</v>
      </c>
      <c r="U2842">
        <v>17.962042283610725</v>
      </c>
      <c r="V2842">
        <v>17</v>
      </c>
      <c r="W2842">
        <v>60.908917197452226</v>
      </c>
      <c r="X2842">
        <v>123.4979558305005</v>
      </c>
      <c r="Y2842">
        <v>113.8953562340967</v>
      </c>
      <c r="Z2842">
        <v>114.04044585987258</v>
      </c>
      <c r="AA2842">
        <v>20.792189580991796</v>
      </c>
      <c r="AB2842">
        <v>1.0539507594452306</v>
      </c>
      <c r="AC2842">
        <v>-10.101808295292017</v>
      </c>
    </row>
    <row r="2843" spans="1:29">
      <c r="A2843">
        <v>9</v>
      </c>
      <c r="B2843">
        <v>164</v>
      </c>
      <c r="C2843">
        <v>2002</v>
      </c>
      <c r="D2843">
        <v>99</v>
      </c>
      <c r="E2843">
        <v>99</v>
      </c>
      <c r="F2843">
        <v>99</v>
      </c>
      <c r="G2843">
        <v>99</v>
      </c>
      <c r="H2843">
        <v>99</v>
      </c>
      <c r="I2843">
        <v>99</v>
      </c>
      <c r="J2843">
        <v>999</v>
      </c>
      <c r="K2843">
        <v>99</v>
      </c>
      <c r="L2843">
        <v>1</v>
      </c>
      <c r="M2843">
        <v>99</v>
      </c>
      <c r="N2843">
        <v>99</v>
      </c>
      <c r="O2843">
        <v>99</v>
      </c>
      <c r="P2843">
        <v>9999</v>
      </c>
      <c r="Q2843">
        <v>2</v>
      </c>
      <c r="R2843">
        <v>2</v>
      </c>
      <c r="S2843">
        <v>0</v>
      </c>
      <c r="T2843">
        <v>2.4860161591050343E-2</v>
      </c>
      <c r="U2843">
        <v>0</v>
      </c>
      <c r="V2843">
        <v>1</v>
      </c>
      <c r="X2843">
        <v>83.423618634886239</v>
      </c>
      <c r="Y2843">
        <v>0</v>
      </c>
    </row>
    <row r="2844" spans="1:29">
      <c r="A2844">
        <v>9</v>
      </c>
      <c r="B2844">
        <v>165</v>
      </c>
      <c r="C2844">
        <v>2002</v>
      </c>
      <c r="D2844">
        <v>99</v>
      </c>
      <c r="E2844">
        <v>99</v>
      </c>
      <c r="F2844">
        <v>99</v>
      </c>
      <c r="G2844">
        <v>99</v>
      </c>
      <c r="H2844">
        <v>99</v>
      </c>
      <c r="I2844">
        <v>99</v>
      </c>
      <c r="J2844">
        <v>999</v>
      </c>
      <c r="K2844">
        <v>99</v>
      </c>
      <c r="L2844">
        <v>2</v>
      </c>
      <c r="M2844">
        <v>99</v>
      </c>
      <c r="N2844">
        <v>99</v>
      </c>
      <c r="O2844">
        <v>99</v>
      </c>
      <c r="P2844">
        <v>9999</v>
      </c>
      <c r="Q2844">
        <v>22</v>
      </c>
      <c r="R2844">
        <v>24</v>
      </c>
      <c r="S2844">
        <v>24</v>
      </c>
      <c r="T2844">
        <v>0.29832193909260424</v>
      </c>
      <c r="U2844">
        <v>0.40797418146198056</v>
      </c>
      <c r="V2844">
        <v>2</v>
      </c>
      <c r="W2844">
        <v>36.791666666666657</v>
      </c>
      <c r="X2844">
        <v>191.66215240158903</v>
      </c>
      <c r="Y2844">
        <v>176.90416666666673</v>
      </c>
      <c r="Z2844">
        <v>176.90416666666673</v>
      </c>
      <c r="AA2844">
        <v>49.173786031165776</v>
      </c>
      <c r="AB2844">
        <v>1.5269568501508071</v>
      </c>
      <c r="AC2844">
        <v>20.344428136840126</v>
      </c>
    </row>
    <row r="2845" spans="1:29">
      <c r="A2845">
        <v>9</v>
      </c>
      <c r="B2845">
        <v>166</v>
      </c>
      <c r="C2845">
        <v>2002</v>
      </c>
      <c r="D2845">
        <v>99</v>
      </c>
      <c r="E2845">
        <v>99</v>
      </c>
      <c r="F2845">
        <v>99</v>
      </c>
      <c r="G2845">
        <v>99</v>
      </c>
      <c r="H2845">
        <v>99</v>
      </c>
      <c r="I2845">
        <v>99</v>
      </c>
      <c r="J2845">
        <v>999</v>
      </c>
      <c r="K2845">
        <v>99</v>
      </c>
      <c r="L2845">
        <v>5</v>
      </c>
      <c r="M2845">
        <v>99</v>
      </c>
      <c r="N2845">
        <v>99</v>
      </c>
      <c r="O2845">
        <v>99</v>
      </c>
      <c r="P2845">
        <v>9999</v>
      </c>
      <c r="Q2845">
        <v>75</v>
      </c>
      <c r="R2845">
        <v>87</v>
      </c>
      <c r="S2845">
        <v>86</v>
      </c>
      <c r="T2845">
        <v>1.0814170292106902</v>
      </c>
      <c r="U2845">
        <v>1.5199409308503125</v>
      </c>
      <c r="V2845">
        <v>5</v>
      </c>
      <c r="W2845">
        <v>42.593023255813954</v>
      </c>
      <c r="X2845">
        <v>199.69863388998888</v>
      </c>
      <c r="Y2845">
        <v>181.81264367816087</v>
      </c>
      <c r="Z2845">
        <v>183.92674418604648</v>
      </c>
      <c r="AA2845">
        <v>28.037866523099297</v>
      </c>
      <c r="AB2845">
        <v>1.2973847305229611</v>
      </c>
      <c r="AC2845">
        <v>-8.3579472590351145</v>
      </c>
    </row>
    <row r="2846" spans="1:29">
      <c r="A2846">
        <v>9</v>
      </c>
      <c r="B2846">
        <v>167</v>
      </c>
      <c r="C2846">
        <v>2002</v>
      </c>
      <c r="D2846">
        <v>99</v>
      </c>
      <c r="E2846">
        <v>99</v>
      </c>
      <c r="F2846">
        <v>99</v>
      </c>
      <c r="G2846">
        <v>99</v>
      </c>
      <c r="H2846">
        <v>99</v>
      </c>
      <c r="I2846">
        <v>99</v>
      </c>
      <c r="J2846">
        <v>999</v>
      </c>
      <c r="K2846">
        <v>99</v>
      </c>
      <c r="L2846">
        <v>8</v>
      </c>
      <c r="M2846">
        <v>99</v>
      </c>
      <c r="N2846">
        <v>99</v>
      </c>
      <c r="O2846">
        <v>99</v>
      </c>
      <c r="P2846">
        <v>9999</v>
      </c>
      <c r="Q2846">
        <v>337</v>
      </c>
      <c r="R2846">
        <v>488</v>
      </c>
      <c r="S2846">
        <v>486</v>
      </c>
      <c r="T2846">
        <v>6.0658794282162836</v>
      </c>
      <c r="U2846">
        <v>7.4493796643843648</v>
      </c>
      <c r="V2846">
        <v>8</v>
      </c>
      <c r="W2846">
        <v>47.905349794238681</v>
      </c>
      <c r="X2846">
        <v>172.8014048984958</v>
      </c>
      <c r="Y2846">
        <v>158.86086065573755</v>
      </c>
      <c r="Z2846">
        <v>159.51460905349779</v>
      </c>
      <c r="AA2846">
        <v>33.411871250875798</v>
      </c>
      <c r="AB2846">
        <v>1.2649485509267684</v>
      </c>
      <c r="AC2846">
        <v>-31.648422189414759</v>
      </c>
    </row>
    <row r="2847" spans="1:29">
      <c r="A2847">
        <v>9</v>
      </c>
      <c r="B2847">
        <v>168</v>
      </c>
      <c r="C2847">
        <v>2002</v>
      </c>
      <c r="D2847">
        <v>99</v>
      </c>
      <c r="E2847">
        <v>99</v>
      </c>
      <c r="F2847">
        <v>99</v>
      </c>
      <c r="G2847">
        <v>99</v>
      </c>
      <c r="H2847">
        <v>99</v>
      </c>
      <c r="I2847">
        <v>99</v>
      </c>
      <c r="J2847">
        <v>999</v>
      </c>
      <c r="K2847">
        <v>99</v>
      </c>
      <c r="L2847">
        <v>11</v>
      </c>
      <c r="M2847">
        <v>99</v>
      </c>
      <c r="N2847">
        <v>99</v>
      </c>
      <c r="O2847">
        <v>99</v>
      </c>
      <c r="P2847">
        <v>9999</v>
      </c>
      <c r="Q2847">
        <v>749</v>
      </c>
      <c r="R2847">
        <v>1734</v>
      </c>
      <c r="S2847">
        <v>1695</v>
      </c>
      <c r="T2847">
        <v>21.553760099440645</v>
      </c>
      <c r="U2847">
        <v>24.096402097631326</v>
      </c>
      <c r="V2847">
        <v>11</v>
      </c>
      <c r="W2847">
        <v>52.445427728613595</v>
      </c>
      <c r="X2847">
        <v>159.25921066278789</v>
      </c>
      <c r="Y2847">
        <v>144.61712802768187</v>
      </c>
      <c r="Z2847">
        <v>147.94460176991174</v>
      </c>
      <c r="AA2847">
        <v>25.335409805903513</v>
      </c>
      <c r="AB2847">
        <v>1.3533967024335596</v>
      </c>
      <c r="AC2847">
        <v>-31.545930644083061</v>
      </c>
    </row>
    <row r="2848" spans="1:29">
      <c r="A2848">
        <v>9</v>
      </c>
      <c r="B2848">
        <v>169</v>
      </c>
      <c r="C2848">
        <v>2002</v>
      </c>
      <c r="D2848">
        <v>99</v>
      </c>
      <c r="E2848">
        <v>99</v>
      </c>
      <c r="F2848">
        <v>99</v>
      </c>
      <c r="G2848">
        <v>99</v>
      </c>
      <c r="H2848">
        <v>99</v>
      </c>
      <c r="I2848">
        <v>99</v>
      </c>
      <c r="J2848">
        <v>999</v>
      </c>
      <c r="K2848">
        <v>99</v>
      </c>
      <c r="L2848">
        <v>14</v>
      </c>
      <c r="M2848">
        <v>99</v>
      </c>
      <c r="N2848">
        <v>99</v>
      </c>
      <c r="O2848">
        <v>99</v>
      </c>
      <c r="P2848">
        <v>9999</v>
      </c>
      <c r="Q2848">
        <v>1075</v>
      </c>
      <c r="R2848">
        <v>4303</v>
      </c>
      <c r="S2848">
        <v>4292</v>
      </c>
      <c r="T2848">
        <v>53.486637663144805</v>
      </c>
      <c r="U2848">
        <v>52.027090784801366</v>
      </c>
      <c r="V2848">
        <v>14</v>
      </c>
      <c r="W2848">
        <v>56.96784715750232</v>
      </c>
      <c r="X2848">
        <v>136.62883286598122</v>
      </c>
      <c r="Y2848">
        <v>125.82728329072737</v>
      </c>
      <c r="Z2848">
        <v>126.14976700838768</v>
      </c>
      <c r="AA2848">
        <v>22.852495269013534</v>
      </c>
      <c r="AB2848">
        <v>1.4417521722289588</v>
      </c>
      <c r="AC2848">
        <v>-27.40731919887364</v>
      </c>
    </row>
    <row r="2849" spans="1:29">
      <c r="A2849">
        <v>9</v>
      </c>
      <c r="B2849">
        <v>170</v>
      </c>
      <c r="C2849">
        <v>2002</v>
      </c>
      <c r="D2849">
        <v>99</v>
      </c>
      <c r="E2849">
        <v>99</v>
      </c>
      <c r="F2849">
        <v>99</v>
      </c>
      <c r="G2849">
        <v>99</v>
      </c>
      <c r="H2849">
        <v>99</v>
      </c>
      <c r="I2849">
        <v>99</v>
      </c>
      <c r="J2849">
        <v>999</v>
      </c>
      <c r="K2849">
        <v>99</v>
      </c>
      <c r="L2849">
        <v>17</v>
      </c>
      <c r="M2849">
        <v>99</v>
      </c>
      <c r="N2849">
        <v>99</v>
      </c>
      <c r="O2849">
        <v>99</v>
      </c>
      <c r="P2849">
        <v>9999</v>
      </c>
      <c r="Q2849">
        <v>574</v>
      </c>
      <c r="R2849">
        <v>1331</v>
      </c>
      <c r="S2849">
        <v>1325</v>
      </c>
      <c r="T2849">
        <v>16.544437538843997</v>
      </c>
      <c r="U2849">
        <v>14.188655363913504</v>
      </c>
      <c r="V2849">
        <v>17</v>
      </c>
      <c r="W2849">
        <v>60.999245283018865</v>
      </c>
      <c r="X2849">
        <v>120.77348794843856</v>
      </c>
      <c r="Y2849">
        <v>110.93786626596544</v>
      </c>
      <c r="Z2849">
        <v>111.44022641509436</v>
      </c>
      <c r="AA2849">
        <v>20.082748551497847</v>
      </c>
      <c r="AB2849">
        <v>1.0260748603691912</v>
      </c>
      <c r="AC2849">
        <v>-13.371406020042841</v>
      </c>
    </row>
    <row r="2850" spans="1:29">
      <c r="A2850">
        <v>9</v>
      </c>
      <c r="B2850">
        <v>171</v>
      </c>
      <c r="C2850">
        <v>2001</v>
      </c>
      <c r="D2850">
        <v>99</v>
      </c>
      <c r="E2850">
        <v>99</v>
      </c>
      <c r="F2850">
        <v>99</v>
      </c>
      <c r="G2850">
        <v>99</v>
      </c>
      <c r="H2850">
        <v>99</v>
      </c>
      <c r="I2850">
        <v>99</v>
      </c>
      <c r="J2850">
        <v>999</v>
      </c>
      <c r="K2850">
        <v>99</v>
      </c>
      <c r="L2850">
        <v>1</v>
      </c>
      <c r="M2850">
        <v>99</v>
      </c>
      <c r="N2850">
        <v>99</v>
      </c>
      <c r="O2850">
        <v>99</v>
      </c>
      <c r="P2850">
        <v>9999</v>
      </c>
      <c r="Q2850">
        <v>2</v>
      </c>
      <c r="R2850">
        <v>2</v>
      </c>
      <c r="S2850">
        <v>0</v>
      </c>
      <c r="T2850">
        <v>3.0270924776751924E-2</v>
      </c>
      <c r="U2850">
        <v>0</v>
      </c>
      <c r="V2850">
        <v>1</v>
      </c>
      <c r="X2850">
        <v>96.749729144095326</v>
      </c>
      <c r="Y2850">
        <v>0</v>
      </c>
    </row>
    <row r="2851" spans="1:29">
      <c r="A2851">
        <v>9</v>
      </c>
      <c r="B2851">
        <v>172</v>
      </c>
      <c r="C2851">
        <v>2001</v>
      </c>
      <c r="D2851">
        <v>99</v>
      </c>
      <c r="E2851">
        <v>99</v>
      </c>
      <c r="F2851">
        <v>99</v>
      </c>
      <c r="G2851">
        <v>99</v>
      </c>
      <c r="H2851">
        <v>99</v>
      </c>
      <c r="I2851">
        <v>99</v>
      </c>
      <c r="J2851">
        <v>999</v>
      </c>
      <c r="K2851">
        <v>99</v>
      </c>
      <c r="L2851">
        <v>2</v>
      </c>
      <c r="M2851">
        <v>99</v>
      </c>
      <c r="N2851">
        <v>99</v>
      </c>
      <c r="O2851">
        <v>99</v>
      </c>
      <c r="P2851">
        <v>9999</v>
      </c>
      <c r="Q2851">
        <v>13</v>
      </c>
      <c r="R2851">
        <v>14</v>
      </c>
      <c r="S2851">
        <v>13</v>
      </c>
      <c r="T2851">
        <v>0.21189647343726353</v>
      </c>
      <c r="U2851">
        <v>0.27713661402144929</v>
      </c>
      <c r="V2851">
        <v>2</v>
      </c>
      <c r="W2851">
        <v>37.230769230769241</v>
      </c>
      <c r="X2851">
        <v>186.65841201052473</v>
      </c>
      <c r="Y2851">
        <v>164.67142857142861</v>
      </c>
      <c r="Z2851">
        <v>177.33846153846156</v>
      </c>
      <c r="AA2851">
        <v>56.457261418385293</v>
      </c>
      <c r="AB2851">
        <v>1.760849714193687</v>
      </c>
      <c r="AC2851">
        <v>19.08783243843536</v>
      </c>
    </row>
    <row r="2852" spans="1:29">
      <c r="A2852">
        <v>9</v>
      </c>
      <c r="B2852">
        <v>173</v>
      </c>
      <c r="C2852">
        <v>2001</v>
      </c>
      <c r="D2852">
        <v>99</v>
      </c>
      <c r="E2852">
        <v>99</v>
      </c>
      <c r="F2852">
        <v>99</v>
      </c>
      <c r="G2852">
        <v>99</v>
      </c>
      <c r="H2852">
        <v>99</v>
      </c>
      <c r="I2852">
        <v>99</v>
      </c>
      <c r="J2852">
        <v>999</v>
      </c>
      <c r="K2852">
        <v>99</v>
      </c>
      <c r="L2852">
        <v>5</v>
      </c>
      <c r="M2852">
        <v>99</v>
      </c>
      <c r="N2852">
        <v>99</v>
      </c>
      <c r="O2852">
        <v>99</v>
      </c>
      <c r="P2852">
        <v>9999</v>
      </c>
      <c r="Q2852">
        <v>70</v>
      </c>
      <c r="R2852">
        <v>76</v>
      </c>
      <c r="S2852">
        <v>76</v>
      </c>
      <c r="T2852">
        <v>1.1502951415165739</v>
      </c>
      <c r="U2852">
        <v>1.6400034572954902</v>
      </c>
      <c r="V2852">
        <v>5</v>
      </c>
      <c r="W2852">
        <v>42.407894736842096</v>
      </c>
      <c r="X2852">
        <v>194.48309288931964</v>
      </c>
      <c r="Y2852">
        <v>179.50789473684219</v>
      </c>
      <c r="Z2852">
        <v>179.50789473684219</v>
      </c>
      <c r="AA2852">
        <v>34.063673980378717</v>
      </c>
      <c r="AB2852">
        <v>1.5146445785881075</v>
      </c>
      <c r="AC2852">
        <v>7.0936779436192809</v>
      </c>
    </row>
    <row r="2853" spans="1:29">
      <c r="A2853">
        <v>9</v>
      </c>
      <c r="B2853">
        <v>174</v>
      </c>
      <c r="C2853">
        <v>2001</v>
      </c>
      <c r="D2853">
        <v>99</v>
      </c>
      <c r="E2853">
        <v>99</v>
      </c>
      <c r="F2853">
        <v>99</v>
      </c>
      <c r="G2853">
        <v>99</v>
      </c>
      <c r="H2853">
        <v>99</v>
      </c>
      <c r="I2853">
        <v>99</v>
      </c>
      <c r="J2853">
        <v>999</v>
      </c>
      <c r="K2853">
        <v>99</v>
      </c>
      <c r="L2853">
        <v>8</v>
      </c>
      <c r="M2853">
        <v>99</v>
      </c>
      <c r="N2853">
        <v>99</v>
      </c>
      <c r="O2853">
        <v>99</v>
      </c>
      <c r="P2853">
        <v>9999</v>
      </c>
      <c r="Q2853">
        <v>253</v>
      </c>
      <c r="R2853">
        <v>320</v>
      </c>
      <c r="S2853">
        <v>319</v>
      </c>
      <c r="T2853">
        <v>4.8433479642803077</v>
      </c>
      <c r="U2853">
        <v>6.1788938842294163</v>
      </c>
      <c r="V2853">
        <v>8</v>
      </c>
      <c r="W2853">
        <v>47.664576802507824</v>
      </c>
      <c r="X2853">
        <v>174.71763271939324</v>
      </c>
      <c r="Y2853">
        <v>160.62500000000003</v>
      </c>
      <c r="Z2853">
        <v>161.12852664576803</v>
      </c>
      <c r="AA2853">
        <v>32.05065986084756</v>
      </c>
      <c r="AB2853">
        <v>1.2975860368769463</v>
      </c>
      <c r="AC2853">
        <v>-24.562557353875999</v>
      </c>
    </row>
    <row r="2854" spans="1:29">
      <c r="A2854">
        <v>9</v>
      </c>
      <c r="B2854">
        <v>175</v>
      </c>
      <c r="C2854">
        <v>2001</v>
      </c>
      <c r="D2854">
        <v>99</v>
      </c>
      <c r="E2854">
        <v>99</v>
      </c>
      <c r="F2854">
        <v>99</v>
      </c>
      <c r="G2854">
        <v>99</v>
      </c>
      <c r="H2854">
        <v>99</v>
      </c>
      <c r="I2854">
        <v>99</v>
      </c>
      <c r="J2854">
        <v>999</v>
      </c>
      <c r="K2854">
        <v>99</v>
      </c>
      <c r="L2854">
        <v>11</v>
      </c>
      <c r="M2854">
        <v>99</v>
      </c>
      <c r="N2854">
        <v>99</v>
      </c>
      <c r="O2854">
        <v>99</v>
      </c>
      <c r="P2854">
        <v>9999</v>
      </c>
      <c r="Q2854">
        <v>675</v>
      </c>
      <c r="R2854">
        <v>1338</v>
      </c>
      <c r="S2854">
        <v>1306</v>
      </c>
      <c r="T2854">
        <v>20.251248675647048</v>
      </c>
      <c r="U2854">
        <v>22.796019205540905</v>
      </c>
      <c r="V2854">
        <v>11</v>
      </c>
      <c r="W2854">
        <v>52.646248085758046</v>
      </c>
      <c r="X2854">
        <v>156.7214370504966</v>
      </c>
      <c r="Y2854">
        <v>141.72787742899837</v>
      </c>
      <c r="Z2854">
        <v>145.20053598774876</v>
      </c>
      <c r="AA2854">
        <v>26.308165625515112</v>
      </c>
      <c r="AB2854">
        <v>1.2694329007272585</v>
      </c>
      <c r="AC2854">
        <v>-25.859347809546037</v>
      </c>
    </row>
    <row r="2855" spans="1:29">
      <c r="A2855">
        <v>9</v>
      </c>
      <c r="B2855">
        <v>176</v>
      </c>
      <c r="C2855">
        <v>2001</v>
      </c>
      <c r="D2855">
        <v>99</v>
      </c>
      <c r="E2855">
        <v>99</v>
      </c>
      <c r="F2855">
        <v>99</v>
      </c>
      <c r="G2855">
        <v>99</v>
      </c>
      <c r="H2855">
        <v>99</v>
      </c>
      <c r="I2855">
        <v>99</v>
      </c>
      <c r="J2855">
        <v>999</v>
      </c>
      <c r="K2855">
        <v>99</v>
      </c>
      <c r="L2855">
        <v>14</v>
      </c>
      <c r="M2855">
        <v>99</v>
      </c>
      <c r="N2855">
        <v>99</v>
      </c>
      <c r="O2855">
        <v>99</v>
      </c>
      <c r="P2855">
        <v>9999</v>
      </c>
      <c r="Q2855">
        <v>1096</v>
      </c>
      <c r="R2855">
        <v>3660</v>
      </c>
      <c r="S2855">
        <v>3649</v>
      </c>
      <c r="T2855">
        <v>55.395792341456051</v>
      </c>
      <c r="U2855">
        <v>54.227583568037105</v>
      </c>
      <c r="V2855">
        <v>14</v>
      </c>
      <c r="W2855">
        <v>56.946834749246392</v>
      </c>
      <c r="X2855">
        <v>133.88570176840796</v>
      </c>
      <c r="Y2855">
        <v>123.25131147540959</v>
      </c>
      <c r="Z2855">
        <v>123.62285557687017</v>
      </c>
      <c r="AA2855">
        <v>23.466632660209473</v>
      </c>
      <c r="AB2855">
        <v>1.4933566177454747</v>
      </c>
      <c r="AC2855">
        <v>-24.225365461024435</v>
      </c>
    </row>
    <row r="2856" spans="1:29">
      <c r="A2856">
        <v>9</v>
      </c>
      <c r="B2856">
        <v>177</v>
      </c>
      <c r="C2856">
        <v>2001</v>
      </c>
      <c r="D2856">
        <v>99</v>
      </c>
      <c r="E2856">
        <v>99</v>
      </c>
      <c r="F2856">
        <v>99</v>
      </c>
      <c r="G2856">
        <v>99</v>
      </c>
      <c r="H2856">
        <v>99</v>
      </c>
      <c r="I2856">
        <v>99</v>
      </c>
      <c r="J2856">
        <v>999</v>
      </c>
      <c r="K2856">
        <v>99</v>
      </c>
      <c r="L2856">
        <v>17</v>
      </c>
      <c r="M2856">
        <v>99</v>
      </c>
      <c r="N2856">
        <v>99</v>
      </c>
      <c r="O2856">
        <v>99</v>
      </c>
      <c r="P2856">
        <v>9999</v>
      </c>
      <c r="Q2856">
        <v>509</v>
      </c>
      <c r="R2856">
        <v>1110</v>
      </c>
      <c r="S2856">
        <v>1111</v>
      </c>
      <c r="T2856">
        <v>16.800363251097316</v>
      </c>
      <c r="U2856">
        <v>14.660615838572673</v>
      </c>
      <c r="V2856">
        <v>17</v>
      </c>
      <c r="W2856">
        <v>60.97749774977499</v>
      </c>
      <c r="X2856">
        <v>118.92858188632852</v>
      </c>
      <c r="Y2856">
        <v>109.8706306306305</v>
      </c>
      <c r="Z2856">
        <v>109.77173717371726</v>
      </c>
      <c r="AA2856">
        <v>19.358817827422204</v>
      </c>
      <c r="AB2856">
        <v>0.9479892234235282</v>
      </c>
      <c r="AC2856">
        <v>-9.2780664792510432</v>
      </c>
    </row>
    <row r="2857" spans="1:29">
      <c r="A2857">
        <v>9</v>
      </c>
      <c r="B2857">
        <v>178</v>
      </c>
      <c r="C2857">
        <v>2000</v>
      </c>
      <c r="D2857">
        <v>99</v>
      </c>
      <c r="E2857">
        <v>99</v>
      </c>
      <c r="F2857">
        <v>99</v>
      </c>
      <c r="G2857">
        <v>99</v>
      </c>
      <c r="H2857">
        <v>99</v>
      </c>
      <c r="I2857">
        <v>99</v>
      </c>
      <c r="J2857">
        <v>999</v>
      </c>
      <c r="K2857">
        <v>99</v>
      </c>
      <c r="L2857">
        <v>1</v>
      </c>
      <c r="M2857">
        <v>99</v>
      </c>
      <c r="N2857">
        <v>99</v>
      </c>
      <c r="O2857">
        <v>99</v>
      </c>
      <c r="P2857">
        <v>9999</v>
      </c>
      <c r="Q2857">
        <v>10</v>
      </c>
      <c r="R2857">
        <v>10</v>
      </c>
      <c r="S2857">
        <v>0</v>
      </c>
      <c r="T2857">
        <v>0.13612850530901172</v>
      </c>
      <c r="U2857">
        <v>0</v>
      </c>
      <c r="V2857">
        <v>1</v>
      </c>
      <c r="X2857">
        <v>99.25243770314195</v>
      </c>
      <c r="Y2857">
        <v>0</v>
      </c>
    </row>
    <row r="2858" spans="1:29">
      <c r="A2858">
        <v>9</v>
      </c>
      <c r="B2858">
        <v>179</v>
      </c>
      <c r="C2858">
        <v>2000</v>
      </c>
      <c r="D2858">
        <v>99</v>
      </c>
      <c r="E2858">
        <v>99</v>
      </c>
      <c r="F2858">
        <v>99</v>
      </c>
      <c r="G2858">
        <v>99</v>
      </c>
      <c r="H2858">
        <v>99</v>
      </c>
      <c r="I2858">
        <v>99</v>
      </c>
      <c r="J2858">
        <v>999</v>
      </c>
      <c r="K2858">
        <v>99</v>
      </c>
      <c r="L2858">
        <v>2</v>
      </c>
      <c r="M2858">
        <v>99</v>
      </c>
      <c r="N2858">
        <v>99</v>
      </c>
      <c r="O2858">
        <v>99</v>
      </c>
      <c r="P2858">
        <v>9999</v>
      </c>
      <c r="Q2858">
        <v>17</v>
      </c>
      <c r="R2858">
        <v>17</v>
      </c>
      <c r="S2858">
        <v>17</v>
      </c>
      <c r="T2858">
        <v>0.23141845902531993</v>
      </c>
      <c r="U2858">
        <v>0.30119788739376424</v>
      </c>
      <c r="V2858">
        <v>2</v>
      </c>
      <c r="W2858">
        <v>38.294117647058826</v>
      </c>
      <c r="X2858">
        <v>175.9926072270728</v>
      </c>
      <c r="Y2858">
        <v>162.4411764705882</v>
      </c>
      <c r="Z2858">
        <v>162.4411764705882</v>
      </c>
      <c r="AA2858">
        <v>43.502292824274029</v>
      </c>
      <c r="AB2858">
        <v>4.5731274648415825</v>
      </c>
      <c r="AC2858">
        <v>39.54440391389101</v>
      </c>
    </row>
    <row r="2859" spans="1:29">
      <c r="A2859">
        <v>9</v>
      </c>
      <c r="B2859">
        <v>180</v>
      </c>
      <c r="C2859">
        <v>2000</v>
      </c>
      <c r="D2859">
        <v>99</v>
      </c>
      <c r="E2859">
        <v>99</v>
      </c>
      <c r="F2859">
        <v>99</v>
      </c>
      <c r="G2859">
        <v>99</v>
      </c>
      <c r="H2859">
        <v>99</v>
      </c>
      <c r="I2859">
        <v>99</v>
      </c>
      <c r="J2859">
        <v>999</v>
      </c>
      <c r="K2859">
        <v>99</v>
      </c>
      <c r="L2859">
        <v>5</v>
      </c>
      <c r="M2859">
        <v>99</v>
      </c>
      <c r="N2859">
        <v>99</v>
      </c>
      <c r="O2859">
        <v>99</v>
      </c>
      <c r="P2859">
        <v>9999</v>
      </c>
      <c r="Q2859">
        <v>68</v>
      </c>
      <c r="R2859">
        <v>77</v>
      </c>
      <c r="S2859">
        <v>77</v>
      </c>
      <c r="T2859">
        <v>1.0481894908793903</v>
      </c>
      <c r="U2859">
        <v>1.4531230179864725</v>
      </c>
      <c r="V2859">
        <v>5</v>
      </c>
      <c r="W2859">
        <v>42.558441558441551</v>
      </c>
      <c r="X2859">
        <v>187.45761280972556</v>
      </c>
      <c r="Y2859">
        <v>173.02337662337661</v>
      </c>
      <c r="Z2859">
        <v>173.02337662337661</v>
      </c>
      <c r="AA2859">
        <v>36.917763633721357</v>
      </c>
      <c r="AB2859">
        <v>1.2534990661831484</v>
      </c>
      <c r="AC2859">
        <v>-25.019219269916391</v>
      </c>
    </row>
    <row r="2860" spans="1:29">
      <c r="A2860">
        <v>9</v>
      </c>
      <c r="B2860">
        <v>181</v>
      </c>
      <c r="C2860">
        <v>2000</v>
      </c>
      <c r="D2860">
        <v>99</v>
      </c>
      <c r="E2860">
        <v>99</v>
      </c>
      <c r="F2860">
        <v>99</v>
      </c>
      <c r="G2860">
        <v>99</v>
      </c>
      <c r="H2860">
        <v>99</v>
      </c>
      <c r="I2860">
        <v>99</v>
      </c>
      <c r="J2860">
        <v>999</v>
      </c>
      <c r="K2860">
        <v>99</v>
      </c>
      <c r="L2860">
        <v>8</v>
      </c>
      <c r="M2860">
        <v>99</v>
      </c>
      <c r="N2860">
        <v>99</v>
      </c>
      <c r="O2860">
        <v>99</v>
      </c>
      <c r="P2860">
        <v>9999</v>
      </c>
      <c r="Q2860">
        <v>294</v>
      </c>
      <c r="R2860">
        <v>381</v>
      </c>
      <c r="S2860">
        <v>380</v>
      </c>
      <c r="T2860">
        <v>5.1864960522733448</v>
      </c>
      <c r="U2860">
        <v>6.547146604022462</v>
      </c>
      <c r="V2860">
        <v>8</v>
      </c>
      <c r="W2860">
        <v>47.886842105263163</v>
      </c>
      <c r="X2860">
        <v>171.27932139576819</v>
      </c>
      <c r="Y2860">
        <v>157.55065616797904</v>
      </c>
      <c r="Z2860">
        <v>157.96526315789478</v>
      </c>
      <c r="AA2860">
        <v>30.536565720187795</v>
      </c>
      <c r="AB2860">
        <v>1.4565046574504803</v>
      </c>
      <c r="AC2860">
        <v>-14.946894802878939</v>
      </c>
    </row>
    <row r="2861" spans="1:29">
      <c r="A2861">
        <v>9</v>
      </c>
      <c r="B2861">
        <v>182</v>
      </c>
      <c r="C2861">
        <v>2000</v>
      </c>
      <c r="D2861">
        <v>99</v>
      </c>
      <c r="E2861">
        <v>99</v>
      </c>
      <c r="F2861">
        <v>99</v>
      </c>
      <c r="G2861">
        <v>99</v>
      </c>
      <c r="H2861">
        <v>99</v>
      </c>
      <c r="I2861">
        <v>99</v>
      </c>
      <c r="J2861">
        <v>999</v>
      </c>
      <c r="K2861">
        <v>99</v>
      </c>
      <c r="L2861">
        <v>11</v>
      </c>
      <c r="M2861">
        <v>99</v>
      </c>
      <c r="N2861">
        <v>99</v>
      </c>
      <c r="O2861">
        <v>99</v>
      </c>
      <c r="P2861">
        <v>9999</v>
      </c>
      <c r="Q2861">
        <v>898</v>
      </c>
      <c r="R2861">
        <v>1871</v>
      </c>
      <c r="S2861">
        <v>1814</v>
      </c>
      <c r="T2861">
        <v>25.469643343316097</v>
      </c>
      <c r="U2861">
        <v>27.752317718561542</v>
      </c>
      <c r="V2861">
        <v>11</v>
      </c>
      <c r="W2861">
        <v>52.502205071664818</v>
      </c>
      <c r="X2861">
        <v>151.51514274149628</v>
      </c>
      <c r="Y2861">
        <v>135.99363976483156</v>
      </c>
      <c r="Z2861">
        <v>140.26686879823589</v>
      </c>
      <c r="AA2861">
        <v>26.760459101859119</v>
      </c>
      <c r="AB2861">
        <v>1.3564113712294579</v>
      </c>
      <c r="AC2861">
        <v>-22.433344603217321</v>
      </c>
    </row>
    <row r="2862" spans="1:29">
      <c r="A2862">
        <v>9</v>
      </c>
      <c r="B2862">
        <v>183</v>
      </c>
      <c r="C2862">
        <v>2000</v>
      </c>
      <c r="D2862">
        <v>99</v>
      </c>
      <c r="E2862">
        <v>99</v>
      </c>
      <c r="F2862">
        <v>99</v>
      </c>
      <c r="G2862">
        <v>99</v>
      </c>
      <c r="H2862">
        <v>99</v>
      </c>
      <c r="I2862">
        <v>99</v>
      </c>
      <c r="J2862">
        <v>999</v>
      </c>
      <c r="K2862">
        <v>99</v>
      </c>
      <c r="L2862">
        <v>14</v>
      </c>
      <c r="M2862">
        <v>99</v>
      </c>
      <c r="N2862">
        <v>99</v>
      </c>
      <c r="O2862">
        <v>99</v>
      </c>
      <c r="P2862">
        <v>9999</v>
      </c>
      <c r="Q2862">
        <v>1249</v>
      </c>
      <c r="R2862">
        <v>4013</v>
      </c>
      <c r="S2862">
        <v>3972</v>
      </c>
      <c r="T2862">
        <v>54.628369180506411</v>
      </c>
      <c r="U2862">
        <v>53.001055474182927</v>
      </c>
      <c r="V2862">
        <v>14</v>
      </c>
      <c r="W2862">
        <v>56.828046324269891</v>
      </c>
      <c r="X2862">
        <v>132.35184458743103</v>
      </c>
      <c r="Y2862">
        <v>121.09005731373009</v>
      </c>
      <c r="Z2862">
        <v>122.3399798590128</v>
      </c>
      <c r="AA2862">
        <v>23.568015023003621</v>
      </c>
      <c r="AB2862">
        <v>1.4667818696866917</v>
      </c>
      <c r="AC2862">
        <v>-22.079018318968696</v>
      </c>
    </row>
    <row r="2863" spans="1:29">
      <c r="A2863">
        <v>9</v>
      </c>
      <c r="B2863">
        <v>184</v>
      </c>
      <c r="C2863">
        <v>2000</v>
      </c>
      <c r="D2863">
        <v>99</v>
      </c>
      <c r="E2863">
        <v>99</v>
      </c>
      <c r="F2863">
        <v>99</v>
      </c>
      <c r="G2863">
        <v>99</v>
      </c>
      <c r="H2863">
        <v>99</v>
      </c>
      <c r="I2863">
        <v>99</v>
      </c>
      <c r="J2863">
        <v>999</v>
      </c>
      <c r="K2863">
        <v>99</v>
      </c>
      <c r="L2863">
        <v>17</v>
      </c>
      <c r="M2863">
        <v>99</v>
      </c>
      <c r="N2863">
        <v>99</v>
      </c>
      <c r="O2863">
        <v>99</v>
      </c>
      <c r="P2863">
        <v>9999</v>
      </c>
      <c r="Q2863">
        <v>455</v>
      </c>
      <c r="R2863">
        <v>896</v>
      </c>
      <c r="S2863">
        <v>894</v>
      </c>
      <c r="T2863">
        <v>12.197114075687452</v>
      </c>
      <c r="U2863">
        <v>10.597770099464586</v>
      </c>
      <c r="V2863">
        <v>17</v>
      </c>
      <c r="W2863">
        <v>60.899328859060397</v>
      </c>
      <c r="X2863">
        <v>117.67649164216051</v>
      </c>
      <c r="Y2863">
        <v>108.44252232142864</v>
      </c>
      <c r="Z2863">
        <v>108.68512304250568</v>
      </c>
      <c r="AA2863">
        <v>19.724889514820816</v>
      </c>
      <c r="AB2863">
        <v>1.0442875381434575</v>
      </c>
      <c r="AC2863">
        <v>-11.084098374834038</v>
      </c>
    </row>
    <row r="2864" spans="1:29">
      <c r="A2864">
        <v>9</v>
      </c>
      <c r="B2864">
        <v>185</v>
      </c>
      <c r="C2864">
        <v>1999</v>
      </c>
      <c r="D2864">
        <v>99</v>
      </c>
      <c r="E2864">
        <v>99</v>
      </c>
      <c r="F2864">
        <v>99</v>
      </c>
      <c r="G2864">
        <v>99</v>
      </c>
      <c r="H2864">
        <v>99</v>
      </c>
      <c r="I2864">
        <v>99</v>
      </c>
      <c r="J2864">
        <v>999</v>
      </c>
      <c r="K2864">
        <v>99</v>
      </c>
      <c r="L2864">
        <v>1</v>
      </c>
      <c r="M2864">
        <v>99</v>
      </c>
      <c r="N2864">
        <v>99</v>
      </c>
      <c r="O2864">
        <v>99</v>
      </c>
      <c r="P2864">
        <v>9999</v>
      </c>
      <c r="Q2864">
        <v>10</v>
      </c>
      <c r="R2864">
        <v>12</v>
      </c>
      <c r="S2864">
        <v>0</v>
      </c>
      <c r="T2864">
        <v>0.18728783799602017</v>
      </c>
      <c r="U2864">
        <v>0</v>
      </c>
      <c r="V2864">
        <v>1</v>
      </c>
      <c r="X2864">
        <v>90.213073311664857</v>
      </c>
      <c r="Y2864">
        <v>0</v>
      </c>
    </row>
    <row r="2865" spans="1:29">
      <c r="A2865">
        <v>9</v>
      </c>
      <c r="B2865">
        <v>186</v>
      </c>
      <c r="C2865">
        <v>1999</v>
      </c>
      <c r="D2865">
        <v>99</v>
      </c>
      <c r="E2865">
        <v>99</v>
      </c>
      <c r="F2865">
        <v>99</v>
      </c>
      <c r="G2865">
        <v>99</v>
      </c>
      <c r="H2865">
        <v>99</v>
      </c>
      <c r="I2865">
        <v>99</v>
      </c>
      <c r="J2865">
        <v>999</v>
      </c>
      <c r="K2865">
        <v>99</v>
      </c>
      <c r="L2865">
        <v>2</v>
      </c>
      <c r="M2865">
        <v>99</v>
      </c>
      <c r="N2865">
        <v>99</v>
      </c>
      <c r="O2865">
        <v>99</v>
      </c>
      <c r="P2865">
        <v>9999</v>
      </c>
      <c r="Q2865">
        <v>13</v>
      </c>
      <c r="R2865">
        <v>14</v>
      </c>
      <c r="S2865">
        <v>13</v>
      </c>
      <c r="T2865">
        <v>0.21850247766202355</v>
      </c>
      <c r="U2865">
        <v>0.40104746913233097</v>
      </c>
      <c r="V2865">
        <v>2</v>
      </c>
      <c r="W2865">
        <v>37.461538461538446</v>
      </c>
      <c r="X2865">
        <v>211.40690295619876</v>
      </c>
      <c r="Y2865">
        <v>181.32857142857151</v>
      </c>
      <c r="Z2865">
        <v>195.27692307692311</v>
      </c>
      <c r="AA2865">
        <v>34.115283149618925</v>
      </c>
      <c r="AB2865">
        <v>1.3931361750980715</v>
      </c>
      <c r="AC2865">
        <v>19.622507994349139</v>
      </c>
    </row>
    <row r="2866" spans="1:29">
      <c r="A2866">
        <v>9</v>
      </c>
      <c r="B2866">
        <v>187</v>
      </c>
      <c r="C2866">
        <v>1999</v>
      </c>
      <c r="D2866">
        <v>99</v>
      </c>
      <c r="E2866">
        <v>99</v>
      </c>
      <c r="F2866">
        <v>99</v>
      </c>
      <c r="G2866">
        <v>99</v>
      </c>
      <c r="H2866">
        <v>99</v>
      </c>
      <c r="I2866">
        <v>99</v>
      </c>
      <c r="J2866">
        <v>999</v>
      </c>
      <c r="K2866">
        <v>99</v>
      </c>
      <c r="L2866">
        <v>5</v>
      </c>
      <c r="M2866">
        <v>99</v>
      </c>
      <c r="N2866">
        <v>99</v>
      </c>
      <c r="O2866">
        <v>99</v>
      </c>
      <c r="P2866">
        <v>9999</v>
      </c>
      <c r="Q2866">
        <v>79</v>
      </c>
      <c r="R2866">
        <v>92</v>
      </c>
      <c r="S2866">
        <v>80</v>
      </c>
      <c r="T2866">
        <v>1.4358734246361544</v>
      </c>
      <c r="U2866">
        <v>2.0530894209788295</v>
      </c>
      <c r="V2866">
        <v>5</v>
      </c>
      <c r="W2866">
        <v>42.662500000000001</v>
      </c>
      <c r="X2866">
        <v>176.55329973149929</v>
      </c>
      <c r="Y2866">
        <v>141.25978260869564</v>
      </c>
      <c r="Z2866">
        <v>162.44874999999999</v>
      </c>
      <c r="AA2866">
        <v>40.176373634730822</v>
      </c>
      <c r="AB2866">
        <v>1.4312909382791972</v>
      </c>
      <c r="AC2866">
        <v>14.073267832597578</v>
      </c>
    </row>
    <row r="2867" spans="1:29">
      <c r="A2867">
        <v>9</v>
      </c>
      <c r="B2867">
        <v>188</v>
      </c>
      <c r="C2867">
        <v>1999</v>
      </c>
      <c r="D2867">
        <v>99</v>
      </c>
      <c r="E2867">
        <v>99</v>
      </c>
      <c r="F2867">
        <v>99</v>
      </c>
      <c r="G2867">
        <v>99</v>
      </c>
      <c r="H2867">
        <v>99</v>
      </c>
      <c r="I2867">
        <v>99</v>
      </c>
      <c r="J2867">
        <v>999</v>
      </c>
      <c r="K2867">
        <v>99</v>
      </c>
      <c r="L2867">
        <v>8</v>
      </c>
      <c r="M2867">
        <v>99</v>
      </c>
      <c r="N2867">
        <v>99</v>
      </c>
      <c r="O2867">
        <v>99</v>
      </c>
      <c r="P2867">
        <v>9999</v>
      </c>
      <c r="Q2867">
        <v>383</v>
      </c>
      <c r="R2867">
        <v>565</v>
      </c>
      <c r="S2867">
        <v>488</v>
      </c>
      <c r="T2867">
        <v>8.8181357056459504</v>
      </c>
      <c r="U2867">
        <v>11.392790813918142</v>
      </c>
      <c r="V2867">
        <v>8</v>
      </c>
      <c r="W2867">
        <v>47.893442622950815</v>
      </c>
      <c r="X2867">
        <v>163.30626372256685</v>
      </c>
      <c r="Y2867">
        <v>127.63805309734516</v>
      </c>
      <c r="Z2867">
        <v>147.77766393442627</v>
      </c>
      <c r="AA2867">
        <v>31.882350535842221</v>
      </c>
      <c r="AB2867">
        <v>1.4174404145060238</v>
      </c>
      <c r="AC2867">
        <v>-15.959744295205818</v>
      </c>
    </row>
    <row r="2868" spans="1:29">
      <c r="A2868">
        <v>9</v>
      </c>
      <c r="B2868">
        <v>189</v>
      </c>
      <c r="C2868">
        <v>1999</v>
      </c>
      <c r="D2868">
        <v>99</v>
      </c>
      <c r="E2868">
        <v>99</v>
      </c>
      <c r="F2868">
        <v>99</v>
      </c>
      <c r="G2868">
        <v>99</v>
      </c>
      <c r="H2868">
        <v>99</v>
      </c>
      <c r="I2868">
        <v>99</v>
      </c>
      <c r="J2868">
        <v>999</v>
      </c>
      <c r="K2868">
        <v>99</v>
      </c>
      <c r="L2868">
        <v>11</v>
      </c>
      <c r="M2868">
        <v>99</v>
      </c>
      <c r="N2868">
        <v>99</v>
      </c>
      <c r="O2868">
        <v>99</v>
      </c>
      <c r="P2868">
        <v>9999</v>
      </c>
      <c r="Q2868">
        <v>934</v>
      </c>
      <c r="R2868">
        <v>1840</v>
      </c>
      <c r="S2868">
        <v>1416</v>
      </c>
      <c r="T2868">
        <v>28.717468492723075</v>
      </c>
      <c r="U2868">
        <v>30.41835889340847</v>
      </c>
      <c r="V2868">
        <v>11</v>
      </c>
      <c r="W2868">
        <v>52.46257062146892</v>
      </c>
      <c r="X2868">
        <v>150.16645861792827</v>
      </c>
      <c r="Y2868">
        <v>104.64451086956505</v>
      </c>
      <c r="Z2868">
        <v>135.97874293785299</v>
      </c>
      <c r="AA2868">
        <v>26.824067558766004</v>
      </c>
      <c r="AB2868">
        <v>1.3920720449553348</v>
      </c>
      <c r="AC2868">
        <v>-24.362741895316656</v>
      </c>
    </row>
    <row r="2869" spans="1:29">
      <c r="A2869">
        <v>9</v>
      </c>
      <c r="B2869">
        <v>190</v>
      </c>
      <c r="C2869">
        <v>1999</v>
      </c>
      <c r="D2869">
        <v>99</v>
      </c>
      <c r="E2869">
        <v>99</v>
      </c>
      <c r="F2869">
        <v>99</v>
      </c>
      <c r="G2869">
        <v>99</v>
      </c>
      <c r="H2869">
        <v>99</v>
      </c>
      <c r="I2869">
        <v>99</v>
      </c>
      <c r="J2869">
        <v>999</v>
      </c>
      <c r="K2869">
        <v>99</v>
      </c>
      <c r="L2869">
        <v>14</v>
      </c>
      <c r="M2869">
        <v>99</v>
      </c>
      <c r="N2869">
        <v>99</v>
      </c>
      <c r="O2869">
        <v>99</v>
      </c>
      <c r="P2869">
        <v>9999</v>
      </c>
      <c r="Q2869">
        <v>1044</v>
      </c>
      <c r="R2869">
        <v>2982</v>
      </c>
      <c r="S2869">
        <v>2366</v>
      </c>
      <c r="T2869">
        <v>46.541027742011003</v>
      </c>
      <c r="U2869">
        <v>45.101441976238632</v>
      </c>
      <c r="V2869">
        <v>14</v>
      </c>
      <c r="W2869">
        <v>56.913355874894336</v>
      </c>
      <c r="X2869">
        <v>131.75851788230284</v>
      </c>
      <c r="Y2869">
        <v>95.737323943662119</v>
      </c>
      <c r="Z2869">
        <v>120.6630177514795</v>
      </c>
      <c r="AA2869">
        <v>23.025880492728152</v>
      </c>
      <c r="AB2869">
        <v>1.4506881735296095</v>
      </c>
      <c r="AC2869">
        <v>-28.682144636057181</v>
      </c>
    </row>
    <row r="2870" spans="1:29">
      <c r="A2870">
        <v>9</v>
      </c>
      <c r="B2870">
        <v>191</v>
      </c>
      <c r="C2870">
        <v>1999</v>
      </c>
      <c r="D2870">
        <v>99</v>
      </c>
      <c r="E2870">
        <v>99</v>
      </c>
      <c r="F2870">
        <v>99</v>
      </c>
      <c r="G2870">
        <v>99</v>
      </c>
      <c r="H2870">
        <v>99</v>
      </c>
      <c r="I2870">
        <v>99</v>
      </c>
      <c r="J2870">
        <v>999</v>
      </c>
      <c r="K2870">
        <v>99</v>
      </c>
      <c r="L2870">
        <v>17</v>
      </c>
      <c r="M2870">
        <v>99</v>
      </c>
      <c r="N2870">
        <v>99</v>
      </c>
      <c r="O2870">
        <v>99</v>
      </c>
      <c r="P2870">
        <v>9999</v>
      </c>
      <c r="Q2870">
        <v>381</v>
      </c>
      <c r="R2870">
        <v>678</v>
      </c>
      <c r="S2870">
        <v>509</v>
      </c>
      <c r="T2870">
        <v>10.581762846775138</v>
      </c>
      <c r="U2870">
        <v>8.6183657181350082</v>
      </c>
      <c r="V2870">
        <v>17</v>
      </c>
      <c r="W2870">
        <v>60.868369351669912</v>
      </c>
      <c r="X2870">
        <v>118.3005909292835</v>
      </c>
      <c r="Y2870">
        <v>80.462536873156381</v>
      </c>
      <c r="Z2870">
        <v>107.177996070727</v>
      </c>
      <c r="AA2870">
        <v>20.338115115125944</v>
      </c>
      <c r="AB2870">
        <v>0.95083537519962014</v>
      </c>
      <c r="AC2870">
        <v>-7.3662876783096989</v>
      </c>
    </row>
    <row r="2871" spans="1:29">
      <c r="A2871">
        <v>9</v>
      </c>
      <c r="B2871">
        <v>192</v>
      </c>
      <c r="C2871">
        <v>1998</v>
      </c>
      <c r="D2871">
        <v>99</v>
      </c>
      <c r="E2871">
        <v>99</v>
      </c>
      <c r="F2871">
        <v>99</v>
      </c>
      <c r="G2871">
        <v>99</v>
      </c>
      <c r="H2871">
        <v>99</v>
      </c>
      <c r="I2871">
        <v>99</v>
      </c>
      <c r="J2871">
        <v>999</v>
      </c>
      <c r="K2871">
        <v>99</v>
      </c>
      <c r="L2871">
        <v>1</v>
      </c>
      <c r="M2871">
        <v>99</v>
      </c>
      <c r="N2871">
        <v>99</v>
      </c>
      <c r="O2871">
        <v>99</v>
      </c>
      <c r="P2871">
        <v>9999</v>
      </c>
      <c r="Q2871">
        <v>1</v>
      </c>
      <c r="R2871">
        <v>1</v>
      </c>
      <c r="S2871">
        <v>0</v>
      </c>
      <c r="T2871">
        <v>1.7500875043752195E-2</v>
      </c>
      <c r="U2871">
        <v>0</v>
      </c>
      <c r="V2871">
        <v>1</v>
      </c>
      <c r="X2871">
        <v>67.280606717226419</v>
      </c>
      <c r="Y2871">
        <v>0</v>
      </c>
    </row>
    <row r="2872" spans="1:29">
      <c r="A2872">
        <v>9</v>
      </c>
      <c r="B2872">
        <v>193</v>
      </c>
      <c r="C2872">
        <v>1998</v>
      </c>
      <c r="D2872">
        <v>99</v>
      </c>
      <c r="E2872">
        <v>99</v>
      </c>
      <c r="F2872">
        <v>99</v>
      </c>
      <c r="G2872">
        <v>99</v>
      </c>
      <c r="H2872">
        <v>99</v>
      </c>
      <c r="I2872">
        <v>99</v>
      </c>
      <c r="J2872">
        <v>999</v>
      </c>
      <c r="K2872">
        <v>99</v>
      </c>
      <c r="L2872">
        <v>2</v>
      </c>
      <c r="M2872">
        <v>99</v>
      </c>
      <c r="N2872">
        <v>99</v>
      </c>
      <c r="O2872">
        <v>99</v>
      </c>
      <c r="P2872">
        <v>9999</v>
      </c>
      <c r="Q2872">
        <v>12</v>
      </c>
      <c r="R2872">
        <v>12</v>
      </c>
      <c r="S2872">
        <v>10</v>
      </c>
      <c r="T2872">
        <v>0.21001050052502623</v>
      </c>
      <c r="U2872">
        <v>0.31273475347672758</v>
      </c>
      <c r="V2872">
        <v>2</v>
      </c>
      <c r="W2872">
        <v>36</v>
      </c>
      <c r="X2872">
        <v>197.72481040086672</v>
      </c>
      <c r="Y2872">
        <v>148.06666666666661</v>
      </c>
      <c r="Z2872">
        <v>177.67999999999995</v>
      </c>
      <c r="AA2872">
        <v>46.014406439722805</v>
      </c>
      <c r="AB2872">
        <v>0.89442719099991597</v>
      </c>
      <c r="AC2872">
        <v>10.617997511794364</v>
      </c>
    </row>
    <row r="2873" spans="1:29">
      <c r="A2873">
        <v>9</v>
      </c>
      <c r="B2873">
        <v>194</v>
      </c>
      <c r="C2873">
        <v>1998</v>
      </c>
      <c r="D2873">
        <v>99</v>
      </c>
      <c r="E2873">
        <v>99</v>
      </c>
      <c r="F2873">
        <v>99</v>
      </c>
      <c r="G2873">
        <v>99</v>
      </c>
      <c r="H2873">
        <v>99</v>
      </c>
      <c r="I2873">
        <v>99</v>
      </c>
      <c r="J2873">
        <v>999</v>
      </c>
      <c r="K2873">
        <v>99</v>
      </c>
      <c r="L2873">
        <v>5</v>
      </c>
      <c r="M2873">
        <v>99</v>
      </c>
      <c r="N2873">
        <v>99</v>
      </c>
      <c r="O2873">
        <v>99</v>
      </c>
      <c r="P2873">
        <v>9999</v>
      </c>
      <c r="Q2873">
        <v>78</v>
      </c>
      <c r="R2873">
        <v>91</v>
      </c>
      <c r="S2873">
        <v>69</v>
      </c>
      <c r="T2873">
        <v>1.5925796289814489</v>
      </c>
      <c r="U2873">
        <v>2.0987796867442565</v>
      </c>
      <c r="V2873">
        <v>5</v>
      </c>
      <c r="W2873">
        <v>42.550724637681149</v>
      </c>
      <c r="X2873">
        <v>187.92875596775923</v>
      </c>
      <c r="Y2873">
        <v>131.03516483516484</v>
      </c>
      <c r="Z2873">
        <v>172.81449275362323</v>
      </c>
      <c r="AA2873">
        <v>29.873944225415897</v>
      </c>
      <c r="AB2873">
        <v>1.4196981908706019</v>
      </c>
      <c r="AC2873">
        <v>-9.8054976588308822</v>
      </c>
    </row>
    <row r="2874" spans="1:29">
      <c r="A2874">
        <v>9</v>
      </c>
      <c r="B2874">
        <v>195</v>
      </c>
      <c r="C2874">
        <v>1998</v>
      </c>
      <c r="D2874">
        <v>99</v>
      </c>
      <c r="E2874">
        <v>99</v>
      </c>
      <c r="F2874">
        <v>99</v>
      </c>
      <c r="G2874">
        <v>99</v>
      </c>
      <c r="H2874">
        <v>99</v>
      </c>
      <c r="I2874">
        <v>99</v>
      </c>
      <c r="J2874">
        <v>999</v>
      </c>
      <c r="K2874">
        <v>99</v>
      </c>
      <c r="L2874">
        <v>8</v>
      </c>
      <c r="M2874">
        <v>99</v>
      </c>
      <c r="N2874">
        <v>99</v>
      </c>
      <c r="O2874">
        <v>99</v>
      </c>
      <c r="P2874">
        <v>9999</v>
      </c>
      <c r="Q2874">
        <v>313</v>
      </c>
      <c r="R2874">
        <v>424</v>
      </c>
      <c r="S2874">
        <v>351</v>
      </c>
      <c r="T2874">
        <v>7.4203710185509282</v>
      </c>
      <c r="U2874">
        <v>8.9048264082744559</v>
      </c>
      <c r="V2874">
        <v>8</v>
      </c>
      <c r="W2874">
        <v>48.111111111111114</v>
      </c>
      <c r="X2874">
        <v>159.46462519675373</v>
      </c>
      <c r="Y2874">
        <v>119.3224056603775</v>
      </c>
      <c r="Z2874">
        <v>144.13874643874661</v>
      </c>
      <c r="AA2874">
        <v>34.04027248914263</v>
      </c>
      <c r="AB2874">
        <v>1.2272623352428489</v>
      </c>
      <c r="AC2874">
        <v>-23.063469411669686</v>
      </c>
    </row>
    <row r="2875" spans="1:29">
      <c r="A2875">
        <v>9</v>
      </c>
      <c r="B2875">
        <v>196</v>
      </c>
      <c r="C2875">
        <v>1998</v>
      </c>
      <c r="D2875">
        <v>99</v>
      </c>
      <c r="E2875">
        <v>99</v>
      </c>
      <c r="F2875">
        <v>99</v>
      </c>
      <c r="G2875">
        <v>99</v>
      </c>
      <c r="H2875">
        <v>99</v>
      </c>
      <c r="I2875">
        <v>99</v>
      </c>
      <c r="J2875">
        <v>999</v>
      </c>
      <c r="K2875">
        <v>99</v>
      </c>
      <c r="L2875">
        <v>11</v>
      </c>
      <c r="M2875">
        <v>99</v>
      </c>
      <c r="N2875">
        <v>99</v>
      </c>
      <c r="O2875">
        <v>99</v>
      </c>
      <c r="P2875">
        <v>9999</v>
      </c>
      <c r="Q2875">
        <v>881</v>
      </c>
      <c r="R2875">
        <v>1687.5</v>
      </c>
      <c r="S2875">
        <v>1386.5</v>
      </c>
      <c r="T2875">
        <v>29.532726636331802</v>
      </c>
      <c r="U2875">
        <v>32.522460649420992</v>
      </c>
      <c r="V2875">
        <v>11.003259259259258</v>
      </c>
      <c r="W2875">
        <v>52.536602957086174</v>
      </c>
      <c r="X2875">
        <v>145.95876569961072</v>
      </c>
      <c r="Y2875">
        <v>109.49694814814822</v>
      </c>
      <c r="Z2875">
        <v>133.26801298232971</v>
      </c>
      <c r="AA2875">
        <v>27.843073806891919</v>
      </c>
      <c r="AB2875">
        <v>1.6613307202175025</v>
      </c>
      <c r="AC2875">
        <v>-23.332920986217079</v>
      </c>
    </row>
    <row r="2876" spans="1:29">
      <c r="A2876">
        <v>9</v>
      </c>
      <c r="B2876">
        <v>197</v>
      </c>
      <c r="C2876">
        <v>1998</v>
      </c>
      <c r="D2876">
        <v>99</v>
      </c>
      <c r="E2876">
        <v>99</v>
      </c>
      <c r="F2876">
        <v>99</v>
      </c>
      <c r="G2876">
        <v>99</v>
      </c>
      <c r="H2876">
        <v>99</v>
      </c>
      <c r="I2876">
        <v>99</v>
      </c>
      <c r="J2876">
        <v>999</v>
      </c>
      <c r="K2876">
        <v>99</v>
      </c>
      <c r="L2876">
        <v>14</v>
      </c>
      <c r="M2876">
        <v>99</v>
      </c>
      <c r="N2876">
        <v>99</v>
      </c>
      <c r="O2876">
        <v>99</v>
      </c>
      <c r="P2876">
        <v>9999</v>
      </c>
      <c r="Q2876">
        <v>1017</v>
      </c>
      <c r="R2876">
        <v>2681</v>
      </c>
      <c r="S2876">
        <v>2196</v>
      </c>
      <c r="T2876">
        <v>46.919845992299614</v>
      </c>
      <c r="U2876">
        <v>46.411488390725509</v>
      </c>
      <c r="V2876">
        <v>14</v>
      </c>
      <c r="W2876">
        <v>56.987249544626579</v>
      </c>
      <c r="X2876">
        <v>131.17148361144999</v>
      </c>
      <c r="Y2876">
        <v>98.353785900783237</v>
      </c>
      <c r="Z2876">
        <v>120.07581967213112</v>
      </c>
      <c r="AA2876">
        <v>22.651053225296558</v>
      </c>
      <c r="AB2876">
        <v>1.5232925864218081</v>
      </c>
      <c r="AC2876">
        <v>-27.381355777748009</v>
      </c>
    </row>
    <row r="2877" spans="1:29">
      <c r="A2877">
        <v>9</v>
      </c>
      <c r="B2877">
        <v>198</v>
      </c>
      <c r="C2877">
        <v>1998</v>
      </c>
      <c r="D2877">
        <v>99</v>
      </c>
      <c r="E2877">
        <v>99</v>
      </c>
      <c r="F2877">
        <v>99</v>
      </c>
      <c r="G2877">
        <v>99</v>
      </c>
      <c r="H2877">
        <v>99</v>
      </c>
      <c r="I2877">
        <v>99</v>
      </c>
      <c r="J2877">
        <v>999</v>
      </c>
      <c r="K2877">
        <v>99</v>
      </c>
      <c r="L2877">
        <v>17</v>
      </c>
      <c r="M2877">
        <v>99</v>
      </c>
      <c r="N2877">
        <v>99</v>
      </c>
      <c r="O2877">
        <v>99</v>
      </c>
      <c r="P2877">
        <v>9999</v>
      </c>
      <c r="Q2877">
        <v>319</v>
      </c>
      <c r="R2877">
        <v>584</v>
      </c>
      <c r="S2877">
        <v>422</v>
      </c>
      <c r="T2877">
        <v>10.220511025551279</v>
      </c>
      <c r="U2877">
        <v>8.0089349769391553</v>
      </c>
      <c r="V2877">
        <v>17</v>
      </c>
      <c r="W2877">
        <v>60.718009478672975</v>
      </c>
      <c r="X2877">
        <v>118.1276807313852</v>
      </c>
      <c r="Y2877">
        <v>77.915582191780786</v>
      </c>
      <c r="Z2877">
        <v>107.8263033175355</v>
      </c>
      <c r="AA2877">
        <v>21.919279857297152</v>
      </c>
      <c r="AB2877">
        <v>0.93312288189008674</v>
      </c>
      <c r="AC2877">
        <v>2.302428051685478</v>
      </c>
    </row>
    <row r="2878" spans="1:29">
      <c r="A2878">
        <v>9</v>
      </c>
      <c r="B2878">
        <v>199</v>
      </c>
      <c r="C2878">
        <v>1997</v>
      </c>
      <c r="D2878">
        <v>99</v>
      </c>
      <c r="E2878">
        <v>99</v>
      </c>
      <c r="F2878">
        <v>99</v>
      </c>
      <c r="G2878">
        <v>99</v>
      </c>
      <c r="H2878">
        <v>99</v>
      </c>
      <c r="I2878">
        <v>99</v>
      </c>
      <c r="J2878">
        <v>999</v>
      </c>
      <c r="K2878">
        <v>99</v>
      </c>
      <c r="L2878">
        <v>1</v>
      </c>
      <c r="M2878">
        <v>99</v>
      </c>
      <c r="N2878">
        <v>99</v>
      </c>
      <c r="O2878">
        <v>99</v>
      </c>
      <c r="P2878">
        <v>9999</v>
      </c>
      <c r="Q2878">
        <v>5</v>
      </c>
      <c r="R2878">
        <v>6</v>
      </c>
      <c r="S2878">
        <v>0</v>
      </c>
      <c r="T2878">
        <v>9.5230537258947742E-2</v>
      </c>
      <c r="U2878">
        <v>0</v>
      </c>
      <c r="V2878">
        <v>1</v>
      </c>
      <c r="X2878">
        <v>100.18057060310582</v>
      </c>
      <c r="Y2878">
        <v>0</v>
      </c>
    </row>
    <row r="2879" spans="1:29">
      <c r="A2879">
        <v>9</v>
      </c>
      <c r="B2879">
        <v>200</v>
      </c>
      <c r="C2879">
        <v>1997</v>
      </c>
      <c r="D2879">
        <v>99</v>
      </c>
      <c r="E2879">
        <v>99</v>
      </c>
      <c r="F2879">
        <v>99</v>
      </c>
      <c r="G2879">
        <v>99</v>
      </c>
      <c r="H2879">
        <v>99</v>
      </c>
      <c r="I2879">
        <v>99</v>
      </c>
      <c r="J2879">
        <v>999</v>
      </c>
      <c r="K2879">
        <v>99</v>
      </c>
      <c r="L2879">
        <v>2</v>
      </c>
      <c r="M2879">
        <v>99</v>
      </c>
      <c r="N2879">
        <v>99</v>
      </c>
      <c r="O2879">
        <v>99</v>
      </c>
      <c r="P2879">
        <v>9999</v>
      </c>
      <c r="Q2879">
        <v>19</v>
      </c>
      <c r="R2879">
        <v>23</v>
      </c>
      <c r="S2879">
        <v>21</v>
      </c>
      <c r="T2879">
        <v>0.36505039282596624</v>
      </c>
      <c r="U2879">
        <v>0.58788204330573957</v>
      </c>
      <c r="V2879">
        <v>2</v>
      </c>
      <c r="W2879">
        <v>36.571428571428562</v>
      </c>
      <c r="X2879">
        <v>195.06335672900275</v>
      </c>
      <c r="Y2879">
        <v>160.50434782608701</v>
      </c>
      <c r="Z2879">
        <v>175.7904761904762</v>
      </c>
      <c r="AA2879">
        <v>47.63340069402981</v>
      </c>
      <c r="AB2879">
        <v>1.5907898179514579</v>
      </c>
      <c r="AC2879">
        <v>-14.974568635796976</v>
      </c>
    </row>
    <row r="2880" spans="1:29">
      <c r="A2880">
        <v>9</v>
      </c>
      <c r="B2880">
        <v>201</v>
      </c>
      <c r="C2880">
        <v>1997</v>
      </c>
      <c r="D2880">
        <v>99</v>
      </c>
      <c r="E2880">
        <v>99</v>
      </c>
      <c r="F2880">
        <v>99</v>
      </c>
      <c r="G2880">
        <v>99</v>
      </c>
      <c r="H2880">
        <v>99</v>
      </c>
      <c r="I2880">
        <v>99</v>
      </c>
      <c r="J2880">
        <v>999</v>
      </c>
      <c r="K2880">
        <v>99</v>
      </c>
      <c r="L2880">
        <v>5</v>
      </c>
      <c r="M2880">
        <v>99</v>
      </c>
      <c r="N2880">
        <v>99</v>
      </c>
      <c r="O2880">
        <v>99</v>
      </c>
      <c r="P2880">
        <v>9999</v>
      </c>
      <c r="Q2880">
        <v>85</v>
      </c>
      <c r="R2880">
        <v>98</v>
      </c>
      <c r="S2880">
        <v>77</v>
      </c>
      <c r="T2880">
        <v>1.5554321085628124</v>
      </c>
      <c r="U2880">
        <v>2.02831726329411</v>
      </c>
      <c r="V2880">
        <v>5</v>
      </c>
      <c r="W2880">
        <v>42.623376623376622</v>
      </c>
      <c r="X2880">
        <v>182.41094921175409</v>
      </c>
      <c r="Y2880">
        <v>129.96734693877548</v>
      </c>
      <c r="Z2880">
        <v>165.412987012987</v>
      </c>
      <c r="AA2880">
        <v>36.926259795792291</v>
      </c>
      <c r="AB2880">
        <v>1.3960887948444001</v>
      </c>
      <c r="AC2880">
        <v>-11.830704838364664</v>
      </c>
    </row>
    <row r="2881" spans="1:39">
      <c r="A2881">
        <v>9</v>
      </c>
      <c r="B2881">
        <v>202</v>
      </c>
      <c r="C2881">
        <v>1997</v>
      </c>
      <c r="D2881">
        <v>99</v>
      </c>
      <c r="E2881">
        <v>99</v>
      </c>
      <c r="F2881">
        <v>99</v>
      </c>
      <c r="G2881">
        <v>99</v>
      </c>
      <c r="H2881">
        <v>99</v>
      </c>
      <c r="I2881">
        <v>99</v>
      </c>
      <c r="J2881">
        <v>999</v>
      </c>
      <c r="K2881">
        <v>99</v>
      </c>
      <c r="L2881">
        <v>8</v>
      </c>
      <c r="M2881">
        <v>99</v>
      </c>
      <c r="N2881">
        <v>99</v>
      </c>
      <c r="O2881">
        <v>99</v>
      </c>
      <c r="P2881">
        <v>9999</v>
      </c>
      <c r="Q2881">
        <v>302</v>
      </c>
      <c r="R2881">
        <v>428</v>
      </c>
      <c r="S2881">
        <v>354</v>
      </c>
      <c r="T2881">
        <v>6.7931116578049382</v>
      </c>
      <c r="U2881">
        <v>8.5303569986803058</v>
      </c>
      <c r="V2881">
        <v>8</v>
      </c>
      <c r="W2881">
        <v>47.536723163841806</v>
      </c>
      <c r="X2881">
        <v>166.20983991656627</v>
      </c>
      <c r="Y2881">
        <v>125.15490654205595</v>
      </c>
      <c r="Z2881">
        <v>151.31723163841798</v>
      </c>
      <c r="AA2881">
        <v>29.023617155485351</v>
      </c>
      <c r="AB2881">
        <v>1.3880264806308564</v>
      </c>
      <c r="AC2881">
        <v>0.43773661886180631</v>
      </c>
    </row>
    <row r="2882" spans="1:39">
      <c r="A2882">
        <v>9</v>
      </c>
      <c r="B2882">
        <v>203</v>
      </c>
      <c r="C2882">
        <v>1997</v>
      </c>
      <c r="D2882">
        <v>99</v>
      </c>
      <c r="E2882">
        <v>99</v>
      </c>
      <c r="F2882">
        <v>99</v>
      </c>
      <c r="G2882">
        <v>99</v>
      </c>
      <c r="H2882">
        <v>99</v>
      </c>
      <c r="I2882">
        <v>99</v>
      </c>
      <c r="J2882">
        <v>999</v>
      </c>
      <c r="K2882">
        <v>99</v>
      </c>
      <c r="L2882">
        <v>11</v>
      </c>
      <c r="M2882">
        <v>99</v>
      </c>
      <c r="N2882">
        <v>99</v>
      </c>
      <c r="O2882">
        <v>99</v>
      </c>
      <c r="P2882">
        <v>9999</v>
      </c>
      <c r="Q2882">
        <v>1008</v>
      </c>
      <c r="R2882">
        <v>1803</v>
      </c>
      <c r="S2882">
        <v>1450</v>
      </c>
      <c r="T2882">
        <v>28.616776446313793</v>
      </c>
      <c r="U2882">
        <v>30.614583252050153</v>
      </c>
      <c r="V2882">
        <v>11</v>
      </c>
      <c r="W2882">
        <v>52.516551724137933</v>
      </c>
      <c r="X2882">
        <v>146.11088176741657</v>
      </c>
      <c r="Y2882">
        <v>106.6245146977258</v>
      </c>
      <c r="Z2882">
        <v>132.58206896551701</v>
      </c>
      <c r="AA2882">
        <v>26.957671978085511</v>
      </c>
      <c r="AB2882">
        <v>1.3960789323155938</v>
      </c>
      <c r="AC2882">
        <v>-23.62044991161028</v>
      </c>
    </row>
    <row r="2883" spans="1:39">
      <c r="A2883">
        <v>9</v>
      </c>
      <c r="B2883">
        <v>204</v>
      </c>
      <c r="C2883">
        <v>1997</v>
      </c>
      <c r="D2883">
        <v>99</v>
      </c>
      <c r="E2883">
        <v>99</v>
      </c>
      <c r="F2883">
        <v>99</v>
      </c>
      <c r="G2883">
        <v>99</v>
      </c>
      <c r="H2883">
        <v>99</v>
      </c>
      <c r="I2883">
        <v>99</v>
      </c>
      <c r="J2883">
        <v>999</v>
      </c>
      <c r="K2883">
        <v>99</v>
      </c>
      <c r="L2883">
        <v>14</v>
      </c>
      <c r="M2883">
        <v>99</v>
      </c>
      <c r="N2883">
        <v>99</v>
      </c>
      <c r="O2883">
        <v>99</v>
      </c>
      <c r="P2883">
        <v>9999</v>
      </c>
      <c r="Q2883">
        <v>1084</v>
      </c>
      <c r="R2883">
        <v>2714</v>
      </c>
      <c r="S2883">
        <v>2184</v>
      </c>
      <c r="T2883">
        <v>43.075946353464005</v>
      </c>
      <c r="U2883">
        <v>41.79900886871247</v>
      </c>
      <c r="V2883">
        <v>14</v>
      </c>
      <c r="W2883">
        <v>56.843406593406598</v>
      </c>
      <c r="X2883">
        <v>130.70919137636329</v>
      </c>
      <c r="Y2883">
        <v>96.712048636698725</v>
      </c>
      <c r="Z2883">
        <v>120.18154761904772</v>
      </c>
      <c r="AA2883">
        <v>23.244521651326796</v>
      </c>
      <c r="AB2883">
        <v>1.4560793761675002</v>
      </c>
      <c r="AC2883">
        <v>-16.773153696745275</v>
      </c>
    </row>
    <row r="2884" spans="1:39">
      <c r="A2884">
        <v>9</v>
      </c>
      <c r="B2884">
        <v>205</v>
      </c>
      <c r="C2884">
        <v>1997</v>
      </c>
      <c r="D2884">
        <v>99</v>
      </c>
      <c r="E2884">
        <v>99</v>
      </c>
      <c r="F2884">
        <v>99</v>
      </c>
      <c r="G2884">
        <v>99</v>
      </c>
      <c r="H2884">
        <v>99</v>
      </c>
      <c r="I2884">
        <v>99</v>
      </c>
      <c r="J2884">
        <v>999</v>
      </c>
      <c r="K2884">
        <v>99</v>
      </c>
      <c r="L2884">
        <v>17</v>
      </c>
      <c r="M2884">
        <v>99</v>
      </c>
      <c r="N2884">
        <v>99</v>
      </c>
      <c r="O2884">
        <v>99</v>
      </c>
      <c r="P2884">
        <v>9999</v>
      </c>
      <c r="Q2884">
        <v>477</v>
      </c>
      <c r="R2884">
        <v>986</v>
      </c>
      <c r="S2884">
        <v>836</v>
      </c>
      <c r="T2884">
        <v>15.649551622887065</v>
      </c>
      <c r="U2884">
        <v>14.99019586141617</v>
      </c>
      <c r="V2884">
        <v>17</v>
      </c>
      <c r="W2884">
        <v>61.139952153110038</v>
      </c>
      <c r="X2884">
        <v>121.54441707194329</v>
      </c>
      <c r="Y2884">
        <v>95.467342799188714</v>
      </c>
      <c r="Z2884">
        <v>112.59665071770343</v>
      </c>
      <c r="AA2884">
        <v>20.564856869538151</v>
      </c>
      <c r="AB2884">
        <v>1.3548714155723629</v>
      </c>
      <c r="AC2884">
        <v>8.826557265502105</v>
      </c>
    </row>
    <row r="2885" spans="1:39" s="273" customFormat="1">
      <c r="A2885" s="273">
        <v>9</v>
      </c>
      <c r="B2885" s="273">
        <v>206</v>
      </c>
      <c r="C2885" s="273">
        <v>1996</v>
      </c>
      <c r="D2885" s="273">
        <v>99</v>
      </c>
      <c r="E2885" s="273">
        <v>99</v>
      </c>
      <c r="F2885" s="273">
        <v>99</v>
      </c>
      <c r="G2885" s="273">
        <v>99</v>
      </c>
      <c r="H2885" s="273">
        <v>99</v>
      </c>
      <c r="I2885" s="273">
        <v>99</v>
      </c>
      <c r="J2885" s="273">
        <v>999</v>
      </c>
      <c r="K2885" s="273">
        <v>99</v>
      </c>
      <c r="L2885" s="273">
        <v>1</v>
      </c>
      <c r="M2885" s="273">
        <v>99</v>
      </c>
      <c r="N2885" s="273">
        <v>99</v>
      </c>
      <c r="O2885" s="273">
        <v>99</v>
      </c>
      <c r="P2885" s="273">
        <v>9999</v>
      </c>
      <c r="Q2885" s="273">
        <v>6</v>
      </c>
      <c r="R2885" s="273">
        <v>6</v>
      </c>
      <c r="S2885" s="273">
        <v>0</v>
      </c>
      <c r="T2885" s="273">
        <v>9.8007187193727516E-2</v>
      </c>
      <c r="U2885" s="273">
        <v>0</v>
      </c>
      <c r="V2885" s="273">
        <v>1</v>
      </c>
      <c r="X2885" s="273">
        <v>110.76200794510652</v>
      </c>
      <c r="Y2885" s="273">
        <v>0</v>
      </c>
    </row>
    <row r="2886" spans="1:39" s="273" customFormat="1">
      <c r="A2886" s="273">
        <v>9</v>
      </c>
      <c r="B2886" s="273">
        <v>207</v>
      </c>
      <c r="C2886" s="273">
        <v>1996</v>
      </c>
      <c r="D2886" s="273">
        <v>99</v>
      </c>
      <c r="E2886" s="273">
        <v>99</v>
      </c>
      <c r="F2886" s="273">
        <v>99</v>
      </c>
      <c r="G2886" s="273">
        <v>99</v>
      </c>
      <c r="H2886" s="273">
        <v>99</v>
      </c>
      <c r="I2886" s="273">
        <v>99</v>
      </c>
      <c r="J2886" s="273">
        <v>999</v>
      </c>
      <c r="K2886" s="273">
        <v>99</v>
      </c>
      <c r="L2886" s="273">
        <v>2</v>
      </c>
      <c r="M2886" s="273">
        <v>99</v>
      </c>
      <c r="N2886" s="273">
        <v>99</v>
      </c>
      <c r="O2886" s="273">
        <v>99</v>
      </c>
      <c r="P2886" s="273">
        <v>9999</v>
      </c>
      <c r="Q2886" s="273">
        <v>38</v>
      </c>
      <c r="R2886" s="273">
        <v>39</v>
      </c>
      <c r="S2886" s="273">
        <v>20</v>
      </c>
      <c r="T2886" s="273">
        <v>0.63704671675922875</v>
      </c>
      <c r="U2886" s="273">
        <v>0.5725893480606864</v>
      </c>
      <c r="V2886" s="273">
        <v>2</v>
      </c>
      <c r="W2886" s="273">
        <v>36.9</v>
      </c>
      <c r="X2886" s="273">
        <v>155.27960663388612</v>
      </c>
      <c r="Y2886" s="273">
        <v>83.26153846153845</v>
      </c>
      <c r="Z2886" s="273">
        <v>162.36000000000001</v>
      </c>
      <c r="AA2886" s="273">
        <v>57.111307111639491</v>
      </c>
      <c r="AB2886" s="273">
        <v>1.7578395831247364</v>
      </c>
      <c r="AC2886" s="273">
        <v>1.8985478903562183</v>
      </c>
    </row>
    <row r="2887" spans="1:39" s="273" customFormat="1">
      <c r="A2887" s="273">
        <v>9</v>
      </c>
      <c r="B2887" s="273">
        <v>208</v>
      </c>
      <c r="C2887" s="273">
        <v>1996</v>
      </c>
      <c r="D2887" s="273">
        <v>99</v>
      </c>
      <c r="E2887" s="273">
        <v>99</v>
      </c>
      <c r="F2887" s="273">
        <v>99</v>
      </c>
      <c r="G2887" s="273">
        <v>99</v>
      </c>
      <c r="H2887" s="273">
        <v>99</v>
      </c>
      <c r="I2887" s="273">
        <v>99</v>
      </c>
      <c r="J2887" s="273">
        <v>999</v>
      </c>
      <c r="K2887" s="273">
        <v>99</v>
      </c>
      <c r="L2887" s="273">
        <v>5</v>
      </c>
      <c r="M2887" s="273">
        <v>99</v>
      </c>
      <c r="N2887" s="273">
        <v>99</v>
      </c>
      <c r="O2887" s="273">
        <v>99</v>
      </c>
      <c r="P2887" s="273">
        <v>9999</v>
      </c>
      <c r="Q2887" s="273">
        <v>99</v>
      </c>
      <c r="R2887" s="273">
        <v>120</v>
      </c>
      <c r="S2887" s="273">
        <v>61</v>
      </c>
      <c r="T2887" s="273">
        <v>1.9601437438745504</v>
      </c>
      <c r="U2887" s="273">
        <v>1.6536003724158348</v>
      </c>
      <c r="V2887" s="273">
        <v>5</v>
      </c>
      <c r="W2887" s="273">
        <v>42.409836065573749</v>
      </c>
      <c r="X2887" s="273">
        <v>165.24015890213082</v>
      </c>
      <c r="Y2887" s="273">
        <v>78.14749999999998</v>
      </c>
      <c r="Z2887" s="273">
        <v>153.73278688524587</v>
      </c>
      <c r="AA2887" s="273">
        <v>35.177445835534577</v>
      </c>
      <c r="AB2887" s="273">
        <v>1.4752276754579412</v>
      </c>
      <c r="AC2887" s="273">
        <v>17.016801252899</v>
      </c>
    </row>
    <row r="2888" spans="1:39" s="273" customFormat="1">
      <c r="A2888" s="273">
        <v>9</v>
      </c>
      <c r="B2888" s="273">
        <v>209</v>
      </c>
      <c r="C2888" s="273">
        <v>1996</v>
      </c>
      <c r="D2888" s="273">
        <v>99</v>
      </c>
      <c r="E2888" s="273">
        <v>99</v>
      </c>
      <c r="F2888" s="273">
        <v>99</v>
      </c>
      <c r="G2888" s="273">
        <v>99</v>
      </c>
      <c r="H2888" s="273">
        <v>99</v>
      </c>
      <c r="I2888" s="273">
        <v>99</v>
      </c>
      <c r="J2888" s="273">
        <v>999</v>
      </c>
      <c r="K2888" s="273">
        <v>99</v>
      </c>
      <c r="L2888" s="273">
        <v>8</v>
      </c>
      <c r="M2888" s="273">
        <v>99</v>
      </c>
      <c r="N2888" s="273">
        <v>99</v>
      </c>
      <c r="O2888" s="273">
        <v>99</v>
      </c>
      <c r="P2888" s="273">
        <v>9999</v>
      </c>
      <c r="Q2888" s="273">
        <v>365</v>
      </c>
      <c r="R2888" s="273">
        <v>514</v>
      </c>
      <c r="S2888" s="273">
        <v>352</v>
      </c>
      <c r="T2888" s="273">
        <v>8.3959490362626585</v>
      </c>
      <c r="U2888" s="273">
        <v>9.1278028171000898</v>
      </c>
      <c r="V2888" s="273">
        <v>8</v>
      </c>
      <c r="W2888" s="273">
        <v>47.545454545454554</v>
      </c>
      <c r="X2888" s="273">
        <v>158.74896189468438</v>
      </c>
      <c r="Y2888" s="273">
        <v>100.7091439688716</v>
      </c>
      <c r="Z2888" s="273">
        <v>147.05823863636371</v>
      </c>
      <c r="AA2888" s="273">
        <v>30.961093442009528</v>
      </c>
      <c r="AB2888" s="273">
        <v>1.393239283999443</v>
      </c>
      <c r="AC2888" s="273">
        <v>-3.6432018384684808</v>
      </c>
    </row>
    <row r="2889" spans="1:39" s="273" customFormat="1">
      <c r="A2889" s="273">
        <v>9</v>
      </c>
      <c r="B2889" s="273">
        <v>210</v>
      </c>
      <c r="C2889" s="273">
        <v>1996</v>
      </c>
      <c r="D2889" s="273">
        <v>99</v>
      </c>
      <c r="E2889" s="273">
        <v>99</v>
      </c>
      <c r="F2889" s="273">
        <v>99</v>
      </c>
      <c r="G2889" s="273">
        <v>99</v>
      </c>
      <c r="H2889" s="273">
        <v>99</v>
      </c>
      <c r="I2889" s="273">
        <v>99</v>
      </c>
      <c r="J2889" s="273">
        <v>999</v>
      </c>
      <c r="K2889" s="273">
        <v>99</v>
      </c>
      <c r="L2889" s="273">
        <v>11</v>
      </c>
      <c r="M2889" s="273">
        <v>99</v>
      </c>
      <c r="N2889" s="273">
        <v>99</v>
      </c>
      <c r="O2889" s="273">
        <v>99</v>
      </c>
      <c r="P2889" s="273">
        <v>9999</v>
      </c>
      <c r="Q2889" s="273">
        <v>998</v>
      </c>
      <c r="R2889" s="273">
        <v>1648</v>
      </c>
      <c r="S2889" s="273">
        <v>1163</v>
      </c>
      <c r="T2889" s="273">
        <v>26.919307415877167</v>
      </c>
      <c r="U2889" s="273">
        <v>27.00848868293162</v>
      </c>
      <c r="V2889" s="273">
        <v>11</v>
      </c>
      <c r="W2889" s="273">
        <v>52.339638865004289</v>
      </c>
      <c r="X2889" s="273">
        <v>144.39085032976027</v>
      </c>
      <c r="Y2889" s="273">
        <v>92.941322815533937</v>
      </c>
      <c r="Z2889" s="273">
        <v>131.70017196904556</v>
      </c>
      <c r="AA2889" s="273">
        <v>27.003322619125967</v>
      </c>
      <c r="AB2889" s="273">
        <v>1.3936481161489156</v>
      </c>
      <c r="AC2889" s="273">
        <v>-15.392229666760896</v>
      </c>
    </row>
    <row r="2890" spans="1:39" s="273" customFormat="1">
      <c r="A2890" s="273">
        <v>9</v>
      </c>
      <c r="B2890" s="273">
        <v>211</v>
      </c>
      <c r="C2890" s="273">
        <v>1996</v>
      </c>
      <c r="D2890" s="273">
        <v>99</v>
      </c>
      <c r="E2890" s="273">
        <v>99</v>
      </c>
      <c r="F2890" s="273">
        <v>99</v>
      </c>
      <c r="G2890" s="273">
        <v>99</v>
      </c>
      <c r="H2890" s="273">
        <v>99</v>
      </c>
      <c r="I2890" s="273">
        <v>99</v>
      </c>
      <c r="J2890" s="273">
        <v>999</v>
      </c>
      <c r="K2890" s="273">
        <v>99</v>
      </c>
      <c r="L2890" s="273">
        <v>14</v>
      </c>
      <c r="M2890" s="273">
        <v>99</v>
      </c>
      <c r="N2890" s="273">
        <v>99</v>
      </c>
      <c r="O2890" s="273">
        <v>99</v>
      </c>
      <c r="P2890" s="273">
        <v>9999</v>
      </c>
      <c r="Q2890" s="273">
        <v>1284</v>
      </c>
      <c r="R2890" s="273">
        <v>2712</v>
      </c>
      <c r="S2890" s="273">
        <v>2116</v>
      </c>
      <c r="T2890" s="273">
        <v>44.299248611564849</v>
      </c>
      <c r="U2890" s="273">
        <v>44.945319057392993</v>
      </c>
      <c r="V2890" s="273">
        <v>14</v>
      </c>
      <c r="W2890" s="273">
        <v>56.884215500945203</v>
      </c>
      <c r="X2890" s="273">
        <v>130.4975359303543</v>
      </c>
      <c r="Y2890" s="273">
        <v>93.985435103245052</v>
      </c>
      <c r="Z2890" s="273">
        <v>120.4577032136108</v>
      </c>
      <c r="AA2890" s="273">
        <v>23.355022618105039</v>
      </c>
      <c r="AB2890" s="273">
        <v>1.4697055499196412</v>
      </c>
      <c r="AC2890" s="273">
        <v>-14.86480519127513</v>
      </c>
    </row>
    <row r="2891" spans="1:39" s="273" customFormat="1">
      <c r="A2891" s="273">
        <v>9</v>
      </c>
      <c r="B2891" s="273">
        <v>212</v>
      </c>
      <c r="C2891" s="273">
        <v>1996</v>
      </c>
      <c r="D2891" s="273">
        <v>99</v>
      </c>
      <c r="E2891" s="273">
        <v>99</v>
      </c>
      <c r="F2891" s="273">
        <v>99</v>
      </c>
      <c r="G2891" s="273">
        <v>99</v>
      </c>
      <c r="H2891" s="273">
        <v>99</v>
      </c>
      <c r="I2891" s="273">
        <v>99</v>
      </c>
      <c r="J2891" s="273">
        <v>999</v>
      </c>
      <c r="K2891" s="273">
        <v>99</v>
      </c>
      <c r="L2891" s="273">
        <v>17</v>
      </c>
      <c r="M2891" s="273">
        <v>99</v>
      </c>
      <c r="N2891" s="273">
        <v>99</v>
      </c>
      <c r="O2891" s="273">
        <v>99</v>
      </c>
      <c r="P2891" s="273">
        <v>9999</v>
      </c>
      <c r="Q2891" s="273">
        <v>559</v>
      </c>
      <c r="R2891" s="273">
        <v>888</v>
      </c>
      <c r="S2891" s="273">
        <v>775</v>
      </c>
      <c r="T2891" s="273">
        <v>14.505063704671675</v>
      </c>
      <c r="U2891" s="273">
        <v>15.189082150137162</v>
      </c>
      <c r="V2891" s="273">
        <v>17</v>
      </c>
      <c r="W2891" s="273">
        <v>60.903225806451609</v>
      </c>
      <c r="X2891" s="273">
        <v>120.66862366158141</v>
      </c>
      <c r="Y2891" s="273">
        <v>97.002815315315274</v>
      </c>
      <c r="Z2891" s="273">
        <v>111.14645161290316</v>
      </c>
      <c r="AA2891" s="273">
        <v>21.7436954968694</v>
      </c>
      <c r="AB2891" s="273">
        <v>1.2678363257972836</v>
      </c>
      <c r="AC2891" s="273">
        <v>-5.5610991807573935</v>
      </c>
    </row>
    <row r="2892" spans="1:39">
      <c r="A2892">
        <v>10</v>
      </c>
      <c r="B2892">
        <v>1</v>
      </c>
      <c r="C2892">
        <v>2024</v>
      </c>
      <c r="D2892">
        <v>99</v>
      </c>
      <c r="E2892">
        <v>99</v>
      </c>
      <c r="F2892">
        <v>99</v>
      </c>
      <c r="G2892">
        <v>99</v>
      </c>
      <c r="H2892">
        <v>99</v>
      </c>
      <c r="I2892">
        <v>99</v>
      </c>
      <c r="J2892">
        <v>999</v>
      </c>
      <c r="K2892">
        <v>99</v>
      </c>
      <c r="L2892">
        <v>99</v>
      </c>
      <c r="M2892">
        <v>0</v>
      </c>
      <c r="N2892">
        <v>99</v>
      </c>
      <c r="O2892">
        <v>99</v>
      </c>
      <c r="P2892">
        <v>9999</v>
      </c>
      <c r="Q2892">
        <v>10</v>
      </c>
      <c r="R2892">
        <v>12</v>
      </c>
      <c r="S2892">
        <v>0</v>
      </c>
      <c r="T2892">
        <v>0.18464379135251577</v>
      </c>
      <c r="U2892">
        <v>0</v>
      </c>
      <c r="V2892">
        <v>0.4166666666666668</v>
      </c>
      <c r="X2892">
        <v>132.05128205128202</v>
      </c>
      <c r="Y2892">
        <v>0</v>
      </c>
      <c r="AD2892">
        <v>0</v>
      </c>
      <c r="AE2892">
        <v>0</v>
      </c>
      <c r="AF2892">
        <v>0</v>
      </c>
      <c r="AG2892">
        <v>0</v>
      </c>
      <c r="AH2892">
        <v>3</v>
      </c>
      <c r="AI2892">
        <v>1</v>
      </c>
      <c r="AJ2892">
        <v>0</v>
      </c>
      <c r="AK2892">
        <v>0</v>
      </c>
      <c r="AL2892">
        <v>0</v>
      </c>
      <c r="AM2892">
        <v>0</v>
      </c>
    </row>
    <row r="2893" spans="1:39">
      <c r="A2893">
        <v>10</v>
      </c>
      <c r="B2893">
        <v>2</v>
      </c>
      <c r="C2893">
        <v>2024</v>
      </c>
      <c r="D2893">
        <v>99</v>
      </c>
      <c r="E2893">
        <v>99</v>
      </c>
      <c r="F2893">
        <v>99</v>
      </c>
      <c r="G2893">
        <v>99</v>
      </c>
      <c r="H2893">
        <v>99</v>
      </c>
      <c r="I2893">
        <v>99</v>
      </c>
      <c r="J2893">
        <v>999</v>
      </c>
      <c r="K2893">
        <v>99</v>
      </c>
      <c r="L2893">
        <v>99</v>
      </c>
      <c r="M2893">
        <v>35</v>
      </c>
      <c r="N2893">
        <v>99</v>
      </c>
      <c r="O2893">
        <v>99</v>
      </c>
      <c r="P2893">
        <v>9999</v>
      </c>
    </row>
    <row r="2894" spans="1:39">
      <c r="A2894">
        <v>10</v>
      </c>
      <c r="B2894">
        <v>3</v>
      </c>
      <c r="C2894">
        <v>2024</v>
      </c>
      <c r="D2894">
        <v>99</v>
      </c>
      <c r="E2894">
        <v>99</v>
      </c>
      <c r="F2894">
        <v>99</v>
      </c>
      <c r="G2894">
        <v>99</v>
      </c>
      <c r="H2894">
        <v>99</v>
      </c>
      <c r="I2894">
        <v>99</v>
      </c>
      <c r="J2894">
        <v>999</v>
      </c>
      <c r="K2894">
        <v>99</v>
      </c>
      <c r="L2894">
        <v>99</v>
      </c>
      <c r="M2894">
        <v>36</v>
      </c>
      <c r="N2894">
        <v>99</v>
      </c>
      <c r="O2894">
        <v>99</v>
      </c>
      <c r="P2894">
        <v>9999</v>
      </c>
    </row>
    <row r="2895" spans="1:39">
      <c r="A2895">
        <v>10</v>
      </c>
      <c r="B2895">
        <v>4</v>
      </c>
      <c r="C2895">
        <v>2024</v>
      </c>
      <c r="D2895">
        <v>99</v>
      </c>
      <c r="E2895">
        <v>99</v>
      </c>
      <c r="F2895">
        <v>99</v>
      </c>
      <c r="G2895">
        <v>99</v>
      </c>
      <c r="H2895">
        <v>99</v>
      </c>
      <c r="I2895">
        <v>99</v>
      </c>
      <c r="J2895">
        <v>999</v>
      </c>
      <c r="K2895">
        <v>99</v>
      </c>
      <c r="L2895">
        <v>99</v>
      </c>
      <c r="M2895">
        <v>37</v>
      </c>
      <c r="N2895">
        <v>99</v>
      </c>
      <c r="O2895">
        <v>99</v>
      </c>
      <c r="P2895">
        <v>9999</v>
      </c>
    </row>
    <row r="2896" spans="1:39">
      <c r="A2896">
        <v>10</v>
      </c>
      <c r="B2896">
        <v>5</v>
      </c>
      <c r="C2896">
        <v>2024</v>
      </c>
      <c r="D2896">
        <v>99</v>
      </c>
      <c r="E2896">
        <v>99</v>
      </c>
      <c r="F2896">
        <v>99</v>
      </c>
      <c r="G2896">
        <v>99</v>
      </c>
      <c r="H2896">
        <v>99</v>
      </c>
      <c r="I2896">
        <v>99</v>
      </c>
      <c r="J2896">
        <v>999</v>
      </c>
      <c r="K2896">
        <v>99</v>
      </c>
      <c r="L2896">
        <v>99</v>
      </c>
      <c r="M2896">
        <v>38</v>
      </c>
      <c r="N2896">
        <v>99</v>
      </c>
      <c r="O2896">
        <v>99</v>
      </c>
      <c r="P2896">
        <v>9999</v>
      </c>
    </row>
    <row r="2897" spans="1:39">
      <c r="A2897">
        <v>10</v>
      </c>
      <c r="B2897">
        <v>6</v>
      </c>
      <c r="C2897">
        <v>2024</v>
      </c>
      <c r="D2897">
        <v>99</v>
      </c>
      <c r="E2897">
        <v>99</v>
      </c>
      <c r="F2897">
        <v>99</v>
      </c>
      <c r="G2897">
        <v>99</v>
      </c>
      <c r="H2897">
        <v>99</v>
      </c>
      <c r="I2897">
        <v>99</v>
      </c>
      <c r="J2897">
        <v>999</v>
      </c>
      <c r="K2897">
        <v>99</v>
      </c>
      <c r="L2897">
        <v>99</v>
      </c>
      <c r="M2897">
        <v>39</v>
      </c>
      <c r="N2897">
        <v>99</v>
      </c>
      <c r="O2897">
        <v>99</v>
      </c>
      <c r="P2897">
        <v>9999</v>
      </c>
      <c r="Q2897">
        <v>3</v>
      </c>
      <c r="R2897">
        <v>4</v>
      </c>
      <c r="S2897">
        <v>4</v>
      </c>
      <c r="T2897">
        <v>6.154793045083861E-2</v>
      </c>
      <c r="U2897">
        <v>0.12108867871684656</v>
      </c>
      <c r="V2897">
        <v>2</v>
      </c>
      <c r="W2897">
        <v>39</v>
      </c>
      <c r="X2897">
        <v>293.58071505958839</v>
      </c>
      <c r="Y2897">
        <v>270.97500000000002</v>
      </c>
      <c r="Z2897">
        <v>270.97500000000002</v>
      </c>
      <c r="AA2897">
        <v>18.409016133405565</v>
      </c>
      <c r="AB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</row>
    <row r="2898" spans="1:39">
      <c r="A2898">
        <v>10</v>
      </c>
      <c r="B2898">
        <v>7</v>
      </c>
      <c r="C2898">
        <v>2024</v>
      </c>
      <c r="D2898">
        <v>99</v>
      </c>
      <c r="E2898">
        <v>99</v>
      </c>
      <c r="F2898">
        <v>99</v>
      </c>
      <c r="G2898">
        <v>99</v>
      </c>
      <c r="H2898">
        <v>99</v>
      </c>
      <c r="I2898">
        <v>99</v>
      </c>
      <c r="J2898">
        <v>999</v>
      </c>
      <c r="K2898">
        <v>99</v>
      </c>
      <c r="L2898">
        <v>99</v>
      </c>
      <c r="M2898">
        <v>40</v>
      </c>
      <c r="N2898">
        <v>99</v>
      </c>
      <c r="O2898">
        <v>99</v>
      </c>
      <c r="P2898">
        <v>9999</v>
      </c>
      <c r="Q2898">
        <v>2</v>
      </c>
      <c r="R2898">
        <v>3</v>
      </c>
      <c r="S2898">
        <v>3</v>
      </c>
      <c r="T2898">
        <v>4.6160947838128942E-2</v>
      </c>
      <c r="U2898">
        <v>8.5853537774607011E-2</v>
      </c>
      <c r="V2898">
        <v>5</v>
      </c>
      <c r="W2898">
        <v>40</v>
      </c>
      <c r="X2898">
        <v>277.53701697363658</v>
      </c>
      <c r="Y2898">
        <v>256.16666666666674</v>
      </c>
      <c r="Z2898">
        <v>256.16666666666674</v>
      </c>
      <c r="AA2898">
        <v>12.26277112057261</v>
      </c>
      <c r="AB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</row>
    <row r="2899" spans="1:39">
      <c r="A2899">
        <v>10</v>
      </c>
      <c r="B2899">
        <v>8</v>
      </c>
      <c r="C2899">
        <v>2024</v>
      </c>
      <c r="D2899">
        <v>99</v>
      </c>
      <c r="E2899">
        <v>99</v>
      </c>
      <c r="F2899">
        <v>99</v>
      </c>
      <c r="G2899">
        <v>99</v>
      </c>
      <c r="H2899">
        <v>99</v>
      </c>
      <c r="I2899">
        <v>99</v>
      </c>
      <c r="J2899">
        <v>999</v>
      </c>
      <c r="K2899">
        <v>99</v>
      </c>
      <c r="L2899">
        <v>99</v>
      </c>
      <c r="M2899">
        <v>41</v>
      </c>
      <c r="N2899">
        <v>99</v>
      </c>
      <c r="O2899">
        <v>99</v>
      </c>
      <c r="P2899">
        <v>9999</v>
      </c>
    </row>
    <row r="2900" spans="1:39">
      <c r="A2900">
        <v>10</v>
      </c>
      <c r="B2900">
        <v>9</v>
      </c>
      <c r="C2900">
        <v>2024</v>
      </c>
      <c r="D2900">
        <v>99</v>
      </c>
      <c r="E2900">
        <v>99</v>
      </c>
      <c r="F2900">
        <v>99</v>
      </c>
      <c r="G2900">
        <v>99</v>
      </c>
      <c r="H2900">
        <v>99</v>
      </c>
      <c r="I2900">
        <v>99</v>
      </c>
      <c r="J2900">
        <v>999</v>
      </c>
      <c r="K2900">
        <v>99</v>
      </c>
      <c r="L2900">
        <v>99</v>
      </c>
      <c r="M2900">
        <v>42</v>
      </c>
      <c r="N2900">
        <v>99</v>
      </c>
      <c r="O2900">
        <v>99</v>
      </c>
      <c r="P2900">
        <v>9999</v>
      </c>
      <c r="Q2900">
        <v>3</v>
      </c>
      <c r="R2900">
        <v>6</v>
      </c>
      <c r="S2900">
        <v>6</v>
      </c>
      <c r="T2900">
        <v>9.2321895676257884E-2</v>
      </c>
      <c r="U2900">
        <v>0.15653607954428025</v>
      </c>
      <c r="V2900">
        <v>5</v>
      </c>
      <c r="W2900">
        <v>42</v>
      </c>
      <c r="X2900">
        <v>253.01552907186704</v>
      </c>
      <c r="Y2900">
        <v>233.53333333333339</v>
      </c>
      <c r="Z2900">
        <v>233.53333333333339</v>
      </c>
      <c r="AA2900">
        <v>17.423132770990737</v>
      </c>
      <c r="AB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</row>
    <row r="2901" spans="1:39">
      <c r="A2901">
        <v>10</v>
      </c>
      <c r="B2901">
        <v>10</v>
      </c>
      <c r="C2901">
        <v>2024</v>
      </c>
      <c r="D2901">
        <v>99</v>
      </c>
      <c r="E2901">
        <v>99</v>
      </c>
      <c r="F2901">
        <v>99</v>
      </c>
      <c r="G2901">
        <v>99</v>
      </c>
      <c r="H2901">
        <v>99</v>
      </c>
      <c r="I2901">
        <v>99</v>
      </c>
      <c r="J2901">
        <v>999</v>
      </c>
      <c r="K2901">
        <v>99</v>
      </c>
      <c r="L2901">
        <v>99</v>
      </c>
      <c r="M2901">
        <v>43</v>
      </c>
      <c r="N2901">
        <v>99</v>
      </c>
      <c r="O2901">
        <v>99</v>
      </c>
      <c r="P2901">
        <v>9999</v>
      </c>
      <c r="Q2901">
        <v>3</v>
      </c>
      <c r="R2901">
        <v>3</v>
      </c>
      <c r="S2901">
        <v>3</v>
      </c>
      <c r="T2901">
        <v>4.6160947838128942E-2</v>
      </c>
      <c r="U2901">
        <v>7.8167495615995508E-2</v>
      </c>
      <c r="V2901">
        <v>5</v>
      </c>
      <c r="W2901">
        <v>43</v>
      </c>
      <c r="X2901">
        <v>252.69050198627659</v>
      </c>
      <c r="Y2901">
        <v>233.23333333333341</v>
      </c>
      <c r="Z2901">
        <v>233.23333333333341</v>
      </c>
      <c r="AA2901">
        <v>10.808741318437038</v>
      </c>
      <c r="AB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</row>
    <row r="2902" spans="1:39">
      <c r="A2902">
        <v>10</v>
      </c>
      <c r="B2902">
        <v>11</v>
      </c>
      <c r="C2902">
        <v>2024</v>
      </c>
      <c r="D2902">
        <v>99</v>
      </c>
      <c r="E2902">
        <v>99</v>
      </c>
      <c r="F2902">
        <v>99</v>
      </c>
      <c r="G2902">
        <v>99</v>
      </c>
      <c r="H2902">
        <v>99</v>
      </c>
      <c r="I2902">
        <v>99</v>
      </c>
      <c r="J2902">
        <v>999</v>
      </c>
      <c r="K2902">
        <v>99</v>
      </c>
      <c r="L2902">
        <v>99</v>
      </c>
      <c r="M2902">
        <v>44</v>
      </c>
      <c r="N2902">
        <v>99</v>
      </c>
      <c r="O2902">
        <v>99</v>
      </c>
      <c r="P2902">
        <v>9999</v>
      </c>
      <c r="Q2902">
        <v>1</v>
      </c>
      <c r="R2902">
        <v>1</v>
      </c>
      <c r="S2902">
        <v>1</v>
      </c>
      <c r="T2902">
        <v>1.5386982612709653E-2</v>
      </c>
      <c r="U2902">
        <v>2.6934662273855249E-2</v>
      </c>
      <c r="V2902">
        <v>5</v>
      </c>
      <c r="W2902">
        <v>44</v>
      </c>
      <c r="X2902">
        <v>261.21343445287113</v>
      </c>
      <c r="Y2902">
        <v>241.1</v>
      </c>
      <c r="Z2902">
        <v>241.1</v>
      </c>
      <c r="AA2902">
        <v>0</v>
      </c>
      <c r="AB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</row>
    <row r="2903" spans="1:39">
      <c r="A2903">
        <v>10</v>
      </c>
      <c r="B2903">
        <v>12</v>
      </c>
      <c r="C2903">
        <v>2024</v>
      </c>
      <c r="D2903">
        <v>99</v>
      </c>
      <c r="E2903">
        <v>99</v>
      </c>
      <c r="F2903">
        <v>99</v>
      </c>
      <c r="G2903">
        <v>99</v>
      </c>
      <c r="H2903">
        <v>99</v>
      </c>
      <c r="I2903">
        <v>99</v>
      </c>
      <c r="J2903">
        <v>999</v>
      </c>
      <c r="K2903">
        <v>99</v>
      </c>
      <c r="L2903">
        <v>99</v>
      </c>
      <c r="M2903">
        <v>45</v>
      </c>
      <c r="N2903">
        <v>99</v>
      </c>
      <c r="O2903">
        <v>99</v>
      </c>
      <c r="P2903">
        <v>9999</v>
      </c>
      <c r="Q2903">
        <v>10</v>
      </c>
      <c r="R2903">
        <v>15</v>
      </c>
      <c r="S2903">
        <v>15</v>
      </c>
      <c r="T2903">
        <v>0.23080473919064473</v>
      </c>
      <c r="U2903">
        <v>0.37821360069737431</v>
      </c>
      <c r="V2903">
        <v>8</v>
      </c>
      <c r="W2903">
        <v>45</v>
      </c>
      <c r="X2903">
        <v>244.5287107258938</v>
      </c>
      <c r="Y2903">
        <v>225.7</v>
      </c>
      <c r="Z2903">
        <v>225.7</v>
      </c>
      <c r="AA2903">
        <v>28.363121595950513</v>
      </c>
      <c r="AB2903">
        <v>0</v>
      </c>
      <c r="AD2903">
        <v>0</v>
      </c>
      <c r="AE2903">
        <v>0</v>
      </c>
      <c r="AF2903">
        <v>0</v>
      </c>
      <c r="AG2903">
        <v>0</v>
      </c>
      <c r="AH2903">
        <v>1</v>
      </c>
      <c r="AI2903">
        <v>0</v>
      </c>
      <c r="AJ2903">
        <v>0</v>
      </c>
      <c r="AK2903">
        <v>0</v>
      </c>
      <c r="AL2903">
        <v>0</v>
      </c>
      <c r="AM2903">
        <v>0</v>
      </c>
    </row>
    <row r="2904" spans="1:39">
      <c r="A2904">
        <v>10</v>
      </c>
      <c r="B2904">
        <v>13</v>
      </c>
      <c r="C2904">
        <v>2024</v>
      </c>
      <c r="D2904">
        <v>99</v>
      </c>
      <c r="E2904">
        <v>99</v>
      </c>
      <c r="F2904">
        <v>99</v>
      </c>
      <c r="G2904">
        <v>99</v>
      </c>
      <c r="H2904">
        <v>99</v>
      </c>
      <c r="I2904">
        <v>99</v>
      </c>
      <c r="J2904">
        <v>999</v>
      </c>
      <c r="K2904">
        <v>99</v>
      </c>
      <c r="L2904">
        <v>99</v>
      </c>
      <c r="M2904">
        <v>46</v>
      </c>
      <c r="N2904">
        <v>99</v>
      </c>
      <c r="O2904">
        <v>99</v>
      </c>
      <c r="P2904">
        <v>9999</v>
      </c>
      <c r="Q2904">
        <v>11</v>
      </c>
      <c r="R2904">
        <v>14</v>
      </c>
      <c r="S2904">
        <v>14</v>
      </c>
      <c r="T2904">
        <v>0.21541775657793513</v>
      </c>
      <c r="U2904">
        <v>0.3296396017066141</v>
      </c>
      <c r="V2904">
        <v>8</v>
      </c>
      <c r="W2904">
        <v>46</v>
      </c>
      <c r="X2904">
        <v>228.34700510756841</v>
      </c>
      <c r="Y2904">
        <v>210.76428571428576</v>
      </c>
      <c r="Z2904">
        <v>210.76428571428576</v>
      </c>
      <c r="AA2904">
        <v>24.241481777636903</v>
      </c>
      <c r="AB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</row>
    <row r="2905" spans="1:39">
      <c r="A2905">
        <v>10</v>
      </c>
      <c r="B2905">
        <v>14</v>
      </c>
      <c r="C2905">
        <v>2024</v>
      </c>
      <c r="D2905">
        <v>99</v>
      </c>
      <c r="E2905">
        <v>99</v>
      </c>
      <c r="F2905">
        <v>99</v>
      </c>
      <c r="G2905">
        <v>99</v>
      </c>
      <c r="H2905">
        <v>99</v>
      </c>
      <c r="I2905">
        <v>99</v>
      </c>
      <c r="J2905">
        <v>999</v>
      </c>
      <c r="K2905">
        <v>99</v>
      </c>
      <c r="L2905">
        <v>99</v>
      </c>
      <c r="M2905">
        <v>47</v>
      </c>
      <c r="N2905">
        <v>99</v>
      </c>
      <c r="O2905">
        <v>99</v>
      </c>
      <c r="P2905">
        <v>9999</v>
      </c>
      <c r="Q2905">
        <v>12</v>
      </c>
      <c r="R2905">
        <v>12</v>
      </c>
      <c r="S2905">
        <v>12</v>
      </c>
      <c r="T2905">
        <v>0.18464379135251577</v>
      </c>
      <c r="U2905">
        <v>0.2687992156662094</v>
      </c>
      <c r="V2905">
        <v>8</v>
      </c>
      <c r="W2905">
        <v>47</v>
      </c>
      <c r="X2905">
        <v>217.23546406645005</v>
      </c>
      <c r="Y2905">
        <v>200.50833333333327</v>
      </c>
      <c r="Z2905">
        <v>200.50833333333327</v>
      </c>
      <c r="AA2905">
        <v>27.756094175674129</v>
      </c>
      <c r="AB2905">
        <v>0</v>
      </c>
      <c r="AD2905">
        <v>0</v>
      </c>
      <c r="AE2905">
        <v>1</v>
      </c>
      <c r="AF2905">
        <v>0</v>
      </c>
      <c r="AG2905">
        <v>0</v>
      </c>
      <c r="AH2905">
        <v>1</v>
      </c>
      <c r="AI2905">
        <v>1</v>
      </c>
      <c r="AJ2905">
        <v>0</v>
      </c>
      <c r="AK2905">
        <v>0</v>
      </c>
      <c r="AL2905">
        <v>0</v>
      </c>
      <c r="AM2905">
        <v>0</v>
      </c>
    </row>
    <row r="2906" spans="1:39">
      <c r="A2906">
        <v>10</v>
      </c>
      <c r="B2906">
        <v>15</v>
      </c>
      <c r="C2906">
        <v>2024</v>
      </c>
      <c r="D2906">
        <v>99</v>
      </c>
      <c r="E2906">
        <v>99</v>
      </c>
      <c r="F2906">
        <v>99</v>
      </c>
      <c r="G2906">
        <v>99</v>
      </c>
      <c r="H2906">
        <v>99</v>
      </c>
      <c r="I2906">
        <v>99</v>
      </c>
      <c r="J2906">
        <v>999</v>
      </c>
      <c r="K2906">
        <v>99</v>
      </c>
      <c r="L2906">
        <v>99</v>
      </c>
      <c r="M2906">
        <v>48</v>
      </c>
      <c r="N2906">
        <v>99</v>
      </c>
      <c r="O2906">
        <v>99</v>
      </c>
      <c r="P2906">
        <v>9999</v>
      </c>
      <c r="Q2906">
        <v>33</v>
      </c>
      <c r="R2906">
        <v>41</v>
      </c>
      <c r="S2906">
        <v>41</v>
      </c>
      <c r="T2906">
        <v>0.63086628712109549</v>
      </c>
      <c r="U2906">
        <v>0.90874042638095487</v>
      </c>
      <c r="V2906">
        <v>8</v>
      </c>
      <c r="W2906">
        <v>48</v>
      </c>
      <c r="X2906">
        <v>214.95124593716139</v>
      </c>
      <c r="Y2906">
        <v>198.4</v>
      </c>
      <c r="Z2906">
        <v>198.4</v>
      </c>
      <c r="AA2906">
        <v>25.887985724618321</v>
      </c>
      <c r="AB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1</v>
      </c>
      <c r="AK2906">
        <v>0</v>
      </c>
      <c r="AL2906">
        <v>0</v>
      </c>
      <c r="AM2906">
        <v>0</v>
      </c>
    </row>
    <row r="2907" spans="1:39">
      <c r="A2907">
        <v>10</v>
      </c>
      <c r="B2907">
        <v>16</v>
      </c>
      <c r="C2907">
        <v>2024</v>
      </c>
      <c r="D2907">
        <v>99</v>
      </c>
      <c r="E2907">
        <v>99</v>
      </c>
      <c r="F2907">
        <v>99</v>
      </c>
      <c r="G2907">
        <v>99</v>
      </c>
      <c r="H2907">
        <v>99</v>
      </c>
      <c r="I2907">
        <v>99</v>
      </c>
      <c r="J2907">
        <v>999</v>
      </c>
      <c r="K2907">
        <v>99</v>
      </c>
      <c r="L2907">
        <v>99</v>
      </c>
      <c r="M2907">
        <v>49</v>
      </c>
      <c r="N2907">
        <v>99</v>
      </c>
      <c r="O2907">
        <v>99</v>
      </c>
      <c r="P2907">
        <v>9999</v>
      </c>
      <c r="Q2907">
        <v>33</v>
      </c>
      <c r="R2907">
        <v>43</v>
      </c>
      <c r="S2907">
        <v>43</v>
      </c>
      <c r="T2907">
        <v>0.6616402523465148</v>
      </c>
      <c r="U2907">
        <v>0.90939954918234722</v>
      </c>
      <c r="V2907">
        <v>8</v>
      </c>
      <c r="W2907">
        <v>49</v>
      </c>
      <c r="X2907">
        <v>205.10216936682704</v>
      </c>
      <c r="Y2907">
        <v>189.30930232558129</v>
      </c>
      <c r="Z2907">
        <v>189.30930232558129</v>
      </c>
      <c r="AA2907">
        <v>28.279327760451405</v>
      </c>
      <c r="AB2907">
        <v>0</v>
      </c>
      <c r="AD2907">
        <v>0</v>
      </c>
      <c r="AE2907">
        <v>0</v>
      </c>
      <c r="AF2907">
        <v>0</v>
      </c>
      <c r="AG2907">
        <v>1</v>
      </c>
      <c r="AH2907">
        <v>2</v>
      </c>
      <c r="AI2907">
        <v>0</v>
      </c>
      <c r="AJ2907">
        <v>0</v>
      </c>
      <c r="AK2907">
        <v>0</v>
      </c>
      <c r="AL2907">
        <v>0</v>
      </c>
      <c r="AM2907">
        <v>0</v>
      </c>
    </row>
    <row r="2908" spans="1:39">
      <c r="A2908">
        <v>10</v>
      </c>
      <c r="B2908">
        <v>17</v>
      </c>
      <c r="C2908">
        <v>2024</v>
      </c>
      <c r="D2908">
        <v>99</v>
      </c>
      <c r="E2908">
        <v>99</v>
      </c>
      <c r="F2908">
        <v>99</v>
      </c>
      <c r="G2908">
        <v>99</v>
      </c>
      <c r="H2908">
        <v>99</v>
      </c>
      <c r="I2908">
        <v>99</v>
      </c>
      <c r="J2908">
        <v>999</v>
      </c>
      <c r="K2908">
        <v>99</v>
      </c>
      <c r="L2908">
        <v>99</v>
      </c>
      <c r="M2908">
        <v>50</v>
      </c>
      <c r="N2908">
        <v>99</v>
      </c>
      <c r="O2908">
        <v>99</v>
      </c>
      <c r="P2908">
        <v>9999</v>
      </c>
      <c r="Q2908">
        <v>11</v>
      </c>
      <c r="R2908">
        <v>11</v>
      </c>
      <c r="S2908">
        <v>11</v>
      </c>
      <c r="T2908">
        <v>0.16925680873980603</v>
      </c>
      <c r="U2908">
        <v>0.21825901984417664</v>
      </c>
      <c r="V2908">
        <v>11</v>
      </c>
      <c r="W2908">
        <v>50</v>
      </c>
      <c r="X2908">
        <v>192.42588397517977</v>
      </c>
      <c r="Y2908">
        <v>177.60909090909095</v>
      </c>
      <c r="Z2908">
        <v>177.60909090909095</v>
      </c>
      <c r="AA2908">
        <v>25.804243997150223</v>
      </c>
      <c r="AB2908">
        <v>0</v>
      </c>
      <c r="AD2908">
        <v>0</v>
      </c>
      <c r="AE2908">
        <v>0</v>
      </c>
      <c r="AF2908">
        <v>0</v>
      </c>
      <c r="AG2908">
        <v>0</v>
      </c>
      <c r="AH2908">
        <v>1</v>
      </c>
      <c r="AI2908">
        <v>0</v>
      </c>
      <c r="AJ2908">
        <v>0</v>
      </c>
      <c r="AK2908">
        <v>0</v>
      </c>
      <c r="AL2908">
        <v>0</v>
      </c>
      <c r="AM2908">
        <v>0</v>
      </c>
    </row>
    <row r="2909" spans="1:39">
      <c r="A2909">
        <v>10</v>
      </c>
      <c r="B2909">
        <v>18</v>
      </c>
      <c r="C2909">
        <v>2024</v>
      </c>
      <c r="D2909">
        <v>99</v>
      </c>
      <c r="E2909">
        <v>99</v>
      </c>
      <c r="F2909">
        <v>99</v>
      </c>
      <c r="G2909">
        <v>99</v>
      </c>
      <c r="H2909">
        <v>99</v>
      </c>
      <c r="I2909">
        <v>99</v>
      </c>
      <c r="J2909">
        <v>999</v>
      </c>
      <c r="K2909">
        <v>99</v>
      </c>
      <c r="L2909">
        <v>99</v>
      </c>
      <c r="M2909">
        <v>51</v>
      </c>
      <c r="N2909">
        <v>99</v>
      </c>
      <c r="O2909">
        <v>99</v>
      </c>
      <c r="P2909">
        <v>9999</v>
      </c>
      <c r="Q2909">
        <v>55</v>
      </c>
      <c r="R2909">
        <v>92</v>
      </c>
      <c r="S2909">
        <v>92</v>
      </c>
      <c r="T2909">
        <v>1.4156024003692873</v>
      </c>
      <c r="U2909">
        <v>1.853140513474536</v>
      </c>
      <c r="V2909">
        <v>11</v>
      </c>
      <c r="W2909">
        <v>51</v>
      </c>
      <c r="X2909">
        <v>195.34598897734224</v>
      </c>
      <c r="Y2909">
        <v>180.30434782608688</v>
      </c>
      <c r="Z2909">
        <v>180.30434782608688</v>
      </c>
      <c r="AA2909">
        <v>24.633178019843456</v>
      </c>
      <c r="AB2909">
        <v>0</v>
      </c>
      <c r="AD2909">
        <v>1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</row>
    <row r="2910" spans="1:39">
      <c r="A2910">
        <v>10</v>
      </c>
      <c r="B2910">
        <v>19</v>
      </c>
      <c r="C2910">
        <v>2024</v>
      </c>
      <c r="D2910">
        <v>99</v>
      </c>
      <c r="E2910">
        <v>99</v>
      </c>
      <c r="F2910">
        <v>99</v>
      </c>
      <c r="G2910">
        <v>99</v>
      </c>
      <c r="H2910">
        <v>99</v>
      </c>
      <c r="I2910">
        <v>99</v>
      </c>
      <c r="J2910">
        <v>999</v>
      </c>
      <c r="K2910">
        <v>99</v>
      </c>
      <c r="L2910">
        <v>99</v>
      </c>
      <c r="M2910">
        <v>52</v>
      </c>
      <c r="N2910">
        <v>99</v>
      </c>
      <c r="O2910">
        <v>99</v>
      </c>
      <c r="P2910">
        <v>9999</v>
      </c>
      <c r="Q2910">
        <v>53</v>
      </c>
      <c r="R2910">
        <v>81</v>
      </c>
      <c r="S2910">
        <v>81</v>
      </c>
      <c r="T2910">
        <v>1.2463455916294817</v>
      </c>
      <c r="U2910">
        <v>1.5157813548905972</v>
      </c>
      <c r="V2910">
        <v>11</v>
      </c>
      <c r="W2910">
        <v>52</v>
      </c>
      <c r="X2910">
        <v>181.48281904150451</v>
      </c>
      <c r="Y2910">
        <v>167.50864197530873</v>
      </c>
      <c r="Z2910">
        <v>167.50864197530873</v>
      </c>
      <c r="AA2910">
        <v>28.577411426417896</v>
      </c>
      <c r="AB2910">
        <v>0</v>
      </c>
      <c r="AD2910">
        <v>1</v>
      </c>
      <c r="AE2910">
        <v>0</v>
      </c>
      <c r="AF2910">
        <v>0</v>
      </c>
      <c r="AG2910">
        <v>0</v>
      </c>
      <c r="AH2910">
        <v>3</v>
      </c>
      <c r="AI2910">
        <v>0</v>
      </c>
      <c r="AJ2910">
        <v>0</v>
      </c>
      <c r="AK2910">
        <v>0</v>
      </c>
      <c r="AL2910">
        <v>0</v>
      </c>
      <c r="AM2910">
        <v>0</v>
      </c>
    </row>
    <row r="2911" spans="1:39">
      <c r="A2911">
        <v>10</v>
      </c>
      <c r="B2911">
        <v>20</v>
      </c>
      <c r="C2911">
        <v>2024</v>
      </c>
      <c r="D2911">
        <v>99</v>
      </c>
      <c r="E2911">
        <v>99</v>
      </c>
      <c r="F2911">
        <v>99</v>
      </c>
      <c r="G2911">
        <v>99</v>
      </c>
      <c r="H2911">
        <v>99</v>
      </c>
      <c r="I2911">
        <v>99</v>
      </c>
      <c r="J2911">
        <v>999</v>
      </c>
      <c r="K2911">
        <v>99</v>
      </c>
      <c r="L2911">
        <v>99</v>
      </c>
      <c r="M2911">
        <v>53</v>
      </c>
      <c r="N2911">
        <v>99</v>
      </c>
      <c r="O2911">
        <v>99</v>
      </c>
      <c r="P2911">
        <v>9999</v>
      </c>
      <c r="Q2911">
        <v>37</v>
      </c>
      <c r="R2911">
        <v>45</v>
      </c>
      <c r="S2911">
        <v>45</v>
      </c>
      <c r="T2911">
        <v>0.69241421757193367</v>
      </c>
      <c r="U2911">
        <v>0.89727839258046715</v>
      </c>
      <c r="V2911">
        <v>10.755555555555556</v>
      </c>
      <c r="W2911">
        <v>53</v>
      </c>
      <c r="X2911">
        <v>193.37426267003727</v>
      </c>
      <c r="Y2911">
        <v>178.48444444444445</v>
      </c>
      <c r="Z2911">
        <v>178.48444444444445</v>
      </c>
      <c r="AA2911">
        <v>26.815136318923756</v>
      </c>
      <c r="AB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1</v>
      </c>
      <c r="AK2911">
        <v>0</v>
      </c>
      <c r="AL2911">
        <v>0</v>
      </c>
      <c r="AM2911">
        <v>0</v>
      </c>
    </row>
    <row r="2912" spans="1:39">
      <c r="A2912">
        <v>10</v>
      </c>
      <c r="B2912">
        <v>21</v>
      </c>
      <c r="C2912">
        <v>2024</v>
      </c>
      <c r="D2912">
        <v>99</v>
      </c>
      <c r="E2912">
        <v>99</v>
      </c>
      <c r="F2912">
        <v>99</v>
      </c>
      <c r="G2912">
        <v>99</v>
      </c>
      <c r="H2912">
        <v>99</v>
      </c>
      <c r="I2912">
        <v>99</v>
      </c>
      <c r="J2912">
        <v>999</v>
      </c>
      <c r="K2912">
        <v>99</v>
      </c>
      <c r="L2912">
        <v>99</v>
      </c>
      <c r="M2912">
        <v>54</v>
      </c>
      <c r="N2912">
        <v>99</v>
      </c>
      <c r="O2912">
        <v>99</v>
      </c>
      <c r="P2912">
        <v>9999</v>
      </c>
      <c r="Q2912">
        <v>108</v>
      </c>
      <c r="R2912">
        <v>212</v>
      </c>
      <c r="S2912">
        <v>212</v>
      </c>
      <c r="T2912">
        <v>3.2620403138944449</v>
      </c>
      <c r="U2912">
        <v>3.8833281143468561</v>
      </c>
      <c r="V2912">
        <v>11</v>
      </c>
      <c r="W2912">
        <v>54</v>
      </c>
      <c r="X2912">
        <v>177.64467793699799</v>
      </c>
      <c r="Y2912">
        <v>163.966037735849</v>
      </c>
      <c r="Z2912">
        <v>163.966037735849</v>
      </c>
      <c r="AA2912">
        <v>26.682629452307861</v>
      </c>
      <c r="AB2912">
        <v>0</v>
      </c>
      <c r="AD2912">
        <v>2</v>
      </c>
      <c r="AE2912">
        <v>0</v>
      </c>
      <c r="AF2912">
        <v>0</v>
      </c>
      <c r="AG2912">
        <v>0</v>
      </c>
      <c r="AH2912">
        <v>9</v>
      </c>
      <c r="AI2912">
        <v>1</v>
      </c>
      <c r="AJ2912">
        <v>1</v>
      </c>
      <c r="AK2912">
        <v>1</v>
      </c>
      <c r="AL2912">
        <v>0</v>
      </c>
      <c r="AM2912">
        <v>0</v>
      </c>
    </row>
    <row r="2913" spans="1:39">
      <c r="A2913">
        <v>10</v>
      </c>
      <c r="B2913">
        <v>22</v>
      </c>
      <c r="C2913">
        <v>2024</v>
      </c>
      <c r="D2913">
        <v>99</v>
      </c>
      <c r="E2913">
        <v>99</v>
      </c>
      <c r="F2913">
        <v>99</v>
      </c>
      <c r="G2913">
        <v>99</v>
      </c>
      <c r="H2913">
        <v>99</v>
      </c>
      <c r="I2913">
        <v>99</v>
      </c>
      <c r="J2913">
        <v>999</v>
      </c>
      <c r="K2913">
        <v>99</v>
      </c>
      <c r="L2913">
        <v>99</v>
      </c>
      <c r="M2913">
        <v>55</v>
      </c>
      <c r="N2913">
        <v>99</v>
      </c>
      <c r="O2913">
        <v>99</v>
      </c>
      <c r="P2913">
        <v>9999</v>
      </c>
      <c r="Q2913">
        <v>104</v>
      </c>
      <c r="R2913">
        <v>201</v>
      </c>
      <c r="S2913">
        <v>201</v>
      </c>
      <c r="T2913">
        <v>3.0927835051546393</v>
      </c>
      <c r="U2913">
        <v>3.698941303550515</v>
      </c>
      <c r="V2913">
        <v>14</v>
      </c>
      <c r="W2913">
        <v>55</v>
      </c>
      <c r="X2913">
        <v>178.47005492580428</v>
      </c>
      <c r="Y2913">
        <v>164.72786069651738</v>
      </c>
      <c r="Z2913">
        <v>164.72786069651738</v>
      </c>
      <c r="AA2913">
        <v>23.477009393239776</v>
      </c>
      <c r="AB2913">
        <v>0</v>
      </c>
      <c r="AD2913">
        <v>3</v>
      </c>
      <c r="AE2913">
        <v>0</v>
      </c>
      <c r="AF2913">
        <v>0</v>
      </c>
      <c r="AG2913">
        <v>0</v>
      </c>
      <c r="AH2913">
        <v>6</v>
      </c>
      <c r="AI2913">
        <v>1</v>
      </c>
      <c r="AJ2913">
        <v>2</v>
      </c>
      <c r="AK2913">
        <v>0</v>
      </c>
      <c r="AL2913">
        <v>0</v>
      </c>
      <c r="AM2913">
        <v>0</v>
      </c>
    </row>
    <row r="2914" spans="1:39">
      <c r="A2914">
        <v>10</v>
      </c>
      <c r="B2914">
        <v>23</v>
      </c>
      <c r="C2914">
        <v>2024</v>
      </c>
      <c r="D2914">
        <v>99</v>
      </c>
      <c r="E2914">
        <v>99</v>
      </c>
      <c r="F2914">
        <v>99</v>
      </c>
      <c r="G2914">
        <v>99</v>
      </c>
      <c r="H2914">
        <v>99</v>
      </c>
      <c r="I2914">
        <v>99</v>
      </c>
      <c r="J2914">
        <v>999</v>
      </c>
      <c r="K2914">
        <v>99</v>
      </c>
      <c r="L2914">
        <v>99</v>
      </c>
      <c r="M2914">
        <v>56</v>
      </c>
      <c r="N2914">
        <v>99</v>
      </c>
      <c r="O2914">
        <v>99</v>
      </c>
      <c r="P2914">
        <v>9999</v>
      </c>
      <c r="Q2914">
        <v>51</v>
      </c>
      <c r="R2914">
        <v>99</v>
      </c>
      <c r="S2914">
        <v>99</v>
      </c>
      <c r="T2914">
        <v>1.5233112786582557</v>
      </c>
      <c r="U2914">
        <v>1.7730515073188875</v>
      </c>
      <c r="V2914">
        <v>14</v>
      </c>
      <c r="W2914">
        <v>56</v>
      </c>
      <c r="X2914">
        <v>173.68812720925402</v>
      </c>
      <c r="Y2914">
        <v>160.31414141414137</v>
      </c>
      <c r="Z2914">
        <v>160.31414141414137</v>
      </c>
      <c r="AA2914">
        <v>26.80833207619003</v>
      </c>
      <c r="AB2914">
        <v>0</v>
      </c>
      <c r="AD2914">
        <v>2</v>
      </c>
      <c r="AE2914">
        <v>0</v>
      </c>
      <c r="AF2914">
        <v>0</v>
      </c>
      <c r="AG2914">
        <v>0</v>
      </c>
      <c r="AH2914">
        <v>4</v>
      </c>
      <c r="AI2914">
        <v>0</v>
      </c>
      <c r="AJ2914">
        <v>1</v>
      </c>
      <c r="AK2914">
        <v>0</v>
      </c>
      <c r="AL2914">
        <v>0</v>
      </c>
      <c r="AM2914">
        <v>0</v>
      </c>
    </row>
    <row r="2915" spans="1:39">
      <c r="A2915">
        <v>10</v>
      </c>
      <c r="B2915">
        <v>24</v>
      </c>
      <c r="C2915">
        <v>2024</v>
      </c>
      <c r="D2915">
        <v>99</v>
      </c>
      <c r="E2915">
        <v>99</v>
      </c>
      <c r="F2915">
        <v>99</v>
      </c>
      <c r="G2915">
        <v>99</v>
      </c>
      <c r="H2915">
        <v>99</v>
      </c>
      <c r="I2915">
        <v>99</v>
      </c>
      <c r="J2915">
        <v>999</v>
      </c>
      <c r="K2915">
        <v>99</v>
      </c>
      <c r="L2915">
        <v>99</v>
      </c>
      <c r="M2915">
        <v>57</v>
      </c>
      <c r="N2915">
        <v>99</v>
      </c>
      <c r="O2915">
        <v>99</v>
      </c>
      <c r="P2915">
        <v>9999</v>
      </c>
      <c r="Q2915">
        <v>144</v>
      </c>
      <c r="R2915">
        <v>635</v>
      </c>
      <c r="S2915">
        <v>635</v>
      </c>
      <c r="T2915">
        <v>9.7707339590706237</v>
      </c>
      <c r="U2915">
        <v>10.575636519916515</v>
      </c>
      <c r="V2915">
        <v>14</v>
      </c>
      <c r="W2915">
        <v>57</v>
      </c>
      <c r="X2915">
        <v>161.51645183030348</v>
      </c>
      <c r="Y2915">
        <v>149.07968503937005</v>
      </c>
      <c r="Z2915">
        <v>149.07968503937005</v>
      </c>
      <c r="AA2915">
        <v>25.784231521927911</v>
      </c>
      <c r="AB2915">
        <v>0</v>
      </c>
      <c r="AD2915">
        <v>10</v>
      </c>
      <c r="AE2915">
        <v>3</v>
      </c>
      <c r="AF2915">
        <v>0</v>
      </c>
      <c r="AG2915">
        <v>1</v>
      </c>
      <c r="AH2915">
        <v>29</v>
      </c>
      <c r="AI2915">
        <v>7</v>
      </c>
      <c r="AJ2915">
        <v>6</v>
      </c>
      <c r="AK2915">
        <v>2</v>
      </c>
      <c r="AL2915">
        <v>0</v>
      </c>
      <c r="AM2915">
        <v>0</v>
      </c>
    </row>
    <row r="2916" spans="1:39">
      <c r="A2916">
        <v>10</v>
      </c>
      <c r="B2916">
        <v>25</v>
      </c>
      <c r="C2916">
        <v>2024</v>
      </c>
      <c r="D2916">
        <v>99</v>
      </c>
      <c r="E2916">
        <v>99</v>
      </c>
      <c r="F2916">
        <v>99</v>
      </c>
      <c r="G2916">
        <v>99</v>
      </c>
      <c r="H2916">
        <v>99</v>
      </c>
      <c r="I2916">
        <v>99</v>
      </c>
      <c r="J2916">
        <v>999</v>
      </c>
      <c r="K2916">
        <v>99</v>
      </c>
      <c r="L2916">
        <v>99</v>
      </c>
      <c r="M2916">
        <v>58</v>
      </c>
      <c r="N2916">
        <v>99</v>
      </c>
      <c r="O2916">
        <v>99</v>
      </c>
      <c r="P2916">
        <v>9999</v>
      </c>
      <c r="Q2916">
        <v>139</v>
      </c>
      <c r="R2916">
        <v>608</v>
      </c>
      <c r="S2916">
        <v>608</v>
      </c>
      <c r="T2916">
        <v>9.3552854285274645</v>
      </c>
      <c r="U2916">
        <v>9.7826782751225565</v>
      </c>
      <c r="V2916">
        <v>14</v>
      </c>
      <c r="W2916">
        <v>58</v>
      </c>
      <c r="X2916">
        <v>156.04079945258619</v>
      </c>
      <c r="Y2916">
        <v>144.02565789473695</v>
      </c>
      <c r="Z2916">
        <v>144.02565789473695</v>
      </c>
      <c r="AA2916">
        <v>26.486034047533952</v>
      </c>
      <c r="AB2916">
        <v>0</v>
      </c>
      <c r="AD2916">
        <v>16</v>
      </c>
      <c r="AE2916">
        <v>0</v>
      </c>
      <c r="AF2916">
        <v>0</v>
      </c>
      <c r="AG2916">
        <v>3</v>
      </c>
      <c r="AH2916">
        <v>38</v>
      </c>
      <c r="AI2916">
        <v>7</v>
      </c>
      <c r="AJ2916">
        <v>3</v>
      </c>
      <c r="AK2916">
        <v>5</v>
      </c>
      <c r="AL2916">
        <v>0</v>
      </c>
      <c r="AM2916">
        <v>0</v>
      </c>
    </row>
    <row r="2917" spans="1:39">
      <c r="A2917">
        <v>10</v>
      </c>
      <c r="B2917">
        <v>26</v>
      </c>
      <c r="C2917">
        <v>2024</v>
      </c>
      <c r="D2917">
        <v>99</v>
      </c>
      <c r="E2917">
        <v>99</v>
      </c>
      <c r="F2917">
        <v>99</v>
      </c>
      <c r="G2917">
        <v>99</v>
      </c>
      <c r="H2917">
        <v>99</v>
      </c>
      <c r="I2917">
        <v>99</v>
      </c>
      <c r="J2917">
        <v>999</v>
      </c>
      <c r="K2917">
        <v>99</v>
      </c>
      <c r="L2917">
        <v>99</v>
      </c>
      <c r="M2917">
        <v>59</v>
      </c>
      <c r="N2917">
        <v>99</v>
      </c>
      <c r="O2917">
        <v>99</v>
      </c>
      <c r="P2917">
        <v>9999</v>
      </c>
      <c r="Q2917">
        <v>134</v>
      </c>
      <c r="R2917">
        <v>469</v>
      </c>
      <c r="S2917">
        <v>469</v>
      </c>
      <c r="T2917">
        <v>7.2164948453608257</v>
      </c>
      <c r="U2917">
        <v>7.3084094797052188</v>
      </c>
      <c r="V2917">
        <v>13.970149253731345</v>
      </c>
      <c r="W2917">
        <v>59</v>
      </c>
      <c r="X2917">
        <v>151.1241963838138</v>
      </c>
      <c r="Y2917">
        <v>139.48763326226015</v>
      </c>
      <c r="Z2917">
        <v>139.48763326226015</v>
      </c>
      <c r="AA2917">
        <v>25.257572415705098</v>
      </c>
      <c r="AB2917">
        <v>0</v>
      </c>
      <c r="AD2917">
        <v>10</v>
      </c>
      <c r="AE2917">
        <v>0</v>
      </c>
      <c r="AF2917">
        <v>0</v>
      </c>
      <c r="AG2917">
        <v>1</v>
      </c>
      <c r="AH2917">
        <v>20</v>
      </c>
      <c r="AI2917">
        <v>5</v>
      </c>
      <c r="AJ2917">
        <v>3</v>
      </c>
      <c r="AK2917">
        <v>3</v>
      </c>
      <c r="AL2917">
        <v>0</v>
      </c>
      <c r="AM2917">
        <v>0</v>
      </c>
    </row>
    <row r="2918" spans="1:39">
      <c r="A2918">
        <v>10</v>
      </c>
      <c r="B2918">
        <v>27</v>
      </c>
      <c r="C2918">
        <v>2024</v>
      </c>
      <c r="D2918">
        <v>99</v>
      </c>
      <c r="E2918">
        <v>99</v>
      </c>
      <c r="F2918">
        <v>99</v>
      </c>
      <c r="G2918">
        <v>99</v>
      </c>
      <c r="H2918">
        <v>99</v>
      </c>
      <c r="I2918">
        <v>99</v>
      </c>
      <c r="J2918">
        <v>999</v>
      </c>
      <c r="K2918">
        <v>99</v>
      </c>
      <c r="L2918">
        <v>99</v>
      </c>
      <c r="M2918">
        <v>60</v>
      </c>
      <c r="N2918">
        <v>99</v>
      </c>
      <c r="O2918">
        <v>99</v>
      </c>
      <c r="P2918">
        <v>9999</v>
      </c>
      <c r="Q2918">
        <v>162</v>
      </c>
      <c r="R2918">
        <v>715</v>
      </c>
      <c r="S2918">
        <v>715</v>
      </c>
      <c r="T2918">
        <v>11.0016925680874</v>
      </c>
      <c r="U2918">
        <v>10.932501244792515</v>
      </c>
      <c r="V2918">
        <v>0</v>
      </c>
      <c r="W2918">
        <v>60</v>
      </c>
      <c r="X2918">
        <v>148.28508436309082</v>
      </c>
      <c r="Y2918">
        <v>136.86713286713291</v>
      </c>
      <c r="Z2918">
        <v>136.86713286713291</v>
      </c>
      <c r="AA2918">
        <v>25.394244092673297</v>
      </c>
      <c r="AB2918">
        <v>0</v>
      </c>
      <c r="AD2918">
        <v>15</v>
      </c>
      <c r="AE2918">
        <v>1</v>
      </c>
      <c r="AF2918">
        <v>0</v>
      </c>
      <c r="AG2918">
        <v>1</v>
      </c>
      <c r="AH2918">
        <v>35</v>
      </c>
      <c r="AI2918">
        <v>8</v>
      </c>
      <c r="AJ2918">
        <v>6</v>
      </c>
      <c r="AK2918">
        <v>6</v>
      </c>
      <c r="AL2918">
        <v>0</v>
      </c>
      <c r="AM2918">
        <v>0</v>
      </c>
    </row>
    <row r="2919" spans="1:39">
      <c r="A2919">
        <v>10</v>
      </c>
      <c r="B2919">
        <v>28</v>
      </c>
      <c r="C2919">
        <v>2024</v>
      </c>
      <c r="D2919">
        <v>99</v>
      </c>
      <c r="E2919">
        <v>99</v>
      </c>
      <c r="F2919">
        <v>99</v>
      </c>
      <c r="G2919">
        <v>99</v>
      </c>
      <c r="H2919">
        <v>99</v>
      </c>
      <c r="I2919">
        <v>99</v>
      </c>
      <c r="J2919">
        <v>999</v>
      </c>
      <c r="K2919">
        <v>99</v>
      </c>
      <c r="L2919">
        <v>99</v>
      </c>
      <c r="M2919">
        <v>61</v>
      </c>
      <c r="N2919">
        <v>99</v>
      </c>
      <c r="O2919">
        <v>99</v>
      </c>
      <c r="P2919">
        <v>9999</v>
      </c>
      <c r="Q2919">
        <v>168</v>
      </c>
      <c r="R2919">
        <v>798</v>
      </c>
      <c r="S2919">
        <v>798</v>
      </c>
      <c r="T2919">
        <v>12.2788121249423</v>
      </c>
      <c r="U2919">
        <v>11.726308529127236</v>
      </c>
      <c r="V2919">
        <v>0</v>
      </c>
      <c r="W2919">
        <v>61</v>
      </c>
      <c r="X2919">
        <v>142.5090353185239</v>
      </c>
      <c r="Y2919">
        <v>131.53583959899731</v>
      </c>
      <c r="Z2919">
        <v>131.53583959899731</v>
      </c>
      <c r="AA2919">
        <v>24.598578085816055</v>
      </c>
      <c r="AB2919">
        <v>0</v>
      </c>
      <c r="AD2919">
        <v>16</v>
      </c>
      <c r="AE2919">
        <v>2</v>
      </c>
      <c r="AF2919">
        <v>0</v>
      </c>
      <c r="AG2919">
        <v>1</v>
      </c>
      <c r="AH2919">
        <v>25</v>
      </c>
      <c r="AI2919">
        <v>12</v>
      </c>
      <c r="AJ2919">
        <v>1</v>
      </c>
      <c r="AK2919">
        <v>9</v>
      </c>
      <c r="AL2919">
        <v>0</v>
      </c>
      <c r="AM2919">
        <v>0</v>
      </c>
    </row>
    <row r="2920" spans="1:39">
      <c r="A2920">
        <v>10</v>
      </c>
      <c r="B2920">
        <v>29</v>
      </c>
      <c r="C2920">
        <v>2024</v>
      </c>
      <c r="D2920">
        <v>99</v>
      </c>
      <c r="E2920">
        <v>99</v>
      </c>
      <c r="F2920">
        <v>99</v>
      </c>
      <c r="G2920">
        <v>99</v>
      </c>
      <c r="H2920">
        <v>99</v>
      </c>
      <c r="I2920">
        <v>99</v>
      </c>
      <c r="J2920">
        <v>999</v>
      </c>
      <c r="K2920">
        <v>99</v>
      </c>
      <c r="L2920">
        <v>99</v>
      </c>
      <c r="M2920">
        <v>62</v>
      </c>
      <c r="N2920">
        <v>99</v>
      </c>
      <c r="O2920">
        <v>99</v>
      </c>
      <c r="P2920">
        <v>9999</v>
      </c>
      <c r="Q2920">
        <v>116</v>
      </c>
      <c r="R2920">
        <v>357</v>
      </c>
      <c r="S2920">
        <v>357</v>
      </c>
      <c r="T2920">
        <v>5.4931527927373436</v>
      </c>
      <c r="U2920">
        <v>5.2226209604849156</v>
      </c>
      <c r="V2920">
        <v>0</v>
      </c>
      <c r="W2920">
        <v>62</v>
      </c>
      <c r="X2920">
        <v>141.87447460024097</v>
      </c>
      <c r="Y2920">
        <v>130.95014005602235</v>
      </c>
      <c r="Z2920">
        <v>130.95014005602235</v>
      </c>
      <c r="AA2920">
        <v>23.10814015530007</v>
      </c>
      <c r="AB2920">
        <v>0</v>
      </c>
      <c r="AD2920">
        <v>4</v>
      </c>
      <c r="AE2920">
        <v>2</v>
      </c>
      <c r="AF2920">
        <v>0</v>
      </c>
      <c r="AG2920">
        <v>1</v>
      </c>
      <c r="AH2920">
        <v>11</v>
      </c>
      <c r="AI2920">
        <v>1</v>
      </c>
      <c r="AJ2920">
        <v>1</v>
      </c>
      <c r="AK2920">
        <v>4</v>
      </c>
      <c r="AL2920">
        <v>0</v>
      </c>
      <c r="AM2920">
        <v>0</v>
      </c>
    </row>
    <row r="2921" spans="1:39">
      <c r="A2921">
        <v>10</v>
      </c>
      <c r="B2921">
        <v>30</v>
      </c>
      <c r="C2921">
        <v>2024</v>
      </c>
      <c r="D2921">
        <v>99</v>
      </c>
      <c r="E2921">
        <v>99</v>
      </c>
      <c r="F2921">
        <v>99</v>
      </c>
      <c r="G2921">
        <v>99</v>
      </c>
      <c r="H2921">
        <v>99</v>
      </c>
      <c r="I2921">
        <v>99</v>
      </c>
      <c r="J2921">
        <v>999</v>
      </c>
      <c r="K2921">
        <v>99</v>
      </c>
      <c r="L2921">
        <v>99</v>
      </c>
      <c r="M2921">
        <v>63</v>
      </c>
      <c r="N2921">
        <v>99</v>
      </c>
      <c r="O2921">
        <v>99</v>
      </c>
      <c r="P2921">
        <v>9999</v>
      </c>
      <c r="Q2921">
        <v>137</v>
      </c>
      <c r="R2921">
        <v>584</v>
      </c>
      <c r="S2921">
        <v>584</v>
      </c>
      <c r="T2921">
        <v>8.9859978458224301</v>
      </c>
      <c r="U2921">
        <v>8.5201006201228484</v>
      </c>
      <c r="V2921">
        <v>0</v>
      </c>
      <c r="W2921">
        <v>63</v>
      </c>
      <c r="X2921">
        <v>141.48677629528495</v>
      </c>
      <c r="Y2921">
        <v>130.59229452054797</v>
      </c>
      <c r="Z2921">
        <v>130.59229452054797</v>
      </c>
      <c r="AA2921">
        <v>23.413650571649718</v>
      </c>
      <c r="AB2921">
        <v>0</v>
      </c>
      <c r="AD2921">
        <v>8</v>
      </c>
      <c r="AE2921">
        <v>1</v>
      </c>
      <c r="AF2921">
        <v>0</v>
      </c>
      <c r="AG2921">
        <v>1</v>
      </c>
      <c r="AH2921">
        <v>25</v>
      </c>
      <c r="AI2921">
        <v>3</v>
      </c>
      <c r="AJ2921">
        <v>0</v>
      </c>
      <c r="AK2921">
        <v>2</v>
      </c>
      <c r="AL2921">
        <v>0</v>
      </c>
      <c r="AM2921">
        <v>0</v>
      </c>
    </row>
    <row r="2922" spans="1:39">
      <c r="A2922">
        <v>10</v>
      </c>
      <c r="B2922">
        <v>31</v>
      </c>
      <c r="C2922">
        <v>2024</v>
      </c>
      <c r="D2922">
        <v>99</v>
      </c>
      <c r="E2922">
        <v>99</v>
      </c>
      <c r="F2922">
        <v>99</v>
      </c>
      <c r="G2922">
        <v>99</v>
      </c>
      <c r="H2922">
        <v>99</v>
      </c>
      <c r="I2922">
        <v>99</v>
      </c>
      <c r="J2922">
        <v>999</v>
      </c>
      <c r="K2922">
        <v>99</v>
      </c>
      <c r="L2922">
        <v>99</v>
      </c>
      <c r="M2922">
        <v>64</v>
      </c>
      <c r="N2922">
        <v>99</v>
      </c>
      <c r="O2922">
        <v>99</v>
      </c>
      <c r="P2922">
        <v>9999</v>
      </c>
      <c r="Q2922">
        <v>136</v>
      </c>
      <c r="R2922">
        <v>586</v>
      </c>
      <c r="S2922">
        <v>586</v>
      </c>
      <c r="T2922">
        <v>9.0167718110478532</v>
      </c>
      <c r="U2922">
        <v>8.003851064611796</v>
      </c>
      <c r="V2922">
        <v>0</v>
      </c>
      <c r="W2922">
        <v>64</v>
      </c>
      <c r="X2922">
        <v>132.46018510643805</v>
      </c>
      <c r="Y2922">
        <v>122.26075085324236</v>
      </c>
      <c r="Z2922">
        <v>122.26075085324236</v>
      </c>
      <c r="AA2922">
        <v>20.498687099788967</v>
      </c>
      <c r="AB2922">
        <v>0</v>
      </c>
      <c r="AD2922">
        <v>15</v>
      </c>
      <c r="AE2922">
        <v>1</v>
      </c>
      <c r="AF2922">
        <v>0</v>
      </c>
      <c r="AG2922">
        <v>2</v>
      </c>
      <c r="AH2922">
        <v>19</v>
      </c>
      <c r="AI2922">
        <v>4</v>
      </c>
      <c r="AJ2922">
        <v>0</v>
      </c>
      <c r="AK2922">
        <v>2</v>
      </c>
      <c r="AL2922">
        <v>0</v>
      </c>
      <c r="AM2922">
        <v>0</v>
      </c>
    </row>
    <row r="2923" spans="1:39">
      <c r="A2923">
        <v>10</v>
      </c>
      <c r="B2923">
        <v>32</v>
      </c>
      <c r="C2923">
        <v>2024</v>
      </c>
      <c r="D2923">
        <v>99</v>
      </c>
      <c r="E2923">
        <v>99</v>
      </c>
      <c r="F2923">
        <v>99</v>
      </c>
      <c r="G2923">
        <v>99</v>
      </c>
      <c r="H2923">
        <v>99</v>
      </c>
      <c r="I2923">
        <v>99</v>
      </c>
      <c r="J2923">
        <v>999</v>
      </c>
      <c r="K2923">
        <v>99</v>
      </c>
      <c r="L2923">
        <v>99</v>
      </c>
      <c r="M2923">
        <v>65</v>
      </c>
      <c r="N2923">
        <v>99</v>
      </c>
      <c r="O2923">
        <v>99</v>
      </c>
      <c r="P2923">
        <v>9999</v>
      </c>
      <c r="Q2923">
        <v>131</v>
      </c>
      <c r="R2923">
        <v>852</v>
      </c>
      <c r="S2923">
        <v>852</v>
      </c>
      <c r="T2923">
        <v>13.109709186028622</v>
      </c>
      <c r="U2923">
        <v>10.824740252551283</v>
      </c>
      <c r="V2923">
        <v>0</v>
      </c>
      <c r="W2923">
        <v>65</v>
      </c>
      <c r="X2923">
        <v>123.21451278999376</v>
      </c>
      <c r="Y2923">
        <v>113.72699530516437</v>
      </c>
      <c r="Z2923">
        <v>113.72699530516437</v>
      </c>
      <c r="AA2923">
        <v>20.806122110159752</v>
      </c>
      <c r="AB2923">
        <v>0</v>
      </c>
      <c r="AD2923">
        <v>20</v>
      </c>
      <c r="AE2923">
        <v>1</v>
      </c>
      <c r="AF2923">
        <v>0</v>
      </c>
      <c r="AG2923">
        <v>4</v>
      </c>
      <c r="AH2923">
        <v>23</v>
      </c>
      <c r="AI2923">
        <v>4</v>
      </c>
      <c r="AJ2923">
        <v>0</v>
      </c>
      <c r="AK2923">
        <v>6</v>
      </c>
      <c r="AL2923">
        <v>0</v>
      </c>
      <c r="AM2923">
        <v>0</v>
      </c>
    </row>
    <row r="2924" spans="1:39">
      <c r="A2924">
        <v>10</v>
      </c>
      <c r="B2924">
        <v>33</v>
      </c>
      <c r="C2924">
        <v>2024</v>
      </c>
      <c r="D2924">
        <v>99</v>
      </c>
      <c r="E2924">
        <v>99</v>
      </c>
      <c r="F2924">
        <v>99</v>
      </c>
      <c r="G2924">
        <v>99</v>
      </c>
      <c r="H2924">
        <v>99</v>
      </c>
      <c r="I2924">
        <v>99</v>
      </c>
      <c r="J2924">
        <v>999</v>
      </c>
      <c r="K2924">
        <v>99</v>
      </c>
      <c r="L2924">
        <v>99</v>
      </c>
      <c r="M2924">
        <v>66</v>
      </c>
      <c r="N2924">
        <v>99</v>
      </c>
      <c r="O2924">
        <v>99</v>
      </c>
      <c r="P2924">
        <v>9999</v>
      </c>
    </row>
    <row r="2925" spans="1:39">
      <c r="A2925">
        <v>10</v>
      </c>
      <c r="B2925">
        <v>34</v>
      </c>
      <c r="C2925">
        <v>2024</v>
      </c>
      <c r="D2925">
        <v>99</v>
      </c>
      <c r="E2925">
        <v>99</v>
      </c>
      <c r="F2925">
        <v>99</v>
      </c>
      <c r="G2925">
        <v>99</v>
      </c>
      <c r="H2925">
        <v>99</v>
      </c>
      <c r="I2925">
        <v>99</v>
      </c>
      <c r="J2925">
        <v>999</v>
      </c>
      <c r="K2925">
        <v>99</v>
      </c>
      <c r="L2925">
        <v>99</v>
      </c>
      <c r="M2925">
        <v>67</v>
      </c>
      <c r="N2925">
        <v>99</v>
      </c>
      <c r="O2925">
        <v>99</v>
      </c>
      <c r="P2925">
        <v>9999</v>
      </c>
    </row>
    <row r="2926" spans="1:39">
      <c r="A2926">
        <v>10</v>
      </c>
      <c r="B2926">
        <v>35</v>
      </c>
      <c r="C2926">
        <v>2024</v>
      </c>
      <c r="D2926">
        <v>99</v>
      </c>
      <c r="E2926">
        <v>99</v>
      </c>
      <c r="F2926">
        <v>99</v>
      </c>
      <c r="G2926">
        <v>99</v>
      </c>
      <c r="H2926">
        <v>99</v>
      </c>
      <c r="I2926">
        <v>99</v>
      </c>
      <c r="J2926">
        <v>999</v>
      </c>
      <c r="K2926">
        <v>99</v>
      </c>
      <c r="L2926">
        <v>99</v>
      </c>
      <c r="M2926">
        <v>68</v>
      </c>
      <c r="N2926">
        <v>99</v>
      </c>
      <c r="O2926">
        <v>99</v>
      </c>
      <c r="P2926">
        <v>9999</v>
      </c>
    </row>
    <row r="2927" spans="1:39">
      <c r="A2927">
        <v>10</v>
      </c>
      <c r="B2927">
        <v>36</v>
      </c>
      <c r="C2927">
        <v>2023</v>
      </c>
      <c r="D2927">
        <v>99</v>
      </c>
      <c r="E2927">
        <v>99</v>
      </c>
      <c r="F2927">
        <v>99</v>
      </c>
      <c r="G2927">
        <v>99</v>
      </c>
      <c r="H2927">
        <v>99</v>
      </c>
      <c r="I2927">
        <v>99</v>
      </c>
      <c r="J2927">
        <v>999</v>
      </c>
      <c r="K2927">
        <v>99</v>
      </c>
      <c r="L2927">
        <v>99</v>
      </c>
      <c r="M2927">
        <v>0</v>
      </c>
      <c r="N2927">
        <v>99</v>
      </c>
      <c r="O2927">
        <v>99</v>
      </c>
      <c r="P2927">
        <v>9999</v>
      </c>
      <c r="Q2927">
        <v>14</v>
      </c>
      <c r="R2927">
        <v>14</v>
      </c>
      <c r="S2927">
        <v>0</v>
      </c>
      <c r="T2927">
        <v>0.23708721422523285</v>
      </c>
      <c r="U2927">
        <v>0</v>
      </c>
      <c r="V2927">
        <v>0.35714285714285721</v>
      </c>
      <c r="X2927">
        <v>136.70484445132331</v>
      </c>
      <c r="Y2927">
        <v>0</v>
      </c>
      <c r="AD2927">
        <v>2</v>
      </c>
      <c r="AE2927">
        <v>0</v>
      </c>
      <c r="AF2927">
        <v>0</v>
      </c>
      <c r="AG2927">
        <v>0</v>
      </c>
      <c r="AH2927">
        <v>1</v>
      </c>
      <c r="AI2927">
        <v>0</v>
      </c>
      <c r="AJ2927">
        <v>0</v>
      </c>
      <c r="AK2927">
        <v>0</v>
      </c>
      <c r="AL2927">
        <v>0</v>
      </c>
      <c r="AM2927">
        <v>0</v>
      </c>
    </row>
    <row r="2928" spans="1:39">
      <c r="A2928">
        <v>10</v>
      </c>
      <c r="B2928">
        <v>37</v>
      </c>
      <c r="C2928">
        <v>2023</v>
      </c>
      <c r="D2928">
        <v>99</v>
      </c>
      <c r="E2928">
        <v>99</v>
      </c>
      <c r="F2928">
        <v>99</v>
      </c>
      <c r="G2928">
        <v>99</v>
      </c>
      <c r="H2928">
        <v>99</v>
      </c>
      <c r="I2928">
        <v>99</v>
      </c>
      <c r="J2928">
        <v>999</v>
      </c>
      <c r="K2928">
        <v>99</v>
      </c>
      <c r="L2928">
        <v>99</v>
      </c>
      <c r="M2928">
        <v>35</v>
      </c>
      <c r="N2928">
        <v>99</v>
      </c>
      <c r="O2928">
        <v>99</v>
      </c>
      <c r="P2928">
        <v>9999</v>
      </c>
    </row>
    <row r="2929" spans="1:39">
      <c r="A2929">
        <v>10</v>
      </c>
      <c r="B2929">
        <v>38</v>
      </c>
      <c r="C2929">
        <v>2023</v>
      </c>
      <c r="D2929">
        <v>99</v>
      </c>
      <c r="E2929">
        <v>99</v>
      </c>
      <c r="F2929">
        <v>99</v>
      </c>
      <c r="G2929">
        <v>99</v>
      </c>
      <c r="H2929">
        <v>99</v>
      </c>
      <c r="I2929">
        <v>99</v>
      </c>
      <c r="J2929">
        <v>999</v>
      </c>
      <c r="K2929">
        <v>99</v>
      </c>
      <c r="L2929">
        <v>99</v>
      </c>
      <c r="M2929">
        <v>36</v>
      </c>
      <c r="N2929">
        <v>99</v>
      </c>
      <c r="O2929">
        <v>99</v>
      </c>
      <c r="P2929">
        <v>9999</v>
      </c>
    </row>
    <row r="2930" spans="1:39">
      <c r="A2930">
        <v>10</v>
      </c>
      <c r="B2930">
        <v>39</v>
      </c>
      <c r="C2930">
        <v>2023</v>
      </c>
      <c r="D2930">
        <v>99</v>
      </c>
      <c r="E2930">
        <v>99</v>
      </c>
      <c r="F2930">
        <v>99</v>
      </c>
      <c r="G2930">
        <v>99</v>
      </c>
      <c r="H2930">
        <v>99</v>
      </c>
      <c r="I2930">
        <v>99</v>
      </c>
      <c r="J2930">
        <v>999</v>
      </c>
      <c r="K2930">
        <v>99</v>
      </c>
      <c r="L2930">
        <v>99</v>
      </c>
      <c r="M2930">
        <v>37</v>
      </c>
      <c r="N2930">
        <v>99</v>
      </c>
      <c r="O2930">
        <v>99</v>
      </c>
      <c r="P2930">
        <v>9999</v>
      </c>
    </row>
    <row r="2931" spans="1:39">
      <c r="A2931">
        <v>10</v>
      </c>
      <c r="B2931">
        <v>40</v>
      </c>
      <c r="C2931">
        <v>2023</v>
      </c>
      <c r="D2931">
        <v>99</v>
      </c>
      <c r="E2931">
        <v>99</v>
      </c>
      <c r="F2931">
        <v>99</v>
      </c>
      <c r="G2931">
        <v>99</v>
      </c>
      <c r="H2931">
        <v>99</v>
      </c>
      <c r="I2931">
        <v>99</v>
      </c>
      <c r="J2931">
        <v>999</v>
      </c>
      <c r="K2931">
        <v>99</v>
      </c>
      <c r="L2931">
        <v>99</v>
      </c>
      <c r="M2931">
        <v>38</v>
      </c>
      <c r="N2931">
        <v>99</v>
      </c>
      <c r="O2931">
        <v>99</v>
      </c>
      <c r="P2931">
        <v>9999</v>
      </c>
    </row>
    <row r="2932" spans="1:39">
      <c r="A2932">
        <v>10</v>
      </c>
      <c r="B2932">
        <v>41</v>
      </c>
      <c r="C2932">
        <v>2023</v>
      </c>
      <c r="D2932">
        <v>99</v>
      </c>
      <c r="E2932">
        <v>99</v>
      </c>
      <c r="F2932">
        <v>99</v>
      </c>
      <c r="G2932">
        <v>99</v>
      </c>
      <c r="H2932">
        <v>99</v>
      </c>
      <c r="I2932">
        <v>99</v>
      </c>
      <c r="J2932">
        <v>999</v>
      </c>
      <c r="K2932">
        <v>99</v>
      </c>
      <c r="L2932">
        <v>99</v>
      </c>
      <c r="M2932">
        <v>39</v>
      </c>
      <c r="N2932">
        <v>99</v>
      </c>
      <c r="O2932">
        <v>99</v>
      </c>
      <c r="P2932">
        <v>9999</v>
      </c>
      <c r="Q2932">
        <v>1</v>
      </c>
      <c r="R2932">
        <v>2</v>
      </c>
      <c r="S2932">
        <v>2</v>
      </c>
      <c r="T2932">
        <v>3.3869602032176122E-2</v>
      </c>
      <c r="U2932">
        <v>6.0155394062677357E-2</v>
      </c>
      <c r="V2932">
        <v>2</v>
      </c>
      <c r="W2932">
        <v>39</v>
      </c>
      <c r="X2932">
        <v>265.22210184182023</v>
      </c>
      <c r="Y2932">
        <v>244.8</v>
      </c>
      <c r="Z2932">
        <v>244.8</v>
      </c>
      <c r="AA2932">
        <v>9</v>
      </c>
      <c r="AB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</row>
    <row r="2933" spans="1:39">
      <c r="A2933">
        <v>10</v>
      </c>
      <c r="B2933">
        <v>42</v>
      </c>
      <c r="C2933">
        <v>2023</v>
      </c>
      <c r="D2933">
        <v>99</v>
      </c>
      <c r="E2933">
        <v>99</v>
      </c>
      <c r="F2933">
        <v>99</v>
      </c>
      <c r="G2933">
        <v>99</v>
      </c>
      <c r="H2933">
        <v>99</v>
      </c>
      <c r="I2933">
        <v>99</v>
      </c>
      <c r="J2933">
        <v>999</v>
      </c>
      <c r="K2933">
        <v>99</v>
      </c>
      <c r="L2933">
        <v>99</v>
      </c>
      <c r="M2933">
        <v>40</v>
      </c>
      <c r="N2933">
        <v>99</v>
      </c>
      <c r="O2933">
        <v>99</v>
      </c>
      <c r="P2933">
        <v>9999</v>
      </c>
      <c r="Q2933">
        <v>1</v>
      </c>
      <c r="R2933">
        <v>1</v>
      </c>
      <c r="S2933">
        <v>1</v>
      </c>
      <c r="T2933">
        <v>1.6934801016088061E-2</v>
      </c>
      <c r="U2933">
        <v>2.5089320808003905E-2</v>
      </c>
      <c r="V2933">
        <v>5</v>
      </c>
      <c r="W2933">
        <v>40</v>
      </c>
      <c r="X2933">
        <v>221.23510292524375</v>
      </c>
      <c r="Y2933">
        <v>204.20000000000005</v>
      </c>
      <c r="Z2933">
        <v>204.20000000000005</v>
      </c>
      <c r="AA2933">
        <v>0</v>
      </c>
      <c r="AB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</row>
    <row r="2934" spans="1:39">
      <c r="A2934">
        <v>10</v>
      </c>
      <c r="B2934">
        <v>43</v>
      </c>
      <c r="C2934">
        <v>2023</v>
      </c>
      <c r="D2934">
        <v>99</v>
      </c>
      <c r="E2934">
        <v>99</v>
      </c>
      <c r="F2934">
        <v>99</v>
      </c>
      <c r="G2934">
        <v>99</v>
      </c>
      <c r="H2934">
        <v>99</v>
      </c>
      <c r="I2934">
        <v>99</v>
      </c>
      <c r="J2934">
        <v>999</v>
      </c>
      <c r="K2934">
        <v>99</v>
      </c>
      <c r="L2934">
        <v>99</v>
      </c>
      <c r="M2934">
        <v>41</v>
      </c>
      <c r="N2934">
        <v>99</v>
      </c>
      <c r="O2934">
        <v>99</v>
      </c>
      <c r="P2934">
        <v>9999</v>
      </c>
    </row>
    <row r="2935" spans="1:39">
      <c r="A2935">
        <v>10</v>
      </c>
      <c r="B2935">
        <v>44</v>
      </c>
      <c r="C2935">
        <v>2023</v>
      </c>
      <c r="D2935">
        <v>99</v>
      </c>
      <c r="E2935">
        <v>99</v>
      </c>
      <c r="F2935">
        <v>99</v>
      </c>
      <c r="G2935">
        <v>99</v>
      </c>
      <c r="H2935">
        <v>99</v>
      </c>
      <c r="I2935">
        <v>99</v>
      </c>
      <c r="J2935">
        <v>999</v>
      </c>
      <c r="K2935">
        <v>99</v>
      </c>
      <c r="L2935">
        <v>99</v>
      </c>
      <c r="M2935">
        <v>42</v>
      </c>
      <c r="N2935">
        <v>99</v>
      </c>
      <c r="O2935">
        <v>99</v>
      </c>
      <c r="P2935">
        <v>9999</v>
      </c>
      <c r="Q2935">
        <v>2</v>
      </c>
      <c r="R2935">
        <v>2</v>
      </c>
      <c r="S2935">
        <v>2</v>
      </c>
      <c r="T2935">
        <v>3.3869602032176122E-2</v>
      </c>
      <c r="U2935">
        <v>4.9478303082189881E-2</v>
      </c>
      <c r="V2935">
        <v>5</v>
      </c>
      <c r="W2935">
        <v>42</v>
      </c>
      <c r="X2935">
        <v>218.14734561213436</v>
      </c>
      <c r="Y2935">
        <v>201.35000000000005</v>
      </c>
      <c r="Z2935">
        <v>201.35000000000005</v>
      </c>
      <c r="AA2935">
        <v>17.349999999999763</v>
      </c>
      <c r="AB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</row>
    <row r="2936" spans="1:39">
      <c r="A2936">
        <v>10</v>
      </c>
      <c r="B2936">
        <v>45</v>
      </c>
      <c r="C2936">
        <v>2023</v>
      </c>
      <c r="D2936">
        <v>99</v>
      </c>
      <c r="E2936">
        <v>99</v>
      </c>
      <c r="F2936">
        <v>99</v>
      </c>
      <c r="G2936">
        <v>99</v>
      </c>
      <c r="H2936">
        <v>99</v>
      </c>
      <c r="I2936">
        <v>99</v>
      </c>
      <c r="J2936">
        <v>999</v>
      </c>
      <c r="K2936">
        <v>99</v>
      </c>
      <c r="L2936">
        <v>99</v>
      </c>
      <c r="M2936">
        <v>43</v>
      </c>
      <c r="N2936">
        <v>99</v>
      </c>
      <c r="O2936">
        <v>99</v>
      </c>
      <c r="P2936">
        <v>9999</v>
      </c>
      <c r="Q2936">
        <v>4</v>
      </c>
      <c r="R2936">
        <v>4</v>
      </c>
      <c r="S2936">
        <v>4</v>
      </c>
      <c r="T2936">
        <v>6.7739204064352243E-2</v>
      </c>
      <c r="U2936">
        <v>0.10447330794831403</v>
      </c>
      <c r="V2936">
        <v>5</v>
      </c>
      <c r="W2936">
        <v>43</v>
      </c>
      <c r="X2936">
        <v>230.30877573131087</v>
      </c>
      <c r="Y2936">
        <v>212.57499999999999</v>
      </c>
      <c r="Z2936">
        <v>212.57499999999999</v>
      </c>
      <c r="AA2936">
        <v>39.69045067771345</v>
      </c>
      <c r="AB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</row>
    <row r="2937" spans="1:39">
      <c r="A2937">
        <v>10</v>
      </c>
      <c r="B2937">
        <v>46</v>
      </c>
      <c r="C2937">
        <v>2023</v>
      </c>
      <c r="D2937">
        <v>99</v>
      </c>
      <c r="E2937">
        <v>99</v>
      </c>
      <c r="F2937">
        <v>99</v>
      </c>
      <c r="G2937">
        <v>99</v>
      </c>
      <c r="H2937">
        <v>99</v>
      </c>
      <c r="I2937">
        <v>99</v>
      </c>
      <c r="J2937">
        <v>999</v>
      </c>
      <c r="K2937">
        <v>99</v>
      </c>
      <c r="L2937">
        <v>99</v>
      </c>
      <c r="M2937">
        <v>44</v>
      </c>
      <c r="N2937">
        <v>99</v>
      </c>
      <c r="O2937">
        <v>99</v>
      </c>
      <c r="P2937">
        <v>9999</v>
      </c>
      <c r="Q2937">
        <v>2</v>
      </c>
      <c r="R2937">
        <v>2</v>
      </c>
      <c r="S2937">
        <v>2</v>
      </c>
      <c r="T2937">
        <v>3.3869602032176122E-2</v>
      </c>
      <c r="U2937">
        <v>5.071925381755147E-2</v>
      </c>
      <c r="V2937">
        <v>5</v>
      </c>
      <c r="W2937">
        <v>44</v>
      </c>
      <c r="X2937">
        <v>223.61863488624056</v>
      </c>
      <c r="Y2937">
        <v>206.4</v>
      </c>
      <c r="Z2937">
        <v>206.4</v>
      </c>
      <c r="AA2937">
        <v>33.500000000000121</v>
      </c>
      <c r="AB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</row>
    <row r="2938" spans="1:39">
      <c r="A2938">
        <v>10</v>
      </c>
      <c r="B2938">
        <v>47</v>
      </c>
      <c r="C2938">
        <v>2023</v>
      </c>
      <c r="D2938">
        <v>99</v>
      </c>
      <c r="E2938">
        <v>99</v>
      </c>
      <c r="F2938">
        <v>99</v>
      </c>
      <c r="G2938">
        <v>99</v>
      </c>
      <c r="H2938">
        <v>99</v>
      </c>
      <c r="I2938">
        <v>99</v>
      </c>
      <c r="J2938">
        <v>999</v>
      </c>
      <c r="K2938">
        <v>99</v>
      </c>
      <c r="L2938">
        <v>99</v>
      </c>
      <c r="M2938">
        <v>45</v>
      </c>
      <c r="N2938">
        <v>99</v>
      </c>
      <c r="O2938">
        <v>99</v>
      </c>
      <c r="P2938">
        <v>9999</v>
      </c>
      <c r="Q2938">
        <v>11</v>
      </c>
      <c r="R2938">
        <v>12</v>
      </c>
      <c r="S2938">
        <v>12</v>
      </c>
      <c r="T2938">
        <v>0.20321761219305673</v>
      </c>
      <c r="U2938">
        <v>0.29737357077185034</v>
      </c>
      <c r="V2938">
        <v>8</v>
      </c>
      <c r="W2938">
        <v>45</v>
      </c>
      <c r="X2938">
        <v>218.51751534850123</v>
      </c>
      <c r="Y2938">
        <v>201.69166666666672</v>
      </c>
      <c r="Z2938">
        <v>201.69166666666672</v>
      </c>
      <c r="AA2938">
        <v>42.273878032289375</v>
      </c>
      <c r="AB2938">
        <v>0</v>
      </c>
      <c r="AD2938">
        <v>0</v>
      </c>
      <c r="AE2938">
        <v>0</v>
      </c>
      <c r="AF2938">
        <v>0</v>
      </c>
      <c r="AG2938">
        <v>0</v>
      </c>
      <c r="AH2938">
        <v>1</v>
      </c>
      <c r="AI2938">
        <v>0</v>
      </c>
      <c r="AJ2938">
        <v>0</v>
      </c>
      <c r="AK2938">
        <v>0</v>
      </c>
      <c r="AL2938">
        <v>0</v>
      </c>
      <c r="AM2938">
        <v>0</v>
      </c>
    </row>
    <row r="2939" spans="1:39">
      <c r="A2939">
        <v>10</v>
      </c>
      <c r="B2939">
        <v>48</v>
      </c>
      <c r="C2939">
        <v>2023</v>
      </c>
      <c r="D2939">
        <v>99</v>
      </c>
      <c r="E2939">
        <v>99</v>
      </c>
      <c r="F2939">
        <v>99</v>
      </c>
      <c r="G2939">
        <v>99</v>
      </c>
      <c r="H2939">
        <v>99</v>
      </c>
      <c r="I2939">
        <v>99</v>
      </c>
      <c r="J2939">
        <v>999</v>
      </c>
      <c r="K2939">
        <v>99</v>
      </c>
      <c r="L2939">
        <v>99</v>
      </c>
      <c r="M2939">
        <v>46</v>
      </c>
      <c r="N2939">
        <v>99</v>
      </c>
      <c r="O2939">
        <v>99</v>
      </c>
      <c r="P2939">
        <v>9999</v>
      </c>
      <c r="Q2939">
        <v>11</v>
      </c>
      <c r="R2939">
        <v>11</v>
      </c>
      <c r="S2939">
        <v>11</v>
      </c>
      <c r="T2939">
        <v>0.18628281117696871</v>
      </c>
      <c r="U2939">
        <v>0.26335186199743182</v>
      </c>
      <c r="V2939">
        <v>8</v>
      </c>
      <c r="W2939">
        <v>46</v>
      </c>
      <c r="X2939">
        <v>211.11001674381944</v>
      </c>
      <c r="Y2939">
        <v>194.85454545454547</v>
      </c>
      <c r="Z2939">
        <v>194.85454545454547</v>
      </c>
      <c r="AA2939">
        <v>30.397229647583501</v>
      </c>
      <c r="AB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1</v>
      </c>
    </row>
    <row r="2940" spans="1:39">
      <c r="A2940">
        <v>10</v>
      </c>
      <c r="B2940">
        <v>49</v>
      </c>
      <c r="C2940">
        <v>2023</v>
      </c>
      <c r="D2940">
        <v>99</v>
      </c>
      <c r="E2940">
        <v>99</v>
      </c>
      <c r="F2940">
        <v>99</v>
      </c>
      <c r="G2940">
        <v>99</v>
      </c>
      <c r="H2940">
        <v>99</v>
      </c>
      <c r="I2940">
        <v>99</v>
      </c>
      <c r="J2940">
        <v>999</v>
      </c>
      <c r="K2940">
        <v>99</v>
      </c>
      <c r="L2940">
        <v>99</v>
      </c>
      <c r="M2940">
        <v>47</v>
      </c>
      <c r="N2940">
        <v>99</v>
      </c>
      <c r="O2940">
        <v>99</v>
      </c>
      <c r="P2940">
        <v>9999</v>
      </c>
      <c r="Q2940">
        <v>7</v>
      </c>
      <c r="R2940">
        <v>9</v>
      </c>
      <c r="S2940">
        <v>9</v>
      </c>
      <c r="T2940">
        <v>0.15241320914479253</v>
      </c>
      <c r="U2940">
        <v>0.21214114254211328</v>
      </c>
      <c r="V2940">
        <v>8</v>
      </c>
      <c r="W2940">
        <v>47</v>
      </c>
      <c r="X2940">
        <v>207.84880221499944</v>
      </c>
      <c r="Y2940">
        <v>191.84444444444443</v>
      </c>
      <c r="Z2940">
        <v>191.84444444444443</v>
      </c>
      <c r="AA2940">
        <v>32.894785507436325</v>
      </c>
      <c r="AB2940">
        <v>0</v>
      </c>
      <c r="AD2940">
        <v>1</v>
      </c>
      <c r="AE2940">
        <v>0</v>
      </c>
      <c r="AF2940">
        <v>0</v>
      </c>
      <c r="AG2940">
        <v>0</v>
      </c>
      <c r="AH2940">
        <v>1</v>
      </c>
      <c r="AI2940">
        <v>0</v>
      </c>
      <c r="AJ2940">
        <v>0</v>
      </c>
      <c r="AK2940">
        <v>0</v>
      </c>
      <c r="AL2940">
        <v>0</v>
      </c>
      <c r="AM2940">
        <v>0</v>
      </c>
    </row>
    <row r="2941" spans="1:39">
      <c r="A2941">
        <v>10</v>
      </c>
      <c r="B2941">
        <v>50</v>
      </c>
      <c r="C2941">
        <v>2023</v>
      </c>
      <c r="D2941">
        <v>99</v>
      </c>
      <c r="E2941">
        <v>99</v>
      </c>
      <c r="F2941">
        <v>99</v>
      </c>
      <c r="G2941">
        <v>99</v>
      </c>
      <c r="H2941">
        <v>99</v>
      </c>
      <c r="I2941">
        <v>99</v>
      </c>
      <c r="J2941">
        <v>999</v>
      </c>
      <c r="K2941">
        <v>99</v>
      </c>
      <c r="L2941">
        <v>99</v>
      </c>
      <c r="M2941">
        <v>48</v>
      </c>
      <c r="N2941">
        <v>99</v>
      </c>
      <c r="O2941">
        <v>99</v>
      </c>
      <c r="P2941">
        <v>9999</v>
      </c>
      <c r="Q2941">
        <v>31</v>
      </c>
      <c r="R2941">
        <v>41</v>
      </c>
      <c r="S2941">
        <v>41</v>
      </c>
      <c r="T2941">
        <v>0.69432684165961045</v>
      </c>
      <c r="U2941">
        <v>0.95386108306002715</v>
      </c>
      <c r="V2941">
        <v>8</v>
      </c>
      <c r="W2941">
        <v>48</v>
      </c>
      <c r="X2941">
        <v>205.14758343683113</v>
      </c>
      <c r="Y2941">
        <v>189.35121951219512</v>
      </c>
      <c r="Z2941">
        <v>189.35121951219512</v>
      </c>
      <c r="AA2941">
        <v>28.881820781999028</v>
      </c>
      <c r="AB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</row>
    <row r="2942" spans="1:39">
      <c r="A2942">
        <v>10</v>
      </c>
      <c r="B2942">
        <v>51</v>
      </c>
      <c r="C2942">
        <v>2023</v>
      </c>
      <c r="D2942">
        <v>99</v>
      </c>
      <c r="E2942">
        <v>99</v>
      </c>
      <c r="F2942">
        <v>99</v>
      </c>
      <c r="G2942">
        <v>99</v>
      </c>
      <c r="H2942">
        <v>99</v>
      </c>
      <c r="I2942">
        <v>99</v>
      </c>
      <c r="J2942">
        <v>999</v>
      </c>
      <c r="K2942">
        <v>99</v>
      </c>
      <c r="L2942">
        <v>99</v>
      </c>
      <c r="M2942">
        <v>49</v>
      </c>
      <c r="N2942">
        <v>99</v>
      </c>
      <c r="O2942">
        <v>99</v>
      </c>
      <c r="P2942">
        <v>9999</v>
      </c>
      <c r="Q2942">
        <v>31</v>
      </c>
      <c r="R2942">
        <v>42</v>
      </c>
      <c r="S2942">
        <v>42</v>
      </c>
      <c r="T2942">
        <v>0.71126164267569836</v>
      </c>
      <c r="U2942">
        <v>0.96443988091296096</v>
      </c>
      <c r="V2942">
        <v>8</v>
      </c>
      <c r="W2942">
        <v>49</v>
      </c>
      <c r="X2942">
        <v>202.48413558272719</v>
      </c>
      <c r="Y2942">
        <v>186.89285714285705</v>
      </c>
      <c r="Z2942">
        <v>186.89285714285705</v>
      </c>
      <c r="AA2942">
        <v>28.112447614613124</v>
      </c>
      <c r="AB2942">
        <v>0</v>
      </c>
      <c r="AD2942">
        <v>0</v>
      </c>
      <c r="AE2942">
        <v>0</v>
      </c>
      <c r="AF2942">
        <v>0</v>
      </c>
      <c r="AG2942">
        <v>0</v>
      </c>
      <c r="AH2942">
        <v>2</v>
      </c>
      <c r="AI2942">
        <v>0</v>
      </c>
      <c r="AJ2942">
        <v>0</v>
      </c>
      <c r="AK2942">
        <v>0</v>
      </c>
      <c r="AL2942">
        <v>0</v>
      </c>
      <c r="AM2942">
        <v>0</v>
      </c>
    </row>
    <row r="2943" spans="1:39">
      <c r="A2943">
        <v>10</v>
      </c>
      <c r="B2943">
        <v>52</v>
      </c>
      <c r="C2943">
        <v>2023</v>
      </c>
      <c r="D2943">
        <v>99</v>
      </c>
      <c r="E2943">
        <v>99</v>
      </c>
      <c r="F2943">
        <v>99</v>
      </c>
      <c r="G2943">
        <v>99</v>
      </c>
      <c r="H2943">
        <v>99</v>
      </c>
      <c r="I2943">
        <v>99</v>
      </c>
      <c r="J2943">
        <v>999</v>
      </c>
      <c r="K2943">
        <v>99</v>
      </c>
      <c r="L2943">
        <v>99</v>
      </c>
      <c r="M2943">
        <v>50</v>
      </c>
      <c r="N2943">
        <v>99</v>
      </c>
      <c r="O2943">
        <v>99</v>
      </c>
      <c r="P2943">
        <v>9999</v>
      </c>
      <c r="Q2943">
        <v>11</v>
      </c>
      <c r="R2943">
        <v>11</v>
      </c>
      <c r="S2943">
        <v>11</v>
      </c>
      <c r="T2943">
        <v>0.18628281117696871</v>
      </c>
      <c r="U2943">
        <v>0.25295736375866035</v>
      </c>
      <c r="V2943">
        <v>11</v>
      </c>
      <c r="W2943">
        <v>50</v>
      </c>
      <c r="X2943">
        <v>202.77750418595488</v>
      </c>
      <c r="Y2943">
        <v>187.16363636363633</v>
      </c>
      <c r="Z2943">
        <v>187.16363636363633</v>
      </c>
      <c r="AA2943">
        <v>20.417918722501955</v>
      </c>
      <c r="AB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</row>
    <row r="2944" spans="1:39">
      <c r="A2944">
        <v>10</v>
      </c>
      <c r="B2944">
        <v>53</v>
      </c>
      <c r="C2944">
        <v>2023</v>
      </c>
      <c r="D2944">
        <v>99</v>
      </c>
      <c r="E2944">
        <v>99</v>
      </c>
      <c r="F2944">
        <v>99</v>
      </c>
      <c r="G2944">
        <v>99</v>
      </c>
      <c r="H2944">
        <v>99</v>
      </c>
      <c r="I2944">
        <v>99</v>
      </c>
      <c r="J2944">
        <v>999</v>
      </c>
      <c r="K2944">
        <v>99</v>
      </c>
      <c r="L2944">
        <v>99</v>
      </c>
      <c r="M2944">
        <v>51</v>
      </c>
      <c r="N2944">
        <v>99</v>
      </c>
      <c r="O2944">
        <v>99</v>
      </c>
      <c r="P2944">
        <v>9999</v>
      </c>
      <c r="Q2944">
        <v>74</v>
      </c>
      <c r="R2944">
        <v>122</v>
      </c>
      <c r="S2944">
        <v>122</v>
      </c>
      <c r="T2944">
        <v>2.0660457239627434</v>
      </c>
      <c r="U2944">
        <v>2.6813627998109317</v>
      </c>
      <c r="V2944">
        <v>11</v>
      </c>
      <c r="W2944">
        <v>51</v>
      </c>
      <c r="X2944">
        <v>193.80317212226697</v>
      </c>
      <c r="Y2944">
        <v>178.88032786885245</v>
      </c>
      <c r="Z2944">
        <v>178.88032786885245</v>
      </c>
      <c r="AA2944">
        <v>29.665102419035328</v>
      </c>
      <c r="AB2944">
        <v>0</v>
      </c>
      <c r="AD2944">
        <v>2</v>
      </c>
      <c r="AE2944">
        <v>0</v>
      </c>
      <c r="AF2944">
        <v>0</v>
      </c>
      <c r="AG2944">
        <v>0</v>
      </c>
      <c r="AH2944">
        <v>2</v>
      </c>
      <c r="AI2944">
        <v>1</v>
      </c>
      <c r="AJ2944">
        <v>0</v>
      </c>
      <c r="AK2944">
        <v>0</v>
      </c>
      <c r="AL2944">
        <v>0</v>
      </c>
      <c r="AM2944">
        <v>0</v>
      </c>
    </row>
    <row r="2945" spans="1:39">
      <c r="A2945">
        <v>10</v>
      </c>
      <c r="B2945">
        <v>54</v>
      </c>
      <c r="C2945">
        <v>2023</v>
      </c>
      <c r="D2945">
        <v>99</v>
      </c>
      <c r="E2945">
        <v>99</v>
      </c>
      <c r="F2945">
        <v>99</v>
      </c>
      <c r="G2945">
        <v>99</v>
      </c>
      <c r="H2945">
        <v>99</v>
      </c>
      <c r="I2945">
        <v>99</v>
      </c>
      <c r="J2945">
        <v>999</v>
      </c>
      <c r="K2945">
        <v>99</v>
      </c>
      <c r="L2945">
        <v>99</v>
      </c>
      <c r="M2945">
        <v>52</v>
      </c>
      <c r="N2945">
        <v>99</v>
      </c>
      <c r="O2945">
        <v>99</v>
      </c>
      <c r="P2945">
        <v>9999</v>
      </c>
      <c r="Q2945">
        <v>53</v>
      </c>
      <c r="R2945">
        <v>77</v>
      </c>
      <c r="S2945">
        <v>77</v>
      </c>
      <c r="T2945">
        <v>1.3039796782387809</v>
      </c>
      <c r="U2945">
        <v>1.6417041030377371</v>
      </c>
      <c r="V2945">
        <v>11</v>
      </c>
      <c r="W2945">
        <v>52</v>
      </c>
      <c r="X2945">
        <v>188.00495279368519</v>
      </c>
      <c r="Y2945">
        <v>173.52857142857147</v>
      </c>
      <c r="Z2945">
        <v>173.52857142857147</v>
      </c>
      <c r="AA2945">
        <v>25.452981134014998</v>
      </c>
      <c r="AB2945">
        <v>0</v>
      </c>
      <c r="AD2945">
        <v>1</v>
      </c>
      <c r="AE2945">
        <v>1</v>
      </c>
      <c r="AF2945">
        <v>0</v>
      </c>
      <c r="AG2945">
        <v>0</v>
      </c>
      <c r="AH2945">
        <v>3</v>
      </c>
      <c r="AI2945">
        <v>0</v>
      </c>
      <c r="AJ2945">
        <v>0</v>
      </c>
      <c r="AK2945">
        <v>0</v>
      </c>
      <c r="AL2945">
        <v>0</v>
      </c>
      <c r="AM2945">
        <v>0</v>
      </c>
    </row>
    <row r="2946" spans="1:39">
      <c r="A2946">
        <v>10</v>
      </c>
      <c r="B2946">
        <v>55</v>
      </c>
      <c r="C2946">
        <v>2023</v>
      </c>
      <c r="D2946">
        <v>99</v>
      </c>
      <c r="E2946">
        <v>99</v>
      </c>
      <c r="F2946">
        <v>99</v>
      </c>
      <c r="G2946">
        <v>99</v>
      </c>
      <c r="H2946">
        <v>99</v>
      </c>
      <c r="I2946">
        <v>99</v>
      </c>
      <c r="J2946">
        <v>999</v>
      </c>
      <c r="K2946">
        <v>99</v>
      </c>
      <c r="L2946">
        <v>99</v>
      </c>
      <c r="M2946">
        <v>53</v>
      </c>
      <c r="N2946">
        <v>99</v>
      </c>
      <c r="O2946">
        <v>99</v>
      </c>
      <c r="P2946">
        <v>9999</v>
      </c>
      <c r="Q2946">
        <v>28</v>
      </c>
      <c r="R2946">
        <v>39</v>
      </c>
      <c r="S2946">
        <v>39</v>
      </c>
      <c r="T2946">
        <v>0.66045723962743419</v>
      </c>
      <c r="U2946">
        <v>0.79086650429461125</v>
      </c>
      <c r="V2946">
        <v>11</v>
      </c>
      <c r="W2946">
        <v>53</v>
      </c>
      <c r="X2946">
        <v>178.81490124177017</v>
      </c>
      <c r="Y2946">
        <v>165.04615384615389</v>
      </c>
      <c r="Z2946">
        <v>165.04615384615389</v>
      </c>
      <c r="AA2946">
        <v>26.67872335924044</v>
      </c>
      <c r="AB2946">
        <v>0</v>
      </c>
      <c r="AD2946">
        <v>0</v>
      </c>
      <c r="AE2946">
        <v>0</v>
      </c>
      <c r="AF2946">
        <v>0</v>
      </c>
      <c r="AG2946">
        <v>0</v>
      </c>
      <c r="AH2946">
        <v>1</v>
      </c>
      <c r="AI2946">
        <v>1</v>
      </c>
      <c r="AJ2946">
        <v>1</v>
      </c>
      <c r="AK2946">
        <v>0</v>
      </c>
      <c r="AL2946">
        <v>0</v>
      </c>
      <c r="AM2946">
        <v>0</v>
      </c>
    </row>
    <row r="2947" spans="1:39">
      <c r="A2947">
        <v>10</v>
      </c>
      <c r="B2947">
        <v>56</v>
      </c>
      <c r="C2947">
        <v>2023</v>
      </c>
      <c r="D2947">
        <v>99</v>
      </c>
      <c r="E2947">
        <v>99</v>
      </c>
      <c r="F2947">
        <v>99</v>
      </c>
      <c r="G2947">
        <v>99</v>
      </c>
      <c r="H2947">
        <v>99</v>
      </c>
      <c r="I2947">
        <v>99</v>
      </c>
      <c r="J2947">
        <v>999</v>
      </c>
      <c r="K2947">
        <v>99</v>
      </c>
      <c r="L2947">
        <v>99</v>
      </c>
      <c r="M2947">
        <v>54</v>
      </c>
      <c r="N2947">
        <v>99</v>
      </c>
      <c r="O2947">
        <v>99</v>
      </c>
      <c r="P2947">
        <v>9999</v>
      </c>
      <c r="Q2947">
        <v>109</v>
      </c>
      <c r="R2947">
        <v>255</v>
      </c>
      <c r="S2947">
        <v>255</v>
      </c>
      <c r="T2947">
        <v>4.3183742591024554</v>
      </c>
      <c r="U2947">
        <v>5.1608315156271916</v>
      </c>
      <c r="V2947">
        <v>11</v>
      </c>
      <c r="W2947">
        <v>54</v>
      </c>
      <c r="X2947">
        <v>178.46153846153851</v>
      </c>
      <c r="Y2947">
        <v>164.71999999999997</v>
      </c>
      <c r="Z2947">
        <v>164.71999999999997</v>
      </c>
      <c r="AA2947">
        <v>24.703871888320176</v>
      </c>
      <c r="AB2947">
        <v>0</v>
      </c>
      <c r="AD2947">
        <v>2</v>
      </c>
      <c r="AE2947">
        <v>1</v>
      </c>
      <c r="AF2947">
        <v>0</v>
      </c>
      <c r="AG2947">
        <v>0</v>
      </c>
      <c r="AH2947">
        <v>8</v>
      </c>
      <c r="AI2947">
        <v>2</v>
      </c>
      <c r="AJ2947">
        <v>2</v>
      </c>
      <c r="AK2947">
        <v>1</v>
      </c>
      <c r="AL2947">
        <v>0</v>
      </c>
      <c r="AM2947">
        <v>0</v>
      </c>
    </row>
    <row r="2948" spans="1:39">
      <c r="A2948">
        <v>10</v>
      </c>
      <c r="B2948">
        <v>57</v>
      </c>
      <c r="C2948">
        <v>2023</v>
      </c>
      <c r="D2948">
        <v>99</v>
      </c>
      <c r="E2948">
        <v>99</v>
      </c>
      <c r="F2948">
        <v>99</v>
      </c>
      <c r="G2948">
        <v>99</v>
      </c>
      <c r="H2948">
        <v>99</v>
      </c>
      <c r="I2948">
        <v>99</v>
      </c>
      <c r="J2948">
        <v>999</v>
      </c>
      <c r="K2948">
        <v>99</v>
      </c>
      <c r="L2948">
        <v>99</v>
      </c>
      <c r="M2948">
        <v>55</v>
      </c>
      <c r="N2948">
        <v>99</v>
      </c>
      <c r="O2948">
        <v>99</v>
      </c>
      <c r="P2948">
        <v>9999</v>
      </c>
      <c r="Q2948">
        <v>95</v>
      </c>
      <c r="R2948">
        <v>200</v>
      </c>
      <c r="S2948">
        <v>200</v>
      </c>
      <c r="T2948">
        <v>3.3869602032176118</v>
      </c>
      <c r="U2948">
        <v>3.8600202655855744</v>
      </c>
      <c r="V2948">
        <v>14</v>
      </c>
      <c r="W2948">
        <v>55</v>
      </c>
      <c r="X2948">
        <v>170.18634886240528</v>
      </c>
      <c r="Y2948">
        <v>157.08200000000005</v>
      </c>
      <c r="Z2948">
        <v>157.08200000000005</v>
      </c>
      <c r="AA2948">
        <v>24.707198869964568</v>
      </c>
      <c r="AB2948">
        <v>0</v>
      </c>
      <c r="AD2948">
        <v>5</v>
      </c>
      <c r="AE2948">
        <v>2</v>
      </c>
      <c r="AF2948">
        <v>0</v>
      </c>
      <c r="AG2948">
        <v>0</v>
      </c>
      <c r="AH2948">
        <v>15</v>
      </c>
      <c r="AI2948">
        <v>1</v>
      </c>
      <c r="AJ2948">
        <v>3</v>
      </c>
      <c r="AK2948">
        <v>0</v>
      </c>
      <c r="AL2948">
        <v>0</v>
      </c>
      <c r="AM2948">
        <v>0</v>
      </c>
    </row>
    <row r="2949" spans="1:39">
      <c r="A2949">
        <v>10</v>
      </c>
      <c r="B2949">
        <v>58</v>
      </c>
      <c r="C2949">
        <v>2023</v>
      </c>
      <c r="D2949">
        <v>99</v>
      </c>
      <c r="E2949">
        <v>99</v>
      </c>
      <c r="F2949">
        <v>99</v>
      </c>
      <c r="G2949">
        <v>99</v>
      </c>
      <c r="H2949">
        <v>99</v>
      </c>
      <c r="I2949">
        <v>99</v>
      </c>
      <c r="J2949">
        <v>999</v>
      </c>
      <c r="K2949">
        <v>99</v>
      </c>
      <c r="L2949">
        <v>99</v>
      </c>
      <c r="M2949">
        <v>56</v>
      </c>
      <c r="N2949">
        <v>99</v>
      </c>
      <c r="O2949">
        <v>99</v>
      </c>
      <c r="P2949">
        <v>9999</v>
      </c>
      <c r="Q2949">
        <v>53</v>
      </c>
      <c r="R2949">
        <v>112</v>
      </c>
      <c r="S2949">
        <v>112</v>
      </c>
      <c r="T2949">
        <v>1.8966977138018628</v>
      </c>
      <c r="U2949">
        <v>2.086591084985344</v>
      </c>
      <c r="V2949">
        <v>14</v>
      </c>
      <c r="W2949">
        <v>56</v>
      </c>
      <c r="X2949">
        <v>164.27991023061443</v>
      </c>
      <c r="Y2949">
        <v>151.63035714285724</v>
      </c>
      <c r="Z2949">
        <v>151.63035714285724</v>
      </c>
      <c r="AA2949">
        <v>23.413636286534913</v>
      </c>
      <c r="AB2949">
        <v>0</v>
      </c>
      <c r="AD2949">
        <v>2</v>
      </c>
      <c r="AE2949">
        <v>0</v>
      </c>
      <c r="AF2949">
        <v>0</v>
      </c>
      <c r="AG2949">
        <v>0</v>
      </c>
      <c r="AH2949">
        <v>9</v>
      </c>
      <c r="AI2949">
        <v>3</v>
      </c>
      <c r="AJ2949">
        <v>0</v>
      </c>
      <c r="AK2949">
        <v>1</v>
      </c>
      <c r="AL2949">
        <v>0</v>
      </c>
      <c r="AM2949">
        <v>0</v>
      </c>
    </row>
    <row r="2950" spans="1:39">
      <c r="A2950">
        <v>10</v>
      </c>
      <c r="B2950">
        <v>59</v>
      </c>
      <c r="C2950">
        <v>2023</v>
      </c>
      <c r="D2950">
        <v>99</v>
      </c>
      <c r="E2950">
        <v>99</v>
      </c>
      <c r="F2950">
        <v>99</v>
      </c>
      <c r="G2950">
        <v>99</v>
      </c>
      <c r="H2950">
        <v>99</v>
      </c>
      <c r="I2950">
        <v>99</v>
      </c>
      <c r="J2950">
        <v>999</v>
      </c>
      <c r="K2950">
        <v>99</v>
      </c>
      <c r="L2950">
        <v>99</v>
      </c>
      <c r="M2950">
        <v>57</v>
      </c>
      <c r="N2950">
        <v>99</v>
      </c>
      <c r="O2950">
        <v>99</v>
      </c>
      <c r="P2950">
        <v>9999</v>
      </c>
      <c r="Q2950">
        <v>156</v>
      </c>
      <c r="R2950">
        <v>588</v>
      </c>
      <c r="S2950">
        <v>588</v>
      </c>
      <c r="T2950">
        <v>9.9576629974597779</v>
      </c>
      <c r="U2950">
        <v>10.81815390516754</v>
      </c>
      <c r="V2950">
        <v>14</v>
      </c>
      <c r="W2950">
        <v>57</v>
      </c>
      <c r="X2950">
        <v>162.23365836041893</v>
      </c>
      <c r="Y2950">
        <v>149.74166666666693</v>
      </c>
      <c r="Z2950">
        <v>149.74166666666693</v>
      </c>
      <c r="AA2950">
        <v>26.279920077180154</v>
      </c>
      <c r="AB2950">
        <v>0</v>
      </c>
      <c r="AD2950">
        <v>16</v>
      </c>
      <c r="AE2950">
        <v>3</v>
      </c>
      <c r="AF2950">
        <v>0</v>
      </c>
      <c r="AG2950">
        <v>0</v>
      </c>
      <c r="AH2950">
        <v>21</v>
      </c>
      <c r="AI2950">
        <v>6</v>
      </c>
      <c r="AJ2950">
        <v>3</v>
      </c>
      <c r="AK2950">
        <v>0</v>
      </c>
      <c r="AL2950">
        <v>0</v>
      </c>
      <c r="AM2950">
        <v>0</v>
      </c>
    </row>
    <row r="2951" spans="1:39">
      <c r="A2951">
        <v>10</v>
      </c>
      <c r="B2951">
        <v>60</v>
      </c>
      <c r="C2951">
        <v>2023</v>
      </c>
      <c r="D2951">
        <v>99</v>
      </c>
      <c r="E2951">
        <v>99</v>
      </c>
      <c r="F2951">
        <v>99</v>
      </c>
      <c r="G2951">
        <v>99</v>
      </c>
      <c r="H2951">
        <v>99</v>
      </c>
      <c r="I2951">
        <v>99</v>
      </c>
      <c r="J2951">
        <v>999</v>
      </c>
      <c r="K2951">
        <v>99</v>
      </c>
      <c r="L2951">
        <v>99</v>
      </c>
      <c r="M2951">
        <v>58</v>
      </c>
      <c r="N2951">
        <v>99</v>
      </c>
      <c r="O2951">
        <v>99</v>
      </c>
      <c r="P2951">
        <v>9999</v>
      </c>
      <c r="Q2951">
        <v>116</v>
      </c>
      <c r="R2951">
        <v>358</v>
      </c>
      <c r="S2951">
        <v>358</v>
      </c>
      <c r="T2951">
        <v>6.0626587637595284</v>
      </c>
      <c r="U2951">
        <v>6.2042007779655322</v>
      </c>
      <c r="V2951">
        <v>14</v>
      </c>
      <c r="W2951">
        <v>58</v>
      </c>
      <c r="X2951">
        <v>152.81569087926795</v>
      </c>
      <c r="Y2951">
        <v>141.04888268156429</v>
      </c>
      <c r="Z2951">
        <v>141.04888268156429</v>
      </c>
      <c r="AA2951">
        <v>26.776601901027369</v>
      </c>
      <c r="AB2951">
        <v>0</v>
      </c>
      <c r="AD2951">
        <v>8</v>
      </c>
      <c r="AE2951">
        <v>0</v>
      </c>
      <c r="AF2951">
        <v>1</v>
      </c>
      <c r="AG2951">
        <v>1</v>
      </c>
      <c r="AH2951">
        <v>18</v>
      </c>
      <c r="AI2951">
        <v>2</v>
      </c>
      <c r="AJ2951">
        <v>3</v>
      </c>
      <c r="AK2951">
        <v>3</v>
      </c>
      <c r="AL2951">
        <v>1</v>
      </c>
      <c r="AM2951">
        <v>0</v>
      </c>
    </row>
    <row r="2952" spans="1:39">
      <c r="A2952">
        <v>10</v>
      </c>
      <c r="B2952">
        <v>61</v>
      </c>
      <c r="C2952">
        <v>2023</v>
      </c>
      <c r="D2952">
        <v>99</v>
      </c>
      <c r="E2952">
        <v>99</v>
      </c>
      <c r="F2952">
        <v>99</v>
      </c>
      <c r="G2952">
        <v>99</v>
      </c>
      <c r="H2952">
        <v>99</v>
      </c>
      <c r="I2952">
        <v>99</v>
      </c>
      <c r="J2952">
        <v>999</v>
      </c>
      <c r="K2952">
        <v>99</v>
      </c>
      <c r="L2952">
        <v>99</v>
      </c>
      <c r="M2952">
        <v>59</v>
      </c>
      <c r="N2952">
        <v>99</v>
      </c>
      <c r="O2952">
        <v>99</v>
      </c>
      <c r="P2952">
        <v>9999</v>
      </c>
      <c r="Q2952">
        <v>149</v>
      </c>
      <c r="R2952">
        <v>410</v>
      </c>
      <c r="S2952">
        <v>410</v>
      </c>
      <c r="T2952">
        <v>6.9432684165961049</v>
      </c>
      <c r="U2952">
        <v>7.0742669697862892</v>
      </c>
      <c r="V2952">
        <v>14</v>
      </c>
      <c r="W2952">
        <v>59</v>
      </c>
      <c r="X2952">
        <v>152.14676426287556</v>
      </c>
      <c r="Y2952">
        <v>140.43146341463415</v>
      </c>
      <c r="Z2952">
        <v>140.43146341463415</v>
      </c>
      <c r="AA2952">
        <v>26.159507161481404</v>
      </c>
      <c r="AB2952">
        <v>0</v>
      </c>
      <c r="AD2952">
        <v>8</v>
      </c>
      <c r="AE2952">
        <v>1</v>
      </c>
      <c r="AF2952">
        <v>0</v>
      </c>
      <c r="AG2952">
        <v>0</v>
      </c>
      <c r="AH2952">
        <v>19</v>
      </c>
      <c r="AI2952">
        <v>5</v>
      </c>
      <c r="AJ2952">
        <v>1</v>
      </c>
      <c r="AK2952">
        <v>2</v>
      </c>
      <c r="AL2952">
        <v>0</v>
      </c>
      <c r="AM2952">
        <v>0</v>
      </c>
    </row>
    <row r="2953" spans="1:39">
      <c r="A2953">
        <v>10</v>
      </c>
      <c r="B2953">
        <v>62</v>
      </c>
      <c r="C2953">
        <v>2023</v>
      </c>
      <c r="D2953">
        <v>99</v>
      </c>
      <c r="E2953">
        <v>99</v>
      </c>
      <c r="F2953">
        <v>99</v>
      </c>
      <c r="G2953">
        <v>99</v>
      </c>
      <c r="H2953">
        <v>99</v>
      </c>
      <c r="I2953">
        <v>99</v>
      </c>
      <c r="J2953">
        <v>999</v>
      </c>
      <c r="K2953">
        <v>99</v>
      </c>
      <c r="L2953">
        <v>99</v>
      </c>
      <c r="M2953">
        <v>60</v>
      </c>
      <c r="N2953">
        <v>99</v>
      </c>
      <c r="O2953">
        <v>99</v>
      </c>
      <c r="P2953">
        <v>9999</v>
      </c>
      <c r="Q2953">
        <v>162</v>
      </c>
      <c r="R2953">
        <v>578</v>
      </c>
      <c r="S2953">
        <v>578</v>
      </c>
      <c r="T2953">
        <v>9.7883149872988984</v>
      </c>
      <c r="U2953">
        <v>9.880363748462468</v>
      </c>
      <c r="V2953">
        <v>0</v>
      </c>
      <c r="W2953">
        <v>60</v>
      </c>
      <c r="X2953">
        <v>150.73365398673644</v>
      </c>
      <c r="Y2953">
        <v>139.12716262975763</v>
      </c>
      <c r="Z2953">
        <v>139.12716262975763</v>
      </c>
      <c r="AA2953">
        <v>24.618531980255504</v>
      </c>
      <c r="AB2953">
        <v>0</v>
      </c>
      <c r="AD2953">
        <v>10</v>
      </c>
      <c r="AE2953">
        <v>0</v>
      </c>
      <c r="AF2953">
        <v>1</v>
      </c>
      <c r="AG2953">
        <v>3</v>
      </c>
      <c r="AH2953">
        <v>18</v>
      </c>
      <c r="AI2953">
        <v>6</v>
      </c>
      <c r="AJ2953">
        <v>1</v>
      </c>
      <c r="AK2953">
        <v>4</v>
      </c>
      <c r="AL2953">
        <v>0</v>
      </c>
      <c r="AM2953">
        <v>0</v>
      </c>
    </row>
    <row r="2954" spans="1:39">
      <c r="A2954">
        <v>10</v>
      </c>
      <c r="B2954">
        <v>63</v>
      </c>
      <c r="C2954">
        <v>2023</v>
      </c>
      <c r="D2954">
        <v>99</v>
      </c>
      <c r="E2954">
        <v>99</v>
      </c>
      <c r="F2954">
        <v>99</v>
      </c>
      <c r="G2954">
        <v>99</v>
      </c>
      <c r="H2954">
        <v>99</v>
      </c>
      <c r="I2954">
        <v>99</v>
      </c>
      <c r="J2954">
        <v>999</v>
      </c>
      <c r="K2954">
        <v>99</v>
      </c>
      <c r="L2954">
        <v>99</v>
      </c>
      <c r="M2954">
        <v>61</v>
      </c>
      <c r="N2954">
        <v>99</v>
      </c>
      <c r="O2954">
        <v>99</v>
      </c>
      <c r="P2954">
        <v>9999</v>
      </c>
      <c r="Q2954">
        <v>163</v>
      </c>
      <c r="R2954">
        <v>691</v>
      </c>
      <c r="S2954">
        <v>691</v>
      </c>
      <c r="T2954">
        <v>11.701947502116852</v>
      </c>
      <c r="U2954">
        <v>11.482197701636382</v>
      </c>
      <c r="V2954">
        <v>0</v>
      </c>
      <c r="W2954">
        <v>61</v>
      </c>
      <c r="X2954">
        <v>146.52512649088345</v>
      </c>
      <c r="Y2954">
        <v>135.24269175108549</v>
      </c>
      <c r="Z2954">
        <v>135.24269175108549</v>
      </c>
      <c r="AA2954">
        <v>24.197484368695498</v>
      </c>
      <c r="AB2954">
        <v>0</v>
      </c>
      <c r="AD2954">
        <v>14</v>
      </c>
      <c r="AE2954">
        <v>2</v>
      </c>
      <c r="AF2954">
        <v>0</v>
      </c>
      <c r="AG2954">
        <v>1</v>
      </c>
      <c r="AH2954">
        <v>16</v>
      </c>
      <c r="AI2954">
        <v>5</v>
      </c>
      <c r="AJ2954">
        <v>3</v>
      </c>
      <c r="AK2954">
        <v>4</v>
      </c>
      <c r="AL2954">
        <v>0</v>
      </c>
      <c r="AM2954">
        <v>0</v>
      </c>
    </row>
    <row r="2955" spans="1:39">
      <c r="A2955">
        <v>10</v>
      </c>
      <c r="B2955">
        <v>64</v>
      </c>
      <c r="C2955">
        <v>2023</v>
      </c>
      <c r="D2955">
        <v>99</v>
      </c>
      <c r="E2955">
        <v>99</v>
      </c>
      <c r="F2955">
        <v>99</v>
      </c>
      <c r="G2955">
        <v>99</v>
      </c>
      <c r="H2955">
        <v>99</v>
      </c>
      <c r="I2955">
        <v>99</v>
      </c>
      <c r="J2955">
        <v>999</v>
      </c>
      <c r="K2955">
        <v>99</v>
      </c>
      <c r="L2955">
        <v>99</v>
      </c>
      <c r="M2955">
        <v>62</v>
      </c>
      <c r="N2955">
        <v>99</v>
      </c>
      <c r="O2955">
        <v>99</v>
      </c>
      <c r="P2955">
        <v>9999</v>
      </c>
      <c r="Q2955">
        <v>112</v>
      </c>
      <c r="R2955">
        <v>301</v>
      </c>
      <c r="S2955">
        <v>301</v>
      </c>
      <c r="T2955">
        <v>5.0973751058425059</v>
      </c>
      <c r="U2955">
        <v>4.8848121268163265</v>
      </c>
      <c r="V2955">
        <v>0</v>
      </c>
      <c r="W2955">
        <v>62</v>
      </c>
      <c r="X2955">
        <v>143.10226295159143</v>
      </c>
      <c r="Y2955">
        <v>132.08338870431913</v>
      </c>
      <c r="Z2955">
        <v>132.08338870431913</v>
      </c>
      <c r="AA2955">
        <v>23.367514218301721</v>
      </c>
      <c r="AB2955">
        <v>0</v>
      </c>
      <c r="AD2955">
        <v>5</v>
      </c>
      <c r="AE2955">
        <v>0</v>
      </c>
      <c r="AF2955">
        <v>0</v>
      </c>
      <c r="AG2955">
        <v>0</v>
      </c>
      <c r="AH2955">
        <v>8</v>
      </c>
      <c r="AI2955">
        <v>5</v>
      </c>
      <c r="AJ2955">
        <v>2</v>
      </c>
      <c r="AK2955">
        <v>1</v>
      </c>
      <c r="AL2955">
        <v>0</v>
      </c>
      <c r="AM2955">
        <v>0</v>
      </c>
    </row>
    <row r="2956" spans="1:39">
      <c r="A2956">
        <v>10</v>
      </c>
      <c r="B2956">
        <v>65</v>
      </c>
      <c r="C2956">
        <v>2023</v>
      </c>
      <c r="D2956">
        <v>99</v>
      </c>
      <c r="E2956">
        <v>99</v>
      </c>
      <c r="F2956">
        <v>99</v>
      </c>
      <c r="G2956">
        <v>99</v>
      </c>
      <c r="H2956">
        <v>99</v>
      </c>
      <c r="I2956">
        <v>99</v>
      </c>
      <c r="J2956">
        <v>999</v>
      </c>
      <c r="K2956">
        <v>99</v>
      </c>
      <c r="L2956">
        <v>99</v>
      </c>
      <c r="M2956">
        <v>63</v>
      </c>
      <c r="N2956">
        <v>99</v>
      </c>
      <c r="O2956">
        <v>99</v>
      </c>
      <c r="P2956">
        <v>9999</v>
      </c>
      <c r="Q2956">
        <v>143</v>
      </c>
      <c r="R2956">
        <v>583</v>
      </c>
      <c r="S2956">
        <v>583</v>
      </c>
      <c r="T2956">
        <v>9.8729889923793408</v>
      </c>
      <c r="U2956">
        <v>9.1659938706862896</v>
      </c>
      <c r="V2956">
        <v>0</v>
      </c>
      <c r="W2956">
        <v>63</v>
      </c>
      <c r="X2956">
        <v>138.6360384234421</v>
      </c>
      <c r="Y2956">
        <v>127.96106346483695</v>
      </c>
      <c r="Z2956">
        <v>127.96106346483695</v>
      </c>
      <c r="AA2956">
        <v>23.71856956617145</v>
      </c>
      <c r="AB2956">
        <v>0</v>
      </c>
      <c r="AD2956">
        <v>9</v>
      </c>
      <c r="AE2956">
        <v>2</v>
      </c>
      <c r="AF2956">
        <v>0</v>
      </c>
      <c r="AG2956">
        <v>1</v>
      </c>
      <c r="AH2956">
        <v>22</v>
      </c>
      <c r="AI2956">
        <v>6</v>
      </c>
      <c r="AJ2956">
        <v>2</v>
      </c>
      <c r="AK2956">
        <v>9</v>
      </c>
      <c r="AL2956">
        <v>0</v>
      </c>
      <c r="AM2956">
        <v>0</v>
      </c>
    </row>
    <row r="2957" spans="1:39">
      <c r="A2957">
        <v>10</v>
      </c>
      <c r="B2957">
        <v>66</v>
      </c>
      <c r="C2957">
        <v>2023</v>
      </c>
      <c r="D2957">
        <v>99</v>
      </c>
      <c r="E2957">
        <v>99</v>
      </c>
      <c r="F2957">
        <v>99</v>
      </c>
      <c r="G2957">
        <v>99</v>
      </c>
      <c r="H2957">
        <v>99</v>
      </c>
      <c r="I2957">
        <v>99</v>
      </c>
      <c r="J2957">
        <v>999</v>
      </c>
      <c r="K2957">
        <v>99</v>
      </c>
      <c r="L2957">
        <v>99</v>
      </c>
      <c r="M2957">
        <v>64</v>
      </c>
      <c r="N2957">
        <v>99</v>
      </c>
      <c r="O2957">
        <v>99</v>
      </c>
      <c r="P2957">
        <v>9999</v>
      </c>
      <c r="Q2957">
        <v>163</v>
      </c>
      <c r="R2957">
        <v>851</v>
      </c>
      <c r="S2957">
        <v>851</v>
      </c>
      <c r="T2957">
        <v>14.41151566469094</v>
      </c>
      <c r="U2957">
        <v>12.748299191010684</v>
      </c>
      <c r="V2957">
        <v>0</v>
      </c>
      <c r="W2957">
        <v>64</v>
      </c>
      <c r="X2957">
        <v>132.09543803542579</v>
      </c>
      <c r="Y2957">
        <v>121.92408930669784</v>
      </c>
      <c r="Z2957">
        <v>121.92408930669784</v>
      </c>
      <c r="AA2957">
        <v>20.605558562609371</v>
      </c>
      <c r="AB2957">
        <v>0</v>
      </c>
      <c r="AD2957">
        <v>24</v>
      </c>
      <c r="AE2957">
        <v>3</v>
      </c>
      <c r="AF2957">
        <v>0</v>
      </c>
      <c r="AG2957">
        <v>0</v>
      </c>
      <c r="AH2957">
        <v>19</v>
      </c>
      <c r="AI2957">
        <v>4</v>
      </c>
      <c r="AJ2957">
        <v>0</v>
      </c>
      <c r="AK2957">
        <v>4</v>
      </c>
      <c r="AL2957">
        <v>0</v>
      </c>
      <c r="AM2957">
        <v>1</v>
      </c>
    </row>
    <row r="2958" spans="1:39">
      <c r="A2958">
        <v>10</v>
      </c>
      <c r="B2958">
        <v>67</v>
      </c>
      <c r="C2958">
        <v>2023</v>
      </c>
      <c r="D2958">
        <v>99</v>
      </c>
      <c r="E2958">
        <v>99</v>
      </c>
      <c r="F2958">
        <v>99</v>
      </c>
      <c r="G2958">
        <v>99</v>
      </c>
      <c r="H2958">
        <v>99</v>
      </c>
      <c r="I2958">
        <v>99</v>
      </c>
      <c r="J2958">
        <v>999</v>
      </c>
      <c r="K2958">
        <v>99</v>
      </c>
      <c r="L2958">
        <v>99</v>
      </c>
      <c r="M2958">
        <v>65</v>
      </c>
      <c r="N2958">
        <v>99</v>
      </c>
      <c r="O2958">
        <v>99</v>
      </c>
      <c r="P2958">
        <v>9999</v>
      </c>
      <c r="Q2958">
        <v>133</v>
      </c>
      <c r="R2958">
        <v>589</v>
      </c>
      <c r="S2958">
        <v>589</v>
      </c>
      <c r="T2958">
        <v>9.9745977984758696</v>
      </c>
      <c r="U2958">
        <v>8.2862949523653011</v>
      </c>
      <c r="V2958">
        <v>0</v>
      </c>
      <c r="W2958">
        <v>65</v>
      </c>
      <c r="X2958">
        <v>124.05384376258851</v>
      </c>
      <c r="Y2958">
        <v>114.50169779286922</v>
      </c>
      <c r="Z2958">
        <v>114.50169779286922</v>
      </c>
      <c r="AA2958">
        <v>20.439442972743105</v>
      </c>
      <c r="AB2958">
        <v>0</v>
      </c>
      <c r="AD2958">
        <v>11</v>
      </c>
      <c r="AE2958">
        <v>1</v>
      </c>
      <c r="AF2958">
        <v>0</v>
      </c>
      <c r="AG2958">
        <v>2</v>
      </c>
      <c r="AH2958">
        <v>20</v>
      </c>
      <c r="AI2958">
        <v>3</v>
      </c>
      <c r="AJ2958">
        <v>0</v>
      </c>
      <c r="AK2958">
        <v>3</v>
      </c>
      <c r="AL2958">
        <v>0</v>
      </c>
      <c r="AM2958">
        <v>0</v>
      </c>
    </row>
    <row r="2959" spans="1:39">
      <c r="A2959">
        <v>10</v>
      </c>
      <c r="B2959">
        <v>68</v>
      </c>
      <c r="C2959">
        <v>2023</v>
      </c>
      <c r="D2959">
        <v>99</v>
      </c>
      <c r="E2959">
        <v>99</v>
      </c>
      <c r="F2959">
        <v>99</v>
      </c>
      <c r="G2959">
        <v>99</v>
      </c>
      <c r="H2959">
        <v>99</v>
      </c>
      <c r="I2959">
        <v>99</v>
      </c>
      <c r="J2959">
        <v>999</v>
      </c>
      <c r="K2959">
        <v>99</v>
      </c>
      <c r="L2959">
        <v>99</v>
      </c>
      <c r="M2959">
        <v>66</v>
      </c>
      <c r="N2959">
        <v>99</v>
      </c>
      <c r="O2959">
        <v>99</v>
      </c>
      <c r="P2959">
        <v>9999</v>
      </c>
    </row>
    <row r="2960" spans="1:39">
      <c r="A2960">
        <v>10</v>
      </c>
      <c r="B2960">
        <v>69</v>
      </c>
      <c r="C2960">
        <v>2023</v>
      </c>
      <c r="D2960">
        <v>99</v>
      </c>
      <c r="E2960">
        <v>99</v>
      </c>
      <c r="F2960">
        <v>99</v>
      </c>
      <c r="G2960">
        <v>99</v>
      </c>
      <c r="H2960">
        <v>99</v>
      </c>
      <c r="I2960">
        <v>99</v>
      </c>
      <c r="J2960">
        <v>999</v>
      </c>
      <c r="K2960">
        <v>99</v>
      </c>
      <c r="L2960">
        <v>99</v>
      </c>
      <c r="M2960">
        <v>67</v>
      </c>
      <c r="N2960">
        <v>99</v>
      </c>
      <c r="O2960">
        <v>99</v>
      </c>
      <c r="P2960">
        <v>9999</v>
      </c>
    </row>
    <row r="2961" spans="1:39">
      <c r="A2961">
        <v>10</v>
      </c>
      <c r="B2961">
        <v>70</v>
      </c>
      <c r="C2961">
        <v>2023</v>
      </c>
      <c r="D2961">
        <v>99</v>
      </c>
      <c r="E2961">
        <v>99</v>
      </c>
      <c r="F2961">
        <v>99</v>
      </c>
      <c r="G2961">
        <v>99</v>
      </c>
      <c r="H2961">
        <v>99</v>
      </c>
      <c r="I2961">
        <v>99</v>
      </c>
      <c r="J2961">
        <v>999</v>
      </c>
      <c r="K2961">
        <v>99</v>
      </c>
      <c r="L2961">
        <v>99</v>
      </c>
      <c r="M2961">
        <v>68</v>
      </c>
      <c r="N2961">
        <v>99</v>
      </c>
      <c r="O2961">
        <v>99</v>
      </c>
      <c r="P2961">
        <v>9999</v>
      </c>
    </row>
    <row r="2962" spans="1:39">
      <c r="A2962">
        <v>10</v>
      </c>
      <c r="B2962">
        <v>71</v>
      </c>
      <c r="C2962">
        <v>2022</v>
      </c>
      <c r="D2962">
        <v>99</v>
      </c>
      <c r="E2962">
        <v>99</v>
      </c>
      <c r="F2962">
        <v>99</v>
      </c>
      <c r="G2962">
        <v>99</v>
      </c>
      <c r="H2962">
        <v>99</v>
      </c>
      <c r="I2962">
        <v>99</v>
      </c>
      <c r="J2962">
        <v>999</v>
      </c>
      <c r="K2962">
        <v>99</v>
      </c>
      <c r="L2962">
        <v>99</v>
      </c>
      <c r="M2962">
        <v>0</v>
      </c>
      <c r="N2962">
        <v>99</v>
      </c>
      <c r="O2962">
        <v>99</v>
      </c>
      <c r="P2962">
        <v>9999</v>
      </c>
      <c r="Q2962">
        <v>13</v>
      </c>
      <c r="R2962">
        <v>17</v>
      </c>
      <c r="S2962">
        <v>0</v>
      </c>
      <c r="T2962">
        <v>0.25437677689660343</v>
      </c>
      <c r="U2962">
        <v>0</v>
      </c>
      <c r="V2962">
        <v>0.41176470588235303</v>
      </c>
      <c r="X2962">
        <v>136.60697214963989</v>
      </c>
      <c r="Y2962">
        <v>0</v>
      </c>
      <c r="AD2962">
        <v>2</v>
      </c>
      <c r="AE2962">
        <v>0</v>
      </c>
      <c r="AF2962">
        <v>0</v>
      </c>
      <c r="AG2962">
        <v>1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</row>
    <row r="2963" spans="1:39">
      <c r="A2963">
        <v>10</v>
      </c>
      <c r="B2963">
        <v>72</v>
      </c>
      <c r="C2963">
        <v>2022</v>
      </c>
      <c r="D2963">
        <v>99</v>
      </c>
      <c r="E2963">
        <v>99</v>
      </c>
      <c r="F2963">
        <v>99</v>
      </c>
      <c r="G2963">
        <v>99</v>
      </c>
      <c r="H2963">
        <v>99</v>
      </c>
      <c r="I2963">
        <v>99</v>
      </c>
      <c r="J2963">
        <v>999</v>
      </c>
      <c r="K2963">
        <v>99</v>
      </c>
      <c r="L2963">
        <v>99</v>
      </c>
      <c r="M2963">
        <v>35</v>
      </c>
      <c r="N2963">
        <v>99</v>
      </c>
      <c r="O2963">
        <v>99</v>
      </c>
      <c r="P2963">
        <v>9999</v>
      </c>
    </row>
    <row r="2964" spans="1:39">
      <c r="A2964">
        <v>10</v>
      </c>
      <c r="B2964">
        <v>73</v>
      </c>
      <c r="C2964">
        <v>2022</v>
      </c>
      <c r="D2964">
        <v>99</v>
      </c>
      <c r="E2964">
        <v>99</v>
      </c>
      <c r="F2964">
        <v>99</v>
      </c>
      <c r="G2964">
        <v>99</v>
      </c>
      <c r="H2964">
        <v>99</v>
      </c>
      <c r="I2964">
        <v>99</v>
      </c>
      <c r="J2964">
        <v>999</v>
      </c>
      <c r="K2964">
        <v>99</v>
      </c>
      <c r="L2964">
        <v>99</v>
      </c>
      <c r="M2964">
        <v>36</v>
      </c>
      <c r="N2964">
        <v>99</v>
      </c>
      <c r="O2964">
        <v>99</v>
      </c>
      <c r="P2964">
        <v>9999</v>
      </c>
    </row>
    <row r="2965" spans="1:39">
      <c r="A2965">
        <v>10</v>
      </c>
      <c r="B2965">
        <v>74</v>
      </c>
      <c r="C2965">
        <v>2022</v>
      </c>
      <c r="D2965">
        <v>99</v>
      </c>
      <c r="E2965">
        <v>99</v>
      </c>
      <c r="F2965">
        <v>99</v>
      </c>
      <c r="G2965">
        <v>99</v>
      </c>
      <c r="H2965">
        <v>99</v>
      </c>
      <c r="I2965">
        <v>99</v>
      </c>
      <c r="J2965">
        <v>999</v>
      </c>
      <c r="K2965">
        <v>99</v>
      </c>
      <c r="L2965">
        <v>99</v>
      </c>
      <c r="M2965">
        <v>37</v>
      </c>
      <c r="N2965">
        <v>99</v>
      </c>
      <c r="O2965">
        <v>99</v>
      </c>
      <c r="P2965">
        <v>9999</v>
      </c>
    </row>
    <row r="2966" spans="1:39">
      <c r="A2966">
        <v>10</v>
      </c>
      <c r="B2966">
        <v>75</v>
      </c>
      <c r="C2966">
        <v>2022</v>
      </c>
      <c r="D2966">
        <v>99</v>
      </c>
      <c r="E2966">
        <v>99</v>
      </c>
      <c r="F2966">
        <v>99</v>
      </c>
      <c r="G2966">
        <v>99</v>
      </c>
      <c r="H2966">
        <v>99</v>
      </c>
      <c r="I2966">
        <v>99</v>
      </c>
      <c r="J2966">
        <v>999</v>
      </c>
      <c r="K2966">
        <v>99</v>
      </c>
      <c r="L2966">
        <v>99</v>
      </c>
      <c r="M2966">
        <v>38</v>
      </c>
      <c r="N2966">
        <v>99</v>
      </c>
      <c r="O2966">
        <v>99</v>
      </c>
      <c r="P2966">
        <v>9999</v>
      </c>
    </row>
    <row r="2967" spans="1:39">
      <c r="A2967">
        <v>10</v>
      </c>
      <c r="B2967">
        <v>76</v>
      </c>
      <c r="C2967">
        <v>2022</v>
      </c>
      <c r="D2967">
        <v>99</v>
      </c>
      <c r="E2967">
        <v>99</v>
      </c>
      <c r="F2967">
        <v>99</v>
      </c>
      <c r="G2967">
        <v>99</v>
      </c>
      <c r="H2967">
        <v>99</v>
      </c>
      <c r="I2967">
        <v>99</v>
      </c>
      <c r="J2967">
        <v>999</v>
      </c>
      <c r="K2967">
        <v>99</v>
      </c>
      <c r="L2967">
        <v>99</v>
      </c>
      <c r="M2967">
        <v>39</v>
      </c>
      <c r="N2967">
        <v>99</v>
      </c>
      <c r="O2967">
        <v>99</v>
      </c>
      <c r="P2967">
        <v>9999</v>
      </c>
      <c r="Q2967">
        <v>1</v>
      </c>
      <c r="R2967">
        <v>1</v>
      </c>
      <c r="S2967">
        <v>1</v>
      </c>
      <c r="T2967">
        <v>1.4963339817447251E-2</v>
      </c>
      <c r="U2967">
        <v>3.1400198761062342E-2</v>
      </c>
      <c r="V2967">
        <v>2</v>
      </c>
      <c r="W2967">
        <v>39</v>
      </c>
      <c r="X2967">
        <v>309.85915492957747</v>
      </c>
      <c r="Y2967">
        <v>286</v>
      </c>
      <c r="Z2967">
        <v>286</v>
      </c>
      <c r="AA2967">
        <v>0</v>
      </c>
      <c r="AB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</row>
    <row r="2968" spans="1:39">
      <c r="A2968">
        <v>10</v>
      </c>
      <c r="B2968">
        <v>77</v>
      </c>
      <c r="C2968">
        <v>2022</v>
      </c>
      <c r="D2968">
        <v>99</v>
      </c>
      <c r="E2968">
        <v>99</v>
      </c>
      <c r="F2968">
        <v>99</v>
      </c>
      <c r="G2968">
        <v>99</v>
      </c>
      <c r="H2968">
        <v>99</v>
      </c>
      <c r="I2968">
        <v>99</v>
      </c>
      <c r="J2968">
        <v>999</v>
      </c>
      <c r="K2968">
        <v>99</v>
      </c>
      <c r="L2968">
        <v>99</v>
      </c>
      <c r="M2968">
        <v>40</v>
      </c>
      <c r="N2968">
        <v>99</v>
      </c>
      <c r="O2968">
        <v>99</v>
      </c>
      <c r="P2968">
        <v>9999</v>
      </c>
      <c r="Q2968">
        <v>2</v>
      </c>
      <c r="R2968">
        <v>2</v>
      </c>
      <c r="S2968">
        <v>2</v>
      </c>
      <c r="T2968">
        <v>2.9926679634894503E-2</v>
      </c>
      <c r="U2968">
        <v>5.1239415251006254E-2</v>
      </c>
      <c r="V2968">
        <v>5</v>
      </c>
      <c r="W2968">
        <v>40</v>
      </c>
      <c r="X2968">
        <v>252.8169014084506</v>
      </c>
      <c r="Y2968">
        <v>233.35</v>
      </c>
      <c r="Z2968">
        <v>233.35</v>
      </c>
      <c r="AA2968">
        <v>6.75</v>
      </c>
      <c r="AB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</row>
    <row r="2969" spans="1:39">
      <c r="A2969">
        <v>10</v>
      </c>
      <c r="B2969">
        <v>78</v>
      </c>
      <c r="C2969">
        <v>2022</v>
      </c>
      <c r="D2969">
        <v>99</v>
      </c>
      <c r="E2969">
        <v>99</v>
      </c>
      <c r="F2969">
        <v>99</v>
      </c>
      <c r="G2969">
        <v>99</v>
      </c>
      <c r="H2969">
        <v>99</v>
      </c>
      <c r="I2969">
        <v>99</v>
      </c>
      <c r="J2969">
        <v>999</v>
      </c>
      <c r="K2969">
        <v>99</v>
      </c>
      <c r="L2969">
        <v>99</v>
      </c>
      <c r="M2969">
        <v>41</v>
      </c>
      <c r="N2969">
        <v>99</v>
      </c>
      <c r="O2969">
        <v>99</v>
      </c>
      <c r="P2969">
        <v>9999</v>
      </c>
    </row>
    <row r="2970" spans="1:39">
      <c r="A2970">
        <v>10</v>
      </c>
      <c r="B2970">
        <v>79</v>
      </c>
      <c r="C2970">
        <v>2022</v>
      </c>
      <c r="D2970">
        <v>99</v>
      </c>
      <c r="E2970">
        <v>99</v>
      </c>
      <c r="F2970">
        <v>99</v>
      </c>
      <c r="G2970">
        <v>99</v>
      </c>
      <c r="H2970">
        <v>99</v>
      </c>
      <c r="I2970">
        <v>99</v>
      </c>
      <c r="J2970">
        <v>999</v>
      </c>
      <c r="K2970">
        <v>99</v>
      </c>
      <c r="L2970">
        <v>99</v>
      </c>
      <c r="M2970">
        <v>42</v>
      </c>
      <c r="N2970">
        <v>99</v>
      </c>
      <c r="O2970">
        <v>99</v>
      </c>
      <c r="P2970">
        <v>9999</v>
      </c>
      <c r="Q2970">
        <v>9</v>
      </c>
      <c r="R2970">
        <v>10</v>
      </c>
      <c r="S2970">
        <v>10</v>
      </c>
      <c r="T2970">
        <v>0.14963339817447252</v>
      </c>
      <c r="U2970">
        <v>0.23628978940413681</v>
      </c>
      <c r="V2970">
        <v>5</v>
      </c>
      <c r="W2970">
        <v>42</v>
      </c>
      <c r="X2970">
        <v>233.17226435536287</v>
      </c>
      <c r="Y2970">
        <v>215.21799999999999</v>
      </c>
      <c r="Z2970">
        <v>215.21799999999999</v>
      </c>
      <c r="AA2970">
        <v>31.811578332425004</v>
      </c>
      <c r="AB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</row>
    <row r="2971" spans="1:39">
      <c r="A2971">
        <v>10</v>
      </c>
      <c r="B2971">
        <v>80</v>
      </c>
      <c r="C2971">
        <v>2022</v>
      </c>
      <c r="D2971">
        <v>99</v>
      </c>
      <c r="E2971">
        <v>99</v>
      </c>
      <c r="F2971">
        <v>99</v>
      </c>
      <c r="G2971">
        <v>99</v>
      </c>
      <c r="H2971">
        <v>99</v>
      </c>
      <c r="I2971">
        <v>99</v>
      </c>
      <c r="J2971">
        <v>999</v>
      </c>
      <c r="K2971">
        <v>99</v>
      </c>
      <c r="L2971">
        <v>99</v>
      </c>
      <c r="M2971">
        <v>43</v>
      </c>
      <c r="N2971">
        <v>99</v>
      </c>
      <c r="O2971">
        <v>99</v>
      </c>
      <c r="P2971">
        <v>9999</v>
      </c>
      <c r="Q2971">
        <v>1</v>
      </c>
      <c r="R2971">
        <v>1</v>
      </c>
      <c r="S2971">
        <v>1</v>
      </c>
      <c r="T2971">
        <v>1.4963339817447251E-2</v>
      </c>
      <c r="U2971">
        <v>2.4680995389814032E-2</v>
      </c>
      <c r="V2971">
        <v>5</v>
      </c>
      <c r="W2971">
        <v>43</v>
      </c>
      <c r="X2971">
        <v>243.55362946912237</v>
      </c>
      <c r="Y2971">
        <v>224.8</v>
      </c>
      <c r="Z2971">
        <v>224.8</v>
      </c>
      <c r="AA2971">
        <v>0</v>
      </c>
      <c r="AB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</row>
    <row r="2972" spans="1:39">
      <c r="A2972">
        <v>10</v>
      </c>
      <c r="B2972">
        <v>81</v>
      </c>
      <c r="C2972">
        <v>2022</v>
      </c>
      <c r="D2972">
        <v>99</v>
      </c>
      <c r="E2972">
        <v>99</v>
      </c>
      <c r="F2972">
        <v>99</v>
      </c>
      <c r="G2972">
        <v>99</v>
      </c>
      <c r="H2972">
        <v>99</v>
      </c>
      <c r="I2972">
        <v>99</v>
      </c>
      <c r="J2972">
        <v>999</v>
      </c>
      <c r="K2972">
        <v>99</v>
      </c>
      <c r="L2972">
        <v>99</v>
      </c>
      <c r="M2972">
        <v>44</v>
      </c>
      <c r="N2972">
        <v>99</v>
      </c>
      <c r="O2972">
        <v>99</v>
      </c>
      <c r="P2972">
        <v>9999</v>
      </c>
      <c r="Q2972">
        <v>2</v>
      </c>
      <c r="R2972">
        <v>2</v>
      </c>
      <c r="S2972">
        <v>2</v>
      </c>
      <c r="T2972">
        <v>2.9926679634894503E-2</v>
      </c>
      <c r="U2972">
        <v>4.1292359279844579E-2</v>
      </c>
      <c r="V2972">
        <v>5</v>
      </c>
      <c r="W2972">
        <v>44</v>
      </c>
      <c r="X2972">
        <v>203.73781148429035</v>
      </c>
      <c r="Y2972">
        <v>188.05</v>
      </c>
      <c r="Z2972">
        <v>188.05</v>
      </c>
      <c r="AA2972">
        <v>3.8499999999993202</v>
      </c>
      <c r="AB2972">
        <v>0</v>
      </c>
      <c r="AD2972">
        <v>1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</row>
    <row r="2973" spans="1:39">
      <c r="A2973">
        <v>10</v>
      </c>
      <c r="B2973">
        <v>82</v>
      </c>
      <c r="C2973">
        <v>2022</v>
      </c>
      <c r="D2973">
        <v>99</v>
      </c>
      <c r="E2973">
        <v>99</v>
      </c>
      <c r="F2973">
        <v>99</v>
      </c>
      <c r="G2973">
        <v>99</v>
      </c>
      <c r="H2973">
        <v>99</v>
      </c>
      <c r="I2973">
        <v>99</v>
      </c>
      <c r="J2973">
        <v>999</v>
      </c>
      <c r="K2973">
        <v>99</v>
      </c>
      <c r="L2973">
        <v>99</v>
      </c>
      <c r="M2973">
        <v>45</v>
      </c>
      <c r="N2973">
        <v>99</v>
      </c>
      <c r="O2973">
        <v>99</v>
      </c>
      <c r="P2973">
        <v>9999</v>
      </c>
      <c r="Q2973">
        <v>23</v>
      </c>
      <c r="R2973">
        <v>32</v>
      </c>
      <c r="S2973">
        <v>32</v>
      </c>
      <c r="T2973">
        <v>0.4788268741583121</v>
      </c>
      <c r="U2973">
        <v>0.701313558146899</v>
      </c>
      <c r="V2973">
        <v>8</v>
      </c>
      <c r="W2973">
        <v>45</v>
      </c>
      <c r="X2973">
        <v>216.26895991332603</v>
      </c>
      <c r="Y2973">
        <v>199.61625000000001</v>
      </c>
      <c r="Z2973">
        <v>199.61625000000001</v>
      </c>
      <c r="AA2973">
        <v>35.167900380709682</v>
      </c>
      <c r="AB2973">
        <v>0</v>
      </c>
      <c r="AD2973">
        <v>1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</row>
    <row r="2974" spans="1:39">
      <c r="A2974">
        <v>10</v>
      </c>
      <c r="B2974">
        <v>83</v>
      </c>
      <c r="C2974">
        <v>2022</v>
      </c>
      <c r="D2974">
        <v>99</v>
      </c>
      <c r="E2974">
        <v>99</v>
      </c>
      <c r="F2974">
        <v>99</v>
      </c>
      <c r="G2974">
        <v>99</v>
      </c>
      <c r="H2974">
        <v>99</v>
      </c>
      <c r="I2974">
        <v>99</v>
      </c>
      <c r="J2974">
        <v>999</v>
      </c>
      <c r="K2974">
        <v>99</v>
      </c>
      <c r="L2974">
        <v>99</v>
      </c>
      <c r="M2974">
        <v>46</v>
      </c>
      <c r="N2974">
        <v>99</v>
      </c>
      <c r="O2974">
        <v>99</v>
      </c>
      <c r="P2974">
        <v>9999</v>
      </c>
      <c r="Q2974">
        <v>12</v>
      </c>
      <c r="R2974">
        <v>12</v>
      </c>
      <c r="S2974">
        <v>12</v>
      </c>
      <c r="T2974">
        <v>0.17956007780936717</v>
      </c>
      <c r="U2974">
        <v>0.26690168946902976</v>
      </c>
      <c r="V2974">
        <v>8</v>
      </c>
      <c r="W2974">
        <v>46</v>
      </c>
      <c r="X2974">
        <v>219.48356807511743</v>
      </c>
      <c r="Y2974">
        <v>202.58333333333329</v>
      </c>
      <c r="Z2974">
        <v>202.58333333333329</v>
      </c>
      <c r="AA2974">
        <v>22.652587539224832</v>
      </c>
      <c r="AB2974">
        <v>0</v>
      </c>
      <c r="AD2974">
        <v>1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</row>
    <row r="2975" spans="1:39">
      <c r="A2975">
        <v>10</v>
      </c>
      <c r="B2975">
        <v>84</v>
      </c>
      <c r="C2975">
        <v>2022</v>
      </c>
      <c r="D2975">
        <v>99</v>
      </c>
      <c r="E2975">
        <v>99</v>
      </c>
      <c r="F2975">
        <v>99</v>
      </c>
      <c r="G2975">
        <v>99</v>
      </c>
      <c r="H2975">
        <v>99</v>
      </c>
      <c r="I2975">
        <v>99</v>
      </c>
      <c r="J2975">
        <v>999</v>
      </c>
      <c r="K2975">
        <v>99</v>
      </c>
      <c r="L2975">
        <v>99</v>
      </c>
      <c r="M2975">
        <v>47</v>
      </c>
      <c r="N2975">
        <v>99</v>
      </c>
      <c r="O2975">
        <v>99</v>
      </c>
      <c r="P2975">
        <v>9999</v>
      </c>
      <c r="Q2975">
        <v>5</v>
      </c>
      <c r="R2975">
        <v>5</v>
      </c>
      <c r="S2975">
        <v>5</v>
      </c>
      <c r="T2975">
        <v>7.481669908723626E-2</v>
      </c>
      <c r="U2975">
        <v>9.3585767216536886E-2</v>
      </c>
      <c r="V2975">
        <v>8</v>
      </c>
      <c r="W2975">
        <v>47</v>
      </c>
      <c r="X2975">
        <v>184.70205850487545</v>
      </c>
      <c r="Y2975">
        <v>170.48</v>
      </c>
      <c r="Z2975">
        <v>170.48</v>
      </c>
      <c r="AA2975">
        <v>9.8223011560428777</v>
      </c>
      <c r="AB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</row>
    <row r="2976" spans="1:39">
      <c r="A2976">
        <v>10</v>
      </c>
      <c r="B2976">
        <v>85</v>
      </c>
      <c r="C2976">
        <v>2022</v>
      </c>
      <c r="D2976">
        <v>99</v>
      </c>
      <c r="E2976">
        <v>99</v>
      </c>
      <c r="F2976">
        <v>99</v>
      </c>
      <c r="G2976">
        <v>99</v>
      </c>
      <c r="H2976">
        <v>99</v>
      </c>
      <c r="I2976">
        <v>99</v>
      </c>
      <c r="J2976">
        <v>999</v>
      </c>
      <c r="K2976">
        <v>99</v>
      </c>
      <c r="L2976">
        <v>99</v>
      </c>
      <c r="M2976">
        <v>48</v>
      </c>
      <c r="N2976">
        <v>99</v>
      </c>
      <c r="O2976">
        <v>99</v>
      </c>
      <c r="P2976">
        <v>9999</v>
      </c>
      <c r="Q2976">
        <v>40</v>
      </c>
      <c r="R2976">
        <v>72</v>
      </c>
      <c r="S2976">
        <v>72</v>
      </c>
      <c r="T2976">
        <v>1.0773604668562025</v>
      </c>
      <c r="U2976">
        <v>1.4521922202472299</v>
      </c>
      <c r="V2976">
        <v>8</v>
      </c>
      <c r="W2976">
        <v>48</v>
      </c>
      <c r="X2976">
        <v>199.03229204285549</v>
      </c>
      <c r="Y2976">
        <v>183.70680555555555</v>
      </c>
      <c r="Z2976">
        <v>183.70680555555555</v>
      </c>
      <c r="AA2976">
        <v>25.104621244924004</v>
      </c>
      <c r="AB2976">
        <v>0</v>
      </c>
      <c r="AD2976">
        <v>0</v>
      </c>
      <c r="AE2976">
        <v>0</v>
      </c>
      <c r="AF2976">
        <v>0</v>
      </c>
      <c r="AG2976">
        <v>0</v>
      </c>
      <c r="AH2976">
        <v>3</v>
      </c>
      <c r="AI2976">
        <v>0</v>
      </c>
      <c r="AJ2976">
        <v>0</v>
      </c>
      <c r="AK2976">
        <v>0</v>
      </c>
      <c r="AL2976">
        <v>0</v>
      </c>
      <c r="AM2976">
        <v>1</v>
      </c>
    </row>
    <row r="2977" spans="1:39">
      <c r="A2977">
        <v>10</v>
      </c>
      <c r="B2977">
        <v>86</v>
      </c>
      <c r="C2977">
        <v>2022</v>
      </c>
      <c r="D2977">
        <v>99</v>
      </c>
      <c r="E2977">
        <v>99</v>
      </c>
      <c r="F2977">
        <v>99</v>
      </c>
      <c r="G2977">
        <v>99</v>
      </c>
      <c r="H2977">
        <v>99</v>
      </c>
      <c r="I2977">
        <v>99</v>
      </c>
      <c r="J2977">
        <v>999</v>
      </c>
      <c r="K2977">
        <v>99</v>
      </c>
      <c r="L2977">
        <v>99</v>
      </c>
      <c r="M2977">
        <v>49</v>
      </c>
      <c r="N2977">
        <v>99</v>
      </c>
      <c r="O2977">
        <v>99</v>
      </c>
      <c r="P2977">
        <v>9999</v>
      </c>
      <c r="Q2977">
        <v>35</v>
      </c>
      <c r="R2977">
        <v>48</v>
      </c>
      <c r="S2977">
        <v>48</v>
      </c>
      <c r="T2977">
        <v>0.71824031123746868</v>
      </c>
      <c r="U2977">
        <v>0.90859659051371877</v>
      </c>
      <c r="V2977">
        <v>7.875</v>
      </c>
      <c r="W2977">
        <v>49</v>
      </c>
      <c r="X2977">
        <v>186.79351751534847</v>
      </c>
      <c r="Y2977">
        <v>172.41041666666672</v>
      </c>
      <c r="Z2977">
        <v>172.41041666666672</v>
      </c>
      <c r="AA2977">
        <v>29.62994852891897</v>
      </c>
      <c r="AB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</row>
    <row r="2978" spans="1:39">
      <c r="A2978">
        <v>10</v>
      </c>
      <c r="B2978">
        <v>87</v>
      </c>
      <c r="C2978">
        <v>2022</v>
      </c>
      <c r="D2978">
        <v>99</v>
      </c>
      <c r="E2978">
        <v>99</v>
      </c>
      <c r="F2978">
        <v>99</v>
      </c>
      <c r="G2978">
        <v>99</v>
      </c>
      <c r="H2978">
        <v>99</v>
      </c>
      <c r="I2978">
        <v>99</v>
      </c>
      <c r="J2978">
        <v>999</v>
      </c>
      <c r="K2978">
        <v>99</v>
      </c>
      <c r="L2978">
        <v>99</v>
      </c>
      <c r="M2978">
        <v>50</v>
      </c>
      <c r="N2978">
        <v>99</v>
      </c>
      <c r="O2978">
        <v>99</v>
      </c>
      <c r="P2978">
        <v>9999</v>
      </c>
      <c r="Q2978">
        <v>12</v>
      </c>
      <c r="R2978">
        <v>15</v>
      </c>
      <c r="S2978">
        <v>15</v>
      </c>
      <c r="T2978">
        <v>0.22445009726170875</v>
      </c>
      <c r="U2978">
        <v>0.27885791899728046</v>
      </c>
      <c r="V2978">
        <v>11</v>
      </c>
      <c r="W2978">
        <v>50</v>
      </c>
      <c r="X2978">
        <v>183.45250993138316</v>
      </c>
      <c r="Y2978">
        <v>169.32666666666671</v>
      </c>
      <c r="Z2978">
        <v>169.32666666666671</v>
      </c>
      <c r="AA2978">
        <v>27.995653630916021</v>
      </c>
      <c r="AB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</row>
    <row r="2979" spans="1:39">
      <c r="A2979">
        <v>10</v>
      </c>
      <c r="B2979">
        <v>88</v>
      </c>
      <c r="C2979">
        <v>2022</v>
      </c>
      <c r="D2979">
        <v>99</v>
      </c>
      <c r="E2979">
        <v>99</v>
      </c>
      <c r="F2979">
        <v>99</v>
      </c>
      <c r="G2979">
        <v>99</v>
      </c>
      <c r="H2979">
        <v>99</v>
      </c>
      <c r="I2979">
        <v>99</v>
      </c>
      <c r="J2979">
        <v>999</v>
      </c>
      <c r="K2979">
        <v>99</v>
      </c>
      <c r="L2979">
        <v>99</v>
      </c>
      <c r="M2979">
        <v>51</v>
      </c>
      <c r="N2979">
        <v>99</v>
      </c>
      <c r="O2979">
        <v>99</v>
      </c>
      <c r="P2979">
        <v>9999</v>
      </c>
      <c r="Q2979">
        <v>89</v>
      </c>
      <c r="R2979">
        <v>176</v>
      </c>
      <c r="S2979">
        <v>176</v>
      </c>
      <c r="T2979">
        <v>2.6335478078707166</v>
      </c>
      <c r="U2979">
        <v>3.2412437965668492</v>
      </c>
      <c r="V2979">
        <v>11</v>
      </c>
      <c r="W2979">
        <v>51</v>
      </c>
      <c r="X2979">
        <v>181.73181571949183</v>
      </c>
      <c r="Y2979">
        <v>167.73846590909082</v>
      </c>
      <c r="Z2979">
        <v>167.73846590909082</v>
      </c>
      <c r="AA2979">
        <v>28.767923176631843</v>
      </c>
      <c r="AB2979">
        <v>0</v>
      </c>
      <c r="AD2979">
        <v>4</v>
      </c>
      <c r="AE2979">
        <v>0</v>
      </c>
      <c r="AF2979">
        <v>0</v>
      </c>
      <c r="AG2979">
        <v>0</v>
      </c>
      <c r="AH2979">
        <v>2</v>
      </c>
      <c r="AI2979">
        <v>1</v>
      </c>
      <c r="AJ2979">
        <v>0</v>
      </c>
      <c r="AK2979">
        <v>1</v>
      </c>
      <c r="AL2979">
        <v>0</v>
      </c>
      <c r="AM2979">
        <v>0</v>
      </c>
    </row>
    <row r="2980" spans="1:39">
      <c r="A2980">
        <v>10</v>
      </c>
      <c r="B2980">
        <v>89</v>
      </c>
      <c r="C2980">
        <v>2022</v>
      </c>
      <c r="D2980">
        <v>99</v>
      </c>
      <c r="E2980">
        <v>99</v>
      </c>
      <c r="F2980">
        <v>99</v>
      </c>
      <c r="G2980">
        <v>99</v>
      </c>
      <c r="H2980">
        <v>99</v>
      </c>
      <c r="I2980">
        <v>99</v>
      </c>
      <c r="J2980">
        <v>999</v>
      </c>
      <c r="K2980">
        <v>99</v>
      </c>
      <c r="L2980">
        <v>99</v>
      </c>
      <c r="M2980">
        <v>52</v>
      </c>
      <c r="N2980">
        <v>99</v>
      </c>
      <c r="O2980">
        <v>99</v>
      </c>
      <c r="P2980">
        <v>9999</v>
      </c>
      <c r="Q2980">
        <v>61</v>
      </c>
      <c r="R2980">
        <v>90</v>
      </c>
      <c r="S2980">
        <v>90</v>
      </c>
      <c r="T2980">
        <v>1.346700583570253</v>
      </c>
      <c r="U2980">
        <v>1.6632926823725185</v>
      </c>
      <c r="V2980">
        <v>10.877777777777778</v>
      </c>
      <c r="W2980">
        <v>52</v>
      </c>
      <c r="X2980">
        <v>182.37197544239797</v>
      </c>
      <c r="Y2980">
        <v>168.32933333333324</v>
      </c>
      <c r="Z2980">
        <v>168.32933333333324</v>
      </c>
      <c r="AA2980">
        <v>25.149736680751555</v>
      </c>
      <c r="AB2980">
        <v>0</v>
      </c>
      <c r="AD2980">
        <v>0</v>
      </c>
      <c r="AE2980">
        <v>0</v>
      </c>
      <c r="AF2980">
        <v>0</v>
      </c>
      <c r="AG2980">
        <v>0</v>
      </c>
      <c r="AH2980">
        <v>3</v>
      </c>
      <c r="AI2980">
        <v>0</v>
      </c>
      <c r="AJ2980">
        <v>0</v>
      </c>
      <c r="AK2980">
        <v>0</v>
      </c>
      <c r="AL2980">
        <v>0</v>
      </c>
      <c r="AM2980">
        <v>0</v>
      </c>
    </row>
    <row r="2981" spans="1:39">
      <c r="A2981">
        <v>10</v>
      </c>
      <c r="B2981">
        <v>90</v>
      </c>
      <c r="C2981">
        <v>2022</v>
      </c>
      <c r="D2981">
        <v>99</v>
      </c>
      <c r="E2981">
        <v>99</v>
      </c>
      <c r="F2981">
        <v>99</v>
      </c>
      <c r="G2981">
        <v>99</v>
      </c>
      <c r="H2981">
        <v>99</v>
      </c>
      <c r="I2981">
        <v>99</v>
      </c>
      <c r="J2981">
        <v>999</v>
      </c>
      <c r="K2981">
        <v>99</v>
      </c>
      <c r="L2981">
        <v>99</v>
      </c>
      <c r="M2981">
        <v>53</v>
      </c>
      <c r="N2981">
        <v>99</v>
      </c>
      <c r="O2981">
        <v>99</v>
      </c>
      <c r="P2981">
        <v>9999</v>
      </c>
      <c r="Q2981">
        <v>30</v>
      </c>
      <c r="R2981">
        <v>32</v>
      </c>
      <c r="S2981">
        <v>32</v>
      </c>
      <c r="T2981">
        <v>0.4788268741583121</v>
      </c>
      <c r="U2981">
        <v>0.61647483231250866</v>
      </c>
      <c r="V2981">
        <v>11</v>
      </c>
      <c r="W2981">
        <v>53</v>
      </c>
      <c r="X2981">
        <v>190.10664951245937</v>
      </c>
      <c r="Y2981">
        <v>175.46843749999999</v>
      </c>
      <c r="Z2981">
        <v>175.46843749999999</v>
      </c>
      <c r="AA2981">
        <v>26.061829500892756</v>
      </c>
      <c r="AB2981">
        <v>0</v>
      </c>
      <c r="AD2981">
        <v>1</v>
      </c>
      <c r="AE2981">
        <v>0</v>
      </c>
      <c r="AF2981">
        <v>0</v>
      </c>
      <c r="AG2981">
        <v>0</v>
      </c>
      <c r="AH2981">
        <v>1</v>
      </c>
      <c r="AI2981">
        <v>1</v>
      </c>
      <c r="AJ2981">
        <v>0</v>
      </c>
      <c r="AK2981">
        <v>0</v>
      </c>
      <c r="AL2981">
        <v>0</v>
      </c>
      <c r="AM2981">
        <v>0</v>
      </c>
    </row>
    <row r="2982" spans="1:39">
      <c r="A2982">
        <v>10</v>
      </c>
      <c r="B2982">
        <v>91</v>
      </c>
      <c r="C2982">
        <v>2022</v>
      </c>
      <c r="D2982">
        <v>99</v>
      </c>
      <c r="E2982">
        <v>99</v>
      </c>
      <c r="F2982">
        <v>99</v>
      </c>
      <c r="G2982">
        <v>99</v>
      </c>
      <c r="H2982">
        <v>99</v>
      </c>
      <c r="I2982">
        <v>99</v>
      </c>
      <c r="J2982">
        <v>999</v>
      </c>
      <c r="K2982">
        <v>99</v>
      </c>
      <c r="L2982">
        <v>99</v>
      </c>
      <c r="M2982">
        <v>54</v>
      </c>
      <c r="N2982">
        <v>99</v>
      </c>
      <c r="O2982">
        <v>99</v>
      </c>
      <c r="P2982">
        <v>9999</v>
      </c>
      <c r="Q2982">
        <v>121</v>
      </c>
      <c r="R2982">
        <v>252</v>
      </c>
      <c r="S2982">
        <v>252</v>
      </c>
      <c r="T2982">
        <v>3.7707616339967074</v>
      </c>
      <c r="U2982">
        <v>4.4070299731146179</v>
      </c>
      <c r="V2982">
        <v>11</v>
      </c>
      <c r="W2982">
        <v>54</v>
      </c>
      <c r="X2982">
        <v>172.57480782128675</v>
      </c>
      <c r="Y2982">
        <v>159.28654761904747</v>
      </c>
      <c r="Z2982">
        <v>159.28654761904747</v>
      </c>
      <c r="AA2982">
        <v>25.299960983755089</v>
      </c>
      <c r="AB2982">
        <v>0</v>
      </c>
      <c r="AD2982">
        <v>3</v>
      </c>
      <c r="AE2982">
        <v>1</v>
      </c>
      <c r="AF2982">
        <v>0</v>
      </c>
      <c r="AG2982">
        <v>1</v>
      </c>
      <c r="AH2982">
        <v>3</v>
      </c>
      <c r="AI2982">
        <v>3</v>
      </c>
      <c r="AJ2982">
        <v>1</v>
      </c>
      <c r="AK2982">
        <v>0</v>
      </c>
      <c r="AL2982">
        <v>0</v>
      </c>
      <c r="AM2982">
        <v>1</v>
      </c>
    </row>
    <row r="2983" spans="1:39">
      <c r="A2983">
        <v>10</v>
      </c>
      <c r="B2983">
        <v>92</v>
      </c>
      <c r="C2983">
        <v>2022</v>
      </c>
      <c r="D2983">
        <v>99</v>
      </c>
      <c r="E2983">
        <v>99</v>
      </c>
      <c r="F2983">
        <v>99</v>
      </c>
      <c r="G2983">
        <v>99</v>
      </c>
      <c r="H2983">
        <v>99</v>
      </c>
      <c r="I2983">
        <v>99</v>
      </c>
      <c r="J2983">
        <v>999</v>
      </c>
      <c r="K2983">
        <v>99</v>
      </c>
      <c r="L2983">
        <v>99</v>
      </c>
      <c r="M2983">
        <v>55</v>
      </c>
      <c r="N2983">
        <v>99</v>
      </c>
      <c r="O2983">
        <v>99</v>
      </c>
      <c r="P2983">
        <v>9999</v>
      </c>
      <c r="Q2983">
        <v>91</v>
      </c>
      <c r="R2983">
        <v>179</v>
      </c>
      <c r="S2983">
        <v>179</v>
      </c>
      <c r="T2983">
        <v>2.6784378273230591</v>
      </c>
      <c r="U2983">
        <v>3.1819643933603494</v>
      </c>
      <c r="V2983">
        <v>14</v>
      </c>
      <c r="W2983">
        <v>55</v>
      </c>
      <c r="X2983">
        <v>175.41802599006164</v>
      </c>
      <c r="Y2983">
        <v>161.91083798882693</v>
      </c>
      <c r="Z2983">
        <v>161.91083798882693</v>
      </c>
      <c r="AA2983">
        <v>27.798422946133797</v>
      </c>
      <c r="AB2983">
        <v>0</v>
      </c>
      <c r="AD2983">
        <v>0</v>
      </c>
      <c r="AE2983">
        <v>0</v>
      </c>
      <c r="AF2983">
        <v>0</v>
      </c>
      <c r="AG2983">
        <v>0</v>
      </c>
      <c r="AH2983">
        <v>6</v>
      </c>
      <c r="AI2983">
        <v>0</v>
      </c>
      <c r="AJ2983">
        <v>3</v>
      </c>
      <c r="AK2983">
        <v>0</v>
      </c>
      <c r="AL2983">
        <v>0</v>
      </c>
      <c r="AM2983">
        <v>0</v>
      </c>
    </row>
    <row r="2984" spans="1:39">
      <c r="A2984">
        <v>10</v>
      </c>
      <c r="B2984">
        <v>93</v>
      </c>
      <c r="C2984">
        <v>2022</v>
      </c>
      <c r="D2984">
        <v>99</v>
      </c>
      <c r="E2984">
        <v>99</v>
      </c>
      <c r="F2984">
        <v>99</v>
      </c>
      <c r="G2984">
        <v>99</v>
      </c>
      <c r="H2984">
        <v>99</v>
      </c>
      <c r="I2984">
        <v>99</v>
      </c>
      <c r="J2984">
        <v>999</v>
      </c>
      <c r="K2984">
        <v>99</v>
      </c>
      <c r="L2984">
        <v>99</v>
      </c>
      <c r="M2984">
        <v>56</v>
      </c>
      <c r="N2984">
        <v>99</v>
      </c>
      <c r="O2984">
        <v>99</v>
      </c>
      <c r="P2984">
        <v>9999</v>
      </c>
      <c r="Q2984">
        <v>51</v>
      </c>
      <c r="R2984">
        <v>104</v>
      </c>
      <c r="S2984">
        <v>104</v>
      </c>
      <c r="T2984">
        <v>1.5561873410145146</v>
      </c>
      <c r="U2984">
        <v>1.8258249419595871</v>
      </c>
      <c r="V2984">
        <v>14</v>
      </c>
      <c r="W2984">
        <v>56</v>
      </c>
      <c r="X2984">
        <v>173.24381198433204</v>
      </c>
      <c r="Y2984">
        <v>159.90403846153851</v>
      </c>
      <c r="Z2984">
        <v>159.90403846153851</v>
      </c>
      <c r="AA2984">
        <v>26.329276390157261</v>
      </c>
      <c r="AB2984">
        <v>0</v>
      </c>
      <c r="AD2984">
        <v>4</v>
      </c>
      <c r="AE2984">
        <v>0</v>
      </c>
      <c r="AF2984">
        <v>0</v>
      </c>
      <c r="AG2984">
        <v>1</v>
      </c>
      <c r="AH2984">
        <v>5</v>
      </c>
      <c r="AI2984">
        <v>0</v>
      </c>
      <c r="AJ2984">
        <v>2</v>
      </c>
      <c r="AK2984">
        <v>0</v>
      </c>
      <c r="AL2984">
        <v>0</v>
      </c>
      <c r="AM2984">
        <v>0</v>
      </c>
    </row>
    <row r="2985" spans="1:39">
      <c r="A2985">
        <v>10</v>
      </c>
      <c r="B2985">
        <v>94</v>
      </c>
      <c r="C2985">
        <v>2022</v>
      </c>
      <c r="D2985">
        <v>99</v>
      </c>
      <c r="E2985">
        <v>99</v>
      </c>
      <c r="F2985">
        <v>99</v>
      </c>
      <c r="G2985">
        <v>99</v>
      </c>
      <c r="H2985">
        <v>99</v>
      </c>
      <c r="I2985">
        <v>99</v>
      </c>
      <c r="J2985">
        <v>999</v>
      </c>
      <c r="K2985">
        <v>99</v>
      </c>
      <c r="L2985">
        <v>99</v>
      </c>
      <c r="M2985">
        <v>57</v>
      </c>
      <c r="N2985">
        <v>99</v>
      </c>
      <c r="O2985">
        <v>99</v>
      </c>
      <c r="P2985">
        <v>9999</v>
      </c>
      <c r="Q2985">
        <v>182</v>
      </c>
      <c r="R2985">
        <v>807</v>
      </c>
      <c r="S2985">
        <v>807</v>
      </c>
      <c r="T2985">
        <v>12.075415232679935</v>
      </c>
      <c r="U2985">
        <v>13.00003361797504</v>
      </c>
      <c r="V2985">
        <v>13.9826517967782</v>
      </c>
      <c r="W2985">
        <v>57</v>
      </c>
      <c r="X2985">
        <v>158.96549826074923</v>
      </c>
      <c r="Y2985">
        <v>146.72515489467162</v>
      </c>
      <c r="Z2985">
        <v>146.72515489467162</v>
      </c>
      <c r="AA2985">
        <v>25.505816222175945</v>
      </c>
      <c r="AB2985">
        <v>0</v>
      </c>
      <c r="AD2985">
        <v>10</v>
      </c>
      <c r="AE2985">
        <v>2</v>
      </c>
      <c r="AF2985">
        <v>0</v>
      </c>
      <c r="AG2985">
        <v>0</v>
      </c>
      <c r="AH2985">
        <v>30</v>
      </c>
      <c r="AI2985">
        <v>8</v>
      </c>
      <c r="AJ2985">
        <v>7</v>
      </c>
      <c r="AK2985">
        <v>4</v>
      </c>
      <c r="AL2985">
        <v>0</v>
      </c>
      <c r="AM2985">
        <v>0</v>
      </c>
    </row>
    <row r="2986" spans="1:39">
      <c r="A2986">
        <v>10</v>
      </c>
      <c r="B2986">
        <v>95</v>
      </c>
      <c r="C2986">
        <v>2022</v>
      </c>
      <c r="D2986">
        <v>99</v>
      </c>
      <c r="E2986">
        <v>99</v>
      </c>
      <c r="F2986">
        <v>99</v>
      </c>
      <c r="G2986">
        <v>99</v>
      </c>
      <c r="H2986">
        <v>99</v>
      </c>
      <c r="I2986">
        <v>99</v>
      </c>
      <c r="J2986">
        <v>999</v>
      </c>
      <c r="K2986">
        <v>99</v>
      </c>
      <c r="L2986">
        <v>99</v>
      </c>
      <c r="M2986">
        <v>58</v>
      </c>
      <c r="N2986">
        <v>99</v>
      </c>
      <c r="O2986">
        <v>99</v>
      </c>
      <c r="P2986">
        <v>9999</v>
      </c>
      <c r="Q2986">
        <v>130</v>
      </c>
      <c r="R2986">
        <v>453</v>
      </c>
      <c r="S2986">
        <v>453</v>
      </c>
      <c r="T2986">
        <v>6.7783929373036047</v>
      </c>
      <c r="U2986">
        <v>6.918874600188186</v>
      </c>
      <c r="V2986">
        <v>13.969094922737304</v>
      </c>
      <c r="W2986">
        <v>58</v>
      </c>
      <c r="X2986">
        <v>150.71941241608255</v>
      </c>
      <c r="Y2986">
        <v>139.1140176600442</v>
      </c>
      <c r="Z2986">
        <v>139.1140176600442</v>
      </c>
      <c r="AA2986">
        <v>25.29450786691223</v>
      </c>
      <c r="AB2986">
        <v>0</v>
      </c>
      <c r="AD2986">
        <v>9</v>
      </c>
      <c r="AE2986">
        <v>0</v>
      </c>
      <c r="AF2986">
        <v>0</v>
      </c>
      <c r="AG2986">
        <v>3</v>
      </c>
      <c r="AH2986">
        <v>21</v>
      </c>
      <c r="AI2986">
        <v>2</v>
      </c>
      <c r="AJ2986">
        <v>4</v>
      </c>
      <c r="AK2986">
        <v>6</v>
      </c>
      <c r="AL2986">
        <v>0</v>
      </c>
      <c r="AM2986">
        <v>0</v>
      </c>
    </row>
    <row r="2987" spans="1:39">
      <c r="A2987">
        <v>10</v>
      </c>
      <c r="B2987">
        <v>96</v>
      </c>
      <c r="C2987">
        <v>2022</v>
      </c>
      <c r="D2987">
        <v>99</v>
      </c>
      <c r="E2987">
        <v>99</v>
      </c>
      <c r="F2987">
        <v>99</v>
      </c>
      <c r="G2987">
        <v>99</v>
      </c>
      <c r="H2987">
        <v>99</v>
      </c>
      <c r="I2987">
        <v>99</v>
      </c>
      <c r="J2987">
        <v>999</v>
      </c>
      <c r="K2987">
        <v>99</v>
      </c>
      <c r="L2987">
        <v>99</v>
      </c>
      <c r="M2987">
        <v>59</v>
      </c>
      <c r="N2987">
        <v>99</v>
      </c>
      <c r="O2987">
        <v>99</v>
      </c>
      <c r="P2987">
        <v>9999</v>
      </c>
      <c r="Q2987">
        <v>118</v>
      </c>
      <c r="R2987">
        <v>368</v>
      </c>
      <c r="S2987">
        <v>368</v>
      </c>
      <c r="T2987">
        <v>5.5065090528205882</v>
      </c>
      <c r="U2987">
        <v>5.6002111762178508</v>
      </c>
      <c r="V2987">
        <v>13.961956521739131</v>
      </c>
      <c r="W2987">
        <v>59</v>
      </c>
      <c r="X2987">
        <v>150.1718462951622</v>
      </c>
      <c r="Y2987">
        <v>138.60861413043477</v>
      </c>
      <c r="Z2987">
        <v>138.60861413043477</v>
      </c>
      <c r="AA2987">
        <v>27.515519642143826</v>
      </c>
      <c r="AB2987">
        <v>0</v>
      </c>
      <c r="AD2987">
        <v>6</v>
      </c>
      <c r="AE2987">
        <v>0</v>
      </c>
      <c r="AF2987">
        <v>0</v>
      </c>
      <c r="AG2987">
        <v>0</v>
      </c>
      <c r="AH2987">
        <v>16</v>
      </c>
      <c r="AI2987">
        <v>4</v>
      </c>
      <c r="AJ2987">
        <v>4</v>
      </c>
      <c r="AK2987">
        <v>3</v>
      </c>
      <c r="AL2987">
        <v>0</v>
      </c>
      <c r="AM2987">
        <v>0</v>
      </c>
    </row>
    <row r="2988" spans="1:39">
      <c r="A2988">
        <v>10</v>
      </c>
      <c r="B2988">
        <v>97</v>
      </c>
      <c r="C2988">
        <v>2022</v>
      </c>
      <c r="D2988">
        <v>99</v>
      </c>
      <c r="E2988">
        <v>99</v>
      </c>
      <c r="F2988">
        <v>99</v>
      </c>
      <c r="G2988">
        <v>99</v>
      </c>
      <c r="H2988">
        <v>99</v>
      </c>
      <c r="I2988">
        <v>99</v>
      </c>
      <c r="J2988">
        <v>999</v>
      </c>
      <c r="K2988">
        <v>99</v>
      </c>
      <c r="L2988">
        <v>99</v>
      </c>
      <c r="M2988">
        <v>60</v>
      </c>
      <c r="N2988">
        <v>99</v>
      </c>
      <c r="O2988">
        <v>99</v>
      </c>
      <c r="P2988">
        <v>9999</v>
      </c>
      <c r="Q2988">
        <v>169</v>
      </c>
      <c r="R2988">
        <v>778</v>
      </c>
      <c r="S2988">
        <v>778</v>
      </c>
      <c r="T2988">
        <v>11.641478377973968</v>
      </c>
      <c r="U2988">
        <v>11.573195411363798</v>
      </c>
      <c r="V2988">
        <v>0</v>
      </c>
      <c r="W2988">
        <v>60</v>
      </c>
      <c r="X2988">
        <v>146.79309394034772</v>
      </c>
      <c r="Y2988">
        <v>135.49002570694091</v>
      </c>
      <c r="Z2988">
        <v>135.49002570694091</v>
      </c>
      <c r="AA2988">
        <v>25.082191759175529</v>
      </c>
      <c r="AB2988">
        <v>0</v>
      </c>
      <c r="AD2988">
        <v>21</v>
      </c>
      <c r="AE2988">
        <v>3</v>
      </c>
      <c r="AF2988">
        <v>0</v>
      </c>
      <c r="AG2988">
        <v>0</v>
      </c>
      <c r="AH2988">
        <v>32</v>
      </c>
      <c r="AI2988">
        <v>12</v>
      </c>
      <c r="AJ2988">
        <v>4</v>
      </c>
      <c r="AK2988">
        <v>5</v>
      </c>
      <c r="AL2988">
        <v>0</v>
      </c>
      <c r="AM2988">
        <v>0</v>
      </c>
    </row>
    <row r="2989" spans="1:39">
      <c r="A2989">
        <v>10</v>
      </c>
      <c r="B2989">
        <v>98</v>
      </c>
      <c r="C2989">
        <v>2022</v>
      </c>
      <c r="D2989">
        <v>99</v>
      </c>
      <c r="E2989">
        <v>99</v>
      </c>
      <c r="F2989">
        <v>99</v>
      </c>
      <c r="G2989">
        <v>99</v>
      </c>
      <c r="H2989">
        <v>99</v>
      </c>
      <c r="I2989">
        <v>99</v>
      </c>
      <c r="J2989">
        <v>999</v>
      </c>
      <c r="K2989">
        <v>99</v>
      </c>
      <c r="L2989">
        <v>99</v>
      </c>
      <c r="M2989">
        <v>61</v>
      </c>
      <c r="N2989">
        <v>99</v>
      </c>
      <c r="O2989">
        <v>99</v>
      </c>
      <c r="P2989">
        <v>9999</v>
      </c>
      <c r="Q2989">
        <v>180</v>
      </c>
      <c r="R2989">
        <v>778</v>
      </c>
      <c r="S2989">
        <v>778</v>
      </c>
      <c r="T2989">
        <v>11.641478377973968</v>
      </c>
      <c r="U2989">
        <v>11.381687136192737</v>
      </c>
      <c r="V2989">
        <v>0</v>
      </c>
      <c r="W2989">
        <v>61</v>
      </c>
      <c r="X2989">
        <v>144.36402476555995</v>
      </c>
      <c r="Y2989">
        <v>133.24799485861175</v>
      </c>
      <c r="Z2989">
        <v>133.24799485861175</v>
      </c>
      <c r="AA2989">
        <v>23.090246810697113</v>
      </c>
      <c r="AB2989">
        <v>0</v>
      </c>
      <c r="AD2989">
        <v>18</v>
      </c>
      <c r="AE2989">
        <v>1</v>
      </c>
      <c r="AF2989">
        <v>0</v>
      </c>
      <c r="AG2989">
        <v>0</v>
      </c>
      <c r="AH2989">
        <v>36</v>
      </c>
      <c r="AI2989">
        <v>11</v>
      </c>
      <c r="AJ2989">
        <v>1</v>
      </c>
      <c r="AK2989">
        <v>4</v>
      </c>
      <c r="AL2989">
        <v>0</v>
      </c>
      <c r="AM2989">
        <v>0</v>
      </c>
    </row>
    <row r="2990" spans="1:39">
      <c r="A2990">
        <v>10</v>
      </c>
      <c r="B2990">
        <v>99</v>
      </c>
      <c r="C2990">
        <v>2022</v>
      </c>
      <c r="D2990">
        <v>99</v>
      </c>
      <c r="E2990">
        <v>99</v>
      </c>
      <c r="F2990">
        <v>99</v>
      </c>
      <c r="G2990">
        <v>99</v>
      </c>
      <c r="H2990">
        <v>99</v>
      </c>
      <c r="I2990">
        <v>99</v>
      </c>
      <c r="J2990">
        <v>999</v>
      </c>
      <c r="K2990">
        <v>99</v>
      </c>
      <c r="L2990">
        <v>99</v>
      </c>
      <c r="M2990">
        <v>62</v>
      </c>
      <c r="N2990">
        <v>99</v>
      </c>
      <c r="O2990">
        <v>99</v>
      </c>
      <c r="P2990">
        <v>9999</v>
      </c>
      <c r="Q2990">
        <v>104</v>
      </c>
      <c r="R2990">
        <v>295</v>
      </c>
      <c r="S2990">
        <v>295</v>
      </c>
      <c r="T2990">
        <v>4.4141852461469409</v>
      </c>
      <c r="U2990">
        <v>4.1555001082208944</v>
      </c>
      <c r="V2990">
        <v>0</v>
      </c>
      <c r="W2990">
        <v>62</v>
      </c>
      <c r="X2990">
        <v>139.00589455900979</v>
      </c>
      <c r="Y2990">
        <v>128.3024406779661</v>
      </c>
      <c r="Z2990">
        <v>128.3024406779661</v>
      </c>
      <c r="AA2990">
        <v>22.826705653515702</v>
      </c>
      <c r="AB2990">
        <v>0</v>
      </c>
      <c r="AD2990">
        <v>8</v>
      </c>
      <c r="AE2990">
        <v>0</v>
      </c>
      <c r="AF2990">
        <v>0</v>
      </c>
      <c r="AG2990">
        <v>0</v>
      </c>
      <c r="AH2990">
        <v>19</v>
      </c>
      <c r="AI2990">
        <v>4</v>
      </c>
      <c r="AJ2990">
        <v>1</v>
      </c>
      <c r="AK2990">
        <v>2</v>
      </c>
      <c r="AL2990">
        <v>0</v>
      </c>
      <c r="AM2990">
        <v>0</v>
      </c>
    </row>
    <row r="2991" spans="1:39">
      <c r="A2991">
        <v>10</v>
      </c>
      <c r="B2991">
        <v>100</v>
      </c>
      <c r="C2991">
        <v>2022</v>
      </c>
      <c r="D2991">
        <v>99</v>
      </c>
      <c r="E2991">
        <v>99</v>
      </c>
      <c r="F2991">
        <v>99</v>
      </c>
      <c r="G2991">
        <v>99</v>
      </c>
      <c r="H2991">
        <v>99</v>
      </c>
      <c r="I2991">
        <v>99</v>
      </c>
      <c r="J2991">
        <v>999</v>
      </c>
      <c r="K2991">
        <v>99</v>
      </c>
      <c r="L2991">
        <v>99</v>
      </c>
      <c r="M2991">
        <v>63</v>
      </c>
      <c r="N2991">
        <v>99</v>
      </c>
      <c r="O2991">
        <v>99</v>
      </c>
      <c r="P2991">
        <v>9999</v>
      </c>
      <c r="Q2991">
        <v>158</v>
      </c>
      <c r="R2991">
        <v>648</v>
      </c>
      <c r="S2991">
        <v>648</v>
      </c>
      <c r="T2991">
        <v>9.6962442017058201</v>
      </c>
      <c r="U2991">
        <v>9.0445747340430618</v>
      </c>
      <c r="V2991">
        <v>0</v>
      </c>
      <c r="W2991">
        <v>63</v>
      </c>
      <c r="X2991">
        <v>137.7352433690462</v>
      </c>
      <c r="Y2991">
        <v>127.12962962962963</v>
      </c>
      <c r="Z2991">
        <v>127.12962962962963</v>
      </c>
      <c r="AA2991">
        <v>21.412432926069975</v>
      </c>
      <c r="AB2991">
        <v>0</v>
      </c>
      <c r="AD2991">
        <v>20</v>
      </c>
      <c r="AE2991">
        <v>0</v>
      </c>
      <c r="AF2991">
        <v>0</v>
      </c>
      <c r="AG2991">
        <v>0</v>
      </c>
      <c r="AH2991">
        <v>32</v>
      </c>
      <c r="AI2991">
        <v>11</v>
      </c>
      <c r="AJ2991">
        <v>0</v>
      </c>
      <c r="AK2991">
        <v>3</v>
      </c>
      <c r="AL2991">
        <v>1</v>
      </c>
      <c r="AM2991">
        <v>0</v>
      </c>
    </row>
    <row r="2992" spans="1:39">
      <c r="A2992">
        <v>10</v>
      </c>
      <c r="B2992">
        <v>101</v>
      </c>
      <c r="C2992">
        <v>2022</v>
      </c>
      <c r="D2992">
        <v>99</v>
      </c>
      <c r="E2992">
        <v>99</v>
      </c>
      <c r="F2992">
        <v>99</v>
      </c>
      <c r="G2992">
        <v>99</v>
      </c>
      <c r="H2992">
        <v>99</v>
      </c>
      <c r="I2992">
        <v>99</v>
      </c>
      <c r="J2992">
        <v>999</v>
      </c>
      <c r="K2992">
        <v>99</v>
      </c>
      <c r="L2992">
        <v>99</v>
      </c>
      <c r="M2992">
        <v>64</v>
      </c>
      <c r="N2992">
        <v>99</v>
      </c>
      <c r="O2992">
        <v>99</v>
      </c>
      <c r="P2992">
        <v>9999</v>
      </c>
      <c r="Q2992">
        <v>159</v>
      </c>
      <c r="R2992">
        <v>722</v>
      </c>
      <c r="S2992">
        <v>722</v>
      </c>
      <c r="T2992">
        <v>10.803531348196922</v>
      </c>
      <c r="U2992">
        <v>9.4512369515431054</v>
      </c>
      <c r="V2992">
        <v>0</v>
      </c>
      <c r="W2992">
        <v>64</v>
      </c>
      <c r="X2992">
        <v>129.17646299703188</v>
      </c>
      <c r="Y2992">
        <v>119.2298753462604</v>
      </c>
      <c r="Z2992">
        <v>119.2298753462604</v>
      </c>
      <c r="AA2992">
        <v>20.223324035034246</v>
      </c>
      <c r="AB2992">
        <v>0</v>
      </c>
      <c r="AD2992">
        <v>21</v>
      </c>
      <c r="AE2992">
        <v>3</v>
      </c>
      <c r="AF2992">
        <v>0</v>
      </c>
      <c r="AG2992">
        <v>4</v>
      </c>
      <c r="AH2992">
        <v>30</v>
      </c>
      <c r="AI2992">
        <v>11</v>
      </c>
      <c r="AJ2992">
        <v>0</v>
      </c>
      <c r="AK2992">
        <v>4</v>
      </c>
      <c r="AL2992">
        <v>1</v>
      </c>
      <c r="AM2992">
        <v>0</v>
      </c>
    </row>
    <row r="2993" spans="1:39">
      <c r="A2993">
        <v>10</v>
      </c>
      <c r="B2993">
        <v>102</v>
      </c>
      <c r="C2993">
        <v>2022</v>
      </c>
      <c r="D2993">
        <v>99</v>
      </c>
      <c r="E2993">
        <v>99</v>
      </c>
      <c r="F2993">
        <v>99</v>
      </c>
      <c r="G2993">
        <v>99</v>
      </c>
      <c r="H2993">
        <v>99</v>
      </c>
      <c r="I2993">
        <v>99</v>
      </c>
      <c r="J2993">
        <v>999</v>
      </c>
      <c r="K2993">
        <v>99</v>
      </c>
      <c r="L2993">
        <v>99</v>
      </c>
      <c r="M2993">
        <v>65</v>
      </c>
      <c r="N2993">
        <v>99</v>
      </c>
      <c r="O2993">
        <v>99</v>
      </c>
      <c r="P2993">
        <v>9999</v>
      </c>
      <c r="Q2993">
        <v>149</v>
      </c>
      <c r="R2993">
        <v>784</v>
      </c>
      <c r="S2993">
        <v>784</v>
      </c>
      <c r="T2993">
        <v>11.731258416878648</v>
      </c>
      <c r="U2993">
        <v>9.8525051418923422</v>
      </c>
      <c r="V2993">
        <v>0</v>
      </c>
      <c r="W2993">
        <v>65</v>
      </c>
      <c r="X2993">
        <v>124.0116661507506</v>
      </c>
      <c r="Y2993">
        <v>114.46276785714296</v>
      </c>
      <c r="Z2993">
        <v>114.46276785714296</v>
      </c>
      <c r="AA2993">
        <v>19.089791189811283</v>
      </c>
      <c r="AB2993">
        <v>0</v>
      </c>
      <c r="AD2993">
        <v>29</v>
      </c>
      <c r="AE2993">
        <v>1</v>
      </c>
      <c r="AF2993">
        <v>0</v>
      </c>
      <c r="AG2993">
        <v>5</v>
      </c>
      <c r="AH2993">
        <v>28</v>
      </c>
      <c r="AI2993">
        <v>13</v>
      </c>
      <c r="AJ2993">
        <v>1</v>
      </c>
      <c r="AK2993">
        <v>11</v>
      </c>
      <c r="AL2993">
        <v>0</v>
      </c>
      <c r="AM2993">
        <v>0</v>
      </c>
    </row>
    <row r="2994" spans="1:39">
      <c r="A2994">
        <v>10</v>
      </c>
      <c r="B2994">
        <v>103</v>
      </c>
      <c r="C2994">
        <v>2022</v>
      </c>
      <c r="D2994">
        <v>99</v>
      </c>
      <c r="E2994">
        <v>99</v>
      </c>
      <c r="F2994">
        <v>99</v>
      </c>
      <c r="G2994">
        <v>99</v>
      </c>
      <c r="H2994">
        <v>99</v>
      </c>
      <c r="I2994">
        <v>99</v>
      </c>
      <c r="J2994">
        <v>999</v>
      </c>
      <c r="K2994">
        <v>99</v>
      </c>
      <c r="L2994">
        <v>99</v>
      </c>
      <c r="M2994">
        <v>66</v>
      </c>
      <c r="N2994">
        <v>99</v>
      </c>
      <c r="O2994">
        <v>99</v>
      </c>
      <c r="P2994">
        <v>9999</v>
      </c>
    </row>
    <row r="2995" spans="1:39">
      <c r="A2995">
        <v>10</v>
      </c>
      <c r="B2995">
        <v>104</v>
      </c>
      <c r="C2995">
        <v>2022</v>
      </c>
      <c r="D2995">
        <v>99</v>
      </c>
      <c r="E2995">
        <v>99</v>
      </c>
      <c r="F2995">
        <v>99</v>
      </c>
      <c r="G2995">
        <v>99</v>
      </c>
      <c r="H2995">
        <v>99</v>
      </c>
      <c r="I2995">
        <v>99</v>
      </c>
      <c r="J2995">
        <v>999</v>
      </c>
      <c r="K2995">
        <v>99</v>
      </c>
      <c r="L2995">
        <v>99</v>
      </c>
      <c r="M2995">
        <v>67</v>
      </c>
      <c r="N2995">
        <v>99</v>
      </c>
      <c r="O2995">
        <v>99</v>
      </c>
      <c r="P2995">
        <v>9999</v>
      </c>
    </row>
    <row r="2996" spans="1:39">
      <c r="A2996">
        <v>10</v>
      </c>
      <c r="B2996">
        <v>105</v>
      </c>
      <c r="C2996">
        <v>2022</v>
      </c>
      <c r="D2996">
        <v>99</v>
      </c>
      <c r="E2996">
        <v>99</v>
      </c>
      <c r="F2996">
        <v>99</v>
      </c>
      <c r="G2996">
        <v>99</v>
      </c>
      <c r="H2996">
        <v>99</v>
      </c>
      <c r="I2996">
        <v>99</v>
      </c>
      <c r="J2996">
        <v>999</v>
      </c>
      <c r="K2996">
        <v>99</v>
      </c>
      <c r="L2996">
        <v>99</v>
      </c>
      <c r="M2996">
        <v>68</v>
      </c>
      <c r="N2996">
        <v>99</v>
      </c>
      <c r="O2996">
        <v>99</v>
      </c>
      <c r="P2996">
        <v>9999</v>
      </c>
    </row>
    <row r="2997" spans="1:39">
      <c r="A2997">
        <v>10</v>
      </c>
      <c r="B2997">
        <v>106</v>
      </c>
      <c r="C2997">
        <v>2021</v>
      </c>
      <c r="D2997">
        <v>99</v>
      </c>
      <c r="E2997">
        <v>99</v>
      </c>
      <c r="F2997">
        <v>99</v>
      </c>
      <c r="G2997">
        <v>99</v>
      </c>
      <c r="H2997">
        <v>99</v>
      </c>
      <c r="I2997">
        <v>99</v>
      </c>
      <c r="J2997">
        <v>999</v>
      </c>
      <c r="K2997">
        <v>99</v>
      </c>
      <c r="L2997">
        <v>99</v>
      </c>
      <c r="M2997">
        <v>0</v>
      </c>
      <c r="N2997">
        <v>99</v>
      </c>
      <c r="O2997">
        <v>99</v>
      </c>
      <c r="P2997">
        <v>9999</v>
      </c>
      <c r="Q2997">
        <v>11</v>
      </c>
      <c r="R2997">
        <v>12</v>
      </c>
      <c r="S2997">
        <v>0</v>
      </c>
      <c r="T2997">
        <v>0.1874844739420016</v>
      </c>
      <c r="U2997">
        <v>0</v>
      </c>
      <c r="V2997">
        <v>1.166666666666667</v>
      </c>
      <c r="X2997">
        <v>123.93282773564469</v>
      </c>
      <c r="Y2997">
        <v>0</v>
      </c>
      <c r="AD2997">
        <v>1</v>
      </c>
      <c r="AE2997">
        <v>0</v>
      </c>
      <c r="AF2997">
        <v>0</v>
      </c>
      <c r="AG2997">
        <v>0</v>
      </c>
      <c r="AH2997">
        <v>1</v>
      </c>
      <c r="AI2997">
        <v>0</v>
      </c>
      <c r="AJ2997">
        <v>0</v>
      </c>
      <c r="AK2997">
        <v>0</v>
      </c>
      <c r="AL2997">
        <v>0</v>
      </c>
      <c r="AM2997">
        <v>0</v>
      </c>
    </row>
    <row r="2998" spans="1:39">
      <c r="A2998">
        <v>10</v>
      </c>
      <c r="B2998">
        <v>107</v>
      </c>
      <c r="C2998">
        <v>2021</v>
      </c>
      <c r="D2998">
        <v>99</v>
      </c>
      <c r="E2998">
        <v>99</v>
      </c>
      <c r="F2998">
        <v>99</v>
      </c>
      <c r="G2998">
        <v>99</v>
      </c>
      <c r="H2998">
        <v>99</v>
      </c>
      <c r="I2998">
        <v>99</v>
      </c>
      <c r="J2998">
        <v>999</v>
      </c>
      <c r="K2998">
        <v>99</v>
      </c>
      <c r="L2998">
        <v>99</v>
      </c>
      <c r="M2998">
        <v>35</v>
      </c>
      <c r="N2998">
        <v>99</v>
      </c>
      <c r="O2998">
        <v>99</v>
      </c>
      <c r="P2998">
        <v>9999</v>
      </c>
    </row>
    <row r="2999" spans="1:39">
      <c r="A2999">
        <v>10</v>
      </c>
      <c r="B2999">
        <v>108</v>
      </c>
      <c r="C2999">
        <v>2021</v>
      </c>
      <c r="D2999">
        <v>99</v>
      </c>
      <c r="E2999">
        <v>99</v>
      </c>
      <c r="F2999">
        <v>99</v>
      </c>
      <c r="G2999">
        <v>99</v>
      </c>
      <c r="H2999">
        <v>99</v>
      </c>
      <c r="I2999">
        <v>99</v>
      </c>
      <c r="J2999">
        <v>999</v>
      </c>
      <c r="K2999">
        <v>99</v>
      </c>
      <c r="L2999">
        <v>99</v>
      </c>
      <c r="M2999">
        <v>36</v>
      </c>
      <c r="N2999">
        <v>99</v>
      </c>
      <c r="O2999">
        <v>99</v>
      </c>
      <c r="P2999">
        <v>9999</v>
      </c>
      <c r="Q2999">
        <v>4</v>
      </c>
      <c r="R2999">
        <v>4</v>
      </c>
      <c r="S2999">
        <v>4</v>
      </c>
      <c r="T2999">
        <v>6.2494824647333885E-2</v>
      </c>
      <c r="U2999">
        <v>0.10099675519253878</v>
      </c>
      <c r="V2999">
        <v>2</v>
      </c>
      <c r="W2999">
        <v>36</v>
      </c>
      <c r="X2999">
        <v>238.0606717226436</v>
      </c>
      <c r="Y2999">
        <v>219.73</v>
      </c>
      <c r="Z2999">
        <v>219.73</v>
      </c>
      <c r="AA2999">
        <v>11.533503370615117</v>
      </c>
      <c r="AB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</row>
    <row r="3000" spans="1:39">
      <c r="A3000">
        <v>10</v>
      </c>
      <c r="B3000">
        <v>109</v>
      </c>
      <c r="C3000">
        <v>2021</v>
      </c>
      <c r="D3000">
        <v>99</v>
      </c>
      <c r="E3000">
        <v>99</v>
      </c>
      <c r="F3000">
        <v>99</v>
      </c>
      <c r="G3000">
        <v>99</v>
      </c>
      <c r="H3000">
        <v>99</v>
      </c>
      <c r="I3000">
        <v>99</v>
      </c>
      <c r="J3000">
        <v>999</v>
      </c>
      <c r="K3000">
        <v>99</v>
      </c>
      <c r="L3000">
        <v>99</v>
      </c>
      <c r="M3000">
        <v>37</v>
      </c>
      <c r="N3000">
        <v>99</v>
      </c>
      <c r="O3000">
        <v>99</v>
      </c>
      <c r="P3000">
        <v>9999</v>
      </c>
    </row>
    <row r="3001" spans="1:39">
      <c r="A3001">
        <v>10</v>
      </c>
      <c r="B3001">
        <v>110</v>
      </c>
      <c r="C3001">
        <v>2021</v>
      </c>
      <c r="D3001">
        <v>99</v>
      </c>
      <c r="E3001">
        <v>99</v>
      </c>
      <c r="F3001">
        <v>99</v>
      </c>
      <c r="G3001">
        <v>99</v>
      </c>
      <c r="H3001">
        <v>99</v>
      </c>
      <c r="I3001">
        <v>99</v>
      </c>
      <c r="J3001">
        <v>999</v>
      </c>
      <c r="K3001">
        <v>99</v>
      </c>
      <c r="L3001">
        <v>99</v>
      </c>
      <c r="M3001">
        <v>38</v>
      </c>
      <c r="N3001">
        <v>99</v>
      </c>
      <c r="O3001">
        <v>99</v>
      </c>
      <c r="P3001">
        <v>9999</v>
      </c>
    </row>
    <row r="3002" spans="1:39">
      <c r="A3002">
        <v>10</v>
      </c>
      <c r="B3002">
        <v>111</v>
      </c>
      <c r="C3002">
        <v>2021</v>
      </c>
      <c r="D3002">
        <v>99</v>
      </c>
      <c r="E3002">
        <v>99</v>
      </c>
      <c r="F3002">
        <v>99</v>
      </c>
      <c r="G3002">
        <v>99</v>
      </c>
      <c r="H3002">
        <v>99</v>
      </c>
      <c r="I3002">
        <v>99</v>
      </c>
      <c r="J3002">
        <v>999</v>
      </c>
      <c r="K3002">
        <v>99</v>
      </c>
      <c r="L3002">
        <v>99</v>
      </c>
      <c r="M3002">
        <v>39</v>
      </c>
      <c r="N3002">
        <v>99</v>
      </c>
      <c r="O3002">
        <v>99</v>
      </c>
      <c r="P3002">
        <v>9999</v>
      </c>
      <c r="Q3002">
        <v>1</v>
      </c>
      <c r="R3002">
        <v>3</v>
      </c>
      <c r="S3002">
        <v>3</v>
      </c>
      <c r="T3002">
        <v>4.68711184855004E-2</v>
      </c>
      <c r="U3002">
        <v>5.3669895417361287E-2</v>
      </c>
      <c r="V3002">
        <v>2</v>
      </c>
      <c r="W3002">
        <v>39</v>
      </c>
      <c r="X3002">
        <v>168.6746117732034</v>
      </c>
      <c r="Y3002">
        <v>155.68666666666667</v>
      </c>
      <c r="Z3002">
        <v>155.68666666666667</v>
      </c>
      <c r="AA3002">
        <v>42.395378154804526</v>
      </c>
      <c r="AB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</row>
    <row r="3003" spans="1:39">
      <c r="A3003">
        <v>10</v>
      </c>
      <c r="B3003">
        <v>112</v>
      </c>
      <c r="C3003">
        <v>2021</v>
      </c>
      <c r="D3003">
        <v>99</v>
      </c>
      <c r="E3003">
        <v>99</v>
      </c>
      <c r="F3003">
        <v>99</v>
      </c>
      <c r="G3003">
        <v>99</v>
      </c>
      <c r="H3003">
        <v>99</v>
      </c>
      <c r="I3003">
        <v>99</v>
      </c>
      <c r="J3003">
        <v>999</v>
      </c>
      <c r="K3003">
        <v>99</v>
      </c>
      <c r="L3003">
        <v>99</v>
      </c>
      <c r="M3003">
        <v>40</v>
      </c>
      <c r="N3003">
        <v>99</v>
      </c>
      <c r="O3003">
        <v>99</v>
      </c>
      <c r="P3003">
        <v>9999</v>
      </c>
      <c r="Q3003">
        <v>3</v>
      </c>
      <c r="R3003">
        <v>3</v>
      </c>
      <c r="S3003">
        <v>3</v>
      </c>
      <c r="T3003">
        <v>4.68711184855004E-2</v>
      </c>
      <c r="U3003">
        <v>8.1884913018480818E-2</v>
      </c>
      <c r="V3003">
        <v>5</v>
      </c>
      <c r="W3003">
        <v>40</v>
      </c>
      <c r="X3003">
        <v>257.34922354640662</v>
      </c>
      <c r="Y3003">
        <v>237.53333333333339</v>
      </c>
      <c r="Z3003">
        <v>237.53333333333339</v>
      </c>
      <c r="AA3003">
        <v>6.2515775786775984</v>
      </c>
      <c r="AB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</row>
    <row r="3004" spans="1:39">
      <c r="A3004">
        <v>10</v>
      </c>
      <c r="B3004">
        <v>113</v>
      </c>
      <c r="C3004">
        <v>2021</v>
      </c>
      <c r="D3004">
        <v>99</v>
      </c>
      <c r="E3004">
        <v>99</v>
      </c>
      <c r="F3004">
        <v>99</v>
      </c>
      <c r="G3004">
        <v>99</v>
      </c>
      <c r="H3004">
        <v>99</v>
      </c>
      <c r="I3004">
        <v>99</v>
      </c>
      <c r="J3004">
        <v>999</v>
      </c>
      <c r="K3004">
        <v>99</v>
      </c>
      <c r="L3004">
        <v>99</v>
      </c>
      <c r="M3004">
        <v>41</v>
      </c>
      <c r="N3004">
        <v>99</v>
      </c>
      <c r="O3004">
        <v>99</v>
      </c>
      <c r="P3004">
        <v>9999</v>
      </c>
    </row>
    <row r="3005" spans="1:39">
      <c r="A3005">
        <v>10</v>
      </c>
      <c r="B3005">
        <v>114</v>
      </c>
      <c r="C3005">
        <v>2021</v>
      </c>
      <c r="D3005">
        <v>99</v>
      </c>
      <c r="E3005">
        <v>99</v>
      </c>
      <c r="F3005">
        <v>99</v>
      </c>
      <c r="G3005">
        <v>99</v>
      </c>
      <c r="H3005">
        <v>99</v>
      </c>
      <c r="I3005">
        <v>99</v>
      </c>
      <c r="J3005">
        <v>999</v>
      </c>
      <c r="K3005">
        <v>99</v>
      </c>
      <c r="L3005">
        <v>99</v>
      </c>
      <c r="M3005">
        <v>42</v>
      </c>
      <c r="N3005">
        <v>99</v>
      </c>
      <c r="O3005">
        <v>99</v>
      </c>
      <c r="P3005">
        <v>9999</v>
      </c>
      <c r="Q3005">
        <v>10</v>
      </c>
      <c r="R3005">
        <v>15</v>
      </c>
      <c r="S3005">
        <v>15</v>
      </c>
      <c r="T3005">
        <v>0.23435559242750209</v>
      </c>
      <c r="U3005">
        <v>0.33181200832711882</v>
      </c>
      <c r="V3005">
        <v>5</v>
      </c>
      <c r="W3005">
        <v>42</v>
      </c>
      <c r="X3005">
        <v>208.56482484651497</v>
      </c>
      <c r="Y3005">
        <v>192.50533333333328</v>
      </c>
      <c r="Z3005">
        <v>192.50533333333328</v>
      </c>
      <c r="AA3005">
        <v>14.756366701265437</v>
      </c>
      <c r="AB3005">
        <v>0</v>
      </c>
      <c r="AD3005">
        <v>0</v>
      </c>
      <c r="AE3005">
        <v>0</v>
      </c>
      <c r="AF3005">
        <v>0</v>
      </c>
      <c r="AG3005">
        <v>0</v>
      </c>
      <c r="AH3005">
        <v>1</v>
      </c>
      <c r="AI3005">
        <v>0</v>
      </c>
      <c r="AJ3005">
        <v>0</v>
      </c>
      <c r="AK3005">
        <v>0</v>
      </c>
      <c r="AL3005">
        <v>0</v>
      </c>
      <c r="AM3005">
        <v>0</v>
      </c>
    </row>
    <row r="3006" spans="1:39">
      <c r="A3006">
        <v>10</v>
      </c>
      <c r="B3006">
        <v>115</v>
      </c>
      <c r="C3006">
        <v>2021</v>
      </c>
      <c r="D3006">
        <v>99</v>
      </c>
      <c r="E3006">
        <v>99</v>
      </c>
      <c r="F3006">
        <v>99</v>
      </c>
      <c r="G3006">
        <v>99</v>
      </c>
      <c r="H3006">
        <v>99</v>
      </c>
      <c r="I3006">
        <v>99</v>
      </c>
      <c r="J3006">
        <v>999</v>
      </c>
      <c r="K3006">
        <v>99</v>
      </c>
      <c r="L3006">
        <v>99</v>
      </c>
      <c r="M3006">
        <v>43</v>
      </c>
      <c r="N3006">
        <v>99</v>
      </c>
      <c r="O3006">
        <v>99</v>
      </c>
      <c r="P3006">
        <v>9999</v>
      </c>
      <c r="Q3006">
        <v>7</v>
      </c>
      <c r="R3006">
        <v>8</v>
      </c>
      <c r="S3006">
        <v>8</v>
      </c>
      <c r="T3006">
        <v>0.12498964929466778</v>
      </c>
      <c r="U3006">
        <v>0.18022494748552528</v>
      </c>
      <c r="V3006">
        <v>5</v>
      </c>
      <c r="W3006">
        <v>43</v>
      </c>
      <c r="X3006">
        <v>212.4052004333694</v>
      </c>
      <c r="Y3006">
        <v>196.05</v>
      </c>
      <c r="Z3006">
        <v>196.05</v>
      </c>
      <c r="AA3006">
        <v>16.320272669290855</v>
      </c>
      <c r="AB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</row>
    <row r="3007" spans="1:39">
      <c r="A3007">
        <v>10</v>
      </c>
      <c r="B3007">
        <v>116</v>
      </c>
      <c r="C3007">
        <v>2021</v>
      </c>
      <c r="D3007">
        <v>99</v>
      </c>
      <c r="E3007">
        <v>99</v>
      </c>
      <c r="F3007">
        <v>99</v>
      </c>
      <c r="G3007">
        <v>99</v>
      </c>
      <c r="H3007">
        <v>99</v>
      </c>
      <c r="I3007">
        <v>99</v>
      </c>
      <c r="J3007">
        <v>999</v>
      </c>
      <c r="K3007">
        <v>99</v>
      </c>
      <c r="L3007">
        <v>99</v>
      </c>
      <c r="M3007">
        <v>44</v>
      </c>
      <c r="N3007">
        <v>99</v>
      </c>
      <c r="O3007">
        <v>99</v>
      </c>
      <c r="P3007">
        <v>9999</v>
      </c>
      <c r="Q3007">
        <v>10</v>
      </c>
      <c r="R3007">
        <v>10</v>
      </c>
      <c r="S3007">
        <v>10</v>
      </c>
      <c r="T3007">
        <v>0.15623706161833473</v>
      </c>
      <c r="U3007">
        <v>0.22494909426621973</v>
      </c>
      <c r="V3007">
        <v>5</v>
      </c>
      <c r="W3007">
        <v>44</v>
      </c>
      <c r="X3007">
        <v>212.09209100758395</v>
      </c>
      <c r="Y3007">
        <v>195.76100000000005</v>
      </c>
      <c r="Z3007">
        <v>195.76100000000005</v>
      </c>
      <c r="AA3007">
        <v>19.368789043200195</v>
      </c>
      <c r="AB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</row>
    <row r="3008" spans="1:39">
      <c r="A3008">
        <v>10</v>
      </c>
      <c r="B3008">
        <v>117</v>
      </c>
      <c r="C3008">
        <v>2021</v>
      </c>
      <c r="D3008">
        <v>99</v>
      </c>
      <c r="E3008">
        <v>99</v>
      </c>
      <c r="F3008">
        <v>99</v>
      </c>
      <c r="G3008">
        <v>99</v>
      </c>
      <c r="H3008">
        <v>99</v>
      </c>
      <c r="I3008">
        <v>99</v>
      </c>
      <c r="J3008">
        <v>999</v>
      </c>
      <c r="K3008">
        <v>99</v>
      </c>
      <c r="L3008">
        <v>99</v>
      </c>
      <c r="M3008">
        <v>45</v>
      </c>
      <c r="N3008">
        <v>99</v>
      </c>
      <c r="O3008">
        <v>99</v>
      </c>
      <c r="P3008">
        <v>9999</v>
      </c>
      <c r="Q3008">
        <v>15</v>
      </c>
      <c r="R3008">
        <v>18</v>
      </c>
      <c r="S3008">
        <v>18</v>
      </c>
      <c r="T3008">
        <v>0.28122671091300255</v>
      </c>
      <c r="U3008">
        <v>0.37938707384481635</v>
      </c>
      <c r="V3008">
        <v>8</v>
      </c>
      <c r="W3008">
        <v>45</v>
      </c>
      <c r="X3008">
        <v>198.72396773805224</v>
      </c>
      <c r="Y3008">
        <v>183.42222222222225</v>
      </c>
      <c r="Z3008">
        <v>183.42222222222225</v>
      </c>
      <c r="AA3008">
        <v>29.885996080579467</v>
      </c>
      <c r="AB3008">
        <v>0</v>
      </c>
      <c r="AD3008">
        <v>0</v>
      </c>
      <c r="AE3008">
        <v>1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</row>
    <row r="3009" spans="1:39">
      <c r="A3009">
        <v>10</v>
      </c>
      <c r="B3009">
        <v>118</v>
      </c>
      <c r="C3009">
        <v>2021</v>
      </c>
      <c r="D3009">
        <v>99</v>
      </c>
      <c r="E3009">
        <v>99</v>
      </c>
      <c r="F3009">
        <v>99</v>
      </c>
      <c r="G3009">
        <v>99</v>
      </c>
      <c r="H3009">
        <v>99</v>
      </c>
      <c r="I3009">
        <v>99</v>
      </c>
      <c r="J3009">
        <v>999</v>
      </c>
      <c r="K3009">
        <v>99</v>
      </c>
      <c r="L3009">
        <v>99</v>
      </c>
      <c r="M3009">
        <v>46</v>
      </c>
      <c r="N3009">
        <v>99</v>
      </c>
      <c r="O3009">
        <v>99</v>
      </c>
      <c r="P3009">
        <v>9999</v>
      </c>
      <c r="Q3009">
        <v>25</v>
      </c>
      <c r="R3009">
        <v>29</v>
      </c>
      <c r="S3009">
        <v>29</v>
      </c>
      <c r="T3009">
        <v>0.45308747869317079</v>
      </c>
      <c r="U3009">
        <v>0.62107281922125479</v>
      </c>
      <c r="V3009">
        <v>8</v>
      </c>
      <c r="W3009">
        <v>46</v>
      </c>
      <c r="X3009">
        <v>201.92251653155003</v>
      </c>
      <c r="Y3009">
        <v>186.37448275862064</v>
      </c>
      <c r="Z3009">
        <v>186.37448275862064</v>
      </c>
      <c r="AA3009">
        <v>23.131722893957043</v>
      </c>
      <c r="AB3009">
        <v>0</v>
      </c>
      <c r="AD3009">
        <v>1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</row>
    <row r="3010" spans="1:39">
      <c r="A3010">
        <v>10</v>
      </c>
      <c r="B3010">
        <v>119</v>
      </c>
      <c r="C3010">
        <v>2021</v>
      </c>
      <c r="D3010">
        <v>99</v>
      </c>
      <c r="E3010">
        <v>99</v>
      </c>
      <c r="F3010">
        <v>99</v>
      </c>
      <c r="G3010">
        <v>99</v>
      </c>
      <c r="H3010">
        <v>99</v>
      </c>
      <c r="I3010">
        <v>99</v>
      </c>
      <c r="J3010">
        <v>999</v>
      </c>
      <c r="K3010">
        <v>99</v>
      </c>
      <c r="L3010">
        <v>99</v>
      </c>
      <c r="M3010">
        <v>47</v>
      </c>
      <c r="N3010">
        <v>99</v>
      </c>
      <c r="O3010">
        <v>99</v>
      </c>
      <c r="P3010">
        <v>9999</v>
      </c>
      <c r="Q3010">
        <v>7</v>
      </c>
      <c r="R3010">
        <v>12</v>
      </c>
      <c r="S3010">
        <v>12</v>
      </c>
      <c r="T3010">
        <v>0.1874844739420016</v>
      </c>
      <c r="U3010">
        <v>0.24801958821334355</v>
      </c>
      <c r="V3010">
        <v>8</v>
      </c>
      <c r="W3010">
        <v>47</v>
      </c>
      <c r="X3010">
        <v>194.86998916576388</v>
      </c>
      <c r="Y3010">
        <v>179.86500000000001</v>
      </c>
      <c r="Z3010">
        <v>179.86500000000001</v>
      </c>
      <c r="AA3010">
        <v>27.105988421995061</v>
      </c>
      <c r="AB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</row>
    <row r="3011" spans="1:39">
      <c r="A3011">
        <v>10</v>
      </c>
      <c r="B3011">
        <v>120</v>
      </c>
      <c r="C3011">
        <v>2021</v>
      </c>
      <c r="D3011">
        <v>99</v>
      </c>
      <c r="E3011">
        <v>99</v>
      </c>
      <c r="F3011">
        <v>99</v>
      </c>
      <c r="G3011">
        <v>99</v>
      </c>
      <c r="H3011">
        <v>99</v>
      </c>
      <c r="I3011">
        <v>99</v>
      </c>
      <c r="J3011">
        <v>999</v>
      </c>
      <c r="K3011">
        <v>99</v>
      </c>
      <c r="L3011">
        <v>99</v>
      </c>
      <c r="M3011">
        <v>48</v>
      </c>
      <c r="N3011">
        <v>99</v>
      </c>
      <c r="O3011">
        <v>99</v>
      </c>
      <c r="P3011">
        <v>9999</v>
      </c>
      <c r="Q3011">
        <v>69</v>
      </c>
      <c r="R3011">
        <v>98</v>
      </c>
      <c r="S3011">
        <v>98</v>
      </c>
      <c r="T3011">
        <v>1.5311232038596805</v>
      </c>
      <c r="U3011">
        <v>1.9802486143627152</v>
      </c>
      <c r="V3011">
        <v>8</v>
      </c>
      <c r="W3011">
        <v>48</v>
      </c>
      <c r="X3011">
        <v>190.51705839432196</v>
      </c>
      <c r="Y3011">
        <v>175.84724489795923</v>
      </c>
      <c r="Z3011">
        <v>175.84724489795923</v>
      </c>
      <c r="AA3011">
        <v>26.534731832633689</v>
      </c>
      <c r="AB3011">
        <v>0</v>
      </c>
      <c r="AD3011">
        <v>0</v>
      </c>
      <c r="AE3011">
        <v>0</v>
      </c>
      <c r="AF3011">
        <v>0</v>
      </c>
      <c r="AG3011">
        <v>0</v>
      </c>
      <c r="AH3011">
        <v>4</v>
      </c>
      <c r="AI3011">
        <v>2</v>
      </c>
      <c r="AJ3011">
        <v>0</v>
      </c>
      <c r="AK3011">
        <v>0</v>
      </c>
      <c r="AL3011">
        <v>0</v>
      </c>
      <c r="AM3011">
        <v>0</v>
      </c>
    </row>
    <row r="3012" spans="1:39">
      <c r="A3012">
        <v>10</v>
      </c>
      <c r="B3012">
        <v>121</v>
      </c>
      <c r="C3012">
        <v>2021</v>
      </c>
      <c r="D3012">
        <v>99</v>
      </c>
      <c r="E3012">
        <v>99</v>
      </c>
      <c r="F3012">
        <v>99</v>
      </c>
      <c r="G3012">
        <v>99</v>
      </c>
      <c r="H3012">
        <v>99</v>
      </c>
      <c r="I3012">
        <v>99</v>
      </c>
      <c r="J3012">
        <v>999</v>
      </c>
      <c r="K3012">
        <v>99</v>
      </c>
      <c r="L3012">
        <v>99</v>
      </c>
      <c r="M3012">
        <v>49</v>
      </c>
      <c r="N3012">
        <v>99</v>
      </c>
      <c r="O3012">
        <v>99</v>
      </c>
      <c r="P3012">
        <v>9999</v>
      </c>
      <c r="Q3012">
        <v>75</v>
      </c>
      <c r="R3012">
        <v>120</v>
      </c>
      <c r="S3012">
        <v>120</v>
      </c>
      <c r="T3012">
        <v>1.8748447394200167</v>
      </c>
      <c r="U3012">
        <v>2.3821373773280459</v>
      </c>
      <c r="V3012">
        <v>8</v>
      </c>
      <c r="W3012">
        <v>49</v>
      </c>
      <c r="X3012">
        <v>187.16549295774641</v>
      </c>
      <c r="Y3012">
        <v>172.75374999999997</v>
      </c>
      <c r="Z3012">
        <v>172.75374999999997</v>
      </c>
      <c r="AA3012">
        <v>24.517482744037352</v>
      </c>
      <c r="AB3012">
        <v>0</v>
      </c>
      <c r="AD3012">
        <v>1</v>
      </c>
      <c r="AE3012">
        <v>1</v>
      </c>
      <c r="AF3012">
        <v>0</v>
      </c>
      <c r="AG3012">
        <v>0</v>
      </c>
      <c r="AH3012">
        <v>7</v>
      </c>
      <c r="AI3012">
        <v>0</v>
      </c>
      <c r="AJ3012">
        <v>0</v>
      </c>
      <c r="AK3012">
        <v>0</v>
      </c>
      <c r="AL3012">
        <v>0</v>
      </c>
      <c r="AM3012">
        <v>0</v>
      </c>
    </row>
    <row r="3013" spans="1:39">
      <c r="A3013">
        <v>10</v>
      </c>
      <c r="B3013">
        <v>122</v>
      </c>
      <c r="C3013">
        <v>2021</v>
      </c>
      <c r="D3013">
        <v>99</v>
      </c>
      <c r="E3013">
        <v>99</v>
      </c>
      <c r="F3013">
        <v>99</v>
      </c>
      <c r="G3013">
        <v>99</v>
      </c>
      <c r="H3013">
        <v>99</v>
      </c>
      <c r="I3013">
        <v>99</v>
      </c>
      <c r="J3013">
        <v>999</v>
      </c>
      <c r="K3013">
        <v>99</v>
      </c>
      <c r="L3013">
        <v>99</v>
      </c>
      <c r="M3013">
        <v>50</v>
      </c>
      <c r="N3013">
        <v>99</v>
      </c>
      <c r="O3013">
        <v>99</v>
      </c>
      <c r="P3013">
        <v>9999</v>
      </c>
      <c r="Q3013">
        <v>26</v>
      </c>
      <c r="R3013">
        <v>33</v>
      </c>
      <c r="S3013">
        <v>33</v>
      </c>
      <c r="T3013">
        <v>0.5155823033405047</v>
      </c>
      <c r="U3013">
        <v>0.65804628205149107</v>
      </c>
      <c r="V3013">
        <v>11</v>
      </c>
      <c r="W3013">
        <v>50</v>
      </c>
      <c r="X3013">
        <v>188.01076857414887</v>
      </c>
      <c r="Y3013">
        <v>173.53393939393939</v>
      </c>
      <c r="Z3013">
        <v>173.53393939393939</v>
      </c>
      <c r="AA3013">
        <v>29.036386675133006</v>
      </c>
      <c r="AB3013">
        <v>0</v>
      </c>
      <c r="AD3013">
        <v>1</v>
      </c>
      <c r="AE3013">
        <v>1</v>
      </c>
      <c r="AF3013">
        <v>0</v>
      </c>
      <c r="AG3013">
        <v>0</v>
      </c>
      <c r="AH3013">
        <v>2</v>
      </c>
      <c r="AI3013">
        <v>0</v>
      </c>
      <c r="AJ3013">
        <v>1</v>
      </c>
      <c r="AK3013">
        <v>0</v>
      </c>
      <c r="AL3013">
        <v>0</v>
      </c>
      <c r="AM3013">
        <v>0</v>
      </c>
    </row>
    <row r="3014" spans="1:39">
      <c r="A3014">
        <v>10</v>
      </c>
      <c r="B3014">
        <v>123</v>
      </c>
      <c r="C3014">
        <v>2021</v>
      </c>
      <c r="D3014">
        <v>99</v>
      </c>
      <c r="E3014">
        <v>99</v>
      </c>
      <c r="F3014">
        <v>99</v>
      </c>
      <c r="G3014">
        <v>99</v>
      </c>
      <c r="H3014">
        <v>99</v>
      </c>
      <c r="I3014">
        <v>99</v>
      </c>
      <c r="J3014">
        <v>999</v>
      </c>
      <c r="K3014">
        <v>99</v>
      </c>
      <c r="L3014">
        <v>99</v>
      </c>
      <c r="M3014">
        <v>51</v>
      </c>
      <c r="N3014">
        <v>99</v>
      </c>
      <c r="O3014">
        <v>99</v>
      </c>
      <c r="P3014">
        <v>9999</v>
      </c>
      <c r="Q3014">
        <v>100</v>
      </c>
      <c r="R3014">
        <v>166</v>
      </c>
      <c r="S3014">
        <v>166</v>
      </c>
      <c r="T3014">
        <v>2.593535222864356</v>
      </c>
      <c r="U3014">
        <v>3.1078484517327976</v>
      </c>
      <c r="V3014">
        <v>11</v>
      </c>
      <c r="W3014">
        <v>51</v>
      </c>
      <c r="X3014">
        <v>176.51920792596169</v>
      </c>
      <c r="Y3014">
        <v>162.92722891566271</v>
      </c>
      <c r="Z3014">
        <v>162.92722891566271</v>
      </c>
      <c r="AA3014">
        <v>25.138323467942353</v>
      </c>
      <c r="AB3014">
        <v>0</v>
      </c>
      <c r="AD3014">
        <v>1</v>
      </c>
      <c r="AE3014">
        <v>0</v>
      </c>
      <c r="AF3014">
        <v>0</v>
      </c>
      <c r="AG3014">
        <v>1</v>
      </c>
      <c r="AH3014">
        <v>8</v>
      </c>
      <c r="AI3014">
        <v>1</v>
      </c>
      <c r="AJ3014">
        <v>2</v>
      </c>
      <c r="AK3014">
        <v>0</v>
      </c>
      <c r="AL3014">
        <v>0</v>
      </c>
      <c r="AM3014">
        <v>0</v>
      </c>
    </row>
    <row r="3015" spans="1:39">
      <c r="A3015">
        <v>10</v>
      </c>
      <c r="B3015">
        <v>124</v>
      </c>
      <c r="C3015">
        <v>2021</v>
      </c>
      <c r="D3015">
        <v>99</v>
      </c>
      <c r="E3015">
        <v>99</v>
      </c>
      <c r="F3015">
        <v>99</v>
      </c>
      <c r="G3015">
        <v>99</v>
      </c>
      <c r="H3015">
        <v>99</v>
      </c>
      <c r="I3015">
        <v>99</v>
      </c>
      <c r="J3015">
        <v>999</v>
      </c>
      <c r="K3015">
        <v>99</v>
      </c>
      <c r="L3015">
        <v>99</v>
      </c>
      <c r="M3015">
        <v>52</v>
      </c>
      <c r="N3015">
        <v>99</v>
      </c>
      <c r="O3015">
        <v>99</v>
      </c>
      <c r="P3015">
        <v>9999</v>
      </c>
      <c r="Q3015">
        <v>88</v>
      </c>
      <c r="R3015">
        <v>167</v>
      </c>
      <c r="S3015">
        <v>167</v>
      </c>
      <c r="T3015">
        <v>2.6091589290261901</v>
      </c>
      <c r="U3015">
        <v>3.0281881975917151</v>
      </c>
      <c r="V3015">
        <v>11</v>
      </c>
      <c r="W3015">
        <v>52</v>
      </c>
      <c r="X3015">
        <v>170.9647660259113</v>
      </c>
      <c r="Y3015">
        <v>157.80047904191599</v>
      </c>
      <c r="Z3015">
        <v>157.80047904191599</v>
      </c>
      <c r="AA3015">
        <v>25.918296240495319</v>
      </c>
      <c r="AB3015">
        <v>0</v>
      </c>
      <c r="AD3015">
        <v>5</v>
      </c>
      <c r="AE3015">
        <v>1</v>
      </c>
      <c r="AF3015">
        <v>0</v>
      </c>
      <c r="AG3015">
        <v>0</v>
      </c>
      <c r="AH3015">
        <v>7</v>
      </c>
      <c r="AI3015">
        <v>0</v>
      </c>
      <c r="AJ3015">
        <v>0</v>
      </c>
      <c r="AK3015">
        <v>0</v>
      </c>
      <c r="AL3015">
        <v>0</v>
      </c>
      <c r="AM3015">
        <v>0</v>
      </c>
    </row>
    <row r="3016" spans="1:39">
      <c r="A3016">
        <v>10</v>
      </c>
      <c r="B3016">
        <v>125</v>
      </c>
      <c r="C3016">
        <v>2021</v>
      </c>
      <c r="D3016">
        <v>99</v>
      </c>
      <c r="E3016">
        <v>99</v>
      </c>
      <c r="F3016">
        <v>99</v>
      </c>
      <c r="G3016">
        <v>99</v>
      </c>
      <c r="H3016">
        <v>99</v>
      </c>
      <c r="I3016">
        <v>99</v>
      </c>
      <c r="J3016">
        <v>999</v>
      </c>
      <c r="K3016">
        <v>99</v>
      </c>
      <c r="L3016">
        <v>99</v>
      </c>
      <c r="M3016">
        <v>53</v>
      </c>
      <c r="N3016">
        <v>99</v>
      </c>
      <c r="O3016">
        <v>99</v>
      </c>
      <c r="P3016">
        <v>9999</v>
      </c>
      <c r="Q3016">
        <v>55</v>
      </c>
      <c r="R3016">
        <v>72</v>
      </c>
      <c r="S3016">
        <v>72</v>
      </c>
      <c r="T3016">
        <v>1.1249068436520102</v>
      </c>
      <c r="U3016">
        <v>1.3230147464777129</v>
      </c>
      <c r="V3016">
        <v>11</v>
      </c>
      <c r="W3016">
        <v>53</v>
      </c>
      <c r="X3016">
        <v>173.24966895389437</v>
      </c>
      <c r="Y3016">
        <v>159.90944444444443</v>
      </c>
      <c r="Z3016">
        <v>159.90944444444443</v>
      </c>
      <c r="AA3016">
        <v>28.182119769303689</v>
      </c>
      <c r="AB3016">
        <v>0</v>
      </c>
      <c r="AD3016">
        <v>0</v>
      </c>
      <c r="AE3016">
        <v>0</v>
      </c>
      <c r="AF3016">
        <v>0</v>
      </c>
      <c r="AG3016">
        <v>0</v>
      </c>
      <c r="AH3016">
        <v>5</v>
      </c>
      <c r="AI3016">
        <v>1</v>
      </c>
      <c r="AJ3016">
        <v>0</v>
      </c>
      <c r="AK3016">
        <v>1</v>
      </c>
      <c r="AL3016">
        <v>0</v>
      </c>
      <c r="AM3016">
        <v>0</v>
      </c>
    </row>
    <row r="3017" spans="1:39">
      <c r="A3017">
        <v>10</v>
      </c>
      <c r="B3017">
        <v>126</v>
      </c>
      <c r="C3017">
        <v>2021</v>
      </c>
      <c r="D3017">
        <v>99</v>
      </c>
      <c r="E3017">
        <v>99</v>
      </c>
      <c r="F3017">
        <v>99</v>
      </c>
      <c r="G3017">
        <v>99</v>
      </c>
      <c r="H3017">
        <v>99</v>
      </c>
      <c r="I3017">
        <v>99</v>
      </c>
      <c r="J3017">
        <v>999</v>
      </c>
      <c r="K3017">
        <v>99</v>
      </c>
      <c r="L3017">
        <v>99</v>
      </c>
      <c r="M3017">
        <v>54</v>
      </c>
      <c r="N3017">
        <v>99</v>
      </c>
      <c r="O3017">
        <v>99</v>
      </c>
      <c r="P3017">
        <v>9999</v>
      </c>
      <c r="Q3017">
        <v>168</v>
      </c>
      <c r="R3017">
        <v>571</v>
      </c>
      <c r="S3017">
        <v>571</v>
      </c>
      <c r="T3017">
        <v>8.9211362184069127</v>
      </c>
      <c r="U3017">
        <v>10.028603643444274</v>
      </c>
      <c r="V3017">
        <v>11</v>
      </c>
      <c r="W3017">
        <v>54</v>
      </c>
      <c r="X3017">
        <v>165.59399506292783</v>
      </c>
      <c r="Y3017">
        <v>152.84325744308239</v>
      </c>
      <c r="Z3017">
        <v>152.84325744308239</v>
      </c>
      <c r="AA3017">
        <v>25.60817214889822</v>
      </c>
      <c r="AB3017">
        <v>0</v>
      </c>
      <c r="AD3017">
        <v>9</v>
      </c>
      <c r="AE3017">
        <v>3</v>
      </c>
      <c r="AF3017">
        <v>0</v>
      </c>
      <c r="AG3017">
        <v>2</v>
      </c>
      <c r="AH3017">
        <v>19</v>
      </c>
      <c r="AI3017">
        <v>0</v>
      </c>
      <c r="AJ3017">
        <v>1</v>
      </c>
      <c r="AK3017">
        <v>1</v>
      </c>
      <c r="AL3017">
        <v>0</v>
      </c>
      <c r="AM3017">
        <v>0</v>
      </c>
    </row>
    <row r="3018" spans="1:39">
      <c r="A3018">
        <v>10</v>
      </c>
      <c r="B3018">
        <v>127</v>
      </c>
      <c r="C3018">
        <v>2021</v>
      </c>
      <c r="D3018">
        <v>99</v>
      </c>
      <c r="E3018">
        <v>99</v>
      </c>
      <c r="F3018">
        <v>99</v>
      </c>
      <c r="G3018">
        <v>99</v>
      </c>
      <c r="H3018">
        <v>99</v>
      </c>
      <c r="I3018">
        <v>99</v>
      </c>
      <c r="J3018">
        <v>999</v>
      </c>
      <c r="K3018">
        <v>99</v>
      </c>
      <c r="L3018">
        <v>99</v>
      </c>
      <c r="M3018">
        <v>55</v>
      </c>
      <c r="N3018">
        <v>99</v>
      </c>
      <c r="O3018">
        <v>99</v>
      </c>
      <c r="P3018">
        <v>9999</v>
      </c>
      <c r="Q3018">
        <v>129</v>
      </c>
      <c r="R3018">
        <v>316</v>
      </c>
      <c r="S3018">
        <v>316</v>
      </c>
      <c r="T3018">
        <v>4.9370911471393759</v>
      </c>
      <c r="U3018">
        <v>5.3923375531910045</v>
      </c>
      <c r="V3018">
        <v>14</v>
      </c>
      <c r="W3018">
        <v>55</v>
      </c>
      <c r="X3018">
        <v>160.89043021517617</v>
      </c>
      <c r="Y3018">
        <v>148.50186708860753</v>
      </c>
      <c r="Z3018">
        <v>148.50186708860753</v>
      </c>
      <c r="AA3018">
        <v>24.449639690753632</v>
      </c>
      <c r="AB3018">
        <v>0</v>
      </c>
      <c r="AD3018">
        <v>5</v>
      </c>
      <c r="AE3018">
        <v>2</v>
      </c>
      <c r="AF3018">
        <v>0</v>
      </c>
      <c r="AG3018">
        <v>2</v>
      </c>
      <c r="AH3018">
        <v>14</v>
      </c>
      <c r="AI3018">
        <v>1</v>
      </c>
      <c r="AJ3018">
        <v>1</v>
      </c>
      <c r="AK3018">
        <v>0</v>
      </c>
      <c r="AL3018">
        <v>0</v>
      </c>
      <c r="AM3018">
        <v>0</v>
      </c>
    </row>
    <row r="3019" spans="1:39">
      <c r="A3019">
        <v>10</v>
      </c>
      <c r="B3019">
        <v>128</v>
      </c>
      <c r="C3019">
        <v>2021</v>
      </c>
      <c r="D3019">
        <v>99</v>
      </c>
      <c r="E3019">
        <v>99</v>
      </c>
      <c r="F3019">
        <v>99</v>
      </c>
      <c r="G3019">
        <v>99</v>
      </c>
      <c r="H3019">
        <v>99</v>
      </c>
      <c r="I3019">
        <v>99</v>
      </c>
      <c r="J3019">
        <v>999</v>
      </c>
      <c r="K3019">
        <v>99</v>
      </c>
      <c r="L3019">
        <v>99</v>
      </c>
      <c r="M3019">
        <v>56</v>
      </c>
      <c r="N3019">
        <v>99</v>
      </c>
      <c r="O3019">
        <v>99</v>
      </c>
      <c r="P3019">
        <v>9999</v>
      </c>
      <c r="Q3019">
        <v>84</v>
      </c>
      <c r="R3019">
        <v>173</v>
      </c>
      <c r="S3019">
        <v>173</v>
      </c>
      <c r="T3019">
        <v>2.7029011659971904</v>
      </c>
      <c r="U3019">
        <v>2.9467204081127498</v>
      </c>
      <c r="V3019">
        <v>14</v>
      </c>
      <c r="W3019">
        <v>56</v>
      </c>
      <c r="X3019">
        <v>160.59538198510751</v>
      </c>
      <c r="Y3019">
        <v>148.22953757225437</v>
      </c>
      <c r="Z3019">
        <v>148.22953757225437</v>
      </c>
      <c r="AA3019">
        <v>25.257924386117519</v>
      </c>
      <c r="AB3019">
        <v>0</v>
      </c>
      <c r="AD3019">
        <v>4</v>
      </c>
      <c r="AE3019">
        <v>1</v>
      </c>
      <c r="AF3019">
        <v>0</v>
      </c>
      <c r="AG3019">
        <v>1</v>
      </c>
      <c r="AH3019">
        <v>12</v>
      </c>
      <c r="AI3019">
        <v>4</v>
      </c>
      <c r="AJ3019">
        <v>2</v>
      </c>
      <c r="AK3019">
        <v>1</v>
      </c>
      <c r="AL3019">
        <v>0</v>
      </c>
      <c r="AM3019">
        <v>0</v>
      </c>
    </row>
    <row r="3020" spans="1:39">
      <c r="A3020">
        <v>10</v>
      </c>
      <c r="B3020">
        <v>129</v>
      </c>
      <c r="C3020">
        <v>2021</v>
      </c>
      <c r="D3020">
        <v>99</v>
      </c>
      <c r="E3020">
        <v>99</v>
      </c>
      <c r="F3020">
        <v>99</v>
      </c>
      <c r="G3020">
        <v>99</v>
      </c>
      <c r="H3020">
        <v>99</v>
      </c>
      <c r="I3020">
        <v>99</v>
      </c>
      <c r="J3020">
        <v>999</v>
      </c>
      <c r="K3020">
        <v>99</v>
      </c>
      <c r="L3020">
        <v>99</v>
      </c>
      <c r="M3020">
        <v>57</v>
      </c>
      <c r="N3020">
        <v>99</v>
      </c>
      <c r="O3020">
        <v>99</v>
      </c>
      <c r="P3020">
        <v>9999</v>
      </c>
      <c r="Q3020">
        <v>177</v>
      </c>
      <c r="R3020">
        <v>758</v>
      </c>
      <c r="S3020">
        <v>758</v>
      </c>
      <c r="T3020">
        <v>11.842769270669772</v>
      </c>
      <c r="U3020">
        <v>12.325273211896544</v>
      </c>
      <c r="V3020">
        <v>14</v>
      </c>
      <c r="W3020">
        <v>57</v>
      </c>
      <c r="X3020">
        <v>153.30897297729973</v>
      </c>
      <c r="Y3020">
        <v>141.50418205804763</v>
      </c>
      <c r="Z3020">
        <v>141.50418205804763</v>
      </c>
      <c r="AA3020">
        <v>24.230678678868497</v>
      </c>
      <c r="AB3020">
        <v>0</v>
      </c>
      <c r="AD3020">
        <v>13</v>
      </c>
      <c r="AE3020">
        <v>2</v>
      </c>
      <c r="AF3020">
        <v>0</v>
      </c>
      <c r="AG3020">
        <v>2</v>
      </c>
      <c r="AH3020">
        <v>37</v>
      </c>
      <c r="AI3020">
        <v>3</v>
      </c>
      <c r="AJ3020">
        <v>5</v>
      </c>
      <c r="AK3020">
        <v>1</v>
      </c>
      <c r="AL3020">
        <v>0</v>
      </c>
      <c r="AM3020">
        <v>0</v>
      </c>
    </row>
    <row r="3021" spans="1:39">
      <c r="A3021">
        <v>10</v>
      </c>
      <c r="B3021">
        <v>130</v>
      </c>
      <c r="C3021">
        <v>2021</v>
      </c>
      <c r="D3021">
        <v>99</v>
      </c>
      <c r="E3021">
        <v>99</v>
      </c>
      <c r="F3021">
        <v>99</v>
      </c>
      <c r="G3021">
        <v>99</v>
      </c>
      <c r="H3021">
        <v>99</v>
      </c>
      <c r="I3021">
        <v>99</v>
      </c>
      <c r="J3021">
        <v>999</v>
      </c>
      <c r="K3021">
        <v>99</v>
      </c>
      <c r="L3021">
        <v>99</v>
      </c>
      <c r="M3021">
        <v>58</v>
      </c>
      <c r="N3021">
        <v>99</v>
      </c>
      <c r="O3021">
        <v>99</v>
      </c>
      <c r="P3021">
        <v>9999</v>
      </c>
      <c r="Q3021">
        <v>171</v>
      </c>
      <c r="R3021">
        <v>788</v>
      </c>
      <c r="S3021">
        <v>788</v>
      </c>
      <c r="T3021">
        <v>12.311480455524771</v>
      </c>
      <c r="U3021">
        <v>12.227311231546571</v>
      </c>
      <c r="V3021">
        <v>14</v>
      </c>
      <c r="W3021">
        <v>58</v>
      </c>
      <c r="X3021">
        <v>146.30021833460742</v>
      </c>
      <c r="Y3021">
        <v>135.03510152284269</v>
      </c>
      <c r="Z3021">
        <v>135.03510152284269</v>
      </c>
      <c r="AA3021">
        <v>22.158024760436049</v>
      </c>
      <c r="AB3021">
        <v>0</v>
      </c>
      <c r="AD3021">
        <v>16</v>
      </c>
      <c r="AE3021">
        <v>0</v>
      </c>
      <c r="AF3021">
        <v>0</v>
      </c>
      <c r="AG3021">
        <v>7</v>
      </c>
      <c r="AH3021">
        <v>44</v>
      </c>
      <c r="AI3021">
        <v>9</v>
      </c>
      <c r="AJ3021">
        <v>7</v>
      </c>
      <c r="AK3021">
        <v>4</v>
      </c>
      <c r="AL3021">
        <v>0</v>
      </c>
      <c r="AM3021">
        <v>0</v>
      </c>
    </row>
    <row r="3022" spans="1:39">
      <c r="A3022">
        <v>10</v>
      </c>
      <c r="B3022">
        <v>131</v>
      </c>
      <c r="C3022">
        <v>2021</v>
      </c>
      <c r="D3022">
        <v>99</v>
      </c>
      <c r="E3022">
        <v>99</v>
      </c>
      <c r="F3022">
        <v>99</v>
      </c>
      <c r="G3022">
        <v>99</v>
      </c>
      <c r="H3022">
        <v>99</v>
      </c>
      <c r="I3022">
        <v>99</v>
      </c>
      <c r="J3022">
        <v>999</v>
      </c>
      <c r="K3022">
        <v>99</v>
      </c>
      <c r="L3022">
        <v>99</v>
      </c>
      <c r="M3022">
        <v>59</v>
      </c>
      <c r="N3022">
        <v>99</v>
      </c>
      <c r="O3022">
        <v>99</v>
      </c>
      <c r="P3022">
        <v>9999</v>
      </c>
      <c r="Q3022">
        <v>145</v>
      </c>
      <c r="R3022">
        <v>592</v>
      </c>
      <c r="S3022">
        <v>592</v>
      </c>
      <c r="T3022">
        <v>9.2492340478054178</v>
      </c>
      <c r="U3022">
        <v>8.8296251203884069</v>
      </c>
      <c r="V3022">
        <v>14</v>
      </c>
      <c r="W3022">
        <v>59</v>
      </c>
      <c r="X3022">
        <v>140.62443266668615</v>
      </c>
      <c r="Y3022">
        <v>129.79635135135149</v>
      </c>
      <c r="Z3022">
        <v>129.79635135135149</v>
      </c>
      <c r="AA3022">
        <v>20.915009365403016</v>
      </c>
      <c r="AB3022">
        <v>0</v>
      </c>
      <c r="AD3022">
        <v>9</v>
      </c>
      <c r="AE3022">
        <v>0</v>
      </c>
      <c r="AF3022">
        <v>0</v>
      </c>
      <c r="AG3022">
        <v>1</v>
      </c>
      <c r="AH3022">
        <v>32</v>
      </c>
      <c r="AI3022">
        <v>8</v>
      </c>
      <c r="AJ3022">
        <v>3</v>
      </c>
      <c r="AK3022">
        <v>2</v>
      </c>
      <c r="AL3022">
        <v>0</v>
      </c>
      <c r="AM3022">
        <v>0</v>
      </c>
    </row>
    <row r="3023" spans="1:39">
      <c r="A3023">
        <v>10</v>
      </c>
      <c r="B3023">
        <v>132</v>
      </c>
      <c r="C3023">
        <v>2021</v>
      </c>
      <c r="D3023">
        <v>99</v>
      </c>
      <c r="E3023">
        <v>99</v>
      </c>
      <c r="F3023">
        <v>99</v>
      </c>
      <c r="G3023">
        <v>99</v>
      </c>
      <c r="H3023">
        <v>99</v>
      </c>
      <c r="I3023">
        <v>99</v>
      </c>
      <c r="J3023">
        <v>999</v>
      </c>
      <c r="K3023">
        <v>99</v>
      </c>
      <c r="L3023">
        <v>99</v>
      </c>
      <c r="M3023">
        <v>60</v>
      </c>
      <c r="N3023">
        <v>99</v>
      </c>
      <c r="O3023">
        <v>99</v>
      </c>
      <c r="P3023">
        <v>9999</v>
      </c>
      <c r="Q3023">
        <v>165</v>
      </c>
      <c r="R3023">
        <v>759</v>
      </c>
      <c r="S3023">
        <v>759</v>
      </c>
      <c r="T3023">
        <v>11.858392976831603</v>
      </c>
      <c r="U3023">
        <v>10.865949846950128</v>
      </c>
      <c r="V3023">
        <v>17</v>
      </c>
      <c r="W3023">
        <v>60</v>
      </c>
      <c r="X3023">
        <v>134.97898101082421</v>
      </c>
      <c r="Y3023">
        <v>124.58559947299072</v>
      </c>
      <c r="Z3023">
        <v>124.58559947299072</v>
      </c>
      <c r="AA3023">
        <v>19.761067054924016</v>
      </c>
      <c r="AB3023">
        <v>0</v>
      </c>
      <c r="AD3023">
        <v>13</v>
      </c>
      <c r="AE3023">
        <v>4</v>
      </c>
      <c r="AF3023">
        <v>0</v>
      </c>
      <c r="AG3023">
        <v>4</v>
      </c>
      <c r="AH3023">
        <v>32</v>
      </c>
      <c r="AI3023">
        <v>6</v>
      </c>
      <c r="AJ3023">
        <v>5</v>
      </c>
      <c r="AK3023">
        <v>8</v>
      </c>
      <c r="AL3023">
        <v>0</v>
      </c>
      <c r="AM3023">
        <v>0</v>
      </c>
    </row>
    <row r="3024" spans="1:39">
      <c r="A3024">
        <v>10</v>
      </c>
      <c r="B3024">
        <v>133</v>
      </c>
      <c r="C3024">
        <v>2021</v>
      </c>
      <c r="D3024">
        <v>99</v>
      </c>
      <c r="E3024">
        <v>99</v>
      </c>
      <c r="F3024">
        <v>99</v>
      </c>
      <c r="G3024">
        <v>99</v>
      </c>
      <c r="H3024">
        <v>99</v>
      </c>
      <c r="I3024">
        <v>99</v>
      </c>
      <c r="J3024">
        <v>999</v>
      </c>
      <c r="K3024">
        <v>99</v>
      </c>
      <c r="L3024">
        <v>99</v>
      </c>
      <c r="M3024">
        <v>61</v>
      </c>
      <c r="N3024">
        <v>99</v>
      </c>
      <c r="O3024">
        <v>99</v>
      </c>
      <c r="P3024">
        <v>9999</v>
      </c>
      <c r="Q3024">
        <v>157</v>
      </c>
      <c r="R3024">
        <v>670</v>
      </c>
      <c r="S3024">
        <v>670</v>
      </c>
      <c r="T3024">
        <v>10.467883128428424</v>
      </c>
      <c r="U3024">
        <v>9.2907844953870402</v>
      </c>
      <c r="V3024">
        <v>17</v>
      </c>
      <c r="W3024">
        <v>61</v>
      </c>
      <c r="X3024">
        <v>130.74280816933731</v>
      </c>
      <c r="Y3024">
        <v>120.67561194029857</v>
      </c>
      <c r="Z3024">
        <v>120.67561194029857</v>
      </c>
      <c r="AA3024">
        <v>20.194607308066196</v>
      </c>
      <c r="AB3024">
        <v>0</v>
      </c>
      <c r="AD3024">
        <v>12</v>
      </c>
      <c r="AE3024">
        <v>1</v>
      </c>
      <c r="AF3024">
        <v>0</v>
      </c>
      <c r="AG3024">
        <v>6</v>
      </c>
      <c r="AH3024">
        <v>25</v>
      </c>
      <c r="AI3024">
        <v>6</v>
      </c>
      <c r="AJ3024">
        <v>1</v>
      </c>
      <c r="AK3024">
        <v>4</v>
      </c>
      <c r="AL3024">
        <v>0</v>
      </c>
      <c r="AM3024">
        <v>0</v>
      </c>
    </row>
    <row r="3025" spans="1:39">
      <c r="A3025">
        <v>10</v>
      </c>
      <c r="B3025">
        <v>134</v>
      </c>
      <c r="C3025">
        <v>2021</v>
      </c>
      <c r="D3025">
        <v>99</v>
      </c>
      <c r="E3025">
        <v>99</v>
      </c>
      <c r="F3025">
        <v>99</v>
      </c>
      <c r="G3025">
        <v>99</v>
      </c>
      <c r="H3025">
        <v>99</v>
      </c>
      <c r="I3025">
        <v>99</v>
      </c>
      <c r="J3025">
        <v>999</v>
      </c>
      <c r="K3025">
        <v>99</v>
      </c>
      <c r="L3025">
        <v>99</v>
      </c>
      <c r="M3025">
        <v>62</v>
      </c>
      <c r="N3025">
        <v>99</v>
      </c>
      <c r="O3025">
        <v>99</v>
      </c>
      <c r="P3025">
        <v>9999</v>
      </c>
      <c r="Q3025">
        <v>111</v>
      </c>
      <c r="R3025">
        <v>292</v>
      </c>
      <c r="S3025">
        <v>292</v>
      </c>
      <c r="T3025">
        <v>4.5621221992553718</v>
      </c>
      <c r="U3025">
        <v>3.9013553159660224</v>
      </c>
      <c r="V3025">
        <v>17</v>
      </c>
      <c r="W3025">
        <v>62</v>
      </c>
      <c r="X3025">
        <v>125.97166773030165</v>
      </c>
      <c r="Y3025">
        <v>116.27184931506848</v>
      </c>
      <c r="Z3025">
        <v>116.27184931506848</v>
      </c>
      <c r="AA3025">
        <v>21.238303872356489</v>
      </c>
      <c r="AB3025">
        <v>0</v>
      </c>
      <c r="AD3025">
        <v>8</v>
      </c>
      <c r="AE3025">
        <v>0</v>
      </c>
      <c r="AF3025">
        <v>1</v>
      </c>
      <c r="AG3025">
        <v>2</v>
      </c>
      <c r="AH3025">
        <v>18</v>
      </c>
      <c r="AI3025">
        <v>4</v>
      </c>
      <c r="AJ3025">
        <v>1</v>
      </c>
      <c r="AK3025">
        <v>3</v>
      </c>
      <c r="AL3025">
        <v>0</v>
      </c>
      <c r="AM3025">
        <v>0</v>
      </c>
    </row>
    <row r="3026" spans="1:39">
      <c r="A3026">
        <v>10</v>
      </c>
      <c r="B3026">
        <v>135</v>
      </c>
      <c r="C3026">
        <v>2021</v>
      </c>
      <c r="D3026">
        <v>99</v>
      </c>
      <c r="E3026">
        <v>99</v>
      </c>
      <c r="F3026">
        <v>99</v>
      </c>
      <c r="G3026">
        <v>99</v>
      </c>
      <c r="H3026">
        <v>99</v>
      </c>
      <c r="I3026">
        <v>99</v>
      </c>
      <c r="J3026">
        <v>999</v>
      </c>
      <c r="K3026">
        <v>99</v>
      </c>
      <c r="L3026">
        <v>99</v>
      </c>
      <c r="M3026">
        <v>63</v>
      </c>
      <c r="N3026">
        <v>99</v>
      </c>
      <c r="O3026">
        <v>99</v>
      </c>
      <c r="P3026">
        <v>9999</v>
      </c>
      <c r="Q3026">
        <v>151</v>
      </c>
      <c r="R3026">
        <v>640.52999999999986</v>
      </c>
      <c r="S3026">
        <v>640.52999999999986</v>
      </c>
      <c r="T3026">
        <v>10.007452507839195</v>
      </c>
      <c r="U3026">
        <v>8.5647160506770792</v>
      </c>
      <c r="V3026">
        <v>17</v>
      </c>
      <c r="W3026">
        <v>63</v>
      </c>
      <c r="X3026">
        <v>126.07057072302956</v>
      </c>
      <c r="Y3026">
        <v>116.36313677735625</v>
      </c>
      <c r="Z3026">
        <v>116.36313677735625</v>
      </c>
      <c r="AA3026">
        <v>20.215590496301726</v>
      </c>
      <c r="AD3026">
        <v>12.53</v>
      </c>
      <c r="AE3026">
        <v>0</v>
      </c>
      <c r="AF3026">
        <v>0</v>
      </c>
      <c r="AG3026">
        <v>2</v>
      </c>
      <c r="AH3026">
        <v>25</v>
      </c>
      <c r="AI3026">
        <v>6</v>
      </c>
      <c r="AJ3026">
        <v>0</v>
      </c>
      <c r="AK3026">
        <v>6</v>
      </c>
      <c r="AL3026">
        <v>0</v>
      </c>
      <c r="AM3026">
        <v>0</v>
      </c>
    </row>
    <row r="3027" spans="1:39">
      <c r="A3027">
        <v>10</v>
      </c>
      <c r="B3027">
        <v>136</v>
      </c>
      <c r="C3027">
        <v>2021</v>
      </c>
      <c r="D3027">
        <v>99</v>
      </c>
      <c r="E3027">
        <v>99</v>
      </c>
      <c r="F3027">
        <v>99</v>
      </c>
      <c r="G3027">
        <v>99</v>
      </c>
      <c r="H3027">
        <v>99</v>
      </c>
      <c r="I3027">
        <v>99</v>
      </c>
      <c r="J3027">
        <v>999</v>
      </c>
      <c r="K3027">
        <v>99</v>
      </c>
      <c r="L3027">
        <v>99</v>
      </c>
      <c r="M3027">
        <v>64</v>
      </c>
      <c r="N3027">
        <v>99</v>
      </c>
      <c r="O3027">
        <v>99</v>
      </c>
      <c r="P3027">
        <v>9999</v>
      </c>
      <c r="Q3027">
        <v>28</v>
      </c>
      <c r="R3027">
        <v>65</v>
      </c>
      <c r="S3027">
        <v>65</v>
      </c>
      <c r="T3027">
        <v>1.0155409005191758</v>
      </c>
      <c r="U3027">
        <v>0.83440795311871518</v>
      </c>
      <c r="V3027">
        <v>17</v>
      </c>
      <c r="W3027">
        <v>64</v>
      </c>
      <c r="X3027">
        <v>121.03341945162101</v>
      </c>
      <c r="Y3027">
        <v>111.71384615384618</v>
      </c>
      <c r="Z3027">
        <v>111.71384615384618</v>
      </c>
      <c r="AA3027">
        <v>23.54167419001114</v>
      </c>
      <c r="AB3027">
        <v>0</v>
      </c>
      <c r="AD3027">
        <v>1</v>
      </c>
      <c r="AE3027">
        <v>0</v>
      </c>
      <c r="AF3027">
        <v>0</v>
      </c>
      <c r="AG3027">
        <v>0</v>
      </c>
      <c r="AH3027">
        <v>10</v>
      </c>
      <c r="AI3027">
        <v>2</v>
      </c>
      <c r="AJ3027">
        <v>0</v>
      </c>
      <c r="AK3027">
        <v>2</v>
      </c>
      <c r="AL3027">
        <v>0</v>
      </c>
      <c r="AM3027">
        <v>0</v>
      </c>
    </row>
    <row r="3028" spans="1:39">
      <c r="A3028">
        <v>10</v>
      </c>
      <c r="B3028">
        <v>137</v>
      </c>
      <c r="C3028">
        <v>2021</v>
      </c>
      <c r="D3028">
        <v>99</v>
      </c>
      <c r="E3028">
        <v>99</v>
      </c>
      <c r="F3028">
        <v>99</v>
      </c>
      <c r="G3028">
        <v>99</v>
      </c>
      <c r="H3028">
        <v>99</v>
      </c>
      <c r="I3028">
        <v>99</v>
      </c>
      <c r="J3028">
        <v>999</v>
      </c>
      <c r="K3028">
        <v>99</v>
      </c>
      <c r="L3028">
        <v>99</v>
      </c>
      <c r="M3028">
        <v>65</v>
      </c>
      <c r="N3028">
        <v>99</v>
      </c>
      <c r="O3028">
        <v>99</v>
      </c>
      <c r="P3028">
        <v>9999</v>
      </c>
      <c r="Q3028">
        <v>6</v>
      </c>
      <c r="R3028">
        <v>6</v>
      </c>
      <c r="S3028">
        <v>6</v>
      </c>
      <c r="T3028">
        <v>9.37422369710008E-2</v>
      </c>
      <c r="U3028">
        <v>9.1414404790334053E-2</v>
      </c>
      <c r="V3028">
        <v>17</v>
      </c>
      <c r="W3028">
        <v>65</v>
      </c>
      <c r="X3028">
        <v>143.6493318887685</v>
      </c>
      <c r="Y3028">
        <v>132.58833333333337</v>
      </c>
      <c r="Z3028">
        <v>132.58833333333337</v>
      </c>
      <c r="AA3028">
        <v>25.943261435079609</v>
      </c>
      <c r="AB3028">
        <v>0</v>
      </c>
      <c r="AD3028">
        <v>0</v>
      </c>
      <c r="AE3028">
        <v>1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</row>
    <row r="3029" spans="1:39">
      <c r="A3029">
        <v>10</v>
      </c>
      <c r="B3029">
        <v>138</v>
      </c>
      <c r="C3029">
        <v>2021</v>
      </c>
      <c r="D3029">
        <v>99</v>
      </c>
      <c r="E3029">
        <v>99</v>
      </c>
      <c r="F3029">
        <v>99</v>
      </c>
      <c r="G3029">
        <v>99</v>
      </c>
      <c r="H3029">
        <v>99</v>
      </c>
      <c r="I3029">
        <v>99</v>
      </c>
      <c r="J3029">
        <v>999</v>
      </c>
      <c r="K3029">
        <v>99</v>
      </c>
      <c r="L3029">
        <v>99</v>
      </c>
      <c r="M3029">
        <v>66</v>
      </c>
      <c r="N3029">
        <v>99</v>
      </c>
      <c r="O3029">
        <v>99</v>
      </c>
      <c r="P3029">
        <v>9999</v>
      </c>
    </row>
    <row r="3030" spans="1:39">
      <c r="A3030">
        <v>10</v>
      </c>
      <c r="B3030">
        <v>139</v>
      </c>
      <c r="C3030">
        <v>2021</v>
      </c>
      <c r="D3030">
        <v>99</v>
      </c>
      <c r="E3030">
        <v>99</v>
      </c>
      <c r="F3030">
        <v>99</v>
      </c>
      <c r="G3030">
        <v>99</v>
      </c>
      <c r="H3030">
        <v>99</v>
      </c>
      <c r="I3030">
        <v>99</v>
      </c>
      <c r="J3030">
        <v>999</v>
      </c>
      <c r="K3030">
        <v>99</v>
      </c>
      <c r="L3030">
        <v>99</v>
      </c>
      <c r="M3030">
        <v>67</v>
      </c>
      <c r="N3030">
        <v>99</v>
      </c>
      <c r="O3030">
        <v>99</v>
      </c>
      <c r="P3030">
        <v>9999</v>
      </c>
    </row>
    <row r="3031" spans="1:39">
      <c r="A3031">
        <v>10</v>
      </c>
      <c r="B3031">
        <v>140</v>
      </c>
      <c r="C3031">
        <v>2021</v>
      </c>
      <c r="D3031">
        <v>99</v>
      </c>
      <c r="E3031">
        <v>99</v>
      </c>
      <c r="F3031">
        <v>99</v>
      </c>
      <c r="G3031">
        <v>99</v>
      </c>
      <c r="H3031">
        <v>99</v>
      </c>
      <c r="I3031">
        <v>99</v>
      </c>
      <c r="J3031">
        <v>999</v>
      </c>
      <c r="K3031">
        <v>99</v>
      </c>
      <c r="L3031">
        <v>99</v>
      </c>
      <c r="M3031">
        <v>68</v>
      </c>
      <c r="N3031">
        <v>99</v>
      </c>
      <c r="O3031">
        <v>99</v>
      </c>
      <c r="P3031">
        <v>9999</v>
      </c>
    </row>
    <row r="3032" spans="1:39">
      <c r="A3032">
        <v>10</v>
      </c>
      <c r="B3032">
        <v>141</v>
      </c>
      <c r="C3032">
        <v>2020</v>
      </c>
      <c r="D3032">
        <v>99</v>
      </c>
      <c r="E3032">
        <v>99</v>
      </c>
      <c r="F3032">
        <v>99</v>
      </c>
      <c r="G3032">
        <v>99</v>
      </c>
      <c r="H3032">
        <v>99</v>
      </c>
      <c r="I3032">
        <v>99</v>
      </c>
      <c r="J3032">
        <v>999</v>
      </c>
      <c r="K3032">
        <v>99</v>
      </c>
      <c r="L3032">
        <v>99</v>
      </c>
      <c r="M3032">
        <v>0</v>
      </c>
      <c r="N3032">
        <v>99</v>
      </c>
      <c r="O3032">
        <v>99</v>
      </c>
      <c r="P3032">
        <v>9999</v>
      </c>
      <c r="Q3032">
        <v>10</v>
      </c>
      <c r="R3032">
        <v>12</v>
      </c>
      <c r="S3032">
        <v>0</v>
      </c>
      <c r="T3032">
        <v>0.18069567836169256</v>
      </c>
      <c r="U3032">
        <v>0</v>
      </c>
      <c r="V3032">
        <v>3.75</v>
      </c>
      <c r="X3032">
        <v>167.8313470566992</v>
      </c>
      <c r="Y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</row>
    <row r="3033" spans="1:39">
      <c r="A3033">
        <v>10</v>
      </c>
      <c r="B3033">
        <v>142</v>
      </c>
      <c r="C3033">
        <v>2020</v>
      </c>
      <c r="D3033">
        <v>99</v>
      </c>
      <c r="E3033">
        <v>99</v>
      </c>
      <c r="F3033">
        <v>99</v>
      </c>
      <c r="G3033">
        <v>99</v>
      </c>
      <c r="H3033">
        <v>99</v>
      </c>
      <c r="I3033">
        <v>99</v>
      </c>
      <c r="J3033">
        <v>999</v>
      </c>
      <c r="K3033">
        <v>99</v>
      </c>
      <c r="L3033">
        <v>99</v>
      </c>
      <c r="M3033">
        <v>35</v>
      </c>
      <c r="N3033">
        <v>99</v>
      </c>
      <c r="O3033">
        <v>99</v>
      </c>
      <c r="P3033">
        <v>9999</v>
      </c>
    </row>
    <row r="3034" spans="1:39">
      <c r="A3034">
        <v>10</v>
      </c>
      <c r="B3034">
        <v>143</v>
      </c>
      <c r="C3034">
        <v>2020</v>
      </c>
      <c r="D3034">
        <v>99</v>
      </c>
      <c r="E3034">
        <v>99</v>
      </c>
      <c r="F3034">
        <v>99</v>
      </c>
      <c r="G3034">
        <v>99</v>
      </c>
      <c r="H3034">
        <v>99</v>
      </c>
      <c r="I3034">
        <v>99</v>
      </c>
      <c r="J3034">
        <v>999</v>
      </c>
      <c r="K3034">
        <v>99</v>
      </c>
      <c r="L3034">
        <v>99</v>
      </c>
      <c r="M3034">
        <v>36</v>
      </c>
      <c r="N3034">
        <v>99</v>
      </c>
      <c r="O3034">
        <v>99</v>
      </c>
      <c r="P3034">
        <v>9999</v>
      </c>
      <c r="Q3034">
        <v>3</v>
      </c>
      <c r="R3034">
        <v>3</v>
      </c>
      <c r="S3034">
        <v>3</v>
      </c>
      <c r="T3034">
        <v>4.5173919590423134E-2</v>
      </c>
      <c r="U3034">
        <v>7.4747065766378309E-2</v>
      </c>
      <c r="V3034">
        <v>2</v>
      </c>
      <c r="W3034">
        <v>36</v>
      </c>
      <c r="X3034">
        <v>237.91982665222096</v>
      </c>
      <c r="Y3034">
        <v>219.6</v>
      </c>
      <c r="Z3034">
        <v>219.6</v>
      </c>
      <c r="AA3034">
        <v>14.043029112931992</v>
      </c>
      <c r="AB3034">
        <v>0</v>
      </c>
      <c r="AD3034">
        <v>1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</row>
    <row r="3035" spans="1:39">
      <c r="A3035">
        <v>10</v>
      </c>
      <c r="B3035">
        <v>144</v>
      </c>
      <c r="C3035">
        <v>2020</v>
      </c>
      <c r="D3035">
        <v>99</v>
      </c>
      <c r="E3035">
        <v>99</v>
      </c>
      <c r="F3035">
        <v>99</v>
      </c>
      <c r="G3035">
        <v>99</v>
      </c>
      <c r="H3035">
        <v>99</v>
      </c>
      <c r="I3035">
        <v>99</v>
      </c>
      <c r="J3035">
        <v>999</v>
      </c>
      <c r="K3035">
        <v>99</v>
      </c>
      <c r="L3035">
        <v>99</v>
      </c>
      <c r="M3035">
        <v>37</v>
      </c>
      <c r="N3035">
        <v>99</v>
      </c>
      <c r="O3035">
        <v>99</v>
      </c>
      <c r="P3035">
        <v>9999</v>
      </c>
    </row>
    <row r="3036" spans="1:39">
      <c r="A3036">
        <v>10</v>
      </c>
      <c r="B3036">
        <v>145</v>
      </c>
      <c r="C3036">
        <v>2020</v>
      </c>
      <c r="D3036">
        <v>99</v>
      </c>
      <c r="E3036">
        <v>99</v>
      </c>
      <c r="F3036">
        <v>99</v>
      </c>
      <c r="G3036">
        <v>99</v>
      </c>
      <c r="H3036">
        <v>99</v>
      </c>
      <c r="I3036">
        <v>99</v>
      </c>
      <c r="J3036">
        <v>999</v>
      </c>
      <c r="K3036">
        <v>99</v>
      </c>
      <c r="L3036">
        <v>99</v>
      </c>
      <c r="M3036">
        <v>38</v>
      </c>
      <c r="N3036">
        <v>99</v>
      </c>
      <c r="O3036">
        <v>99</v>
      </c>
      <c r="P3036">
        <v>9999</v>
      </c>
      <c r="Q3036">
        <v>2</v>
      </c>
      <c r="R3036">
        <v>2</v>
      </c>
      <c r="S3036">
        <v>2</v>
      </c>
      <c r="T3036">
        <v>3.0115946393615423E-2</v>
      </c>
      <c r="U3036">
        <v>5.417687295604981E-2</v>
      </c>
      <c r="V3036">
        <v>2</v>
      </c>
      <c r="W3036">
        <v>38</v>
      </c>
      <c r="X3036">
        <v>258.66738894907905</v>
      </c>
      <c r="Y3036">
        <v>238.75</v>
      </c>
      <c r="Z3036">
        <v>238.75</v>
      </c>
      <c r="AA3036">
        <v>7.8499999999998513</v>
      </c>
      <c r="AB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</row>
    <row r="3037" spans="1:39">
      <c r="A3037">
        <v>10</v>
      </c>
      <c r="B3037">
        <v>146</v>
      </c>
      <c r="C3037">
        <v>2020</v>
      </c>
      <c r="D3037">
        <v>99</v>
      </c>
      <c r="E3037">
        <v>99</v>
      </c>
      <c r="F3037">
        <v>99</v>
      </c>
      <c r="G3037">
        <v>99</v>
      </c>
      <c r="H3037">
        <v>99</v>
      </c>
      <c r="I3037">
        <v>99</v>
      </c>
      <c r="J3037">
        <v>999</v>
      </c>
      <c r="K3037">
        <v>99</v>
      </c>
      <c r="L3037">
        <v>99</v>
      </c>
      <c r="M3037">
        <v>39</v>
      </c>
      <c r="N3037">
        <v>99</v>
      </c>
      <c r="O3037">
        <v>99</v>
      </c>
      <c r="P3037">
        <v>9999</v>
      </c>
      <c r="Q3037">
        <v>5</v>
      </c>
      <c r="R3037">
        <v>6</v>
      </c>
      <c r="S3037">
        <v>6</v>
      </c>
      <c r="T3037">
        <v>9.0347839180846268E-2</v>
      </c>
      <c r="U3037">
        <v>0.12951392770540499</v>
      </c>
      <c r="V3037">
        <v>2</v>
      </c>
      <c r="W3037">
        <v>39</v>
      </c>
      <c r="X3037">
        <v>206.12134344528712</v>
      </c>
      <c r="Y3037">
        <v>190.25</v>
      </c>
      <c r="Z3037">
        <v>190.25</v>
      </c>
      <c r="AA3037">
        <v>43.361532491368408</v>
      </c>
      <c r="AB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</row>
    <row r="3038" spans="1:39">
      <c r="A3038">
        <v>10</v>
      </c>
      <c r="B3038">
        <v>147</v>
      </c>
      <c r="C3038">
        <v>2020</v>
      </c>
      <c r="D3038">
        <v>99</v>
      </c>
      <c r="E3038">
        <v>99</v>
      </c>
      <c r="F3038">
        <v>99</v>
      </c>
      <c r="G3038">
        <v>99</v>
      </c>
      <c r="H3038">
        <v>99</v>
      </c>
      <c r="I3038">
        <v>99</v>
      </c>
      <c r="J3038">
        <v>999</v>
      </c>
      <c r="K3038">
        <v>99</v>
      </c>
      <c r="L3038">
        <v>99</v>
      </c>
      <c r="M3038">
        <v>40</v>
      </c>
      <c r="N3038">
        <v>99</v>
      </c>
      <c r="O3038">
        <v>99</v>
      </c>
      <c r="P3038">
        <v>9999</v>
      </c>
      <c r="Q3038">
        <v>2</v>
      </c>
      <c r="R3038">
        <v>2</v>
      </c>
      <c r="S3038">
        <v>2</v>
      </c>
      <c r="T3038">
        <v>3.0115946393615423E-2</v>
      </c>
      <c r="U3038">
        <v>4.7233156464091201E-2</v>
      </c>
      <c r="V3038">
        <v>5</v>
      </c>
      <c r="W3038">
        <v>40</v>
      </c>
      <c r="X3038">
        <v>225.51462621885156</v>
      </c>
      <c r="Y3038">
        <v>208.15</v>
      </c>
      <c r="Z3038">
        <v>208.15</v>
      </c>
      <c r="AA3038">
        <v>0.55000000000476246</v>
      </c>
      <c r="AB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</row>
    <row r="3039" spans="1:39">
      <c r="A3039">
        <v>10</v>
      </c>
      <c r="B3039">
        <v>148</v>
      </c>
      <c r="C3039">
        <v>2020</v>
      </c>
      <c r="D3039">
        <v>99</v>
      </c>
      <c r="E3039">
        <v>99</v>
      </c>
      <c r="F3039">
        <v>99</v>
      </c>
      <c r="G3039">
        <v>99</v>
      </c>
      <c r="H3039">
        <v>99</v>
      </c>
      <c r="I3039">
        <v>99</v>
      </c>
      <c r="J3039">
        <v>999</v>
      </c>
      <c r="K3039">
        <v>99</v>
      </c>
      <c r="L3039">
        <v>99</v>
      </c>
      <c r="M3039">
        <v>41</v>
      </c>
      <c r="N3039">
        <v>99</v>
      </c>
      <c r="O3039">
        <v>99</v>
      </c>
      <c r="P3039">
        <v>9999</v>
      </c>
      <c r="Q3039">
        <v>1</v>
      </c>
      <c r="R3039">
        <v>1</v>
      </c>
      <c r="S3039">
        <v>1</v>
      </c>
      <c r="T3039">
        <v>1.5057973196807711E-2</v>
      </c>
      <c r="U3039">
        <v>2.1988435557869022E-2</v>
      </c>
      <c r="V3039">
        <v>5</v>
      </c>
      <c r="W3039">
        <v>41</v>
      </c>
      <c r="X3039">
        <v>209.96749729144096</v>
      </c>
      <c r="Y3039">
        <v>193.8</v>
      </c>
      <c r="Z3039">
        <v>193.8</v>
      </c>
      <c r="AA3039">
        <v>0</v>
      </c>
      <c r="AB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</row>
    <row r="3040" spans="1:39">
      <c r="A3040">
        <v>10</v>
      </c>
      <c r="B3040">
        <v>149</v>
      </c>
      <c r="C3040">
        <v>2020</v>
      </c>
      <c r="D3040">
        <v>99</v>
      </c>
      <c r="E3040">
        <v>99</v>
      </c>
      <c r="F3040">
        <v>99</v>
      </c>
      <c r="G3040">
        <v>99</v>
      </c>
      <c r="H3040">
        <v>99</v>
      </c>
      <c r="I3040">
        <v>99</v>
      </c>
      <c r="J3040">
        <v>999</v>
      </c>
      <c r="K3040">
        <v>99</v>
      </c>
      <c r="L3040">
        <v>99</v>
      </c>
      <c r="M3040">
        <v>42</v>
      </c>
      <c r="N3040">
        <v>99</v>
      </c>
      <c r="O3040">
        <v>99</v>
      </c>
      <c r="P3040">
        <v>9999</v>
      </c>
      <c r="Q3040">
        <v>10</v>
      </c>
      <c r="R3040">
        <v>10</v>
      </c>
      <c r="S3040">
        <v>10</v>
      </c>
      <c r="T3040">
        <v>0.15057973196807711</v>
      </c>
      <c r="U3040">
        <v>0.2294603306100842</v>
      </c>
      <c r="V3040">
        <v>5</v>
      </c>
      <c r="W3040">
        <v>42</v>
      </c>
      <c r="X3040">
        <v>219.11159263271944</v>
      </c>
      <c r="Y3040">
        <v>202.24</v>
      </c>
      <c r="Z3040">
        <v>202.24</v>
      </c>
      <c r="AA3040">
        <v>24.68968205546625</v>
      </c>
      <c r="AB3040">
        <v>0</v>
      </c>
      <c r="AD3040">
        <v>1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</row>
    <row r="3041" spans="1:39">
      <c r="A3041">
        <v>10</v>
      </c>
      <c r="B3041">
        <v>150</v>
      </c>
      <c r="C3041">
        <v>2020</v>
      </c>
      <c r="D3041">
        <v>99</v>
      </c>
      <c r="E3041">
        <v>99</v>
      </c>
      <c r="F3041">
        <v>99</v>
      </c>
      <c r="G3041">
        <v>99</v>
      </c>
      <c r="H3041">
        <v>99</v>
      </c>
      <c r="I3041">
        <v>99</v>
      </c>
      <c r="J3041">
        <v>999</v>
      </c>
      <c r="K3041">
        <v>99</v>
      </c>
      <c r="L3041">
        <v>99</v>
      </c>
      <c r="M3041">
        <v>43</v>
      </c>
      <c r="N3041">
        <v>99</v>
      </c>
      <c r="O3041">
        <v>99</v>
      </c>
      <c r="P3041">
        <v>9999</v>
      </c>
      <c r="Q3041">
        <v>9</v>
      </c>
      <c r="R3041">
        <v>10</v>
      </c>
      <c r="S3041">
        <v>10</v>
      </c>
      <c r="T3041">
        <v>0.15057973196807711</v>
      </c>
      <c r="U3041">
        <v>0.20907167287144088</v>
      </c>
      <c r="V3041">
        <v>5</v>
      </c>
      <c r="W3041">
        <v>43</v>
      </c>
      <c r="X3041">
        <v>199.64247020585049</v>
      </c>
      <c r="Y3041">
        <v>184.27</v>
      </c>
      <c r="Z3041">
        <v>184.27</v>
      </c>
      <c r="AA3041">
        <v>20.691208277913447</v>
      </c>
      <c r="AB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</row>
    <row r="3042" spans="1:39">
      <c r="A3042">
        <v>10</v>
      </c>
      <c r="B3042">
        <v>151</v>
      </c>
      <c r="C3042">
        <v>2020</v>
      </c>
      <c r="D3042">
        <v>99</v>
      </c>
      <c r="E3042">
        <v>99</v>
      </c>
      <c r="F3042">
        <v>99</v>
      </c>
      <c r="G3042">
        <v>99</v>
      </c>
      <c r="H3042">
        <v>99</v>
      </c>
      <c r="I3042">
        <v>99</v>
      </c>
      <c r="J3042">
        <v>999</v>
      </c>
      <c r="K3042">
        <v>99</v>
      </c>
      <c r="L3042">
        <v>99</v>
      </c>
      <c r="M3042">
        <v>44</v>
      </c>
      <c r="N3042">
        <v>99</v>
      </c>
      <c r="O3042">
        <v>99</v>
      </c>
      <c r="P3042">
        <v>9999</v>
      </c>
      <c r="Q3042">
        <v>9</v>
      </c>
      <c r="R3042">
        <v>12</v>
      </c>
      <c r="S3042">
        <v>12</v>
      </c>
      <c r="T3042">
        <v>0.18069567836169256</v>
      </c>
      <c r="U3042">
        <v>0.25640694281335502</v>
      </c>
      <c r="V3042">
        <v>5</v>
      </c>
      <c r="W3042">
        <v>44</v>
      </c>
      <c r="X3042">
        <v>204.03575297941495</v>
      </c>
      <c r="Y3042">
        <v>188.32500000000005</v>
      </c>
      <c r="Z3042">
        <v>188.32500000000005</v>
      </c>
      <c r="AA3042">
        <v>20.044871538625287</v>
      </c>
      <c r="AB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</row>
    <row r="3043" spans="1:39">
      <c r="A3043">
        <v>10</v>
      </c>
      <c r="B3043">
        <v>152</v>
      </c>
      <c r="C3043">
        <v>2020</v>
      </c>
      <c r="D3043">
        <v>99</v>
      </c>
      <c r="E3043">
        <v>99</v>
      </c>
      <c r="F3043">
        <v>99</v>
      </c>
      <c r="G3043">
        <v>99</v>
      </c>
      <c r="H3043">
        <v>99</v>
      </c>
      <c r="I3043">
        <v>99</v>
      </c>
      <c r="J3043">
        <v>999</v>
      </c>
      <c r="K3043">
        <v>99</v>
      </c>
      <c r="L3043">
        <v>99</v>
      </c>
      <c r="M3043">
        <v>45</v>
      </c>
      <c r="N3043">
        <v>99</v>
      </c>
      <c r="O3043">
        <v>99</v>
      </c>
      <c r="P3043">
        <v>9999</v>
      </c>
      <c r="Q3043">
        <v>16</v>
      </c>
      <c r="R3043">
        <v>18</v>
      </c>
      <c r="S3043">
        <v>18</v>
      </c>
      <c r="T3043">
        <v>0.27104351754253875</v>
      </c>
      <c r="U3043">
        <v>0.37236246985227223</v>
      </c>
      <c r="V3043">
        <v>8</v>
      </c>
      <c r="W3043">
        <v>45</v>
      </c>
      <c r="X3043">
        <v>197.53822077765744</v>
      </c>
      <c r="Y3043">
        <v>182.32777777777775</v>
      </c>
      <c r="Z3043">
        <v>182.32777777777775</v>
      </c>
      <c r="AA3043">
        <v>30.654921764621193</v>
      </c>
      <c r="AB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</row>
    <row r="3044" spans="1:39">
      <c r="A3044">
        <v>10</v>
      </c>
      <c r="B3044">
        <v>153</v>
      </c>
      <c r="C3044">
        <v>2020</v>
      </c>
      <c r="D3044">
        <v>99</v>
      </c>
      <c r="E3044">
        <v>99</v>
      </c>
      <c r="F3044">
        <v>99</v>
      </c>
      <c r="G3044">
        <v>99</v>
      </c>
      <c r="H3044">
        <v>99</v>
      </c>
      <c r="I3044">
        <v>99</v>
      </c>
      <c r="J3044">
        <v>999</v>
      </c>
      <c r="K3044">
        <v>99</v>
      </c>
      <c r="L3044">
        <v>99</v>
      </c>
      <c r="M3044">
        <v>46</v>
      </c>
      <c r="N3044">
        <v>99</v>
      </c>
      <c r="O3044">
        <v>99</v>
      </c>
      <c r="P3044">
        <v>9999</v>
      </c>
      <c r="Q3044">
        <v>22</v>
      </c>
      <c r="R3044">
        <v>27</v>
      </c>
      <c r="S3044">
        <v>27</v>
      </c>
      <c r="T3044">
        <v>0.40656527631380823</v>
      </c>
      <c r="U3044">
        <v>0.53217006264514388</v>
      </c>
      <c r="V3044">
        <v>8</v>
      </c>
      <c r="W3044">
        <v>46</v>
      </c>
      <c r="X3044">
        <v>188.21074595722484</v>
      </c>
      <c r="Y3044">
        <v>173.71851851851852</v>
      </c>
      <c r="Z3044">
        <v>173.71851851851852</v>
      </c>
      <c r="AA3044">
        <v>30.87660071768391</v>
      </c>
      <c r="AB3044">
        <v>0</v>
      </c>
      <c r="AD3044">
        <v>0</v>
      </c>
      <c r="AE3044">
        <v>0</v>
      </c>
      <c r="AF3044">
        <v>0</v>
      </c>
      <c r="AG3044">
        <v>0</v>
      </c>
      <c r="AH3044">
        <v>1</v>
      </c>
      <c r="AI3044">
        <v>0</v>
      </c>
      <c r="AJ3044">
        <v>0</v>
      </c>
      <c r="AK3044">
        <v>0</v>
      </c>
      <c r="AL3044">
        <v>0</v>
      </c>
      <c r="AM3044">
        <v>0</v>
      </c>
    </row>
    <row r="3045" spans="1:39">
      <c r="A3045">
        <v>10</v>
      </c>
      <c r="B3045">
        <v>154</v>
      </c>
      <c r="C3045">
        <v>2020</v>
      </c>
      <c r="D3045">
        <v>99</v>
      </c>
      <c r="E3045">
        <v>99</v>
      </c>
      <c r="F3045">
        <v>99</v>
      </c>
      <c r="G3045">
        <v>99</v>
      </c>
      <c r="H3045">
        <v>99</v>
      </c>
      <c r="I3045">
        <v>99</v>
      </c>
      <c r="J3045">
        <v>999</v>
      </c>
      <c r="K3045">
        <v>99</v>
      </c>
      <c r="L3045">
        <v>99</v>
      </c>
      <c r="M3045">
        <v>47</v>
      </c>
      <c r="N3045">
        <v>99</v>
      </c>
      <c r="O3045">
        <v>99</v>
      </c>
      <c r="P3045">
        <v>9999</v>
      </c>
      <c r="Q3045">
        <v>3</v>
      </c>
      <c r="R3045">
        <v>3</v>
      </c>
      <c r="S3045">
        <v>3</v>
      </c>
      <c r="T3045">
        <v>4.5173919590423134E-2</v>
      </c>
      <c r="U3045">
        <v>4.5792221832589963E-2</v>
      </c>
      <c r="V3045">
        <v>8</v>
      </c>
      <c r="W3045">
        <v>47</v>
      </c>
      <c r="X3045">
        <v>145.75659082701338</v>
      </c>
      <c r="Y3045">
        <v>134.5333333333333</v>
      </c>
      <c r="Z3045">
        <v>134.5333333333333</v>
      </c>
      <c r="AA3045">
        <v>17.088267580093905</v>
      </c>
      <c r="AB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</row>
    <row r="3046" spans="1:39">
      <c r="A3046">
        <v>10</v>
      </c>
      <c r="B3046">
        <v>155</v>
      </c>
      <c r="C3046">
        <v>2020</v>
      </c>
      <c r="D3046">
        <v>99</v>
      </c>
      <c r="E3046">
        <v>99</v>
      </c>
      <c r="F3046">
        <v>99</v>
      </c>
      <c r="G3046">
        <v>99</v>
      </c>
      <c r="H3046">
        <v>99</v>
      </c>
      <c r="I3046">
        <v>99</v>
      </c>
      <c r="J3046">
        <v>999</v>
      </c>
      <c r="K3046">
        <v>99</v>
      </c>
      <c r="L3046">
        <v>99</v>
      </c>
      <c r="M3046">
        <v>48</v>
      </c>
      <c r="N3046">
        <v>99</v>
      </c>
      <c r="O3046">
        <v>99</v>
      </c>
      <c r="P3046">
        <v>9999</v>
      </c>
      <c r="Q3046">
        <v>59</v>
      </c>
      <c r="R3046">
        <v>88</v>
      </c>
      <c r="S3046">
        <v>88</v>
      </c>
      <c r="T3046">
        <v>1.3251016413190781</v>
      </c>
      <c r="U3046">
        <v>1.6844072004570054</v>
      </c>
      <c r="V3046">
        <v>8</v>
      </c>
      <c r="W3046">
        <v>48</v>
      </c>
      <c r="X3046">
        <v>182.77725795331423</v>
      </c>
      <c r="Y3046">
        <v>168.70340909090905</v>
      </c>
      <c r="Z3046">
        <v>168.70340909090905</v>
      </c>
      <c r="AA3046">
        <v>27.621086513681782</v>
      </c>
      <c r="AB3046">
        <v>0</v>
      </c>
      <c r="AD3046">
        <v>0</v>
      </c>
      <c r="AE3046">
        <v>0</v>
      </c>
      <c r="AF3046">
        <v>0</v>
      </c>
      <c r="AG3046">
        <v>0</v>
      </c>
      <c r="AH3046">
        <v>2</v>
      </c>
      <c r="AI3046">
        <v>0</v>
      </c>
      <c r="AJ3046">
        <v>0</v>
      </c>
      <c r="AK3046">
        <v>0</v>
      </c>
      <c r="AL3046">
        <v>0</v>
      </c>
      <c r="AM3046">
        <v>0</v>
      </c>
    </row>
    <row r="3047" spans="1:39">
      <c r="A3047">
        <v>10</v>
      </c>
      <c r="B3047">
        <v>156</v>
      </c>
      <c r="C3047">
        <v>2020</v>
      </c>
      <c r="D3047">
        <v>99</v>
      </c>
      <c r="E3047">
        <v>99</v>
      </c>
      <c r="F3047">
        <v>99</v>
      </c>
      <c r="G3047">
        <v>99</v>
      </c>
      <c r="H3047">
        <v>99</v>
      </c>
      <c r="I3047">
        <v>99</v>
      </c>
      <c r="J3047">
        <v>999</v>
      </c>
      <c r="K3047">
        <v>99</v>
      </c>
      <c r="L3047">
        <v>99</v>
      </c>
      <c r="M3047">
        <v>49</v>
      </c>
      <c r="N3047">
        <v>99</v>
      </c>
      <c r="O3047">
        <v>99</v>
      </c>
      <c r="P3047">
        <v>9999</v>
      </c>
      <c r="Q3047">
        <v>72</v>
      </c>
      <c r="R3047">
        <v>114</v>
      </c>
      <c r="S3047">
        <v>114</v>
      </c>
      <c r="T3047">
        <v>1.716608944436079</v>
      </c>
      <c r="U3047">
        <v>2.1335136218641924</v>
      </c>
      <c r="V3047">
        <v>8</v>
      </c>
      <c r="W3047">
        <v>49</v>
      </c>
      <c r="X3047">
        <v>178.70977552222911</v>
      </c>
      <c r="Y3047">
        <v>164.94912280701757</v>
      </c>
      <c r="Z3047">
        <v>164.94912280701757</v>
      </c>
      <c r="AA3047">
        <v>25.635095343408235</v>
      </c>
      <c r="AB3047">
        <v>0</v>
      </c>
      <c r="AD3047">
        <v>1</v>
      </c>
      <c r="AE3047">
        <v>0</v>
      </c>
      <c r="AF3047">
        <v>0</v>
      </c>
      <c r="AG3047">
        <v>0</v>
      </c>
      <c r="AH3047">
        <v>7</v>
      </c>
      <c r="AI3047">
        <v>2</v>
      </c>
      <c r="AJ3047">
        <v>1</v>
      </c>
      <c r="AK3047">
        <v>0</v>
      </c>
      <c r="AL3047">
        <v>0</v>
      </c>
      <c r="AM3047">
        <v>0</v>
      </c>
    </row>
    <row r="3048" spans="1:39">
      <c r="A3048">
        <v>10</v>
      </c>
      <c r="B3048">
        <v>157</v>
      </c>
      <c r="C3048">
        <v>2020</v>
      </c>
      <c r="D3048">
        <v>99</v>
      </c>
      <c r="E3048">
        <v>99</v>
      </c>
      <c r="F3048">
        <v>99</v>
      </c>
      <c r="G3048">
        <v>99</v>
      </c>
      <c r="H3048">
        <v>99</v>
      </c>
      <c r="I3048">
        <v>99</v>
      </c>
      <c r="J3048">
        <v>999</v>
      </c>
      <c r="K3048">
        <v>99</v>
      </c>
      <c r="L3048">
        <v>99</v>
      </c>
      <c r="M3048">
        <v>50</v>
      </c>
      <c r="N3048">
        <v>99</v>
      </c>
      <c r="O3048">
        <v>99</v>
      </c>
      <c r="P3048">
        <v>9999</v>
      </c>
      <c r="Q3048">
        <v>40</v>
      </c>
      <c r="R3048">
        <v>44</v>
      </c>
      <c r="S3048">
        <v>44</v>
      </c>
      <c r="T3048">
        <v>0.66255082065953907</v>
      </c>
      <c r="U3048">
        <v>0.80273674104994386</v>
      </c>
      <c r="V3048">
        <v>11</v>
      </c>
      <c r="W3048">
        <v>50</v>
      </c>
      <c r="X3048">
        <v>174.21205555008379</v>
      </c>
      <c r="Y3048">
        <v>160.79772727272729</v>
      </c>
      <c r="Z3048">
        <v>160.79772727272729</v>
      </c>
      <c r="AA3048">
        <v>25.433545213112311</v>
      </c>
      <c r="AB3048">
        <v>0</v>
      </c>
      <c r="AD3048">
        <v>0</v>
      </c>
      <c r="AE3048">
        <v>1</v>
      </c>
      <c r="AF3048">
        <v>0</v>
      </c>
      <c r="AG3048">
        <v>0</v>
      </c>
      <c r="AH3048">
        <v>0</v>
      </c>
      <c r="AI3048">
        <v>0</v>
      </c>
      <c r="AJ3048">
        <v>1</v>
      </c>
      <c r="AK3048">
        <v>0</v>
      </c>
      <c r="AL3048">
        <v>0</v>
      </c>
      <c r="AM3048">
        <v>0</v>
      </c>
    </row>
    <row r="3049" spans="1:39">
      <c r="A3049">
        <v>10</v>
      </c>
      <c r="B3049">
        <v>158</v>
      </c>
      <c r="C3049">
        <v>2020</v>
      </c>
      <c r="D3049">
        <v>99</v>
      </c>
      <c r="E3049">
        <v>99</v>
      </c>
      <c r="F3049">
        <v>99</v>
      </c>
      <c r="G3049">
        <v>99</v>
      </c>
      <c r="H3049">
        <v>99</v>
      </c>
      <c r="I3049">
        <v>99</v>
      </c>
      <c r="J3049">
        <v>999</v>
      </c>
      <c r="K3049">
        <v>99</v>
      </c>
      <c r="L3049">
        <v>99</v>
      </c>
      <c r="M3049">
        <v>51</v>
      </c>
      <c r="N3049">
        <v>99</v>
      </c>
      <c r="O3049">
        <v>99</v>
      </c>
      <c r="P3049">
        <v>9999</v>
      </c>
      <c r="Q3049">
        <v>102</v>
      </c>
      <c r="R3049">
        <v>191</v>
      </c>
      <c r="S3049">
        <v>191</v>
      </c>
      <c r="T3049">
        <v>2.8760728805902711</v>
      </c>
      <c r="U3049">
        <v>3.4271438886348609</v>
      </c>
      <c r="V3049">
        <v>11</v>
      </c>
      <c r="W3049">
        <v>51</v>
      </c>
      <c r="X3049">
        <v>171.33919100588221</v>
      </c>
      <c r="Y3049">
        <v>158.1460732984294</v>
      </c>
      <c r="Z3049">
        <v>158.1460732984294</v>
      </c>
      <c r="AA3049">
        <v>25.692137709392313</v>
      </c>
      <c r="AB3049">
        <v>0</v>
      </c>
      <c r="AD3049">
        <v>2</v>
      </c>
      <c r="AE3049">
        <v>0</v>
      </c>
      <c r="AF3049">
        <v>0</v>
      </c>
      <c r="AG3049">
        <v>0</v>
      </c>
      <c r="AH3049">
        <v>4</v>
      </c>
      <c r="AI3049">
        <v>1</v>
      </c>
      <c r="AJ3049">
        <v>1</v>
      </c>
      <c r="AK3049">
        <v>0</v>
      </c>
      <c r="AL3049">
        <v>0</v>
      </c>
      <c r="AM3049">
        <v>0</v>
      </c>
    </row>
    <row r="3050" spans="1:39">
      <c r="A3050">
        <v>10</v>
      </c>
      <c r="B3050">
        <v>159</v>
      </c>
      <c r="C3050">
        <v>2020</v>
      </c>
      <c r="D3050">
        <v>99</v>
      </c>
      <c r="E3050">
        <v>99</v>
      </c>
      <c r="F3050">
        <v>99</v>
      </c>
      <c r="G3050">
        <v>99</v>
      </c>
      <c r="H3050">
        <v>99</v>
      </c>
      <c r="I3050">
        <v>99</v>
      </c>
      <c r="J3050">
        <v>999</v>
      </c>
      <c r="K3050">
        <v>99</v>
      </c>
      <c r="L3050">
        <v>99</v>
      </c>
      <c r="M3050">
        <v>52</v>
      </c>
      <c r="N3050">
        <v>99</v>
      </c>
      <c r="O3050">
        <v>99</v>
      </c>
      <c r="P3050">
        <v>9999</v>
      </c>
      <c r="Q3050">
        <v>104</v>
      </c>
      <c r="R3050">
        <v>217</v>
      </c>
      <c r="S3050">
        <v>217</v>
      </c>
      <c r="T3050">
        <v>3.2675801837072727</v>
      </c>
      <c r="U3050">
        <v>3.7509230349273825</v>
      </c>
      <c r="V3050">
        <v>11</v>
      </c>
      <c r="W3050">
        <v>52</v>
      </c>
      <c r="X3050">
        <v>165.05784084157548</v>
      </c>
      <c r="Y3050">
        <v>152.34838709677425</v>
      </c>
      <c r="Z3050">
        <v>152.34838709677425</v>
      </c>
      <c r="AA3050">
        <v>26.984516975196961</v>
      </c>
      <c r="AB3050">
        <v>0</v>
      </c>
      <c r="AD3050">
        <v>3</v>
      </c>
      <c r="AE3050">
        <v>0</v>
      </c>
      <c r="AF3050">
        <v>0</v>
      </c>
      <c r="AG3050">
        <v>0</v>
      </c>
      <c r="AH3050">
        <v>9</v>
      </c>
      <c r="AI3050">
        <v>1</v>
      </c>
      <c r="AJ3050">
        <v>2</v>
      </c>
      <c r="AK3050">
        <v>0</v>
      </c>
      <c r="AL3050">
        <v>0</v>
      </c>
      <c r="AM3050">
        <v>0</v>
      </c>
    </row>
    <row r="3051" spans="1:39">
      <c r="A3051">
        <v>10</v>
      </c>
      <c r="B3051">
        <v>160</v>
      </c>
      <c r="C3051">
        <v>2020</v>
      </c>
      <c r="D3051">
        <v>99</v>
      </c>
      <c r="E3051">
        <v>99</v>
      </c>
      <c r="F3051">
        <v>99</v>
      </c>
      <c r="G3051">
        <v>99</v>
      </c>
      <c r="H3051">
        <v>99</v>
      </c>
      <c r="I3051">
        <v>99</v>
      </c>
      <c r="J3051">
        <v>999</v>
      </c>
      <c r="K3051">
        <v>99</v>
      </c>
      <c r="L3051">
        <v>99</v>
      </c>
      <c r="M3051">
        <v>53</v>
      </c>
      <c r="N3051">
        <v>99</v>
      </c>
      <c r="O3051">
        <v>99</v>
      </c>
      <c r="P3051">
        <v>9999</v>
      </c>
      <c r="Q3051">
        <v>40</v>
      </c>
      <c r="R3051">
        <v>56</v>
      </c>
      <c r="S3051">
        <v>56</v>
      </c>
      <c r="T3051">
        <v>0.84324649902123183</v>
      </c>
      <c r="U3051">
        <v>0.94888381969850477</v>
      </c>
      <c r="V3051">
        <v>11</v>
      </c>
      <c r="W3051">
        <v>53</v>
      </c>
      <c r="X3051">
        <v>161.8015787029872</v>
      </c>
      <c r="Y3051">
        <v>149.34285714285721</v>
      </c>
      <c r="Z3051">
        <v>149.34285714285721</v>
      </c>
      <c r="AA3051">
        <v>24.031072572392379</v>
      </c>
      <c r="AB3051">
        <v>0</v>
      </c>
      <c r="AD3051">
        <v>2</v>
      </c>
      <c r="AE3051">
        <v>0</v>
      </c>
      <c r="AF3051">
        <v>0</v>
      </c>
      <c r="AG3051">
        <v>0</v>
      </c>
      <c r="AH3051">
        <v>1</v>
      </c>
      <c r="AI3051">
        <v>1</v>
      </c>
      <c r="AJ3051">
        <v>0</v>
      </c>
      <c r="AK3051">
        <v>1</v>
      </c>
      <c r="AL3051">
        <v>0</v>
      </c>
      <c r="AM3051">
        <v>0</v>
      </c>
    </row>
    <row r="3052" spans="1:39">
      <c r="A3052">
        <v>10</v>
      </c>
      <c r="B3052">
        <v>161</v>
      </c>
      <c r="C3052">
        <v>2020</v>
      </c>
      <c r="D3052">
        <v>99</v>
      </c>
      <c r="E3052">
        <v>99</v>
      </c>
      <c r="F3052">
        <v>99</v>
      </c>
      <c r="G3052">
        <v>99</v>
      </c>
      <c r="H3052">
        <v>99</v>
      </c>
      <c r="I3052">
        <v>99</v>
      </c>
      <c r="J3052">
        <v>999</v>
      </c>
      <c r="K3052">
        <v>99</v>
      </c>
      <c r="L3052">
        <v>99</v>
      </c>
      <c r="M3052">
        <v>54</v>
      </c>
      <c r="N3052">
        <v>99</v>
      </c>
      <c r="O3052">
        <v>99</v>
      </c>
      <c r="P3052">
        <v>9999</v>
      </c>
      <c r="Q3052">
        <v>160</v>
      </c>
      <c r="R3052">
        <v>489</v>
      </c>
      <c r="S3052">
        <v>489</v>
      </c>
      <c r="T3052">
        <v>7.3633488932389692</v>
      </c>
      <c r="U3052">
        <v>8.4082506827789363</v>
      </c>
      <c r="V3052">
        <v>11</v>
      </c>
      <c r="W3052">
        <v>54</v>
      </c>
      <c r="X3052">
        <v>164.19296018362795</v>
      </c>
      <c r="Y3052">
        <v>151.55010224948876</v>
      </c>
      <c r="Z3052">
        <v>151.55010224948876</v>
      </c>
      <c r="AA3052">
        <v>24.035857777281997</v>
      </c>
      <c r="AB3052">
        <v>0</v>
      </c>
      <c r="AD3052">
        <v>8</v>
      </c>
      <c r="AE3052">
        <v>1</v>
      </c>
      <c r="AF3052">
        <v>0</v>
      </c>
      <c r="AG3052">
        <v>1</v>
      </c>
      <c r="AH3052">
        <v>9</v>
      </c>
      <c r="AI3052">
        <v>3</v>
      </c>
      <c r="AJ3052">
        <v>3</v>
      </c>
      <c r="AK3052">
        <v>2</v>
      </c>
      <c r="AL3052">
        <v>0</v>
      </c>
      <c r="AM3052">
        <v>0</v>
      </c>
    </row>
    <row r="3053" spans="1:39">
      <c r="A3053">
        <v>10</v>
      </c>
      <c r="B3053">
        <v>162</v>
      </c>
      <c r="C3053">
        <v>2020</v>
      </c>
      <c r="D3053">
        <v>99</v>
      </c>
      <c r="E3053">
        <v>99</v>
      </c>
      <c r="F3053">
        <v>99</v>
      </c>
      <c r="G3053">
        <v>99</v>
      </c>
      <c r="H3053">
        <v>99</v>
      </c>
      <c r="I3053">
        <v>99</v>
      </c>
      <c r="J3053">
        <v>999</v>
      </c>
      <c r="K3053">
        <v>99</v>
      </c>
      <c r="L3053">
        <v>99</v>
      </c>
      <c r="M3053">
        <v>55</v>
      </c>
      <c r="N3053">
        <v>99</v>
      </c>
      <c r="O3053">
        <v>99</v>
      </c>
      <c r="P3053">
        <v>9999</v>
      </c>
      <c r="Q3053">
        <v>117</v>
      </c>
      <c r="R3053">
        <v>300</v>
      </c>
      <c r="S3053">
        <v>300</v>
      </c>
      <c r="T3053">
        <v>4.5173919590423139</v>
      </c>
      <c r="U3053">
        <v>4.9518456097768242</v>
      </c>
      <c r="V3053">
        <v>14</v>
      </c>
      <c r="W3053">
        <v>55</v>
      </c>
      <c r="X3053">
        <v>157.61719032141579</v>
      </c>
      <c r="Y3053">
        <v>145.48066666666685</v>
      </c>
      <c r="Z3053">
        <v>145.48066666666685</v>
      </c>
      <c r="AA3053">
        <v>24.916761952994303</v>
      </c>
      <c r="AB3053">
        <v>0</v>
      </c>
      <c r="AD3053">
        <v>6</v>
      </c>
      <c r="AE3053">
        <v>0</v>
      </c>
      <c r="AF3053">
        <v>0</v>
      </c>
      <c r="AG3053">
        <v>0</v>
      </c>
      <c r="AH3053">
        <v>10</v>
      </c>
      <c r="AI3053">
        <v>3</v>
      </c>
      <c r="AJ3053">
        <v>0</v>
      </c>
      <c r="AK3053">
        <v>1</v>
      </c>
      <c r="AL3053">
        <v>0</v>
      </c>
      <c r="AM3053">
        <v>0</v>
      </c>
    </row>
    <row r="3054" spans="1:39">
      <c r="A3054">
        <v>10</v>
      </c>
      <c r="B3054">
        <v>163</v>
      </c>
      <c r="C3054">
        <v>2020</v>
      </c>
      <c r="D3054">
        <v>99</v>
      </c>
      <c r="E3054">
        <v>99</v>
      </c>
      <c r="F3054">
        <v>99</v>
      </c>
      <c r="G3054">
        <v>99</v>
      </c>
      <c r="H3054">
        <v>99</v>
      </c>
      <c r="I3054">
        <v>99</v>
      </c>
      <c r="J3054">
        <v>999</v>
      </c>
      <c r="K3054">
        <v>99</v>
      </c>
      <c r="L3054">
        <v>99</v>
      </c>
      <c r="M3054">
        <v>56</v>
      </c>
      <c r="N3054">
        <v>99</v>
      </c>
      <c r="O3054">
        <v>99</v>
      </c>
      <c r="P3054">
        <v>9999</v>
      </c>
      <c r="Q3054">
        <v>76</v>
      </c>
      <c r="R3054">
        <v>165</v>
      </c>
      <c r="S3054">
        <v>165</v>
      </c>
      <c r="T3054">
        <v>2.4845655774732722</v>
      </c>
      <c r="U3054">
        <v>2.6219904619431076</v>
      </c>
      <c r="V3054">
        <v>14</v>
      </c>
      <c r="W3054">
        <v>56</v>
      </c>
      <c r="X3054">
        <v>151.74168554450247</v>
      </c>
      <c r="Y3054">
        <v>140.05757575757579</v>
      </c>
      <c r="Z3054">
        <v>140.05757575757579</v>
      </c>
      <c r="AA3054">
        <v>27.66877279646539</v>
      </c>
      <c r="AB3054">
        <v>0</v>
      </c>
      <c r="AD3054">
        <v>3</v>
      </c>
      <c r="AE3054">
        <v>0</v>
      </c>
      <c r="AF3054">
        <v>0</v>
      </c>
      <c r="AG3054">
        <v>0</v>
      </c>
      <c r="AH3054">
        <v>6</v>
      </c>
      <c r="AI3054">
        <v>1</v>
      </c>
      <c r="AJ3054">
        <v>1</v>
      </c>
      <c r="AK3054">
        <v>1</v>
      </c>
      <c r="AL3054">
        <v>1</v>
      </c>
      <c r="AM3054">
        <v>0</v>
      </c>
    </row>
    <row r="3055" spans="1:39">
      <c r="A3055">
        <v>10</v>
      </c>
      <c r="B3055">
        <v>164</v>
      </c>
      <c r="C3055">
        <v>2020</v>
      </c>
      <c r="D3055">
        <v>99</v>
      </c>
      <c r="E3055">
        <v>99</v>
      </c>
      <c r="F3055">
        <v>99</v>
      </c>
      <c r="G3055">
        <v>99</v>
      </c>
      <c r="H3055">
        <v>99</v>
      </c>
      <c r="I3055">
        <v>99</v>
      </c>
      <c r="J3055">
        <v>999</v>
      </c>
      <c r="K3055">
        <v>99</v>
      </c>
      <c r="L3055">
        <v>99</v>
      </c>
      <c r="M3055">
        <v>57</v>
      </c>
      <c r="N3055">
        <v>99</v>
      </c>
      <c r="O3055">
        <v>99</v>
      </c>
      <c r="P3055">
        <v>9999</v>
      </c>
      <c r="Q3055">
        <v>184</v>
      </c>
      <c r="R3055">
        <v>708</v>
      </c>
      <c r="S3055">
        <v>708</v>
      </c>
      <c r="T3055">
        <v>10.661045023339856</v>
      </c>
      <c r="U3055">
        <v>11.205524602376064</v>
      </c>
      <c r="V3055">
        <v>14</v>
      </c>
      <c r="W3055">
        <v>57</v>
      </c>
      <c r="X3055">
        <v>151.13208586591253</v>
      </c>
      <c r="Y3055">
        <v>139.49491525423721</v>
      </c>
      <c r="Z3055">
        <v>139.49491525423721</v>
      </c>
      <c r="AA3055">
        <v>23.70273356946738</v>
      </c>
      <c r="AB3055">
        <v>0</v>
      </c>
      <c r="AD3055">
        <v>13</v>
      </c>
      <c r="AE3055">
        <v>0</v>
      </c>
      <c r="AF3055">
        <v>0</v>
      </c>
      <c r="AG3055">
        <v>1</v>
      </c>
      <c r="AH3055">
        <v>29</v>
      </c>
      <c r="AI3055">
        <v>6</v>
      </c>
      <c r="AJ3055">
        <v>0</v>
      </c>
      <c r="AK3055">
        <v>7</v>
      </c>
      <c r="AL3055">
        <v>0</v>
      </c>
      <c r="AM3055">
        <v>1</v>
      </c>
    </row>
    <row r="3056" spans="1:39">
      <c r="A3056">
        <v>10</v>
      </c>
      <c r="B3056">
        <v>165</v>
      </c>
      <c r="C3056">
        <v>2020</v>
      </c>
      <c r="D3056">
        <v>99</v>
      </c>
      <c r="E3056">
        <v>99</v>
      </c>
      <c r="F3056">
        <v>99</v>
      </c>
      <c r="G3056">
        <v>99</v>
      </c>
      <c r="H3056">
        <v>99</v>
      </c>
      <c r="I3056">
        <v>99</v>
      </c>
      <c r="J3056">
        <v>999</v>
      </c>
      <c r="K3056">
        <v>99</v>
      </c>
      <c r="L3056">
        <v>99</v>
      </c>
      <c r="M3056">
        <v>58</v>
      </c>
      <c r="N3056">
        <v>99</v>
      </c>
      <c r="O3056">
        <v>99</v>
      </c>
      <c r="P3056">
        <v>9999</v>
      </c>
      <c r="Q3056">
        <v>178</v>
      </c>
      <c r="R3056">
        <v>832</v>
      </c>
      <c r="S3056">
        <v>832</v>
      </c>
      <c r="T3056">
        <v>12.528233699744016</v>
      </c>
      <c r="U3056">
        <v>12.555759773686583</v>
      </c>
      <c r="V3056">
        <v>14</v>
      </c>
      <c r="W3056">
        <v>58</v>
      </c>
      <c r="X3056">
        <v>144.10445662138497</v>
      </c>
      <c r="Y3056">
        <v>133.00841346153857</v>
      </c>
      <c r="Z3056">
        <v>133.00841346153857</v>
      </c>
      <c r="AA3056">
        <v>22.755062335795444</v>
      </c>
      <c r="AB3056">
        <v>0</v>
      </c>
      <c r="AD3056">
        <v>12</v>
      </c>
      <c r="AE3056">
        <v>1</v>
      </c>
      <c r="AF3056">
        <v>0</v>
      </c>
      <c r="AG3056">
        <v>0</v>
      </c>
      <c r="AH3056">
        <v>20</v>
      </c>
      <c r="AI3056">
        <v>15</v>
      </c>
      <c r="AJ3056">
        <v>4</v>
      </c>
      <c r="AK3056">
        <v>11</v>
      </c>
      <c r="AL3056">
        <v>0</v>
      </c>
      <c r="AM3056">
        <v>0</v>
      </c>
    </row>
    <row r="3057" spans="1:39">
      <c r="A3057">
        <v>10</v>
      </c>
      <c r="B3057">
        <v>166</v>
      </c>
      <c r="C3057">
        <v>2020</v>
      </c>
      <c r="D3057">
        <v>99</v>
      </c>
      <c r="E3057">
        <v>99</v>
      </c>
      <c r="F3057">
        <v>99</v>
      </c>
      <c r="G3057">
        <v>99</v>
      </c>
      <c r="H3057">
        <v>99</v>
      </c>
      <c r="I3057">
        <v>99</v>
      </c>
      <c r="J3057">
        <v>999</v>
      </c>
      <c r="K3057">
        <v>99</v>
      </c>
      <c r="L3057">
        <v>99</v>
      </c>
      <c r="M3057">
        <v>59</v>
      </c>
      <c r="N3057">
        <v>99</v>
      </c>
      <c r="O3057">
        <v>99</v>
      </c>
      <c r="P3057">
        <v>9999</v>
      </c>
      <c r="Q3057">
        <v>171</v>
      </c>
      <c r="R3057">
        <v>639</v>
      </c>
      <c r="S3057">
        <v>639</v>
      </c>
      <c r="T3057">
        <v>9.6220448727601244</v>
      </c>
      <c r="U3057">
        <v>9.5071165095153471</v>
      </c>
      <c r="V3057">
        <v>14</v>
      </c>
      <c r="W3057">
        <v>59</v>
      </c>
      <c r="X3057">
        <v>142.07108547517203</v>
      </c>
      <c r="Y3057">
        <v>131.13161189358377</v>
      </c>
      <c r="Z3057">
        <v>131.13161189358377</v>
      </c>
      <c r="AA3057">
        <v>21.597896692345756</v>
      </c>
      <c r="AB3057">
        <v>0</v>
      </c>
      <c r="AD3057">
        <v>11</v>
      </c>
      <c r="AE3057">
        <v>0</v>
      </c>
      <c r="AF3057">
        <v>0</v>
      </c>
      <c r="AG3057">
        <v>1</v>
      </c>
      <c r="AH3057">
        <v>14</v>
      </c>
      <c r="AI3057">
        <v>13</v>
      </c>
      <c r="AJ3057">
        <v>1</v>
      </c>
      <c r="AK3057">
        <v>6</v>
      </c>
      <c r="AL3057">
        <v>1</v>
      </c>
      <c r="AM3057">
        <v>1</v>
      </c>
    </row>
    <row r="3058" spans="1:39">
      <c r="A3058">
        <v>10</v>
      </c>
      <c r="B3058">
        <v>167</v>
      </c>
      <c r="C3058">
        <v>2020</v>
      </c>
      <c r="D3058">
        <v>99</v>
      </c>
      <c r="E3058">
        <v>99</v>
      </c>
      <c r="F3058">
        <v>99</v>
      </c>
      <c r="G3058">
        <v>99</v>
      </c>
      <c r="H3058">
        <v>99</v>
      </c>
      <c r="I3058">
        <v>99</v>
      </c>
      <c r="J3058">
        <v>999</v>
      </c>
      <c r="K3058">
        <v>99</v>
      </c>
      <c r="L3058">
        <v>99</v>
      </c>
      <c r="M3058">
        <v>60</v>
      </c>
      <c r="N3058">
        <v>99</v>
      </c>
      <c r="O3058">
        <v>99</v>
      </c>
      <c r="P3058">
        <v>9999</v>
      </c>
      <c r="Q3058">
        <v>187</v>
      </c>
      <c r="R3058">
        <v>901</v>
      </c>
      <c r="S3058">
        <v>901</v>
      </c>
      <c r="T3058">
        <v>13.567233850323747</v>
      </c>
      <c r="U3058">
        <v>12.68386566999221</v>
      </c>
      <c r="V3058">
        <v>17</v>
      </c>
      <c r="W3058">
        <v>60</v>
      </c>
      <c r="X3058">
        <v>134.42640475311543</v>
      </c>
      <c r="Y3058">
        <v>124.07557158712522</v>
      </c>
      <c r="Z3058">
        <v>124.07557158712522</v>
      </c>
      <c r="AA3058">
        <v>21.525595801692582</v>
      </c>
      <c r="AB3058">
        <v>0</v>
      </c>
      <c r="AD3058">
        <v>24</v>
      </c>
      <c r="AE3058">
        <v>1</v>
      </c>
      <c r="AF3058">
        <v>0</v>
      </c>
      <c r="AG3058">
        <v>0</v>
      </c>
      <c r="AH3058">
        <v>31</v>
      </c>
      <c r="AI3058">
        <v>12</v>
      </c>
      <c r="AJ3058">
        <v>3</v>
      </c>
      <c r="AK3058">
        <v>18</v>
      </c>
      <c r="AL3058">
        <v>1</v>
      </c>
      <c r="AM3058">
        <v>0</v>
      </c>
    </row>
    <row r="3059" spans="1:39">
      <c r="A3059">
        <v>10</v>
      </c>
      <c r="B3059">
        <v>168</v>
      </c>
      <c r="C3059">
        <v>2020</v>
      </c>
      <c r="D3059">
        <v>99</v>
      </c>
      <c r="E3059">
        <v>99</v>
      </c>
      <c r="F3059">
        <v>99</v>
      </c>
      <c r="G3059">
        <v>99</v>
      </c>
      <c r="H3059">
        <v>99</v>
      </c>
      <c r="I3059">
        <v>99</v>
      </c>
      <c r="J3059">
        <v>999</v>
      </c>
      <c r="K3059">
        <v>99</v>
      </c>
      <c r="L3059">
        <v>99</v>
      </c>
      <c r="M3059">
        <v>61</v>
      </c>
      <c r="N3059">
        <v>99</v>
      </c>
      <c r="O3059">
        <v>99</v>
      </c>
      <c r="P3059">
        <v>9999</v>
      </c>
      <c r="Q3059">
        <v>166</v>
      </c>
      <c r="R3059">
        <v>712</v>
      </c>
      <c r="S3059">
        <v>712</v>
      </c>
      <c r="T3059">
        <v>10.721276916127088</v>
      </c>
      <c r="U3059">
        <v>9.5319754683942488</v>
      </c>
      <c r="V3059">
        <v>17</v>
      </c>
      <c r="W3059">
        <v>61</v>
      </c>
      <c r="X3059">
        <v>127.8382046818508</v>
      </c>
      <c r="Y3059">
        <v>117.99466292134848</v>
      </c>
      <c r="Z3059">
        <v>117.99466292134848</v>
      </c>
      <c r="AA3059">
        <v>19.540122929496111</v>
      </c>
      <c r="AB3059">
        <v>0</v>
      </c>
      <c r="AD3059">
        <v>19</v>
      </c>
      <c r="AE3059">
        <v>0</v>
      </c>
      <c r="AF3059">
        <v>0</v>
      </c>
      <c r="AG3059">
        <v>4</v>
      </c>
      <c r="AH3059">
        <v>21</v>
      </c>
      <c r="AI3059">
        <v>12</v>
      </c>
      <c r="AJ3059">
        <v>2</v>
      </c>
      <c r="AK3059">
        <v>9</v>
      </c>
      <c r="AL3059">
        <v>0</v>
      </c>
      <c r="AM3059">
        <v>0</v>
      </c>
    </row>
    <row r="3060" spans="1:39">
      <c r="A3060">
        <v>10</v>
      </c>
      <c r="B3060">
        <v>169</v>
      </c>
      <c r="C3060">
        <v>2020</v>
      </c>
      <c r="D3060">
        <v>99</v>
      </c>
      <c r="E3060">
        <v>99</v>
      </c>
      <c r="F3060">
        <v>99</v>
      </c>
      <c r="G3060">
        <v>99</v>
      </c>
      <c r="H3060">
        <v>99</v>
      </c>
      <c r="I3060">
        <v>99</v>
      </c>
      <c r="J3060">
        <v>999</v>
      </c>
      <c r="K3060">
        <v>99</v>
      </c>
      <c r="L3060">
        <v>99</v>
      </c>
      <c r="M3060">
        <v>62</v>
      </c>
      <c r="N3060">
        <v>99</v>
      </c>
      <c r="O3060">
        <v>99</v>
      </c>
      <c r="P3060">
        <v>9999</v>
      </c>
      <c r="Q3060">
        <v>125</v>
      </c>
      <c r="R3060">
        <v>374</v>
      </c>
      <c r="S3060">
        <v>374</v>
      </c>
      <c r="T3060">
        <v>5.6316819756060852</v>
      </c>
      <c r="U3060">
        <v>4.8678175634705312</v>
      </c>
      <c r="V3060">
        <v>17</v>
      </c>
      <c r="W3060">
        <v>62</v>
      </c>
      <c r="X3060">
        <v>124.28549081407398</v>
      </c>
      <c r="Y3060">
        <v>114.71550802139036</v>
      </c>
      <c r="Z3060">
        <v>114.71550802139036</v>
      </c>
      <c r="AA3060">
        <v>19.663372261622424</v>
      </c>
      <c r="AB3060">
        <v>0</v>
      </c>
      <c r="AD3060">
        <v>19</v>
      </c>
      <c r="AE3060">
        <v>1</v>
      </c>
      <c r="AF3060">
        <v>0</v>
      </c>
      <c r="AG3060">
        <v>1</v>
      </c>
      <c r="AH3060">
        <v>10</v>
      </c>
      <c r="AI3060">
        <v>3</v>
      </c>
      <c r="AJ3060">
        <v>0</v>
      </c>
      <c r="AK3060">
        <v>6</v>
      </c>
      <c r="AL3060">
        <v>0</v>
      </c>
      <c r="AM3060">
        <v>0</v>
      </c>
    </row>
    <row r="3061" spans="1:39">
      <c r="A3061">
        <v>10</v>
      </c>
      <c r="B3061">
        <v>170</v>
      </c>
      <c r="C3061">
        <v>2020</v>
      </c>
      <c r="D3061">
        <v>99</v>
      </c>
      <c r="E3061">
        <v>99</v>
      </c>
      <c r="F3061">
        <v>99</v>
      </c>
      <c r="G3061">
        <v>99</v>
      </c>
      <c r="H3061">
        <v>99</v>
      </c>
      <c r="I3061">
        <v>99</v>
      </c>
      <c r="J3061">
        <v>999</v>
      </c>
      <c r="K3061">
        <v>99</v>
      </c>
      <c r="L3061">
        <v>99</v>
      </c>
      <c r="M3061">
        <v>63</v>
      </c>
      <c r="N3061">
        <v>99</v>
      </c>
      <c r="O3061">
        <v>99</v>
      </c>
      <c r="P3061">
        <v>9999</v>
      </c>
      <c r="Q3061">
        <v>142</v>
      </c>
      <c r="R3061">
        <v>566</v>
      </c>
      <c r="S3061">
        <v>566</v>
      </c>
      <c r="T3061">
        <v>8.5228128293931622</v>
      </c>
      <c r="U3061">
        <v>7.2201717142512258</v>
      </c>
      <c r="V3061">
        <v>17</v>
      </c>
      <c r="W3061">
        <v>63</v>
      </c>
      <c r="X3061">
        <v>121.81165273784576</v>
      </c>
      <c r="Y3061">
        <v>112.4321554770318</v>
      </c>
      <c r="Z3061">
        <v>112.4321554770318</v>
      </c>
      <c r="AA3061">
        <v>19.53853376572388</v>
      </c>
      <c r="AB3061">
        <v>0</v>
      </c>
      <c r="AD3061">
        <v>23</v>
      </c>
      <c r="AE3061">
        <v>1</v>
      </c>
      <c r="AF3061">
        <v>0</v>
      </c>
      <c r="AG3061">
        <v>5</v>
      </c>
      <c r="AH3061">
        <v>19</v>
      </c>
      <c r="AI3061">
        <v>9</v>
      </c>
      <c r="AJ3061">
        <v>1</v>
      </c>
      <c r="AK3061">
        <v>16</v>
      </c>
      <c r="AL3061">
        <v>0</v>
      </c>
      <c r="AM3061">
        <v>0</v>
      </c>
    </row>
    <row r="3062" spans="1:39">
      <c r="A3062">
        <v>10</v>
      </c>
      <c r="B3062">
        <v>171</v>
      </c>
      <c r="C3062">
        <v>2020</v>
      </c>
      <c r="D3062">
        <v>99</v>
      </c>
      <c r="E3062">
        <v>99</v>
      </c>
      <c r="F3062">
        <v>99</v>
      </c>
      <c r="G3062">
        <v>99</v>
      </c>
      <c r="H3062">
        <v>99</v>
      </c>
      <c r="I3062">
        <v>99</v>
      </c>
      <c r="J3062">
        <v>999</v>
      </c>
      <c r="K3062">
        <v>99</v>
      </c>
      <c r="L3062">
        <v>99</v>
      </c>
      <c r="M3062">
        <v>64</v>
      </c>
      <c r="N3062">
        <v>99</v>
      </c>
      <c r="O3062">
        <v>99</v>
      </c>
      <c r="P3062">
        <v>9999</v>
      </c>
      <c r="Q3062">
        <v>35</v>
      </c>
      <c r="R3062">
        <v>124</v>
      </c>
      <c r="S3062">
        <v>124</v>
      </c>
      <c r="T3062">
        <v>1.8671886764041561</v>
      </c>
      <c r="U3062">
        <v>1.5135032764073755</v>
      </c>
      <c r="V3062">
        <v>17</v>
      </c>
      <c r="W3062">
        <v>64</v>
      </c>
      <c r="X3062">
        <v>116.55191696082198</v>
      </c>
      <c r="Y3062">
        <v>107.57741935483864</v>
      </c>
      <c r="Z3062">
        <v>107.57741935483864</v>
      </c>
      <c r="AA3062">
        <v>21.054023593349605</v>
      </c>
      <c r="AB3062">
        <v>0</v>
      </c>
      <c r="AD3062">
        <v>7</v>
      </c>
      <c r="AE3062">
        <v>0</v>
      </c>
      <c r="AF3062">
        <v>0</v>
      </c>
      <c r="AG3062">
        <v>0</v>
      </c>
      <c r="AH3062">
        <v>9</v>
      </c>
      <c r="AI3062">
        <v>2</v>
      </c>
      <c r="AJ3062">
        <v>0</v>
      </c>
      <c r="AK3062">
        <v>5</v>
      </c>
      <c r="AL3062">
        <v>0</v>
      </c>
      <c r="AM3062">
        <v>0</v>
      </c>
    </row>
    <row r="3063" spans="1:39">
      <c r="A3063">
        <v>10</v>
      </c>
      <c r="B3063">
        <v>172</v>
      </c>
      <c r="C3063">
        <v>2020</v>
      </c>
      <c r="D3063">
        <v>99</v>
      </c>
      <c r="E3063">
        <v>99</v>
      </c>
      <c r="F3063">
        <v>99</v>
      </c>
      <c r="G3063">
        <v>99</v>
      </c>
      <c r="H3063">
        <v>99</v>
      </c>
      <c r="I3063">
        <v>99</v>
      </c>
      <c r="J3063">
        <v>999</v>
      </c>
      <c r="K3063">
        <v>99</v>
      </c>
      <c r="L3063">
        <v>99</v>
      </c>
      <c r="M3063">
        <v>65</v>
      </c>
      <c r="N3063">
        <v>99</v>
      </c>
      <c r="O3063">
        <v>99</v>
      </c>
      <c r="P3063">
        <v>9999</v>
      </c>
      <c r="Q3063">
        <v>11</v>
      </c>
      <c r="R3063">
        <v>15</v>
      </c>
      <c r="S3063">
        <v>15</v>
      </c>
      <c r="T3063">
        <v>0.22586959795211567</v>
      </c>
      <c r="U3063">
        <v>0.21164720170097456</v>
      </c>
      <c r="V3063">
        <v>17</v>
      </c>
      <c r="W3063">
        <v>65</v>
      </c>
      <c r="X3063">
        <v>134.73456121343443</v>
      </c>
      <c r="Y3063">
        <v>124.36</v>
      </c>
      <c r="Z3063">
        <v>124.36</v>
      </c>
      <c r="AA3063">
        <v>24.042318246514199</v>
      </c>
      <c r="AB3063">
        <v>0</v>
      </c>
      <c r="AD3063">
        <v>1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1</v>
      </c>
      <c r="AL3063">
        <v>0</v>
      </c>
      <c r="AM3063">
        <v>0</v>
      </c>
    </row>
    <row r="3064" spans="1:39">
      <c r="A3064">
        <v>10</v>
      </c>
      <c r="B3064">
        <v>173</v>
      </c>
      <c r="C3064">
        <v>2020</v>
      </c>
      <c r="D3064">
        <v>99</v>
      </c>
      <c r="E3064">
        <v>99</v>
      </c>
      <c r="F3064">
        <v>99</v>
      </c>
      <c r="G3064">
        <v>99</v>
      </c>
      <c r="H3064">
        <v>99</v>
      </c>
      <c r="I3064">
        <v>99</v>
      </c>
      <c r="J3064">
        <v>999</v>
      </c>
      <c r="K3064">
        <v>99</v>
      </c>
      <c r="L3064">
        <v>99</v>
      </c>
      <c r="M3064">
        <v>66</v>
      </c>
      <c r="N3064">
        <v>99</v>
      </c>
      <c r="O3064">
        <v>99</v>
      </c>
      <c r="P3064">
        <v>9999</v>
      </c>
    </row>
    <row r="3065" spans="1:39">
      <c r="A3065">
        <v>10</v>
      </c>
      <c r="B3065">
        <v>174</v>
      </c>
      <c r="C3065">
        <v>2020</v>
      </c>
      <c r="D3065">
        <v>99</v>
      </c>
      <c r="E3065">
        <v>99</v>
      </c>
      <c r="F3065">
        <v>99</v>
      </c>
      <c r="G3065">
        <v>99</v>
      </c>
      <c r="H3065">
        <v>99</v>
      </c>
      <c r="I3065">
        <v>99</v>
      </c>
      <c r="J3065">
        <v>999</v>
      </c>
      <c r="K3065">
        <v>99</v>
      </c>
      <c r="L3065">
        <v>99</v>
      </c>
      <c r="M3065">
        <v>67</v>
      </c>
      <c r="N3065">
        <v>99</v>
      </c>
      <c r="O3065">
        <v>99</v>
      </c>
      <c r="P3065">
        <v>9999</v>
      </c>
    </row>
    <row r="3066" spans="1:39">
      <c r="A3066">
        <v>10</v>
      </c>
      <c r="B3066">
        <v>175</v>
      </c>
      <c r="C3066">
        <v>2020</v>
      </c>
      <c r="D3066">
        <v>99</v>
      </c>
      <c r="E3066">
        <v>99</v>
      </c>
      <c r="F3066">
        <v>99</v>
      </c>
      <c r="G3066">
        <v>99</v>
      </c>
      <c r="H3066">
        <v>99</v>
      </c>
      <c r="I3066">
        <v>99</v>
      </c>
      <c r="J3066">
        <v>999</v>
      </c>
      <c r="K3066">
        <v>99</v>
      </c>
      <c r="L3066">
        <v>99</v>
      </c>
      <c r="M3066">
        <v>68</v>
      </c>
      <c r="N3066">
        <v>99</v>
      </c>
      <c r="O3066">
        <v>99</v>
      </c>
      <c r="P3066">
        <v>9999</v>
      </c>
    </row>
    <row r="3067" spans="1:39">
      <c r="A3067">
        <v>10</v>
      </c>
      <c r="B3067">
        <v>176</v>
      </c>
      <c r="C3067">
        <v>2019</v>
      </c>
      <c r="D3067">
        <v>99</v>
      </c>
      <c r="E3067">
        <v>99</v>
      </c>
      <c r="F3067">
        <v>99</v>
      </c>
      <c r="G3067">
        <v>99</v>
      </c>
      <c r="H3067">
        <v>99</v>
      </c>
      <c r="I3067">
        <v>99</v>
      </c>
      <c r="J3067">
        <v>999</v>
      </c>
      <c r="K3067">
        <v>99</v>
      </c>
      <c r="L3067">
        <v>99</v>
      </c>
      <c r="M3067">
        <v>0</v>
      </c>
      <c r="N3067">
        <v>99</v>
      </c>
      <c r="O3067">
        <v>99</v>
      </c>
      <c r="P3067">
        <v>9999</v>
      </c>
      <c r="Q3067">
        <v>10</v>
      </c>
      <c r="R3067">
        <v>14</v>
      </c>
      <c r="S3067">
        <v>0</v>
      </c>
      <c r="T3067">
        <v>0.16810758885686841</v>
      </c>
      <c r="U3067">
        <v>0</v>
      </c>
      <c r="V3067">
        <v>2.2857142857142847</v>
      </c>
      <c r="X3067">
        <v>115.13697570035598</v>
      </c>
      <c r="Y3067">
        <v>0</v>
      </c>
      <c r="AD3067">
        <v>1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</row>
    <row r="3068" spans="1:39">
      <c r="A3068">
        <v>10</v>
      </c>
      <c r="B3068">
        <v>177</v>
      </c>
      <c r="C3068">
        <v>2019</v>
      </c>
      <c r="D3068">
        <v>99</v>
      </c>
      <c r="E3068">
        <v>99</v>
      </c>
      <c r="F3068">
        <v>99</v>
      </c>
      <c r="G3068">
        <v>99</v>
      </c>
      <c r="H3068">
        <v>99</v>
      </c>
      <c r="I3068">
        <v>99</v>
      </c>
      <c r="J3068">
        <v>999</v>
      </c>
      <c r="K3068">
        <v>99</v>
      </c>
      <c r="L3068">
        <v>99</v>
      </c>
      <c r="M3068">
        <v>35</v>
      </c>
      <c r="N3068">
        <v>99</v>
      </c>
      <c r="O3068">
        <v>99</v>
      </c>
      <c r="P3068">
        <v>9999</v>
      </c>
    </row>
    <row r="3069" spans="1:39">
      <c r="A3069">
        <v>10</v>
      </c>
      <c r="B3069">
        <v>178</v>
      </c>
      <c r="C3069">
        <v>2019</v>
      </c>
      <c r="D3069">
        <v>99</v>
      </c>
      <c r="E3069">
        <v>99</v>
      </c>
      <c r="F3069">
        <v>99</v>
      </c>
      <c r="G3069">
        <v>99</v>
      </c>
      <c r="H3069">
        <v>99</v>
      </c>
      <c r="I3069">
        <v>99</v>
      </c>
      <c r="J3069">
        <v>999</v>
      </c>
      <c r="K3069">
        <v>99</v>
      </c>
      <c r="L3069">
        <v>99</v>
      </c>
      <c r="M3069">
        <v>36</v>
      </c>
      <c r="N3069">
        <v>99</v>
      </c>
      <c r="O3069">
        <v>99</v>
      </c>
      <c r="P3069">
        <v>9999</v>
      </c>
      <c r="Q3069">
        <v>3</v>
      </c>
      <c r="R3069">
        <v>3</v>
      </c>
      <c r="S3069">
        <v>3</v>
      </c>
      <c r="T3069">
        <v>3.6023054755043221E-2</v>
      </c>
      <c r="U3069">
        <v>5.3104130032384123E-2</v>
      </c>
      <c r="V3069">
        <v>2</v>
      </c>
      <c r="W3069">
        <v>36</v>
      </c>
      <c r="X3069">
        <v>215.42072950523652</v>
      </c>
      <c r="Y3069">
        <v>198.83333333333337</v>
      </c>
      <c r="Z3069">
        <v>198.83333333333337</v>
      </c>
      <c r="AA3069">
        <v>29.645722944278003</v>
      </c>
      <c r="AB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</row>
    <row r="3070" spans="1:39">
      <c r="A3070">
        <v>10</v>
      </c>
      <c r="B3070">
        <v>179</v>
      </c>
      <c r="C3070">
        <v>2019</v>
      </c>
      <c r="D3070">
        <v>99</v>
      </c>
      <c r="E3070">
        <v>99</v>
      </c>
      <c r="F3070">
        <v>99</v>
      </c>
      <c r="G3070">
        <v>99</v>
      </c>
      <c r="H3070">
        <v>99</v>
      </c>
      <c r="I3070">
        <v>99</v>
      </c>
      <c r="J3070">
        <v>999</v>
      </c>
      <c r="K3070">
        <v>99</v>
      </c>
      <c r="L3070">
        <v>99</v>
      </c>
      <c r="M3070">
        <v>37</v>
      </c>
      <c r="N3070">
        <v>99</v>
      </c>
      <c r="O3070">
        <v>99</v>
      </c>
      <c r="P3070">
        <v>9999</v>
      </c>
      <c r="Q3070">
        <v>1</v>
      </c>
      <c r="R3070">
        <v>1</v>
      </c>
      <c r="S3070">
        <v>1</v>
      </c>
      <c r="T3070">
        <v>1.2007684918347744E-2</v>
      </c>
      <c r="U3070">
        <v>2.1027989125983471E-2</v>
      </c>
      <c r="V3070">
        <v>2</v>
      </c>
      <c r="W3070">
        <v>37</v>
      </c>
      <c r="X3070">
        <v>255.9046587215602</v>
      </c>
      <c r="Y3070">
        <v>236.2</v>
      </c>
      <c r="Z3070">
        <v>236.2</v>
      </c>
      <c r="AA3070">
        <v>0</v>
      </c>
      <c r="AB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</row>
    <row r="3071" spans="1:39">
      <c r="A3071">
        <v>10</v>
      </c>
      <c r="B3071">
        <v>180</v>
      </c>
      <c r="C3071">
        <v>2019</v>
      </c>
      <c r="D3071">
        <v>99</v>
      </c>
      <c r="E3071">
        <v>99</v>
      </c>
      <c r="F3071">
        <v>99</v>
      </c>
      <c r="G3071">
        <v>99</v>
      </c>
      <c r="H3071">
        <v>99</v>
      </c>
      <c r="I3071">
        <v>99</v>
      </c>
      <c r="J3071">
        <v>999</v>
      </c>
      <c r="K3071">
        <v>99</v>
      </c>
      <c r="L3071">
        <v>99</v>
      </c>
      <c r="M3071">
        <v>38</v>
      </c>
      <c r="N3071">
        <v>99</v>
      </c>
      <c r="O3071">
        <v>99</v>
      </c>
      <c r="P3071">
        <v>9999</v>
      </c>
    </row>
    <row r="3072" spans="1:39">
      <c r="A3072">
        <v>10</v>
      </c>
      <c r="B3072">
        <v>181</v>
      </c>
      <c r="C3072">
        <v>2019</v>
      </c>
      <c r="D3072">
        <v>99</v>
      </c>
      <c r="E3072">
        <v>99</v>
      </c>
      <c r="F3072">
        <v>99</v>
      </c>
      <c r="G3072">
        <v>99</v>
      </c>
      <c r="H3072">
        <v>99</v>
      </c>
      <c r="I3072">
        <v>99</v>
      </c>
      <c r="J3072">
        <v>999</v>
      </c>
      <c r="K3072">
        <v>99</v>
      </c>
      <c r="L3072">
        <v>99</v>
      </c>
      <c r="M3072">
        <v>39</v>
      </c>
      <c r="N3072">
        <v>99</v>
      </c>
      <c r="O3072">
        <v>99</v>
      </c>
      <c r="P3072">
        <v>9999</v>
      </c>
      <c r="Q3072">
        <v>5</v>
      </c>
      <c r="R3072">
        <v>5</v>
      </c>
      <c r="S3072">
        <v>5</v>
      </c>
      <c r="T3072">
        <v>6.0038424591738727E-2</v>
      </c>
      <c r="U3072">
        <v>8.2224601002363756E-2</v>
      </c>
      <c r="V3072">
        <v>2</v>
      </c>
      <c r="W3072">
        <v>39</v>
      </c>
      <c r="X3072">
        <v>200.13001083423612</v>
      </c>
      <c r="Y3072">
        <v>184.72</v>
      </c>
      <c r="Z3072">
        <v>184.72</v>
      </c>
      <c r="AA3072">
        <v>35.285203697867466</v>
      </c>
      <c r="AB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</row>
    <row r="3073" spans="1:39">
      <c r="A3073">
        <v>10</v>
      </c>
      <c r="B3073">
        <v>182</v>
      </c>
      <c r="C3073">
        <v>2019</v>
      </c>
      <c r="D3073">
        <v>99</v>
      </c>
      <c r="E3073">
        <v>99</v>
      </c>
      <c r="F3073">
        <v>99</v>
      </c>
      <c r="G3073">
        <v>99</v>
      </c>
      <c r="H3073">
        <v>99</v>
      </c>
      <c r="I3073">
        <v>99</v>
      </c>
      <c r="J3073">
        <v>999</v>
      </c>
      <c r="K3073">
        <v>99</v>
      </c>
      <c r="L3073">
        <v>99</v>
      </c>
      <c r="M3073">
        <v>40</v>
      </c>
      <c r="N3073">
        <v>99</v>
      </c>
      <c r="O3073">
        <v>99</v>
      </c>
      <c r="P3073">
        <v>9999</v>
      </c>
      <c r="Q3073">
        <v>1</v>
      </c>
      <c r="R3073">
        <v>1</v>
      </c>
      <c r="S3073">
        <v>1</v>
      </c>
      <c r="T3073">
        <v>1.2007684918347744E-2</v>
      </c>
      <c r="U3073">
        <v>1.9176244105575096E-2</v>
      </c>
      <c r="V3073">
        <v>5</v>
      </c>
      <c r="W3073">
        <v>40</v>
      </c>
      <c r="X3073">
        <v>233.36944745395448</v>
      </c>
      <c r="Y3073">
        <v>215.4</v>
      </c>
      <c r="Z3073">
        <v>215.4</v>
      </c>
      <c r="AA3073">
        <v>0</v>
      </c>
      <c r="AB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</row>
    <row r="3074" spans="1:39">
      <c r="A3074">
        <v>10</v>
      </c>
      <c r="B3074">
        <v>183</v>
      </c>
      <c r="C3074">
        <v>2019</v>
      </c>
      <c r="D3074">
        <v>99</v>
      </c>
      <c r="E3074">
        <v>99</v>
      </c>
      <c r="F3074">
        <v>99</v>
      </c>
      <c r="G3074">
        <v>99</v>
      </c>
      <c r="H3074">
        <v>99</v>
      </c>
      <c r="I3074">
        <v>99</v>
      </c>
      <c r="J3074">
        <v>999</v>
      </c>
      <c r="K3074">
        <v>99</v>
      </c>
      <c r="L3074">
        <v>99</v>
      </c>
      <c r="M3074">
        <v>41</v>
      </c>
      <c r="N3074">
        <v>99</v>
      </c>
      <c r="O3074">
        <v>99</v>
      </c>
      <c r="P3074">
        <v>9999</v>
      </c>
    </row>
    <row r="3075" spans="1:39">
      <c r="A3075">
        <v>10</v>
      </c>
      <c r="B3075">
        <v>184</v>
      </c>
      <c r="C3075">
        <v>2019</v>
      </c>
      <c r="D3075">
        <v>99</v>
      </c>
      <c r="E3075">
        <v>99</v>
      </c>
      <c r="F3075">
        <v>99</v>
      </c>
      <c r="G3075">
        <v>99</v>
      </c>
      <c r="H3075">
        <v>99</v>
      </c>
      <c r="I3075">
        <v>99</v>
      </c>
      <c r="J3075">
        <v>999</v>
      </c>
      <c r="K3075">
        <v>99</v>
      </c>
      <c r="L3075">
        <v>99</v>
      </c>
      <c r="M3075">
        <v>42</v>
      </c>
      <c r="N3075">
        <v>99</v>
      </c>
      <c r="O3075">
        <v>99</v>
      </c>
      <c r="P3075">
        <v>9999</v>
      </c>
      <c r="Q3075">
        <v>14</v>
      </c>
      <c r="R3075">
        <v>14</v>
      </c>
      <c r="S3075">
        <v>14</v>
      </c>
      <c r="T3075">
        <v>0.16810758885686841</v>
      </c>
      <c r="U3075">
        <v>0.25213110924512178</v>
      </c>
      <c r="V3075">
        <v>5</v>
      </c>
      <c r="W3075">
        <v>42</v>
      </c>
      <c r="X3075">
        <v>219.16885930970437</v>
      </c>
      <c r="Y3075">
        <v>202.2928571428572</v>
      </c>
      <c r="Z3075">
        <v>202.2928571428572</v>
      </c>
      <c r="AA3075">
        <v>28.454938418632299</v>
      </c>
      <c r="AB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</row>
    <row r="3076" spans="1:39">
      <c r="A3076">
        <v>10</v>
      </c>
      <c r="B3076">
        <v>185</v>
      </c>
      <c r="C3076">
        <v>2019</v>
      </c>
      <c r="D3076">
        <v>99</v>
      </c>
      <c r="E3076">
        <v>99</v>
      </c>
      <c r="F3076">
        <v>99</v>
      </c>
      <c r="G3076">
        <v>99</v>
      </c>
      <c r="H3076">
        <v>99</v>
      </c>
      <c r="I3076">
        <v>99</v>
      </c>
      <c r="J3076">
        <v>999</v>
      </c>
      <c r="K3076">
        <v>99</v>
      </c>
      <c r="L3076">
        <v>99</v>
      </c>
      <c r="M3076">
        <v>43</v>
      </c>
      <c r="N3076">
        <v>99</v>
      </c>
      <c r="O3076">
        <v>99</v>
      </c>
      <c r="P3076">
        <v>9999</v>
      </c>
      <c r="Q3076">
        <v>11</v>
      </c>
      <c r="R3076">
        <v>11</v>
      </c>
      <c r="S3076">
        <v>11</v>
      </c>
      <c r="T3076">
        <v>0.13208453410182519</v>
      </c>
      <c r="U3076">
        <v>0.19038253491073512</v>
      </c>
      <c r="V3076">
        <v>5</v>
      </c>
      <c r="W3076">
        <v>43</v>
      </c>
      <c r="X3076">
        <v>210.62740076824579</v>
      </c>
      <c r="Y3076">
        <v>194.40909090909088</v>
      </c>
      <c r="Z3076">
        <v>194.40909090909088</v>
      </c>
      <c r="AA3076">
        <v>13.360284056959721</v>
      </c>
      <c r="AB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</row>
    <row r="3077" spans="1:39">
      <c r="A3077">
        <v>10</v>
      </c>
      <c r="B3077">
        <v>186</v>
      </c>
      <c r="C3077">
        <v>2019</v>
      </c>
      <c r="D3077">
        <v>99</v>
      </c>
      <c r="E3077">
        <v>99</v>
      </c>
      <c r="F3077">
        <v>99</v>
      </c>
      <c r="G3077">
        <v>99</v>
      </c>
      <c r="H3077">
        <v>99</v>
      </c>
      <c r="I3077">
        <v>99</v>
      </c>
      <c r="J3077">
        <v>999</v>
      </c>
      <c r="K3077">
        <v>99</v>
      </c>
      <c r="L3077">
        <v>99</v>
      </c>
      <c r="M3077">
        <v>44</v>
      </c>
      <c r="N3077">
        <v>99</v>
      </c>
      <c r="O3077">
        <v>99</v>
      </c>
      <c r="P3077">
        <v>9999</v>
      </c>
      <c r="Q3077">
        <v>18</v>
      </c>
      <c r="R3077">
        <v>18</v>
      </c>
      <c r="S3077">
        <v>18</v>
      </c>
      <c r="T3077">
        <v>0.21613832853025935</v>
      </c>
      <c r="U3077">
        <v>0.3181351360783316</v>
      </c>
      <c r="V3077">
        <v>5</v>
      </c>
      <c r="W3077">
        <v>44</v>
      </c>
      <c r="X3077">
        <v>215.08968339954245</v>
      </c>
      <c r="Y3077">
        <v>198.52777777777777</v>
      </c>
      <c r="Z3077">
        <v>198.52777777777777</v>
      </c>
      <c r="AA3077">
        <v>21.736472307968423</v>
      </c>
      <c r="AB3077">
        <v>0</v>
      </c>
      <c r="AD3077">
        <v>0</v>
      </c>
      <c r="AE3077">
        <v>0</v>
      </c>
      <c r="AF3077">
        <v>0</v>
      </c>
      <c r="AG3077">
        <v>0</v>
      </c>
      <c r="AH3077">
        <v>2</v>
      </c>
      <c r="AI3077">
        <v>1</v>
      </c>
      <c r="AJ3077">
        <v>0</v>
      </c>
      <c r="AK3077">
        <v>0</v>
      </c>
      <c r="AL3077">
        <v>0</v>
      </c>
      <c r="AM3077">
        <v>0</v>
      </c>
    </row>
    <row r="3078" spans="1:39">
      <c r="A3078">
        <v>10</v>
      </c>
      <c r="B3078">
        <v>187</v>
      </c>
      <c r="C3078">
        <v>2019</v>
      </c>
      <c r="D3078">
        <v>99</v>
      </c>
      <c r="E3078">
        <v>99</v>
      </c>
      <c r="F3078">
        <v>99</v>
      </c>
      <c r="G3078">
        <v>99</v>
      </c>
      <c r="H3078">
        <v>99</v>
      </c>
      <c r="I3078">
        <v>99</v>
      </c>
      <c r="J3078">
        <v>999</v>
      </c>
      <c r="K3078">
        <v>99</v>
      </c>
      <c r="L3078">
        <v>99</v>
      </c>
      <c r="M3078">
        <v>45</v>
      </c>
      <c r="N3078">
        <v>99</v>
      </c>
      <c r="O3078">
        <v>99</v>
      </c>
      <c r="P3078">
        <v>9999</v>
      </c>
      <c r="Q3078">
        <v>22</v>
      </c>
      <c r="R3078">
        <v>25</v>
      </c>
      <c r="S3078">
        <v>25</v>
      </c>
      <c r="T3078">
        <v>0.30019212295869363</v>
      </c>
      <c r="U3078">
        <v>0.4095917543218659</v>
      </c>
      <c r="V3078">
        <v>8</v>
      </c>
      <c r="W3078">
        <v>45</v>
      </c>
      <c r="X3078">
        <v>199.38461538461536</v>
      </c>
      <c r="Y3078">
        <v>184.03200000000004</v>
      </c>
      <c r="Z3078">
        <v>184.03200000000004</v>
      </c>
      <c r="AA3078">
        <v>26.28521592074112</v>
      </c>
      <c r="AB3078">
        <v>0</v>
      </c>
      <c r="AD3078">
        <v>2</v>
      </c>
      <c r="AE3078">
        <v>0</v>
      </c>
      <c r="AF3078">
        <v>0</v>
      </c>
      <c r="AG3078">
        <v>0</v>
      </c>
      <c r="AH3078">
        <v>2</v>
      </c>
      <c r="AI3078">
        <v>1</v>
      </c>
      <c r="AJ3078">
        <v>0</v>
      </c>
      <c r="AK3078">
        <v>0</v>
      </c>
      <c r="AL3078">
        <v>0</v>
      </c>
      <c r="AM3078">
        <v>0</v>
      </c>
    </row>
    <row r="3079" spans="1:39">
      <c r="A3079">
        <v>10</v>
      </c>
      <c r="B3079">
        <v>188</v>
      </c>
      <c r="C3079">
        <v>2019</v>
      </c>
      <c r="D3079">
        <v>99</v>
      </c>
      <c r="E3079">
        <v>99</v>
      </c>
      <c r="F3079">
        <v>99</v>
      </c>
      <c r="G3079">
        <v>99</v>
      </c>
      <c r="H3079">
        <v>99</v>
      </c>
      <c r="I3079">
        <v>99</v>
      </c>
      <c r="J3079">
        <v>999</v>
      </c>
      <c r="K3079">
        <v>99</v>
      </c>
      <c r="L3079">
        <v>99</v>
      </c>
      <c r="M3079">
        <v>46</v>
      </c>
      <c r="N3079">
        <v>99</v>
      </c>
      <c r="O3079">
        <v>99</v>
      </c>
      <c r="P3079">
        <v>9999</v>
      </c>
      <c r="Q3079">
        <v>21</v>
      </c>
      <c r="R3079">
        <v>25</v>
      </c>
      <c r="S3079">
        <v>25</v>
      </c>
      <c r="T3079">
        <v>0.30019212295869363</v>
      </c>
      <c r="U3079">
        <v>0.41507576842076754</v>
      </c>
      <c r="V3079">
        <v>8</v>
      </c>
      <c r="W3079">
        <v>46</v>
      </c>
      <c r="X3079">
        <v>202.05417118093175</v>
      </c>
      <c r="Y3079">
        <v>186.49600000000001</v>
      </c>
      <c r="Z3079">
        <v>186.49600000000001</v>
      </c>
      <c r="AA3079">
        <v>23.804579055299072</v>
      </c>
      <c r="AB3079">
        <v>0</v>
      </c>
      <c r="AD3079">
        <v>0</v>
      </c>
      <c r="AE3079">
        <v>0</v>
      </c>
      <c r="AF3079">
        <v>0</v>
      </c>
      <c r="AG3079">
        <v>0</v>
      </c>
      <c r="AH3079">
        <v>1</v>
      </c>
      <c r="AI3079">
        <v>0</v>
      </c>
      <c r="AJ3079">
        <v>0</v>
      </c>
      <c r="AK3079">
        <v>0</v>
      </c>
      <c r="AL3079">
        <v>0</v>
      </c>
      <c r="AM3079">
        <v>0</v>
      </c>
    </row>
    <row r="3080" spans="1:39">
      <c r="A3080">
        <v>10</v>
      </c>
      <c r="B3080">
        <v>189</v>
      </c>
      <c r="C3080">
        <v>2019</v>
      </c>
      <c r="D3080">
        <v>99</v>
      </c>
      <c r="E3080">
        <v>99</v>
      </c>
      <c r="F3080">
        <v>99</v>
      </c>
      <c r="G3080">
        <v>99</v>
      </c>
      <c r="H3080">
        <v>99</v>
      </c>
      <c r="I3080">
        <v>99</v>
      </c>
      <c r="J3080">
        <v>999</v>
      </c>
      <c r="K3080">
        <v>99</v>
      </c>
      <c r="L3080">
        <v>99</v>
      </c>
      <c r="M3080">
        <v>47</v>
      </c>
      <c r="N3080">
        <v>99</v>
      </c>
      <c r="O3080">
        <v>99</v>
      </c>
      <c r="P3080">
        <v>9999</v>
      </c>
      <c r="Q3080">
        <v>12</v>
      </c>
      <c r="R3080">
        <v>16</v>
      </c>
      <c r="S3080">
        <v>16</v>
      </c>
      <c r="T3080">
        <v>0.19212295869356391</v>
      </c>
      <c r="U3080">
        <v>0.25292344245096959</v>
      </c>
      <c r="V3080">
        <v>8</v>
      </c>
      <c r="W3080">
        <v>47</v>
      </c>
      <c r="X3080">
        <v>192.37540628385699</v>
      </c>
      <c r="Y3080">
        <v>177.56250000000003</v>
      </c>
      <c r="Z3080">
        <v>177.56250000000003</v>
      </c>
      <c r="AA3080">
        <v>28.353943178154076</v>
      </c>
      <c r="AB3080">
        <v>0</v>
      </c>
      <c r="AD3080">
        <v>0</v>
      </c>
      <c r="AE3080">
        <v>0</v>
      </c>
      <c r="AF3080">
        <v>0</v>
      </c>
      <c r="AG3080">
        <v>0</v>
      </c>
      <c r="AH3080">
        <v>2</v>
      </c>
      <c r="AI3080">
        <v>0</v>
      </c>
      <c r="AJ3080">
        <v>0</v>
      </c>
      <c r="AK3080">
        <v>0</v>
      </c>
      <c r="AL3080">
        <v>0</v>
      </c>
      <c r="AM3080">
        <v>0</v>
      </c>
    </row>
    <row r="3081" spans="1:39">
      <c r="A3081">
        <v>10</v>
      </c>
      <c r="B3081">
        <v>190</v>
      </c>
      <c r="C3081">
        <v>2019</v>
      </c>
      <c r="D3081">
        <v>99</v>
      </c>
      <c r="E3081">
        <v>99</v>
      </c>
      <c r="F3081">
        <v>99</v>
      </c>
      <c r="G3081">
        <v>99</v>
      </c>
      <c r="H3081">
        <v>99</v>
      </c>
      <c r="I3081">
        <v>99</v>
      </c>
      <c r="J3081">
        <v>999</v>
      </c>
      <c r="K3081">
        <v>99</v>
      </c>
      <c r="L3081">
        <v>99</v>
      </c>
      <c r="M3081">
        <v>48</v>
      </c>
      <c r="N3081">
        <v>99</v>
      </c>
      <c r="O3081">
        <v>99</v>
      </c>
      <c r="P3081">
        <v>9999</v>
      </c>
      <c r="Q3081">
        <v>63</v>
      </c>
      <c r="R3081">
        <v>80</v>
      </c>
      <c r="S3081">
        <v>80</v>
      </c>
      <c r="T3081">
        <v>0.96061479346781953</v>
      </c>
      <c r="U3081">
        <v>1.261376658469133</v>
      </c>
      <c r="V3081">
        <v>8</v>
      </c>
      <c r="W3081">
        <v>48</v>
      </c>
      <c r="X3081">
        <v>191.88244853737808</v>
      </c>
      <c r="Y3081">
        <v>177.10750000000004</v>
      </c>
      <c r="Z3081">
        <v>177.10750000000004</v>
      </c>
      <c r="AA3081">
        <v>27.311205461311896</v>
      </c>
      <c r="AB3081">
        <v>0</v>
      </c>
      <c r="AD3081">
        <v>1</v>
      </c>
      <c r="AE3081">
        <v>0</v>
      </c>
      <c r="AF3081">
        <v>0</v>
      </c>
      <c r="AG3081">
        <v>0</v>
      </c>
      <c r="AH3081">
        <v>2</v>
      </c>
      <c r="AI3081">
        <v>0</v>
      </c>
      <c r="AJ3081">
        <v>1</v>
      </c>
      <c r="AK3081">
        <v>0</v>
      </c>
      <c r="AL3081">
        <v>0</v>
      </c>
      <c r="AM3081">
        <v>0</v>
      </c>
    </row>
    <row r="3082" spans="1:39">
      <c r="A3082">
        <v>10</v>
      </c>
      <c r="B3082">
        <v>191</v>
      </c>
      <c r="C3082">
        <v>2019</v>
      </c>
      <c r="D3082">
        <v>99</v>
      </c>
      <c r="E3082">
        <v>99</v>
      </c>
      <c r="F3082">
        <v>99</v>
      </c>
      <c r="G3082">
        <v>99</v>
      </c>
      <c r="H3082">
        <v>99</v>
      </c>
      <c r="I3082">
        <v>99</v>
      </c>
      <c r="J3082">
        <v>999</v>
      </c>
      <c r="K3082">
        <v>99</v>
      </c>
      <c r="L3082">
        <v>99</v>
      </c>
      <c r="M3082">
        <v>49</v>
      </c>
      <c r="N3082">
        <v>99</v>
      </c>
      <c r="O3082">
        <v>99</v>
      </c>
      <c r="P3082">
        <v>9999</v>
      </c>
      <c r="Q3082">
        <v>67</v>
      </c>
      <c r="R3082">
        <v>107</v>
      </c>
      <c r="S3082">
        <v>107</v>
      </c>
      <c r="T3082">
        <v>1.2848222862632084</v>
      </c>
      <c r="U3082">
        <v>1.6309244267246683</v>
      </c>
      <c r="V3082">
        <v>8</v>
      </c>
      <c r="W3082">
        <v>49</v>
      </c>
      <c r="X3082">
        <v>185.49427405554812</v>
      </c>
      <c r="Y3082">
        <v>171.211214953271</v>
      </c>
      <c r="Z3082">
        <v>171.211214953271</v>
      </c>
      <c r="AA3082">
        <v>26.72784024791882</v>
      </c>
      <c r="AB3082">
        <v>0</v>
      </c>
      <c r="AD3082">
        <v>0</v>
      </c>
      <c r="AE3082">
        <v>0</v>
      </c>
      <c r="AF3082">
        <v>0</v>
      </c>
      <c r="AG3082">
        <v>0</v>
      </c>
      <c r="AH3082">
        <v>5</v>
      </c>
      <c r="AI3082">
        <v>0</v>
      </c>
      <c r="AJ3082">
        <v>0</v>
      </c>
      <c r="AK3082">
        <v>0</v>
      </c>
      <c r="AL3082">
        <v>0</v>
      </c>
      <c r="AM3082">
        <v>0</v>
      </c>
    </row>
    <row r="3083" spans="1:39">
      <c r="A3083">
        <v>10</v>
      </c>
      <c r="B3083">
        <v>192</v>
      </c>
      <c r="C3083">
        <v>2019</v>
      </c>
      <c r="D3083">
        <v>99</v>
      </c>
      <c r="E3083">
        <v>99</v>
      </c>
      <c r="F3083">
        <v>99</v>
      </c>
      <c r="G3083">
        <v>99</v>
      </c>
      <c r="H3083">
        <v>99</v>
      </c>
      <c r="I3083">
        <v>99</v>
      </c>
      <c r="J3083">
        <v>999</v>
      </c>
      <c r="K3083">
        <v>99</v>
      </c>
      <c r="L3083">
        <v>99</v>
      </c>
      <c r="M3083">
        <v>50</v>
      </c>
      <c r="N3083">
        <v>99</v>
      </c>
      <c r="O3083">
        <v>99</v>
      </c>
      <c r="P3083">
        <v>9999</v>
      </c>
      <c r="Q3083">
        <v>28</v>
      </c>
      <c r="R3083">
        <v>34</v>
      </c>
      <c r="S3083">
        <v>34</v>
      </c>
      <c r="T3083">
        <v>0.40826128722382327</v>
      </c>
      <c r="U3083">
        <v>0.51969936207384027</v>
      </c>
      <c r="V3083">
        <v>11</v>
      </c>
      <c r="W3083">
        <v>50</v>
      </c>
      <c r="X3083">
        <v>186.01746223950036</v>
      </c>
      <c r="Y3083">
        <v>171.69411764705882</v>
      </c>
      <c r="Z3083">
        <v>171.69411764705882</v>
      </c>
      <c r="AA3083">
        <v>31.656018303154937</v>
      </c>
      <c r="AB3083">
        <v>0</v>
      </c>
      <c r="AD3083">
        <v>0</v>
      </c>
      <c r="AE3083">
        <v>0</v>
      </c>
      <c r="AF3083">
        <v>0</v>
      </c>
      <c r="AG3083">
        <v>0</v>
      </c>
      <c r="AH3083">
        <v>1</v>
      </c>
      <c r="AI3083">
        <v>0</v>
      </c>
      <c r="AJ3083">
        <v>0</v>
      </c>
      <c r="AK3083">
        <v>1</v>
      </c>
      <c r="AL3083">
        <v>0</v>
      </c>
      <c r="AM3083">
        <v>0</v>
      </c>
    </row>
    <row r="3084" spans="1:39">
      <c r="A3084">
        <v>10</v>
      </c>
      <c r="B3084">
        <v>193</v>
      </c>
      <c r="C3084">
        <v>2019</v>
      </c>
      <c r="D3084">
        <v>99</v>
      </c>
      <c r="E3084">
        <v>99</v>
      </c>
      <c r="F3084">
        <v>99</v>
      </c>
      <c r="G3084">
        <v>99</v>
      </c>
      <c r="H3084">
        <v>99</v>
      </c>
      <c r="I3084">
        <v>99</v>
      </c>
      <c r="J3084">
        <v>999</v>
      </c>
      <c r="K3084">
        <v>99</v>
      </c>
      <c r="L3084">
        <v>99</v>
      </c>
      <c r="M3084">
        <v>51</v>
      </c>
      <c r="N3084">
        <v>99</v>
      </c>
      <c r="O3084">
        <v>99</v>
      </c>
      <c r="P3084">
        <v>9999</v>
      </c>
      <c r="Q3084">
        <v>112</v>
      </c>
      <c r="R3084">
        <v>218</v>
      </c>
      <c r="S3084">
        <v>218</v>
      </c>
      <c r="T3084">
        <v>2.617675312199808</v>
      </c>
      <c r="U3084">
        <v>3.1691280631245631</v>
      </c>
      <c r="V3084">
        <v>11</v>
      </c>
      <c r="W3084">
        <v>51</v>
      </c>
      <c r="X3084">
        <v>176.91462820678481</v>
      </c>
      <c r="Y3084">
        <v>163.29220183486251</v>
      </c>
      <c r="Z3084">
        <v>163.29220183486251</v>
      </c>
      <c r="AA3084">
        <v>22.618290149353477</v>
      </c>
      <c r="AB3084">
        <v>0</v>
      </c>
      <c r="AD3084">
        <v>6</v>
      </c>
      <c r="AE3084">
        <v>1</v>
      </c>
      <c r="AF3084">
        <v>0</v>
      </c>
      <c r="AG3084">
        <v>0</v>
      </c>
      <c r="AH3084">
        <v>7</v>
      </c>
      <c r="AI3084">
        <v>0</v>
      </c>
      <c r="AJ3084">
        <v>0</v>
      </c>
      <c r="AK3084">
        <v>3</v>
      </c>
      <c r="AL3084">
        <v>0</v>
      </c>
      <c r="AM3084">
        <v>0</v>
      </c>
    </row>
    <row r="3085" spans="1:39">
      <c r="A3085">
        <v>10</v>
      </c>
      <c r="B3085">
        <v>194</v>
      </c>
      <c r="C3085">
        <v>2019</v>
      </c>
      <c r="D3085">
        <v>99</v>
      </c>
      <c r="E3085">
        <v>99</v>
      </c>
      <c r="F3085">
        <v>99</v>
      </c>
      <c r="G3085">
        <v>99</v>
      </c>
      <c r="H3085">
        <v>99</v>
      </c>
      <c r="I3085">
        <v>99</v>
      </c>
      <c r="J3085">
        <v>999</v>
      </c>
      <c r="K3085">
        <v>99</v>
      </c>
      <c r="L3085">
        <v>99</v>
      </c>
      <c r="M3085">
        <v>52</v>
      </c>
      <c r="N3085">
        <v>99</v>
      </c>
      <c r="O3085">
        <v>99</v>
      </c>
      <c r="P3085">
        <v>9999</v>
      </c>
      <c r="Q3085">
        <v>112</v>
      </c>
      <c r="R3085">
        <v>211</v>
      </c>
      <c r="S3085">
        <v>211</v>
      </c>
      <c r="T3085">
        <v>2.5336215177713743</v>
      </c>
      <c r="U3085">
        <v>2.9506755664381177</v>
      </c>
      <c r="V3085">
        <v>11</v>
      </c>
      <c r="W3085">
        <v>52</v>
      </c>
      <c r="X3085">
        <v>170.18428470934964</v>
      </c>
      <c r="Y3085">
        <v>157.08009478672989</v>
      </c>
      <c r="Z3085">
        <v>157.08009478672989</v>
      </c>
      <c r="AA3085">
        <v>24.489885367209471</v>
      </c>
      <c r="AB3085">
        <v>0</v>
      </c>
      <c r="AD3085">
        <v>3</v>
      </c>
      <c r="AE3085">
        <v>0</v>
      </c>
      <c r="AF3085">
        <v>0</v>
      </c>
      <c r="AG3085">
        <v>1</v>
      </c>
      <c r="AH3085">
        <v>6</v>
      </c>
      <c r="AI3085">
        <v>1</v>
      </c>
      <c r="AJ3085">
        <v>1</v>
      </c>
      <c r="AK3085">
        <v>0</v>
      </c>
      <c r="AL3085">
        <v>0</v>
      </c>
      <c r="AM3085">
        <v>0</v>
      </c>
    </row>
    <row r="3086" spans="1:39">
      <c r="A3086">
        <v>10</v>
      </c>
      <c r="B3086">
        <v>195</v>
      </c>
      <c r="C3086">
        <v>2019</v>
      </c>
      <c r="D3086">
        <v>99</v>
      </c>
      <c r="E3086">
        <v>99</v>
      </c>
      <c r="F3086">
        <v>99</v>
      </c>
      <c r="G3086">
        <v>99</v>
      </c>
      <c r="H3086">
        <v>99</v>
      </c>
      <c r="I3086">
        <v>99</v>
      </c>
      <c r="J3086">
        <v>999</v>
      </c>
      <c r="K3086">
        <v>99</v>
      </c>
      <c r="L3086">
        <v>99</v>
      </c>
      <c r="M3086">
        <v>53</v>
      </c>
      <c r="N3086">
        <v>99</v>
      </c>
      <c r="O3086">
        <v>99</v>
      </c>
      <c r="P3086">
        <v>9999</v>
      </c>
      <c r="Q3086">
        <v>53</v>
      </c>
      <c r="R3086">
        <v>75</v>
      </c>
      <c r="S3086">
        <v>75</v>
      </c>
      <c r="T3086">
        <v>0.9005763688760805</v>
      </c>
      <c r="U3086">
        <v>1.0346981406343359</v>
      </c>
      <c r="V3086">
        <v>11</v>
      </c>
      <c r="W3086">
        <v>53</v>
      </c>
      <c r="X3086">
        <v>167.89310220296144</v>
      </c>
      <c r="Y3086">
        <v>154.96533333333329</v>
      </c>
      <c r="Z3086">
        <v>154.96533333333329</v>
      </c>
      <c r="AA3086">
        <v>24.293123819074843</v>
      </c>
      <c r="AB3086">
        <v>0</v>
      </c>
      <c r="AD3086">
        <v>1</v>
      </c>
      <c r="AE3086">
        <v>0</v>
      </c>
      <c r="AF3086">
        <v>0</v>
      </c>
      <c r="AG3086">
        <v>1</v>
      </c>
      <c r="AH3086">
        <v>2</v>
      </c>
      <c r="AI3086">
        <v>0</v>
      </c>
      <c r="AJ3086">
        <v>1</v>
      </c>
      <c r="AK3086">
        <v>1</v>
      </c>
      <c r="AL3086">
        <v>0</v>
      </c>
      <c r="AM3086">
        <v>0</v>
      </c>
    </row>
    <row r="3087" spans="1:39">
      <c r="A3087">
        <v>10</v>
      </c>
      <c r="B3087">
        <v>196</v>
      </c>
      <c r="C3087">
        <v>2019</v>
      </c>
      <c r="D3087">
        <v>99</v>
      </c>
      <c r="E3087">
        <v>99</v>
      </c>
      <c r="F3087">
        <v>99</v>
      </c>
      <c r="G3087">
        <v>99</v>
      </c>
      <c r="H3087">
        <v>99</v>
      </c>
      <c r="I3087">
        <v>99</v>
      </c>
      <c r="J3087">
        <v>999</v>
      </c>
      <c r="K3087">
        <v>99</v>
      </c>
      <c r="L3087">
        <v>99</v>
      </c>
      <c r="M3087">
        <v>54</v>
      </c>
      <c r="N3087">
        <v>99</v>
      </c>
      <c r="O3087">
        <v>99</v>
      </c>
      <c r="P3087">
        <v>9999</v>
      </c>
      <c r="Q3087">
        <v>170</v>
      </c>
      <c r="R3087">
        <v>476</v>
      </c>
      <c r="S3087">
        <v>476</v>
      </c>
      <c r="T3087">
        <v>5.7156580211335246</v>
      </c>
      <c r="U3087">
        <v>6.4762378381304204</v>
      </c>
      <c r="V3087">
        <v>10.981092436974791</v>
      </c>
      <c r="W3087">
        <v>54</v>
      </c>
      <c r="X3087">
        <v>165.57558017790021</v>
      </c>
      <c r="Y3087">
        <v>152.8262605042018</v>
      </c>
      <c r="Z3087">
        <v>152.8262605042018</v>
      </c>
      <c r="AA3087">
        <v>23.899164999991523</v>
      </c>
      <c r="AB3087">
        <v>0</v>
      </c>
      <c r="AD3087">
        <v>9</v>
      </c>
      <c r="AE3087">
        <v>3</v>
      </c>
      <c r="AF3087">
        <v>0</v>
      </c>
      <c r="AG3087">
        <v>0</v>
      </c>
      <c r="AH3087">
        <v>11</v>
      </c>
      <c r="AI3087">
        <v>0</v>
      </c>
      <c r="AJ3087">
        <v>2</v>
      </c>
      <c r="AK3087">
        <v>1</v>
      </c>
      <c r="AL3087">
        <v>0</v>
      </c>
      <c r="AM3087">
        <v>0</v>
      </c>
    </row>
    <row r="3088" spans="1:39">
      <c r="A3088">
        <v>10</v>
      </c>
      <c r="B3088">
        <v>197</v>
      </c>
      <c r="C3088">
        <v>2019</v>
      </c>
      <c r="D3088">
        <v>99</v>
      </c>
      <c r="E3088">
        <v>99</v>
      </c>
      <c r="F3088">
        <v>99</v>
      </c>
      <c r="G3088">
        <v>99</v>
      </c>
      <c r="H3088">
        <v>99</v>
      </c>
      <c r="I3088">
        <v>99</v>
      </c>
      <c r="J3088">
        <v>999</v>
      </c>
      <c r="K3088">
        <v>99</v>
      </c>
      <c r="L3088">
        <v>99</v>
      </c>
      <c r="M3088">
        <v>55</v>
      </c>
      <c r="N3088">
        <v>99</v>
      </c>
      <c r="O3088">
        <v>99</v>
      </c>
      <c r="P3088">
        <v>9999</v>
      </c>
      <c r="Q3088">
        <v>147</v>
      </c>
      <c r="R3088">
        <v>302</v>
      </c>
      <c r="S3088">
        <v>302</v>
      </c>
      <c r="T3088">
        <v>3.6263208453410192</v>
      </c>
      <c r="U3088">
        <v>4.0104790962914514</v>
      </c>
      <c r="V3088">
        <v>14</v>
      </c>
      <c r="W3088">
        <v>55</v>
      </c>
      <c r="X3088">
        <v>161.6105701965231</v>
      </c>
      <c r="Y3088">
        <v>149.16655629139066</v>
      </c>
      <c r="Z3088">
        <v>149.16655629139066</v>
      </c>
      <c r="AA3088">
        <v>26.289194782516343</v>
      </c>
      <c r="AB3088">
        <v>0</v>
      </c>
      <c r="AD3088">
        <v>7</v>
      </c>
      <c r="AE3088">
        <v>0</v>
      </c>
      <c r="AF3088">
        <v>0</v>
      </c>
      <c r="AG3088">
        <v>0</v>
      </c>
      <c r="AH3088">
        <v>7</v>
      </c>
      <c r="AI3088">
        <v>5</v>
      </c>
      <c r="AJ3088">
        <v>2</v>
      </c>
      <c r="AK3088">
        <v>1</v>
      </c>
      <c r="AL3088">
        <v>0</v>
      </c>
      <c r="AM3088">
        <v>0</v>
      </c>
    </row>
    <row r="3089" spans="1:39">
      <c r="A3089">
        <v>10</v>
      </c>
      <c r="B3089">
        <v>198</v>
      </c>
      <c r="C3089">
        <v>2019</v>
      </c>
      <c r="D3089">
        <v>99</v>
      </c>
      <c r="E3089">
        <v>99</v>
      </c>
      <c r="F3089">
        <v>99</v>
      </c>
      <c r="G3089">
        <v>99</v>
      </c>
      <c r="H3089">
        <v>99</v>
      </c>
      <c r="I3089">
        <v>99</v>
      </c>
      <c r="J3089">
        <v>999</v>
      </c>
      <c r="K3089">
        <v>99</v>
      </c>
      <c r="L3089">
        <v>99</v>
      </c>
      <c r="M3089">
        <v>56</v>
      </c>
      <c r="N3089">
        <v>99</v>
      </c>
      <c r="O3089">
        <v>99</v>
      </c>
      <c r="P3089">
        <v>9999</v>
      </c>
      <c r="Q3089">
        <v>102</v>
      </c>
      <c r="R3089">
        <v>177</v>
      </c>
      <c r="S3089">
        <v>177</v>
      </c>
      <c r="T3089">
        <v>2.1253602305475505</v>
      </c>
      <c r="U3089">
        <v>2.4055948339162758</v>
      </c>
      <c r="V3089">
        <v>14</v>
      </c>
      <c r="W3089">
        <v>56</v>
      </c>
      <c r="X3089">
        <v>165.39777561501131</v>
      </c>
      <c r="Y3089">
        <v>152.66214689265539</v>
      </c>
      <c r="Z3089">
        <v>152.66214689265539</v>
      </c>
      <c r="AA3089">
        <v>29.996129353331625</v>
      </c>
      <c r="AB3089">
        <v>0</v>
      </c>
      <c r="AD3089">
        <v>4</v>
      </c>
      <c r="AE3089">
        <v>1</v>
      </c>
      <c r="AF3089">
        <v>0</v>
      </c>
      <c r="AG3089">
        <v>0</v>
      </c>
      <c r="AH3089">
        <v>10</v>
      </c>
      <c r="AI3089">
        <v>7</v>
      </c>
      <c r="AJ3089">
        <v>1</v>
      </c>
      <c r="AK3089">
        <v>1</v>
      </c>
      <c r="AL3089">
        <v>0</v>
      </c>
      <c r="AM3089">
        <v>0</v>
      </c>
    </row>
    <row r="3090" spans="1:39">
      <c r="A3090">
        <v>10</v>
      </c>
      <c r="B3090">
        <v>199</v>
      </c>
      <c r="C3090">
        <v>2019</v>
      </c>
      <c r="D3090">
        <v>99</v>
      </c>
      <c r="E3090">
        <v>99</v>
      </c>
      <c r="F3090">
        <v>99</v>
      </c>
      <c r="G3090">
        <v>99</v>
      </c>
      <c r="H3090">
        <v>99</v>
      </c>
      <c r="I3090">
        <v>99</v>
      </c>
      <c r="J3090">
        <v>999</v>
      </c>
      <c r="K3090">
        <v>99</v>
      </c>
      <c r="L3090">
        <v>99</v>
      </c>
      <c r="M3090">
        <v>57</v>
      </c>
      <c r="N3090">
        <v>99</v>
      </c>
      <c r="O3090">
        <v>99</v>
      </c>
      <c r="P3090">
        <v>9999</v>
      </c>
      <c r="Q3090">
        <v>236</v>
      </c>
      <c r="R3090">
        <v>951</v>
      </c>
      <c r="S3090">
        <v>951</v>
      </c>
      <c r="T3090">
        <v>11.419308357348703</v>
      </c>
      <c r="U3090">
        <v>12.332515004476228</v>
      </c>
      <c r="V3090">
        <v>14</v>
      </c>
      <c r="W3090">
        <v>57</v>
      </c>
      <c r="X3090">
        <v>157.81620077172576</v>
      </c>
      <c r="Y3090">
        <v>145.66435331230284</v>
      </c>
      <c r="Z3090">
        <v>145.66435331230284</v>
      </c>
      <c r="AA3090">
        <v>24.910866584754913</v>
      </c>
      <c r="AB3090">
        <v>0</v>
      </c>
      <c r="AD3090">
        <v>23</v>
      </c>
      <c r="AE3090">
        <v>3</v>
      </c>
      <c r="AF3090">
        <v>0</v>
      </c>
      <c r="AG3090">
        <v>3</v>
      </c>
      <c r="AH3090">
        <v>44</v>
      </c>
      <c r="AI3090">
        <v>13</v>
      </c>
      <c r="AJ3090">
        <v>5</v>
      </c>
      <c r="AK3090">
        <v>6</v>
      </c>
      <c r="AL3090">
        <v>0</v>
      </c>
      <c r="AM3090">
        <v>0</v>
      </c>
    </row>
    <row r="3091" spans="1:39">
      <c r="A3091">
        <v>10</v>
      </c>
      <c r="B3091">
        <v>200</v>
      </c>
      <c r="C3091">
        <v>2019</v>
      </c>
      <c r="D3091">
        <v>99</v>
      </c>
      <c r="E3091">
        <v>99</v>
      </c>
      <c r="F3091">
        <v>99</v>
      </c>
      <c r="G3091">
        <v>99</v>
      </c>
      <c r="H3091">
        <v>99</v>
      </c>
      <c r="I3091">
        <v>99</v>
      </c>
      <c r="J3091">
        <v>999</v>
      </c>
      <c r="K3091">
        <v>99</v>
      </c>
      <c r="L3091">
        <v>99</v>
      </c>
      <c r="M3091">
        <v>58</v>
      </c>
      <c r="N3091">
        <v>99</v>
      </c>
      <c r="O3091">
        <v>99</v>
      </c>
      <c r="P3091">
        <v>9999</v>
      </c>
      <c r="Q3091">
        <v>239</v>
      </c>
      <c r="R3091">
        <v>1146</v>
      </c>
      <c r="S3091">
        <v>1146</v>
      </c>
      <c r="T3091">
        <v>13.760806916426516</v>
      </c>
      <c r="U3091">
        <v>14.04225432863204</v>
      </c>
      <c r="V3091">
        <v>13.989528795811522</v>
      </c>
      <c r="W3091">
        <v>58</v>
      </c>
      <c r="X3091">
        <v>149.11889108850977</v>
      </c>
      <c r="Y3091">
        <v>137.63673647469469</v>
      </c>
      <c r="Z3091">
        <v>137.63673647469469</v>
      </c>
      <c r="AA3091">
        <v>22.670497380483795</v>
      </c>
      <c r="AB3091">
        <v>0</v>
      </c>
      <c r="AD3091">
        <v>28</v>
      </c>
      <c r="AE3091">
        <v>2</v>
      </c>
      <c r="AF3091">
        <v>0</v>
      </c>
      <c r="AG3091">
        <v>2</v>
      </c>
      <c r="AH3091">
        <v>69</v>
      </c>
      <c r="AI3091">
        <v>31</v>
      </c>
      <c r="AJ3091">
        <v>13</v>
      </c>
      <c r="AK3091">
        <v>19</v>
      </c>
      <c r="AL3091">
        <v>0</v>
      </c>
      <c r="AM3091">
        <v>0</v>
      </c>
    </row>
    <row r="3092" spans="1:39">
      <c r="A3092">
        <v>10</v>
      </c>
      <c r="B3092">
        <v>201</v>
      </c>
      <c r="C3092">
        <v>2019</v>
      </c>
      <c r="D3092">
        <v>99</v>
      </c>
      <c r="E3092">
        <v>99</v>
      </c>
      <c r="F3092">
        <v>99</v>
      </c>
      <c r="G3092">
        <v>99</v>
      </c>
      <c r="H3092">
        <v>99</v>
      </c>
      <c r="I3092">
        <v>99</v>
      </c>
      <c r="J3092">
        <v>999</v>
      </c>
      <c r="K3092">
        <v>99</v>
      </c>
      <c r="L3092">
        <v>99</v>
      </c>
      <c r="M3092">
        <v>59</v>
      </c>
      <c r="N3092">
        <v>99</v>
      </c>
      <c r="O3092">
        <v>99</v>
      </c>
      <c r="P3092">
        <v>9999</v>
      </c>
      <c r="Q3092">
        <v>215</v>
      </c>
      <c r="R3092">
        <v>860</v>
      </c>
      <c r="S3092">
        <v>860</v>
      </c>
      <c r="T3092">
        <v>10.32660902977906</v>
      </c>
      <c r="U3092">
        <v>10.136265286689287</v>
      </c>
      <c r="V3092">
        <v>14.00348837209302</v>
      </c>
      <c r="W3092">
        <v>59</v>
      </c>
      <c r="X3092">
        <v>143.43659452241175</v>
      </c>
      <c r="Y3092">
        <v>132.39197674418597</v>
      </c>
      <c r="Z3092">
        <v>132.39197674418597</v>
      </c>
      <c r="AA3092">
        <v>20.947205359464672</v>
      </c>
      <c r="AB3092">
        <v>0</v>
      </c>
      <c r="AD3092">
        <v>22</v>
      </c>
      <c r="AE3092">
        <v>0</v>
      </c>
      <c r="AF3092">
        <v>0</v>
      </c>
      <c r="AG3092">
        <v>5</v>
      </c>
      <c r="AH3092">
        <v>46</v>
      </c>
      <c r="AI3092">
        <v>21</v>
      </c>
      <c r="AJ3092">
        <v>12</v>
      </c>
      <c r="AK3092">
        <v>22</v>
      </c>
      <c r="AL3092">
        <v>0</v>
      </c>
      <c r="AM3092">
        <v>1</v>
      </c>
    </row>
    <row r="3093" spans="1:39">
      <c r="A3093">
        <v>10</v>
      </c>
      <c r="B3093">
        <v>202</v>
      </c>
      <c r="C3093">
        <v>2019</v>
      </c>
      <c r="D3093">
        <v>99</v>
      </c>
      <c r="E3093">
        <v>99</v>
      </c>
      <c r="F3093">
        <v>99</v>
      </c>
      <c r="G3093">
        <v>99</v>
      </c>
      <c r="H3093">
        <v>99</v>
      </c>
      <c r="I3093">
        <v>99</v>
      </c>
      <c r="J3093">
        <v>999</v>
      </c>
      <c r="K3093">
        <v>99</v>
      </c>
      <c r="L3093">
        <v>99</v>
      </c>
      <c r="M3093">
        <v>60</v>
      </c>
      <c r="N3093">
        <v>99</v>
      </c>
      <c r="O3093">
        <v>99</v>
      </c>
      <c r="P3093">
        <v>9999</v>
      </c>
      <c r="Q3093">
        <v>249</v>
      </c>
      <c r="R3093">
        <v>1286</v>
      </c>
      <c r="S3093">
        <v>1286</v>
      </c>
      <c r="T3093">
        <v>15.441882804995195</v>
      </c>
      <c r="U3093">
        <v>14.431922018743972</v>
      </c>
      <c r="V3093">
        <v>17</v>
      </c>
      <c r="W3093">
        <v>60</v>
      </c>
      <c r="X3093">
        <v>136.57262392394782</v>
      </c>
      <c r="Y3093">
        <v>126.0565318818044</v>
      </c>
      <c r="Z3093">
        <v>126.0565318818044</v>
      </c>
      <c r="AA3093">
        <v>21.244292255719621</v>
      </c>
      <c r="AB3093">
        <v>0</v>
      </c>
      <c r="AD3093">
        <v>39</v>
      </c>
      <c r="AE3093">
        <v>0</v>
      </c>
      <c r="AF3093">
        <v>0</v>
      </c>
      <c r="AG3093">
        <v>5</v>
      </c>
      <c r="AH3093">
        <v>54</v>
      </c>
      <c r="AI3093">
        <v>15</v>
      </c>
      <c r="AJ3093">
        <v>5</v>
      </c>
      <c r="AK3093">
        <v>20</v>
      </c>
      <c r="AL3093">
        <v>0</v>
      </c>
      <c r="AM3093">
        <v>0</v>
      </c>
    </row>
    <row r="3094" spans="1:39">
      <c r="A3094">
        <v>10</v>
      </c>
      <c r="B3094">
        <v>203</v>
      </c>
      <c r="C3094">
        <v>2019</v>
      </c>
      <c r="D3094">
        <v>99</v>
      </c>
      <c r="E3094">
        <v>99</v>
      </c>
      <c r="F3094">
        <v>99</v>
      </c>
      <c r="G3094">
        <v>99</v>
      </c>
      <c r="H3094">
        <v>99</v>
      </c>
      <c r="I3094">
        <v>99</v>
      </c>
      <c r="J3094">
        <v>999</v>
      </c>
      <c r="K3094">
        <v>99</v>
      </c>
      <c r="L3094">
        <v>99</v>
      </c>
      <c r="M3094">
        <v>61</v>
      </c>
      <c r="N3094">
        <v>99</v>
      </c>
      <c r="O3094">
        <v>99</v>
      </c>
      <c r="P3094">
        <v>9999</v>
      </c>
      <c r="Q3094">
        <v>224</v>
      </c>
      <c r="R3094">
        <v>949</v>
      </c>
      <c r="S3094">
        <v>949</v>
      </c>
      <c r="T3094">
        <v>11.395292987512008</v>
      </c>
      <c r="U3094">
        <v>10.070154428412591</v>
      </c>
      <c r="V3094">
        <v>17</v>
      </c>
      <c r="W3094">
        <v>61</v>
      </c>
      <c r="X3094">
        <v>129.13690296109144</v>
      </c>
      <c r="Y3094">
        <v>119.19336143308738</v>
      </c>
      <c r="Z3094">
        <v>119.19336143308738</v>
      </c>
      <c r="AA3094">
        <v>20.8061454450193</v>
      </c>
      <c r="AB3094">
        <v>0</v>
      </c>
      <c r="AD3094">
        <v>34</v>
      </c>
      <c r="AE3094">
        <v>2</v>
      </c>
      <c r="AF3094">
        <v>0</v>
      </c>
      <c r="AG3094">
        <v>5</v>
      </c>
      <c r="AH3094">
        <v>35</v>
      </c>
      <c r="AI3094">
        <v>4</v>
      </c>
      <c r="AJ3094">
        <v>7</v>
      </c>
      <c r="AK3094">
        <v>17</v>
      </c>
      <c r="AL3094">
        <v>0</v>
      </c>
      <c r="AM3094">
        <v>0</v>
      </c>
    </row>
    <row r="3095" spans="1:39">
      <c r="A3095">
        <v>10</v>
      </c>
      <c r="B3095">
        <v>204</v>
      </c>
      <c r="C3095">
        <v>2019</v>
      </c>
      <c r="D3095">
        <v>99</v>
      </c>
      <c r="E3095">
        <v>99</v>
      </c>
      <c r="F3095">
        <v>99</v>
      </c>
      <c r="G3095">
        <v>99</v>
      </c>
      <c r="H3095">
        <v>99</v>
      </c>
      <c r="I3095">
        <v>99</v>
      </c>
      <c r="J3095">
        <v>999</v>
      </c>
      <c r="K3095">
        <v>99</v>
      </c>
      <c r="L3095">
        <v>99</v>
      </c>
      <c r="M3095">
        <v>62</v>
      </c>
      <c r="N3095">
        <v>99</v>
      </c>
      <c r="O3095">
        <v>99</v>
      </c>
      <c r="P3095">
        <v>9999</v>
      </c>
      <c r="Q3095">
        <v>154</v>
      </c>
      <c r="R3095">
        <v>478</v>
      </c>
      <c r="S3095">
        <v>477</v>
      </c>
      <c r="T3095">
        <v>5.7396733909702196</v>
      </c>
      <c r="U3095">
        <v>4.9139170033637614</v>
      </c>
      <c r="V3095">
        <v>16.966527196652716</v>
      </c>
      <c r="W3095">
        <v>62</v>
      </c>
      <c r="X3095">
        <v>125.1066424294075</v>
      </c>
      <c r="Y3095">
        <v>115.47343096234304</v>
      </c>
      <c r="Z3095">
        <v>115.71551362683437</v>
      </c>
      <c r="AA3095">
        <v>18.749728450817106</v>
      </c>
      <c r="AB3095">
        <v>0</v>
      </c>
      <c r="AD3095">
        <v>14</v>
      </c>
      <c r="AE3095">
        <v>0</v>
      </c>
      <c r="AF3095">
        <v>0</v>
      </c>
      <c r="AG3095">
        <v>1</v>
      </c>
      <c r="AH3095">
        <v>16</v>
      </c>
      <c r="AI3095">
        <v>7</v>
      </c>
      <c r="AJ3095">
        <v>3</v>
      </c>
      <c r="AK3095">
        <v>15</v>
      </c>
      <c r="AL3095">
        <v>0</v>
      </c>
      <c r="AM3095">
        <v>2</v>
      </c>
    </row>
    <row r="3096" spans="1:39">
      <c r="A3096">
        <v>10</v>
      </c>
      <c r="B3096">
        <v>205</v>
      </c>
      <c r="C3096">
        <v>2019</v>
      </c>
      <c r="D3096">
        <v>99</v>
      </c>
      <c r="E3096">
        <v>99</v>
      </c>
      <c r="F3096">
        <v>99</v>
      </c>
      <c r="G3096">
        <v>99</v>
      </c>
      <c r="H3096">
        <v>99</v>
      </c>
      <c r="I3096">
        <v>99</v>
      </c>
      <c r="J3096">
        <v>999</v>
      </c>
      <c r="K3096">
        <v>99</v>
      </c>
      <c r="L3096">
        <v>99</v>
      </c>
      <c r="M3096">
        <v>63</v>
      </c>
      <c r="N3096">
        <v>99</v>
      </c>
      <c r="O3096">
        <v>99</v>
      </c>
      <c r="P3096">
        <v>9999</v>
      </c>
      <c r="Q3096">
        <v>183</v>
      </c>
      <c r="R3096">
        <v>642</v>
      </c>
      <c r="S3096">
        <v>642</v>
      </c>
      <c r="T3096">
        <v>7.7089337175792494</v>
      </c>
      <c r="U3096">
        <v>6.4507229283780605</v>
      </c>
      <c r="V3096">
        <v>17</v>
      </c>
      <c r="W3096">
        <v>63</v>
      </c>
      <c r="X3096">
        <v>122.27954354451632</v>
      </c>
      <c r="Y3096">
        <v>112.86401869158878</v>
      </c>
      <c r="Z3096">
        <v>112.86401869158878</v>
      </c>
      <c r="AA3096">
        <v>20.031972840313056</v>
      </c>
      <c r="AB3096">
        <v>0</v>
      </c>
      <c r="AD3096">
        <v>29</v>
      </c>
      <c r="AE3096">
        <v>2</v>
      </c>
      <c r="AF3096">
        <v>0</v>
      </c>
      <c r="AG3096">
        <v>5</v>
      </c>
      <c r="AH3096">
        <v>18</v>
      </c>
      <c r="AI3096">
        <v>6</v>
      </c>
      <c r="AJ3096">
        <v>2</v>
      </c>
      <c r="AK3096">
        <v>16</v>
      </c>
      <c r="AL3096">
        <v>0</v>
      </c>
      <c r="AM3096">
        <v>1</v>
      </c>
    </row>
    <row r="3097" spans="1:39">
      <c r="A3097">
        <v>10</v>
      </c>
      <c r="B3097">
        <v>206</v>
      </c>
      <c r="C3097">
        <v>2019</v>
      </c>
      <c r="D3097">
        <v>99</v>
      </c>
      <c r="E3097">
        <v>99</v>
      </c>
      <c r="F3097">
        <v>99</v>
      </c>
      <c r="G3097">
        <v>99</v>
      </c>
      <c r="H3097">
        <v>99</v>
      </c>
      <c r="I3097">
        <v>99</v>
      </c>
      <c r="J3097">
        <v>999</v>
      </c>
      <c r="K3097">
        <v>99</v>
      </c>
      <c r="L3097">
        <v>99</v>
      </c>
      <c r="M3097">
        <v>64</v>
      </c>
      <c r="N3097">
        <v>99</v>
      </c>
      <c r="O3097">
        <v>99</v>
      </c>
      <c r="P3097">
        <v>9999</v>
      </c>
      <c r="Q3097">
        <v>68</v>
      </c>
      <c r="R3097">
        <v>146</v>
      </c>
      <c r="S3097">
        <v>146</v>
      </c>
      <c r="T3097">
        <v>1.7531219980787707</v>
      </c>
      <c r="U3097">
        <v>1.506198716455817</v>
      </c>
      <c r="V3097">
        <v>17</v>
      </c>
      <c r="W3097">
        <v>64</v>
      </c>
      <c r="X3097">
        <v>125.54801941257671</v>
      </c>
      <c r="Y3097">
        <v>115.88082191780823</v>
      </c>
      <c r="Z3097">
        <v>115.88082191780823</v>
      </c>
      <c r="AA3097">
        <v>19.155968757817075</v>
      </c>
      <c r="AB3097">
        <v>0</v>
      </c>
      <c r="AD3097">
        <v>4</v>
      </c>
      <c r="AE3097">
        <v>0</v>
      </c>
      <c r="AF3097">
        <v>0</v>
      </c>
      <c r="AG3097">
        <v>0</v>
      </c>
      <c r="AH3097">
        <v>6</v>
      </c>
      <c r="AI3097">
        <v>2</v>
      </c>
      <c r="AJ3097">
        <v>0</v>
      </c>
      <c r="AK3097">
        <v>6</v>
      </c>
      <c r="AL3097">
        <v>0</v>
      </c>
      <c r="AM3097">
        <v>0</v>
      </c>
    </row>
    <row r="3098" spans="1:39">
      <c r="A3098">
        <v>10</v>
      </c>
      <c r="B3098">
        <v>207</v>
      </c>
      <c r="C3098">
        <v>2019</v>
      </c>
      <c r="D3098">
        <v>99</v>
      </c>
      <c r="E3098">
        <v>99</v>
      </c>
      <c r="F3098">
        <v>99</v>
      </c>
      <c r="G3098">
        <v>99</v>
      </c>
      <c r="H3098">
        <v>99</v>
      </c>
      <c r="I3098">
        <v>99</v>
      </c>
      <c r="J3098">
        <v>999</v>
      </c>
      <c r="K3098">
        <v>99</v>
      </c>
      <c r="L3098">
        <v>99</v>
      </c>
      <c r="M3098">
        <v>65</v>
      </c>
      <c r="N3098">
        <v>99</v>
      </c>
      <c r="O3098">
        <v>99</v>
      </c>
      <c r="P3098">
        <v>9999</v>
      </c>
      <c r="Q3098">
        <v>26</v>
      </c>
      <c r="R3098">
        <v>57</v>
      </c>
      <c r="S3098">
        <v>57</v>
      </c>
      <c r="T3098">
        <v>0.68443804034582145</v>
      </c>
      <c r="U3098">
        <v>0.64346358935132686</v>
      </c>
      <c r="V3098">
        <v>17</v>
      </c>
      <c r="W3098">
        <v>65</v>
      </c>
      <c r="X3098">
        <v>137.38191632928479</v>
      </c>
      <c r="Y3098">
        <v>126.8035087719299</v>
      </c>
      <c r="Z3098">
        <v>126.8035087719299</v>
      </c>
      <c r="AA3098">
        <v>24.133786209613238</v>
      </c>
      <c r="AB3098">
        <v>0</v>
      </c>
      <c r="AD3098">
        <v>1</v>
      </c>
      <c r="AE3098">
        <v>0</v>
      </c>
      <c r="AF3098">
        <v>0</v>
      </c>
      <c r="AG3098">
        <v>0</v>
      </c>
      <c r="AH3098">
        <v>2</v>
      </c>
      <c r="AI3098">
        <v>1</v>
      </c>
      <c r="AJ3098">
        <v>0</v>
      </c>
      <c r="AK3098">
        <v>0</v>
      </c>
      <c r="AL3098">
        <v>0</v>
      </c>
      <c r="AM3098">
        <v>0</v>
      </c>
    </row>
    <row r="3099" spans="1:39">
      <c r="A3099">
        <v>10</v>
      </c>
      <c r="B3099">
        <v>208</v>
      </c>
      <c r="C3099">
        <v>2019</v>
      </c>
      <c r="D3099">
        <v>99</v>
      </c>
      <c r="E3099">
        <v>99</v>
      </c>
      <c r="F3099">
        <v>99</v>
      </c>
      <c r="G3099">
        <v>99</v>
      </c>
      <c r="H3099">
        <v>99</v>
      </c>
      <c r="I3099">
        <v>99</v>
      </c>
      <c r="J3099">
        <v>999</v>
      </c>
      <c r="K3099">
        <v>99</v>
      </c>
      <c r="L3099">
        <v>99</v>
      </c>
      <c r="M3099">
        <v>66</v>
      </c>
      <c r="N3099">
        <v>99</v>
      </c>
      <c r="O3099">
        <v>99</v>
      </c>
      <c r="P3099">
        <v>9999</v>
      </c>
    </row>
    <row r="3100" spans="1:39">
      <c r="A3100">
        <v>10</v>
      </c>
      <c r="B3100">
        <v>209</v>
      </c>
      <c r="C3100">
        <v>2019</v>
      </c>
      <c r="D3100">
        <v>99</v>
      </c>
      <c r="E3100">
        <v>99</v>
      </c>
      <c r="F3100">
        <v>99</v>
      </c>
      <c r="G3100">
        <v>99</v>
      </c>
      <c r="H3100">
        <v>99</v>
      </c>
      <c r="I3100">
        <v>99</v>
      </c>
      <c r="J3100">
        <v>999</v>
      </c>
      <c r="K3100">
        <v>99</v>
      </c>
      <c r="L3100">
        <v>99</v>
      </c>
      <c r="M3100">
        <v>67</v>
      </c>
      <c r="N3100">
        <v>99</v>
      </c>
      <c r="O3100">
        <v>99</v>
      </c>
      <c r="P3100">
        <v>9999</v>
      </c>
    </row>
    <row r="3101" spans="1:39">
      <c r="A3101">
        <v>10</v>
      </c>
      <c r="B3101">
        <v>210</v>
      </c>
      <c r="C3101">
        <v>2019</v>
      </c>
      <c r="D3101">
        <v>99</v>
      </c>
      <c r="E3101">
        <v>99</v>
      </c>
      <c r="F3101">
        <v>99</v>
      </c>
      <c r="G3101">
        <v>99</v>
      </c>
      <c r="H3101">
        <v>99</v>
      </c>
      <c r="I3101">
        <v>99</v>
      </c>
      <c r="J3101">
        <v>999</v>
      </c>
      <c r="K3101">
        <v>99</v>
      </c>
      <c r="L3101">
        <v>99</v>
      </c>
      <c r="M3101">
        <v>68</v>
      </c>
      <c r="N3101">
        <v>99</v>
      </c>
      <c r="O3101">
        <v>99</v>
      </c>
      <c r="P3101">
        <v>9999</v>
      </c>
    </row>
    <row r="3102" spans="1:39">
      <c r="A3102">
        <v>10</v>
      </c>
      <c r="B3102">
        <v>211</v>
      </c>
      <c r="C3102">
        <v>2018</v>
      </c>
      <c r="D3102">
        <v>99</v>
      </c>
      <c r="E3102">
        <v>99</v>
      </c>
      <c r="F3102">
        <v>99</v>
      </c>
      <c r="G3102">
        <v>99</v>
      </c>
      <c r="H3102">
        <v>99</v>
      </c>
      <c r="I3102">
        <v>99</v>
      </c>
      <c r="J3102">
        <v>999</v>
      </c>
      <c r="K3102">
        <v>99</v>
      </c>
      <c r="L3102">
        <v>99</v>
      </c>
      <c r="M3102">
        <v>0</v>
      </c>
      <c r="N3102">
        <v>99</v>
      </c>
      <c r="O3102">
        <v>99</v>
      </c>
      <c r="P3102">
        <v>9999</v>
      </c>
      <c r="Q3102">
        <v>13</v>
      </c>
      <c r="R3102">
        <v>20</v>
      </c>
      <c r="S3102">
        <v>0</v>
      </c>
      <c r="T3102">
        <v>0.21231422505307856</v>
      </c>
      <c r="U3102">
        <v>0</v>
      </c>
      <c r="V3102">
        <v>5.25</v>
      </c>
      <c r="X3102">
        <v>126.08342361863492</v>
      </c>
      <c r="Y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</row>
    <row r="3103" spans="1:39">
      <c r="A3103">
        <v>10</v>
      </c>
      <c r="B3103">
        <v>212</v>
      </c>
      <c r="C3103">
        <v>2018</v>
      </c>
      <c r="D3103">
        <v>99</v>
      </c>
      <c r="E3103">
        <v>99</v>
      </c>
      <c r="F3103">
        <v>99</v>
      </c>
      <c r="G3103">
        <v>99</v>
      </c>
      <c r="H3103">
        <v>99</v>
      </c>
      <c r="I3103">
        <v>99</v>
      </c>
      <c r="J3103">
        <v>999</v>
      </c>
      <c r="K3103">
        <v>99</v>
      </c>
      <c r="L3103">
        <v>99</v>
      </c>
      <c r="M3103">
        <v>35</v>
      </c>
      <c r="N3103">
        <v>99</v>
      </c>
      <c r="O3103">
        <v>99</v>
      </c>
      <c r="P3103">
        <v>9999</v>
      </c>
      <c r="Q3103">
        <v>1</v>
      </c>
      <c r="R3103">
        <v>1</v>
      </c>
      <c r="S3103">
        <v>1</v>
      </c>
      <c r="T3103">
        <v>1.0615711252653927E-2</v>
      </c>
      <c r="U3103">
        <v>2.0739077536466595E-2</v>
      </c>
      <c r="V3103">
        <v>2</v>
      </c>
      <c r="W3103">
        <v>35</v>
      </c>
      <c r="X3103">
        <v>287.32394366197178</v>
      </c>
      <c r="Y3103">
        <v>265.2</v>
      </c>
      <c r="Z3103">
        <v>265.2</v>
      </c>
      <c r="AA3103">
        <v>0</v>
      </c>
      <c r="AB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</row>
    <row r="3104" spans="1:39">
      <c r="A3104">
        <v>10</v>
      </c>
      <c r="B3104">
        <v>213</v>
      </c>
      <c r="C3104">
        <v>2018</v>
      </c>
      <c r="D3104">
        <v>99</v>
      </c>
      <c r="E3104">
        <v>99</v>
      </c>
      <c r="F3104">
        <v>99</v>
      </c>
      <c r="G3104">
        <v>99</v>
      </c>
      <c r="H3104">
        <v>99</v>
      </c>
      <c r="I3104">
        <v>99</v>
      </c>
      <c r="J3104">
        <v>999</v>
      </c>
      <c r="K3104">
        <v>99</v>
      </c>
      <c r="L3104">
        <v>99</v>
      </c>
      <c r="M3104">
        <v>36</v>
      </c>
      <c r="N3104">
        <v>99</v>
      </c>
      <c r="O3104">
        <v>99</v>
      </c>
      <c r="P3104">
        <v>9999</v>
      </c>
      <c r="Q3104">
        <v>1</v>
      </c>
      <c r="R3104">
        <v>1</v>
      </c>
      <c r="S3104">
        <v>1</v>
      </c>
      <c r="T3104">
        <v>1.0615711252653927E-2</v>
      </c>
      <c r="U3104">
        <v>2.0082183677845485E-2</v>
      </c>
      <c r="V3104">
        <v>2</v>
      </c>
      <c r="W3104">
        <v>36</v>
      </c>
      <c r="X3104">
        <v>278.2231852654387</v>
      </c>
      <c r="Y3104">
        <v>256.8</v>
      </c>
      <c r="Z3104">
        <v>256.8</v>
      </c>
      <c r="AA3104">
        <v>0</v>
      </c>
      <c r="AB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</row>
    <row r="3105" spans="1:39">
      <c r="A3105">
        <v>10</v>
      </c>
      <c r="B3105">
        <v>214</v>
      </c>
      <c r="C3105">
        <v>2018</v>
      </c>
      <c r="D3105">
        <v>99</v>
      </c>
      <c r="E3105">
        <v>99</v>
      </c>
      <c r="F3105">
        <v>99</v>
      </c>
      <c r="G3105">
        <v>99</v>
      </c>
      <c r="H3105">
        <v>99</v>
      </c>
      <c r="I3105">
        <v>99</v>
      </c>
      <c r="J3105">
        <v>999</v>
      </c>
      <c r="K3105">
        <v>99</v>
      </c>
      <c r="L3105">
        <v>99</v>
      </c>
      <c r="M3105">
        <v>37</v>
      </c>
      <c r="N3105">
        <v>99</v>
      </c>
      <c r="O3105">
        <v>99</v>
      </c>
      <c r="P3105">
        <v>9999</v>
      </c>
      <c r="Q3105">
        <v>1</v>
      </c>
      <c r="R3105">
        <v>1</v>
      </c>
      <c r="S3105">
        <v>1</v>
      </c>
      <c r="T3105">
        <v>1.0615711252653927E-2</v>
      </c>
      <c r="U3105">
        <v>1.825226507168666E-2</v>
      </c>
      <c r="V3105">
        <v>2</v>
      </c>
      <c r="W3105">
        <v>37</v>
      </c>
      <c r="X3105">
        <v>252.87107258938249</v>
      </c>
      <c r="Y3105">
        <v>233.4</v>
      </c>
      <c r="Z3105">
        <v>233.4</v>
      </c>
      <c r="AA3105">
        <v>0</v>
      </c>
      <c r="AB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</row>
    <row r="3106" spans="1:39">
      <c r="A3106">
        <v>10</v>
      </c>
      <c r="B3106">
        <v>215</v>
      </c>
      <c r="C3106">
        <v>2018</v>
      </c>
      <c r="D3106">
        <v>99</v>
      </c>
      <c r="E3106">
        <v>99</v>
      </c>
      <c r="F3106">
        <v>99</v>
      </c>
      <c r="G3106">
        <v>99</v>
      </c>
      <c r="H3106">
        <v>99</v>
      </c>
      <c r="I3106">
        <v>99</v>
      </c>
      <c r="J3106">
        <v>999</v>
      </c>
      <c r="K3106">
        <v>99</v>
      </c>
      <c r="L3106">
        <v>99</v>
      </c>
      <c r="M3106">
        <v>38</v>
      </c>
      <c r="N3106">
        <v>99</v>
      </c>
      <c r="O3106">
        <v>99</v>
      </c>
      <c r="P3106">
        <v>9999</v>
      </c>
    </row>
    <row r="3107" spans="1:39">
      <c r="A3107">
        <v>10</v>
      </c>
      <c r="B3107">
        <v>216</v>
      </c>
      <c r="C3107">
        <v>2018</v>
      </c>
      <c r="D3107">
        <v>99</v>
      </c>
      <c r="E3107">
        <v>99</v>
      </c>
      <c r="F3107">
        <v>99</v>
      </c>
      <c r="G3107">
        <v>99</v>
      </c>
      <c r="H3107">
        <v>99</v>
      </c>
      <c r="I3107">
        <v>99</v>
      </c>
      <c r="J3107">
        <v>999</v>
      </c>
      <c r="K3107">
        <v>99</v>
      </c>
      <c r="L3107">
        <v>99</v>
      </c>
      <c r="M3107">
        <v>39</v>
      </c>
      <c r="N3107">
        <v>99</v>
      </c>
      <c r="O3107">
        <v>99</v>
      </c>
      <c r="P3107">
        <v>9999</v>
      </c>
      <c r="Q3107">
        <v>5</v>
      </c>
      <c r="R3107">
        <v>6</v>
      </c>
      <c r="S3107">
        <v>6</v>
      </c>
      <c r="T3107">
        <v>6.3694267515923567E-2</v>
      </c>
      <c r="U3107">
        <v>9.959762123093463E-2</v>
      </c>
      <c r="V3107">
        <v>2</v>
      </c>
      <c r="W3107">
        <v>39</v>
      </c>
      <c r="X3107">
        <v>229.97472011556519</v>
      </c>
      <c r="Y3107">
        <v>212.26666666666659</v>
      </c>
      <c r="Z3107">
        <v>212.26666666666659</v>
      </c>
      <c r="AA3107">
        <v>32.371008977513078</v>
      </c>
      <c r="AB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</row>
    <row r="3108" spans="1:39">
      <c r="A3108">
        <v>10</v>
      </c>
      <c r="B3108">
        <v>217</v>
      </c>
      <c r="C3108">
        <v>2018</v>
      </c>
      <c r="D3108">
        <v>99</v>
      </c>
      <c r="E3108">
        <v>99</v>
      </c>
      <c r="F3108">
        <v>99</v>
      </c>
      <c r="G3108">
        <v>99</v>
      </c>
      <c r="H3108">
        <v>99</v>
      </c>
      <c r="I3108">
        <v>99</v>
      </c>
      <c r="J3108">
        <v>999</v>
      </c>
      <c r="K3108">
        <v>99</v>
      </c>
      <c r="L3108">
        <v>99</v>
      </c>
      <c r="M3108">
        <v>40</v>
      </c>
      <c r="N3108">
        <v>99</v>
      </c>
      <c r="O3108">
        <v>99</v>
      </c>
      <c r="P3108">
        <v>9999</v>
      </c>
      <c r="Q3108">
        <v>8</v>
      </c>
      <c r="R3108">
        <v>8</v>
      </c>
      <c r="S3108">
        <v>8</v>
      </c>
      <c r="T3108">
        <v>8.4925690021231418E-2</v>
      </c>
      <c r="U3108">
        <v>0.12641296695964649</v>
      </c>
      <c r="V3108">
        <v>5</v>
      </c>
      <c r="W3108">
        <v>40</v>
      </c>
      <c r="X3108">
        <v>218.91928494041173</v>
      </c>
      <c r="Y3108">
        <v>202.0625</v>
      </c>
      <c r="Z3108">
        <v>202.0625</v>
      </c>
      <c r="AA3108">
        <v>26.647135751333501</v>
      </c>
      <c r="AB3108">
        <v>0</v>
      </c>
      <c r="AD3108">
        <v>0</v>
      </c>
      <c r="AE3108">
        <v>1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</row>
    <row r="3109" spans="1:39">
      <c r="A3109">
        <v>10</v>
      </c>
      <c r="B3109">
        <v>218</v>
      </c>
      <c r="C3109">
        <v>2018</v>
      </c>
      <c r="D3109">
        <v>99</v>
      </c>
      <c r="E3109">
        <v>99</v>
      </c>
      <c r="F3109">
        <v>99</v>
      </c>
      <c r="G3109">
        <v>99</v>
      </c>
      <c r="H3109">
        <v>99</v>
      </c>
      <c r="I3109">
        <v>99</v>
      </c>
      <c r="J3109">
        <v>999</v>
      </c>
      <c r="K3109">
        <v>99</v>
      </c>
      <c r="L3109">
        <v>99</v>
      </c>
      <c r="M3109">
        <v>41</v>
      </c>
      <c r="N3109">
        <v>99</v>
      </c>
      <c r="O3109">
        <v>99</v>
      </c>
      <c r="P3109">
        <v>9999</v>
      </c>
      <c r="Q3109">
        <v>3</v>
      </c>
      <c r="R3109">
        <v>3</v>
      </c>
      <c r="S3109">
        <v>3</v>
      </c>
      <c r="T3109">
        <v>3.1847133757961783E-2</v>
      </c>
      <c r="U3109">
        <v>4.4481098426629728E-2</v>
      </c>
      <c r="V3109">
        <v>5</v>
      </c>
      <c r="W3109">
        <v>41</v>
      </c>
      <c r="X3109">
        <v>205.41711809317439</v>
      </c>
      <c r="Y3109">
        <v>189.6</v>
      </c>
      <c r="Z3109">
        <v>189.6</v>
      </c>
      <c r="AA3109">
        <v>33.190661337189496</v>
      </c>
      <c r="AB3109">
        <v>0</v>
      </c>
      <c r="AD3109">
        <v>0</v>
      </c>
      <c r="AE3109">
        <v>0</v>
      </c>
      <c r="AF3109">
        <v>0</v>
      </c>
      <c r="AG3109">
        <v>0</v>
      </c>
      <c r="AH3109">
        <v>1</v>
      </c>
      <c r="AI3109">
        <v>0</v>
      </c>
      <c r="AJ3109">
        <v>0</v>
      </c>
      <c r="AK3109">
        <v>0</v>
      </c>
      <c r="AL3109">
        <v>0</v>
      </c>
      <c r="AM3109">
        <v>0</v>
      </c>
    </row>
    <row r="3110" spans="1:39">
      <c r="A3110">
        <v>10</v>
      </c>
      <c r="B3110">
        <v>219</v>
      </c>
      <c r="C3110">
        <v>2018</v>
      </c>
      <c r="D3110">
        <v>99</v>
      </c>
      <c r="E3110">
        <v>99</v>
      </c>
      <c r="F3110">
        <v>99</v>
      </c>
      <c r="G3110">
        <v>99</v>
      </c>
      <c r="H3110">
        <v>99</v>
      </c>
      <c r="I3110">
        <v>99</v>
      </c>
      <c r="J3110">
        <v>999</v>
      </c>
      <c r="K3110">
        <v>99</v>
      </c>
      <c r="L3110">
        <v>99</v>
      </c>
      <c r="M3110">
        <v>42</v>
      </c>
      <c r="N3110">
        <v>99</v>
      </c>
      <c r="O3110">
        <v>99</v>
      </c>
      <c r="P3110">
        <v>9999</v>
      </c>
      <c r="Q3110">
        <v>10</v>
      </c>
      <c r="R3110">
        <v>11</v>
      </c>
      <c r="S3110">
        <v>11</v>
      </c>
      <c r="T3110">
        <v>0.11677282377919319</v>
      </c>
      <c r="U3110">
        <v>0.16759395576320349</v>
      </c>
      <c r="V3110">
        <v>5</v>
      </c>
      <c r="W3110">
        <v>42</v>
      </c>
      <c r="X3110">
        <v>211.08046882694768</v>
      </c>
      <c r="Y3110">
        <v>194.82727272727271</v>
      </c>
      <c r="Z3110">
        <v>194.82727272727271</v>
      </c>
      <c r="AA3110">
        <v>23.862602575010474</v>
      </c>
      <c r="AB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</row>
    <row r="3111" spans="1:39">
      <c r="A3111">
        <v>10</v>
      </c>
      <c r="B3111">
        <v>220</v>
      </c>
      <c r="C3111">
        <v>2018</v>
      </c>
      <c r="D3111">
        <v>99</v>
      </c>
      <c r="E3111">
        <v>99</v>
      </c>
      <c r="F3111">
        <v>99</v>
      </c>
      <c r="G3111">
        <v>99</v>
      </c>
      <c r="H3111">
        <v>99</v>
      </c>
      <c r="I3111">
        <v>99</v>
      </c>
      <c r="J3111">
        <v>999</v>
      </c>
      <c r="K3111">
        <v>99</v>
      </c>
      <c r="L3111">
        <v>99</v>
      </c>
      <c r="M3111">
        <v>43</v>
      </c>
      <c r="N3111">
        <v>99</v>
      </c>
      <c r="O3111">
        <v>99</v>
      </c>
      <c r="P3111">
        <v>9999</v>
      </c>
      <c r="Q3111">
        <v>6</v>
      </c>
      <c r="R3111">
        <v>7</v>
      </c>
      <c r="S3111">
        <v>7</v>
      </c>
      <c r="T3111">
        <v>7.4309978768577478E-2</v>
      </c>
      <c r="U3111">
        <v>0.1075350886892731</v>
      </c>
      <c r="V3111">
        <v>5</v>
      </c>
      <c r="W3111">
        <v>43</v>
      </c>
      <c r="X3111">
        <v>212.83083114069032</v>
      </c>
      <c r="Y3111">
        <v>196.44285714285704</v>
      </c>
      <c r="Z3111">
        <v>196.44285714285704</v>
      </c>
      <c r="AA3111">
        <v>16.327002799294661</v>
      </c>
      <c r="AB3111">
        <v>0</v>
      </c>
      <c r="AD3111">
        <v>0</v>
      </c>
      <c r="AE3111">
        <v>0</v>
      </c>
      <c r="AF3111">
        <v>0</v>
      </c>
      <c r="AG3111">
        <v>0</v>
      </c>
      <c r="AH3111">
        <v>2</v>
      </c>
      <c r="AI3111">
        <v>0</v>
      </c>
      <c r="AJ3111">
        <v>0</v>
      </c>
      <c r="AK3111">
        <v>0</v>
      </c>
      <c r="AL3111">
        <v>0</v>
      </c>
      <c r="AM3111">
        <v>0</v>
      </c>
    </row>
    <row r="3112" spans="1:39">
      <c r="A3112">
        <v>10</v>
      </c>
      <c r="B3112">
        <v>221</v>
      </c>
      <c r="C3112">
        <v>2018</v>
      </c>
      <c r="D3112">
        <v>99</v>
      </c>
      <c r="E3112">
        <v>99</v>
      </c>
      <c r="F3112">
        <v>99</v>
      </c>
      <c r="G3112">
        <v>99</v>
      </c>
      <c r="H3112">
        <v>99</v>
      </c>
      <c r="I3112">
        <v>99</v>
      </c>
      <c r="J3112">
        <v>999</v>
      </c>
      <c r="K3112">
        <v>99</v>
      </c>
      <c r="L3112">
        <v>99</v>
      </c>
      <c r="M3112">
        <v>44</v>
      </c>
      <c r="N3112">
        <v>99</v>
      </c>
      <c r="O3112">
        <v>99</v>
      </c>
      <c r="P3112">
        <v>9999</v>
      </c>
      <c r="Q3112">
        <v>4</v>
      </c>
      <c r="R3112">
        <v>4</v>
      </c>
      <c r="S3112">
        <v>4</v>
      </c>
      <c r="T3112">
        <v>4.2462845010615709E-2</v>
      </c>
      <c r="U3112">
        <v>6.4657124084278206E-2</v>
      </c>
      <c r="V3112">
        <v>5</v>
      </c>
      <c r="W3112">
        <v>44</v>
      </c>
      <c r="X3112">
        <v>223.94366197183101</v>
      </c>
      <c r="Y3112">
        <v>206.7</v>
      </c>
      <c r="Z3112">
        <v>206.7</v>
      </c>
      <c r="AA3112">
        <v>20.035468549549776</v>
      </c>
      <c r="AB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</row>
    <row r="3113" spans="1:39">
      <c r="A3113">
        <v>10</v>
      </c>
      <c r="B3113">
        <v>222</v>
      </c>
      <c r="C3113">
        <v>2018</v>
      </c>
      <c r="D3113">
        <v>99</v>
      </c>
      <c r="E3113">
        <v>99</v>
      </c>
      <c r="F3113">
        <v>99</v>
      </c>
      <c r="G3113">
        <v>99</v>
      </c>
      <c r="H3113">
        <v>99</v>
      </c>
      <c r="I3113">
        <v>99</v>
      </c>
      <c r="J3113">
        <v>999</v>
      </c>
      <c r="K3113">
        <v>99</v>
      </c>
      <c r="L3113">
        <v>99</v>
      </c>
      <c r="M3113">
        <v>45</v>
      </c>
      <c r="N3113">
        <v>99</v>
      </c>
      <c r="O3113">
        <v>99</v>
      </c>
      <c r="P3113">
        <v>9999</v>
      </c>
      <c r="Q3113">
        <v>21</v>
      </c>
      <c r="R3113">
        <v>27</v>
      </c>
      <c r="S3113">
        <v>27</v>
      </c>
      <c r="T3113">
        <v>0.28662420382165599</v>
      </c>
      <c r="U3113">
        <v>0.40965934266508425</v>
      </c>
      <c r="V3113">
        <v>8</v>
      </c>
      <c r="W3113">
        <v>45</v>
      </c>
      <c r="X3113">
        <v>210.20424541551304</v>
      </c>
      <c r="Y3113">
        <v>194.01851851851848</v>
      </c>
      <c r="Z3113">
        <v>194.01851851851848</v>
      </c>
      <c r="AA3113">
        <v>24.604622225148244</v>
      </c>
      <c r="AB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</row>
    <row r="3114" spans="1:39">
      <c r="A3114">
        <v>10</v>
      </c>
      <c r="B3114">
        <v>223</v>
      </c>
      <c r="C3114">
        <v>2018</v>
      </c>
      <c r="D3114">
        <v>99</v>
      </c>
      <c r="E3114">
        <v>99</v>
      </c>
      <c r="F3114">
        <v>99</v>
      </c>
      <c r="G3114">
        <v>99</v>
      </c>
      <c r="H3114">
        <v>99</v>
      </c>
      <c r="I3114">
        <v>99</v>
      </c>
      <c r="J3114">
        <v>999</v>
      </c>
      <c r="K3114">
        <v>99</v>
      </c>
      <c r="L3114">
        <v>99</v>
      </c>
      <c r="M3114">
        <v>46</v>
      </c>
      <c r="N3114">
        <v>99</v>
      </c>
      <c r="O3114">
        <v>99</v>
      </c>
      <c r="P3114">
        <v>9999</v>
      </c>
      <c r="Q3114">
        <v>17</v>
      </c>
      <c r="R3114">
        <v>17</v>
      </c>
      <c r="S3114">
        <v>17</v>
      </c>
      <c r="T3114">
        <v>0.18046709129511673</v>
      </c>
      <c r="U3114">
        <v>0.23896078140339735</v>
      </c>
      <c r="V3114">
        <v>8</v>
      </c>
      <c r="W3114">
        <v>46</v>
      </c>
      <c r="X3114">
        <v>194.74220890956596</v>
      </c>
      <c r="Y3114">
        <v>179.7470588235295</v>
      </c>
      <c r="Z3114">
        <v>179.7470588235295</v>
      </c>
      <c r="AA3114">
        <v>26.776836294411446</v>
      </c>
      <c r="AB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</row>
    <row r="3115" spans="1:39">
      <c r="A3115">
        <v>10</v>
      </c>
      <c r="B3115">
        <v>224</v>
      </c>
      <c r="C3115">
        <v>2018</v>
      </c>
      <c r="D3115">
        <v>99</v>
      </c>
      <c r="E3115">
        <v>99</v>
      </c>
      <c r="F3115">
        <v>99</v>
      </c>
      <c r="G3115">
        <v>99</v>
      </c>
      <c r="H3115">
        <v>99</v>
      </c>
      <c r="I3115">
        <v>99</v>
      </c>
      <c r="J3115">
        <v>999</v>
      </c>
      <c r="K3115">
        <v>99</v>
      </c>
      <c r="L3115">
        <v>99</v>
      </c>
      <c r="M3115">
        <v>47</v>
      </c>
      <c r="N3115">
        <v>99</v>
      </c>
      <c r="O3115">
        <v>99</v>
      </c>
      <c r="P3115">
        <v>9999</v>
      </c>
      <c r="Q3115">
        <v>12</v>
      </c>
      <c r="R3115">
        <v>12</v>
      </c>
      <c r="S3115">
        <v>12</v>
      </c>
      <c r="T3115">
        <v>0.12738853503184711</v>
      </c>
      <c r="U3115">
        <v>0.17067510076673584</v>
      </c>
      <c r="V3115">
        <v>8</v>
      </c>
      <c r="W3115">
        <v>47</v>
      </c>
      <c r="X3115">
        <v>197.04767063921997</v>
      </c>
      <c r="Y3115">
        <v>181.875</v>
      </c>
      <c r="Z3115">
        <v>181.875</v>
      </c>
      <c r="AA3115">
        <v>25.623138143742977</v>
      </c>
      <c r="AB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</row>
    <row r="3116" spans="1:39">
      <c r="A3116">
        <v>10</v>
      </c>
      <c r="B3116">
        <v>225</v>
      </c>
      <c r="C3116">
        <v>2018</v>
      </c>
      <c r="D3116">
        <v>99</v>
      </c>
      <c r="E3116">
        <v>99</v>
      </c>
      <c r="F3116">
        <v>99</v>
      </c>
      <c r="G3116">
        <v>99</v>
      </c>
      <c r="H3116">
        <v>99</v>
      </c>
      <c r="I3116">
        <v>99</v>
      </c>
      <c r="J3116">
        <v>999</v>
      </c>
      <c r="K3116">
        <v>99</v>
      </c>
      <c r="L3116">
        <v>99</v>
      </c>
      <c r="M3116">
        <v>48</v>
      </c>
      <c r="N3116">
        <v>99</v>
      </c>
      <c r="O3116">
        <v>99</v>
      </c>
      <c r="P3116">
        <v>9999</v>
      </c>
      <c r="Q3116">
        <v>53</v>
      </c>
      <c r="R3116">
        <v>79</v>
      </c>
      <c r="S3116">
        <v>79</v>
      </c>
      <c r="T3116">
        <v>0.83864118895966067</v>
      </c>
      <c r="U3116">
        <v>1.0985689567289929</v>
      </c>
      <c r="V3116">
        <v>8</v>
      </c>
      <c r="W3116">
        <v>48</v>
      </c>
      <c r="X3116">
        <v>192.65603357241795</v>
      </c>
      <c r="Y3116">
        <v>177.82151898734165</v>
      </c>
      <c r="Z3116">
        <v>177.82151898734165</v>
      </c>
      <c r="AA3116">
        <v>29.637034951740524</v>
      </c>
      <c r="AB3116">
        <v>0</v>
      </c>
      <c r="AD3116">
        <v>3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</row>
    <row r="3117" spans="1:39">
      <c r="A3117">
        <v>10</v>
      </c>
      <c r="B3117">
        <v>226</v>
      </c>
      <c r="C3117">
        <v>2018</v>
      </c>
      <c r="D3117">
        <v>99</v>
      </c>
      <c r="E3117">
        <v>99</v>
      </c>
      <c r="F3117">
        <v>99</v>
      </c>
      <c r="G3117">
        <v>99</v>
      </c>
      <c r="H3117">
        <v>99</v>
      </c>
      <c r="I3117">
        <v>99</v>
      </c>
      <c r="J3117">
        <v>999</v>
      </c>
      <c r="K3117">
        <v>99</v>
      </c>
      <c r="L3117">
        <v>99</v>
      </c>
      <c r="M3117">
        <v>49</v>
      </c>
      <c r="N3117">
        <v>99</v>
      </c>
      <c r="O3117">
        <v>99</v>
      </c>
      <c r="P3117">
        <v>9999</v>
      </c>
      <c r="Q3117">
        <v>40</v>
      </c>
      <c r="R3117">
        <v>50</v>
      </c>
      <c r="S3117">
        <v>50</v>
      </c>
      <c r="T3117">
        <v>0.53078556263269638</v>
      </c>
      <c r="U3117">
        <v>0.65934157026097584</v>
      </c>
      <c r="V3117">
        <v>8</v>
      </c>
      <c r="W3117">
        <v>49</v>
      </c>
      <c r="X3117">
        <v>182.69339111592623</v>
      </c>
      <c r="Y3117">
        <v>168.626</v>
      </c>
      <c r="Z3117">
        <v>168.626</v>
      </c>
      <c r="AA3117">
        <v>22.766948060730751</v>
      </c>
      <c r="AB3117">
        <v>0</v>
      </c>
      <c r="AD3117">
        <v>0</v>
      </c>
      <c r="AE3117">
        <v>0</v>
      </c>
      <c r="AF3117">
        <v>0</v>
      </c>
      <c r="AG3117">
        <v>0</v>
      </c>
      <c r="AH3117">
        <v>2</v>
      </c>
      <c r="AI3117">
        <v>0</v>
      </c>
      <c r="AJ3117">
        <v>0</v>
      </c>
      <c r="AK3117">
        <v>0</v>
      </c>
      <c r="AL3117">
        <v>0</v>
      </c>
      <c r="AM3117">
        <v>0</v>
      </c>
    </row>
    <row r="3118" spans="1:39">
      <c r="A3118">
        <v>10</v>
      </c>
      <c r="B3118">
        <v>227</v>
      </c>
      <c r="C3118">
        <v>2018</v>
      </c>
      <c r="D3118">
        <v>99</v>
      </c>
      <c r="E3118">
        <v>99</v>
      </c>
      <c r="F3118">
        <v>99</v>
      </c>
      <c r="G3118">
        <v>99</v>
      </c>
      <c r="H3118">
        <v>99</v>
      </c>
      <c r="I3118">
        <v>99</v>
      </c>
      <c r="J3118">
        <v>999</v>
      </c>
      <c r="K3118">
        <v>99</v>
      </c>
      <c r="L3118">
        <v>99</v>
      </c>
      <c r="M3118">
        <v>50</v>
      </c>
      <c r="N3118">
        <v>99</v>
      </c>
      <c r="O3118">
        <v>99</v>
      </c>
      <c r="P3118">
        <v>9999</v>
      </c>
      <c r="Q3118">
        <v>40</v>
      </c>
      <c r="R3118">
        <v>48</v>
      </c>
      <c r="S3118">
        <v>48</v>
      </c>
      <c r="T3118">
        <v>0.50955414012738842</v>
      </c>
      <c r="U3118">
        <v>0.60978518475999988</v>
      </c>
      <c r="V3118">
        <v>11</v>
      </c>
      <c r="W3118">
        <v>50</v>
      </c>
      <c r="X3118">
        <v>176.00216684723725</v>
      </c>
      <c r="Y3118">
        <v>162.44999999999999</v>
      </c>
      <c r="Z3118">
        <v>162.44999999999999</v>
      </c>
      <c r="AA3118">
        <v>32.25580051194941</v>
      </c>
      <c r="AB3118">
        <v>0</v>
      </c>
      <c r="AD3118">
        <v>0</v>
      </c>
      <c r="AE3118">
        <v>1</v>
      </c>
      <c r="AF3118">
        <v>0</v>
      </c>
      <c r="AG3118">
        <v>0</v>
      </c>
      <c r="AH3118">
        <v>4</v>
      </c>
      <c r="AI3118">
        <v>1</v>
      </c>
      <c r="AJ3118">
        <v>1</v>
      </c>
      <c r="AK3118">
        <v>1</v>
      </c>
      <c r="AL3118">
        <v>0</v>
      </c>
      <c r="AM3118">
        <v>0</v>
      </c>
    </row>
    <row r="3119" spans="1:39">
      <c r="A3119">
        <v>10</v>
      </c>
      <c r="B3119">
        <v>228</v>
      </c>
      <c r="C3119">
        <v>2018</v>
      </c>
      <c r="D3119">
        <v>99</v>
      </c>
      <c r="E3119">
        <v>99</v>
      </c>
      <c r="F3119">
        <v>99</v>
      </c>
      <c r="G3119">
        <v>99</v>
      </c>
      <c r="H3119">
        <v>99</v>
      </c>
      <c r="I3119">
        <v>99</v>
      </c>
      <c r="J3119">
        <v>999</v>
      </c>
      <c r="K3119">
        <v>99</v>
      </c>
      <c r="L3119">
        <v>99</v>
      </c>
      <c r="M3119">
        <v>51</v>
      </c>
      <c r="N3119">
        <v>99</v>
      </c>
      <c r="O3119">
        <v>99</v>
      </c>
      <c r="P3119">
        <v>9999</v>
      </c>
      <c r="Q3119">
        <v>92</v>
      </c>
      <c r="R3119">
        <v>166</v>
      </c>
      <c r="S3119">
        <v>166</v>
      </c>
      <c r="T3119">
        <v>1.7622080679405521</v>
      </c>
      <c r="U3119">
        <v>2.1135481699484497</v>
      </c>
      <c r="V3119">
        <v>11</v>
      </c>
      <c r="W3119">
        <v>51</v>
      </c>
      <c r="X3119">
        <v>176.39507107519995</v>
      </c>
      <c r="Y3119">
        <v>162.81265060240955</v>
      </c>
      <c r="Z3119">
        <v>162.81265060240955</v>
      </c>
      <c r="AA3119">
        <v>28.503726604143633</v>
      </c>
      <c r="AB3119">
        <v>0</v>
      </c>
      <c r="AD3119">
        <v>6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</row>
    <row r="3120" spans="1:39">
      <c r="A3120">
        <v>10</v>
      </c>
      <c r="B3120">
        <v>229</v>
      </c>
      <c r="C3120">
        <v>2018</v>
      </c>
      <c r="D3120">
        <v>99</v>
      </c>
      <c r="E3120">
        <v>99</v>
      </c>
      <c r="F3120">
        <v>99</v>
      </c>
      <c r="G3120">
        <v>99</v>
      </c>
      <c r="H3120">
        <v>99</v>
      </c>
      <c r="I3120">
        <v>99</v>
      </c>
      <c r="J3120">
        <v>999</v>
      </c>
      <c r="K3120">
        <v>99</v>
      </c>
      <c r="L3120">
        <v>99</v>
      </c>
      <c r="M3120">
        <v>52</v>
      </c>
      <c r="N3120">
        <v>99</v>
      </c>
      <c r="O3120">
        <v>99</v>
      </c>
      <c r="P3120">
        <v>9999</v>
      </c>
      <c r="Q3120">
        <v>116</v>
      </c>
      <c r="R3120">
        <v>213</v>
      </c>
      <c r="S3120">
        <v>213</v>
      </c>
      <c r="T3120">
        <v>2.2611464968152872</v>
      </c>
      <c r="U3120">
        <v>2.6081657849951996</v>
      </c>
      <c r="V3120">
        <v>11</v>
      </c>
      <c r="W3120">
        <v>52</v>
      </c>
      <c r="X3120">
        <v>169.64379269477462</v>
      </c>
      <c r="Y3120">
        <v>156.58122065727707</v>
      </c>
      <c r="Z3120">
        <v>156.58122065727707</v>
      </c>
      <c r="AA3120">
        <v>27.324298708629939</v>
      </c>
      <c r="AB3120">
        <v>0</v>
      </c>
      <c r="AD3120">
        <v>1</v>
      </c>
      <c r="AE3120">
        <v>0</v>
      </c>
      <c r="AF3120">
        <v>0</v>
      </c>
      <c r="AG3120">
        <v>1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</row>
    <row r="3121" spans="1:39">
      <c r="A3121">
        <v>10</v>
      </c>
      <c r="B3121">
        <v>230</v>
      </c>
      <c r="C3121">
        <v>2018</v>
      </c>
      <c r="D3121">
        <v>99</v>
      </c>
      <c r="E3121">
        <v>99</v>
      </c>
      <c r="F3121">
        <v>99</v>
      </c>
      <c r="G3121">
        <v>99</v>
      </c>
      <c r="H3121">
        <v>99</v>
      </c>
      <c r="I3121">
        <v>99</v>
      </c>
      <c r="J3121">
        <v>999</v>
      </c>
      <c r="K3121">
        <v>99</v>
      </c>
      <c r="L3121">
        <v>99</v>
      </c>
      <c r="M3121">
        <v>53</v>
      </c>
      <c r="N3121">
        <v>99</v>
      </c>
      <c r="O3121">
        <v>99</v>
      </c>
      <c r="P3121">
        <v>9999</v>
      </c>
      <c r="Q3121">
        <v>50</v>
      </c>
      <c r="R3121">
        <v>83</v>
      </c>
      <c r="S3121">
        <v>83</v>
      </c>
      <c r="T3121">
        <v>0.88110403397027603</v>
      </c>
      <c r="U3121">
        <v>1.0385022694900798</v>
      </c>
      <c r="V3121">
        <v>11</v>
      </c>
      <c r="W3121">
        <v>53</v>
      </c>
      <c r="X3121">
        <v>173.34516832225978</v>
      </c>
      <c r="Y3121">
        <v>159.99759036144579</v>
      </c>
      <c r="Z3121">
        <v>159.99759036144579</v>
      </c>
      <c r="AA3121">
        <v>27.859202697071648</v>
      </c>
      <c r="AB3121">
        <v>0</v>
      </c>
      <c r="AD3121">
        <v>1</v>
      </c>
      <c r="AE3121">
        <v>0</v>
      </c>
      <c r="AF3121">
        <v>0</v>
      </c>
      <c r="AG3121">
        <v>0</v>
      </c>
      <c r="AH3121">
        <v>6</v>
      </c>
      <c r="AI3121">
        <v>3</v>
      </c>
      <c r="AJ3121">
        <v>0</v>
      </c>
      <c r="AK3121">
        <v>0</v>
      </c>
      <c r="AL3121">
        <v>0</v>
      </c>
      <c r="AM3121">
        <v>0</v>
      </c>
    </row>
    <row r="3122" spans="1:39">
      <c r="A3122">
        <v>10</v>
      </c>
      <c r="B3122">
        <v>231</v>
      </c>
      <c r="C3122">
        <v>2018</v>
      </c>
      <c r="D3122">
        <v>99</v>
      </c>
      <c r="E3122">
        <v>99</v>
      </c>
      <c r="F3122">
        <v>99</v>
      </c>
      <c r="G3122">
        <v>99</v>
      </c>
      <c r="H3122">
        <v>99</v>
      </c>
      <c r="I3122">
        <v>99</v>
      </c>
      <c r="J3122">
        <v>999</v>
      </c>
      <c r="K3122">
        <v>99</v>
      </c>
      <c r="L3122">
        <v>99</v>
      </c>
      <c r="M3122">
        <v>54</v>
      </c>
      <c r="N3122">
        <v>99</v>
      </c>
      <c r="O3122">
        <v>99</v>
      </c>
      <c r="P3122">
        <v>9999</v>
      </c>
      <c r="Q3122">
        <v>159</v>
      </c>
      <c r="R3122">
        <v>371</v>
      </c>
      <c r="S3122">
        <v>371</v>
      </c>
      <c r="T3122">
        <v>3.938428874734607</v>
      </c>
      <c r="U3122">
        <v>4.4491030036158872</v>
      </c>
      <c r="V3122">
        <v>11</v>
      </c>
      <c r="W3122">
        <v>54</v>
      </c>
      <c r="X3122">
        <v>166.14257387576549</v>
      </c>
      <c r="Y3122">
        <v>153.34959568733146</v>
      </c>
      <c r="Z3122">
        <v>153.34959568733146</v>
      </c>
      <c r="AA3122">
        <v>26.169708803619073</v>
      </c>
      <c r="AB3122">
        <v>0</v>
      </c>
      <c r="AD3122">
        <v>11</v>
      </c>
      <c r="AE3122">
        <v>2</v>
      </c>
      <c r="AF3122">
        <v>0</v>
      </c>
      <c r="AG3122">
        <v>1</v>
      </c>
      <c r="AH3122">
        <v>12</v>
      </c>
      <c r="AI3122">
        <v>6</v>
      </c>
      <c r="AJ3122">
        <v>2</v>
      </c>
      <c r="AK3122">
        <v>0</v>
      </c>
      <c r="AL3122">
        <v>0</v>
      </c>
      <c r="AM3122">
        <v>0</v>
      </c>
    </row>
    <row r="3123" spans="1:39">
      <c r="A3123">
        <v>10</v>
      </c>
      <c r="B3123">
        <v>232</v>
      </c>
      <c r="C3123">
        <v>2018</v>
      </c>
      <c r="D3123">
        <v>99</v>
      </c>
      <c r="E3123">
        <v>99</v>
      </c>
      <c r="F3123">
        <v>99</v>
      </c>
      <c r="G3123">
        <v>99</v>
      </c>
      <c r="H3123">
        <v>99</v>
      </c>
      <c r="I3123">
        <v>99</v>
      </c>
      <c r="J3123">
        <v>999</v>
      </c>
      <c r="K3123">
        <v>99</v>
      </c>
      <c r="L3123">
        <v>99</v>
      </c>
      <c r="M3123">
        <v>55</v>
      </c>
      <c r="N3123">
        <v>99</v>
      </c>
      <c r="O3123">
        <v>99</v>
      </c>
      <c r="P3123">
        <v>9999</v>
      </c>
      <c r="Q3123">
        <v>153</v>
      </c>
      <c r="R3123">
        <v>341</v>
      </c>
      <c r="S3123">
        <v>341</v>
      </c>
      <c r="T3123">
        <v>3.619957537154987</v>
      </c>
      <c r="U3123">
        <v>4.0626851912820179</v>
      </c>
      <c r="V3123">
        <v>14</v>
      </c>
      <c r="W3123">
        <v>55</v>
      </c>
      <c r="X3123">
        <v>165.05974715879299</v>
      </c>
      <c r="Y3123">
        <v>152.35014662756598</v>
      </c>
      <c r="Z3123">
        <v>152.35014662756598</v>
      </c>
      <c r="AA3123">
        <v>27.678638263244601</v>
      </c>
      <c r="AB3123">
        <v>0</v>
      </c>
      <c r="AD3123">
        <v>5</v>
      </c>
      <c r="AE3123">
        <v>1</v>
      </c>
      <c r="AF3123">
        <v>0</v>
      </c>
      <c r="AG3123">
        <v>0</v>
      </c>
      <c r="AH3123">
        <v>13</v>
      </c>
      <c r="AI3123">
        <v>9</v>
      </c>
      <c r="AJ3123">
        <v>3</v>
      </c>
      <c r="AK3123">
        <v>0</v>
      </c>
      <c r="AL3123">
        <v>0</v>
      </c>
      <c r="AM3123">
        <v>0</v>
      </c>
    </row>
    <row r="3124" spans="1:39">
      <c r="A3124">
        <v>10</v>
      </c>
      <c r="B3124">
        <v>233</v>
      </c>
      <c r="C3124">
        <v>2018</v>
      </c>
      <c r="D3124">
        <v>99</v>
      </c>
      <c r="E3124">
        <v>99</v>
      </c>
      <c r="F3124">
        <v>99</v>
      </c>
      <c r="G3124">
        <v>99</v>
      </c>
      <c r="H3124">
        <v>99</v>
      </c>
      <c r="I3124">
        <v>99</v>
      </c>
      <c r="J3124">
        <v>999</v>
      </c>
      <c r="K3124">
        <v>99</v>
      </c>
      <c r="L3124">
        <v>99</v>
      </c>
      <c r="M3124">
        <v>56</v>
      </c>
      <c r="N3124">
        <v>99</v>
      </c>
      <c r="O3124">
        <v>99</v>
      </c>
      <c r="P3124">
        <v>9999</v>
      </c>
      <c r="Q3124">
        <v>149</v>
      </c>
      <c r="R3124">
        <v>330</v>
      </c>
      <c r="S3124">
        <v>330</v>
      </c>
      <c r="T3124">
        <v>3.5031847133757958</v>
      </c>
      <c r="U3124">
        <v>3.9414022525516041</v>
      </c>
      <c r="V3124">
        <v>14</v>
      </c>
      <c r="W3124">
        <v>56</v>
      </c>
      <c r="X3124">
        <v>165.46997603335643</v>
      </c>
      <c r="Y3124">
        <v>152.72878787878787</v>
      </c>
      <c r="Z3124">
        <v>152.72878787878787</v>
      </c>
      <c r="AA3124">
        <v>26.103020637648985</v>
      </c>
      <c r="AB3124">
        <v>0</v>
      </c>
      <c r="AD3124">
        <v>5</v>
      </c>
      <c r="AE3124">
        <v>1</v>
      </c>
      <c r="AF3124">
        <v>0</v>
      </c>
      <c r="AG3124">
        <v>0</v>
      </c>
      <c r="AH3124">
        <v>23</v>
      </c>
      <c r="AI3124">
        <v>14</v>
      </c>
      <c r="AJ3124">
        <v>4</v>
      </c>
      <c r="AK3124">
        <v>4</v>
      </c>
      <c r="AL3124">
        <v>0</v>
      </c>
      <c r="AM3124">
        <v>0</v>
      </c>
    </row>
    <row r="3125" spans="1:39">
      <c r="A3125">
        <v>10</v>
      </c>
      <c r="B3125">
        <v>234</v>
      </c>
      <c r="C3125">
        <v>2018</v>
      </c>
      <c r="D3125">
        <v>99</v>
      </c>
      <c r="E3125">
        <v>99</v>
      </c>
      <c r="F3125">
        <v>99</v>
      </c>
      <c r="G3125">
        <v>99</v>
      </c>
      <c r="H3125">
        <v>99</v>
      </c>
      <c r="I3125">
        <v>99</v>
      </c>
      <c r="J3125">
        <v>999</v>
      </c>
      <c r="K3125">
        <v>99</v>
      </c>
      <c r="L3125">
        <v>99</v>
      </c>
      <c r="M3125">
        <v>57</v>
      </c>
      <c r="N3125">
        <v>99</v>
      </c>
      <c r="O3125">
        <v>99</v>
      </c>
      <c r="P3125">
        <v>9999</v>
      </c>
      <c r="Q3125">
        <v>219</v>
      </c>
      <c r="R3125">
        <v>804</v>
      </c>
      <c r="S3125">
        <v>804</v>
      </c>
      <c r="T3125">
        <v>8.5350318471337587</v>
      </c>
      <c r="U3125">
        <v>9.3465126052457261</v>
      </c>
      <c r="V3125">
        <v>14</v>
      </c>
      <c r="W3125">
        <v>57</v>
      </c>
      <c r="X3125">
        <v>161.05563730642555</v>
      </c>
      <c r="Y3125">
        <v>148.65435323383079</v>
      </c>
      <c r="Z3125">
        <v>148.65435323383079</v>
      </c>
      <c r="AA3125">
        <v>25.371883181461957</v>
      </c>
      <c r="AB3125">
        <v>0</v>
      </c>
      <c r="AD3125">
        <v>19</v>
      </c>
      <c r="AE3125">
        <v>6</v>
      </c>
      <c r="AF3125">
        <v>0</v>
      </c>
      <c r="AG3125">
        <v>0</v>
      </c>
      <c r="AH3125">
        <v>55</v>
      </c>
      <c r="AI3125">
        <v>25</v>
      </c>
      <c r="AJ3125">
        <v>9</v>
      </c>
      <c r="AK3125">
        <v>2</v>
      </c>
      <c r="AL3125">
        <v>0</v>
      </c>
      <c r="AM3125">
        <v>0</v>
      </c>
    </row>
    <row r="3126" spans="1:39">
      <c r="A3126">
        <v>10</v>
      </c>
      <c r="B3126">
        <v>235</v>
      </c>
      <c r="C3126">
        <v>2018</v>
      </c>
      <c r="D3126">
        <v>99</v>
      </c>
      <c r="E3126">
        <v>99</v>
      </c>
      <c r="F3126">
        <v>99</v>
      </c>
      <c r="G3126">
        <v>99</v>
      </c>
      <c r="H3126">
        <v>99</v>
      </c>
      <c r="I3126">
        <v>99</v>
      </c>
      <c r="J3126">
        <v>999</v>
      </c>
      <c r="K3126">
        <v>99</v>
      </c>
      <c r="L3126">
        <v>99</v>
      </c>
      <c r="M3126">
        <v>58</v>
      </c>
      <c r="N3126">
        <v>99</v>
      </c>
      <c r="O3126">
        <v>99</v>
      </c>
      <c r="P3126">
        <v>9999</v>
      </c>
      <c r="Q3126">
        <v>262</v>
      </c>
      <c r="R3126">
        <v>1242</v>
      </c>
      <c r="S3126">
        <v>1242</v>
      </c>
      <c r="T3126">
        <v>13.18471337579618</v>
      </c>
      <c r="U3126">
        <v>13.810145475401102</v>
      </c>
      <c r="V3126">
        <v>14</v>
      </c>
      <c r="W3126">
        <v>58</v>
      </c>
      <c r="X3126">
        <v>154.04905588616541</v>
      </c>
      <c r="Y3126">
        <v>142.18727858293056</v>
      </c>
      <c r="Z3126">
        <v>142.18727858293056</v>
      </c>
      <c r="AA3126">
        <v>23.250828236622961</v>
      </c>
      <c r="AB3126">
        <v>0</v>
      </c>
      <c r="AD3126">
        <v>26</v>
      </c>
      <c r="AE3126">
        <v>8</v>
      </c>
      <c r="AF3126">
        <v>0</v>
      </c>
      <c r="AG3126">
        <v>0</v>
      </c>
      <c r="AH3126">
        <v>78</v>
      </c>
      <c r="AI3126">
        <v>30</v>
      </c>
      <c r="AJ3126">
        <v>12</v>
      </c>
      <c r="AK3126">
        <v>16</v>
      </c>
      <c r="AL3126">
        <v>0</v>
      </c>
      <c r="AM3126">
        <v>0</v>
      </c>
    </row>
    <row r="3127" spans="1:39">
      <c r="A3127">
        <v>10</v>
      </c>
      <c r="B3127">
        <v>236</v>
      </c>
      <c r="C3127">
        <v>2018</v>
      </c>
      <c r="D3127">
        <v>99</v>
      </c>
      <c r="E3127">
        <v>99</v>
      </c>
      <c r="F3127">
        <v>99</v>
      </c>
      <c r="G3127">
        <v>99</v>
      </c>
      <c r="H3127">
        <v>99</v>
      </c>
      <c r="I3127">
        <v>99</v>
      </c>
      <c r="J3127">
        <v>999</v>
      </c>
      <c r="K3127">
        <v>99</v>
      </c>
      <c r="L3127">
        <v>99</v>
      </c>
      <c r="M3127">
        <v>59</v>
      </c>
      <c r="N3127">
        <v>99</v>
      </c>
      <c r="O3127">
        <v>99</v>
      </c>
      <c r="P3127">
        <v>9999</v>
      </c>
      <c r="Q3127">
        <v>201</v>
      </c>
      <c r="R3127">
        <v>769</v>
      </c>
      <c r="S3127">
        <v>769</v>
      </c>
      <c r="T3127">
        <v>8.1634819532908711</v>
      </c>
      <c r="U3127">
        <v>8.2358849541120538</v>
      </c>
      <c r="V3127">
        <v>14</v>
      </c>
      <c r="W3127">
        <v>59</v>
      </c>
      <c r="X3127">
        <v>148.37690743842876</v>
      </c>
      <c r="Y3127">
        <v>136.95188556566973</v>
      </c>
      <c r="Z3127">
        <v>136.95188556566973</v>
      </c>
      <c r="AA3127">
        <v>21.925266130293135</v>
      </c>
      <c r="AB3127">
        <v>0</v>
      </c>
      <c r="AD3127">
        <v>13</v>
      </c>
      <c r="AE3127">
        <v>5</v>
      </c>
      <c r="AF3127">
        <v>0</v>
      </c>
      <c r="AG3127">
        <v>4</v>
      </c>
      <c r="AH3127">
        <v>53</v>
      </c>
      <c r="AI3127">
        <v>29</v>
      </c>
      <c r="AJ3127">
        <v>3</v>
      </c>
      <c r="AK3127">
        <v>17</v>
      </c>
      <c r="AL3127">
        <v>0</v>
      </c>
      <c r="AM3127">
        <v>0</v>
      </c>
    </row>
    <row r="3128" spans="1:39">
      <c r="A3128">
        <v>10</v>
      </c>
      <c r="B3128">
        <v>237</v>
      </c>
      <c r="C3128">
        <v>2018</v>
      </c>
      <c r="D3128">
        <v>99</v>
      </c>
      <c r="E3128">
        <v>99</v>
      </c>
      <c r="F3128">
        <v>99</v>
      </c>
      <c r="G3128">
        <v>99</v>
      </c>
      <c r="H3128">
        <v>99</v>
      </c>
      <c r="I3128">
        <v>99</v>
      </c>
      <c r="J3128">
        <v>999</v>
      </c>
      <c r="K3128">
        <v>99</v>
      </c>
      <c r="L3128">
        <v>99</v>
      </c>
      <c r="M3128">
        <v>60</v>
      </c>
      <c r="N3128">
        <v>99</v>
      </c>
      <c r="O3128">
        <v>99</v>
      </c>
      <c r="P3128">
        <v>9999</v>
      </c>
      <c r="Q3128">
        <v>273</v>
      </c>
      <c r="R3128">
        <v>1375</v>
      </c>
      <c r="S3128">
        <v>1375</v>
      </c>
      <c r="T3128">
        <v>14.596602972399149</v>
      </c>
      <c r="U3128">
        <v>14.133665700772028</v>
      </c>
      <c r="V3128">
        <v>17</v>
      </c>
      <c r="W3128">
        <v>60</v>
      </c>
      <c r="X3128">
        <v>142.40803703338929</v>
      </c>
      <c r="Y3128">
        <v>131.4426181818182</v>
      </c>
      <c r="Z3128">
        <v>131.4426181818182</v>
      </c>
      <c r="AA3128">
        <v>21.692739004302172</v>
      </c>
      <c r="AB3128">
        <v>0</v>
      </c>
      <c r="AD3128">
        <v>43</v>
      </c>
      <c r="AE3128">
        <v>15</v>
      </c>
      <c r="AF3128">
        <v>0</v>
      </c>
      <c r="AG3128">
        <v>4</v>
      </c>
      <c r="AH3128">
        <v>94</v>
      </c>
      <c r="AI3128">
        <v>50</v>
      </c>
      <c r="AJ3128">
        <v>12</v>
      </c>
      <c r="AK3128">
        <v>35</v>
      </c>
      <c r="AL3128">
        <v>0</v>
      </c>
      <c r="AM3128">
        <v>0</v>
      </c>
    </row>
    <row r="3129" spans="1:39">
      <c r="A3129">
        <v>10</v>
      </c>
      <c r="B3129">
        <v>238</v>
      </c>
      <c r="C3129">
        <v>2018</v>
      </c>
      <c r="D3129">
        <v>99</v>
      </c>
      <c r="E3129">
        <v>99</v>
      </c>
      <c r="F3129">
        <v>99</v>
      </c>
      <c r="G3129">
        <v>99</v>
      </c>
      <c r="H3129">
        <v>99</v>
      </c>
      <c r="I3129">
        <v>99</v>
      </c>
      <c r="J3129">
        <v>999</v>
      </c>
      <c r="K3129">
        <v>99</v>
      </c>
      <c r="L3129">
        <v>99</v>
      </c>
      <c r="M3129">
        <v>61</v>
      </c>
      <c r="N3129">
        <v>99</v>
      </c>
      <c r="O3129">
        <v>99</v>
      </c>
      <c r="P3129">
        <v>9999</v>
      </c>
      <c r="Q3129">
        <v>234</v>
      </c>
      <c r="R3129">
        <v>1019</v>
      </c>
      <c r="S3129">
        <v>1019</v>
      </c>
      <c r="T3129">
        <v>10.817409766454352</v>
      </c>
      <c r="U3129">
        <v>9.9343153062368827</v>
      </c>
      <c r="V3129">
        <v>17</v>
      </c>
      <c r="W3129">
        <v>61</v>
      </c>
      <c r="X3129">
        <v>135.06603142672753</v>
      </c>
      <c r="Y3129">
        <v>124.66594700686952</v>
      </c>
      <c r="Z3129">
        <v>124.66594700686952</v>
      </c>
      <c r="AA3129">
        <v>21.709479493155371</v>
      </c>
      <c r="AB3129">
        <v>0</v>
      </c>
      <c r="AD3129">
        <v>39</v>
      </c>
      <c r="AE3129">
        <v>3</v>
      </c>
      <c r="AF3129">
        <v>0</v>
      </c>
      <c r="AG3129">
        <v>3</v>
      </c>
      <c r="AH3129">
        <v>45</v>
      </c>
      <c r="AI3129">
        <v>16</v>
      </c>
      <c r="AJ3129">
        <v>5</v>
      </c>
      <c r="AK3129">
        <v>23</v>
      </c>
      <c r="AL3129">
        <v>0</v>
      </c>
      <c r="AM3129">
        <v>0</v>
      </c>
    </row>
    <row r="3130" spans="1:39">
      <c r="A3130">
        <v>10</v>
      </c>
      <c r="B3130">
        <v>239</v>
      </c>
      <c r="C3130">
        <v>2018</v>
      </c>
      <c r="D3130">
        <v>99</v>
      </c>
      <c r="E3130">
        <v>99</v>
      </c>
      <c r="F3130">
        <v>99</v>
      </c>
      <c r="G3130">
        <v>99</v>
      </c>
      <c r="H3130">
        <v>99</v>
      </c>
      <c r="I3130">
        <v>99</v>
      </c>
      <c r="J3130">
        <v>999</v>
      </c>
      <c r="K3130">
        <v>99</v>
      </c>
      <c r="L3130">
        <v>99</v>
      </c>
      <c r="M3130">
        <v>62</v>
      </c>
      <c r="N3130">
        <v>99</v>
      </c>
      <c r="O3130">
        <v>99</v>
      </c>
      <c r="P3130">
        <v>9999</v>
      </c>
      <c r="Q3130">
        <v>226</v>
      </c>
      <c r="R3130">
        <v>1027</v>
      </c>
      <c r="S3130">
        <v>1027</v>
      </c>
      <c r="T3130">
        <v>10.902335456475585</v>
      </c>
      <c r="U3130">
        <v>9.7205667367405599</v>
      </c>
      <c r="V3130">
        <v>17</v>
      </c>
      <c r="W3130">
        <v>62</v>
      </c>
      <c r="X3130">
        <v>131.13044230479122</v>
      </c>
      <c r="Y3130">
        <v>121.0333982473223</v>
      </c>
      <c r="Z3130">
        <v>121.0333982473223</v>
      </c>
      <c r="AA3130">
        <v>21.351176102824535</v>
      </c>
      <c r="AB3130">
        <v>0</v>
      </c>
      <c r="AD3130">
        <v>31</v>
      </c>
      <c r="AE3130">
        <v>8</v>
      </c>
      <c r="AF3130">
        <v>0</v>
      </c>
      <c r="AG3130">
        <v>3</v>
      </c>
      <c r="AH3130">
        <v>81</v>
      </c>
      <c r="AI3130">
        <v>25</v>
      </c>
      <c r="AJ3130">
        <v>10</v>
      </c>
      <c r="AK3130">
        <v>41</v>
      </c>
      <c r="AL3130">
        <v>0</v>
      </c>
      <c r="AM3130">
        <v>0</v>
      </c>
    </row>
    <row r="3131" spans="1:39">
      <c r="A3131">
        <v>10</v>
      </c>
      <c r="B3131">
        <v>240</v>
      </c>
      <c r="C3131">
        <v>2018</v>
      </c>
      <c r="D3131">
        <v>99</v>
      </c>
      <c r="E3131">
        <v>99</v>
      </c>
      <c r="F3131">
        <v>99</v>
      </c>
      <c r="G3131">
        <v>99</v>
      </c>
      <c r="H3131">
        <v>99</v>
      </c>
      <c r="I3131">
        <v>99</v>
      </c>
      <c r="J3131">
        <v>999</v>
      </c>
      <c r="K3131">
        <v>99</v>
      </c>
      <c r="L3131">
        <v>99</v>
      </c>
      <c r="M3131">
        <v>63</v>
      </c>
      <c r="N3131">
        <v>99</v>
      </c>
      <c r="O3131">
        <v>99</v>
      </c>
      <c r="P3131">
        <v>9999</v>
      </c>
      <c r="Q3131">
        <v>203</v>
      </c>
      <c r="R3131">
        <v>881</v>
      </c>
      <c r="S3131">
        <v>881</v>
      </c>
      <c r="T3131">
        <v>9.3524416135881125</v>
      </c>
      <c r="U3131">
        <v>8.0344062234749813</v>
      </c>
      <c r="V3131">
        <v>17</v>
      </c>
      <c r="W3131">
        <v>63</v>
      </c>
      <c r="X3131">
        <v>126.34564041895661</v>
      </c>
      <c r="Y3131">
        <v>116.61702610669704</v>
      </c>
      <c r="Z3131">
        <v>116.61702610669704</v>
      </c>
      <c r="AA3131">
        <v>21.080555850588805</v>
      </c>
      <c r="AB3131">
        <v>0</v>
      </c>
      <c r="AD3131">
        <v>21</v>
      </c>
      <c r="AE3131">
        <v>3</v>
      </c>
      <c r="AF3131">
        <v>0</v>
      </c>
      <c r="AG3131">
        <v>1</v>
      </c>
      <c r="AH3131">
        <v>67</v>
      </c>
      <c r="AI3131">
        <v>27</v>
      </c>
      <c r="AJ3131">
        <v>12</v>
      </c>
      <c r="AK3131">
        <v>19</v>
      </c>
      <c r="AL3131">
        <v>0</v>
      </c>
      <c r="AM3131">
        <v>0</v>
      </c>
    </row>
    <row r="3132" spans="1:39">
      <c r="A3132">
        <v>10</v>
      </c>
      <c r="B3132">
        <v>241</v>
      </c>
      <c r="C3132">
        <v>2018</v>
      </c>
      <c r="D3132">
        <v>99</v>
      </c>
      <c r="E3132">
        <v>99</v>
      </c>
      <c r="F3132">
        <v>99</v>
      </c>
      <c r="G3132">
        <v>99</v>
      </c>
      <c r="H3132">
        <v>99</v>
      </c>
      <c r="I3132">
        <v>99</v>
      </c>
      <c r="J3132">
        <v>999</v>
      </c>
      <c r="K3132">
        <v>99</v>
      </c>
      <c r="L3132">
        <v>99</v>
      </c>
      <c r="M3132">
        <v>64</v>
      </c>
      <c r="N3132">
        <v>99</v>
      </c>
      <c r="O3132">
        <v>99</v>
      </c>
      <c r="P3132">
        <v>9999</v>
      </c>
      <c r="Q3132">
        <v>88</v>
      </c>
      <c r="R3132">
        <v>290</v>
      </c>
      <c r="S3132">
        <v>290</v>
      </c>
      <c r="T3132">
        <v>3.0785562632696393</v>
      </c>
      <c r="U3132">
        <v>2.6773977055948746</v>
      </c>
      <c r="V3132">
        <v>17</v>
      </c>
      <c r="W3132">
        <v>64</v>
      </c>
      <c r="X3132">
        <v>127.90787163298096</v>
      </c>
      <c r="Y3132">
        <v>118.05896551724142</v>
      </c>
      <c r="Z3132">
        <v>118.05896551724142</v>
      </c>
      <c r="AA3132">
        <v>21.910131626609683</v>
      </c>
      <c r="AB3132">
        <v>0</v>
      </c>
      <c r="AD3132">
        <v>12</v>
      </c>
      <c r="AE3132">
        <v>5</v>
      </c>
      <c r="AF3132">
        <v>0</v>
      </c>
      <c r="AG3132">
        <v>0</v>
      </c>
      <c r="AH3132">
        <v>26</v>
      </c>
      <c r="AI3132">
        <v>11</v>
      </c>
      <c r="AJ3132">
        <v>6</v>
      </c>
      <c r="AK3132">
        <v>11</v>
      </c>
      <c r="AL3132">
        <v>0</v>
      </c>
      <c r="AM3132">
        <v>0</v>
      </c>
    </row>
    <row r="3133" spans="1:39">
      <c r="A3133">
        <v>10</v>
      </c>
      <c r="B3133">
        <v>242</v>
      </c>
      <c r="C3133">
        <v>2018</v>
      </c>
      <c r="D3133">
        <v>99</v>
      </c>
      <c r="E3133">
        <v>99</v>
      </c>
      <c r="F3133">
        <v>99</v>
      </c>
      <c r="G3133">
        <v>99</v>
      </c>
      <c r="H3133">
        <v>99</v>
      </c>
      <c r="I3133">
        <v>99</v>
      </c>
      <c r="J3133">
        <v>999</v>
      </c>
      <c r="K3133">
        <v>99</v>
      </c>
      <c r="L3133">
        <v>99</v>
      </c>
      <c r="M3133">
        <v>65</v>
      </c>
      <c r="N3133">
        <v>99</v>
      </c>
      <c r="O3133">
        <v>99</v>
      </c>
      <c r="P3133">
        <v>9999</v>
      </c>
      <c r="Q3133">
        <v>48</v>
      </c>
      <c r="R3133">
        <v>214</v>
      </c>
      <c r="S3133">
        <v>214</v>
      </c>
      <c r="T3133">
        <v>2.27176220806794</v>
      </c>
      <c r="U3133">
        <v>2.0373563025133836</v>
      </c>
      <c r="V3133">
        <v>17</v>
      </c>
      <c r="W3133">
        <v>65</v>
      </c>
      <c r="X3133">
        <v>131.89720638713669</v>
      </c>
      <c r="Y3133">
        <v>121.74112149532699</v>
      </c>
      <c r="Z3133">
        <v>121.74112149532699</v>
      </c>
      <c r="AA3133">
        <v>20.355496873028471</v>
      </c>
      <c r="AB3133">
        <v>0</v>
      </c>
      <c r="AD3133">
        <v>4</v>
      </c>
      <c r="AE3133">
        <v>0</v>
      </c>
      <c r="AF3133">
        <v>0</v>
      </c>
      <c r="AG3133">
        <v>0</v>
      </c>
      <c r="AH3133">
        <v>3</v>
      </c>
      <c r="AI3133">
        <v>1</v>
      </c>
      <c r="AJ3133">
        <v>0</v>
      </c>
      <c r="AK3133">
        <v>2</v>
      </c>
      <c r="AL3133">
        <v>0</v>
      </c>
      <c r="AM3133">
        <v>0</v>
      </c>
    </row>
    <row r="3134" spans="1:39">
      <c r="A3134">
        <v>10</v>
      </c>
      <c r="B3134">
        <v>243</v>
      </c>
      <c r="C3134">
        <v>2018</v>
      </c>
      <c r="D3134">
        <v>99</v>
      </c>
      <c r="E3134">
        <v>99</v>
      </c>
      <c r="F3134">
        <v>99</v>
      </c>
      <c r="G3134">
        <v>99</v>
      </c>
      <c r="H3134">
        <v>99</v>
      </c>
      <c r="I3134">
        <v>99</v>
      </c>
      <c r="J3134">
        <v>999</v>
      </c>
      <c r="K3134">
        <v>99</v>
      </c>
      <c r="L3134">
        <v>99</v>
      </c>
      <c r="M3134">
        <v>66</v>
      </c>
      <c r="N3134">
        <v>99</v>
      </c>
      <c r="O3134">
        <v>99</v>
      </c>
      <c r="P3134">
        <v>9999</v>
      </c>
    </row>
    <row r="3135" spans="1:39">
      <c r="A3135">
        <v>10</v>
      </c>
      <c r="B3135">
        <v>244</v>
      </c>
      <c r="C3135">
        <v>2018</v>
      </c>
      <c r="D3135">
        <v>99</v>
      </c>
      <c r="E3135">
        <v>99</v>
      </c>
      <c r="F3135">
        <v>99</v>
      </c>
      <c r="G3135">
        <v>99</v>
      </c>
      <c r="H3135">
        <v>99</v>
      </c>
      <c r="I3135">
        <v>99</v>
      </c>
      <c r="J3135">
        <v>999</v>
      </c>
      <c r="K3135">
        <v>99</v>
      </c>
      <c r="L3135">
        <v>99</v>
      </c>
      <c r="M3135">
        <v>67</v>
      </c>
      <c r="N3135">
        <v>99</v>
      </c>
      <c r="O3135">
        <v>99</v>
      </c>
      <c r="P3135">
        <v>9999</v>
      </c>
    </row>
    <row r="3136" spans="1:39">
      <c r="A3136">
        <v>10</v>
      </c>
      <c r="B3136">
        <v>245</v>
      </c>
      <c r="C3136">
        <v>2018</v>
      </c>
      <c r="D3136">
        <v>99</v>
      </c>
      <c r="E3136">
        <v>99</v>
      </c>
      <c r="F3136">
        <v>99</v>
      </c>
      <c r="G3136">
        <v>99</v>
      </c>
      <c r="H3136">
        <v>99</v>
      </c>
      <c r="I3136">
        <v>99</v>
      </c>
      <c r="J3136">
        <v>999</v>
      </c>
      <c r="K3136">
        <v>99</v>
      </c>
      <c r="L3136">
        <v>99</v>
      </c>
      <c r="M3136">
        <v>68</v>
      </c>
      <c r="N3136">
        <v>99</v>
      </c>
      <c r="O3136">
        <v>99</v>
      </c>
      <c r="P3136">
        <v>9999</v>
      </c>
    </row>
    <row r="3137" spans="1:39">
      <c r="A3137">
        <v>10</v>
      </c>
      <c r="B3137">
        <v>246</v>
      </c>
      <c r="C3137">
        <v>2017</v>
      </c>
      <c r="D3137">
        <v>99</v>
      </c>
      <c r="E3137">
        <v>99</v>
      </c>
      <c r="F3137">
        <v>99</v>
      </c>
      <c r="G3137">
        <v>99</v>
      </c>
      <c r="H3137">
        <v>99</v>
      </c>
      <c r="I3137">
        <v>99</v>
      </c>
      <c r="J3137">
        <v>999</v>
      </c>
      <c r="K3137">
        <v>99</v>
      </c>
      <c r="L3137">
        <v>99</v>
      </c>
      <c r="M3137">
        <v>0</v>
      </c>
      <c r="N3137">
        <v>99</v>
      </c>
      <c r="O3137">
        <v>99</v>
      </c>
      <c r="P3137">
        <v>9999</v>
      </c>
      <c r="Q3137">
        <v>25</v>
      </c>
      <c r="R3137">
        <v>37</v>
      </c>
      <c r="S3137">
        <v>0</v>
      </c>
      <c r="T3137">
        <v>0.43580683156654881</v>
      </c>
      <c r="U3137">
        <v>0</v>
      </c>
      <c r="V3137">
        <v>1.0270270270270268</v>
      </c>
      <c r="X3137">
        <v>102.43623905595739</v>
      </c>
      <c r="Y3137">
        <v>0</v>
      </c>
      <c r="AD3137">
        <v>1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1</v>
      </c>
      <c r="AL3137">
        <v>0</v>
      </c>
      <c r="AM3137">
        <v>0</v>
      </c>
    </row>
    <row r="3138" spans="1:39">
      <c r="A3138">
        <v>10</v>
      </c>
      <c r="B3138">
        <v>247</v>
      </c>
      <c r="C3138">
        <v>2017</v>
      </c>
      <c r="D3138">
        <v>99</v>
      </c>
      <c r="E3138">
        <v>99</v>
      </c>
      <c r="F3138">
        <v>99</v>
      </c>
      <c r="G3138">
        <v>99</v>
      </c>
      <c r="H3138">
        <v>99</v>
      </c>
      <c r="I3138">
        <v>99</v>
      </c>
      <c r="J3138">
        <v>999</v>
      </c>
      <c r="K3138">
        <v>99</v>
      </c>
      <c r="L3138">
        <v>99</v>
      </c>
      <c r="M3138">
        <v>35</v>
      </c>
      <c r="N3138">
        <v>99</v>
      </c>
      <c r="O3138">
        <v>99</v>
      </c>
      <c r="P3138">
        <v>9999</v>
      </c>
      <c r="Q3138">
        <v>1</v>
      </c>
      <c r="R3138">
        <v>1</v>
      </c>
      <c r="S3138">
        <v>1</v>
      </c>
      <c r="T3138">
        <v>1.1778563015312127E-2</v>
      </c>
      <c r="U3138">
        <v>1.946037943396442E-2</v>
      </c>
      <c r="V3138">
        <v>2</v>
      </c>
      <c r="W3138">
        <v>35</v>
      </c>
      <c r="X3138">
        <v>247.56229685807156</v>
      </c>
      <c r="Y3138">
        <v>228.5</v>
      </c>
      <c r="Z3138">
        <v>228.5</v>
      </c>
      <c r="AA3138">
        <v>0</v>
      </c>
      <c r="AB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</row>
    <row r="3139" spans="1:39">
      <c r="A3139">
        <v>10</v>
      </c>
      <c r="B3139">
        <v>248</v>
      </c>
      <c r="C3139">
        <v>2017</v>
      </c>
      <c r="D3139">
        <v>99</v>
      </c>
      <c r="E3139">
        <v>99</v>
      </c>
      <c r="F3139">
        <v>99</v>
      </c>
      <c r="G3139">
        <v>99</v>
      </c>
      <c r="H3139">
        <v>99</v>
      </c>
      <c r="I3139">
        <v>99</v>
      </c>
      <c r="J3139">
        <v>999</v>
      </c>
      <c r="K3139">
        <v>99</v>
      </c>
      <c r="L3139">
        <v>99</v>
      </c>
      <c r="M3139">
        <v>36</v>
      </c>
      <c r="N3139">
        <v>99</v>
      </c>
      <c r="O3139">
        <v>99</v>
      </c>
      <c r="P3139">
        <v>9999</v>
      </c>
      <c r="Q3139">
        <v>2</v>
      </c>
      <c r="R3139">
        <v>2</v>
      </c>
      <c r="S3139">
        <v>2</v>
      </c>
      <c r="T3139">
        <v>2.3557126030624254E-2</v>
      </c>
      <c r="U3139">
        <v>3.3419049846335397E-2</v>
      </c>
      <c r="V3139">
        <v>2</v>
      </c>
      <c r="W3139">
        <v>36</v>
      </c>
      <c r="X3139">
        <v>212.56771397616473</v>
      </c>
      <c r="Y3139">
        <v>196.2</v>
      </c>
      <c r="Z3139">
        <v>196.2</v>
      </c>
      <c r="AA3139">
        <v>10.800000000000306</v>
      </c>
      <c r="AB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</row>
    <row r="3140" spans="1:39">
      <c r="A3140">
        <v>10</v>
      </c>
      <c r="B3140">
        <v>249</v>
      </c>
      <c r="C3140">
        <v>2017</v>
      </c>
      <c r="D3140">
        <v>99</v>
      </c>
      <c r="E3140">
        <v>99</v>
      </c>
      <c r="F3140">
        <v>99</v>
      </c>
      <c r="G3140">
        <v>99</v>
      </c>
      <c r="H3140">
        <v>99</v>
      </c>
      <c r="I3140">
        <v>99</v>
      </c>
      <c r="J3140">
        <v>999</v>
      </c>
      <c r="K3140">
        <v>99</v>
      </c>
      <c r="L3140">
        <v>99</v>
      </c>
      <c r="M3140">
        <v>37</v>
      </c>
      <c r="N3140">
        <v>99</v>
      </c>
      <c r="O3140">
        <v>99</v>
      </c>
      <c r="P3140">
        <v>9999</v>
      </c>
    </row>
    <row r="3141" spans="1:39">
      <c r="A3141">
        <v>10</v>
      </c>
      <c r="B3141">
        <v>250</v>
      </c>
      <c r="C3141">
        <v>2017</v>
      </c>
      <c r="D3141">
        <v>99</v>
      </c>
      <c r="E3141">
        <v>99</v>
      </c>
      <c r="F3141">
        <v>99</v>
      </c>
      <c r="G3141">
        <v>99</v>
      </c>
      <c r="H3141">
        <v>99</v>
      </c>
      <c r="I3141">
        <v>99</v>
      </c>
      <c r="J3141">
        <v>999</v>
      </c>
      <c r="K3141">
        <v>99</v>
      </c>
      <c r="L3141">
        <v>99</v>
      </c>
      <c r="M3141">
        <v>38</v>
      </c>
      <c r="N3141">
        <v>99</v>
      </c>
      <c r="O3141">
        <v>99</v>
      </c>
      <c r="P3141">
        <v>9999</v>
      </c>
      <c r="Q3141">
        <v>1</v>
      </c>
      <c r="R3141">
        <v>1</v>
      </c>
      <c r="S3141">
        <v>1</v>
      </c>
      <c r="T3141">
        <v>1.1778563015312127E-2</v>
      </c>
      <c r="U3141">
        <v>1.7092770907644023E-2</v>
      </c>
      <c r="V3141">
        <v>2</v>
      </c>
      <c r="W3141">
        <v>38</v>
      </c>
      <c r="X3141">
        <v>217.44312026002169</v>
      </c>
      <c r="Y3141">
        <v>200.70000000000005</v>
      </c>
      <c r="Z3141">
        <v>200.70000000000005</v>
      </c>
      <c r="AA3141">
        <v>0</v>
      </c>
      <c r="AB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</row>
    <row r="3142" spans="1:39">
      <c r="A3142">
        <v>10</v>
      </c>
      <c r="B3142">
        <v>251</v>
      </c>
      <c r="C3142">
        <v>2017</v>
      </c>
      <c r="D3142">
        <v>99</v>
      </c>
      <c r="E3142">
        <v>99</v>
      </c>
      <c r="F3142">
        <v>99</v>
      </c>
      <c r="G3142">
        <v>99</v>
      </c>
      <c r="H3142">
        <v>99</v>
      </c>
      <c r="I3142">
        <v>99</v>
      </c>
      <c r="J3142">
        <v>999</v>
      </c>
      <c r="K3142">
        <v>99</v>
      </c>
      <c r="L3142">
        <v>99</v>
      </c>
      <c r="M3142">
        <v>39</v>
      </c>
      <c r="N3142">
        <v>99</v>
      </c>
      <c r="O3142">
        <v>99</v>
      </c>
      <c r="P3142">
        <v>9999</v>
      </c>
      <c r="Q3142">
        <v>2</v>
      </c>
      <c r="R3142">
        <v>2</v>
      </c>
      <c r="S3142">
        <v>2</v>
      </c>
      <c r="T3142">
        <v>2.3557126030624254E-2</v>
      </c>
      <c r="U3142">
        <v>3.2703657341979595E-2</v>
      </c>
      <c r="V3142">
        <v>2</v>
      </c>
      <c r="W3142">
        <v>39</v>
      </c>
      <c r="X3142">
        <v>208.01733477789821</v>
      </c>
      <c r="Y3142">
        <v>192</v>
      </c>
      <c r="Z3142">
        <v>192</v>
      </c>
      <c r="AA3142">
        <v>13.800000000000097</v>
      </c>
      <c r="AB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</row>
    <row r="3143" spans="1:39">
      <c r="A3143">
        <v>10</v>
      </c>
      <c r="B3143">
        <v>252</v>
      </c>
      <c r="C3143">
        <v>2017</v>
      </c>
      <c r="D3143">
        <v>99</v>
      </c>
      <c r="E3143">
        <v>99</v>
      </c>
      <c r="F3143">
        <v>99</v>
      </c>
      <c r="G3143">
        <v>99</v>
      </c>
      <c r="H3143">
        <v>99</v>
      </c>
      <c r="I3143">
        <v>99</v>
      </c>
      <c r="J3143">
        <v>999</v>
      </c>
      <c r="K3143">
        <v>99</v>
      </c>
      <c r="L3143">
        <v>99</v>
      </c>
      <c r="M3143">
        <v>40</v>
      </c>
      <c r="N3143">
        <v>99</v>
      </c>
      <c r="O3143">
        <v>99</v>
      </c>
      <c r="P3143">
        <v>9999</v>
      </c>
    </row>
    <row r="3144" spans="1:39">
      <c r="A3144">
        <v>10</v>
      </c>
      <c r="B3144">
        <v>253</v>
      </c>
      <c r="C3144">
        <v>2017</v>
      </c>
      <c r="D3144">
        <v>99</v>
      </c>
      <c r="E3144">
        <v>99</v>
      </c>
      <c r="F3144">
        <v>99</v>
      </c>
      <c r="G3144">
        <v>99</v>
      </c>
      <c r="H3144">
        <v>99</v>
      </c>
      <c r="I3144">
        <v>99</v>
      </c>
      <c r="J3144">
        <v>999</v>
      </c>
      <c r="K3144">
        <v>99</v>
      </c>
      <c r="L3144">
        <v>99</v>
      </c>
      <c r="M3144">
        <v>41</v>
      </c>
      <c r="N3144">
        <v>99</v>
      </c>
      <c r="O3144">
        <v>99</v>
      </c>
      <c r="P3144">
        <v>9999</v>
      </c>
      <c r="Q3144">
        <v>1</v>
      </c>
      <c r="R3144">
        <v>1</v>
      </c>
      <c r="S3144">
        <v>1</v>
      </c>
      <c r="T3144">
        <v>1.1778563015312127E-2</v>
      </c>
      <c r="U3144">
        <v>1.7314201920897002E-2</v>
      </c>
      <c r="V3144">
        <v>5</v>
      </c>
      <c r="W3144">
        <v>41</v>
      </c>
      <c r="X3144">
        <v>220.26002166847232</v>
      </c>
      <c r="Y3144">
        <v>203.3</v>
      </c>
      <c r="Z3144">
        <v>203.3</v>
      </c>
      <c r="AA3144">
        <v>0</v>
      </c>
      <c r="AB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</row>
    <row r="3145" spans="1:39">
      <c r="A3145">
        <v>10</v>
      </c>
      <c r="B3145">
        <v>254</v>
      </c>
      <c r="C3145">
        <v>2017</v>
      </c>
      <c r="D3145">
        <v>99</v>
      </c>
      <c r="E3145">
        <v>99</v>
      </c>
      <c r="F3145">
        <v>99</v>
      </c>
      <c r="G3145">
        <v>99</v>
      </c>
      <c r="H3145">
        <v>99</v>
      </c>
      <c r="I3145">
        <v>99</v>
      </c>
      <c r="J3145">
        <v>999</v>
      </c>
      <c r="K3145">
        <v>99</v>
      </c>
      <c r="L3145">
        <v>99</v>
      </c>
      <c r="M3145">
        <v>42</v>
      </c>
      <c r="N3145">
        <v>99</v>
      </c>
      <c r="O3145">
        <v>99</v>
      </c>
      <c r="P3145">
        <v>9999</v>
      </c>
      <c r="Q3145">
        <v>5</v>
      </c>
      <c r="R3145">
        <v>5</v>
      </c>
      <c r="S3145">
        <v>5</v>
      </c>
      <c r="T3145">
        <v>5.8892815076560641E-2</v>
      </c>
      <c r="U3145">
        <v>7.601897016523694E-2</v>
      </c>
      <c r="V3145">
        <v>5</v>
      </c>
      <c r="W3145">
        <v>42</v>
      </c>
      <c r="X3145">
        <v>193.41278439869996</v>
      </c>
      <c r="Y3145">
        <v>178.52</v>
      </c>
      <c r="Z3145">
        <v>178.52</v>
      </c>
      <c r="AA3145">
        <v>7.8898415700189108</v>
      </c>
      <c r="AB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</row>
    <row r="3146" spans="1:39">
      <c r="A3146">
        <v>10</v>
      </c>
      <c r="B3146">
        <v>255</v>
      </c>
      <c r="C3146">
        <v>2017</v>
      </c>
      <c r="D3146">
        <v>99</v>
      </c>
      <c r="E3146">
        <v>99</v>
      </c>
      <c r="F3146">
        <v>99</v>
      </c>
      <c r="G3146">
        <v>99</v>
      </c>
      <c r="H3146">
        <v>99</v>
      </c>
      <c r="I3146">
        <v>99</v>
      </c>
      <c r="J3146">
        <v>999</v>
      </c>
      <c r="K3146">
        <v>99</v>
      </c>
      <c r="L3146">
        <v>99</v>
      </c>
      <c r="M3146">
        <v>43</v>
      </c>
      <c r="N3146">
        <v>99</v>
      </c>
      <c r="O3146">
        <v>99</v>
      </c>
      <c r="P3146">
        <v>9999</v>
      </c>
      <c r="Q3146">
        <v>7</v>
      </c>
      <c r="R3146">
        <v>7</v>
      </c>
      <c r="S3146">
        <v>7</v>
      </c>
      <c r="T3146">
        <v>8.2449941107184899E-2</v>
      </c>
      <c r="U3146">
        <v>0.11489714614600176</v>
      </c>
      <c r="V3146">
        <v>5.4285714285714306</v>
      </c>
      <c r="W3146">
        <v>43</v>
      </c>
      <c r="X3146">
        <v>208.80668627147497</v>
      </c>
      <c r="Y3146">
        <v>192.72857142857151</v>
      </c>
      <c r="Z3146">
        <v>192.72857142857151</v>
      </c>
      <c r="AA3146">
        <v>29.867694649461399</v>
      </c>
      <c r="AB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</row>
    <row r="3147" spans="1:39">
      <c r="A3147">
        <v>10</v>
      </c>
      <c r="B3147">
        <v>256</v>
      </c>
      <c r="C3147">
        <v>2017</v>
      </c>
      <c r="D3147">
        <v>99</v>
      </c>
      <c r="E3147">
        <v>99</v>
      </c>
      <c r="F3147">
        <v>99</v>
      </c>
      <c r="G3147">
        <v>99</v>
      </c>
      <c r="H3147">
        <v>99</v>
      </c>
      <c r="I3147">
        <v>99</v>
      </c>
      <c r="J3147">
        <v>999</v>
      </c>
      <c r="K3147">
        <v>99</v>
      </c>
      <c r="L3147">
        <v>99</v>
      </c>
      <c r="M3147">
        <v>44</v>
      </c>
      <c r="N3147">
        <v>99</v>
      </c>
      <c r="O3147">
        <v>99</v>
      </c>
      <c r="P3147">
        <v>9999</v>
      </c>
      <c r="Q3147">
        <v>6</v>
      </c>
      <c r="R3147">
        <v>7</v>
      </c>
      <c r="S3147">
        <v>7</v>
      </c>
      <c r="T3147">
        <v>8.2449941107184899E-2</v>
      </c>
      <c r="U3147">
        <v>0.11462461566815188</v>
      </c>
      <c r="V3147">
        <v>5</v>
      </c>
      <c r="W3147">
        <v>44</v>
      </c>
      <c r="X3147">
        <v>208.31140690295624</v>
      </c>
      <c r="Y3147">
        <v>192.2714285714286</v>
      </c>
      <c r="Z3147">
        <v>192.2714285714286</v>
      </c>
      <c r="AA3147">
        <v>26.117903781873128</v>
      </c>
      <c r="AB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</row>
    <row r="3148" spans="1:39">
      <c r="A3148">
        <v>10</v>
      </c>
      <c r="B3148">
        <v>257</v>
      </c>
      <c r="C3148">
        <v>2017</v>
      </c>
      <c r="D3148">
        <v>99</v>
      </c>
      <c r="E3148">
        <v>99</v>
      </c>
      <c r="F3148">
        <v>99</v>
      </c>
      <c r="G3148">
        <v>99</v>
      </c>
      <c r="H3148">
        <v>99</v>
      </c>
      <c r="I3148">
        <v>99</v>
      </c>
      <c r="J3148">
        <v>999</v>
      </c>
      <c r="K3148">
        <v>99</v>
      </c>
      <c r="L3148">
        <v>99</v>
      </c>
      <c r="M3148">
        <v>45</v>
      </c>
      <c r="N3148">
        <v>99</v>
      </c>
      <c r="O3148">
        <v>99</v>
      </c>
      <c r="P3148">
        <v>9999</v>
      </c>
      <c r="Q3148">
        <v>13</v>
      </c>
      <c r="R3148">
        <v>14</v>
      </c>
      <c r="S3148">
        <v>14</v>
      </c>
      <c r="T3148">
        <v>0.1648998822143698</v>
      </c>
      <c r="U3148">
        <v>0.23935840874904599</v>
      </c>
      <c r="V3148">
        <v>8</v>
      </c>
      <c r="W3148">
        <v>45</v>
      </c>
      <c r="X3148">
        <v>217.49729144095343</v>
      </c>
      <c r="Y3148">
        <v>200.75</v>
      </c>
      <c r="Z3148">
        <v>200.75</v>
      </c>
      <c r="AA3148">
        <v>24.248055886724568</v>
      </c>
      <c r="AB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</row>
    <row r="3149" spans="1:39">
      <c r="A3149">
        <v>10</v>
      </c>
      <c r="B3149">
        <v>258</v>
      </c>
      <c r="C3149">
        <v>2017</v>
      </c>
      <c r="D3149">
        <v>99</v>
      </c>
      <c r="E3149">
        <v>99</v>
      </c>
      <c r="F3149">
        <v>99</v>
      </c>
      <c r="G3149">
        <v>99</v>
      </c>
      <c r="H3149">
        <v>99</v>
      </c>
      <c r="I3149">
        <v>99</v>
      </c>
      <c r="J3149">
        <v>999</v>
      </c>
      <c r="K3149">
        <v>99</v>
      </c>
      <c r="L3149">
        <v>99</v>
      </c>
      <c r="M3149">
        <v>46</v>
      </c>
      <c r="N3149">
        <v>99</v>
      </c>
      <c r="O3149">
        <v>99</v>
      </c>
      <c r="P3149">
        <v>9999</v>
      </c>
      <c r="Q3149">
        <v>17</v>
      </c>
      <c r="R3149">
        <v>20</v>
      </c>
      <c r="S3149">
        <v>20</v>
      </c>
      <c r="T3149">
        <v>0.23557126030624256</v>
      </c>
      <c r="U3149">
        <v>0.3266277777030212</v>
      </c>
      <c r="V3149">
        <v>8</v>
      </c>
      <c r="W3149">
        <v>46</v>
      </c>
      <c r="X3149">
        <v>207.75731310942575</v>
      </c>
      <c r="Y3149">
        <v>191.76</v>
      </c>
      <c r="Z3149">
        <v>191.76</v>
      </c>
      <c r="AA3149">
        <v>24.386930926215474</v>
      </c>
      <c r="AB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</row>
    <row r="3150" spans="1:39">
      <c r="A3150">
        <v>10</v>
      </c>
      <c r="B3150">
        <v>259</v>
      </c>
      <c r="C3150">
        <v>2017</v>
      </c>
      <c r="D3150">
        <v>99</v>
      </c>
      <c r="E3150">
        <v>99</v>
      </c>
      <c r="F3150">
        <v>99</v>
      </c>
      <c r="G3150">
        <v>99</v>
      </c>
      <c r="H3150">
        <v>99</v>
      </c>
      <c r="I3150">
        <v>99</v>
      </c>
      <c r="J3150">
        <v>999</v>
      </c>
      <c r="K3150">
        <v>99</v>
      </c>
      <c r="L3150">
        <v>99</v>
      </c>
      <c r="M3150">
        <v>47</v>
      </c>
      <c r="N3150">
        <v>99</v>
      </c>
      <c r="O3150">
        <v>99</v>
      </c>
      <c r="P3150">
        <v>9999</v>
      </c>
      <c r="Q3150">
        <v>11</v>
      </c>
      <c r="R3150">
        <v>12</v>
      </c>
      <c r="S3150">
        <v>12</v>
      </c>
      <c r="T3150">
        <v>0.14134275618374559</v>
      </c>
      <c r="U3150">
        <v>0.20296707337866088</v>
      </c>
      <c r="V3150">
        <v>8</v>
      </c>
      <c r="W3150">
        <v>47</v>
      </c>
      <c r="X3150">
        <v>215.16793066088837</v>
      </c>
      <c r="Y3150">
        <v>198.6</v>
      </c>
      <c r="Z3150">
        <v>198.6</v>
      </c>
      <c r="AA3150">
        <v>29.303725587940672</v>
      </c>
      <c r="AB3150">
        <v>0</v>
      </c>
      <c r="AD3150">
        <v>0</v>
      </c>
      <c r="AE3150">
        <v>0</v>
      </c>
      <c r="AF3150">
        <v>0</v>
      </c>
      <c r="AG3150">
        <v>0</v>
      </c>
      <c r="AH3150">
        <v>1</v>
      </c>
      <c r="AI3150">
        <v>1</v>
      </c>
      <c r="AJ3150">
        <v>0</v>
      </c>
      <c r="AK3150">
        <v>0</v>
      </c>
      <c r="AL3150">
        <v>0</v>
      </c>
      <c r="AM3150">
        <v>0</v>
      </c>
    </row>
    <row r="3151" spans="1:39">
      <c r="A3151">
        <v>10</v>
      </c>
      <c r="B3151">
        <v>260</v>
      </c>
      <c r="C3151">
        <v>2017</v>
      </c>
      <c r="D3151">
        <v>99</v>
      </c>
      <c r="E3151">
        <v>99</v>
      </c>
      <c r="F3151">
        <v>99</v>
      </c>
      <c r="G3151">
        <v>99</v>
      </c>
      <c r="H3151">
        <v>99</v>
      </c>
      <c r="I3151">
        <v>99</v>
      </c>
      <c r="J3151">
        <v>999</v>
      </c>
      <c r="K3151">
        <v>99</v>
      </c>
      <c r="L3151">
        <v>99</v>
      </c>
      <c r="M3151">
        <v>48</v>
      </c>
      <c r="N3151">
        <v>99</v>
      </c>
      <c r="O3151">
        <v>99</v>
      </c>
      <c r="P3151">
        <v>9999</v>
      </c>
      <c r="Q3151">
        <v>35</v>
      </c>
      <c r="R3151">
        <v>42</v>
      </c>
      <c r="S3151">
        <v>42</v>
      </c>
      <c r="T3151">
        <v>0.4946996466431095</v>
      </c>
      <c r="U3151">
        <v>0.66500843226331652</v>
      </c>
      <c r="V3151">
        <v>8</v>
      </c>
      <c r="W3151">
        <v>48</v>
      </c>
      <c r="X3151">
        <v>201.42392818449156</v>
      </c>
      <c r="Y3151">
        <v>185.91428571428577</v>
      </c>
      <c r="Z3151">
        <v>185.91428571428577</v>
      </c>
      <c r="AA3151">
        <v>24.184445723770139</v>
      </c>
      <c r="AB3151">
        <v>0</v>
      </c>
      <c r="AD3151">
        <v>1</v>
      </c>
      <c r="AE3151">
        <v>0</v>
      </c>
      <c r="AF3151">
        <v>0</v>
      </c>
      <c r="AG3151">
        <v>0</v>
      </c>
      <c r="AH3151">
        <v>1</v>
      </c>
      <c r="AI3151">
        <v>0</v>
      </c>
      <c r="AJ3151">
        <v>0</v>
      </c>
      <c r="AK3151">
        <v>0</v>
      </c>
      <c r="AL3151">
        <v>0</v>
      </c>
      <c r="AM3151">
        <v>0</v>
      </c>
    </row>
    <row r="3152" spans="1:39">
      <c r="A3152">
        <v>10</v>
      </c>
      <c r="B3152">
        <v>261</v>
      </c>
      <c r="C3152">
        <v>2017</v>
      </c>
      <c r="D3152">
        <v>99</v>
      </c>
      <c r="E3152">
        <v>99</v>
      </c>
      <c r="F3152">
        <v>99</v>
      </c>
      <c r="G3152">
        <v>99</v>
      </c>
      <c r="H3152">
        <v>99</v>
      </c>
      <c r="I3152">
        <v>99</v>
      </c>
      <c r="J3152">
        <v>999</v>
      </c>
      <c r="K3152">
        <v>99</v>
      </c>
      <c r="L3152">
        <v>99</v>
      </c>
      <c r="M3152">
        <v>49</v>
      </c>
      <c r="N3152">
        <v>99</v>
      </c>
      <c r="O3152">
        <v>99</v>
      </c>
      <c r="P3152">
        <v>9999</v>
      </c>
      <c r="Q3152">
        <v>35</v>
      </c>
      <c r="R3152">
        <v>46</v>
      </c>
      <c r="S3152">
        <v>46</v>
      </c>
      <c r="T3152">
        <v>0.54181389870435803</v>
      </c>
      <c r="U3152">
        <v>0.68948507580520402</v>
      </c>
      <c r="V3152">
        <v>8</v>
      </c>
      <c r="W3152">
        <v>49</v>
      </c>
      <c r="X3152">
        <v>190.67784634226769</v>
      </c>
      <c r="Y3152">
        <v>175.99565217391299</v>
      </c>
      <c r="Z3152">
        <v>175.99565217391299</v>
      </c>
      <c r="AA3152">
        <v>22.472349739970589</v>
      </c>
      <c r="AB3152">
        <v>0</v>
      </c>
      <c r="AD3152">
        <v>1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</row>
    <row r="3153" spans="1:39">
      <c r="A3153">
        <v>10</v>
      </c>
      <c r="B3153">
        <v>262</v>
      </c>
      <c r="C3153">
        <v>2017</v>
      </c>
      <c r="D3153">
        <v>99</v>
      </c>
      <c r="E3153">
        <v>99</v>
      </c>
      <c r="F3153">
        <v>99</v>
      </c>
      <c r="G3153">
        <v>99</v>
      </c>
      <c r="H3153">
        <v>99</v>
      </c>
      <c r="I3153">
        <v>99</v>
      </c>
      <c r="J3153">
        <v>999</v>
      </c>
      <c r="K3153">
        <v>99</v>
      </c>
      <c r="L3153">
        <v>99</v>
      </c>
      <c r="M3153">
        <v>50</v>
      </c>
      <c r="N3153">
        <v>99</v>
      </c>
      <c r="O3153">
        <v>99</v>
      </c>
      <c r="P3153">
        <v>9999</v>
      </c>
      <c r="Q3153">
        <v>38</v>
      </c>
      <c r="R3153">
        <v>49</v>
      </c>
      <c r="S3153">
        <v>49</v>
      </c>
      <c r="T3153">
        <v>0.57714958775029457</v>
      </c>
      <c r="U3153">
        <v>0.73475920143800688</v>
      </c>
      <c r="V3153">
        <v>11</v>
      </c>
      <c r="W3153">
        <v>50</v>
      </c>
      <c r="X3153">
        <v>190.75773321246163</v>
      </c>
      <c r="Y3153">
        <v>176.06938775510201</v>
      </c>
      <c r="Z3153">
        <v>176.06938775510201</v>
      </c>
      <c r="AA3153">
        <v>29.318324729276007</v>
      </c>
      <c r="AB3153">
        <v>0</v>
      </c>
      <c r="AD3153">
        <v>0</v>
      </c>
      <c r="AE3153">
        <v>0</v>
      </c>
      <c r="AF3153">
        <v>0</v>
      </c>
      <c r="AG3153">
        <v>0</v>
      </c>
      <c r="AH3153">
        <v>3</v>
      </c>
      <c r="AI3153">
        <v>1</v>
      </c>
      <c r="AJ3153">
        <v>0</v>
      </c>
      <c r="AK3153">
        <v>0</v>
      </c>
      <c r="AL3153">
        <v>0</v>
      </c>
      <c r="AM3153">
        <v>0</v>
      </c>
    </row>
    <row r="3154" spans="1:39">
      <c r="A3154">
        <v>10</v>
      </c>
      <c r="B3154">
        <v>263</v>
      </c>
      <c r="C3154">
        <v>2017</v>
      </c>
      <c r="D3154">
        <v>99</v>
      </c>
      <c r="E3154">
        <v>99</v>
      </c>
      <c r="F3154">
        <v>99</v>
      </c>
      <c r="G3154">
        <v>99</v>
      </c>
      <c r="H3154">
        <v>99</v>
      </c>
      <c r="I3154">
        <v>99</v>
      </c>
      <c r="J3154">
        <v>999</v>
      </c>
      <c r="K3154">
        <v>99</v>
      </c>
      <c r="L3154">
        <v>99</v>
      </c>
      <c r="M3154">
        <v>51</v>
      </c>
      <c r="N3154">
        <v>99</v>
      </c>
      <c r="O3154">
        <v>99</v>
      </c>
      <c r="P3154">
        <v>9999</v>
      </c>
      <c r="Q3154">
        <v>67</v>
      </c>
      <c r="R3154">
        <v>111</v>
      </c>
      <c r="S3154">
        <v>111</v>
      </c>
      <c r="T3154">
        <v>1.3074204946996471</v>
      </c>
      <c r="U3154">
        <v>1.5687365299682188</v>
      </c>
      <c r="V3154">
        <v>11</v>
      </c>
      <c r="W3154">
        <v>51</v>
      </c>
      <c r="X3154">
        <v>179.78780513991777</v>
      </c>
      <c r="Y3154">
        <v>165.9441441441441</v>
      </c>
      <c r="Z3154">
        <v>165.9441441441441</v>
      </c>
      <c r="AA3154">
        <v>22.365480499224734</v>
      </c>
      <c r="AB3154">
        <v>0</v>
      </c>
      <c r="AD3154">
        <v>0</v>
      </c>
      <c r="AE3154">
        <v>0</v>
      </c>
      <c r="AF3154">
        <v>0</v>
      </c>
      <c r="AG3154">
        <v>0</v>
      </c>
      <c r="AH3154">
        <v>1</v>
      </c>
      <c r="AI3154">
        <v>1</v>
      </c>
      <c r="AJ3154">
        <v>0</v>
      </c>
      <c r="AK3154">
        <v>1</v>
      </c>
      <c r="AL3154">
        <v>0</v>
      </c>
      <c r="AM3154">
        <v>0</v>
      </c>
    </row>
    <row r="3155" spans="1:39">
      <c r="A3155">
        <v>10</v>
      </c>
      <c r="B3155">
        <v>264</v>
      </c>
      <c r="C3155">
        <v>2017</v>
      </c>
      <c r="D3155">
        <v>99</v>
      </c>
      <c r="E3155">
        <v>99</v>
      </c>
      <c r="F3155">
        <v>99</v>
      </c>
      <c r="G3155">
        <v>99</v>
      </c>
      <c r="H3155">
        <v>99</v>
      </c>
      <c r="I3155">
        <v>99</v>
      </c>
      <c r="J3155">
        <v>999</v>
      </c>
      <c r="K3155">
        <v>99</v>
      </c>
      <c r="L3155">
        <v>99</v>
      </c>
      <c r="M3155">
        <v>52</v>
      </c>
      <c r="N3155">
        <v>99</v>
      </c>
      <c r="O3155">
        <v>99</v>
      </c>
      <c r="P3155">
        <v>9999</v>
      </c>
      <c r="Q3155">
        <v>96</v>
      </c>
      <c r="R3155">
        <v>161</v>
      </c>
      <c r="S3155">
        <v>161</v>
      </c>
      <c r="T3155">
        <v>1.8963486454652527</v>
      </c>
      <c r="U3155">
        <v>2.2821446717821776</v>
      </c>
      <c r="V3155">
        <v>11</v>
      </c>
      <c r="W3155">
        <v>52</v>
      </c>
      <c r="X3155">
        <v>180.32273911024683</v>
      </c>
      <c r="Y3155">
        <v>166.4378881987578</v>
      </c>
      <c r="Z3155">
        <v>166.4378881987578</v>
      </c>
      <c r="AA3155">
        <v>24.75466439289545</v>
      </c>
      <c r="AB3155">
        <v>0</v>
      </c>
      <c r="AD3155">
        <v>0</v>
      </c>
      <c r="AE3155">
        <v>1</v>
      </c>
      <c r="AF3155">
        <v>0</v>
      </c>
      <c r="AG3155">
        <v>0</v>
      </c>
      <c r="AH3155">
        <v>2</v>
      </c>
      <c r="AI3155">
        <v>2</v>
      </c>
      <c r="AJ3155">
        <v>1</v>
      </c>
      <c r="AK3155">
        <v>1</v>
      </c>
      <c r="AL3155">
        <v>0</v>
      </c>
      <c r="AM3155">
        <v>0</v>
      </c>
    </row>
    <row r="3156" spans="1:39">
      <c r="A3156">
        <v>10</v>
      </c>
      <c r="B3156">
        <v>265</v>
      </c>
      <c r="C3156">
        <v>2017</v>
      </c>
      <c r="D3156">
        <v>99</v>
      </c>
      <c r="E3156">
        <v>99</v>
      </c>
      <c r="F3156">
        <v>99</v>
      </c>
      <c r="G3156">
        <v>99</v>
      </c>
      <c r="H3156">
        <v>99</v>
      </c>
      <c r="I3156">
        <v>99</v>
      </c>
      <c r="J3156">
        <v>999</v>
      </c>
      <c r="K3156">
        <v>99</v>
      </c>
      <c r="L3156">
        <v>99</v>
      </c>
      <c r="M3156">
        <v>53</v>
      </c>
      <c r="N3156">
        <v>99</v>
      </c>
      <c r="O3156">
        <v>99</v>
      </c>
      <c r="P3156">
        <v>9999</v>
      </c>
      <c r="Q3156">
        <v>79</v>
      </c>
      <c r="R3156">
        <v>113</v>
      </c>
      <c r="S3156">
        <v>113</v>
      </c>
      <c r="T3156">
        <v>1.3309776207302704</v>
      </c>
      <c r="U3156">
        <v>1.609411703787305</v>
      </c>
      <c r="V3156">
        <v>11</v>
      </c>
      <c r="W3156">
        <v>53</v>
      </c>
      <c r="X3156">
        <v>181.18486275036204</v>
      </c>
      <c r="Y3156">
        <v>167.2336283185841</v>
      </c>
      <c r="Z3156">
        <v>167.2336283185841</v>
      </c>
      <c r="AA3156">
        <v>27.885288444161088</v>
      </c>
      <c r="AB3156">
        <v>0</v>
      </c>
      <c r="AD3156">
        <v>0</v>
      </c>
      <c r="AE3156">
        <v>1</v>
      </c>
      <c r="AF3156">
        <v>0</v>
      </c>
      <c r="AG3156">
        <v>0</v>
      </c>
      <c r="AH3156">
        <v>4</v>
      </c>
      <c r="AI3156">
        <v>2</v>
      </c>
      <c r="AJ3156">
        <v>1</v>
      </c>
      <c r="AK3156">
        <v>0</v>
      </c>
      <c r="AL3156">
        <v>0</v>
      </c>
      <c r="AM3156">
        <v>0</v>
      </c>
    </row>
    <row r="3157" spans="1:39">
      <c r="A3157">
        <v>10</v>
      </c>
      <c r="B3157">
        <v>266</v>
      </c>
      <c r="C3157">
        <v>2017</v>
      </c>
      <c r="D3157">
        <v>99</v>
      </c>
      <c r="E3157">
        <v>99</v>
      </c>
      <c r="F3157">
        <v>99</v>
      </c>
      <c r="G3157">
        <v>99</v>
      </c>
      <c r="H3157">
        <v>99</v>
      </c>
      <c r="I3157">
        <v>99</v>
      </c>
      <c r="J3157">
        <v>999</v>
      </c>
      <c r="K3157">
        <v>99</v>
      </c>
      <c r="L3157">
        <v>99</v>
      </c>
      <c r="M3157">
        <v>54</v>
      </c>
      <c r="N3157">
        <v>99</v>
      </c>
      <c r="O3157">
        <v>99</v>
      </c>
      <c r="P3157">
        <v>9999</v>
      </c>
      <c r="Q3157">
        <v>155</v>
      </c>
      <c r="R3157">
        <v>293</v>
      </c>
      <c r="S3157">
        <v>293</v>
      </c>
      <c r="T3157">
        <v>3.4511189634864565</v>
      </c>
      <c r="U3157">
        <v>3.9959696148956994</v>
      </c>
      <c r="V3157">
        <v>11</v>
      </c>
      <c r="W3157">
        <v>54</v>
      </c>
      <c r="X3157">
        <v>173.49531687367559</v>
      </c>
      <c r="Y3157">
        <v>160.13617747440273</v>
      </c>
      <c r="Z3157">
        <v>160.13617747440273</v>
      </c>
      <c r="AA3157">
        <v>24.981623042252004</v>
      </c>
      <c r="AB3157">
        <v>0</v>
      </c>
      <c r="AD3157">
        <v>4</v>
      </c>
      <c r="AE3157">
        <v>0</v>
      </c>
      <c r="AF3157">
        <v>0</v>
      </c>
      <c r="AG3157">
        <v>0</v>
      </c>
      <c r="AH3157">
        <v>3</v>
      </c>
      <c r="AI3157">
        <v>0</v>
      </c>
      <c r="AJ3157">
        <v>0</v>
      </c>
      <c r="AK3157">
        <v>0</v>
      </c>
      <c r="AL3157">
        <v>0</v>
      </c>
      <c r="AM3157">
        <v>0</v>
      </c>
    </row>
    <row r="3158" spans="1:39">
      <c r="A3158">
        <v>10</v>
      </c>
      <c r="B3158">
        <v>267</v>
      </c>
      <c r="C3158">
        <v>2017</v>
      </c>
      <c r="D3158">
        <v>99</v>
      </c>
      <c r="E3158">
        <v>99</v>
      </c>
      <c r="F3158">
        <v>99</v>
      </c>
      <c r="G3158">
        <v>99</v>
      </c>
      <c r="H3158">
        <v>99</v>
      </c>
      <c r="I3158">
        <v>99</v>
      </c>
      <c r="J3158">
        <v>999</v>
      </c>
      <c r="K3158">
        <v>99</v>
      </c>
      <c r="L3158">
        <v>99</v>
      </c>
      <c r="M3158">
        <v>55</v>
      </c>
      <c r="N3158">
        <v>99</v>
      </c>
      <c r="O3158">
        <v>99</v>
      </c>
      <c r="P3158">
        <v>9999</v>
      </c>
      <c r="Q3158">
        <v>157</v>
      </c>
      <c r="R3158">
        <v>366</v>
      </c>
      <c r="S3158">
        <v>366</v>
      </c>
      <c r="T3158">
        <v>4.3109540636042407</v>
      </c>
      <c r="U3158">
        <v>4.9555920102921132</v>
      </c>
      <c r="V3158">
        <v>14</v>
      </c>
      <c r="W3158">
        <v>55</v>
      </c>
      <c r="X3158">
        <v>172.24541025048987</v>
      </c>
      <c r="Y3158">
        <v>158.9825136612022</v>
      </c>
      <c r="Z3158">
        <v>158.9825136612022</v>
      </c>
      <c r="AA3158">
        <v>25.525326974962859</v>
      </c>
      <c r="AB3158">
        <v>0</v>
      </c>
      <c r="AD3158">
        <v>2</v>
      </c>
      <c r="AE3158">
        <v>2</v>
      </c>
      <c r="AF3158">
        <v>0</v>
      </c>
      <c r="AG3158">
        <v>0</v>
      </c>
      <c r="AH3158">
        <v>15</v>
      </c>
      <c r="AI3158">
        <v>12</v>
      </c>
      <c r="AJ3158">
        <v>0</v>
      </c>
      <c r="AK3158">
        <v>1</v>
      </c>
      <c r="AL3158">
        <v>0</v>
      </c>
      <c r="AM3158">
        <v>0</v>
      </c>
    </row>
    <row r="3159" spans="1:39">
      <c r="A3159">
        <v>10</v>
      </c>
      <c r="B3159">
        <v>268</v>
      </c>
      <c r="C3159">
        <v>2017</v>
      </c>
      <c r="D3159">
        <v>99</v>
      </c>
      <c r="E3159">
        <v>99</v>
      </c>
      <c r="F3159">
        <v>99</v>
      </c>
      <c r="G3159">
        <v>99</v>
      </c>
      <c r="H3159">
        <v>99</v>
      </c>
      <c r="I3159">
        <v>99</v>
      </c>
      <c r="J3159">
        <v>999</v>
      </c>
      <c r="K3159">
        <v>99</v>
      </c>
      <c r="L3159">
        <v>99</v>
      </c>
      <c r="M3159">
        <v>56</v>
      </c>
      <c r="N3159">
        <v>99</v>
      </c>
      <c r="O3159">
        <v>99</v>
      </c>
      <c r="P3159">
        <v>9999</v>
      </c>
      <c r="Q3159">
        <v>180</v>
      </c>
      <c r="R3159">
        <v>402</v>
      </c>
      <c r="S3159">
        <v>402</v>
      </c>
      <c r="T3159">
        <v>4.734982332155476</v>
      </c>
      <c r="U3159">
        <v>5.3101882282844786</v>
      </c>
      <c r="V3159">
        <v>14</v>
      </c>
      <c r="W3159">
        <v>56</v>
      </c>
      <c r="X3159">
        <v>168.0416983338994</v>
      </c>
      <c r="Y3159">
        <v>155.10248756218908</v>
      </c>
      <c r="Z3159">
        <v>155.10248756218908</v>
      </c>
      <c r="AA3159">
        <v>24.363774874807358</v>
      </c>
      <c r="AB3159">
        <v>0</v>
      </c>
      <c r="AD3159">
        <v>6</v>
      </c>
      <c r="AE3159">
        <v>1</v>
      </c>
      <c r="AF3159">
        <v>0</v>
      </c>
      <c r="AG3159">
        <v>1</v>
      </c>
      <c r="AH3159">
        <v>10</v>
      </c>
      <c r="AI3159">
        <v>9</v>
      </c>
      <c r="AJ3159">
        <v>0</v>
      </c>
      <c r="AK3159">
        <v>1</v>
      </c>
      <c r="AL3159">
        <v>0</v>
      </c>
      <c r="AM3159">
        <v>0</v>
      </c>
    </row>
    <row r="3160" spans="1:39">
      <c r="A3160">
        <v>10</v>
      </c>
      <c r="B3160">
        <v>269</v>
      </c>
      <c r="C3160">
        <v>2017</v>
      </c>
      <c r="D3160">
        <v>99</v>
      </c>
      <c r="E3160">
        <v>99</v>
      </c>
      <c r="F3160">
        <v>99</v>
      </c>
      <c r="G3160">
        <v>99</v>
      </c>
      <c r="H3160">
        <v>99</v>
      </c>
      <c r="I3160">
        <v>99</v>
      </c>
      <c r="J3160">
        <v>999</v>
      </c>
      <c r="K3160">
        <v>99</v>
      </c>
      <c r="L3160">
        <v>99</v>
      </c>
      <c r="M3160">
        <v>57</v>
      </c>
      <c r="N3160">
        <v>99</v>
      </c>
      <c r="O3160">
        <v>99</v>
      </c>
      <c r="P3160">
        <v>9999</v>
      </c>
      <c r="Q3160">
        <v>236</v>
      </c>
      <c r="R3160">
        <v>820</v>
      </c>
      <c r="S3160">
        <v>820</v>
      </c>
      <c r="T3160">
        <v>9.658421672555944</v>
      </c>
      <c r="U3160">
        <v>10.371258050081909</v>
      </c>
      <c r="V3160">
        <v>14</v>
      </c>
      <c r="W3160">
        <v>57</v>
      </c>
      <c r="X3160">
        <v>160.89805247998299</v>
      </c>
      <c r="Y3160">
        <v>148.50890243902438</v>
      </c>
      <c r="Z3160">
        <v>148.50890243902438</v>
      </c>
      <c r="AA3160">
        <v>23.885308909917494</v>
      </c>
      <c r="AB3160">
        <v>0</v>
      </c>
      <c r="AD3160">
        <v>9</v>
      </c>
      <c r="AE3160">
        <v>3</v>
      </c>
      <c r="AF3160">
        <v>0</v>
      </c>
      <c r="AG3160">
        <v>1</v>
      </c>
      <c r="AH3160">
        <v>9</v>
      </c>
      <c r="AI3160">
        <v>13</v>
      </c>
      <c r="AJ3160">
        <v>2</v>
      </c>
      <c r="AK3160">
        <v>2</v>
      </c>
      <c r="AL3160">
        <v>0</v>
      </c>
      <c r="AM3160">
        <v>0</v>
      </c>
    </row>
    <row r="3161" spans="1:39">
      <c r="A3161">
        <v>10</v>
      </c>
      <c r="B3161">
        <v>270</v>
      </c>
      <c r="C3161">
        <v>2017</v>
      </c>
      <c r="D3161">
        <v>99</v>
      </c>
      <c r="E3161">
        <v>99</v>
      </c>
      <c r="F3161">
        <v>99</v>
      </c>
      <c r="G3161">
        <v>99</v>
      </c>
      <c r="H3161">
        <v>99</v>
      </c>
      <c r="I3161">
        <v>99</v>
      </c>
      <c r="J3161">
        <v>999</v>
      </c>
      <c r="K3161">
        <v>99</v>
      </c>
      <c r="L3161">
        <v>99</v>
      </c>
      <c r="M3161">
        <v>58</v>
      </c>
      <c r="N3161">
        <v>99</v>
      </c>
      <c r="O3161">
        <v>99</v>
      </c>
      <c r="P3161">
        <v>9999</v>
      </c>
      <c r="Q3161">
        <v>270</v>
      </c>
      <c r="R3161">
        <v>1153</v>
      </c>
      <c r="S3161">
        <v>1153</v>
      </c>
      <c r="T3161">
        <v>13.580683156654889</v>
      </c>
      <c r="U3161">
        <v>13.900979116841125</v>
      </c>
      <c r="V3161">
        <v>14</v>
      </c>
      <c r="W3161">
        <v>58</v>
      </c>
      <c r="X3161">
        <v>153.37313090632651</v>
      </c>
      <c r="Y3161">
        <v>141.56339982653935</v>
      </c>
      <c r="Z3161">
        <v>141.56339982653935</v>
      </c>
      <c r="AA3161">
        <v>22.432534595742549</v>
      </c>
      <c r="AB3161">
        <v>0</v>
      </c>
      <c r="AD3161">
        <v>11</v>
      </c>
      <c r="AE3161">
        <v>6</v>
      </c>
      <c r="AF3161">
        <v>0</v>
      </c>
      <c r="AG3161">
        <v>1</v>
      </c>
      <c r="AH3161">
        <v>17</v>
      </c>
      <c r="AI3161">
        <v>10</v>
      </c>
      <c r="AJ3161">
        <v>0</v>
      </c>
      <c r="AK3161">
        <v>2</v>
      </c>
      <c r="AL3161">
        <v>0</v>
      </c>
      <c r="AM3161">
        <v>0</v>
      </c>
    </row>
    <row r="3162" spans="1:39">
      <c r="A3162">
        <v>10</v>
      </c>
      <c r="B3162">
        <v>271</v>
      </c>
      <c r="C3162">
        <v>2017</v>
      </c>
      <c r="D3162">
        <v>99</v>
      </c>
      <c r="E3162">
        <v>99</v>
      </c>
      <c r="F3162">
        <v>99</v>
      </c>
      <c r="G3162">
        <v>99</v>
      </c>
      <c r="H3162">
        <v>99</v>
      </c>
      <c r="I3162">
        <v>99</v>
      </c>
      <c r="J3162">
        <v>999</v>
      </c>
      <c r="K3162">
        <v>99</v>
      </c>
      <c r="L3162">
        <v>99</v>
      </c>
      <c r="M3162">
        <v>59</v>
      </c>
      <c r="N3162">
        <v>99</v>
      </c>
      <c r="O3162">
        <v>99</v>
      </c>
      <c r="P3162">
        <v>9999</v>
      </c>
      <c r="Q3162">
        <v>203</v>
      </c>
      <c r="R3162">
        <v>670</v>
      </c>
      <c r="S3162">
        <v>670</v>
      </c>
      <c r="T3162">
        <v>7.8916372202591276</v>
      </c>
      <c r="U3162">
        <v>7.9623526397898319</v>
      </c>
      <c r="V3162">
        <v>14</v>
      </c>
      <c r="W3162">
        <v>59</v>
      </c>
      <c r="X3162">
        <v>151.18190197441811</v>
      </c>
      <c r="Y3162">
        <v>139.54089552238821</v>
      </c>
      <c r="Z3162">
        <v>139.54089552238821</v>
      </c>
      <c r="AA3162">
        <v>22.200742204301765</v>
      </c>
      <c r="AB3162">
        <v>0</v>
      </c>
      <c r="AD3162">
        <v>11</v>
      </c>
      <c r="AE3162">
        <v>1</v>
      </c>
      <c r="AF3162">
        <v>0</v>
      </c>
      <c r="AG3162">
        <v>0</v>
      </c>
      <c r="AH3162">
        <v>20</v>
      </c>
      <c r="AI3162">
        <v>7</v>
      </c>
      <c r="AJ3162">
        <v>1</v>
      </c>
      <c r="AK3162">
        <v>1</v>
      </c>
      <c r="AL3162">
        <v>0</v>
      </c>
      <c r="AM3162">
        <v>0</v>
      </c>
    </row>
    <row r="3163" spans="1:39">
      <c r="A3163">
        <v>10</v>
      </c>
      <c r="B3163">
        <v>272</v>
      </c>
      <c r="C3163">
        <v>2017</v>
      </c>
      <c r="D3163">
        <v>99</v>
      </c>
      <c r="E3163">
        <v>99</v>
      </c>
      <c r="F3163">
        <v>99</v>
      </c>
      <c r="G3163">
        <v>99</v>
      </c>
      <c r="H3163">
        <v>99</v>
      </c>
      <c r="I3163">
        <v>99</v>
      </c>
      <c r="J3163">
        <v>999</v>
      </c>
      <c r="K3163">
        <v>99</v>
      </c>
      <c r="L3163">
        <v>99</v>
      </c>
      <c r="M3163">
        <v>60</v>
      </c>
      <c r="N3163">
        <v>99</v>
      </c>
      <c r="O3163">
        <v>99</v>
      </c>
      <c r="P3163">
        <v>9999</v>
      </c>
      <c r="Q3163">
        <v>281</v>
      </c>
      <c r="R3163">
        <v>1298</v>
      </c>
      <c r="S3163">
        <v>1298</v>
      </c>
      <c r="T3163">
        <v>15.288574793875148</v>
      </c>
      <c r="U3163">
        <v>14.674199181965712</v>
      </c>
      <c r="V3163">
        <v>17</v>
      </c>
      <c r="W3163">
        <v>60</v>
      </c>
      <c r="X3163">
        <v>143.81789134713463</v>
      </c>
      <c r="Y3163">
        <v>132.74391371340528</v>
      </c>
      <c r="Z3163">
        <v>132.74391371340528</v>
      </c>
      <c r="AA3163">
        <v>20.944559161956001</v>
      </c>
      <c r="AB3163">
        <v>0</v>
      </c>
      <c r="AD3163">
        <v>20</v>
      </c>
      <c r="AE3163">
        <v>5</v>
      </c>
      <c r="AF3163">
        <v>0</v>
      </c>
      <c r="AG3163">
        <v>3</v>
      </c>
      <c r="AH3163">
        <v>33</v>
      </c>
      <c r="AI3163">
        <v>26</v>
      </c>
      <c r="AJ3163">
        <v>6</v>
      </c>
      <c r="AK3163">
        <v>11</v>
      </c>
      <c r="AL3163">
        <v>0</v>
      </c>
      <c r="AM3163">
        <v>1</v>
      </c>
    </row>
    <row r="3164" spans="1:39">
      <c r="A3164">
        <v>10</v>
      </c>
      <c r="B3164">
        <v>273</v>
      </c>
      <c r="C3164">
        <v>2017</v>
      </c>
      <c r="D3164">
        <v>99</v>
      </c>
      <c r="E3164">
        <v>99</v>
      </c>
      <c r="F3164">
        <v>99</v>
      </c>
      <c r="G3164">
        <v>99</v>
      </c>
      <c r="H3164">
        <v>99</v>
      </c>
      <c r="I3164">
        <v>99</v>
      </c>
      <c r="J3164">
        <v>999</v>
      </c>
      <c r="K3164">
        <v>99</v>
      </c>
      <c r="L3164">
        <v>99</v>
      </c>
      <c r="M3164">
        <v>61</v>
      </c>
      <c r="N3164">
        <v>99</v>
      </c>
      <c r="O3164">
        <v>99</v>
      </c>
      <c r="P3164">
        <v>9999</v>
      </c>
      <c r="Q3164">
        <v>251</v>
      </c>
      <c r="R3164">
        <v>890</v>
      </c>
      <c r="S3164">
        <v>890</v>
      </c>
      <c r="T3164">
        <v>10.482921083627797</v>
      </c>
      <c r="U3164">
        <v>9.5364716466955848</v>
      </c>
      <c r="V3164">
        <v>17</v>
      </c>
      <c r="W3164">
        <v>61</v>
      </c>
      <c r="X3164">
        <v>136.31100344504353</v>
      </c>
      <c r="Y3164">
        <v>125.8150561797754</v>
      </c>
      <c r="Z3164">
        <v>125.8150561797754</v>
      </c>
      <c r="AA3164">
        <v>20.305624345313905</v>
      </c>
      <c r="AB3164">
        <v>0</v>
      </c>
      <c r="AD3164">
        <v>14</v>
      </c>
      <c r="AE3164">
        <v>3</v>
      </c>
      <c r="AF3164">
        <v>0</v>
      </c>
      <c r="AG3164">
        <v>2</v>
      </c>
      <c r="AH3164">
        <v>19</v>
      </c>
      <c r="AI3164">
        <v>8</v>
      </c>
      <c r="AJ3164">
        <v>2</v>
      </c>
      <c r="AK3164">
        <v>9</v>
      </c>
      <c r="AL3164">
        <v>0</v>
      </c>
      <c r="AM3164">
        <v>1</v>
      </c>
    </row>
    <row r="3165" spans="1:39">
      <c r="A3165">
        <v>10</v>
      </c>
      <c r="B3165">
        <v>274</v>
      </c>
      <c r="C3165">
        <v>2017</v>
      </c>
      <c r="D3165">
        <v>99</v>
      </c>
      <c r="E3165">
        <v>99</v>
      </c>
      <c r="F3165">
        <v>99</v>
      </c>
      <c r="G3165">
        <v>99</v>
      </c>
      <c r="H3165">
        <v>99</v>
      </c>
      <c r="I3165">
        <v>99</v>
      </c>
      <c r="J3165">
        <v>999</v>
      </c>
      <c r="K3165">
        <v>99</v>
      </c>
      <c r="L3165">
        <v>99</v>
      </c>
      <c r="M3165">
        <v>62</v>
      </c>
      <c r="N3165">
        <v>99</v>
      </c>
      <c r="O3165">
        <v>99</v>
      </c>
      <c r="P3165">
        <v>9999</v>
      </c>
      <c r="Q3165">
        <v>219</v>
      </c>
      <c r="R3165">
        <v>872</v>
      </c>
      <c r="S3165">
        <v>872</v>
      </c>
      <c r="T3165">
        <v>10.270906949352179</v>
      </c>
      <c r="U3165">
        <v>9.1976225803764695</v>
      </c>
      <c r="V3165">
        <v>17</v>
      </c>
      <c r="W3165">
        <v>62</v>
      </c>
      <c r="X3165">
        <v>134.18139393879156</v>
      </c>
      <c r="Y3165">
        <v>123.8494266055045</v>
      </c>
      <c r="Z3165">
        <v>123.8494266055045</v>
      </c>
      <c r="AA3165">
        <v>21.022069544365049</v>
      </c>
      <c r="AB3165">
        <v>0</v>
      </c>
      <c r="AD3165">
        <v>21</v>
      </c>
      <c r="AE3165">
        <v>1</v>
      </c>
      <c r="AF3165">
        <v>0</v>
      </c>
      <c r="AG3165">
        <v>2</v>
      </c>
      <c r="AH3165">
        <v>23</v>
      </c>
      <c r="AI3165">
        <v>8</v>
      </c>
      <c r="AJ3165">
        <v>1</v>
      </c>
      <c r="AK3165">
        <v>15</v>
      </c>
      <c r="AL3165">
        <v>0</v>
      </c>
      <c r="AM3165">
        <v>1</v>
      </c>
    </row>
    <row r="3166" spans="1:39">
      <c r="A3166">
        <v>10</v>
      </c>
      <c r="B3166">
        <v>275</v>
      </c>
      <c r="C3166">
        <v>2017</v>
      </c>
      <c r="D3166">
        <v>99</v>
      </c>
      <c r="E3166">
        <v>99</v>
      </c>
      <c r="F3166">
        <v>99</v>
      </c>
      <c r="G3166">
        <v>99</v>
      </c>
      <c r="H3166">
        <v>99</v>
      </c>
      <c r="I3166">
        <v>99</v>
      </c>
      <c r="J3166">
        <v>999</v>
      </c>
      <c r="K3166">
        <v>99</v>
      </c>
      <c r="L3166">
        <v>99</v>
      </c>
      <c r="M3166">
        <v>63</v>
      </c>
      <c r="N3166">
        <v>99</v>
      </c>
      <c r="O3166">
        <v>99</v>
      </c>
      <c r="P3166">
        <v>9999</v>
      </c>
      <c r="Q3166">
        <v>191</v>
      </c>
      <c r="R3166">
        <v>680</v>
      </c>
      <c r="S3166">
        <v>680</v>
      </c>
      <c r="T3166">
        <v>8.0094228504122498</v>
      </c>
      <c r="U3166">
        <v>6.9524057883429391</v>
      </c>
      <c r="V3166">
        <v>17</v>
      </c>
      <c r="W3166">
        <v>63</v>
      </c>
      <c r="X3166">
        <v>130.06468676311263</v>
      </c>
      <c r="Y3166">
        <v>120.04970588235273</v>
      </c>
      <c r="Z3166">
        <v>120.04970588235273</v>
      </c>
      <c r="AA3166">
        <v>21.183147433931204</v>
      </c>
      <c r="AB3166">
        <v>0</v>
      </c>
      <c r="AD3166">
        <v>16</v>
      </c>
      <c r="AE3166">
        <v>2</v>
      </c>
      <c r="AF3166">
        <v>0</v>
      </c>
      <c r="AG3166">
        <v>6</v>
      </c>
      <c r="AH3166">
        <v>19</v>
      </c>
      <c r="AI3166">
        <v>7</v>
      </c>
      <c r="AJ3166">
        <v>1</v>
      </c>
      <c r="AK3166">
        <v>18</v>
      </c>
      <c r="AL3166">
        <v>0</v>
      </c>
      <c r="AM3166">
        <v>0</v>
      </c>
    </row>
    <row r="3167" spans="1:39">
      <c r="A3167">
        <v>10</v>
      </c>
      <c r="B3167">
        <v>276</v>
      </c>
      <c r="C3167">
        <v>2017</v>
      </c>
      <c r="D3167">
        <v>99</v>
      </c>
      <c r="E3167">
        <v>99</v>
      </c>
      <c r="F3167">
        <v>99</v>
      </c>
      <c r="G3167">
        <v>99</v>
      </c>
      <c r="H3167">
        <v>99</v>
      </c>
      <c r="I3167">
        <v>99</v>
      </c>
      <c r="J3167">
        <v>999</v>
      </c>
      <c r="K3167">
        <v>99</v>
      </c>
      <c r="L3167">
        <v>99</v>
      </c>
      <c r="M3167">
        <v>64</v>
      </c>
      <c r="N3167">
        <v>99</v>
      </c>
      <c r="O3167">
        <v>99</v>
      </c>
      <c r="P3167">
        <v>9999</v>
      </c>
      <c r="Q3167">
        <v>89</v>
      </c>
      <c r="R3167">
        <v>244</v>
      </c>
      <c r="S3167">
        <v>244</v>
      </c>
      <c r="T3167">
        <v>2.8739693757361602</v>
      </c>
      <c r="U3167">
        <v>2.5476063903627777</v>
      </c>
      <c r="V3167">
        <v>17</v>
      </c>
      <c r="W3167">
        <v>64</v>
      </c>
      <c r="X3167">
        <v>132.82373940997809</v>
      </c>
      <c r="Y3167">
        <v>122.59631147540983</v>
      </c>
      <c r="Z3167">
        <v>122.59631147540983</v>
      </c>
      <c r="AA3167">
        <v>22.301627033963189</v>
      </c>
      <c r="AB3167">
        <v>0</v>
      </c>
      <c r="AD3167">
        <v>2</v>
      </c>
      <c r="AE3167">
        <v>1</v>
      </c>
      <c r="AF3167">
        <v>0</v>
      </c>
      <c r="AG3167">
        <v>1</v>
      </c>
      <c r="AH3167">
        <v>12</v>
      </c>
      <c r="AI3167">
        <v>2</v>
      </c>
      <c r="AJ3167">
        <v>1</v>
      </c>
      <c r="AK3167">
        <v>3</v>
      </c>
      <c r="AL3167">
        <v>0</v>
      </c>
      <c r="AM3167">
        <v>0</v>
      </c>
    </row>
    <row r="3168" spans="1:39">
      <c r="A3168">
        <v>10</v>
      </c>
      <c r="B3168">
        <v>277</v>
      </c>
      <c r="C3168">
        <v>2017</v>
      </c>
      <c r="D3168">
        <v>99</v>
      </c>
      <c r="E3168">
        <v>99</v>
      </c>
      <c r="F3168">
        <v>99</v>
      </c>
      <c r="G3168">
        <v>99</v>
      </c>
      <c r="H3168">
        <v>99</v>
      </c>
      <c r="I3168">
        <v>99</v>
      </c>
      <c r="J3168">
        <v>999</v>
      </c>
      <c r="K3168">
        <v>99</v>
      </c>
      <c r="L3168">
        <v>99</v>
      </c>
      <c r="M3168">
        <v>65</v>
      </c>
      <c r="N3168">
        <v>99</v>
      </c>
      <c r="O3168">
        <v>99</v>
      </c>
      <c r="P3168">
        <v>9999</v>
      </c>
      <c r="Q3168">
        <v>66</v>
      </c>
      <c r="R3168">
        <v>166</v>
      </c>
      <c r="S3168">
        <v>166</v>
      </c>
      <c r="T3168">
        <v>1.9552414605418136</v>
      </c>
      <c r="U3168">
        <v>1.8088529141087832</v>
      </c>
      <c r="V3168">
        <v>17</v>
      </c>
      <c r="W3168">
        <v>65</v>
      </c>
      <c r="X3168">
        <v>138.62078868018125</v>
      </c>
      <c r="Y3168">
        <v>127.94698795180722</v>
      </c>
      <c r="Z3168">
        <v>127.94698795180722</v>
      </c>
      <c r="AA3168">
        <v>21.137155872951706</v>
      </c>
      <c r="AB3168">
        <v>0</v>
      </c>
      <c r="AD3168">
        <v>5</v>
      </c>
      <c r="AE3168">
        <v>1</v>
      </c>
      <c r="AF3168">
        <v>0</v>
      </c>
      <c r="AG3168">
        <v>1</v>
      </c>
      <c r="AH3168">
        <v>7</v>
      </c>
      <c r="AI3168">
        <v>2</v>
      </c>
      <c r="AJ3168">
        <v>3</v>
      </c>
      <c r="AK3168">
        <v>6</v>
      </c>
      <c r="AL3168">
        <v>0</v>
      </c>
      <c r="AM3168">
        <v>0</v>
      </c>
    </row>
    <row r="3169" spans="1:39">
      <c r="A3169">
        <v>10</v>
      </c>
      <c r="B3169">
        <v>278</v>
      </c>
      <c r="C3169">
        <v>2017</v>
      </c>
      <c r="D3169">
        <v>99</v>
      </c>
      <c r="E3169">
        <v>99</v>
      </c>
      <c r="F3169">
        <v>99</v>
      </c>
      <c r="G3169">
        <v>99</v>
      </c>
      <c r="H3169">
        <v>99</v>
      </c>
      <c r="I3169">
        <v>99</v>
      </c>
      <c r="J3169">
        <v>999</v>
      </c>
      <c r="K3169">
        <v>99</v>
      </c>
      <c r="L3169">
        <v>99</v>
      </c>
      <c r="M3169">
        <v>66</v>
      </c>
      <c r="N3169">
        <v>99</v>
      </c>
      <c r="O3169">
        <v>99</v>
      </c>
      <c r="P3169">
        <v>9999</v>
      </c>
      <c r="Q3169">
        <v>3</v>
      </c>
      <c r="R3169">
        <v>3</v>
      </c>
      <c r="S3169">
        <v>3</v>
      </c>
      <c r="T3169">
        <v>3.5335689045936397E-2</v>
      </c>
      <c r="U3169">
        <v>2.8428335470710397E-2</v>
      </c>
      <c r="V3169">
        <v>17</v>
      </c>
      <c r="W3169">
        <v>66</v>
      </c>
      <c r="X3169">
        <v>120.54893463344162</v>
      </c>
      <c r="Y3169">
        <v>111.26666666666669</v>
      </c>
      <c r="Z3169">
        <v>111.26666666666669</v>
      </c>
      <c r="AA3169">
        <v>12.354306491620179</v>
      </c>
      <c r="AB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</row>
    <row r="3170" spans="1:39">
      <c r="A3170">
        <v>10</v>
      </c>
      <c r="B3170">
        <v>279</v>
      </c>
      <c r="C3170">
        <v>2017</v>
      </c>
      <c r="D3170">
        <v>99</v>
      </c>
      <c r="E3170">
        <v>99</v>
      </c>
      <c r="F3170">
        <v>99</v>
      </c>
      <c r="G3170">
        <v>99</v>
      </c>
      <c r="H3170">
        <v>99</v>
      </c>
      <c r="I3170">
        <v>99</v>
      </c>
      <c r="J3170">
        <v>999</v>
      </c>
      <c r="K3170">
        <v>99</v>
      </c>
      <c r="L3170">
        <v>99</v>
      </c>
      <c r="M3170">
        <v>67</v>
      </c>
      <c r="N3170">
        <v>99</v>
      </c>
      <c r="O3170">
        <v>99</v>
      </c>
      <c r="P3170">
        <v>9999</v>
      </c>
      <c r="Q3170">
        <v>2</v>
      </c>
      <c r="R3170">
        <v>2</v>
      </c>
      <c r="S3170">
        <v>2</v>
      </c>
      <c r="T3170">
        <v>2.3557126030624254E-2</v>
      </c>
      <c r="U3170">
        <v>1.4043836186699047E-2</v>
      </c>
      <c r="V3170">
        <v>17</v>
      </c>
      <c r="W3170">
        <v>67</v>
      </c>
      <c r="X3170">
        <v>89.328277356446378</v>
      </c>
      <c r="Y3170">
        <v>82.45</v>
      </c>
      <c r="Z3170">
        <v>82.45</v>
      </c>
      <c r="AA3170">
        <v>12.25</v>
      </c>
      <c r="AB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</row>
    <row r="3171" spans="1:39">
      <c r="A3171">
        <v>10</v>
      </c>
      <c r="B3171">
        <v>280</v>
      </c>
      <c r="C3171">
        <v>2017</v>
      </c>
      <c r="D3171">
        <v>99</v>
      </c>
      <c r="E3171">
        <v>99</v>
      </c>
      <c r="F3171">
        <v>99</v>
      </c>
      <c r="G3171">
        <v>99</v>
      </c>
      <c r="H3171">
        <v>99</v>
      </c>
      <c r="I3171">
        <v>99</v>
      </c>
      <c r="J3171">
        <v>999</v>
      </c>
      <c r="K3171">
        <v>99</v>
      </c>
      <c r="L3171">
        <v>99</v>
      </c>
      <c r="M3171">
        <v>68</v>
      </c>
      <c r="N3171">
        <v>99</v>
      </c>
      <c r="O3171">
        <v>99</v>
      </c>
      <c r="P3171">
        <v>9999</v>
      </c>
    </row>
    <row r="3172" spans="1:39">
      <c r="A3172">
        <v>10</v>
      </c>
      <c r="B3172">
        <v>281</v>
      </c>
      <c r="C3172">
        <v>2016</v>
      </c>
      <c r="D3172">
        <v>99</v>
      </c>
      <c r="E3172">
        <v>99</v>
      </c>
      <c r="F3172">
        <v>99</v>
      </c>
      <c r="G3172">
        <v>99</v>
      </c>
      <c r="H3172">
        <v>99</v>
      </c>
      <c r="I3172">
        <v>99</v>
      </c>
      <c r="J3172">
        <v>999</v>
      </c>
      <c r="K3172">
        <v>99</v>
      </c>
      <c r="L3172">
        <v>99</v>
      </c>
      <c r="M3172">
        <v>0</v>
      </c>
      <c r="N3172">
        <v>99</v>
      </c>
      <c r="O3172">
        <v>99</v>
      </c>
      <c r="P3172">
        <v>9999</v>
      </c>
      <c r="Q3172">
        <v>23</v>
      </c>
      <c r="R3172">
        <v>40</v>
      </c>
      <c r="S3172">
        <v>0</v>
      </c>
      <c r="T3172">
        <v>0.45740423098913663</v>
      </c>
      <c r="U3172">
        <v>0</v>
      </c>
      <c r="V3172">
        <v>1.875</v>
      </c>
      <c r="X3172">
        <v>106.06717226435538</v>
      </c>
      <c r="Y3172">
        <v>0</v>
      </c>
      <c r="AD3172">
        <v>2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3</v>
      </c>
      <c r="AL3172">
        <v>2</v>
      </c>
      <c r="AM3172">
        <v>0</v>
      </c>
    </row>
    <row r="3173" spans="1:39">
      <c r="A3173">
        <v>10</v>
      </c>
      <c r="B3173">
        <v>282</v>
      </c>
      <c r="C3173">
        <v>2016</v>
      </c>
      <c r="D3173">
        <v>99</v>
      </c>
      <c r="E3173">
        <v>99</v>
      </c>
      <c r="F3173">
        <v>99</v>
      </c>
      <c r="G3173">
        <v>99</v>
      </c>
      <c r="H3173">
        <v>99</v>
      </c>
      <c r="I3173">
        <v>99</v>
      </c>
      <c r="J3173">
        <v>999</v>
      </c>
      <c r="K3173">
        <v>99</v>
      </c>
      <c r="L3173">
        <v>99</v>
      </c>
      <c r="M3173">
        <v>35</v>
      </c>
      <c r="N3173">
        <v>99</v>
      </c>
      <c r="O3173">
        <v>99</v>
      </c>
      <c r="P3173">
        <v>9999</v>
      </c>
      <c r="Q3173">
        <v>3</v>
      </c>
      <c r="R3173">
        <v>4</v>
      </c>
      <c r="S3173">
        <v>4</v>
      </c>
      <c r="T3173">
        <v>4.5740423098913664E-2</v>
      </c>
      <c r="U3173">
        <v>7.0039848435278704E-2</v>
      </c>
      <c r="V3173">
        <v>2</v>
      </c>
      <c r="W3173">
        <v>35</v>
      </c>
      <c r="X3173">
        <v>226.02925243770312</v>
      </c>
      <c r="Y3173">
        <v>208.625</v>
      </c>
      <c r="Z3173">
        <v>208.625</v>
      </c>
      <c r="AA3173">
        <v>59.128308575503823</v>
      </c>
      <c r="AB3173">
        <v>0</v>
      </c>
      <c r="AD3173">
        <v>0</v>
      </c>
      <c r="AE3173">
        <v>0</v>
      </c>
      <c r="AF3173">
        <v>0</v>
      </c>
      <c r="AG3173">
        <v>0</v>
      </c>
      <c r="AH3173">
        <v>1</v>
      </c>
      <c r="AI3173">
        <v>0</v>
      </c>
      <c r="AJ3173">
        <v>0</v>
      </c>
      <c r="AK3173">
        <v>0</v>
      </c>
      <c r="AL3173">
        <v>0</v>
      </c>
      <c r="AM3173">
        <v>0</v>
      </c>
    </row>
    <row r="3174" spans="1:39">
      <c r="A3174">
        <v>10</v>
      </c>
      <c r="B3174">
        <v>283</v>
      </c>
      <c r="C3174">
        <v>2016</v>
      </c>
      <c r="D3174">
        <v>99</v>
      </c>
      <c r="E3174">
        <v>99</v>
      </c>
      <c r="F3174">
        <v>99</v>
      </c>
      <c r="G3174">
        <v>99</v>
      </c>
      <c r="H3174">
        <v>99</v>
      </c>
      <c r="I3174">
        <v>99</v>
      </c>
      <c r="J3174">
        <v>999</v>
      </c>
      <c r="K3174">
        <v>99</v>
      </c>
      <c r="L3174">
        <v>99</v>
      </c>
      <c r="M3174">
        <v>36</v>
      </c>
      <c r="N3174">
        <v>99</v>
      </c>
      <c r="O3174">
        <v>99</v>
      </c>
      <c r="P3174">
        <v>9999</v>
      </c>
    </row>
    <row r="3175" spans="1:39">
      <c r="A3175">
        <v>10</v>
      </c>
      <c r="B3175">
        <v>284</v>
      </c>
      <c r="C3175">
        <v>2016</v>
      </c>
      <c r="D3175">
        <v>99</v>
      </c>
      <c r="E3175">
        <v>99</v>
      </c>
      <c r="F3175">
        <v>99</v>
      </c>
      <c r="G3175">
        <v>99</v>
      </c>
      <c r="H3175">
        <v>99</v>
      </c>
      <c r="I3175">
        <v>99</v>
      </c>
      <c r="J3175">
        <v>999</v>
      </c>
      <c r="K3175">
        <v>99</v>
      </c>
      <c r="L3175">
        <v>99</v>
      </c>
      <c r="M3175">
        <v>37</v>
      </c>
      <c r="N3175">
        <v>99</v>
      </c>
      <c r="O3175">
        <v>99</v>
      </c>
      <c r="P3175">
        <v>9999</v>
      </c>
      <c r="Q3175">
        <v>2</v>
      </c>
      <c r="R3175">
        <v>2</v>
      </c>
      <c r="S3175">
        <v>2</v>
      </c>
      <c r="T3175">
        <v>2.2870211549456832E-2</v>
      </c>
      <c r="U3175">
        <v>3.8884915254720952E-2</v>
      </c>
      <c r="V3175">
        <v>2</v>
      </c>
      <c r="W3175">
        <v>37</v>
      </c>
      <c r="X3175">
        <v>250.97508125677143</v>
      </c>
      <c r="Y3175">
        <v>231.65000000000003</v>
      </c>
      <c r="Z3175">
        <v>231.65000000000003</v>
      </c>
      <c r="AA3175">
        <v>40.949999999999854</v>
      </c>
      <c r="AB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</row>
    <row r="3176" spans="1:39">
      <c r="A3176">
        <v>10</v>
      </c>
      <c r="B3176">
        <v>285</v>
      </c>
      <c r="C3176">
        <v>2016</v>
      </c>
      <c r="D3176">
        <v>99</v>
      </c>
      <c r="E3176">
        <v>99</v>
      </c>
      <c r="F3176">
        <v>99</v>
      </c>
      <c r="G3176">
        <v>99</v>
      </c>
      <c r="H3176">
        <v>99</v>
      </c>
      <c r="I3176">
        <v>99</v>
      </c>
      <c r="J3176">
        <v>999</v>
      </c>
      <c r="K3176">
        <v>99</v>
      </c>
      <c r="L3176">
        <v>99</v>
      </c>
      <c r="M3176">
        <v>38</v>
      </c>
      <c r="N3176">
        <v>99</v>
      </c>
      <c r="O3176">
        <v>99</v>
      </c>
      <c r="P3176">
        <v>9999</v>
      </c>
      <c r="Q3176">
        <v>2</v>
      </c>
      <c r="R3176">
        <v>3</v>
      </c>
      <c r="S3176">
        <v>3</v>
      </c>
      <c r="T3176">
        <v>3.4305317324185243E-2</v>
      </c>
      <c r="U3176">
        <v>5.2347337889854226E-2</v>
      </c>
      <c r="V3176">
        <v>2</v>
      </c>
      <c r="W3176">
        <v>38</v>
      </c>
      <c r="X3176">
        <v>225.2437703141928</v>
      </c>
      <c r="Y3176">
        <v>207.9</v>
      </c>
      <c r="Z3176">
        <v>207.9</v>
      </c>
      <c r="AA3176">
        <v>16.309506430300097</v>
      </c>
      <c r="AB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</row>
    <row r="3177" spans="1:39">
      <c r="A3177">
        <v>10</v>
      </c>
      <c r="B3177">
        <v>286</v>
      </c>
      <c r="C3177">
        <v>2016</v>
      </c>
      <c r="D3177">
        <v>99</v>
      </c>
      <c r="E3177">
        <v>99</v>
      </c>
      <c r="F3177">
        <v>99</v>
      </c>
      <c r="G3177">
        <v>99</v>
      </c>
      <c r="H3177">
        <v>99</v>
      </c>
      <c r="I3177">
        <v>99</v>
      </c>
      <c r="J3177">
        <v>999</v>
      </c>
      <c r="K3177">
        <v>99</v>
      </c>
      <c r="L3177">
        <v>99</v>
      </c>
      <c r="M3177">
        <v>39</v>
      </c>
      <c r="N3177">
        <v>99</v>
      </c>
      <c r="O3177">
        <v>99</v>
      </c>
      <c r="P3177">
        <v>9999</v>
      </c>
      <c r="Q3177">
        <v>2</v>
      </c>
      <c r="R3177">
        <v>2</v>
      </c>
      <c r="S3177">
        <v>2</v>
      </c>
      <c r="T3177">
        <v>2.2870211549456832E-2</v>
      </c>
      <c r="U3177">
        <v>3.4596076123453438E-2</v>
      </c>
      <c r="V3177">
        <v>2</v>
      </c>
      <c r="W3177">
        <v>39</v>
      </c>
      <c r="X3177">
        <v>223.29360780064999</v>
      </c>
      <c r="Y3177">
        <v>206.1</v>
      </c>
      <c r="Z3177">
        <v>206.1</v>
      </c>
      <c r="AA3177">
        <v>1.4999999999975744</v>
      </c>
      <c r="AB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</row>
    <row r="3178" spans="1:39">
      <c r="A3178">
        <v>10</v>
      </c>
      <c r="B3178">
        <v>287</v>
      </c>
      <c r="C3178">
        <v>2016</v>
      </c>
      <c r="D3178">
        <v>99</v>
      </c>
      <c r="E3178">
        <v>99</v>
      </c>
      <c r="F3178">
        <v>99</v>
      </c>
      <c r="G3178">
        <v>99</v>
      </c>
      <c r="H3178">
        <v>99</v>
      </c>
      <c r="I3178">
        <v>99</v>
      </c>
      <c r="J3178">
        <v>999</v>
      </c>
      <c r="K3178">
        <v>99</v>
      </c>
      <c r="L3178">
        <v>99</v>
      </c>
      <c r="M3178">
        <v>40</v>
      </c>
      <c r="N3178">
        <v>99</v>
      </c>
      <c r="O3178">
        <v>99</v>
      </c>
      <c r="P3178">
        <v>9999</v>
      </c>
      <c r="Q3178">
        <v>3</v>
      </c>
      <c r="R3178">
        <v>3</v>
      </c>
      <c r="S3178">
        <v>3</v>
      </c>
      <c r="T3178">
        <v>3.4305317324185243E-2</v>
      </c>
      <c r="U3178">
        <v>5.0416940629205438E-2</v>
      </c>
      <c r="V3178">
        <v>5</v>
      </c>
      <c r="W3178">
        <v>40</v>
      </c>
      <c r="X3178">
        <v>216.93752257132536</v>
      </c>
      <c r="Y3178">
        <v>200.23333333333335</v>
      </c>
      <c r="Z3178">
        <v>200.23333333333335</v>
      </c>
      <c r="AA3178">
        <v>31.806114017416391</v>
      </c>
      <c r="AB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</row>
    <row r="3179" spans="1:39">
      <c r="A3179">
        <v>10</v>
      </c>
      <c r="B3179">
        <v>288</v>
      </c>
      <c r="C3179">
        <v>2016</v>
      </c>
      <c r="D3179">
        <v>99</v>
      </c>
      <c r="E3179">
        <v>99</v>
      </c>
      <c r="F3179">
        <v>99</v>
      </c>
      <c r="G3179">
        <v>99</v>
      </c>
      <c r="H3179">
        <v>99</v>
      </c>
      <c r="I3179">
        <v>99</v>
      </c>
      <c r="J3179">
        <v>999</v>
      </c>
      <c r="K3179">
        <v>99</v>
      </c>
      <c r="L3179">
        <v>99</v>
      </c>
      <c r="M3179">
        <v>41</v>
      </c>
      <c r="N3179">
        <v>99</v>
      </c>
      <c r="O3179">
        <v>99</v>
      </c>
      <c r="P3179">
        <v>9999</v>
      </c>
      <c r="Q3179">
        <v>2</v>
      </c>
      <c r="R3179">
        <v>2</v>
      </c>
      <c r="S3179">
        <v>2</v>
      </c>
      <c r="T3179">
        <v>2.2870211549456832E-2</v>
      </c>
      <c r="U3179">
        <v>3.3958205724282542E-2</v>
      </c>
      <c r="V3179">
        <v>5</v>
      </c>
      <c r="W3179">
        <v>41</v>
      </c>
      <c r="X3179">
        <v>219.17659804983751</v>
      </c>
      <c r="Y3179">
        <v>202.3</v>
      </c>
      <c r="Z3179">
        <v>202.3</v>
      </c>
      <c r="AA3179">
        <v>5.5</v>
      </c>
      <c r="AB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</row>
    <row r="3180" spans="1:39">
      <c r="A3180">
        <v>10</v>
      </c>
      <c r="B3180">
        <v>289</v>
      </c>
      <c r="C3180">
        <v>2016</v>
      </c>
      <c r="D3180">
        <v>99</v>
      </c>
      <c r="E3180">
        <v>99</v>
      </c>
      <c r="F3180">
        <v>99</v>
      </c>
      <c r="G3180">
        <v>99</v>
      </c>
      <c r="H3180">
        <v>99</v>
      </c>
      <c r="I3180">
        <v>99</v>
      </c>
      <c r="J3180">
        <v>999</v>
      </c>
      <c r="K3180">
        <v>99</v>
      </c>
      <c r="L3180">
        <v>99</v>
      </c>
      <c r="M3180">
        <v>42</v>
      </c>
      <c r="N3180">
        <v>99</v>
      </c>
      <c r="O3180">
        <v>99</v>
      </c>
      <c r="P3180">
        <v>9999</v>
      </c>
      <c r="Q3180">
        <v>3</v>
      </c>
      <c r="R3180">
        <v>3</v>
      </c>
      <c r="S3180">
        <v>3</v>
      </c>
      <c r="T3180">
        <v>3.4305317324185243E-2</v>
      </c>
      <c r="U3180">
        <v>4.7857066000953789E-2</v>
      </c>
      <c r="V3180">
        <v>5</v>
      </c>
      <c r="W3180">
        <v>42</v>
      </c>
      <c r="X3180">
        <v>205.92271578187064</v>
      </c>
      <c r="Y3180">
        <v>190.06666666666672</v>
      </c>
      <c r="Z3180">
        <v>190.06666666666672</v>
      </c>
      <c r="AA3180">
        <v>17.227174915102843</v>
      </c>
      <c r="AB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</row>
    <row r="3181" spans="1:39">
      <c r="A3181">
        <v>10</v>
      </c>
      <c r="B3181">
        <v>290</v>
      </c>
      <c r="C3181">
        <v>2016</v>
      </c>
      <c r="D3181">
        <v>99</v>
      </c>
      <c r="E3181">
        <v>99</v>
      </c>
      <c r="F3181">
        <v>99</v>
      </c>
      <c r="G3181">
        <v>99</v>
      </c>
      <c r="H3181">
        <v>99</v>
      </c>
      <c r="I3181">
        <v>99</v>
      </c>
      <c r="J3181">
        <v>999</v>
      </c>
      <c r="K3181">
        <v>99</v>
      </c>
      <c r="L3181">
        <v>99</v>
      </c>
      <c r="M3181">
        <v>43</v>
      </c>
      <c r="N3181">
        <v>99</v>
      </c>
      <c r="O3181">
        <v>99</v>
      </c>
      <c r="P3181">
        <v>9999</v>
      </c>
      <c r="Q3181">
        <v>4</v>
      </c>
      <c r="R3181">
        <v>4</v>
      </c>
      <c r="S3181">
        <v>4</v>
      </c>
      <c r="T3181">
        <v>4.5740423098913664E-2</v>
      </c>
      <c r="U3181">
        <v>5.5729729611773589E-2</v>
      </c>
      <c r="V3181">
        <v>5</v>
      </c>
      <c r="W3181">
        <v>43</v>
      </c>
      <c r="X3181">
        <v>179.84832069339109</v>
      </c>
      <c r="Y3181">
        <v>166</v>
      </c>
      <c r="Z3181">
        <v>166</v>
      </c>
      <c r="AA3181">
        <v>33.592335435334057</v>
      </c>
      <c r="AB3181">
        <v>0</v>
      </c>
      <c r="AD3181">
        <v>0</v>
      </c>
      <c r="AE3181">
        <v>0</v>
      </c>
      <c r="AF3181">
        <v>0</v>
      </c>
      <c r="AG3181">
        <v>1</v>
      </c>
      <c r="AH3181">
        <v>0</v>
      </c>
      <c r="AI3181">
        <v>0</v>
      </c>
      <c r="AJ3181">
        <v>0</v>
      </c>
      <c r="AK3181">
        <v>0</v>
      </c>
      <c r="AL3181">
        <v>1</v>
      </c>
      <c r="AM3181">
        <v>0</v>
      </c>
    </row>
    <row r="3182" spans="1:39">
      <c r="A3182">
        <v>10</v>
      </c>
      <c r="B3182">
        <v>291</v>
      </c>
      <c r="C3182">
        <v>2016</v>
      </c>
      <c r="D3182">
        <v>99</v>
      </c>
      <c r="E3182">
        <v>99</v>
      </c>
      <c r="F3182">
        <v>99</v>
      </c>
      <c r="G3182">
        <v>99</v>
      </c>
      <c r="H3182">
        <v>99</v>
      </c>
      <c r="I3182">
        <v>99</v>
      </c>
      <c r="J3182">
        <v>999</v>
      </c>
      <c r="K3182">
        <v>99</v>
      </c>
      <c r="L3182">
        <v>99</v>
      </c>
      <c r="M3182">
        <v>44</v>
      </c>
      <c r="N3182">
        <v>99</v>
      </c>
      <c r="O3182">
        <v>99</v>
      </c>
      <c r="P3182">
        <v>9999</v>
      </c>
      <c r="Q3182">
        <v>5</v>
      </c>
      <c r="R3182">
        <v>5</v>
      </c>
      <c r="S3182">
        <v>5</v>
      </c>
      <c r="T3182">
        <v>5.7175528873642079E-2</v>
      </c>
      <c r="U3182">
        <v>8.6137682982776007E-2</v>
      </c>
      <c r="V3182">
        <v>5</v>
      </c>
      <c r="W3182">
        <v>44</v>
      </c>
      <c r="X3182">
        <v>222.38353196099672</v>
      </c>
      <c r="Y3182">
        <v>205.26</v>
      </c>
      <c r="Z3182">
        <v>205.26</v>
      </c>
      <c r="AA3182">
        <v>35.798748581479877</v>
      </c>
      <c r="AB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</row>
    <row r="3183" spans="1:39">
      <c r="A3183">
        <v>10</v>
      </c>
      <c r="B3183">
        <v>292</v>
      </c>
      <c r="C3183">
        <v>2016</v>
      </c>
      <c r="D3183">
        <v>99</v>
      </c>
      <c r="E3183">
        <v>99</v>
      </c>
      <c r="F3183">
        <v>99</v>
      </c>
      <c r="G3183">
        <v>99</v>
      </c>
      <c r="H3183">
        <v>99</v>
      </c>
      <c r="I3183">
        <v>99</v>
      </c>
      <c r="J3183">
        <v>999</v>
      </c>
      <c r="K3183">
        <v>99</v>
      </c>
      <c r="L3183">
        <v>99</v>
      </c>
      <c r="M3183">
        <v>45</v>
      </c>
      <c r="N3183">
        <v>99</v>
      </c>
      <c r="O3183">
        <v>99</v>
      </c>
      <c r="P3183">
        <v>9999</v>
      </c>
      <c r="Q3183">
        <v>8</v>
      </c>
      <c r="R3183">
        <v>10</v>
      </c>
      <c r="S3183">
        <v>10</v>
      </c>
      <c r="T3183">
        <v>0.11435105774728416</v>
      </c>
      <c r="U3183">
        <v>0.13698266822195138</v>
      </c>
      <c r="V3183">
        <v>7.4</v>
      </c>
      <c r="W3183">
        <v>45</v>
      </c>
      <c r="X3183">
        <v>176.82556879739974</v>
      </c>
      <c r="Y3183">
        <v>163.21000000000004</v>
      </c>
      <c r="Z3183">
        <v>163.21000000000004</v>
      </c>
      <c r="AA3183">
        <v>30.163569085902157</v>
      </c>
      <c r="AB3183">
        <v>0</v>
      </c>
      <c r="AD3183">
        <v>0</v>
      </c>
      <c r="AE3183">
        <v>0</v>
      </c>
      <c r="AF3183">
        <v>0</v>
      </c>
      <c r="AG3183">
        <v>0</v>
      </c>
      <c r="AH3183">
        <v>1</v>
      </c>
      <c r="AI3183">
        <v>0</v>
      </c>
      <c r="AJ3183">
        <v>0</v>
      </c>
      <c r="AK3183">
        <v>0</v>
      </c>
      <c r="AL3183">
        <v>0</v>
      </c>
      <c r="AM3183">
        <v>0</v>
      </c>
    </row>
    <row r="3184" spans="1:39">
      <c r="A3184">
        <v>10</v>
      </c>
      <c r="B3184">
        <v>293</v>
      </c>
      <c r="C3184">
        <v>2016</v>
      </c>
      <c r="D3184">
        <v>99</v>
      </c>
      <c r="E3184">
        <v>99</v>
      </c>
      <c r="F3184">
        <v>99</v>
      </c>
      <c r="G3184">
        <v>99</v>
      </c>
      <c r="H3184">
        <v>99</v>
      </c>
      <c r="I3184">
        <v>99</v>
      </c>
      <c r="J3184">
        <v>999</v>
      </c>
      <c r="K3184">
        <v>99</v>
      </c>
      <c r="L3184">
        <v>99</v>
      </c>
      <c r="M3184">
        <v>46</v>
      </c>
      <c r="N3184">
        <v>99</v>
      </c>
      <c r="O3184">
        <v>99</v>
      </c>
      <c r="P3184">
        <v>9999</v>
      </c>
      <c r="Q3184">
        <v>17</v>
      </c>
      <c r="R3184">
        <v>20</v>
      </c>
      <c r="S3184">
        <v>20</v>
      </c>
      <c r="T3184">
        <v>0.22870211549456831</v>
      </c>
      <c r="U3184">
        <v>0.30936714359788775</v>
      </c>
      <c r="V3184">
        <v>8</v>
      </c>
      <c r="W3184">
        <v>46</v>
      </c>
      <c r="X3184">
        <v>199.67497291440964</v>
      </c>
      <c r="Y3184">
        <v>184.29999999999995</v>
      </c>
      <c r="Z3184">
        <v>184.29999999999995</v>
      </c>
      <c r="AA3184">
        <v>32.010342078772247</v>
      </c>
      <c r="AB3184">
        <v>0</v>
      </c>
      <c r="AD3184">
        <v>0</v>
      </c>
      <c r="AE3184">
        <v>0</v>
      </c>
      <c r="AF3184">
        <v>0</v>
      </c>
      <c r="AG3184">
        <v>0</v>
      </c>
      <c r="AH3184">
        <v>2</v>
      </c>
      <c r="AI3184">
        <v>0</v>
      </c>
      <c r="AJ3184">
        <v>0</v>
      </c>
      <c r="AK3184">
        <v>0</v>
      </c>
      <c r="AL3184">
        <v>0</v>
      </c>
      <c r="AM3184">
        <v>1</v>
      </c>
    </row>
    <row r="3185" spans="1:39">
      <c r="A3185">
        <v>10</v>
      </c>
      <c r="B3185">
        <v>294</v>
      </c>
      <c r="C3185">
        <v>2016</v>
      </c>
      <c r="D3185">
        <v>99</v>
      </c>
      <c r="E3185">
        <v>99</v>
      </c>
      <c r="F3185">
        <v>99</v>
      </c>
      <c r="G3185">
        <v>99</v>
      </c>
      <c r="H3185">
        <v>99</v>
      </c>
      <c r="I3185">
        <v>99</v>
      </c>
      <c r="J3185">
        <v>999</v>
      </c>
      <c r="K3185">
        <v>99</v>
      </c>
      <c r="L3185">
        <v>99</v>
      </c>
      <c r="M3185">
        <v>47</v>
      </c>
      <c r="N3185">
        <v>99</v>
      </c>
      <c r="O3185">
        <v>99</v>
      </c>
      <c r="P3185">
        <v>9999</v>
      </c>
      <c r="Q3185">
        <v>5</v>
      </c>
      <c r="R3185">
        <v>6</v>
      </c>
      <c r="S3185">
        <v>6</v>
      </c>
      <c r="T3185">
        <v>6.8610634648370486E-2</v>
      </c>
      <c r="U3185">
        <v>8.6758767318810798E-2</v>
      </c>
      <c r="V3185">
        <v>8</v>
      </c>
      <c r="W3185">
        <v>47</v>
      </c>
      <c r="X3185">
        <v>186.65583243048036</v>
      </c>
      <c r="Y3185">
        <v>172.28333333333327</v>
      </c>
      <c r="Z3185">
        <v>172.28333333333327</v>
      </c>
      <c r="AA3185">
        <v>36.368182828156591</v>
      </c>
      <c r="AB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</row>
    <row r="3186" spans="1:39">
      <c r="A3186">
        <v>10</v>
      </c>
      <c r="B3186">
        <v>295</v>
      </c>
      <c r="C3186">
        <v>2016</v>
      </c>
      <c r="D3186">
        <v>99</v>
      </c>
      <c r="E3186">
        <v>99</v>
      </c>
      <c r="F3186">
        <v>99</v>
      </c>
      <c r="G3186">
        <v>99</v>
      </c>
      <c r="H3186">
        <v>99</v>
      </c>
      <c r="I3186">
        <v>99</v>
      </c>
      <c r="J3186">
        <v>999</v>
      </c>
      <c r="K3186">
        <v>99</v>
      </c>
      <c r="L3186">
        <v>99</v>
      </c>
      <c r="M3186">
        <v>48</v>
      </c>
      <c r="N3186">
        <v>99</v>
      </c>
      <c r="O3186">
        <v>99</v>
      </c>
      <c r="P3186">
        <v>9999</v>
      </c>
      <c r="Q3186">
        <v>40</v>
      </c>
      <c r="R3186">
        <v>55</v>
      </c>
      <c r="S3186">
        <v>55</v>
      </c>
      <c r="T3186">
        <v>0.62893081761006253</v>
      </c>
      <c r="U3186">
        <v>0.86397027658228398</v>
      </c>
      <c r="V3186">
        <v>8</v>
      </c>
      <c r="W3186">
        <v>48</v>
      </c>
      <c r="X3186">
        <v>202.77553432483003</v>
      </c>
      <c r="Y3186">
        <v>187.16181818181823</v>
      </c>
      <c r="Z3186">
        <v>187.16181818181823</v>
      </c>
      <c r="AA3186">
        <v>24.004200321149082</v>
      </c>
      <c r="AB3186">
        <v>0</v>
      </c>
      <c r="AD3186">
        <v>0</v>
      </c>
      <c r="AE3186">
        <v>0</v>
      </c>
      <c r="AF3186">
        <v>0</v>
      </c>
      <c r="AG3186">
        <v>0</v>
      </c>
      <c r="AH3186">
        <v>2</v>
      </c>
      <c r="AI3186">
        <v>0</v>
      </c>
      <c r="AJ3186">
        <v>1</v>
      </c>
      <c r="AK3186">
        <v>0</v>
      </c>
      <c r="AL3186">
        <v>1</v>
      </c>
      <c r="AM3186">
        <v>0</v>
      </c>
    </row>
    <row r="3187" spans="1:39">
      <c r="A3187">
        <v>10</v>
      </c>
      <c r="B3187">
        <v>296</v>
      </c>
      <c r="C3187">
        <v>2016</v>
      </c>
      <c r="D3187">
        <v>99</v>
      </c>
      <c r="E3187">
        <v>99</v>
      </c>
      <c r="F3187">
        <v>99</v>
      </c>
      <c r="G3187">
        <v>99</v>
      </c>
      <c r="H3187">
        <v>99</v>
      </c>
      <c r="I3187">
        <v>99</v>
      </c>
      <c r="J3187">
        <v>999</v>
      </c>
      <c r="K3187">
        <v>99</v>
      </c>
      <c r="L3187">
        <v>99</v>
      </c>
      <c r="M3187">
        <v>49</v>
      </c>
      <c r="N3187">
        <v>99</v>
      </c>
      <c r="O3187">
        <v>99</v>
      </c>
      <c r="P3187">
        <v>9999</v>
      </c>
      <c r="Q3187">
        <v>36</v>
      </c>
      <c r="R3187">
        <v>47</v>
      </c>
      <c r="S3187">
        <v>47</v>
      </c>
      <c r="T3187">
        <v>0.53744997141223561</v>
      </c>
      <c r="U3187">
        <v>0.68411600311079301</v>
      </c>
      <c r="V3187">
        <v>8</v>
      </c>
      <c r="W3187">
        <v>49</v>
      </c>
      <c r="X3187">
        <v>187.89331735091403</v>
      </c>
      <c r="Y3187">
        <v>173.42553191489355</v>
      </c>
      <c r="Z3187">
        <v>173.42553191489355</v>
      </c>
      <c r="AA3187">
        <v>24.291382484637182</v>
      </c>
      <c r="AB3187">
        <v>0</v>
      </c>
      <c r="AD3187">
        <v>0</v>
      </c>
      <c r="AE3187">
        <v>0</v>
      </c>
      <c r="AF3187">
        <v>0</v>
      </c>
      <c r="AG3187">
        <v>0</v>
      </c>
      <c r="AH3187">
        <v>1</v>
      </c>
      <c r="AI3187">
        <v>1</v>
      </c>
      <c r="AJ3187">
        <v>0</v>
      </c>
      <c r="AK3187">
        <v>0</v>
      </c>
      <c r="AL3187">
        <v>0</v>
      </c>
      <c r="AM3187">
        <v>0</v>
      </c>
    </row>
    <row r="3188" spans="1:39">
      <c r="A3188">
        <v>10</v>
      </c>
      <c r="B3188">
        <v>297</v>
      </c>
      <c r="C3188">
        <v>2016</v>
      </c>
      <c r="D3188">
        <v>99</v>
      </c>
      <c r="E3188">
        <v>99</v>
      </c>
      <c r="F3188">
        <v>99</v>
      </c>
      <c r="G3188">
        <v>99</v>
      </c>
      <c r="H3188">
        <v>99</v>
      </c>
      <c r="I3188">
        <v>99</v>
      </c>
      <c r="J3188">
        <v>999</v>
      </c>
      <c r="K3188">
        <v>99</v>
      </c>
      <c r="L3188">
        <v>99</v>
      </c>
      <c r="M3188">
        <v>50</v>
      </c>
      <c r="N3188">
        <v>99</v>
      </c>
      <c r="O3188">
        <v>99</v>
      </c>
      <c r="P3188">
        <v>9999</v>
      </c>
      <c r="Q3188">
        <v>36</v>
      </c>
      <c r="R3188">
        <v>45</v>
      </c>
      <c r="S3188">
        <v>45</v>
      </c>
      <c r="T3188">
        <v>0.51457975986277882</v>
      </c>
      <c r="U3188">
        <v>0.69282796987841688</v>
      </c>
      <c r="V3188">
        <v>11</v>
      </c>
      <c r="W3188">
        <v>50</v>
      </c>
      <c r="X3188">
        <v>198.74322860238351</v>
      </c>
      <c r="Y3188">
        <v>183.44000000000003</v>
      </c>
      <c r="Z3188">
        <v>183.44000000000003</v>
      </c>
      <c r="AA3188">
        <v>24.934254884930191</v>
      </c>
      <c r="AB3188">
        <v>0</v>
      </c>
      <c r="AD3188">
        <v>0</v>
      </c>
      <c r="AE3188">
        <v>0</v>
      </c>
      <c r="AF3188">
        <v>0</v>
      </c>
      <c r="AG3188">
        <v>0</v>
      </c>
      <c r="AH3188">
        <v>1</v>
      </c>
      <c r="AI3188">
        <v>0</v>
      </c>
      <c r="AJ3188">
        <v>0</v>
      </c>
      <c r="AK3188">
        <v>0</v>
      </c>
      <c r="AL3188">
        <v>0</v>
      </c>
      <c r="AM3188">
        <v>0</v>
      </c>
    </row>
    <row r="3189" spans="1:39">
      <c r="A3189">
        <v>10</v>
      </c>
      <c r="B3189">
        <v>298</v>
      </c>
      <c r="C3189">
        <v>2016</v>
      </c>
      <c r="D3189">
        <v>99</v>
      </c>
      <c r="E3189">
        <v>99</v>
      </c>
      <c r="F3189">
        <v>99</v>
      </c>
      <c r="G3189">
        <v>99</v>
      </c>
      <c r="H3189">
        <v>99</v>
      </c>
      <c r="I3189">
        <v>99</v>
      </c>
      <c r="J3189">
        <v>999</v>
      </c>
      <c r="K3189">
        <v>99</v>
      </c>
      <c r="L3189">
        <v>99</v>
      </c>
      <c r="M3189">
        <v>51</v>
      </c>
      <c r="N3189">
        <v>99</v>
      </c>
      <c r="O3189">
        <v>99</v>
      </c>
      <c r="P3189">
        <v>9999</v>
      </c>
      <c r="Q3189">
        <v>82</v>
      </c>
      <c r="R3189">
        <v>119</v>
      </c>
      <c r="S3189">
        <v>119</v>
      </c>
      <c r="T3189">
        <v>1.3607775871926813</v>
      </c>
      <c r="U3189">
        <v>1.6886779514892845</v>
      </c>
      <c r="V3189">
        <v>11</v>
      </c>
      <c r="W3189">
        <v>51</v>
      </c>
      <c r="X3189">
        <v>183.18053115070512</v>
      </c>
      <c r="Y3189">
        <v>169.07563025210081</v>
      </c>
      <c r="Z3189">
        <v>169.07563025210081</v>
      </c>
      <c r="AA3189">
        <v>23.348661510902236</v>
      </c>
      <c r="AB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1</v>
      </c>
      <c r="AL3189">
        <v>0</v>
      </c>
      <c r="AM3189">
        <v>0</v>
      </c>
    </row>
    <row r="3190" spans="1:39">
      <c r="A3190">
        <v>10</v>
      </c>
      <c r="B3190">
        <v>299</v>
      </c>
      <c r="C3190">
        <v>2016</v>
      </c>
      <c r="D3190">
        <v>99</v>
      </c>
      <c r="E3190">
        <v>99</v>
      </c>
      <c r="F3190">
        <v>99</v>
      </c>
      <c r="G3190">
        <v>99</v>
      </c>
      <c r="H3190">
        <v>99</v>
      </c>
      <c r="I3190">
        <v>99</v>
      </c>
      <c r="J3190">
        <v>999</v>
      </c>
      <c r="K3190">
        <v>99</v>
      </c>
      <c r="L3190">
        <v>99</v>
      </c>
      <c r="M3190">
        <v>52</v>
      </c>
      <c r="N3190">
        <v>99</v>
      </c>
      <c r="O3190">
        <v>99</v>
      </c>
      <c r="P3190">
        <v>9999</v>
      </c>
      <c r="Q3190">
        <v>94</v>
      </c>
      <c r="R3190">
        <v>174</v>
      </c>
      <c r="S3190">
        <v>174</v>
      </c>
      <c r="T3190">
        <v>1.989708404802744</v>
      </c>
      <c r="U3190">
        <v>2.369386383783453</v>
      </c>
      <c r="V3190">
        <v>11</v>
      </c>
      <c r="W3190">
        <v>52</v>
      </c>
      <c r="X3190">
        <v>175.77863289373724</v>
      </c>
      <c r="Y3190">
        <v>162.24367816091942</v>
      </c>
      <c r="Z3190">
        <v>162.24367816091942</v>
      </c>
      <c r="AA3190">
        <v>25.34485461462879</v>
      </c>
      <c r="AB3190">
        <v>0</v>
      </c>
      <c r="AD3190">
        <v>2</v>
      </c>
      <c r="AE3190">
        <v>0</v>
      </c>
      <c r="AF3190">
        <v>0</v>
      </c>
      <c r="AG3190">
        <v>0</v>
      </c>
      <c r="AH3190">
        <v>2</v>
      </c>
      <c r="AI3190">
        <v>0</v>
      </c>
      <c r="AJ3190">
        <v>0</v>
      </c>
      <c r="AK3190">
        <v>1</v>
      </c>
      <c r="AL3190">
        <v>0</v>
      </c>
      <c r="AM3190">
        <v>0</v>
      </c>
    </row>
    <row r="3191" spans="1:39">
      <c r="A3191">
        <v>10</v>
      </c>
      <c r="B3191">
        <v>300</v>
      </c>
      <c r="C3191">
        <v>2016</v>
      </c>
      <c r="D3191">
        <v>99</v>
      </c>
      <c r="E3191">
        <v>99</v>
      </c>
      <c r="F3191">
        <v>99</v>
      </c>
      <c r="G3191">
        <v>99</v>
      </c>
      <c r="H3191">
        <v>99</v>
      </c>
      <c r="I3191">
        <v>99</v>
      </c>
      <c r="J3191">
        <v>999</v>
      </c>
      <c r="K3191">
        <v>99</v>
      </c>
      <c r="L3191">
        <v>99</v>
      </c>
      <c r="M3191">
        <v>53</v>
      </c>
      <c r="N3191">
        <v>99</v>
      </c>
      <c r="O3191">
        <v>99</v>
      </c>
      <c r="P3191">
        <v>9999</v>
      </c>
      <c r="Q3191">
        <v>83</v>
      </c>
      <c r="R3191">
        <v>142</v>
      </c>
      <c r="S3191">
        <v>142</v>
      </c>
      <c r="T3191">
        <v>1.6237850200114348</v>
      </c>
      <c r="U3191">
        <v>1.9375816956710248</v>
      </c>
      <c r="V3191">
        <v>11</v>
      </c>
      <c r="W3191">
        <v>53</v>
      </c>
      <c r="X3191">
        <v>176.13721331237701</v>
      </c>
      <c r="Y3191">
        <v>162.57464788732395</v>
      </c>
      <c r="Z3191">
        <v>162.57464788732395</v>
      </c>
      <c r="AA3191">
        <v>27.337606138487459</v>
      </c>
      <c r="AB3191">
        <v>0</v>
      </c>
      <c r="AD3191">
        <v>2</v>
      </c>
      <c r="AE3191">
        <v>1</v>
      </c>
      <c r="AF3191">
        <v>0</v>
      </c>
      <c r="AG3191">
        <v>0</v>
      </c>
      <c r="AH3191">
        <v>1</v>
      </c>
      <c r="AI3191">
        <v>2</v>
      </c>
      <c r="AJ3191">
        <v>0</v>
      </c>
      <c r="AK3191">
        <v>0</v>
      </c>
      <c r="AL3191">
        <v>0</v>
      </c>
      <c r="AM3191">
        <v>0</v>
      </c>
    </row>
    <row r="3192" spans="1:39">
      <c r="A3192">
        <v>10</v>
      </c>
      <c r="B3192">
        <v>301</v>
      </c>
      <c r="C3192">
        <v>2016</v>
      </c>
      <c r="D3192">
        <v>99</v>
      </c>
      <c r="E3192">
        <v>99</v>
      </c>
      <c r="F3192">
        <v>99</v>
      </c>
      <c r="G3192">
        <v>99</v>
      </c>
      <c r="H3192">
        <v>99</v>
      </c>
      <c r="I3192">
        <v>99</v>
      </c>
      <c r="J3192">
        <v>999</v>
      </c>
      <c r="K3192">
        <v>99</v>
      </c>
      <c r="L3192">
        <v>99</v>
      </c>
      <c r="M3192">
        <v>54</v>
      </c>
      <c r="N3192">
        <v>99</v>
      </c>
      <c r="O3192">
        <v>99</v>
      </c>
      <c r="P3192">
        <v>9999</v>
      </c>
      <c r="Q3192">
        <v>159</v>
      </c>
      <c r="R3192">
        <v>372</v>
      </c>
      <c r="S3192">
        <v>372</v>
      </c>
      <c r="T3192">
        <v>4.2538593481989748</v>
      </c>
      <c r="U3192">
        <v>4.8748993465689239</v>
      </c>
      <c r="V3192">
        <v>11</v>
      </c>
      <c r="W3192">
        <v>54</v>
      </c>
      <c r="X3192">
        <v>169.1617446615177</v>
      </c>
      <c r="Y3192">
        <v>156.13629032258081</v>
      </c>
      <c r="Z3192">
        <v>156.13629032258081</v>
      </c>
      <c r="AA3192">
        <v>24.150363433708311</v>
      </c>
      <c r="AB3192">
        <v>0</v>
      </c>
      <c r="AD3192">
        <v>3</v>
      </c>
      <c r="AE3192">
        <v>1</v>
      </c>
      <c r="AF3192">
        <v>0</v>
      </c>
      <c r="AG3192">
        <v>1</v>
      </c>
      <c r="AH3192">
        <v>4</v>
      </c>
      <c r="AI3192">
        <v>1</v>
      </c>
      <c r="AJ3192">
        <v>0</v>
      </c>
      <c r="AK3192">
        <v>0</v>
      </c>
      <c r="AL3192">
        <v>0</v>
      </c>
      <c r="AM3192">
        <v>0</v>
      </c>
    </row>
    <row r="3193" spans="1:39">
      <c r="A3193">
        <v>10</v>
      </c>
      <c r="B3193">
        <v>302</v>
      </c>
      <c r="C3193">
        <v>2016</v>
      </c>
      <c r="D3193">
        <v>99</v>
      </c>
      <c r="E3193">
        <v>99</v>
      </c>
      <c r="F3193">
        <v>99</v>
      </c>
      <c r="G3193">
        <v>99</v>
      </c>
      <c r="H3193">
        <v>99</v>
      </c>
      <c r="I3193">
        <v>99</v>
      </c>
      <c r="J3193">
        <v>999</v>
      </c>
      <c r="K3193">
        <v>99</v>
      </c>
      <c r="L3193">
        <v>99</v>
      </c>
      <c r="M3193">
        <v>55</v>
      </c>
      <c r="N3193">
        <v>99</v>
      </c>
      <c r="O3193">
        <v>99</v>
      </c>
      <c r="P3193">
        <v>9999</v>
      </c>
      <c r="Q3193">
        <v>175</v>
      </c>
      <c r="R3193">
        <v>461</v>
      </c>
      <c r="S3193">
        <v>461</v>
      </c>
      <c r="T3193">
        <v>5.271583762149799</v>
      </c>
      <c r="U3193">
        <v>5.88766128678939</v>
      </c>
      <c r="V3193">
        <v>14</v>
      </c>
      <c r="W3193">
        <v>55</v>
      </c>
      <c r="X3193">
        <v>164.86229239276801</v>
      </c>
      <c r="Y3193">
        <v>152.16789587852503</v>
      </c>
      <c r="Z3193">
        <v>152.16789587852503</v>
      </c>
      <c r="AA3193">
        <v>25.0463901416976</v>
      </c>
      <c r="AB3193">
        <v>0</v>
      </c>
      <c r="AD3193">
        <v>3</v>
      </c>
      <c r="AE3193">
        <v>1</v>
      </c>
      <c r="AF3193">
        <v>0</v>
      </c>
      <c r="AG3193">
        <v>0</v>
      </c>
      <c r="AH3193">
        <v>3</v>
      </c>
      <c r="AI3193">
        <v>0</v>
      </c>
      <c r="AJ3193">
        <v>1</v>
      </c>
      <c r="AK3193">
        <v>1</v>
      </c>
      <c r="AL3193">
        <v>0</v>
      </c>
      <c r="AM3193">
        <v>0</v>
      </c>
    </row>
    <row r="3194" spans="1:39">
      <c r="A3194">
        <v>10</v>
      </c>
      <c r="B3194">
        <v>303</v>
      </c>
      <c r="C3194">
        <v>2016</v>
      </c>
      <c r="D3194">
        <v>99</v>
      </c>
      <c r="E3194">
        <v>99</v>
      </c>
      <c r="F3194">
        <v>99</v>
      </c>
      <c r="G3194">
        <v>99</v>
      </c>
      <c r="H3194">
        <v>99</v>
      </c>
      <c r="I3194">
        <v>99</v>
      </c>
      <c r="J3194">
        <v>999</v>
      </c>
      <c r="K3194">
        <v>99</v>
      </c>
      <c r="L3194">
        <v>99</v>
      </c>
      <c r="M3194">
        <v>56</v>
      </c>
      <c r="N3194">
        <v>99</v>
      </c>
      <c r="O3194">
        <v>99</v>
      </c>
      <c r="P3194">
        <v>9999</v>
      </c>
      <c r="Q3194">
        <v>182</v>
      </c>
      <c r="R3194">
        <v>467</v>
      </c>
      <c r="S3194">
        <v>467</v>
      </c>
      <c r="T3194">
        <v>5.3401943967981724</v>
      </c>
      <c r="U3194">
        <v>5.8378906095909198</v>
      </c>
      <c r="V3194">
        <v>13.993576017130618</v>
      </c>
      <c r="W3194">
        <v>56</v>
      </c>
      <c r="X3194">
        <v>161.36840810966945</v>
      </c>
      <c r="Y3194">
        <v>148.9430406852249</v>
      </c>
      <c r="Z3194">
        <v>148.9430406852249</v>
      </c>
      <c r="AA3194">
        <v>25.793729002425476</v>
      </c>
      <c r="AB3194">
        <v>0</v>
      </c>
      <c r="AD3194">
        <v>4</v>
      </c>
      <c r="AE3194">
        <v>1</v>
      </c>
      <c r="AF3194">
        <v>0</v>
      </c>
      <c r="AG3194">
        <v>1</v>
      </c>
      <c r="AH3194">
        <v>3</v>
      </c>
      <c r="AI3194">
        <v>0</v>
      </c>
      <c r="AJ3194">
        <v>0</v>
      </c>
      <c r="AK3194">
        <v>1</v>
      </c>
      <c r="AL3194">
        <v>1</v>
      </c>
      <c r="AM3194">
        <v>0</v>
      </c>
    </row>
    <row r="3195" spans="1:39">
      <c r="A3195">
        <v>10</v>
      </c>
      <c r="B3195">
        <v>304</v>
      </c>
      <c r="C3195">
        <v>2016</v>
      </c>
      <c r="D3195">
        <v>99</v>
      </c>
      <c r="E3195">
        <v>99</v>
      </c>
      <c r="F3195">
        <v>99</v>
      </c>
      <c r="G3195">
        <v>99</v>
      </c>
      <c r="H3195">
        <v>99</v>
      </c>
      <c r="I3195">
        <v>99</v>
      </c>
      <c r="J3195">
        <v>999</v>
      </c>
      <c r="K3195">
        <v>99</v>
      </c>
      <c r="L3195">
        <v>99</v>
      </c>
      <c r="M3195">
        <v>57</v>
      </c>
      <c r="N3195">
        <v>99</v>
      </c>
      <c r="O3195">
        <v>99</v>
      </c>
      <c r="P3195">
        <v>9999</v>
      </c>
      <c r="Q3195">
        <v>221</v>
      </c>
      <c r="R3195">
        <v>694</v>
      </c>
      <c r="S3195">
        <v>694</v>
      </c>
      <c r="T3195">
        <v>7.9359634076615215</v>
      </c>
      <c r="U3195">
        <v>8.4820816329750794</v>
      </c>
      <c r="V3195">
        <v>14</v>
      </c>
      <c r="W3195">
        <v>57</v>
      </c>
      <c r="X3195">
        <v>157.76927135858821</v>
      </c>
      <c r="Y3195">
        <v>145.62103746397699</v>
      </c>
      <c r="Z3195">
        <v>145.62103746397699</v>
      </c>
      <c r="AA3195">
        <v>23.142408171669647</v>
      </c>
      <c r="AB3195">
        <v>0</v>
      </c>
      <c r="AD3195">
        <v>5</v>
      </c>
      <c r="AE3195">
        <v>2</v>
      </c>
      <c r="AF3195">
        <v>0</v>
      </c>
      <c r="AG3195">
        <v>2</v>
      </c>
      <c r="AH3195">
        <v>9</v>
      </c>
      <c r="AI3195">
        <v>1</v>
      </c>
      <c r="AJ3195">
        <v>2</v>
      </c>
      <c r="AK3195">
        <v>0</v>
      </c>
      <c r="AL3195">
        <v>3</v>
      </c>
      <c r="AM3195">
        <v>0</v>
      </c>
    </row>
    <row r="3196" spans="1:39">
      <c r="A3196">
        <v>10</v>
      </c>
      <c r="B3196">
        <v>305</v>
      </c>
      <c r="C3196">
        <v>2016</v>
      </c>
      <c r="D3196">
        <v>99</v>
      </c>
      <c r="E3196">
        <v>99</v>
      </c>
      <c r="F3196">
        <v>99</v>
      </c>
      <c r="G3196">
        <v>99</v>
      </c>
      <c r="H3196">
        <v>99</v>
      </c>
      <c r="I3196">
        <v>99</v>
      </c>
      <c r="J3196">
        <v>999</v>
      </c>
      <c r="K3196">
        <v>99</v>
      </c>
      <c r="L3196">
        <v>99</v>
      </c>
      <c r="M3196">
        <v>58</v>
      </c>
      <c r="N3196">
        <v>99</v>
      </c>
      <c r="O3196">
        <v>99</v>
      </c>
      <c r="P3196">
        <v>9999</v>
      </c>
      <c r="Q3196">
        <v>266</v>
      </c>
      <c r="R3196">
        <v>974</v>
      </c>
      <c r="S3196">
        <v>974</v>
      </c>
      <c r="T3196">
        <v>11.137793024585479</v>
      </c>
      <c r="U3196">
        <v>11.537195481930388</v>
      </c>
      <c r="V3196">
        <v>14</v>
      </c>
      <c r="W3196">
        <v>58</v>
      </c>
      <c r="X3196">
        <v>152.90466539562749</v>
      </c>
      <c r="Y3196">
        <v>141.13100616016425</v>
      </c>
      <c r="Z3196">
        <v>141.13100616016425</v>
      </c>
      <c r="AA3196">
        <v>22.670198703465505</v>
      </c>
      <c r="AB3196">
        <v>0</v>
      </c>
      <c r="AD3196">
        <v>4</v>
      </c>
      <c r="AE3196">
        <v>2</v>
      </c>
      <c r="AF3196">
        <v>0</v>
      </c>
      <c r="AG3196">
        <v>1</v>
      </c>
      <c r="AH3196">
        <v>9</v>
      </c>
      <c r="AI3196">
        <v>2</v>
      </c>
      <c r="AJ3196">
        <v>1</v>
      </c>
      <c r="AK3196">
        <v>5</v>
      </c>
      <c r="AL3196">
        <v>2</v>
      </c>
      <c r="AM3196">
        <v>0</v>
      </c>
    </row>
    <row r="3197" spans="1:39">
      <c r="A3197">
        <v>10</v>
      </c>
      <c r="B3197">
        <v>306</v>
      </c>
      <c r="C3197">
        <v>2016</v>
      </c>
      <c r="D3197">
        <v>99</v>
      </c>
      <c r="E3197">
        <v>99</v>
      </c>
      <c r="F3197">
        <v>99</v>
      </c>
      <c r="G3197">
        <v>99</v>
      </c>
      <c r="H3197">
        <v>99</v>
      </c>
      <c r="I3197">
        <v>99</v>
      </c>
      <c r="J3197">
        <v>999</v>
      </c>
      <c r="K3197">
        <v>99</v>
      </c>
      <c r="L3197">
        <v>99</v>
      </c>
      <c r="M3197">
        <v>59</v>
      </c>
      <c r="N3197">
        <v>99</v>
      </c>
      <c r="O3197">
        <v>99</v>
      </c>
      <c r="P3197">
        <v>9999</v>
      </c>
      <c r="Q3197">
        <v>207</v>
      </c>
      <c r="R3197">
        <v>581</v>
      </c>
      <c r="S3197">
        <v>581</v>
      </c>
      <c r="T3197">
        <v>6.6437964551172115</v>
      </c>
      <c r="U3197">
        <v>6.6367897124261965</v>
      </c>
      <c r="V3197">
        <v>13.989672977624783</v>
      </c>
      <c r="W3197">
        <v>59</v>
      </c>
      <c r="X3197">
        <v>147.4556327772008</v>
      </c>
      <c r="Y3197">
        <v>136.10154905335617</v>
      </c>
      <c r="Z3197">
        <v>136.10154905335617</v>
      </c>
      <c r="AA3197">
        <v>24.280304754623504</v>
      </c>
      <c r="AB3197">
        <v>0</v>
      </c>
      <c r="AD3197">
        <v>4</v>
      </c>
      <c r="AE3197">
        <v>2</v>
      </c>
      <c r="AF3197">
        <v>0</v>
      </c>
      <c r="AG3197">
        <v>2</v>
      </c>
      <c r="AH3197">
        <v>14</v>
      </c>
      <c r="AI3197">
        <v>1</v>
      </c>
      <c r="AJ3197">
        <v>0</v>
      </c>
      <c r="AK3197">
        <v>2</v>
      </c>
      <c r="AL3197">
        <v>4</v>
      </c>
      <c r="AM3197">
        <v>0</v>
      </c>
    </row>
    <row r="3198" spans="1:39">
      <c r="A3198">
        <v>10</v>
      </c>
      <c r="B3198">
        <v>307</v>
      </c>
      <c r="C3198">
        <v>2016</v>
      </c>
      <c r="D3198">
        <v>99</v>
      </c>
      <c r="E3198">
        <v>99</v>
      </c>
      <c r="F3198">
        <v>99</v>
      </c>
      <c r="G3198">
        <v>99</v>
      </c>
      <c r="H3198">
        <v>99</v>
      </c>
      <c r="I3198">
        <v>99</v>
      </c>
      <c r="J3198">
        <v>999</v>
      </c>
      <c r="K3198">
        <v>99</v>
      </c>
      <c r="L3198">
        <v>99</v>
      </c>
      <c r="M3198">
        <v>60</v>
      </c>
      <c r="N3198">
        <v>99</v>
      </c>
      <c r="O3198">
        <v>99</v>
      </c>
      <c r="P3198">
        <v>9999</v>
      </c>
      <c r="Q3198">
        <v>292</v>
      </c>
      <c r="R3198">
        <v>1125</v>
      </c>
      <c r="S3198">
        <v>1125</v>
      </c>
      <c r="T3198">
        <v>12.86449399656947</v>
      </c>
      <c r="U3198">
        <v>12.593525649020528</v>
      </c>
      <c r="V3198">
        <v>16.981333333333328</v>
      </c>
      <c r="W3198">
        <v>60</v>
      </c>
      <c r="X3198">
        <v>144.50213073311673</v>
      </c>
      <c r="Y3198">
        <v>133.37546666666657</v>
      </c>
      <c r="Z3198">
        <v>133.37546666666657</v>
      </c>
      <c r="AA3198">
        <v>22.222011167709681</v>
      </c>
      <c r="AB3198">
        <v>0</v>
      </c>
      <c r="AD3198">
        <v>12</v>
      </c>
      <c r="AE3198">
        <v>0</v>
      </c>
      <c r="AF3198">
        <v>0</v>
      </c>
      <c r="AG3198">
        <v>1</v>
      </c>
      <c r="AH3198">
        <v>15</v>
      </c>
      <c r="AI3198">
        <v>4</v>
      </c>
      <c r="AJ3198">
        <v>1</v>
      </c>
      <c r="AK3198">
        <v>6</v>
      </c>
      <c r="AL3198">
        <v>9</v>
      </c>
      <c r="AM3198">
        <v>0</v>
      </c>
    </row>
    <row r="3199" spans="1:39">
      <c r="A3199">
        <v>10</v>
      </c>
      <c r="B3199">
        <v>308</v>
      </c>
      <c r="C3199">
        <v>2016</v>
      </c>
      <c r="D3199">
        <v>99</v>
      </c>
      <c r="E3199">
        <v>99</v>
      </c>
      <c r="F3199">
        <v>99</v>
      </c>
      <c r="G3199">
        <v>99</v>
      </c>
      <c r="H3199">
        <v>99</v>
      </c>
      <c r="I3199">
        <v>99</v>
      </c>
      <c r="J3199">
        <v>999</v>
      </c>
      <c r="K3199">
        <v>99</v>
      </c>
      <c r="L3199">
        <v>99</v>
      </c>
      <c r="M3199">
        <v>61</v>
      </c>
      <c r="N3199">
        <v>99</v>
      </c>
      <c r="O3199">
        <v>99</v>
      </c>
      <c r="P3199">
        <v>9999</v>
      </c>
      <c r="Q3199">
        <v>279</v>
      </c>
      <c r="R3199">
        <v>1112</v>
      </c>
      <c r="S3199">
        <v>1112</v>
      </c>
      <c r="T3199">
        <v>12.715837621497998</v>
      </c>
      <c r="U3199">
        <v>11.761188708418196</v>
      </c>
      <c r="V3199">
        <v>16.973021582733811</v>
      </c>
      <c r="W3199">
        <v>61</v>
      </c>
      <c r="X3199">
        <v>136.52930310139757</v>
      </c>
      <c r="Y3199">
        <v>126.01654676258995</v>
      </c>
      <c r="Z3199">
        <v>126.01654676258995</v>
      </c>
      <c r="AA3199">
        <v>21.293821838899326</v>
      </c>
      <c r="AB3199">
        <v>0</v>
      </c>
      <c r="AD3199">
        <v>20</v>
      </c>
      <c r="AE3199">
        <v>1</v>
      </c>
      <c r="AF3199">
        <v>0</v>
      </c>
      <c r="AG3199">
        <v>4</v>
      </c>
      <c r="AH3199">
        <v>20</v>
      </c>
      <c r="AI3199">
        <v>5</v>
      </c>
      <c r="AJ3199">
        <v>1</v>
      </c>
      <c r="AK3199">
        <v>6</v>
      </c>
      <c r="AL3199">
        <v>6</v>
      </c>
      <c r="AM3199">
        <v>0</v>
      </c>
    </row>
    <row r="3200" spans="1:39">
      <c r="A3200">
        <v>10</v>
      </c>
      <c r="B3200">
        <v>309</v>
      </c>
      <c r="C3200">
        <v>2016</v>
      </c>
      <c r="D3200">
        <v>99</v>
      </c>
      <c r="E3200">
        <v>99</v>
      </c>
      <c r="F3200">
        <v>99</v>
      </c>
      <c r="G3200">
        <v>99</v>
      </c>
      <c r="H3200">
        <v>99</v>
      </c>
      <c r="I3200">
        <v>99</v>
      </c>
      <c r="J3200">
        <v>999</v>
      </c>
      <c r="K3200">
        <v>99</v>
      </c>
      <c r="L3200">
        <v>99</v>
      </c>
      <c r="M3200">
        <v>62</v>
      </c>
      <c r="N3200">
        <v>99</v>
      </c>
      <c r="O3200">
        <v>99</v>
      </c>
      <c r="P3200">
        <v>9999</v>
      </c>
      <c r="Q3200">
        <v>254</v>
      </c>
      <c r="R3200">
        <v>915</v>
      </c>
      <c r="S3200">
        <v>915</v>
      </c>
      <c r="T3200">
        <v>10.463121783876502</v>
      </c>
      <c r="U3200">
        <v>9.4110055808624189</v>
      </c>
      <c r="V3200">
        <v>16.983606557377051</v>
      </c>
      <c r="W3200">
        <v>62</v>
      </c>
      <c r="X3200">
        <v>132.76829535430315</v>
      </c>
      <c r="Y3200">
        <v>122.54513661202196</v>
      </c>
      <c r="Z3200">
        <v>122.54513661202196</v>
      </c>
      <c r="AA3200">
        <v>20.805132979979735</v>
      </c>
      <c r="AB3200">
        <v>0</v>
      </c>
      <c r="AD3200">
        <v>15</v>
      </c>
      <c r="AE3200">
        <v>2</v>
      </c>
      <c r="AF3200">
        <v>0</v>
      </c>
      <c r="AG3200">
        <v>3</v>
      </c>
      <c r="AH3200">
        <v>22</v>
      </c>
      <c r="AI3200">
        <v>7</v>
      </c>
      <c r="AJ3200">
        <v>2</v>
      </c>
      <c r="AK3200">
        <v>4</v>
      </c>
      <c r="AL3200">
        <v>7</v>
      </c>
      <c r="AM3200">
        <v>0</v>
      </c>
    </row>
    <row r="3201" spans="1:39">
      <c r="A3201">
        <v>10</v>
      </c>
      <c r="B3201">
        <v>310</v>
      </c>
      <c r="C3201">
        <v>2016</v>
      </c>
      <c r="D3201">
        <v>99</v>
      </c>
      <c r="E3201">
        <v>99</v>
      </c>
      <c r="F3201">
        <v>99</v>
      </c>
      <c r="G3201">
        <v>99</v>
      </c>
      <c r="H3201">
        <v>99</v>
      </c>
      <c r="I3201">
        <v>99</v>
      </c>
      <c r="J3201">
        <v>999</v>
      </c>
      <c r="K3201">
        <v>99</v>
      </c>
      <c r="L3201">
        <v>99</v>
      </c>
      <c r="M3201">
        <v>63</v>
      </c>
      <c r="N3201">
        <v>99</v>
      </c>
      <c r="O3201">
        <v>99</v>
      </c>
      <c r="P3201">
        <v>9999</v>
      </c>
      <c r="Q3201">
        <v>250</v>
      </c>
      <c r="R3201">
        <v>863</v>
      </c>
      <c r="S3201">
        <v>863</v>
      </c>
      <c r="T3201">
        <v>9.8684962835906234</v>
      </c>
      <c r="U3201">
        <v>8.6374786124573113</v>
      </c>
      <c r="V3201">
        <v>16.826187717265348</v>
      </c>
      <c r="W3201">
        <v>63</v>
      </c>
      <c r="X3201">
        <v>129.19795266832298</v>
      </c>
      <c r="Y3201">
        <v>119.24971031286221</v>
      </c>
      <c r="Z3201">
        <v>119.24971031286221</v>
      </c>
      <c r="AA3201">
        <v>20.906760327186205</v>
      </c>
      <c r="AB3201">
        <v>0</v>
      </c>
      <c r="AD3201">
        <v>13</v>
      </c>
      <c r="AE3201">
        <v>2</v>
      </c>
      <c r="AF3201">
        <v>0</v>
      </c>
      <c r="AG3201">
        <v>1</v>
      </c>
      <c r="AH3201">
        <v>18</v>
      </c>
      <c r="AI3201">
        <v>7</v>
      </c>
      <c r="AJ3201">
        <v>1</v>
      </c>
      <c r="AK3201">
        <v>14</v>
      </c>
      <c r="AL3201">
        <v>10</v>
      </c>
      <c r="AM3201">
        <v>2</v>
      </c>
    </row>
    <row r="3202" spans="1:39">
      <c r="A3202">
        <v>10</v>
      </c>
      <c r="B3202">
        <v>311</v>
      </c>
      <c r="C3202">
        <v>2016</v>
      </c>
      <c r="D3202">
        <v>99</v>
      </c>
      <c r="E3202">
        <v>99</v>
      </c>
      <c r="F3202">
        <v>99</v>
      </c>
      <c r="G3202">
        <v>99</v>
      </c>
      <c r="H3202">
        <v>99</v>
      </c>
      <c r="I3202">
        <v>99</v>
      </c>
      <c r="J3202">
        <v>999</v>
      </c>
      <c r="K3202">
        <v>99</v>
      </c>
      <c r="L3202">
        <v>99</v>
      </c>
      <c r="M3202">
        <v>64</v>
      </c>
      <c r="N3202">
        <v>99</v>
      </c>
      <c r="O3202">
        <v>99</v>
      </c>
      <c r="P3202">
        <v>9999</v>
      </c>
      <c r="Q3202">
        <v>96</v>
      </c>
      <c r="R3202">
        <v>247</v>
      </c>
      <c r="S3202">
        <v>247</v>
      </c>
      <c r="T3202">
        <v>2.8244711263579179</v>
      </c>
      <c r="U3202">
        <v>2.5684019483247775</v>
      </c>
      <c r="V3202">
        <v>17</v>
      </c>
      <c r="W3202">
        <v>64</v>
      </c>
      <c r="X3202">
        <v>134.22872958711471</v>
      </c>
      <c r="Y3202">
        <v>123.89311740890696</v>
      </c>
      <c r="Z3202">
        <v>123.89311740890696</v>
      </c>
      <c r="AA3202">
        <v>20.512622587651848</v>
      </c>
      <c r="AB3202">
        <v>0</v>
      </c>
      <c r="AD3202">
        <v>1</v>
      </c>
      <c r="AE3202">
        <v>1</v>
      </c>
      <c r="AF3202">
        <v>0</v>
      </c>
      <c r="AG3202">
        <v>2</v>
      </c>
      <c r="AH3202">
        <v>15</v>
      </c>
      <c r="AI3202">
        <v>1</v>
      </c>
      <c r="AJ3202">
        <v>0</v>
      </c>
      <c r="AK3202">
        <v>2</v>
      </c>
      <c r="AL3202">
        <v>0</v>
      </c>
      <c r="AM3202">
        <v>0</v>
      </c>
    </row>
    <row r="3203" spans="1:39">
      <c r="A3203">
        <v>10</v>
      </c>
      <c r="B3203">
        <v>312</v>
      </c>
      <c r="C3203">
        <v>2016</v>
      </c>
      <c r="D3203">
        <v>99</v>
      </c>
      <c r="E3203">
        <v>99</v>
      </c>
      <c r="F3203">
        <v>99</v>
      </c>
      <c r="G3203">
        <v>99</v>
      </c>
      <c r="H3203">
        <v>99</v>
      </c>
      <c r="I3203">
        <v>99</v>
      </c>
      <c r="J3203">
        <v>999</v>
      </c>
      <c r="K3203">
        <v>99</v>
      </c>
      <c r="L3203">
        <v>99</v>
      </c>
      <c r="M3203">
        <v>65</v>
      </c>
      <c r="N3203">
        <v>99</v>
      </c>
      <c r="O3203">
        <v>99</v>
      </c>
      <c r="P3203">
        <v>9999</v>
      </c>
      <c r="Q3203">
        <v>81</v>
      </c>
      <c r="R3203">
        <v>221</v>
      </c>
      <c r="S3203">
        <v>221</v>
      </c>
      <c r="T3203">
        <v>2.527158376214981</v>
      </c>
      <c r="U3203">
        <v>2.30449985673095</v>
      </c>
      <c r="V3203">
        <v>17</v>
      </c>
      <c r="W3203">
        <v>65</v>
      </c>
      <c r="X3203">
        <v>134.60582499522016</v>
      </c>
      <c r="Y3203">
        <v>124.24117647058824</v>
      </c>
      <c r="Z3203">
        <v>124.24117647058824</v>
      </c>
      <c r="AA3203">
        <v>22.221309255785787</v>
      </c>
      <c r="AB3203">
        <v>0</v>
      </c>
      <c r="AD3203">
        <v>2</v>
      </c>
      <c r="AE3203">
        <v>0</v>
      </c>
      <c r="AF3203">
        <v>0</v>
      </c>
      <c r="AG3203">
        <v>0</v>
      </c>
      <c r="AH3203">
        <v>9</v>
      </c>
      <c r="AI3203">
        <v>0</v>
      </c>
      <c r="AJ3203">
        <v>1</v>
      </c>
      <c r="AK3203">
        <v>1</v>
      </c>
      <c r="AL3203">
        <v>0</v>
      </c>
      <c r="AM3203">
        <v>0</v>
      </c>
    </row>
    <row r="3204" spans="1:39">
      <c r="A3204">
        <v>10</v>
      </c>
      <c r="B3204">
        <v>313</v>
      </c>
      <c r="C3204">
        <v>2016</v>
      </c>
      <c r="D3204">
        <v>99</v>
      </c>
      <c r="E3204">
        <v>99</v>
      </c>
      <c r="F3204">
        <v>99</v>
      </c>
      <c r="G3204">
        <v>99</v>
      </c>
      <c r="H3204">
        <v>99</v>
      </c>
      <c r="I3204">
        <v>99</v>
      </c>
      <c r="J3204">
        <v>999</v>
      </c>
      <c r="K3204">
        <v>99</v>
      </c>
      <c r="L3204">
        <v>99</v>
      </c>
      <c r="M3204">
        <v>66</v>
      </c>
      <c r="N3204">
        <v>99</v>
      </c>
      <c r="O3204">
        <v>99</v>
      </c>
      <c r="P3204">
        <v>9999</v>
      </c>
      <c r="Q3204">
        <v>17</v>
      </c>
      <c r="R3204">
        <v>24</v>
      </c>
      <c r="S3204">
        <v>24</v>
      </c>
      <c r="T3204">
        <v>0.27444253859348194</v>
      </c>
      <c r="U3204">
        <v>0.2060321389322016</v>
      </c>
      <c r="V3204">
        <v>17</v>
      </c>
      <c r="W3204">
        <v>66</v>
      </c>
      <c r="X3204">
        <v>110.81617912603828</v>
      </c>
      <c r="Y3204">
        <v>102.28333333333336</v>
      </c>
      <c r="Z3204">
        <v>102.28333333333336</v>
      </c>
      <c r="AA3204">
        <v>14.504127764957868</v>
      </c>
      <c r="AB3204">
        <v>0</v>
      </c>
      <c r="AD3204">
        <v>1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</row>
    <row r="3205" spans="1:39">
      <c r="A3205">
        <v>10</v>
      </c>
      <c r="B3205">
        <v>314</v>
      </c>
      <c r="C3205">
        <v>2016</v>
      </c>
      <c r="D3205">
        <v>99</v>
      </c>
      <c r="E3205">
        <v>99</v>
      </c>
      <c r="F3205">
        <v>99</v>
      </c>
      <c r="G3205">
        <v>99</v>
      </c>
      <c r="H3205">
        <v>99</v>
      </c>
      <c r="I3205">
        <v>99</v>
      </c>
      <c r="J3205">
        <v>999</v>
      </c>
      <c r="K3205">
        <v>99</v>
      </c>
      <c r="L3205">
        <v>99</v>
      </c>
      <c r="M3205">
        <v>67</v>
      </c>
      <c r="N3205">
        <v>99</v>
      </c>
      <c r="O3205">
        <v>99</v>
      </c>
      <c r="P3205">
        <v>9999</v>
      </c>
      <c r="Q3205">
        <v>3</v>
      </c>
      <c r="R3205">
        <v>3</v>
      </c>
      <c r="S3205">
        <v>3</v>
      </c>
      <c r="T3205">
        <v>3.4305317324185243E-2</v>
      </c>
      <c r="U3205">
        <v>2.171277266651481E-2</v>
      </c>
      <c r="V3205">
        <v>17</v>
      </c>
      <c r="W3205">
        <v>67</v>
      </c>
      <c r="X3205">
        <v>93.427230046948353</v>
      </c>
      <c r="Y3205">
        <v>86.233333333333363</v>
      </c>
      <c r="Z3205">
        <v>86.233333333333363</v>
      </c>
      <c r="AA3205">
        <v>10.587518857388316</v>
      </c>
      <c r="AB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</row>
    <row r="3206" spans="1:39">
      <c r="A3206">
        <v>10</v>
      </c>
      <c r="B3206">
        <v>315</v>
      </c>
      <c r="C3206">
        <v>2016</v>
      </c>
      <c r="D3206">
        <v>99</v>
      </c>
      <c r="E3206">
        <v>99</v>
      </c>
      <c r="F3206">
        <v>99</v>
      </c>
      <c r="G3206">
        <v>99</v>
      </c>
      <c r="H3206">
        <v>99</v>
      </c>
      <c r="I3206">
        <v>99</v>
      </c>
      <c r="J3206">
        <v>999</v>
      </c>
      <c r="K3206">
        <v>99</v>
      </c>
      <c r="L3206">
        <v>99</v>
      </c>
      <c r="M3206">
        <v>68</v>
      </c>
      <c r="N3206">
        <v>99</v>
      </c>
      <c r="O3206">
        <v>99</v>
      </c>
      <c r="P3206">
        <v>9999</v>
      </c>
    </row>
    <row r="3207" spans="1:39">
      <c r="A3207">
        <v>10</v>
      </c>
      <c r="B3207">
        <v>316</v>
      </c>
      <c r="C3207">
        <v>2015</v>
      </c>
      <c r="D3207">
        <v>99</v>
      </c>
      <c r="E3207">
        <v>99</v>
      </c>
      <c r="F3207">
        <v>99</v>
      </c>
      <c r="G3207">
        <v>99</v>
      </c>
      <c r="H3207">
        <v>99</v>
      </c>
      <c r="I3207">
        <v>99</v>
      </c>
      <c r="J3207">
        <v>999</v>
      </c>
      <c r="K3207">
        <v>99</v>
      </c>
      <c r="L3207">
        <v>99</v>
      </c>
      <c r="M3207">
        <v>0</v>
      </c>
      <c r="N3207">
        <v>99</v>
      </c>
      <c r="O3207">
        <v>99</v>
      </c>
      <c r="P3207">
        <v>9999</v>
      </c>
      <c r="Q3207">
        <v>22</v>
      </c>
      <c r="R3207">
        <v>28</v>
      </c>
      <c r="S3207">
        <v>0</v>
      </c>
      <c r="T3207">
        <v>0.3101805694029024</v>
      </c>
      <c r="U3207">
        <v>0</v>
      </c>
      <c r="V3207">
        <v>1</v>
      </c>
      <c r="X3207">
        <v>99.295774647887328</v>
      </c>
      <c r="Y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2</v>
      </c>
      <c r="AM3207">
        <v>0</v>
      </c>
    </row>
    <row r="3208" spans="1:39">
      <c r="A3208">
        <v>10</v>
      </c>
      <c r="B3208">
        <v>317</v>
      </c>
      <c r="C3208">
        <v>2015</v>
      </c>
      <c r="D3208">
        <v>99</v>
      </c>
      <c r="E3208">
        <v>99</v>
      </c>
      <c r="F3208">
        <v>99</v>
      </c>
      <c r="G3208">
        <v>99</v>
      </c>
      <c r="H3208">
        <v>99</v>
      </c>
      <c r="I3208">
        <v>99</v>
      </c>
      <c r="J3208">
        <v>999</v>
      </c>
      <c r="K3208">
        <v>99</v>
      </c>
      <c r="L3208">
        <v>99</v>
      </c>
      <c r="M3208">
        <v>35</v>
      </c>
      <c r="N3208">
        <v>99</v>
      </c>
      <c r="O3208">
        <v>99</v>
      </c>
      <c r="P3208">
        <v>9999</v>
      </c>
      <c r="Q3208">
        <v>3</v>
      </c>
      <c r="R3208">
        <v>5</v>
      </c>
      <c r="S3208">
        <v>5</v>
      </c>
      <c r="T3208">
        <v>5.53893873933754E-2</v>
      </c>
      <c r="U3208">
        <v>8.670546821938592E-2</v>
      </c>
      <c r="V3208">
        <v>2</v>
      </c>
      <c r="W3208">
        <v>35</v>
      </c>
      <c r="X3208">
        <v>228.71072589382445</v>
      </c>
      <c r="Y3208">
        <v>211.1</v>
      </c>
      <c r="Z3208">
        <v>211.1</v>
      </c>
      <c r="AA3208">
        <v>72.196121779497275</v>
      </c>
      <c r="AB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</row>
    <row r="3209" spans="1:39">
      <c r="A3209">
        <v>10</v>
      </c>
      <c r="B3209">
        <v>318</v>
      </c>
      <c r="C3209">
        <v>2015</v>
      </c>
      <c r="D3209">
        <v>99</v>
      </c>
      <c r="E3209">
        <v>99</v>
      </c>
      <c r="F3209">
        <v>99</v>
      </c>
      <c r="G3209">
        <v>99</v>
      </c>
      <c r="H3209">
        <v>99</v>
      </c>
      <c r="I3209">
        <v>99</v>
      </c>
      <c r="J3209">
        <v>999</v>
      </c>
      <c r="K3209">
        <v>99</v>
      </c>
      <c r="L3209">
        <v>99</v>
      </c>
      <c r="M3209">
        <v>36</v>
      </c>
      <c r="N3209">
        <v>99</v>
      </c>
      <c r="O3209">
        <v>99</v>
      </c>
      <c r="P3209">
        <v>9999</v>
      </c>
    </row>
    <row r="3210" spans="1:39">
      <c r="A3210">
        <v>10</v>
      </c>
      <c r="B3210">
        <v>319</v>
      </c>
      <c r="C3210">
        <v>2015</v>
      </c>
      <c r="D3210">
        <v>99</v>
      </c>
      <c r="E3210">
        <v>99</v>
      </c>
      <c r="F3210">
        <v>99</v>
      </c>
      <c r="G3210">
        <v>99</v>
      </c>
      <c r="H3210">
        <v>99</v>
      </c>
      <c r="I3210">
        <v>99</v>
      </c>
      <c r="J3210">
        <v>999</v>
      </c>
      <c r="K3210">
        <v>99</v>
      </c>
      <c r="L3210">
        <v>99</v>
      </c>
      <c r="M3210">
        <v>37</v>
      </c>
      <c r="N3210">
        <v>99</v>
      </c>
      <c r="O3210">
        <v>99</v>
      </c>
      <c r="P3210">
        <v>9999</v>
      </c>
      <c r="Q3210">
        <v>1</v>
      </c>
      <c r="R3210">
        <v>1</v>
      </c>
      <c r="S3210">
        <v>1</v>
      </c>
      <c r="T3210">
        <v>1.107787747867508E-2</v>
      </c>
      <c r="U3210">
        <v>1.4860273994208348E-2</v>
      </c>
      <c r="V3210">
        <v>2</v>
      </c>
      <c r="W3210">
        <v>37</v>
      </c>
      <c r="X3210">
        <v>195.99133261105089</v>
      </c>
      <c r="Y3210">
        <v>180.9</v>
      </c>
      <c r="Z3210">
        <v>180.9</v>
      </c>
      <c r="AA3210">
        <v>0</v>
      </c>
      <c r="AB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</row>
    <row r="3211" spans="1:39">
      <c r="A3211">
        <v>10</v>
      </c>
      <c r="B3211">
        <v>320</v>
      </c>
      <c r="C3211">
        <v>2015</v>
      </c>
      <c r="D3211">
        <v>99</v>
      </c>
      <c r="E3211">
        <v>99</v>
      </c>
      <c r="F3211">
        <v>99</v>
      </c>
      <c r="G3211">
        <v>99</v>
      </c>
      <c r="H3211">
        <v>99</v>
      </c>
      <c r="I3211">
        <v>99</v>
      </c>
      <c r="J3211">
        <v>999</v>
      </c>
      <c r="K3211">
        <v>99</v>
      </c>
      <c r="L3211">
        <v>99</v>
      </c>
      <c r="M3211">
        <v>38</v>
      </c>
      <c r="N3211">
        <v>99</v>
      </c>
      <c r="O3211">
        <v>99</v>
      </c>
      <c r="P3211">
        <v>9999</v>
      </c>
      <c r="Q3211">
        <v>4</v>
      </c>
      <c r="R3211">
        <v>4</v>
      </c>
      <c r="S3211">
        <v>4</v>
      </c>
      <c r="T3211">
        <v>4.4311509914700321E-2</v>
      </c>
      <c r="U3211">
        <v>5.7214929999812703E-2</v>
      </c>
      <c r="V3211">
        <v>2</v>
      </c>
      <c r="W3211">
        <v>38</v>
      </c>
      <c r="X3211">
        <v>188.65113759479951</v>
      </c>
      <c r="Y3211">
        <v>174.125</v>
      </c>
      <c r="Z3211">
        <v>174.125</v>
      </c>
      <c r="AA3211">
        <v>68.854316313503546</v>
      </c>
      <c r="AB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</row>
    <row r="3212" spans="1:39">
      <c r="A3212">
        <v>10</v>
      </c>
      <c r="B3212">
        <v>321</v>
      </c>
      <c r="C3212">
        <v>2015</v>
      </c>
      <c r="D3212">
        <v>99</v>
      </c>
      <c r="E3212">
        <v>99</v>
      </c>
      <c r="F3212">
        <v>99</v>
      </c>
      <c r="G3212">
        <v>99</v>
      </c>
      <c r="H3212">
        <v>99</v>
      </c>
      <c r="I3212">
        <v>99</v>
      </c>
      <c r="J3212">
        <v>999</v>
      </c>
      <c r="K3212">
        <v>99</v>
      </c>
      <c r="L3212">
        <v>99</v>
      </c>
      <c r="M3212">
        <v>39</v>
      </c>
      <c r="N3212">
        <v>99</v>
      </c>
      <c r="O3212">
        <v>99</v>
      </c>
      <c r="P3212">
        <v>9999</v>
      </c>
      <c r="Q3212">
        <v>4</v>
      </c>
      <c r="R3212">
        <v>4</v>
      </c>
      <c r="S3212">
        <v>4</v>
      </c>
      <c r="T3212">
        <v>4.4311509914700321E-2</v>
      </c>
      <c r="U3212">
        <v>6.985725265160185E-2</v>
      </c>
      <c r="V3212">
        <v>2</v>
      </c>
      <c r="W3212">
        <v>39</v>
      </c>
      <c r="X3212">
        <v>230.33586132177675</v>
      </c>
      <c r="Y3212">
        <v>212.6</v>
      </c>
      <c r="Z3212">
        <v>212.6</v>
      </c>
      <c r="AA3212">
        <v>21.26511227339282</v>
      </c>
      <c r="AB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</row>
    <row r="3213" spans="1:39">
      <c r="A3213">
        <v>10</v>
      </c>
      <c r="B3213">
        <v>322</v>
      </c>
      <c r="C3213">
        <v>2015</v>
      </c>
      <c r="D3213">
        <v>99</v>
      </c>
      <c r="E3213">
        <v>99</v>
      </c>
      <c r="F3213">
        <v>99</v>
      </c>
      <c r="G3213">
        <v>99</v>
      </c>
      <c r="H3213">
        <v>99</v>
      </c>
      <c r="I3213">
        <v>99</v>
      </c>
      <c r="J3213">
        <v>999</v>
      </c>
      <c r="K3213">
        <v>99</v>
      </c>
      <c r="L3213">
        <v>99</v>
      </c>
      <c r="M3213">
        <v>40</v>
      </c>
      <c r="N3213">
        <v>99</v>
      </c>
      <c r="O3213">
        <v>99</v>
      </c>
      <c r="P3213">
        <v>9999</v>
      </c>
      <c r="Q3213">
        <v>2</v>
      </c>
      <c r="R3213">
        <v>2</v>
      </c>
      <c r="S3213">
        <v>2</v>
      </c>
      <c r="T3213">
        <v>2.2155754957350161E-2</v>
      </c>
      <c r="U3213">
        <v>3.7902324051562929E-2</v>
      </c>
      <c r="V3213">
        <v>5</v>
      </c>
      <c r="W3213">
        <v>40</v>
      </c>
      <c r="X3213">
        <v>249.94582881906831</v>
      </c>
      <c r="Y3213">
        <v>230.7</v>
      </c>
      <c r="Z3213">
        <v>230.7</v>
      </c>
      <c r="AA3213">
        <v>1</v>
      </c>
      <c r="AB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</row>
    <row r="3214" spans="1:39">
      <c r="A3214">
        <v>10</v>
      </c>
      <c r="B3214">
        <v>323</v>
      </c>
      <c r="C3214">
        <v>2015</v>
      </c>
      <c r="D3214">
        <v>99</v>
      </c>
      <c r="E3214">
        <v>99</v>
      </c>
      <c r="F3214">
        <v>99</v>
      </c>
      <c r="G3214">
        <v>99</v>
      </c>
      <c r="H3214">
        <v>99</v>
      </c>
      <c r="I3214">
        <v>99</v>
      </c>
      <c r="J3214">
        <v>999</v>
      </c>
      <c r="K3214">
        <v>99</v>
      </c>
      <c r="L3214">
        <v>99</v>
      </c>
      <c r="M3214">
        <v>41</v>
      </c>
      <c r="N3214">
        <v>99</v>
      </c>
      <c r="O3214">
        <v>99</v>
      </c>
      <c r="P3214">
        <v>9999</v>
      </c>
      <c r="Q3214">
        <v>5</v>
      </c>
      <c r="R3214">
        <v>5</v>
      </c>
      <c r="S3214">
        <v>5</v>
      </c>
      <c r="T3214">
        <v>5.53893873933754E-2</v>
      </c>
      <c r="U3214">
        <v>7.5451418815259103E-2</v>
      </c>
      <c r="V3214">
        <v>5</v>
      </c>
      <c r="W3214">
        <v>41</v>
      </c>
      <c r="X3214">
        <v>199.02491874322857</v>
      </c>
      <c r="Y3214">
        <v>183.7</v>
      </c>
      <c r="Z3214">
        <v>183.7</v>
      </c>
      <c r="AA3214">
        <v>33.298228181090998</v>
      </c>
      <c r="AB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</row>
    <row r="3215" spans="1:39">
      <c r="A3215">
        <v>10</v>
      </c>
      <c r="B3215">
        <v>324</v>
      </c>
      <c r="C3215">
        <v>2015</v>
      </c>
      <c r="D3215">
        <v>99</v>
      </c>
      <c r="E3215">
        <v>99</v>
      </c>
      <c r="F3215">
        <v>99</v>
      </c>
      <c r="G3215">
        <v>99</v>
      </c>
      <c r="H3215">
        <v>99</v>
      </c>
      <c r="I3215">
        <v>99</v>
      </c>
      <c r="J3215">
        <v>999</v>
      </c>
      <c r="K3215">
        <v>99</v>
      </c>
      <c r="L3215">
        <v>99</v>
      </c>
      <c r="M3215">
        <v>42</v>
      </c>
      <c r="N3215">
        <v>99</v>
      </c>
      <c r="O3215">
        <v>99</v>
      </c>
      <c r="P3215">
        <v>9999</v>
      </c>
      <c r="Q3215">
        <v>8</v>
      </c>
      <c r="R3215">
        <v>8</v>
      </c>
      <c r="S3215">
        <v>8</v>
      </c>
      <c r="T3215">
        <v>8.8623019829400643E-2</v>
      </c>
      <c r="U3215">
        <v>0.12411491419485569</v>
      </c>
      <c r="V3215">
        <v>5</v>
      </c>
      <c r="W3215">
        <v>42</v>
      </c>
      <c r="X3215">
        <v>204.61809317443121</v>
      </c>
      <c r="Y3215">
        <v>188.86249999999995</v>
      </c>
      <c r="Z3215">
        <v>188.86249999999995</v>
      </c>
      <c r="AA3215">
        <v>16.716229950261319</v>
      </c>
      <c r="AB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</row>
    <row r="3216" spans="1:39">
      <c r="A3216">
        <v>10</v>
      </c>
      <c r="B3216">
        <v>325</v>
      </c>
      <c r="C3216">
        <v>2015</v>
      </c>
      <c r="D3216">
        <v>99</v>
      </c>
      <c r="E3216">
        <v>99</v>
      </c>
      <c r="F3216">
        <v>99</v>
      </c>
      <c r="G3216">
        <v>99</v>
      </c>
      <c r="H3216">
        <v>99</v>
      </c>
      <c r="I3216">
        <v>99</v>
      </c>
      <c r="J3216">
        <v>999</v>
      </c>
      <c r="K3216">
        <v>99</v>
      </c>
      <c r="L3216">
        <v>99</v>
      </c>
      <c r="M3216">
        <v>43</v>
      </c>
      <c r="N3216">
        <v>99</v>
      </c>
      <c r="O3216">
        <v>99</v>
      </c>
      <c r="P3216">
        <v>9999</v>
      </c>
      <c r="Q3216">
        <v>6</v>
      </c>
      <c r="R3216">
        <v>7</v>
      </c>
      <c r="S3216">
        <v>7</v>
      </c>
      <c r="T3216">
        <v>7.7545142350725599E-2</v>
      </c>
      <c r="U3216">
        <v>0.11386305021211823</v>
      </c>
      <c r="V3216">
        <v>5</v>
      </c>
      <c r="W3216">
        <v>43</v>
      </c>
      <c r="X3216">
        <v>214.53335396997369</v>
      </c>
      <c r="Y3216">
        <v>198.01428571428576</v>
      </c>
      <c r="Z3216">
        <v>198.01428571428576</v>
      </c>
      <c r="AA3216">
        <v>13.169274692190248</v>
      </c>
      <c r="AB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</row>
    <row r="3217" spans="1:39">
      <c r="A3217">
        <v>10</v>
      </c>
      <c r="B3217">
        <v>326</v>
      </c>
      <c r="C3217">
        <v>2015</v>
      </c>
      <c r="D3217">
        <v>99</v>
      </c>
      <c r="E3217">
        <v>99</v>
      </c>
      <c r="F3217">
        <v>99</v>
      </c>
      <c r="G3217">
        <v>99</v>
      </c>
      <c r="H3217">
        <v>99</v>
      </c>
      <c r="I3217">
        <v>99</v>
      </c>
      <c r="J3217">
        <v>999</v>
      </c>
      <c r="K3217">
        <v>99</v>
      </c>
      <c r="L3217">
        <v>99</v>
      </c>
      <c r="M3217">
        <v>44</v>
      </c>
      <c r="N3217">
        <v>99</v>
      </c>
      <c r="O3217">
        <v>99</v>
      </c>
      <c r="P3217">
        <v>9999</v>
      </c>
      <c r="Q3217">
        <v>3</v>
      </c>
      <c r="R3217">
        <v>3</v>
      </c>
      <c r="S3217">
        <v>3</v>
      </c>
      <c r="T3217">
        <v>3.3233632436025257E-2</v>
      </c>
      <c r="U3217">
        <v>4.6757700152036438E-2</v>
      </c>
      <c r="V3217">
        <v>5</v>
      </c>
      <c r="W3217">
        <v>44</v>
      </c>
      <c r="X3217">
        <v>205.56157457565911</v>
      </c>
      <c r="Y3217">
        <v>189.73333333333335</v>
      </c>
      <c r="Z3217">
        <v>189.73333333333335</v>
      </c>
      <c r="AA3217">
        <v>6.5728397380599324</v>
      </c>
      <c r="AB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</row>
    <row r="3218" spans="1:39">
      <c r="A3218">
        <v>10</v>
      </c>
      <c r="B3218">
        <v>327</v>
      </c>
      <c r="C3218">
        <v>2015</v>
      </c>
      <c r="D3218">
        <v>99</v>
      </c>
      <c r="E3218">
        <v>99</v>
      </c>
      <c r="F3218">
        <v>99</v>
      </c>
      <c r="G3218">
        <v>99</v>
      </c>
      <c r="H3218">
        <v>99</v>
      </c>
      <c r="I3218">
        <v>99</v>
      </c>
      <c r="J3218">
        <v>999</v>
      </c>
      <c r="K3218">
        <v>99</v>
      </c>
      <c r="L3218">
        <v>99</v>
      </c>
      <c r="M3218">
        <v>45</v>
      </c>
      <c r="N3218">
        <v>99</v>
      </c>
      <c r="O3218">
        <v>99</v>
      </c>
      <c r="P3218">
        <v>9999</v>
      </c>
      <c r="Q3218">
        <v>14</v>
      </c>
      <c r="R3218">
        <v>18</v>
      </c>
      <c r="S3218">
        <v>18</v>
      </c>
      <c r="T3218">
        <v>0.19940179461615151</v>
      </c>
      <c r="U3218">
        <v>0.27570778113190425</v>
      </c>
      <c r="V3218">
        <v>8</v>
      </c>
      <c r="W3218">
        <v>45</v>
      </c>
      <c r="X3218">
        <v>202.0163717346816</v>
      </c>
      <c r="Y3218">
        <v>186.46111111111111</v>
      </c>
      <c r="Z3218">
        <v>186.46111111111111</v>
      </c>
      <c r="AA3218">
        <v>22.105508084057359</v>
      </c>
      <c r="AB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</row>
    <row r="3219" spans="1:39">
      <c r="A3219">
        <v>10</v>
      </c>
      <c r="B3219">
        <v>328</v>
      </c>
      <c r="C3219">
        <v>2015</v>
      </c>
      <c r="D3219">
        <v>99</v>
      </c>
      <c r="E3219">
        <v>99</v>
      </c>
      <c r="F3219">
        <v>99</v>
      </c>
      <c r="G3219">
        <v>99</v>
      </c>
      <c r="H3219">
        <v>99</v>
      </c>
      <c r="I3219">
        <v>99</v>
      </c>
      <c r="J3219">
        <v>999</v>
      </c>
      <c r="K3219">
        <v>99</v>
      </c>
      <c r="L3219">
        <v>99</v>
      </c>
      <c r="M3219">
        <v>46</v>
      </c>
      <c r="N3219">
        <v>99</v>
      </c>
      <c r="O3219">
        <v>99</v>
      </c>
      <c r="P3219">
        <v>9999</v>
      </c>
      <c r="Q3219">
        <v>31</v>
      </c>
      <c r="R3219">
        <v>48</v>
      </c>
      <c r="S3219">
        <v>48</v>
      </c>
      <c r="T3219">
        <v>0.53173811897640411</v>
      </c>
      <c r="U3219">
        <v>0.72156528876576398</v>
      </c>
      <c r="V3219">
        <v>8</v>
      </c>
      <c r="W3219">
        <v>46</v>
      </c>
      <c r="X3219">
        <v>198.26426507764535</v>
      </c>
      <c r="Y3219">
        <v>182.99791666666661</v>
      </c>
      <c r="Z3219">
        <v>182.99791666666661</v>
      </c>
      <c r="AA3219">
        <v>27.980078401005542</v>
      </c>
      <c r="AB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</row>
    <row r="3220" spans="1:39">
      <c r="A3220">
        <v>10</v>
      </c>
      <c r="B3220">
        <v>329</v>
      </c>
      <c r="C3220">
        <v>2015</v>
      </c>
      <c r="D3220">
        <v>99</v>
      </c>
      <c r="E3220">
        <v>99</v>
      </c>
      <c r="F3220">
        <v>99</v>
      </c>
      <c r="G3220">
        <v>99</v>
      </c>
      <c r="H3220">
        <v>99</v>
      </c>
      <c r="I3220">
        <v>99</v>
      </c>
      <c r="J3220">
        <v>999</v>
      </c>
      <c r="K3220">
        <v>99</v>
      </c>
      <c r="L3220">
        <v>99</v>
      </c>
      <c r="M3220">
        <v>47</v>
      </c>
      <c r="N3220">
        <v>99</v>
      </c>
      <c r="O3220">
        <v>99</v>
      </c>
      <c r="P3220">
        <v>9999</v>
      </c>
      <c r="Q3220">
        <v>20</v>
      </c>
      <c r="R3220">
        <v>25</v>
      </c>
      <c r="S3220">
        <v>25</v>
      </c>
      <c r="T3220">
        <v>0.27694693696687722</v>
      </c>
      <c r="U3220">
        <v>0.37107147422132641</v>
      </c>
      <c r="V3220">
        <v>8</v>
      </c>
      <c r="W3220">
        <v>47</v>
      </c>
      <c r="X3220">
        <v>195.76164680390033</v>
      </c>
      <c r="Y3220">
        <v>180.68800000000005</v>
      </c>
      <c r="Z3220">
        <v>180.68800000000005</v>
      </c>
      <c r="AA3220">
        <v>24.317636727280881</v>
      </c>
      <c r="AB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</row>
    <row r="3221" spans="1:39">
      <c r="A3221">
        <v>10</v>
      </c>
      <c r="B3221">
        <v>330</v>
      </c>
      <c r="C3221">
        <v>2015</v>
      </c>
      <c r="D3221">
        <v>99</v>
      </c>
      <c r="E3221">
        <v>99</v>
      </c>
      <c r="F3221">
        <v>99</v>
      </c>
      <c r="G3221">
        <v>99</v>
      </c>
      <c r="H3221">
        <v>99</v>
      </c>
      <c r="I3221">
        <v>99</v>
      </c>
      <c r="J3221">
        <v>999</v>
      </c>
      <c r="K3221">
        <v>99</v>
      </c>
      <c r="L3221">
        <v>99</v>
      </c>
      <c r="M3221">
        <v>48</v>
      </c>
      <c r="N3221">
        <v>99</v>
      </c>
      <c r="O3221">
        <v>99</v>
      </c>
      <c r="P3221">
        <v>9999</v>
      </c>
      <c r="Q3221">
        <v>61</v>
      </c>
      <c r="R3221">
        <v>110</v>
      </c>
      <c r="S3221">
        <v>110</v>
      </c>
      <c r="T3221">
        <v>1.2185665226542597</v>
      </c>
      <c r="U3221">
        <v>1.5567061155325921</v>
      </c>
      <c r="V3221">
        <v>8</v>
      </c>
      <c r="W3221">
        <v>48</v>
      </c>
      <c r="X3221">
        <v>186.64828129616859</v>
      </c>
      <c r="Y3221">
        <v>172.27636363636356</v>
      </c>
      <c r="Z3221">
        <v>172.27636363636356</v>
      </c>
      <c r="AA3221">
        <v>24.702726854531647</v>
      </c>
      <c r="AB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2</v>
      </c>
      <c r="AM3221">
        <v>0</v>
      </c>
    </row>
    <row r="3222" spans="1:39">
      <c r="A3222">
        <v>10</v>
      </c>
      <c r="B3222">
        <v>331</v>
      </c>
      <c r="C3222">
        <v>2015</v>
      </c>
      <c r="D3222">
        <v>99</v>
      </c>
      <c r="E3222">
        <v>99</v>
      </c>
      <c r="F3222">
        <v>99</v>
      </c>
      <c r="G3222">
        <v>99</v>
      </c>
      <c r="H3222">
        <v>99</v>
      </c>
      <c r="I3222">
        <v>99</v>
      </c>
      <c r="J3222">
        <v>999</v>
      </c>
      <c r="K3222">
        <v>99</v>
      </c>
      <c r="L3222">
        <v>99</v>
      </c>
      <c r="M3222">
        <v>49</v>
      </c>
      <c r="N3222">
        <v>99</v>
      </c>
      <c r="O3222">
        <v>99</v>
      </c>
      <c r="P3222">
        <v>9999</v>
      </c>
      <c r="Q3222">
        <v>66</v>
      </c>
      <c r="R3222">
        <v>101</v>
      </c>
      <c r="S3222">
        <v>101</v>
      </c>
      <c r="T3222">
        <v>1.1188656253461835</v>
      </c>
      <c r="U3222">
        <v>1.4107320586630057</v>
      </c>
      <c r="V3222">
        <v>8</v>
      </c>
      <c r="W3222">
        <v>49</v>
      </c>
      <c r="X3222">
        <v>184.21848685410251</v>
      </c>
      <c r="Y3222">
        <v>170.0336633663367</v>
      </c>
      <c r="Z3222">
        <v>170.0336633663367</v>
      </c>
      <c r="AA3222">
        <v>27.1543052299326</v>
      </c>
      <c r="AB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2</v>
      </c>
      <c r="AM3222">
        <v>0</v>
      </c>
    </row>
    <row r="3223" spans="1:39">
      <c r="A3223">
        <v>10</v>
      </c>
      <c r="B3223">
        <v>332</v>
      </c>
      <c r="C3223">
        <v>2015</v>
      </c>
      <c r="D3223">
        <v>99</v>
      </c>
      <c r="E3223">
        <v>99</v>
      </c>
      <c r="F3223">
        <v>99</v>
      </c>
      <c r="G3223">
        <v>99</v>
      </c>
      <c r="H3223">
        <v>99</v>
      </c>
      <c r="I3223">
        <v>99</v>
      </c>
      <c r="J3223">
        <v>999</v>
      </c>
      <c r="K3223">
        <v>99</v>
      </c>
      <c r="L3223">
        <v>99</v>
      </c>
      <c r="M3223">
        <v>50</v>
      </c>
      <c r="N3223">
        <v>99</v>
      </c>
      <c r="O3223">
        <v>99</v>
      </c>
      <c r="P3223">
        <v>9999</v>
      </c>
      <c r="Q3223">
        <v>58</v>
      </c>
      <c r="R3223">
        <v>85</v>
      </c>
      <c r="S3223">
        <v>85</v>
      </c>
      <c r="T3223">
        <v>0.9416195856873818</v>
      </c>
      <c r="U3223">
        <v>1.16528699140322</v>
      </c>
      <c r="V3223">
        <v>11</v>
      </c>
      <c r="W3223">
        <v>50</v>
      </c>
      <c r="X3223">
        <v>180.81065578994321</v>
      </c>
      <c r="Y3223">
        <v>166.88823529411755</v>
      </c>
      <c r="Z3223">
        <v>166.88823529411755</v>
      </c>
      <c r="AA3223">
        <v>29.955882901614423</v>
      </c>
      <c r="AB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</row>
    <row r="3224" spans="1:39">
      <c r="A3224">
        <v>10</v>
      </c>
      <c r="B3224">
        <v>333</v>
      </c>
      <c r="C3224">
        <v>2015</v>
      </c>
      <c r="D3224">
        <v>99</v>
      </c>
      <c r="E3224">
        <v>99</v>
      </c>
      <c r="F3224">
        <v>99</v>
      </c>
      <c r="G3224">
        <v>99</v>
      </c>
      <c r="H3224">
        <v>99</v>
      </c>
      <c r="I3224">
        <v>99</v>
      </c>
      <c r="J3224">
        <v>999</v>
      </c>
      <c r="K3224">
        <v>99</v>
      </c>
      <c r="L3224">
        <v>99</v>
      </c>
      <c r="M3224">
        <v>51</v>
      </c>
      <c r="N3224">
        <v>99</v>
      </c>
      <c r="O3224">
        <v>99</v>
      </c>
      <c r="P3224">
        <v>9999</v>
      </c>
      <c r="Q3224">
        <v>95</v>
      </c>
      <c r="R3224">
        <v>205</v>
      </c>
      <c r="S3224">
        <v>205</v>
      </c>
      <c r="T3224">
        <v>2.2709648831283928</v>
      </c>
      <c r="U3224">
        <v>2.7318013806500674</v>
      </c>
      <c r="V3224">
        <v>11</v>
      </c>
      <c r="W3224">
        <v>51</v>
      </c>
      <c r="X3224">
        <v>175.75403641360353</v>
      </c>
      <c r="Y3224">
        <v>162.2209756097561</v>
      </c>
      <c r="Z3224">
        <v>162.2209756097561</v>
      </c>
      <c r="AA3224">
        <v>24.968282299737737</v>
      </c>
      <c r="AB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2</v>
      </c>
      <c r="AM3224">
        <v>0</v>
      </c>
    </row>
    <row r="3225" spans="1:39">
      <c r="A3225">
        <v>10</v>
      </c>
      <c r="B3225">
        <v>334</v>
      </c>
      <c r="C3225">
        <v>2015</v>
      </c>
      <c r="D3225">
        <v>99</v>
      </c>
      <c r="E3225">
        <v>99</v>
      </c>
      <c r="F3225">
        <v>99</v>
      </c>
      <c r="G3225">
        <v>99</v>
      </c>
      <c r="H3225">
        <v>99</v>
      </c>
      <c r="I3225">
        <v>99</v>
      </c>
      <c r="J3225">
        <v>999</v>
      </c>
      <c r="K3225">
        <v>99</v>
      </c>
      <c r="L3225">
        <v>99</v>
      </c>
      <c r="M3225">
        <v>52</v>
      </c>
      <c r="N3225">
        <v>99</v>
      </c>
      <c r="O3225">
        <v>99</v>
      </c>
      <c r="P3225">
        <v>9999</v>
      </c>
      <c r="Q3225">
        <v>118</v>
      </c>
      <c r="R3225">
        <v>254</v>
      </c>
      <c r="S3225">
        <v>254</v>
      </c>
      <c r="T3225">
        <v>2.8137808795834713</v>
      </c>
      <c r="U3225">
        <v>3.3184659399891339</v>
      </c>
      <c r="V3225">
        <v>11</v>
      </c>
      <c r="W3225">
        <v>52</v>
      </c>
      <c r="X3225">
        <v>172.31127528343899</v>
      </c>
      <c r="Y3225">
        <v>159.04330708661405</v>
      </c>
      <c r="Z3225">
        <v>159.04330708661405</v>
      </c>
      <c r="AA3225">
        <v>25.287775486649796</v>
      </c>
      <c r="AB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5</v>
      </c>
      <c r="AM3225">
        <v>0</v>
      </c>
    </row>
    <row r="3226" spans="1:39">
      <c r="A3226">
        <v>10</v>
      </c>
      <c r="B3226">
        <v>335</v>
      </c>
      <c r="C3226">
        <v>2015</v>
      </c>
      <c r="D3226">
        <v>99</v>
      </c>
      <c r="E3226">
        <v>99</v>
      </c>
      <c r="F3226">
        <v>99</v>
      </c>
      <c r="G3226">
        <v>99</v>
      </c>
      <c r="H3226">
        <v>99</v>
      </c>
      <c r="I3226">
        <v>99</v>
      </c>
      <c r="J3226">
        <v>999</v>
      </c>
      <c r="K3226">
        <v>99</v>
      </c>
      <c r="L3226">
        <v>99</v>
      </c>
      <c r="M3226">
        <v>53</v>
      </c>
      <c r="N3226">
        <v>99</v>
      </c>
      <c r="O3226">
        <v>99</v>
      </c>
      <c r="P3226">
        <v>9999</v>
      </c>
      <c r="Q3226">
        <v>115</v>
      </c>
      <c r="R3226">
        <v>193</v>
      </c>
      <c r="S3226">
        <v>193</v>
      </c>
      <c r="T3226">
        <v>2.1380303533842926</v>
      </c>
      <c r="U3226">
        <v>2.5332454476959407</v>
      </c>
      <c r="V3226">
        <v>11</v>
      </c>
      <c r="W3226">
        <v>53</v>
      </c>
      <c r="X3226">
        <v>173.11313075744218</v>
      </c>
      <c r="Y3226">
        <v>159.78341968911911</v>
      </c>
      <c r="Z3226">
        <v>159.78341968911911</v>
      </c>
      <c r="AA3226">
        <v>25.668565778686499</v>
      </c>
      <c r="AB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</row>
    <row r="3227" spans="1:39">
      <c r="A3227">
        <v>10</v>
      </c>
      <c r="B3227">
        <v>336</v>
      </c>
      <c r="C3227">
        <v>2015</v>
      </c>
      <c r="D3227">
        <v>99</v>
      </c>
      <c r="E3227">
        <v>99</v>
      </c>
      <c r="F3227">
        <v>99</v>
      </c>
      <c r="G3227">
        <v>99</v>
      </c>
      <c r="H3227">
        <v>99</v>
      </c>
      <c r="I3227">
        <v>99</v>
      </c>
      <c r="J3227">
        <v>999</v>
      </c>
      <c r="K3227">
        <v>99</v>
      </c>
      <c r="L3227">
        <v>99</v>
      </c>
      <c r="M3227">
        <v>54</v>
      </c>
      <c r="N3227">
        <v>99</v>
      </c>
      <c r="O3227">
        <v>99</v>
      </c>
      <c r="P3227">
        <v>9999</v>
      </c>
      <c r="Q3227">
        <v>165</v>
      </c>
      <c r="R3227">
        <v>394</v>
      </c>
      <c r="S3227">
        <v>394</v>
      </c>
      <c r="T3227">
        <v>4.3646837265979848</v>
      </c>
      <c r="U3227">
        <v>4.901697110650141</v>
      </c>
      <c r="V3227">
        <v>11</v>
      </c>
      <c r="W3227">
        <v>54</v>
      </c>
      <c r="X3227">
        <v>164.08175723611501</v>
      </c>
      <c r="Y3227">
        <v>151.44746192893402</v>
      </c>
      <c r="Z3227">
        <v>151.44746192893402</v>
      </c>
      <c r="AA3227">
        <v>25.868025186719315</v>
      </c>
      <c r="AB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3</v>
      </c>
      <c r="AM3227">
        <v>0</v>
      </c>
    </row>
    <row r="3228" spans="1:39">
      <c r="A3228">
        <v>10</v>
      </c>
      <c r="B3228">
        <v>337</v>
      </c>
      <c r="C3228">
        <v>2015</v>
      </c>
      <c r="D3228">
        <v>99</v>
      </c>
      <c r="E3228">
        <v>99</v>
      </c>
      <c r="F3228">
        <v>99</v>
      </c>
      <c r="G3228">
        <v>99</v>
      </c>
      <c r="H3228">
        <v>99</v>
      </c>
      <c r="I3228">
        <v>99</v>
      </c>
      <c r="J3228">
        <v>999</v>
      </c>
      <c r="K3228">
        <v>99</v>
      </c>
      <c r="L3228">
        <v>99</v>
      </c>
      <c r="M3228">
        <v>55</v>
      </c>
      <c r="N3228">
        <v>99</v>
      </c>
      <c r="O3228">
        <v>99</v>
      </c>
      <c r="P3228">
        <v>9999</v>
      </c>
      <c r="Q3228">
        <v>185</v>
      </c>
      <c r="R3228">
        <v>412</v>
      </c>
      <c r="S3228">
        <v>412</v>
      </c>
      <c r="T3228">
        <v>4.5640855212141362</v>
      </c>
      <c r="U3228">
        <v>5.0385200645735964</v>
      </c>
      <c r="V3228">
        <v>14</v>
      </c>
      <c r="W3228">
        <v>55</v>
      </c>
      <c r="X3228">
        <v>161.29311342288236</v>
      </c>
      <c r="Y3228">
        <v>148.87354368932037</v>
      </c>
      <c r="Z3228">
        <v>148.87354368932037</v>
      </c>
      <c r="AA3228">
        <v>25.089246605055578</v>
      </c>
      <c r="AB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5</v>
      </c>
      <c r="AM3228">
        <v>0</v>
      </c>
    </row>
    <row r="3229" spans="1:39">
      <c r="A3229">
        <v>10</v>
      </c>
      <c r="B3229">
        <v>338</v>
      </c>
      <c r="C3229">
        <v>2015</v>
      </c>
      <c r="D3229">
        <v>99</v>
      </c>
      <c r="E3229">
        <v>99</v>
      </c>
      <c r="F3229">
        <v>99</v>
      </c>
      <c r="G3229">
        <v>99</v>
      </c>
      <c r="H3229">
        <v>99</v>
      </c>
      <c r="I3229">
        <v>99</v>
      </c>
      <c r="J3229">
        <v>999</v>
      </c>
      <c r="K3229">
        <v>99</v>
      </c>
      <c r="L3229">
        <v>99</v>
      </c>
      <c r="M3229">
        <v>56</v>
      </c>
      <c r="N3229">
        <v>99</v>
      </c>
      <c r="O3229">
        <v>99</v>
      </c>
      <c r="P3229">
        <v>9999</v>
      </c>
      <c r="Q3229">
        <v>171</v>
      </c>
      <c r="R3229">
        <v>320</v>
      </c>
      <c r="S3229">
        <v>320</v>
      </c>
      <c r="T3229">
        <v>3.5449207931760256</v>
      </c>
      <c r="U3229">
        <v>3.9023539528328826</v>
      </c>
      <c r="V3229">
        <v>14</v>
      </c>
      <c r="W3229">
        <v>56</v>
      </c>
      <c r="X3229">
        <v>160.83728331527615</v>
      </c>
      <c r="Y3229">
        <v>148.45281250000005</v>
      </c>
      <c r="Z3229">
        <v>148.45281250000005</v>
      </c>
      <c r="AA3229">
        <v>25.347426981645256</v>
      </c>
      <c r="AB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3</v>
      </c>
      <c r="AM3229">
        <v>0</v>
      </c>
    </row>
    <row r="3230" spans="1:39">
      <c r="A3230">
        <v>10</v>
      </c>
      <c r="B3230">
        <v>339</v>
      </c>
      <c r="C3230">
        <v>2015</v>
      </c>
      <c r="D3230">
        <v>99</v>
      </c>
      <c r="E3230">
        <v>99</v>
      </c>
      <c r="F3230">
        <v>99</v>
      </c>
      <c r="G3230">
        <v>99</v>
      </c>
      <c r="H3230">
        <v>99</v>
      </c>
      <c r="I3230">
        <v>99</v>
      </c>
      <c r="J3230">
        <v>999</v>
      </c>
      <c r="K3230">
        <v>99</v>
      </c>
      <c r="L3230">
        <v>99</v>
      </c>
      <c r="M3230">
        <v>57</v>
      </c>
      <c r="N3230">
        <v>99</v>
      </c>
      <c r="O3230">
        <v>99</v>
      </c>
      <c r="P3230">
        <v>9999</v>
      </c>
      <c r="Q3230">
        <v>239</v>
      </c>
      <c r="R3230">
        <v>637</v>
      </c>
      <c r="S3230">
        <v>637</v>
      </c>
      <c r="T3230">
        <v>7.0566079539160302</v>
      </c>
      <c r="U3230">
        <v>7.4311884703331748</v>
      </c>
      <c r="V3230">
        <v>14</v>
      </c>
      <c r="W3230">
        <v>57</v>
      </c>
      <c r="X3230">
        <v>153.86112107981788</v>
      </c>
      <c r="Y3230">
        <v>142.01381475667191</v>
      </c>
      <c r="Z3230">
        <v>142.01381475667191</v>
      </c>
      <c r="AA3230">
        <v>23.555537714796632</v>
      </c>
      <c r="AB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3</v>
      </c>
      <c r="AM3230">
        <v>0</v>
      </c>
    </row>
    <row r="3231" spans="1:39">
      <c r="A3231">
        <v>10</v>
      </c>
      <c r="B3231">
        <v>340</v>
      </c>
      <c r="C3231">
        <v>2015</v>
      </c>
      <c r="D3231">
        <v>99</v>
      </c>
      <c r="E3231">
        <v>99</v>
      </c>
      <c r="F3231">
        <v>99</v>
      </c>
      <c r="G3231">
        <v>99</v>
      </c>
      <c r="H3231">
        <v>99</v>
      </c>
      <c r="I3231">
        <v>99</v>
      </c>
      <c r="J3231">
        <v>999</v>
      </c>
      <c r="K3231">
        <v>99</v>
      </c>
      <c r="L3231">
        <v>99</v>
      </c>
      <c r="M3231">
        <v>58</v>
      </c>
      <c r="N3231">
        <v>99</v>
      </c>
      <c r="O3231">
        <v>99</v>
      </c>
      <c r="P3231">
        <v>9999</v>
      </c>
      <c r="Q3231">
        <v>287</v>
      </c>
      <c r="R3231">
        <v>906</v>
      </c>
      <c r="S3231">
        <v>906</v>
      </c>
      <c r="T3231">
        <v>10.036556995679629</v>
      </c>
      <c r="U3231">
        <v>10.292863224033784</v>
      </c>
      <c r="V3231">
        <v>14</v>
      </c>
      <c r="W3231">
        <v>58</v>
      </c>
      <c r="X3231">
        <v>149.83664937493879</v>
      </c>
      <c r="Y3231">
        <v>138.29922737306839</v>
      </c>
      <c r="Z3231">
        <v>138.29922737306839</v>
      </c>
      <c r="AA3231">
        <v>24.545175484800723</v>
      </c>
      <c r="AB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15</v>
      </c>
      <c r="AM3231">
        <v>1</v>
      </c>
    </row>
    <row r="3232" spans="1:39">
      <c r="A3232">
        <v>10</v>
      </c>
      <c r="B3232">
        <v>341</v>
      </c>
      <c r="C3232">
        <v>2015</v>
      </c>
      <c r="D3232">
        <v>99</v>
      </c>
      <c r="E3232">
        <v>99</v>
      </c>
      <c r="F3232">
        <v>99</v>
      </c>
      <c r="G3232">
        <v>99</v>
      </c>
      <c r="H3232">
        <v>99</v>
      </c>
      <c r="I3232">
        <v>99</v>
      </c>
      <c r="J3232">
        <v>999</v>
      </c>
      <c r="K3232">
        <v>99</v>
      </c>
      <c r="L3232">
        <v>99</v>
      </c>
      <c r="M3232">
        <v>59</v>
      </c>
      <c r="N3232">
        <v>99</v>
      </c>
      <c r="O3232">
        <v>99</v>
      </c>
      <c r="P3232">
        <v>9999</v>
      </c>
      <c r="Q3232">
        <v>213</v>
      </c>
      <c r="R3232">
        <v>531</v>
      </c>
      <c r="S3232">
        <v>531</v>
      </c>
      <c r="T3232">
        <v>5.882352941176471</v>
      </c>
      <c r="U3232">
        <v>5.9742162334980309</v>
      </c>
      <c r="V3232">
        <v>14</v>
      </c>
      <c r="W3232">
        <v>59</v>
      </c>
      <c r="X3232">
        <v>148.38720866412427</v>
      </c>
      <c r="Y3232">
        <v>136.96139359698688</v>
      </c>
      <c r="Z3232">
        <v>136.96139359698688</v>
      </c>
      <c r="AA3232">
        <v>24.310438055175378</v>
      </c>
      <c r="AB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9</v>
      </c>
      <c r="AM3232">
        <v>0</v>
      </c>
    </row>
    <row r="3233" spans="1:39">
      <c r="A3233">
        <v>10</v>
      </c>
      <c r="B3233">
        <v>342</v>
      </c>
      <c r="C3233">
        <v>2015</v>
      </c>
      <c r="D3233">
        <v>99</v>
      </c>
      <c r="E3233">
        <v>99</v>
      </c>
      <c r="F3233">
        <v>99</v>
      </c>
      <c r="G3233">
        <v>99</v>
      </c>
      <c r="H3233">
        <v>99</v>
      </c>
      <c r="I3233">
        <v>99</v>
      </c>
      <c r="J3233">
        <v>999</v>
      </c>
      <c r="K3233">
        <v>99</v>
      </c>
      <c r="L3233">
        <v>99</v>
      </c>
      <c r="M3233">
        <v>60</v>
      </c>
      <c r="N3233">
        <v>99</v>
      </c>
      <c r="O3233">
        <v>99</v>
      </c>
      <c r="P3233">
        <v>9999</v>
      </c>
      <c r="Q3233">
        <v>282</v>
      </c>
      <c r="R3233">
        <v>1143</v>
      </c>
      <c r="S3233">
        <v>1143</v>
      </c>
      <c r="T3233">
        <v>12.662013958125623</v>
      </c>
      <c r="U3233">
        <v>12.249860269065422</v>
      </c>
      <c r="V3233">
        <v>17</v>
      </c>
      <c r="W3233">
        <v>60</v>
      </c>
      <c r="X3233">
        <v>141.34972023405001</v>
      </c>
      <c r="Y3233">
        <v>130.46579177602797</v>
      </c>
      <c r="Z3233">
        <v>130.46579177602797</v>
      </c>
      <c r="AA3233">
        <v>23.463408575021433</v>
      </c>
      <c r="AB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19</v>
      </c>
      <c r="AM3233">
        <v>0</v>
      </c>
    </row>
    <row r="3234" spans="1:39">
      <c r="A3234">
        <v>10</v>
      </c>
      <c r="B3234">
        <v>343</v>
      </c>
      <c r="C3234">
        <v>2015</v>
      </c>
      <c r="D3234">
        <v>99</v>
      </c>
      <c r="E3234">
        <v>99</v>
      </c>
      <c r="F3234">
        <v>99</v>
      </c>
      <c r="G3234">
        <v>99</v>
      </c>
      <c r="H3234">
        <v>99</v>
      </c>
      <c r="I3234">
        <v>99</v>
      </c>
      <c r="J3234">
        <v>999</v>
      </c>
      <c r="K3234">
        <v>99</v>
      </c>
      <c r="L3234">
        <v>99</v>
      </c>
      <c r="M3234">
        <v>61</v>
      </c>
      <c r="N3234">
        <v>99</v>
      </c>
      <c r="O3234">
        <v>99</v>
      </c>
      <c r="P3234">
        <v>9999</v>
      </c>
      <c r="Q3234">
        <v>280</v>
      </c>
      <c r="R3234">
        <v>1000</v>
      </c>
      <c r="S3234">
        <v>1000</v>
      </c>
      <c r="T3234">
        <v>11.077877478675088</v>
      </c>
      <c r="U3234">
        <v>10.264038071216945</v>
      </c>
      <c r="V3234">
        <v>17</v>
      </c>
      <c r="W3234">
        <v>61</v>
      </c>
      <c r="X3234">
        <v>135.37183098591541</v>
      </c>
      <c r="Y3234">
        <v>124.94820000000009</v>
      </c>
      <c r="Z3234">
        <v>124.94820000000009</v>
      </c>
      <c r="AA3234">
        <v>22.436876270104221</v>
      </c>
      <c r="AB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20</v>
      </c>
      <c r="AM3234">
        <v>1</v>
      </c>
    </row>
    <row r="3235" spans="1:39">
      <c r="A3235">
        <v>10</v>
      </c>
      <c r="B3235">
        <v>344</v>
      </c>
      <c r="C3235">
        <v>2015</v>
      </c>
      <c r="D3235">
        <v>99</v>
      </c>
      <c r="E3235">
        <v>99</v>
      </c>
      <c r="F3235">
        <v>99</v>
      </c>
      <c r="G3235">
        <v>99</v>
      </c>
      <c r="H3235">
        <v>99</v>
      </c>
      <c r="I3235">
        <v>99</v>
      </c>
      <c r="J3235">
        <v>999</v>
      </c>
      <c r="K3235">
        <v>99</v>
      </c>
      <c r="L3235">
        <v>99</v>
      </c>
      <c r="M3235">
        <v>62</v>
      </c>
      <c r="N3235">
        <v>99</v>
      </c>
      <c r="O3235">
        <v>99</v>
      </c>
      <c r="P3235">
        <v>9999</v>
      </c>
      <c r="Q3235">
        <v>246</v>
      </c>
      <c r="R3235">
        <v>1049</v>
      </c>
      <c r="S3235">
        <v>1049</v>
      </c>
      <c r="T3235">
        <v>11.620693475130164</v>
      </c>
      <c r="U3235">
        <v>10.319043264508929</v>
      </c>
      <c r="V3235">
        <v>17</v>
      </c>
      <c r="W3235">
        <v>62</v>
      </c>
      <c r="X3235">
        <v>129.74002997231031</v>
      </c>
      <c r="Y3235">
        <v>119.75004766444228</v>
      </c>
      <c r="Z3235">
        <v>119.75004766444228</v>
      </c>
      <c r="AA3235">
        <v>23.169478429469159</v>
      </c>
      <c r="AB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20</v>
      </c>
      <c r="AM3235">
        <v>0</v>
      </c>
    </row>
    <row r="3236" spans="1:39">
      <c r="A3236">
        <v>10</v>
      </c>
      <c r="B3236">
        <v>345</v>
      </c>
      <c r="C3236">
        <v>2015</v>
      </c>
      <c r="D3236">
        <v>99</v>
      </c>
      <c r="E3236">
        <v>99</v>
      </c>
      <c r="F3236">
        <v>99</v>
      </c>
      <c r="G3236">
        <v>99</v>
      </c>
      <c r="H3236">
        <v>99</v>
      </c>
      <c r="I3236">
        <v>99</v>
      </c>
      <c r="J3236">
        <v>999</v>
      </c>
      <c r="K3236">
        <v>99</v>
      </c>
      <c r="L3236">
        <v>99</v>
      </c>
      <c r="M3236">
        <v>63</v>
      </c>
      <c r="N3236">
        <v>99</v>
      </c>
      <c r="O3236">
        <v>99</v>
      </c>
      <c r="P3236">
        <v>9999</v>
      </c>
      <c r="Q3236">
        <v>221</v>
      </c>
      <c r="R3236">
        <v>826</v>
      </c>
      <c r="S3236">
        <v>826</v>
      </c>
      <c r="T3236">
        <v>9.1503267973856222</v>
      </c>
      <c r="U3236">
        <v>7.9689102367161997</v>
      </c>
      <c r="V3236">
        <v>17</v>
      </c>
      <c r="W3236">
        <v>63</v>
      </c>
      <c r="X3236">
        <v>127.24154575431729</v>
      </c>
      <c r="Y3236">
        <v>117.44394673123492</v>
      </c>
      <c r="Z3236">
        <v>117.44394673123492</v>
      </c>
      <c r="AA3236">
        <v>22.538951882858061</v>
      </c>
      <c r="AB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15</v>
      </c>
      <c r="AM3236">
        <v>0</v>
      </c>
    </row>
    <row r="3237" spans="1:39">
      <c r="A3237">
        <v>10</v>
      </c>
      <c r="B3237">
        <v>346</v>
      </c>
      <c r="C3237">
        <v>2015</v>
      </c>
      <c r="D3237">
        <v>99</v>
      </c>
      <c r="E3237">
        <v>99</v>
      </c>
      <c r="F3237">
        <v>99</v>
      </c>
      <c r="G3237">
        <v>99</v>
      </c>
      <c r="H3237">
        <v>99</v>
      </c>
      <c r="I3237">
        <v>99</v>
      </c>
      <c r="J3237">
        <v>999</v>
      </c>
      <c r="K3237">
        <v>99</v>
      </c>
      <c r="L3237">
        <v>99</v>
      </c>
      <c r="M3237">
        <v>64</v>
      </c>
      <c r="N3237">
        <v>99</v>
      </c>
      <c r="O3237">
        <v>99</v>
      </c>
      <c r="P3237">
        <v>9999</v>
      </c>
      <c r="Q3237">
        <v>103</v>
      </c>
      <c r="R3237">
        <v>354</v>
      </c>
      <c r="S3237">
        <v>354</v>
      </c>
      <c r="T3237">
        <v>3.9215686274509798</v>
      </c>
      <c r="U3237">
        <v>3.5093083310524023</v>
      </c>
      <c r="V3237">
        <v>17</v>
      </c>
      <c r="W3237">
        <v>64</v>
      </c>
      <c r="X3237">
        <v>130.74597082713578</v>
      </c>
      <c r="Y3237">
        <v>120.67853107344632</v>
      </c>
      <c r="Z3237">
        <v>120.67853107344632</v>
      </c>
      <c r="AA3237">
        <v>22.142756964250257</v>
      </c>
      <c r="AB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2</v>
      </c>
      <c r="AM3237">
        <v>0</v>
      </c>
    </row>
    <row r="3238" spans="1:39">
      <c r="A3238">
        <v>10</v>
      </c>
      <c r="B3238">
        <v>347</v>
      </c>
      <c r="C3238">
        <v>2015</v>
      </c>
      <c r="D3238">
        <v>99</v>
      </c>
      <c r="E3238">
        <v>99</v>
      </c>
      <c r="F3238">
        <v>99</v>
      </c>
      <c r="G3238">
        <v>99</v>
      </c>
      <c r="H3238">
        <v>99</v>
      </c>
      <c r="I3238">
        <v>99</v>
      </c>
      <c r="J3238">
        <v>999</v>
      </c>
      <c r="K3238">
        <v>99</v>
      </c>
      <c r="L3238">
        <v>99</v>
      </c>
      <c r="M3238">
        <v>65</v>
      </c>
      <c r="N3238">
        <v>99</v>
      </c>
      <c r="O3238">
        <v>99</v>
      </c>
      <c r="P3238">
        <v>9999</v>
      </c>
      <c r="Q3238">
        <v>86</v>
      </c>
      <c r="R3238">
        <v>322</v>
      </c>
      <c r="S3238">
        <v>322</v>
      </c>
      <c r="T3238">
        <v>3.5670765481333762</v>
      </c>
      <c r="U3238">
        <v>3.2127846658401622</v>
      </c>
      <c r="V3238">
        <v>17</v>
      </c>
      <c r="W3238">
        <v>65</v>
      </c>
      <c r="X3238">
        <v>131.59391129384997</v>
      </c>
      <c r="Y3238">
        <v>121.46118012422352</v>
      </c>
      <c r="Z3238">
        <v>121.46118012422352</v>
      </c>
      <c r="AA3238">
        <v>23.463154990017504</v>
      </c>
      <c r="AB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2</v>
      </c>
      <c r="AM3238">
        <v>0</v>
      </c>
    </row>
    <row r="3239" spans="1:39">
      <c r="A3239">
        <v>10</v>
      </c>
      <c r="B3239">
        <v>348</v>
      </c>
      <c r="C3239">
        <v>2015</v>
      </c>
      <c r="D3239">
        <v>99</v>
      </c>
      <c r="E3239">
        <v>99</v>
      </c>
      <c r="F3239">
        <v>99</v>
      </c>
      <c r="G3239">
        <v>99</v>
      </c>
      <c r="H3239">
        <v>99</v>
      </c>
      <c r="I3239">
        <v>99</v>
      </c>
      <c r="J3239">
        <v>999</v>
      </c>
      <c r="K3239">
        <v>99</v>
      </c>
      <c r="L3239">
        <v>99</v>
      </c>
      <c r="M3239">
        <v>66</v>
      </c>
      <c r="N3239">
        <v>99</v>
      </c>
      <c r="O3239">
        <v>99</v>
      </c>
      <c r="P3239">
        <v>9999</v>
      </c>
      <c r="Q3239">
        <v>15</v>
      </c>
      <c r="R3239">
        <v>24</v>
      </c>
      <c r="S3239">
        <v>24</v>
      </c>
      <c r="T3239">
        <v>0.26586905948820205</v>
      </c>
      <c r="U3239">
        <v>0.19859700612713163</v>
      </c>
      <c r="V3239">
        <v>17</v>
      </c>
      <c r="W3239">
        <v>66</v>
      </c>
      <c r="X3239">
        <v>109.1368725171542</v>
      </c>
      <c r="Y3239">
        <v>100.73333333333336</v>
      </c>
      <c r="Z3239">
        <v>100.73333333333336</v>
      </c>
      <c r="AA3239">
        <v>17.60020517557173</v>
      </c>
      <c r="AB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</row>
    <row r="3240" spans="1:39">
      <c r="A3240">
        <v>10</v>
      </c>
      <c r="B3240">
        <v>349</v>
      </c>
      <c r="C3240">
        <v>2015</v>
      </c>
      <c r="D3240">
        <v>99</v>
      </c>
      <c r="E3240">
        <v>99</v>
      </c>
      <c r="F3240">
        <v>99</v>
      </c>
      <c r="G3240">
        <v>99</v>
      </c>
      <c r="H3240">
        <v>99</v>
      </c>
      <c r="I3240">
        <v>99</v>
      </c>
      <c r="J3240">
        <v>999</v>
      </c>
      <c r="K3240">
        <v>99</v>
      </c>
      <c r="L3240">
        <v>99</v>
      </c>
      <c r="M3240">
        <v>67</v>
      </c>
      <c r="N3240">
        <v>99</v>
      </c>
      <c r="O3240">
        <v>99</v>
      </c>
      <c r="P3240">
        <v>9999</v>
      </c>
      <c r="Q3240">
        <v>3</v>
      </c>
      <c r="R3240">
        <v>3</v>
      </c>
      <c r="S3240">
        <v>3</v>
      </c>
      <c r="T3240">
        <v>3.3233632436025257E-2</v>
      </c>
      <c r="U3240">
        <v>2.5309289207383043E-2</v>
      </c>
      <c r="V3240">
        <v>17</v>
      </c>
      <c r="W3240">
        <v>67</v>
      </c>
      <c r="X3240">
        <v>111.26760563380277</v>
      </c>
      <c r="Y3240">
        <v>102.7</v>
      </c>
      <c r="Z3240">
        <v>102.7</v>
      </c>
      <c r="AA3240">
        <v>4.6267339092134785</v>
      </c>
      <c r="AB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</row>
    <row r="3241" spans="1:39">
      <c r="A3241">
        <v>10</v>
      </c>
      <c r="B3241">
        <v>350</v>
      </c>
      <c r="C3241">
        <v>2015</v>
      </c>
      <c r="D3241">
        <v>99</v>
      </c>
      <c r="E3241">
        <v>99</v>
      </c>
      <c r="F3241">
        <v>99</v>
      </c>
      <c r="G3241">
        <v>99</v>
      </c>
      <c r="H3241">
        <v>99</v>
      </c>
      <c r="I3241">
        <v>99</v>
      </c>
      <c r="J3241">
        <v>999</v>
      </c>
      <c r="K3241">
        <v>99</v>
      </c>
      <c r="L3241">
        <v>99</v>
      </c>
      <c r="M3241">
        <v>68</v>
      </c>
      <c r="N3241">
        <v>99</v>
      </c>
      <c r="O3241">
        <v>99</v>
      </c>
      <c r="P3241">
        <v>9999</v>
      </c>
    </row>
    <row r="3242" spans="1:39">
      <c r="A3242">
        <v>10</v>
      </c>
      <c r="B3242">
        <v>351</v>
      </c>
      <c r="C3242">
        <v>2014</v>
      </c>
      <c r="D3242">
        <v>99</v>
      </c>
      <c r="E3242">
        <v>99</v>
      </c>
      <c r="F3242">
        <v>99</v>
      </c>
      <c r="G3242">
        <v>99</v>
      </c>
      <c r="H3242">
        <v>99</v>
      </c>
      <c r="I3242">
        <v>99</v>
      </c>
      <c r="J3242">
        <v>999</v>
      </c>
      <c r="K3242">
        <v>99</v>
      </c>
      <c r="L3242">
        <v>99</v>
      </c>
      <c r="M3242">
        <v>0</v>
      </c>
      <c r="N3242">
        <v>99</v>
      </c>
      <c r="O3242">
        <v>99</v>
      </c>
      <c r="P3242">
        <v>9999</v>
      </c>
      <c r="Q3242">
        <v>44</v>
      </c>
      <c r="R3242">
        <v>58</v>
      </c>
      <c r="S3242">
        <v>0</v>
      </c>
      <c r="T3242">
        <v>0.67860067860067852</v>
      </c>
      <c r="U3242">
        <v>0</v>
      </c>
      <c r="V3242">
        <v>62.603448275862078</v>
      </c>
      <c r="X3242">
        <v>111.93260357903388</v>
      </c>
      <c r="Y3242">
        <v>0</v>
      </c>
    </row>
    <row r="3243" spans="1:39">
      <c r="A3243">
        <v>10</v>
      </c>
      <c r="B3243">
        <v>352</v>
      </c>
      <c r="C3243">
        <v>2014</v>
      </c>
      <c r="D3243">
        <v>99</v>
      </c>
      <c r="E3243">
        <v>99</v>
      </c>
      <c r="F3243">
        <v>99</v>
      </c>
      <c r="G3243">
        <v>99</v>
      </c>
      <c r="H3243">
        <v>99</v>
      </c>
      <c r="I3243">
        <v>99</v>
      </c>
      <c r="J3243">
        <v>999</v>
      </c>
      <c r="K3243">
        <v>99</v>
      </c>
      <c r="L3243">
        <v>99</v>
      </c>
      <c r="M3243">
        <v>35</v>
      </c>
      <c r="N3243">
        <v>99</v>
      </c>
      <c r="O3243">
        <v>99</v>
      </c>
      <c r="P3243">
        <v>9999</v>
      </c>
      <c r="Q3243">
        <v>2</v>
      </c>
      <c r="R3243">
        <v>2</v>
      </c>
      <c r="S3243">
        <v>2</v>
      </c>
      <c r="T3243">
        <v>2.3400023400023399E-2</v>
      </c>
      <c r="U3243">
        <v>3.1314505279349258E-2</v>
      </c>
      <c r="V3243">
        <v>2</v>
      </c>
      <c r="W3243">
        <v>35</v>
      </c>
      <c r="X3243">
        <v>193.9869989165764</v>
      </c>
      <c r="Y3243">
        <v>179.05</v>
      </c>
      <c r="Z3243">
        <v>179.05</v>
      </c>
      <c r="AA3243">
        <v>17.549999999999851</v>
      </c>
      <c r="AB3243">
        <v>0</v>
      </c>
    </row>
    <row r="3244" spans="1:39">
      <c r="A3244">
        <v>10</v>
      </c>
      <c r="B3244">
        <v>353</v>
      </c>
      <c r="C3244">
        <v>2014</v>
      </c>
      <c r="D3244">
        <v>99</v>
      </c>
      <c r="E3244">
        <v>99</v>
      </c>
      <c r="F3244">
        <v>99</v>
      </c>
      <c r="G3244">
        <v>99</v>
      </c>
      <c r="H3244">
        <v>99</v>
      </c>
      <c r="I3244">
        <v>99</v>
      </c>
      <c r="J3244">
        <v>999</v>
      </c>
      <c r="K3244">
        <v>99</v>
      </c>
      <c r="L3244">
        <v>99</v>
      </c>
      <c r="M3244">
        <v>36</v>
      </c>
      <c r="N3244">
        <v>99</v>
      </c>
      <c r="O3244">
        <v>99</v>
      </c>
      <c r="P3244">
        <v>9999</v>
      </c>
    </row>
    <row r="3245" spans="1:39">
      <c r="A3245">
        <v>10</v>
      </c>
      <c r="B3245">
        <v>354</v>
      </c>
      <c r="C3245">
        <v>2014</v>
      </c>
      <c r="D3245">
        <v>99</v>
      </c>
      <c r="E3245">
        <v>99</v>
      </c>
      <c r="F3245">
        <v>99</v>
      </c>
      <c r="G3245">
        <v>99</v>
      </c>
      <c r="H3245">
        <v>99</v>
      </c>
      <c r="I3245">
        <v>99</v>
      </c>
      <c r="J3245">
        <v>999</v>
      </c>
      <c r="K3245">
        <v>99</v>
      </c>
      <c r="L3245">
        <v>99</v>
      </c>
      <c r="M3245">
        <v>37</v>
      </c>
      <c r="N3245">
        <v>99</v>
      </c>
      <c r="O3245">
        <v>99</v>
      </c>
      <c r="P3245">
        <v>9999</v>
      </c>
      <c r="Q3245">
        <v>3</v>
      </c>
      <c r="R3245">
        <v>3</v>
      </c>
      <c r="S3245">
        <v>3</v>
      </c>
      <c r="T3245">
        <v>3.5100035100035093E-2</v>
      </c>
      <c r="U3245">
        <v>4.8418993502305746E-2</v>
      </c>
      <c r="V3245">
        <v>2</v>
      </c>
      <c r="W3245">
        <v>37</v>
      </c>
      <c r="X3245">
        <v>199.96388587937881</v>
      </c>
      <c r="Y3245">
        <v>184.56666666666672</v>
      </c>
      <c r="Z3245">
        <v>184.56666666666672</v>
      </c>
      <c r="AA3245">
        <v>5.3481045448092255</v>
      </c>
      <c r="AB3245">
        <v>0</v>
      </c>
    </row>
    <row r="3246" spans="1:39">
      <c r="A3246">
        <v>10</v>
      </c>
      <c r="B3246">
        <v>355</v>
      </c>
      <c r="C3246">
        <v>2014</v>
      </c>
      <c r="D3246">
        <v>99</v>
      </c>
      <c r="E3246">
        <v>99</v>
      </c>
      <c r="F3246">
        <v>99</v>
      </c>
      <c r="G3246">
        <v>99</v>
      </c>
      <c r="H3246">
        <v>99</v>
      </c>
      <c r="I3246">
        <v>99</v>
      </c>
      <c r="J3246">
        <v>999</v>
      </c>
      <c r="K3246">
        <v>99</v>
      </c>
      <c r="L3246">
        <v>99</v>
      </c>
      <c r="M3246">
        <v>38</v>
      </c>
      <c r="N3246">
        <v>99</v>
      </c>
      <c r="O3246">
        <v>99</v>
      </c>
      <c r="P3246">
        <v>9999</v>
      </c>
      <c r="Q3246">
        <v>1</v>
      </c>
      <c r="R3246">
        <v>1</v>
      </c>
      <c r="S3246">
        <v>1</v>
      </c>
      <c r="T3246">
        <v>1.1700011700011699E-2</v>
      </c>
      <c r="U3246">
        <v>1.8582329996821325E-2</v>
      </c>
      <c r="V3246">
        <v>2</v>
      </c>
      <c r="W3246">
        <v>38</v>
      </c>
      <c r="X3246">
        <v>230.22751895991328</v>
      </c>
      <c r="Y3246">
        <v>212.5</v>
      </c>
      <c r="Z3246">
        <v>212.5</v>
      </c>
      <c r="AA3246">
        <v>0</v>
      </c>
      <c r="AB3246">
        <v>0</v>
      </c>
    </row>
    <row r="3247" spans="1:39">
      <c r="A3247">
        <v>10</v>
      </c>
      <c r="B3247">
        <v>356</v>
      </c>
      <c r="C3247">
        <v>2014</v>
      </c>
      <c r="D3247">
        <v>99</v>
      </c>
      <c r="E3247">
        <v>99</v>
      </c>
      <c r="F3247">
        <v>99</v>
      </c>
      <c r="G3247">
        <v>99</v>
      </c>
      <c r="H3247">
        <v>99</v>
      </c>
      <c r="I3247">
        <v>99</v>
      </c>
      <c r="J3247">
        <v>999</v>
      </c>
      <c r="K3247">
        <v>99</v>
      </c>
      <c r="L3247">
        <v>99</v>
      </c>
      <c r="M3247">
        <v>39</v>
      </c>
      <c r="N3247">
        <v>99</v>
      </c>
      <c r="O3247">
        <v>99</v>
      </c>
      <c r="P3247">
        <v>9999</v>
      </c>
      <c r="Q3247">
        <v>1</v>
      </c>
      <c r="R3247">
        <v>1</v>
      </c>
      <c r="S3247">
        <v>1</v>
      </c>
      <c r="T3247">
        <v>1.1700011700011699E-2</v>
      </c>
      <c r="U3247">
        <v>2.0777231092916456E-2</v>
      </c>
      <c r="V3247">
        <v>2</v>
      </c>
      <c r="W3247">
        <v>39</v>
      </c>
      <c r="X3247">
        <v>257.421451787649</v>
      </c>
      <c r="Y3247">
        <v>237.6</v>
      </c>
      <c r="Z3247">
        <v>237.6</v>
      </c>
      <c r="AA3247">
        <v>0</v>
      </c>
      <c r="AB3247">
        <v>0</v>
      </c>
    </row>
    <row r="3248" spans="1:39">
      <c r="A3248">
        <v>10</v>
      </c>
      <c r="B3248">
        <v>357</v>
      </c>
      <c r="C3248">
        <v>2014</v>
      </c>
      <c r="D3248">
        <v>99</v>
      </c>
      <c r="E3248">
        <v>99</v>
      </c>
      <c r="F3248">
        <v>99</v>
      </c>
      <c r="G3248">
        <v>99</v>
      </c>
      <c r="H3248">
        <v>99</v>
      </c>
      <c r="I3248">
        <v>99</v>
      </c>
      <c r="J3248">
        <v>999</v>
      </c>
      <c r="K3248">
        <v>99</v>
      </c>
      <c r="L3248">
        <v>99</v>
      </c>
      <c r="M3248">
        <v>40</v>
      </c>
      <c r="N3248">
        <v>99</v>
      </c>
      <c r="O3248">
        <v>99</v>
      </c>
      <c r="P3248">
        <v>9999</v>
      </c>
      <c r="Q3248">
        <v>2</v>
      </c>
      <c r="R3248">
        <v>2</v>
      </c>
      <c r="S3248">
        <v>2</v>
      </c>
      <c r="T3248">
        <v>2.3400023400023399E-2</v>
      </c>
      <c r="U3248">
        <v>3.8353929113439211E-2</v>
      </c>
      <c r="V3248">
        <v>5</v>
      </c>
      <c r="W3248">
        <v>40</v>
      </c>
      <c r="X3248">
        <v>237.59479956663057</v>
      </c>
      <c r="Y3248">
        <v>219.3</v>
      </c>
      <c r="Z3248">
        <v>219.3</v>
      </c>
      <c r="AA3248">
        <v>19.199999999999797</v>
      </c>
      <c r="AB3248">
        <v>0</v>
      </c>
    </row>
    <row r="3249" spans="1:28">
      <c r="A3249">
        <v>10</v>
      </c>
      <c r="B3249">
        <v>358</v>
      </c>
      <c r="C3249">
        <v>2014</v>
      </c>
      <c r="D3249">
        <v>99</v>
      </c>
      <c r="E3249">
        <v>99</v>
      </c>
      <c r="F3249">
        <v>99</v>
      </c>
      <c r="G3249">
        <v>99</v>
      </c>
      <c r="H3249">
        <v>99</v>
      </c>
      <c r="I3249">
        <v>99</v>
      </c>
      <c r="J3249">
        <v>999</v>
      </c>
      <c r="K3249">
        <v>99</v>
      </c>
      <c r="L3249">
        <v>99</v>
      </c>
      <c r="M3249">
        <v>41</v>
      </c>
      <c r="N3249">
        <v>99</v>
      </c>
      <c r="O3249">
        <v>99</v>
      </c>
      <c r="P3249">
        <v>9999</v>
      </c>
      <c r="Q3249">
        <v>3</v>
      </c>
      <c r="R3249">
        <v>5</v>
      </c>
      <c r="S3249">
        <v>5</v>
      </c>
      <c r="T3249">
        <v>5.8500058500058509E-2</v>
      </c>
      <c r="U3249">
        <v>8.0879044772047284E-2</v>
      </c>
      <c r="V3249">
        <v>5</v>
      </c>
      <c r="W3249">
        <v>41</v>
      </c>
      <c r="X3249">
        <v>200.41170097508123</v>
      </c>
      <c r="Y3249">
        <v>184.98</v>
      </c>
      <c r="Z3249">
        <v>184.98</v>
      </c>
      <c r="AA3249">
        <v>18.607568352689096</v>
      </c>
      <c r="AB3249">
        <v>0</v>
      </c>
    </row>
    <row r="3250" spans="1:28">
      <c r="A3250">
        <v>10</v>
      </c>
      <c r="B3250">
        <v>359</v>
      </c>
      <c r="C3250">
        <v>2014</v>
      </c>
      <c r="D3250">
        <v>99</v>
      </c>
      <c r="E3250">
        <v>99</v>
      </c>
      <c r="F3250">
        <v>99</v>
      </c>
      <c r="G3250">
        <v>99</v>
      </c>
      <c r="H3250">
        <v>99</v>
      </c>
      <c r="I3250">
        <v>99</v>
      </c>
      <c r="J3250">
        <v>999</v>
      </c>
      <c r="K3250">
        <v>99</v>
      </c>
      <c r="L3250">
        <v>99</v>
      </c>
      <c r="M3250">
        <v>42</v>
      </c>
      <c r="N3250">
        <v>99</v>
      </c>
      <c r="O3250">
        <v>99</v>
      </c>
      <c r="P3250">
        <v>9999</v>
      </c>
      <c r="Q3250">
        <v>3</v>
      </c>
      <c r="R3250">
        <v>3</v>
      </c>
      <c r="S3250">
        <v>3</v>
      </c>
      <c r="T3250">
        <v>3.5100035100035093E-2</v>
      </c>
      <c r="U3250">
        <v>5.7950635712439955E-2</v>
      </c>
      <c r="V3250">
        <v>5</v>
      </c>
      <c r="W3250">
        <v>42</v>
      </c>
      <c r="X3250">
        <v>239.32827735644639</v>
      </c>
      <c r="Y3250">
        <v>220.9</v>
      </c>
      <c r="Z3250">
        <v>220.9</v>
      </c>
      <c r="AA3250">
        <v>24.940863390561717</v>
      </c>
      <c r="AB3250">
        <v>0</v>
      </c>
    </row>
    <row r="3251" spans="1:28">
      <c r="A3251">
        <v>10</v>
      </c>
      <c r="B3251">
        <v>360</v>
      </c>
      <c r="C3251">
        <v>2014</v>
      </c>
      <c r="D3251">
        <v>99</v>
      </c>
      <c r="E3251">
        <v>99</v>
      </c>
      <c r="F3251">
        <v>99</v>
      </c>
      <c r="G3251">
        <v>99</v>
      </c>
      <c r="H3251">
        <v>99</v>
      </c>
      <c r="I3251">
        <v>99</v>
      </c>
      <c r="J3251">
        <v>999</v>
      </c>
      <c r="K3251">
        <v>99</v>
      </c>
      <c r="L3251">
        <v>99</v>
      </c>
      <c r="M3251">
        <v>43</v>
      </c>
      <c r="N3251">
        <v>99</v>
      </c>
      <c r="O3251">
        <v>99</v>
      </c>
      <c r="P3251">
        <v>9999</v>
      </c>
      <c r="Q3251">
        <v>2</v>
      </c>
      <c r="R3251">
        <v>2</v>
      </c>
      <c r="S3251">
        <v>2</v>
      </c>
      <c r="T3251">
        <v>2.3400023400023399E-2</v>
      </c>
      <c r="U3251">
        <v>3.6902321217216941E-2</v>
      </c>
      <c r="V3251">
        <v>5</v>
      </c>
      <c r="W3251">
        <v>43</v>
      </c>
      <c r="X3251">
        <v>228.60238353196101</v>
      </c>
      <c r="Y3251">
        <v>211</v>
      </c>
      <c r="Z3251">
        <v>211</v>
      </c>
      <c r="AA3251">
        <v>1.5</v>
      </c>
      <c r="AB3251">
        <v>0</v>
      </c>
    </row>
    <row r="3252" spans="1:28">
      <c r="A3252">
        <v>10</v>
      </c>
      <c r="B3252">
        <v>361</v>
      </c>
      <c r="C3252">
        <v>2014</v>
      </c>
      <c r="D3252">
        <v>99</v>
      </c>
      <c r="E3252">
        <v>99</v>
      </c>
      <c r="F3252">
        <v>99</v>
      </c>
      <c r="G3252">
        <v>99</v>
      </c>
      <c r="H3252">
        <v>99</v>
      </c>
      <c r="I3252">
        <v>99</v>
      </c>
      <c r="J3252">
        <v>999</v>
      </c>
      <c r="K3252">
        <v>99</v>
      </c>
      <c r="L3252">
        <v>99</v>
      </c>
      <c r="M3252">
        <v>44</v>
      </c>
      <c r="N3252">
        <v>99</v>
      </c>
      <c r="O3252">
        <v>99</v>
      </c>
      <c r="P3252">
        <v>9999</v>
      </c>
      <c r="Q3252">
        <v>5</v>
      </c>
      <c r="R3252">
        <v>5</v>
      </c>
      <c r="S3252">
        <v>5</v>
      </c>
      <c r="T3252">
        <v>5.8500058500058509E-2</v>
      </c>
      <c r="U3252">
        <v>8.8906611330674068E-2</v>
      </c>
      <c r="V3252">
        <v>5</v>
      </c>
      <c r="W3252">
        <v>44</v>
      </c>
      <c r="X3252">
        <v>220.30335861321777</v>
      </c>
      <c r="Y3252">
        <v>203.34</v>
      </c>
      <c r="Z3252">
        <v>203.34</v>
      </c>
      <c r="AA3252">
        <v>23.092388356339477</v>
      </c>
      <c r="AB3252">
        <v>0</v>
      </c>
    </row>
    <row r="3253" spans="1:28">
      <c r="A3253">
        <v>10</v>
      </c>
      <c r="B3253">
        <v>362</v>
      </c>
      <c r="C3253">
        <v>2014</v>
      </c>
      <c r="D3253">
        <v>99</v>
      </c>
      <c r="E3253">
        <v>99</v>
      </c>
      <c r="F3253">
        <v>99</v>
      </c>
      <c r="G3253">
        <v>99</v>
      </c>
      <c r="H3253">
        <v>99</v>
      </c>
      <c r="I3253">
        <v>99</v>
      </c>
      <c r="J3253">
        <v>999</v>
      </c>
      <c r="K3253">
        <v>99</v>
      </c>
      <c r="L3253">
        <v>99</v>
      </c>
      <c r="M3253">
        <v>45</v>
      </c>
      <c r="N3253">
        <v>99</v>
      </c>
      <c r="O3253">
        <v>99</v>
      </c>
      <c r="P3253">
        <v>9999</v>
      </c>
      <c r="Q3253">
        <v>19</v>
      </c>
      <c r="R3253">
        <v>21</v>
      </c>
      <c r="S3253">
        <v>21</v>
      </c>
      <c r="T3253">
        <v>0.24570024570024568</v>
      </c>
      <c r="U3253">
        <v>0.35244340150206421</v>
      </c>
      <c r="V3253">
        <v>8</v>
      </c>
      <c r="W3253">
        <v>45</v>
      </c>
      <c r="X3253">
        <v>207.93478821647832</v>
      </c>
      <c r="Y3253">
        <v>191.92380952380944</v>
      </c>
      <c r="Z3253">
        <v>191.92380952380944</v>
      </c>
      <c r="AA3253">
        <v>29.394944572832909</v>
      </c>
      <c r="AB3253">
        <v>0</v>
      </c>
    </row>
    <row r="3254" spans="1:28">
      <c r="A3254">
        <v>10</v>
      </c>
      <c r="B3254">
        <v>363</v>
      </c>
      <c r="C3254">
        <v>2014</v>
      </c>
      <c r="D3254">
        <v>99</v>
      </c>
      <c r="E3254">
        <v>99</v>
      </c>
      <c r="F3254">
        <v>99</v>
      </c>
      <c r="G3254">
        <v>99</v>
      </c>
      <c r="H3254">
        <v>99</v>
      </c>
      <c r="I3254">
        <v>99</v>
      </c>
      <c r="J3254">
        <v>999</v>
      </c>
      <c r="K3254">
        <v>99</v>
      </c>
      <c r="L3254">
        <v>99</v>
      </c>
      <c r="M3254">
        <v>46</v>
      </c>
      <c r="N3254">
        <v>99</v>
      </c>
      <c r="O3254">
        <v>99</v>
      </c>
      <c r="P3254">
        <v>9999</v>
      </c>
      <c r="Q3254">
        <v>21</v>
      </c>
      <c r="R3254">
        <v>24</v>
      </c>
      <c r="S3254">
        <v>24</v>
      </c>
      <c r="T3254">
        <v>0.2808002808002808</v>
      </c>
      <c r="U3254">
        <v>0.40980814728048681</v>
      </c>
      <c r="V3254">
        <v>8</v>
      </c>
      <c r="W3254">
        <v>46</v>
      </c>
      <c r="X3254">
        <v>211.55651859877219</v>
      </c>
      <c r="Y3254">
        <v>195.26666666666665</v>
      </c>
      <c r="Z3254">
        <v>195.26666666666665</v>
      </c>
      <c r="AA3254">
        <v>24.526408669477743</v>
      </c>
      <c r="AB3254">
        <v>0</v>
      </c>
    </row>
    <row r="3255" spans="1:28">
      <c r="A3255">
        <v>10</v>
      </c>
      <c r="B3255">
        <v>364</v>
      </c>
      <c r="C3255">
        <v>2014</v>
      </c>
      <c r="D3255">
        <v>99</v>
      </c>
      <c r="E3255">
        <v>99</v>
      </c>
      <c r="F3255">
        <v>99</v>
      </c>
      <c r="G3255">
        <v>99</v>
      </c>
      <c r="H3255">
        <v>99</v>
      </c>
      <c r="I3255">
        <v>99</v>
      </c>
      <c r="J3255">
        <v>999</v>
      </c>
      <c r="K3255">
        <v>99</v>
      </c>
      <c r="L3255">
        <v>99</v>
      </c>
      <c r="M3255">
        <v>47</v>
      </c>
      <c r="N3255">
        <v>99</v>
      </c>
      <c r="O3255">
        <v>99</v>
      </c>
      <c r="P3255">
        <v>9999</v>
      </c>
      <c r="Q3255">
        <v>15</v>
      </c>
      <c r="R3255">
        <v>19</v>
      </c>
      <c r="S3255">
        <v>19</v>
      </c>
      <c r="T3255">
        <v>0.22230022230022223</v>
      </c>
      <c r="U3255">
        <v>0.3055109943995043</v>
      </c>
      <c r="V3255">
        <v>8</v>
      </c>
      <c r="W3255">
        <v>47</v>
      </c>
      <c r="X3255">
        <v>199.21879454866848</v>
      </c>
      <c r="Y3255">
        <v>183.87894736842111</v>
      </c>
      <c r="Z3255">
        <v>183.87894736842111</v>
      </c>
      <c r="AA3255">
        <v>22.508047191296608</v>
      </c>
      <c r="AB3255">
        <v>0</v>
      </c>
    </row>
    <row r="3256" spans="1:28">
      <c r="A3256">
        <v>10</v>
      </c>
      <c r="B3256">
        <v>365</v>
      </c>
      <c r="C3256">
        <v>2014</v>
      </c>
      <c r="D3256">
        <v>99</v>
      </c>
      <c r="E3256">
        <v>99</v>
      </c>
      <c r="F3256">
        <v>99</v>
      </c>
      <c r="G3256">
        <v>99</v>
      </c>
      <c r="H3256">
        <v>99</v>
      </c>
      <c r="I3256">
        <v>99</v>
      </c>
      <c r="J3256">
        <v>999</v>
      </c>
      <c r="K3256">
        <v>99</v>
      </c>
      <c r="L3256">
        <v>99</v>
      </c>
      <c r="M3256">
        <v>48</v>
      </c>
      <c r="N3256">
        <v>99</v>
      </c>
      <c r="O3256">
        <v>99</v>
      </c>
      <c r="P3256">
        <v>9999</v>
      </c>
      <c r="Q3256">
        <v>42</v>
      </c>
      <c r="R3256">
        <v>54</v>
      </c>
      <c r="S3256">
        <v>54</v>
      </c>
      <c r="T3256">
        <v>0.63180063180063195</v>
      </c>
      <c r="U3256">
        <v>0.86053239905750434</v>
      </c>
      <c r="V3256">
        <v>8</v>
      </c>
      <c r="W3256">
        <v>48</v>
      </c>
      <c r="X3256">
        <v>197.43790377593197</v>
      </c>
      <c r="Y3256">
        <v>182.2351851851852</v>
      </c>
      <c r="Z3256">
        <v>182.2351851851852</v>
      </c>
      <c r="AA3256">
        <v>24.209534067810832</v>
      </c>
      <c r="AB3256">
        <v>0</v>
      </c>
    </row>
    <row r="3257" spans="1:28">
      <c r="A3257">
        <v>10</v>
      </c>
      <c r="B3257">
        <v>366</v>
      </c>
      <c r="C3257">
        <v>2014</v>
      </c>
      <c r="D3257">
        <v>99</v>
      </c>
      <c r="E3257">
        <v>99</v>
      </c>
      <c r="F3257">
        <v>99</v>
      </c>
      <c r="G3257">
        <v>99</v>
      </c>
      <c r="H3257">
        <v>99</v>
      </c>
      <c r="I3257">
        <v>99</v>
      </c>
      <c r="J3257">
        <v>999</v>
      </c>
      <c r="K3257">
        <v>99</v>
      </c>
      <c r="L3257">
        <v>99</v>
      </c>
      <c r="M3257">
        <v>49</v>
      </c>
      <c r="N3257">
        <v>99</v>
      </c>
      <c r="O3257">
        <v>99</v>
      </c>
      <c r="P3257">
        <v>9999</v>
      </c>
      <c r="Q3257">
        <v>43</v>
      </c>
      <c r="R3257">
        <v>53</v>
      </c>
      <c r="S3257">
        <v>53</v>
      </c>
      <c r="T3257">
        <v>0.62010062010062017</v>
      </c>
      <c r="U3257">
        <v>0.85323938107286912</v>
      </c>
      <c r="V3257">
        <v>8</v>
      </c>
      <c r="W3257">
        <v>49</v>
      </c>
      <c r="X3257">
        <v>199.45828819068245</v>
      </c>
      <c r="Y3257">
        <v>184.10000000000005</v>
      </c>
      <c r="Z3257">
        <v>184.10000000000005</v>
      </c>
      <c r="AA3257">
        <v>21.762474193410764</v>
      </c>
      <c r="AB3257">
        <v>0</v>
      </c>
    </row>
    <row r="3258" spans="1:28">
      <c r="A3258">
        <v>10</v>
      </c>
      <c r="B3258">
        <v>367</v>
      </c>
      <c r="C3258">
        <v>2014</v>
      </c>
      <c r="D3258">
        <v>99</v>
      </c>
      <c r="E3258">
        <v>99</v>
      </c>
      <c r="F3258">
        <v>99</v>
      </c>
      <c r="G3258">
        <v>99</v>
      </c>
      <c r="H3258">
        <v>99</v>
      </c>
      <c r="I3258">
        <v>99</v>
      </c>
      <c r="J3258">
        <v>999</v>
      </c>
      <c r="K3258">
        <v>99</v>
      </c>
      <c r="L3258">
        <v>99</v>
      </c>
      <c r="M3258">
        <v>50</v>
      </c>
      <c r="N3258">
        <v>99</v>
      </c>
      <c r="O3258">
        <v>99</v>
      </c>
      <c r="P3258">
        <v>9999</v>
      </c>
      <c r="Q3258">
        <v>57</v>
      </c>
      <c r="R3258">
        <v>68</v>
      </c>
      <c r="S3258">
        <v>68</v>
      </c>
      <c r="T3258">
        <v>0.79560079560079555</v>
      </c>
      <c r="U3258">
        <v>1.036474271780349</v>
      </c>
      <c r="V3258">
        <v>11</v>
      </c>
      <c r="W3258">
        <v>50</v>
      </c>
      <c r="X3258">
        <v>188.84551653814279</v>
      </c>
      <c r="Y3258">
        <v>174.30441176470589</v>
      </c>
      <c r="Z3258">
        <v>174.30441176470589</v>
      </c>
      <c r="AA3258">
        <v>27.152187832028535</v>
      </c>
      <c r="AB3258">
        <v>0</v>
      </c>
    </row>
    <row r="3259" spans="1:28">
      <c r="A3259">
        <v>10</v>
      </c>
      <c r="B3259">
        <v>368</v>
      </c>
      <c r="C3259">
        <v>2014</v>
      </c>
      <c r="D3259">
        <v>99</v>
      </c>
      <c r="E3259">
        <v>99</v>
      </c>
      <c r="F3259">
        <v>99</v>
      </c>
      <c r="G3259">
        <v>99</v>
      </c>
      <c r="H3259">
        <v>99</v>
      </c>
      <c r="I3259">
        <v>99</v>
      </c>
      <c r="J3259">
        <v>999</v>
      </c>
      <c r="K3259">
        <v>99</v>
      </c>
      <c r="L3259">
        <v>99</v>
      </c>
      <c r="M3259">
        <v>51</v>
      </c>
      <c r="N3259">
        <v>99</v>
      </c>
      <c r="O3259">
        <v>99</v>
      </c>
      <c r="P3259">
        <v>9999</v>
      </c>
      <c r="Q3259">
        <v>86</v>
      </c>
      <c r="R3259">
        <v>119</v>
      </c>
      <c r="S3259">
        <v>119</v>
      </c>
      <c r="T3259">
        <v>1.3923013923013923</v>
      </c>
      <c r="U3259">
        <v>1.7752027769433949</v>
      </c>
      <c r="V3259">
        <v>11</v>
      </c>
      <c r="W3259">
        <v>51</v>
      </c>
      <c r="X3259">
        <v>184.82387537897077</v>
      </c>
      <c r="Y3259">
        <v>170.59243697478996</v>
      </c>
      <c r="Z3259">
        <v>170.59243697478996</v>
      </c>
      <c r="AA3259">
        <v>26.851421756839223</v>
      </c>
      <c r="AB3259">
        <v>0</v>
      </c>
    </row>
    <row r="3260" spans="1:28">
      <c r="A3260">
        <v>10</v>
      </c>
      <c r="B3260">
        <v>369</v>
      </c>
      <c r="C3260">
        <v>2014</v>
      </c>
      <c r="D3260">
        <v>99</v>
      </c>
      <c r="E3260">
        <v>99</v>
      </c>
      <c r="F3260">
        <v>99</v>
      </c>
      <c r="G3260">
        <v>99</v>
      </c>
      <c r="H3260">
        <v>99</v>
      </c>
      <c r="I3260">
        <v>99</v>
      </c>
      <c r="J3260">
        <v>999</v>
      </c>
      <c r="K3260">
        <v>99</v>
      </c>
      <c r="L3260">
        <v>99</v>
      </c>
      <c r="M3260">
        <v>52</v>
      </c>
      <c r="N3260">
        <v>99</v>
      </c>
      <c r="O3260">
        <v>99</v>
      </c>
      <c r="P3260">
        <v>9999</v>
      </c>
      <c r="Q3260">
        <v>108</v>
      </c>
      <c r="R3260">
        <v>157</v>
      </c>
      <c r="S3260">
        <v>157</v>
      </c>
      <c r="T3260">
        <v>1.8369018369018368</v>
      </c>
      <c r="U3260">
        <v>2.3152621267192477</v>
      </c>
      <c r="V3260">
        <v>11</v>
      </c>
      <c r="W3260">
        <v>52</v>
      </c>
      <c r="X3260">
        <v>182.70800698359685</v>
      </c>
      <c r="Y3260">
        <v>168.63949044585988</v>
      </c>
      <c r="Z3260">
        <v>168.63949044585988</v>
      </c>
      <c r="AA3260">
        <v>25.650347976834848</v>
      </c>
      <c r="AB3260">
        <v>0</v>
      </c>
    </row>
    <row r="3261" spans="1:28">
      <c r="A3261">
        <v>10</v>
      </c>
      <c r="B3261">
        <v>370</v>
      </c>
      <c r="C3261">
        <v>2014</v>
      </c>
      <c r="D3261">
        <v>99</v>
      </c>
      <c r="E3261">
        <v>99</v>
      </c>
      <c r="F3261">
        <v>99</v>
      </c>
      <c r="G3261">
        <v>99</v>
      </c>
      <c r="H3261">
        <v>99</v>
      </c>
      <c r="I3261">
        <v>99</v>
      </c>
      <c r="J3261">
        <v>999</v>
      </c>
      <c r="K3261">
        <v>99</v>
      </c>
      <c r="L3261">
        <v>99</v>
      </c>
      <c r="M3261">
        <v>53</v>
      </c>
      <c r="N3261">
        <v>99</v>
      </c>
      <c r="O3261">
        <v>99</v>
      </c>
      <c r="P3261">
        <v>9999</v>
      </c>
      <c r="Q3261">
        <v>78</v>
      </c>
      <c r="R3261">
        <v>102</v>
      </c>
      <c r="S3261">
        <v>102</v>
      </c>
      <c r="T3261">
        <v>1.1934011934011937</v>
      </c>
      <c r="U3261">
        <v>1.4692632958757283</v>
      </c>
      <c r="V3261">
        <v>11</v>
      </c>
      <c r="W3261">
        <v>53</v>
      </c>
      <c r="X3261">
        <v>178.46642448962251</v>
      </c>
      <c r="Y3261">
        <v>164.72450980392165</v>
      </c>
      <c r="Z3261">
        <v>164.72450980392165</v>
      </c>
      <c r="AA3261">
        <v>21.898596231644095</v>
      </c>
      <c r="AB3261">
        <v>0</v>
      </c>
    </row>
    <row r="3262" spans="1:28">
      <c r="A3262">
        <v>10</v>
      </c>
      <c r="B3262">
        <v>371</v>
      </c>
      <c r="C3262">
        <v>2014</v>
      </c>
      <c r="D3262">
        <v>99</v>
      </c>
      <c r="E3262">
        <v>99</v>
      </c>
      <c r="F3262">
        <v>99</v>
      </c>
      <c r="G3262">
        <v>99</v>
      </c>
      <c r="H3262">
        <v>99</v>
      </c>
      <c r="I3262">
        <v>99</v>
      </c>
      <c r="J3262">
        <v>999</v>
      </c>
      <c r="K3262">
        <v>99</v>
      </c>
      <c r="L3262">
        <v>99</v>
      </c>
      <c r="M3262">
        <v>54</v>
      </c>
      <c r="N3262">
        <v>99</v>
      </c>
      <c r="O3262">
        <v>99</v>
      </c>
      <c r="P3262">
        <v>9999</v>
      </c>
      <c r="Q3262">
        <v>139</v>
      </c>
      <c r="R3262">
        <v>245</v>
      </c>
      <c r="S3262">
        <v>245</v>
      </c>
      <c r="T3262">
        <v>2.866502866502866</v>
      </c>
      <c r="U3262">
        <v>3.379762924447745</v>
      </c>
      <c r="V3262">
        <v>11</v>
      </c>
      <c r="W3262">
        <v>54</v>
      </c>
      <c r="X3262">
        <v>170.91383465628931</v>
      </c>
      <c r="Y3262">
        <v>157.75346938775519</v>
      </c>
      <c r="Z3262">
        <v>157.75346938775519</v>
      </c>
      <c r="AA3262">
        <v>26.087996266248517</v>
      </c>
      <c r="AB3262">
        <v>0</v>
      </c>
    </row>
    <row r="3263" spans="1:28">
      <c r="A3263">
        <v>10</v>
      </c>
      <c r="B3263">
        <v>372</v>
      </c>
      <c r="C3263">
        <v>2014</v>
      </c>
      <c r="D3263">
        <v>99</v>
      </c>
      <c r="E3263">
        <v>99</v>
      </c>
      <c r="F3263">
        <v>99</v>
      </c>
      <c r="G3263">
        <v>99</v>
      </c>
      <c r="H3263">
        <v>99</v>
      </c>
      <c r="I3263">
        <v>99</v>
      </c>
      <c r="J3263">
        <v>999</v>
      </c>
      <c r="K3263">
        <v>99</v>
      </c>
      <c r="L3263">
        <v>99</v>
      </c>
      <c r="M3263">
        <v>55</v>
      </c>
      <c r="N3263">
        <v>99</v>
      </c>
      <c r="O3263">
        <v>99</v>
      </c>
      <c r="P3263">
        <v>9999</v>
      </c>
      <c r="Q3263">
        <v>191</v>
      </c>
      <c r="R3263">
        <v>360</v>
      </c>
      <c r="S3263">
        <v>360</v>
      </c>
      <c r="T3263">
        <v>4.2120042120042118</v>
      </c>
      <c r="U3263">
        <v>4.7982111993298124</v>
      </c>
      <c r="V3263">
        <v>16.361111111111111</v>
      </c>
      <c r="W3263">
        <v>55</v>
      </c>
      <c r="X3263">
        <v>165.13302034428787</v>
      </c>
      <c r="Y3263">
        <v>152.41777777777787</v>
      </c>
      <c r="Z3263">
        <v>152.41777777777787</v>
      </c>
      <c r="AA3263">
        <v>26.613390855723235</v>
      </c>
      <c r="AB3263">
        <v>0</v>
      </c>
    </row>
    <row r="3264" spans="1:28">
      <c r="A3264">
        <v>10</v>
      </c>
      <c r="B3264">
        <v>373</v>
      </c>
      <c r="C3264">
        <v>2014</v>
      </c>
      <c r="D3264">
        <v>99</v>
      </c>
      <c r="E3264">
        <v>99</v>
      </c>
      <c r="F3264">
        <v>99</v>
      </c>
      <c r="G3264">
        <v>99</v>
      </c>
      <c r="H3264">
        <v>99</v>
      </c>
      <c r="I3264">
        <v>99</v>
      </c>
      <c r="J3264">
        <v>999</v>
      </c>
      <c r="K3264">
        <v>99</v>
      </c>
      <c r="L3264">
        <v>99</v>
      </c>
      <c r="M3264">
        <v>56</v>
      </c>
      <c r="N3264">
        <v>99</v>
      </c>
      <c r="O3264">
        <v>99</v>
      </c>
      <c r="P3264">
        <v>9999</v>
      </c>
      <c r="Q3264">
        <v>158</v>
      </c>
      <c r="R3264">
        <v>272</v>
      </c>
      <c r="S3264">
        <v>272</v>
      </c>
      <c r="T3264">
        <v>3.1824031824031822</v>
      </c>
      <c r="U3264">
        <v>3.5733427075722761</v>
      </c>
      <c r="V3264">
        <v>14</v>
      </c>
      <c r="W3264">
        <v>56</v>
      </c>
      <c r="X3264">
        <v>162.76567777706964</v>
      </c>
      <c r="Y3264">
        <v>150.23272058823531</v>
      </c>
      <c r="Z3264">
        <v>150.23272058823531</v>
      </c>
      <c r="AA3264">
        <v>25.391491944874655</v>
      </c>
      <c r="AB3264">
        <v>0</v>
      </c>
    </row>
    <row r="3265" spans="1:28">
      <c r="A3265">
        <v>10</v>
      </c>
      <c r="B3265">
        <v>374</v>
      </c>
      <c r="C3265">
        <v>2014</v>
      </c>
      <c r="D3265">
        <v>99</v>
      </c>
      <c r="E3265">
        <v>99</v>
      </c>
      <c r="F3265">
        <v>99</v>
      </c>
      <c r="G3265">
        <v>99</v>
      </c>
      <c r="H3265">
        <v>99</v>
      </c>
      <c r="I3265">
        <v>99</v>
      </c>
      <c r="J3265">
        <v>999</v>
      </c>
      <c r="K3265">
        <v>99</v>
      </c>
      <c r="L3265">
        <v>99</v>
      </c>
      <c r="M3265">
        <v>57</v>
      </c>
      <c r="N3265">
        <v>99</v>
      </c>
      <c r="O3265">
        <v>99</v>
      </c>
      <c r="P3265">
        <v>9999</v>
      </c>
      <c r="Q3265">
        <v>234</v>
      </c>
      <c r="R3265">
        <v>515</v>
      </c>
      <c r="S3265">
        <v>515</v>
      </c>
      <c r="T3265">
        <v>6.0255060255060249</v>
      </c>
      <c r="U3265">
        <v>6.5702396770784572</v>
      </c>
      <c r="V3265">
        <v>14.16504854368932</v>
      </c>
      <c r="W3265">
        <v>57</v>
      </c>
      <c r="X3265">
        <v>158.063301391621</v>
      </c>
      <c r="Y3265">
        <v>145.89242718446613</v>
      </c>
      <c r="Z3265">
        <v>145.89242718446613</v>
      </c>
      <c r="AA3265">
        <v>25.336740292940096</v>
      </c>
      <c r="AB3265">
        <v>0</v>
      </c>
    </row>
    <row r="3266" spans="1:28">
      <c r="A3266">
        <v>10</v>
      </c>
      <c r="B3266">
        <v>375</v>
      </c>
      <c r="C3266">
        <v>2014</v>
      </c>
      <c r="D3266">
        <v>99</v>
      </c>
      <c r="E3266">
        <v>99</v>
      </c>
      <c r="F3266">
        <v>99</v>
      </c>
      <c r="G3266">
        <v>99</v>
      </c>
      <c r="H3266">
        <v>99</v>
      </c>
      <c r="I3266">
        <v>99</v>
      </c>
      <c r="J3266">
        <v>999</v>
      </c>
      <c r="K3266">
        <v>99</v>
      </c>
      <c r="L3266">
        <v>99</v>
      </c>
      <c r="M3266">
        <v>58</v>
      </c>
      <c r="N3266">
        <v>99</v>
      </c>
      <c r="O3266">
        <v>99</v>
      </c>
      <c r="P3266">
        <v>9999</v>
      </c>
      <c r="Q3266">
        <v>281</v>
      </c>
      <c r="R3266">
        <v>739</v>
      </c>
      <c r="S3266">
        <v>739</v>
      </c>
      <c r="T3266">
        <v>8.6463086463086487</v>
      </c>
      <c r="U3266">
        <v>9.2553994785579601</v>
      </c>
      <c r="V3266">
        <v>14</v>
      </c>
      <c r="W3266">
        <v>58</v>
      </c>
      <c r="X3266">
        <v>155.17001247623142</v>
      </c>
      <c r="Y3266">
        <v>143.22192151556155</v>
      </c>
      <c r="Z3266">
        <v>143.22192151556155</v>
      </c>
      <c r="AA3266">
        <v>25.431324511367496</v>
      </c>
      <c r="AB3266">
        <v>0</v>
      </c>
    </row>
    <row r="3267" spans="1:28">
      <c r="A3267">
        <v>10</v>
      </c>
      <c r="B3267">
        <v>376</v>
      </c>
      <c r="C3267">
        <v>2014</v>
      </c>
      <c r="D3267">
        <v>99</v>
      </c>
      <c r="E3267">
        <v>99</v>
      </c>
      <c r="F3267">
        <v>99</v>
      </c>
      <c r="G3267">
        <v>99</v>
      </c>
      <c r="H3267">
        <v>99</v>
      </c>
      <c r="I3267">
        <v>99</v>
      </c>
      <c r="J3267">
        <v>999</v>
      </c>
      <c r="K3267">
        <v>99</v>
      </c>
      <c r="L3267">
        <v>99</v>
      </c>
      <c r="M3267">
        <v>59</v>
      </c>
      <c r="N3267">
        <v>99</v>
      </c>
      <c r="O3267">
        <v>99</v>
      </c>
      <c r="P3267">
        <v>9999</v>
      </c>
      <c r="Q3267">
        <v>220</v>
      </c>
      <c r="R3267">
        <v>611</v>
      </c>
      <c r="S3267">
        <v>611</v>
      </c>
      <c r="T3267">
        <v>7.1487071487071505</v>
      </c>
      <c r="U3267">
        <v>7.4886964779707519</v>
      </c>
      <c r="V3267">
        <v>14.144026186579376</v>
      </c>
      <c r="W3267">
        <v>59</v>
      </c>
      <c r="X3267">
        <v>151.852547996021</v>
      </c>
      <c r="Y3267">
        <v>140.15990180032736</v>
      </c>
      <c r="Z3267">
        <v>140.15990180032736</v>
      </c>
      <c r="AA3267">
        <v>24.606888567346289</v>
      </c>
      <c r="AB3267">
        <v>0</v>
      </c>
    </row>
    <row r="3268" spans="1:28">
      <c r="A3268">
        <v>10</v>
      </c>
      <c r="B3268">
        <v>377</v>
      </c>
      <c r="C3268">
        <v>2014</v>
      </c>
      <c r="D3268">
        <v>99</v>
      </c>
      <c r="E3268">
        <v>99</v>
      </c>
      <c r="F3268">
        <v>99</v>
      </c>
      <c r="G3268">
        <v>99</v>
      </c>
      <c r="H3268">
        <v>99</v>
      </c>
      <c r="I3268">
        <v>99</v>
      </c>
      <c r="J3268">
        <v>999</v>
      </c>
      <c r="K3268">
        <v>99</v>
      </c>
      <c r="L3268">
        <v>99</v>
      </c>
      <c r="M3268">
        <v>60</v>
      </c>
      <c r="N3268">
        <v>99</v>
      </c>
      <c r="O3268">
        <v>99</v>
      </c>
      <c r="P3268">
        <v>9999</v>
      </c>
      <c r="Q3268">
        <v>319</v>
      </c>
      <c r="R3268">
        <v>1214</v>
      </c>
      <c r="S3268">
        <v>1214</v>
      </c>
      <c r="T3268">
        <v>14.203814203814202</v>
      </c>
      <c r="U3268">
        <v>13.983015313151622</v>
      </c>
      <c r="V3268">
        <v>18.485996705107087</v>
      </c>
      <c r="W3268">
        <v>60</v>
      </c>
      <c r="X3268">
        <v>142.70500713060537</v>
      </c>
      <c r="Y3268">
        <v>131.71672158154868</v>
      </c>
      <c r="Z3268">
        <v>131.71672158154868</v>
      </c>
      <c r="AA3268">
        <v>24.139615367867499</v>
      </c>
      <c r="AB3268">
        <v>0</v>
      </c>
    </row>
    <row r="3269" spans="1:28">
      <c r="A3269">
        <v>10</v>
      </c>
      <c r="B3269">
        <v>378</v>
      </c>
      <c r="C3269">
        <v>2014</v>
      </c>
      <c r="D3269">
        <v>99</v>
      </c>
      <c r="E3269">
        <v>99</v>
      </c>
      <c r="F3269">
        <v>99</v>
      </c>
      <c r="G3269">
        <v>99</v>
      </c>
      <c r="H3269">
        <v>99</v>
      </c>
      <c r="I3269">
        <v>99</v>
      </c>
      <c r="J3269">
        <v>999</v>
      </c>
      <c r="K3269">
        <v>99</v>
      </c>
      <c r="L3269">
        <v>99</v>
      </c>
      <c r="M3269">
        <v>61</v>
      </c>
      <c r="N3269">
        <v>99</v>
      </c>
      <c r="O3269">
        <v>99</v>
      </c>
      <c r="P3269">
        <v>9999</v>
      </c>
      <c r="Q3269">
        <v>309</v>
      </c>
      <c r="R3269">
        <v>1104</v>
      </c>
      <c r="S3269">
        <v>1104</v>
      </c>
      <c r="T3269">
        <v>12.916812916812921</v>
      </c>
      <c r="U3269">
        <v>12.285753386684288</v>
      </c>
      <c r="V3269">
        <v>17.074275362318847</v>
      </c>
      <c r="W3269">
        <v>61</v>
      </c>
      <c r="X3269">
        <v>137.87635231679931</v>
      </c>
      <c r="Y3269">
        <v>127.25987318840578</v>
      </c>
      <c r="Z3269">
        <v>127.25987318840578</v>
      </c>
      <c r="AA3269">
        <v>22.736278956351409</v>
      </c>
      <c r="AB3269">
        <v>0</v>
      </c>
    </row>
    <row r="3270" spans="1:28">
      <c r="A3270">
        <v>10</v>
      </c>
      <c r="B3270">
        <v>379</v>
      </c>
      <c r="C3270">
        <v>2014</v>
      </c>
      <c r="D3270">
        <v>99</v>
      </c>
      <c r="E3270">
        <v>99</v>
      </c>
      <c r="F3270">
        <v>99</v>
      </c>
      <c r="G3270">
        <v>99</v>
      </c>
      <c r="H3270">
        <v>99</v>
      </c>
      <c r="I3270">
        <v>99</v>
      </c>
      <c r="J3270">
        <v>999</v>
      </c>
      <c r="K3270">
        <v>99</v>
      </c>
      <c r="L3270">
        <v>99</v>
      </c>
      <c r="M3270">
        <v>62</v>
      </c>
      <c r="N3270">
        <v>99</v>
      </c>
      <c r="O3270">
        <v>99</v>
      </c>
      <c r="P3270">
        <v>9999</v>
      </c>
      <c r="Q3270">
        <v>300</v>
      </c>
      <c r="R3270">
        <v>1205</v>
      </c>
      <c r="S3270">
        <v>1205</v>
      </c>
      <c r="T3270">
        <v>14.0985140985141</v>
      </c>
      <c r="U3270">
        <v>12.80840218633136</v>
      </c>
      <c r="V3270">
        <v>17.201659751037347</v>
      </c>
      <c r="W3270">
        <v>62</v>
      </c>
      <c r="X3270">
        <v>131.6936923166835</v>
      </c>
      <c r="Y3270">
        <v>121.55327800829872</v>
      </c>
      <c r="Z3270">
        <v>121.55327800829872</v>
      </c>
      <c r="AA3270">
        <v>22.849364547160199</v>
      </c>
      <c r="AB3270">
        <v>0</v>
      </c>
    </row>
    <row r="3271" spans="1:28">
      <c r="A3271">
        <v>10</v>
      </c>
      <c r="B3271">
        <v>380</v>
      </c>
      <c r="C3271">
        <v>2014</v>
      </c>
      <c r="D3271">
        <v>99</v>
      </c>
      <c r="E3271">
        <v>99</v>
      </c>
      <c r="F3271">
        <v>99</v>
      </c>
      <c r="G3271">
        <v>99</v>
      </c>
      <c r="H3271">
        <v>99</v>
      </c>
      <c r="I3271">
        <v>99</v>
      </c>
      <c r="J3271">
        <v>999</v>
      </c>
      <c r="K3271">
        <v>99</v>
      </c>
      <c r="L3271">
        <v>99</v>
      </c>
      <c r="M3271">
        <v>63</v>
      </c>
      <c r="N3271">
        <v>99</v>
      </c>
      <c r="O3271">
        <v>99</v>
      </c>
      <c r="P3271">
        <v>9999</v>
      </c>
      <c r="Q3271">
        <v>280</v>
      </c>
      <c r="R3271">
        <v>1051</v>
      </c>
      <c r="S3271">
        <v>1051</v>
      </c>
      <c r="T3271">
        <v>12.296712296712302</v>
      </c>
      <c r="U3271">
        <v>10.374842760695888</v>
      </c>
      <c r="V3271">
        <v>17.234062797335863</v>
      </c>
      <c r="W3271">
        <v>63</v>
      </c>
      <c r="X3271">
        <v>122.30265144994247</v>
      </c>
      <c r="Y3271">
        <v>112.88534728829698</v>
      </c>
      <c r="Z3271">
        <v>112.88534728829698</v>
      </c>
      <c r="AA3271">
        <v>20.2270667345825</v>
      </c>
      <c r="AB3271">
        <v>0</v>
      </c>
    </row>
    <row r="3272" spans="1:28">
      <c r="A3272">
        <v>10</v>
      </c>
      <c r="B3272">
        <v>381</v>
      </c>
      <c r="C3272">
        <v>2014</v>
      </c>
      <c r="D3272">
        <v>99</v>
      </c>
      <c r="E3272">
        <v>99</v>
      </c>
      <c r="F3272">
        <v>99</v>
      </c>
      <c r="G3272">
        <v>99</v>
      </c>
      <c r="H3272">
        <v>99</v>
      </c>
      <c r="I3272">
        <v>99</v>
      </c>
      <c r="J3272">
        <v>999</v>
      </c>
      <c r="K3272">
        <v>99</v>
      </c>
      <c r="L3272">
        <v>99</v>
      </c>
      <c r="M3272">
        <v>64</v>
      </c>
      <c r="N3272">
        <v>99</v>
      </c>
      <c r="O3272">
        <v>99</v>
      </c>
      <c r="P3272">
        <v>9999</v>
      </c>
      <c r="Q3272">
        <v>102</v>
      </c>
      <c r="R3272">
        <v>309</v>
      </c>
      <c r="S3272">
        <v>309</v>
      </c>
      <c r="T3272">
        <v>3.615303615303616</v>
      </c>
      <c r="U3272">
        <v>3.3184281185194102</v>
      </c>
      <c r="V3272">
        <v>17</v>
      </c>
      <c r="W3272">
        <v>64</v>
      </c>
      <c r="X3272">
        <v>133.05493904427311</v>
      </c>
      <c r="Y3272">
        <v>122.80970873786404</v>
      </c>
      <c r="Z3272">
        <v>122.80970873786404</v>
      </c>
      <c r="AA3272">
        <v>24.487261788179318</v>
      </c>
      <c r="AB3272">
        <v>0</v>
      </c>
    </row>
    <row r="3273" spans="1:28">
      <c r="A3273">
        <v>10</v>
      </c>
      <c r="B3273">
        <v>382</v>
      </c>
      <c r="C3273">
        <v>2014</v>
      </c>
      <c r="D3273">
        <v>99</v>
      </c>
      <c r="E3273">
        <v>99</v>
      </c>
      <c r="F3273">
        <v>99</v>
      </c>
      <c r="G3273">
        <v>99</v>
      </c>
      <c r="H3273">
        <v>99</v>
      </c>
      <c r="I3273">
        <v>99</v>
      </c>
      <c r="J3273">
        <v>999</v>
      </c>
      <c r="K3273">
        <v>99</v>
      </c>
      <c r="L3273">
        <v>99</v>
      </c>
      <c r="M3273">
        <v>65</v>
      </c>
      <c r="N3273">
        <v>99</v>
      </c>
      <c r="O3273">
        <v>99</v>
      </c>
      <c r="P3273">
        <v>9999</v>
      </c>
      <c r="Q3273">
        <v>73</v>
      </c>
      <c r="R3273">
        <v>216</v>
      </c>
      <c r="S3273">
        <v>216</v>
      </c>
      <c r="T3273">
        <v>2.5272025272025278</v>
      </c>
      <c r="U3273">
        <v>2.3048297880433841</v>
      </c>
      <c r="V3273">
        <v>17</v>
      </c>
      <c r="W3273">
        <v>65</v>
      </c>
      <c r="X3273">
        <v>132.20326230889617</v>
      </c>
      <c r="Y3273">
        <v>122.02361111111102</v>
      </c>
      <c r="Z3273">
        <v>122.02361111111102</v>
      </c>
      <c r="AA3273">
        <v>22.342733260559111</v>
      </c>
      <c r="AB3273">
        <v>0</v>
      </c>
    </row>
    <row r="3274" spans="1:28">
      <c r="A3274">
        <v>10</v>
      </c>
      <c r="B3274">
        <v>383</v>
      </c>
      <c r="C3274">
        <v>2014</v>
      </c>
      <c r="D3274">
        <v>99</v>
      </c>
      <c r="E3274">
        <v>99</v>
      </c>
      <c r="F3274">
        <v>99</v>
      </c>
      <c r="G3274">
        <v>99</v>
      </c>
      <c r="H3274">
        <v>99</v>
      </c>
      <c r="I3274">
        <v>99</v>
      </c>
      <c r="J3274">
        <v>999</v>
      </c>
      <c r="K3274">
        <v>99</v>
      </c>
      <c r="L3274">
        <v>99</v>
      </c>
      <c r="M3274">
        <v>66</v>
      </c>
      <c r="N3274">
        <v>99</v>
      </c>
      <c r="O3274">
        <v>99</v>
      </c>
      <c r="P3274">
        <v>9999</v>
      </c>
      <c r="Q3274">
        <v>6</v>
      </c>
      <c r="R3274">
        <v>6</v>
      </c>
      <c r="S3274">
        <v>6</v>
      </c>
      <c r="T3274">
        <v>7.0200070200070186E-2</v>
      </c>
      <c r="U3274">
        <v>5.0167918678477134E-2</v>
      </c>
      <c r="V3274">
        <v>17</v>
      </c>
      <c r="W3274">
        <v>66</v>
      </c>
      <c r="X3274">
        <v>103.5933550018057</v>
      </c>
      <c r="Y3274">
        <v>95.616666666666688</v>
      </c>
      <c r="Z3274">
        <v>95.616666666666688</v>
      </c>
      <c r="AA3274">
        <v>14.40722234004717</v>
      </c>
      <c r="AB3274">
        <v>0</v>
      </c>
    </row>
    <row r="3275" spans="1:28">
      <c r="A3275">
        <v>10</v>
      </c>
      <c r="B3275">
        <v>384</v>
      </c>
      <c r="C3275">
        <v>2014</v>
      </c>
      <c r="D3275">
        <v>99</v>
      </c>
      <c r="E3275">
        <v>99</v>
      </c>
      <c r="F3275">
        <v>99</v>
      </c>
      <c r="G3275">
        <v>99</v>
      </c>
      <c r="H3275">
        <v>99</v>
      </c>
      <c r="I3275">
        <v>99</v>
      </c>
      <c r="J3275">
        <v>999</v>
      </c>
      <c r="K3275">
        <v>99</v>
      </c>
      <c r="L3275">
        <v>99</v>
      </c>
      <c r="M3275">
        <v>67</v>
      </c>
      <c r="N3275">
        <v>99</v>
      </c>
      <c r="O3275">
        <v>99</v>
      </c>
      <c r="P3275">
        <v>9999</v>
      </c>
    </row>
    <row r="3276" spans="1:28">
      <c r="A3276">
        <v>10</v>
      </c>
      <c r="B3276">
        <v>385</v>
      </c>
      <c r="C3276">
        <v>2014</v>
      </c>
      <c r="D3276">
        <v>99</v>
      </c>
      <c r="E3276">
        <v>99</v>
      </c>
      <c r="F3276">
        <v>99</v>
      </c>
      <c r="G3276">
        <v>99</v>
      </c>
      <c r="H3276">
        <v>99</v>
      </c>
      <c r="I3276">
        <v>99</v>
      </c>
      <c r="J3276">
        <v>999</v>
      </c>
      <c r="K3276">
        <v>99</v>
      </c>
      <c r="L3276">
        <v>99</v>
      </c>
      <c r="M3276">
        <v>68</v>
      </c>
      <c r="N3276">
        <v>99</v>
      </c>
      <c r="O3276">
        <v>99</v>
      </c>
      <c r="P3276">
        <v>9999</v>
      </c>
      <c r="Q3276">
        <v>1</v>
      </c>
      <c r="R3276">
        <v>1</v>
      </c>
      <c r="S3276">
        <v>1</v>
      </c>
      <c r="T3276">
        <v>1.1700011700011699E-2</v>
      </c>
      <c r="U3276">
        <v>9.0856662902105249E-3</v>
      </c>
      <c r="V3276">
        <v>17</v>
      </c>
      <c r="W3276">
        <v>68</v>
      </c>
      <c r="X3276">
        <v>112.56771397616468</v>
      </c>
      <c r="Y3276">
        <v>103.9</v>
      </c>
      <c r="Z3276">
        <v>103.9</v>
      </c>
      <c r="AA3276">
        <v>0</v>
      </c>
      <c r="AB3276">
        <v>0</v>
      </c>
    </row>
    <row r="3277" spans="1:28">
      <c r="A3277">
        <v>10</v>
      </c>
      <c r="B3277">
        <v>386</v>
      </c>
      <c r="C3277">
        <v>2013</v>
      </c>
      <c r="D3277">
        <v>99</v>
      </c>
      <c r="E3277">
        <v>99</v>
      </c>
      <c r="F3277">
        <v>99</v>
      </c>
      <c r="G3277">
        <v>99</v>
      </c>
      <c r="H3277">
        <v>99</v>
      </c>
      <c r="I3277">
        <v>99</v>
      </c>
      <c r="J3277">
        <v>999</v>
      </c>
      <c r="K3277">
        <v>99</v>
      </c>
      <c r="L3277">
        <v>99</v>
      </c>
      <c r="M3277">
        <v>0</v>
      </c>
      <c r="N3277">
        <v>99</v>
      </c>
      <c r="O3277">
        <v>99</v>
      </c>
      <c r="P3277">
        <v>9999</v>
      </c>
      <c r="Q3277">
        <v>44</v>
      </c>
      <c r="R3277">
        <v>58</v>
      </c>
      <c r="S3277">
        <v>0</v>
      </c>
      <c r="T3277">
        <v>0.6499327655759749</v>
      </c>
      <c r="U3277">
        <v>0</v>
      </c>
      <c r="V3277">
        <v>57.03448275862069</v>
      </c>
      <c r="X3277">
        <v>123.67280606717227</v>
      </c>
      <c r="Y3277">
        <v>0</v>
      </c>
    </row>
    <row r="3278" spans="1:28">
      <c r="A3278">
        <v>10</v>
      </c>
      <c r="B3278">
        <v>387</v>
      </c>
      <c r="C3278">
        <v>2013</v>
      </c>
      <c r="D3278">
        <v>99</v>
      </c>
      <c r="E3278">
        <v>99</v>
      </c>
      <c r="F3278">
        <v>99</v>
      </c>
      <c r="G3278">
        <v>99</v>
      </c>
      <c r="H3278">
        <v>99</v>
      </c>
      <c r="I3278">
        <v>99</v>
      </c>
      <c r="J3278">
        <v>999</v>
      </c>
      <c r="K3278">
        <v>99</v>
      </c>
      <c r="L3278">
        <v>99</v>
      </c>
      <c r="M3278">
        <v>35</v>
      </c>
      <c r="N3278">
        <v>99</v>
      </c>
      <c r="O3278">
        <v>99</v>
      </c>
      <c r="P3278">
        <v>9999</v>
      </c>
      <c r="Q3278">
        <v>4</v>
      </c>
      <c r="R3278">
        <v>4</v>
      </c>
      <c r="S3278">
        <v>4</v>
      </c>
      <c r="T3278">
        <v>4.4822949350067226E-2</v>
      </c>
      <c r="U3278">
        <v>7.1437532204844625E-2</v>
      </c>
      <c r="V3278">
        <v>2</v>
      </c>
      <c r="W3278">
        <v>35</v>
      </c>
      <c r="X3278">
        <v>231.20260021668477</v>
      </c>
      <c r="Y3278">
        <v>213.40000000000003</v>
      </c>
      <c r="Z3278">
        <v>213.40000000000003</v>
      </c>
      <c r="AA3278">
        <v>40.665525940284965</v>
      </c>
      <c r="AB3278">
        <v>0</v>
      </c>
    </row>
    <row r="3279" spans="1:28">
      <c r="A3279">
        <v>10</v>
      </c>
      <c r="B3279">
        <v>388</v>
      </c>
      <c r="C3279">
        <v>2013</v>
      </c>
      <c r="D3279">
        <v>99</v>
      </c>
      <c r="E3279">
        <v>99</v>
      </c>
      <c r="F3279">
        <v>99</v>
      </c>
      <c r="G3279">
        <v>99</v>
      </c>
      <c r="H3279">
        <v>99</v>
      </c>
      <c r="I3279">
        <v>99</v>
      </c>
      <c r="J3279">
        <v>999</v>
      </c>
      <c r="K3279">
        <v>99</v>
      </c>
      <c r="L3279">
        <v>99</v>
      </c>
      <c r="M3279">
        <v>36</v>
      </c>
      <c r="N3279">
        <v>99</v>
      </c>
      <c r="O3279">
        <v>99</v>
      </c>
      <c r="P3279">
        <v>9999</v>
      </c>
    </row>
    <row r="3280" spans="1:28">
      <c r="A3280">
        <v>10</v>
      </c>
      <c r="B3280">
        <v>389</v>
      </c>
      <c r="C3280">
        <v>2013</v>
      </c>
      <c r="D3280">
        <v>99</v>
      </c>
      <c r="E3280">
        <v>99</v>
      </c>
      <c r="F3280">
        <v>99</v>
      </c>
      <c r="G3280">
        <v>99</v>
      </c>
      <c r="H3280">
        <v>99</v>
      </c>
      <c r="I3280">
        <v>99</v>
      </c>
      <c r="J3280">
        <v>999</v>
      </c>
      <c r="K3280">
        <v>99</v>
      </c>
      <c r="L3280">
        <v>99</v>
      </c>
      <c r="M3280">
        <v>37</v>
      </c>
      <c r="N3280">
        <v>99</v>
      </c>
      <c r="O3280">
        <v>99</v>
      </c>
      <c r="P3280">
        <v>9999</v>
      </c>
      <c r="Q3280">
        <v>1</v>
      </c>
      <c r="R3280">
        <v>1</v>
      </c>
      <c r="S3280">
        <v>1</v>
      </c>
      <c r="T3280">
        <v>1.1205737337516807E-2</v>
      </c>
      <c r="U3280">
        <v>1.5239895284093499E-2</v>
      </c>
      <c r="V3280">
        <v>2</v>
      </c>
      <c r="W3280">
        <v>37</v>
      </c>
      <c r="X3280">
        <v>197.2914409534128</v>
      </c>
      <c r="Y3280">
        <v>182.1</v>
      </c>
      <c r="Z3280">
        <v>182.1</v>
      </c>
      <c r="AA3280">
        <v>0</v>
      </c>
      <c r="AB3280">
        <v>0</v>
      </c>
    </row>
    <row r="3281" spans="1:28">
      <c r="A3281">
        <v>10</v>
      </c>
      <c r="B3281">
        <v>390</v>
      </c>
      <c r="C3281">
        <v>2013</v>
      </c>
      <c r="D3281">
        <v>99</v>
      </c>
      <c r="E3281">
        <v>99</v>
      </c>
      <c r="F3281">
        <v>99</v>
      </c>
      <c r="G3281">
        <v>99</v>
      </c>
      <c r="H3281">
        <v>99</v>
      </c>
      <c r="I3281">
        <v>99</v>
      </c>
      <c r="J3281">
        <v>999</v>
      </c>
      <c r="K3281">
        <v>99</v>
      </c>
      <c r="L3281">
        <v>99</v>
      </c>
      <c r="M3281">
        <v>38</v>
      </c>
      <c r="N3281">
        <v>99</v>
      </c>
      <c r="O3281">
        <v>99</v>
      </c>
      <c r="P3281">
        <v>9999</v>
      </c>
      <c r="Q3281">
        <v>2</v>
      </c>
      <c r="R3281">
        <v>2</v>
      </c>
      <c r="S3281">
        <v>2</v>
      </c>
      <c r="T3281">
        <v>2.2411474675033613E-2</v>
      </c>
      <c r="U3281">
        <v>3.7844484609923526E-2</v>
      </c>
      <c r="V3281">
        <v>2</v>
      </c>
      <c r="W3281">
        <v>38</v>
      </c>
      <c r="X3281">
        <v>244.96208017334777</v>
      </c>
      <c r="Y3281">
        <v>226.1</v>
      </c>
      <c r="Z3281">
        <v>226.1</v>
      </c>
      <c r="AA3281">
        <v>31.099999999999991</v>
      </c>
      <c r="AB3281">
        <v>0</v>
      </c>
    </row>
    <row r="3282" spans="1:28">
      <c r="A3282">
        <v>10</v>
      </c>
      <c r="B3282">
        <v>391</v>
      </c>
      <c r="C3282">
        <v>2013</v>
      </c>
      <c r="D3282">
        <v>99</v>
      </c>
      <c r="E3282">
        <v>99</v>
      </c>
      <c r="F3282">
        <v>99</v>
      </c>
      <c r="G3282">
        <v>99</v>
      </c>
      <c r="H3282">
        <v>99</v>
      </c>
      <c r="I3282">
        <v>99</v>
      </c>
      <c r="J3282">
        <v>999</v>
      </c>
      <c r="K3282">
        <v>99</v>
      </c>
      <c r="L3282">
        <v>99</v>
      </c>
      <c r="M3282">
        <v>39</v>
      </c>
      <c r="N3282">
        <v>99</v>
      </c>
      <c r="O3282">
        <v>99</v>
      </c>
      <c r="P3282">
        <v>9999</v>
      </c>
      <c r="Q3282">
        <v>2</v>
      </c>
      <c r="R3282">
        <v>3</v>
      </c>
      <c r="S3282">
        <v>3</v>
      </c>
      <c r="T3282">
        <v>3.3617212012550433E-2</v>
      </c>
      <c r="U3282">
        <v>5.7754265434118171E-2</v>
      </c>
      <c r="V3282">
        <v>2</v>
      </c>
      <c r="W3282">
        <v>39</v>
      </c>
      <c r="X3282">
        <v>249.22354640664497</v>
      </c>
      <c r="Y3282">
        <v>230.03333333333339</v>
      </c>
      <c r="Z3282">
        <v>230.03333333333339</v>
      </c>
      <c r="AA3282">
        <v>11.388981029437735</v>
      </c>
      <c r="AB3282">
        <v>0</v>
      </c>
    </row>
    <row r="3283" spans="1:28">
      <c r="A3283">
        <v>10</v>
      </c>
      <c r="B3283">
        <v>392</v>
      </c>
      <c r="C3283">
        <v>2013</v>
      </c>
      <c r="D3283">
        <v>99</v>
      </c>
      <c r="E3283">
        <v>99</v>
      </c>
      <c r="F3283">
        <v>99</v>
      </c>
      <c r="G3283">
        <v>99</v>
      </c>
      <c r="H3283">
        <v>99</v>
      </c>
      <c r="I3283">
        <v>99</v>
      </c>
      <c r="J3283">
        <v>999</v>
      </c>
      <c r="K3283">
        <v>99</v>
      </c>
      <c r="L3283">
        <v>99</v>
      </c>
      <c r="M3283">
        <v>40</v>
      </c>
      <c r="N3283">
        <v>99</v>
      </c>
      <c r="O3283">
        <v>99</v>
      </c>
      <c r="P3283">
        <v>9999</v>
      </c>
      <c r="Q3283">
        <v>3</v>
      </c>
      <c r="R3283">
        <v>3</v>
      </c>
      <c r="S3283">
        <v>3</v>
      </c>
      <c r="T3283">
        <v>3.3617212012550433E-2</v>
      </c>
      <c r="U3283">
        <v>5.190435505323876E-2</v>
      </c>
      <c r="V3283">
        <v>5</v>
      </c>
      <c r="W3283">
        <v>40</v>
      </c>
      <c r="X3283">
        <v>223.97977609245217</v>
      </c>
      <c r="Y3283">
        <v>206.73333333333335</v>
      </c>
      <c r="Z3283">
        <v>206.73333333333335</v>
      </c>
      <c r="AA3283">
        <v>11.299065841426637</v>
      </c>
      <c r="AB3283">
        <v>0</v>
      </c>
    </row>
    <row r="3284" spans="1:28">
      <c r="A3284">
        <v>10</v>
      </c>
      <c r="B3284">
        <v>393</v>
      </c>
      <c r="C3284">
        <v>2013</v>
      </c>
      <c r="D3284">
        <v>99</v>
      </c>
      <c r="E3284">
        <v>99</v>
      </c>
      <c r="F3284">
        <v>99</v>
      </c>
      <c r="G3284">
        <v>99</v>
      </c>
      <c r="H3284">
        <v>99</v>
      </c>
      <c r="I3284">
        <v>99</v>
      </c>
      <c r="J3284">
        <v>999</v>
      </c>
      <c r="K3284">
        <v>99</v>
      </c>
      <c r="L3284">
        <v>99</v>
      </c>
      <c r="M3284">
        <v>41</v>
      </c>
      <c r="N3284">
        <v>99</v>
      </c>
      <c r="O3284">
        <v>99</v>
      </c>
      <c r="P3284">
        <v>9999</v>
      </c>
      <c r="Q3284">
        <v>3</v>
      </c>
      <c r="R3284">
        <v>3</v>
      </c>
      <c r="S3284">
        <v>3</v>
      </c>
      <c r="T3284">
        <v>3.3617212012550433E-2</v>
      </c>
      <c r="U3284">
        <v>5.4046811501743966E-2</v>
      </c>
      <c r="V3284">
        <v>5</v>
      </c>
      <c r="W3284">
        <v>41</v>
      </c>
      <c r="X3284">
        <v>233.22499097146985</v>
      </c>
      <c r="Y3284">
        <v>215.26666666666659</v>
      </c>
      <c r="Z3284">
        <v>215.26666666666659</v>
      </c>
      <c r="AA3284">
        <v>10.127959101199078</v>
      </c>
      <c r="AB3284">
        <v>0</v>
      </c>
    </row>
    <row r="3285" spans="1:28">
      <c r="A3285">
        <v>10</v>
      </c>
      <c r="B3285">
        <v>394</v>
      </c>
      <c r="C3285">
        <v>2013</v>
      </c>
      <c r="D3285">
        <v>99</v>
      </c>
      <c r="E3285">
        <v>99</v>
      </c>
      <c r="F3285">
        <v>99</v>
      </c>
      <c r="G3285">
        <v>99</v>
      </c>
      <c r="H3285">
        <v>99</v>
      </c>
      <c r="I3285">
        <v>99</v>
      </c>
      <c r="J3285">
        <v>999</v>
      </c>
      <c r="K3285">
        <v>99</v>
      </c>
      <c r="L3285">
        <v>99</v>
      </c>
      <c r="M3285">
        <v>42</v>
      </c>
      <c r="N3285">
        <v>99</v>
      </c>
      <c r="O3285">
        <v>99</v>
      </c>
      <c r="P3285">
        <v>9999</v>
      </c>
      <c r="Q3285">
        <v>1</v>
      </c>
      <c r="R3285">
        <v>1</v>
      </c>
      <c r="S3285">
        <v>1</v>
      </c>
      <c r="T3285">
        <v>1.1205737337516807E-2</v>
      </c>
      <c r="U3285">
        <v>1.4746126024477063E-2</v>
      </c>
      <c r="V3285">
        <v>5</v>
      </c>
      <c r="W3285">
        <v>42</v>
      </c>
      <c r="X3285">
        <v>190.89924160346695</v>
      </c>
      <c r="Y3285">
        <v>176.20000000000005</v>
      </c>
      <c r="Z3285">
        <v>176.20000000000005</v>
      </c>
      <c r="AA3285">
        <v>0</v>
      </c>
      <c r="AB3285">
        <v>0</v>
      </c>
    </row>
    <row r="3286" spans="1:28">
      <c r="A3286">
        <v>10</v>
      </c>
      <c r="B3286">
        <v>395</v>
      </c>
      <c r="C3286">
        <v>2013</v>
      </c>
      <c r="D3286">
        <v>99</v>
      </c>
      <c r="E3286">
        <v>99</v>
      </c>
      <c r="F3286">
        <v>99</v>
      </c>
      <c r="G3286">
        <v>99</v>
      </c>
      <c r="H3286">
        <v>99</v>
      </c>
      <c r="I3286">
        <v>99</v>
      </c>
      <c r="J3286">
        <v>999</v>
      </c>
      <c r="K3286">
        <v>99</v>
      </c>
      <c r="L3286">
        <v>99</v>
      </c>
      <c r="M3286">
        <v>43</v>
      </c>
      <c r="N3286">
        <v>99</v>
      </c>
      <c r="O3286">
        <v>99</v>
      </c>
      <c r="P3286">
        <v>9999</v>
      </c>
      <c r="Q3286">
        <v>5</v>
      </c>
      <c r="R3286">
        <v>6</v>
      </c>
      <c r="S3286">
        <v>6</v>
      </c>
      <c r="T3286">
        <v>6.7234424025100867E-2</v>
      </c>
      <c r="U3286">
        <v>9.2527337869817511E-2</v>
      </c>
      <c r="V3286">
        <v>5</v>
      </c>
      <c r="W3286">
        <v>43</v>
      </c>
      <c r="X3286">
        <v>199.63885879378836</v>
      </c>
      <c r="Y3286">
        <v>184.26666666666671</v>
      </c>
      <c r="Z3286">
        <v>184.26666666666671</v>
      </c>
      <c r="AA3286">
        <v>20.068272361006937</v>
      </c>
      <c r="AB3286">
        <v>0</v>
      </c>
    </row>
    <row r="3287" spans="1:28">
      <c r="A3287">
        <v>10</v>
      </c>
      <c r="B3287">
        <v>396</v>
      </c>
      <c r="C3287">
        <v>2013</v>
      </c>
      <c r="D3287">
        <v>99</v>
      </c>
      <c r="E3287">
        <v>99</v>
      </c>
      <c r="F3287">
        <v>99</v>
      </c>
      <c r="G3287">
        <v>99</v>
      </c>
      <c r="H3287">
        <v>99</v>
      </c>
      <c r="I3287">
        <v>99</v>
      </c>
      <c r="J3287">
        <v>999</v>
      </c>
      <c r="K3287">
        <v>99</v>
      </c>
      <c r="L3287">
        <v>99</v>
      </c>
      <c r="M3287">
        <v>44</v>
      </c>
      <c r="N3287">
        <v>99</v>
      </c>
      <c r="O3287">
        <v>99</v>
      </c>
      <c r="P3287">
        <v>9999</v>
      </c>
      <c r="Q3287">
        <v>10</v>
      </c>
      <c r="R3287">
        <v>10</v>
      </c>
      <c r="S3287">
        <v>10</v>
      </c>
      <c r="T3287">
        <v>0.11205737337516807</v>
      </c>
      <c r="U3287">
        <v>0.15064983800602247</v>
      </c>
      <c r="V3287">
        <v>5</v>
      </c>
      <c r="W3287">
        <v>44</v>
      </c>
      <c r="X3287">
        <v>195.02708559046579</v>
      </c>
      <c r="Y3287">
        <v>180.01</v>
      </c>
      <c r="Z3287">
        <v>180.01</v>
      </c>
      <c r="AA3287">
        <v>26.60452781013062</v>
      </c>
      <c r="AB3287">
        <v>0</v>
      </c>
    </row>
    <row r="3288" spans="1:28">
      <c r="A3288">
        <v>10</v>
      </c>
      <c r="B3288">
        <v>397</v>
      </c>
      <c r="C3288">
        <v>2013</v>
      </c>
      <c r="D3288">
        <v>99</v>
      </c>
      <c r="E3288">
        <v>99</v>
      </c>
      <c r="F3288">
        <v>99</v>
      </c>
      <c r="G3288">
        <v>99</v>
      </c>
      <c r="H3288">
        <v>99</v>
      </c>
      <c r="I3288">
        <v>99</v>
      </c>
      <c r="J3288">
        <v>999</v>
      </c>
      <c r="K3288">
        <v>99</v>
      </c>
      <c r="L3288">
        <v>99</v>
      </c>
      <c r="M3288">
        <v>45</v>
      </c>
      <c r="N3288">
        <v>99</v>
      </c>
      <c r="O3288">
        <v>99</v>
      </c>
      <c r="P3288">
        <v>9999</v>
      </c>
      <c r="Q3288">
        <v>21</v>
      </c>
      <c r="R3288">
        <v>24</v>
      </c>
      <c r="S3288">
        <v>24</v>
      </c>
      <c r="T3288">
        <v>0.26893769610040347</v>
      </c>
      <c r="U3288">
        <v>0.38447050486065626</v>
      </c>
      <c r="V3288">
        <v>8</v>
      </c>
      <c r="W3288">
        <v>45</v>
      </c>
      <c r="X3288">
        <v>207.38533766702781</v>
      </c>
      <c r="Y3288">
        <v>191.41666666666663</v>
      </c>
      <c r="Z3288">
        <v>191.41666666666663</v>
      </c>
      <c r="AA3288">
        <v>33.013137115733606</v>
      </c>
      <c r="AB3288">
        <v>0</v>
      </c>
    </row>
    <row r="3289" spans="1:28">
      <c r="A3289">
        <v>10</v>
      </c>
      <c r="B3289">
        <v>398</v>
      </c>
      <c r="C3289">
        <v>2013</v>
      </c>
      <c r="D3289">
        <v>99</v>
      </c>
      <c r="E3289">
        <v>99</v>
      </c>
      <c r="F3289">
        <v>99</v>
      </c>
      <c r="G3289">
        <v>99</v>
      </c>
      <c r="H3289">
        <v>99</v>
      </c>
      <c r="I3289">
        <v>99</v>
      </c>
      <c r="J3289">
        <v>999</v>
      </c>
      <c r="K3289">
        <v>99</v>
      </c>
      <c r="L3289">
        <v>99</v>
      </c>
      <c r="M3289">
        <v>46</v>
      </c>
      <c r="N3289">
        <v>99</v>
      </c>
      <c r="O3289">
        <v>99</v>
      </c>
      <c r="P3289">
        <v>9999</v>
      </c>
      <c r="Q3289">
        <v>19</v>
      </c>
      <c r="R3289">
        <v>30</v>
      </c>
      <c r="S3289">
        <v>30</v>
      </c>
      <c r="T3289">
        <v>0.33617212012550429</v>
      </c>
      <c r="U3289">
        <v>0.48013620666871371</v>
      </c>
      <c r="V3289">
        <v>8</v>
      </c>
      <c r="W3289">
        <v>46</v>
      </c>
      <c r="X3289">
        <v>207.19032141567359</v>
      </c>
      <c r="Y3289">
        <v>191.23666666666671</v>
      </c>
      <c r="Z3289">
        <v>191.23666666666671</v>
      </c>
      <c r="AA3289">
        <v>33.673961090960887</v>
      </c>
      <c r="AB3289">
        <v>0</v>
      </c>
    </row>
    <row r="3290" spans="1:28">
      <c r="A3290">
        <v>10</v>
      </c>
      <c r="B3290">
        <v>399</v>
      </c>
      <c r="C3290">
        <v>2013</v>
      </c>
      <c r="D3290">
        <v>99</v>
      </c>
      <c r="E3290">
        <v>99</v>
      </c>
      <c r="F3290">
        <v>99</v>
      </c>
      <c r="G3290">
        <v>99</v>
      </c>
      <c r="H3290">
        <v>99</v>
      </c>
      <c r="I3290">
        <v>99</v>
      </c>
      <c r="J3290">
        <v>999</v>
      </c>
      <c r="K3290">
        <v>99</v>
      </c>
      <c r="L3290">
        <v>99</v>
      </c>
      <c r="M3290">
        <v>47</v>
      </c>
      <c r="N3290">
        <v>99</v>
      </c>
      <c r="O3290">
        <v>99</v>
      </c>
      <c r="P3290">
        <v>9999</v>
      </c>
      <c r="Q3290">
        <v>12</v>
      </c>
      <c r="R3290">
        <v>13</v>
      </c>
      <c r="S3290">
        <v>13</v>
      </c>
      <c r="T3290">
        <v>0.14567458538771846</v>
      </c>
      <c r="U3290">
        <v>0.19969200514758637</v>
      </c>
      <c r="V3290">
        <v>8</v>
      </c>
      <c r="W3290">
        <v>47</v>
      </c>
      <c r="X3290">
        <v>198.85823818651559</v>
      </c>
      <c r="Y3290">
        <v>183.5461538461538</v>
      </c>
      <c r="Z3290">
        <v>183.5461538461538</v>
      </c>
      <c r="AA3290">
        <v>20.226205978483343</v>
      </c>
      <c r="AB3290">
        <v>0</v>
      </c>
    </row>
    <row r="3291" spans="1:28">
      <c r="A3291">
        <v>10</v>
      </c>
      <c r="B3291">
        <v>400</v>
      </c>
      <c r="C3291">
        <v>2013</v>
      </c>
      <c r="D3291">
        <v>99</v>
      </c>
      <c r="E3291">
        <v>99</v>
      </c>
      <c r="F3291">
        <v>99</v>
      </c>
      <c r="G3291">
        <v>99</v>
      </c>
      <c r="H3291">
        <v>99</v>
      </c>
      <c r="I3291">
        <v>99</v>
      </c>
      <c r="J3291">
        <v>999</v>
      </c>
      <c r="K3291">
        <v>99</v>
      </c>
      <c r="L3291">
        <v>99</v>
      </c>
      <c r="M3291">
        <v>48</v>
      </c>
      <c r="N3291">
        <v>99</v>
      </c>
      <c r="O3291">
        <v>99</v>
      </c>
      <c r="P3291">
        <v>9999</v>
      </c>
      <c r="Q3291">
        <v>33</v>
      </c>
      <c r="R3291">
        <v>41</v>
      </c>
      <c r="S3291">
        <v>41</v>
      </c>
      <c r="T3291">
        <v>0.4594352308381891</v>
      </c>
      <c r="U3291">
        <v>0.63963204649532224</v>
      </c>
      <c r="V3291">
        <v>8</v>
      </c>
      <c r="W3291">
        <v>48</v>
      </c>
      <c r="X3291">
        <v>201.96337499669684</v>
      </c>
      <c r="Y3291">
        <v>186.41219512195124</v>
      </c>
      <c r="Z3291">
        <v>186.41219512195124</v>
      </c>
      <c r="AA3291">
        <v>25.454993234084601</v>
      </c>
      <c r="AB3291">
        <v>0</v>
      </c>
    </row>
    <row r="3292" spans="1:28">
      <c r="A3292">
        <v>10</v>
      </c>
      <c r="B3292">
        <v>401</v>
      </c>
      <c r="C3292">
        <v>2013</v>
      </c>
      <c r="D3292">
        <v>99</v>
      </c>
      <c r="E3292">
        <v>99</v>
      </c>
      <c r="F3292">
        <v>99</v>
      </c>
      <c r="G3292">
        <v>99</v>
      </c>
      <c r="H3292">
        <v>99</v>
      </c>
      <c r="I3292">
        <v>99</v>
      </c>
      <c r="J3292">
        <v>999</v>
      </c>
      <c r="K3292">
        <v>99</v>
      </c>
      <c r="L3292">
        <v>99</v>
      </c>
      <c r="M3292">
        <v>49</v>
      </c>
      <c r="N3292">
        <v>99</v>
      </c>
      <c r="O3292">
        <v>99</v>
      </c>
      <c r="P3292">
        <v>9999</v>
      </c>
      <c r="Q3292">
        <v>39</v>
      </c>
      <c r="R3292">
        <v>47</v>
      </c>
      <c r="S3292">
        <v>47</v>
      </c>
      <c r="T3292">
        <v>0.52666965486328998</v>
      </c>
      <c r="U3292">
        <v>0.71281032456457749</v>
      </c>
      <c r="V3292">
        <v>8</v>
      </c>
      <c r="W3292">
        <v>49</v>
      </c>
      <c r="X3292">
        <v>196.33710610635995</v>
      </c>
      <c r="Y3292">
        <v>181.21914893617028</v>
      </c>
      <c r="Z3292">
        <v>181.21914893617028</v>
      </c>
      <c r="AA3292">
        <v>28.683835156333057</v>
      </c>
      <c r="AB3292">
        <v>0</v>
      </c>
    </row>
    <row r="3293" spans="1:28">
      <c r="A3293">
        <v>10</v>
      </c>
      <c r="B3293">
        <v>402</v>
      </c>
      <c r="C3293">
        <v>2013</v>
      </c>
      <c r="D3293">
        <v>99</v>
      </c>
      <c r="E3293">
        <v>99</v>
      </c>
      <c r="F3293">
        <v>99</v>
      </c>
      <c r="G3293">
        <v>99</v>
      </c>
      <c r="H3293">
        <v>99</v>
      </c>
      <c r="I3293">
        <v>99</v>
      </c>
      <c r="J3293">
        <v>999</v>
      </c>
      <c r="K3293">
        <v>99</v>
      </c>
      <c r="L3293">
        <v>99</v>
      </c>
      <c r="M3293">
        <v>50</v>
      </c>
      <c r="N3293">
        <v>99</v>
      </c>
      <c r="O3293">
        <v>99</v>
      </c>
      <c r="P3293">
        <v>9999</v>
      </c>
      <c r="Q3293">
        <v>50</v>
      </c>
      <c r="R3293">
        <v>64</v>
      </c>
      <c r="S3293">
        <v>64</v>
      </c>
      <c r="T3293">
        <v>0.71716718960107562</v>
      </c>
      <c r="U3293">
        <v>0.92703923147409084</v>
      </c>
      <c r="V3293">
        <v>12.375</v>
      </c>
      <c r="W3293">
        <v>50</v>
      </c>
      <c r="X3293">
        <v>187.51862134344529</v>
      </c>
      <c r="Y3293">
        <v>173.07968749999995</v>
      </c>
      <c r="Z3293">
        <v>173.07968749999995</v>
      </c>
      <c r="AA3293">
        <v>34.882589584954346</v>
      </c>
      <c r="AB3293">
        <v>0</v>
      </c>
    </row>
    <row r="3294" spans="1:28">
      <c r="A3294">
        <v>10</v>
      </c>
      <c r="B3294">
        <v>403</v>
      </c>
      <c r="C3294">
        <v>2013</v>
      </c>
      <c r="D3294">
        <v>99</v>
      </c>
      <c r="E3294">
        <v>99</v>
      </c>
      <c r="F3294">
        <v>99</v>
      </c>
      <c r="G3294">
        <v>99</v>
      </c>
      <c r="H3294">
        <v>99</v>
      </c>
      <c r="I3294">
        <v>99</v>
      </c>
      <c r="J3294">
        <v>999</v>
      </c>
      <c r="K3294">
        <v>99</v>
      </c>
      <c r="L3294">
        <v>99</v>
      </c>
      <c r="M3294">
        <v>51</v>
      </c>
      <c r="N3294">
        <v>99</v>
      </c>
      <c r="O3294">
        <v>99</v>
      </c>
      <c r="P3294">
        <v>9999</v>
      </c>
      <c r="Q3294">
        <v>70</v>
      </c>
      <c r="R3294">
        <v>91</v>
      </c>
      <c r="S3294">
        <v>91</v>
      </c>
      <c r="T3294">
        <v>1.0197220977140296</v>
      </c>
      <c r="U3294">
        <v>1.302429403340106</v>
      </c>
      <c r="V3294">
        <v>11</v>
      </c>
      <c r="W3294">
        <v>51</v>
      </c>
      <c r="X3294">
        <v>185.28448799304712</v>
      </c>
      <c r="Y3294">
        <v>171.01758241758239</v>
      </c>
      <c r="Z3294">
        <v>171.01758241758239</v>
      </c>
      <c r="AA3294">
        <v>27.55102596125861</v>
      </c>
      <c r="AB3294">
        <v>0</v>
      </c>
    </row>
    <row r="3295" spans="1:28">
      <c r="A3295">
        <v>10</v>
      </c>
      <c r="B3295">
        <v>404</v>
      </c>
      <c r="C3295">
        <v>2013</v>
      </c>
      <c r="D3295">
        <v>99</v>
      </c>
      <c r="E3295">
        <v>99</v>
      </c>
      <c r="F3295">
        <v>99</v>
      </c>
      <c r="G3295">
        <v>99</v>
      </c>
      <c r="H3295">
        <v>99</v>
      </c>
      <c r="I3295">
        <v>99</v>
      </c>
      <c r="J3295">
        <v>999</v>
      </c>
      <c r="K3295">
        <v>99</v>
      </c>
      <c r="L3295">
        <v>99</v>
      </c>
      <c r="M3295">
        <v>52</v>
      </c>
      <c r="N3295">
        <v>99</v>
      </c>
      <c r="O3295">
        <v>99</v>
      </c>
      <c r="P3295">
        <v>9999</v>
      </c>
      <c r="Q3295">
        <v>93</v>
      </c>
      <c r="R3295">
        <v>131</v>
      </c>
      <c r="S3295">
        <v>131</v>
      </c>
      <c r="T3295">
        <v>1.4679515912147021</v>
      </c>
      <c r="U3295">
        <v>1.8105514473674196</v>
      </c>
      <c r="V3295">
        <v>11</v>
      </c>
      <c r="W3295">
        <v>52</v>
      </c>
      <c r="X3295">
        <v>178.92286189243501</v>
      </c>
      <c r="Y3295">
        <v>165.14580152671755</v>
      </c>
      <c r="Z3295">
        <v>165.14580152671755</v>
      </c>
      <c r="AA3295">
        <v>27.547256439337687</v>
      </c>
      <c r="AB3295">
        <v>0</v>
      </c>
    </row>
    <row r="3296" spans="1:28">
      <c r="A3296">
        <v>10</v>
      </c>
      <c r="B3296">
        <v>405</v>
      </c>
      <c r="C3296">
        <v>2013</v>
      </c>
      <c r="D3296">
        <v>99</v>
      </c>
      <c r="E3296">
        <v>99</v>
      </c>
      <c r="F3296">
        <v>99</v>
      </c>
      <c r="G3296">
        <v>99</v>
      </c>
      <c r="H3296">
        <v>99</v>
      </c>
      <c r="I3296">
        <v>99</v>
      </c>
      <c r="J3296">
        <v>999</v>
      </c>
      <c r="K3296">
        <v>99</v>
      </c>
      <c r="L3296">
        <v>99</v>
      </c>
      <c r="M3296">
        <v>53</v>
      </c>
      <c r="N3296">
        <v>99</v>
      </c>
      <c r="O3296">
        <v>99</v>
      </c>
      <c r="P3296">
        <v>9999</v>
      </c>
      <c r="Q3296">
        <v>83</v>
      </c>
      <c r="R3296">
        <v>111</v>
      </c>
      <c r="S3296">
        <v>111</v>
      </c>
      <c r="T3296">
        <v>1.2438368444643657</v>
      </c>
      <c r="U3296">
        <v>1.5004141385052896</v>
      </c>
      <c r="V3296">
        <v>11</v>
      </c>
      <c r="W3296">
        <v>53</v>
      </c>
      <c r="X3296">
        <v>174.99048344118771</v>
      </c>
      <c r="Y3296">
        <v>161.51621621621621</v>
      </c>
      <c r="Z3296">
        <v>161.51621621621621</v>
      </c>
      <c r="AA3296">
        <v>26.547630289185683</v>
      </c>
      <c r="AB3296">
        <v>0</v>
      </c>
    </row>
    <row r="3297" spans="1:28">
      <c r="A3297">
        <v>10</v>
      </c>
      <c r="B3297">
        <v>406</v>
      </c>
      <c r="C3297">
        <v>2013</v>
      </c>
      <c r="D3297">
        <v>99</v>
      </c>
      <c r="E3297">
        <v>99</v>
      </c>
      <c r="F3297">
        <v>99</v>
      </c>
      <c r="G3297">
        <v>99</v>
      </c>
      <c r="H3297">
        <v>99</v>
      </c>
      <c r="I3297">
        <v>99</v>
      </c>
      <c r="J3297">
        <v>999</v>
      </c>
      <c r="K3297">
        <v>99</v>
      </c>
      <c r="L3297">
        <v>99</v>
      </c>
      <c r="M3297">
        <v>54</v>
      </c>
      <c r="N3297">
        <v>99</v>
      </c>
      <c r="O3297">
        <v>99</v>
      </c>
      <c r="P3297">
        <v>9999</v>
      </c>
      <c r="Q3297">
        <v>156</v>
      </c>
      <c r="R3297">
        <v>268</v>
      </c>
      <c r="S3297">
        <v>268</v>
      </c>
      <c r="T3297">
        <v>3.003137606454505</v>
      </c>
      <c r="U3297">
        <v>3.589141796387803</v>
      </c>
      <c r="V3297">
        <v>11.011194029850742</v>
      </c>
      <c r="W3297">
        <v>54</v>
      </c>
      <c r="X3297">
        <v>173.37324752187067</v>
      </c>
      <c r="Y3297">
        <v>160.02350746268661</v>
      </c>
      <c r="Z3297">
        <v>160.02350746268661</v>
      </c>
      <c r="AA3297">
        <v>26.338965934592991</v>
      </c>
      <c r="AB3297">
        <v>0</v>
      </c>
    </row>
    <row r="3298" spans="1:28">
      <c r="A3298">
        <v>10</v>
      </c>
      <c r="B3298">
        <v>407</v>
      </c>
      <c r="C3298">
        <v>2013</v>
      </c>
      <c r="D3298">
        <v>99</v>
      </c>
      <c r="E3298">
        <v>99</v>
      </c>
      <c r="F3298">
        <v>99</v>
      </c>
      <c r="G3298">
        <v>99</v>
      </c>
      <c r="H3298">
        <v>99</v>
      </c>
      <c r="I3298">
        <v>99</v>
      </c>
      <c r="J3298">
        <v>999</v>
      </c>
      <c r="K3298">
        <v>99</v>
      </c>
      <c r="L3298">
        <v>99</v>
      </c>
      <c r="M3298">
        <v>55</v>
      </c>
      <c r="N3298">
        <v>99</v>
      </c>
      <c r="O3298">
        <v>99</v>
      </c>
      <c r="P3298">
        <v>9999</v>
      </c>
      <c r="Q3298">
        <v>198</v>
      </c>
      <c r="R3298">
        <v>351</v>
      </c>
      <c r="S3298">
        <v>351</v>
      </c>
      <c r="T3298">
        <v>3.9332138054683994</v>
      </c>
      <c r="U3298">
        <v>4.4966980645332999</v>
      </c>
      <c r="V3298">
        <v>16.905982905982906</v>
      </c>
      <c r="W3298">
        <v>55</v>
      </c>
      <c r="X3298">
        <v>165.84900593567988</v>
      </c>
      <c r="Y3298">
        <v>153.07863247863253</v>
      </c>
      <c r="Z3298">
        <v>153.07863247863253</v>
      </c>
      <c r="AA3298">
        <v>27.859649759815021</v>
      </c>
      <c r="AB3298">
        <v>0</v>
      </c>
    </row>
    <row r="3299" spans="1:28">
      <c r="A3299">
        <v>10</v>
      </c>
      <c r="B3299">
        <v>408</v>
      </c>
      <c r="C3299">
        <v>2013</v>
      </c>
      <c r="D3299">
        <v>99</v>
      </c>
      <c r="E3299">
        <v>99</v>
      </c>
      <c r="F3299">
        <v>99</v>
      </c>
      <c r="G3299">
        <v>99</v>
      </c>
      <c r="H3299">
        <v>99</v>
      </c>
      <c r="I3299">
        <v>99</v>
      </c>
      <c r="J3299">
        <v>999</v>
      </c>
      <c r="K3299">
        <v>99</v>
      </c>
      <c r="L3299">
        <v>99</v>
      </c>
      <c r="M3299">
        <v>56</v>
      </c>
      <c r="N3299">
        <v>99</v>
      </c>
      <c r="O3299">
        <v>99</v>
      </c>
      <c r="P3299">
        <v>9999</v>
      </c>
      <c r="Q3299">
        <v>158</v>
      </c>
      <c r="R3299">
        <v>292</v>
      </c>
      <c r="S3299">
        <v>292</v>
      </c>
      <c r="T3299">
        <v>3.2720753025549079</v>
      </c>
      <c r="U3299">
        <v>3.66242050210308</v>
      </c>
      <c r="V3299">
        <v>14.582191780821921</v>
      </c>
      <c r="W3299">
        <v>56</v>
      </c>
      <c r="X3299">
        <v>162.37217827513018</v>
      </c>
      <c r="Y3299">
        <v>149.86952054794523</v>
      </c>
      <c r="Z3299">
        <v>149.86952054794523</v>
      </c>
      <c r="AA3299">
        <v>23.801207141948879</v>
      </c>
      <c r="AB3299">
        <v>0</v>
      </c>
    </row>
    <row r="3300" spans="1:28">
      <c r="A3300">
        <v>10</v>
      </c>
      <c r="B3300">
        <v>409</v>
      </c>
      <c r="C3300">
        <v>2013</v>
      </c>
      <c r="D3300">
        <v>99</v>
      </c>
      <c r="E3300">
        <v>99</v>
      </c>
      <c r="F3300">
        <v>99</v>
      </c>
      <c r="G3300">
        <v>99</v>
      </c>
      <c r="H3300">
        <v>99</v>
      </c>
      <c r="I3300">
        <v>99</v>
      </c>
      <c r="J3300">
        <v>999</v>
      </c>
      <c r="K3300">
        <v>99</v>
      </c>
      <c r="L3300">
        <v>99</v>
      </c>
      <c r="M3300">
        <v>57</v>
      </c>
      <c r="N3300">
        <v>99</v>
      </c>
      <c r="O3300">
        <v>99</v>
      </c>
      <c r="P3300">
        <v>9999</v>
      </c>
      <c r="Q3300">
        <v>260</v>
      </c>
      <c r="R3300">
        <v>639</v>
      </c>
      <c r="S3300">
        <v>639</v>
      </c>
      <c r="T3300">
        <v>7.1604661586732403</v>
      </c>
      <c r="U3300">
        <v>7.7814855106758349</v>
      </c>
      <c r="V3300">
        <v>14.133020344287949</v>
      </c>
      <c r="W3300">
        <v>57</v>
      </c>
      <c r="X3300">
        <v>157.64780085351401</v>
      </c>
      <c r="Y3300">
        <v>145.50892018779339</v>
      </c>
      <c r="Z3300">
        <v>145.50892018779339</v>
      </c>
      <c r="AA3300">
        <v>25.387812041262244</v>
      </c>
      <c r="AB3300">
        <v>0</v>
      </c>
    </row>
    <row r="3301" spans="1:28">
      <c r="A3301">
        <v>10</v>
      </c>
      <c r="B3301">
        <v>410</v>
      </c>
      <c r="C3301">
        <v>2013</v>
      </c>
      <c r="D3301">
        <v>99</v>
      </c>
      <c r="E3301">
        <v>99</v>
      </c>
      <c r="F3301">
        <v>99</v>
      </c>
      <c r="G3301">
        <v>99</v>
      </c>
      <c r="H3301">
        <v>99</v>
      </c>
      <c r="I3301">
        <v>99</v>
      </c>
      <c r="J3301">
        <v>999</v>
      </c>
      <c r="K3301">
        <v>99</v>
      </c>
      <c r="L3301">
        <v>99</v>
      </c>
      <c r="M3301">
        <v>58</v>
      </c>
      <c r="N3301">
        <v>99</v>
      </c>
      <c r="O3301">
        <v>99</v>
      </c>
      <c r="P3301">
        <v>9999</v>
      </c>
      <c r="Q3301">
        <v>286</v>
      </c>
      <c r="R3301">
        <v>917</v>
      </c>
      <c r="S3301">
        <v>917</v>
      </c>
      <c r="T3301">
        <v>10.275661138502912</v>
      </c>
      <c r="U3301">
        <v>10.79360352889357</v>
      </c>
      <c r="V3301">
        <v>14.463467829880043</v>
      </c>
      <c r="W3301">
        <v>58</v>
      </c>
      <c r="X3301">
        <v>152.37839249235867</v>
      </c>
      <c r="Y3301">
        <v>140.64525627044705</v>
      </c>
      <c r="Z3301">
        <v>140.64525627044705</v>
      </c>
      <c r="AA3301">
        <v>24.599232902563379</v>
      </c>
      <c r="AB3301">
        <v>0</v>
      </c>
    </row>
    <row r="3302" spans="1:28">
      <c r="A3302">
        <v>10</v>
      </c>
      <c r="B3302">
        <v>411</v>
      </c>
      <c r="C3302">
        <v>2013</v>
      </c>
      <c r="D3302">
        <v>99</v>
      </c>
      <c r="E3302">
        <v>99</v>
      </c>
      <c r="F3302">
        <v>99</v>
      </c>
      <c r="G3302">
        <v>99</v>
      </c>
      <c r="H3302">
        <v>99</v>
      </c>
      <c r="I3302">
        <v>99</v>
      </c>
      <c r="J3302">
        <v>999</v>
      </c>
      <c r="K3302">
        <v>99</v>
      </c>
      <c r="L3302">
        <v>99</v>
      </c>
      <c r="M3302">
        <v>59</v>
      </c>
      <c r="N3302">
        <v>99</v>
      </c>
      <c r="O3302">
        <v>99</v>
      </c>
      <c r="P3302">
        <v>9999</v>
      </c>
      <c r="Q3302">
        <v>222</v>
      </c>
      <c r="R3302">
        <v>724</v>
      </c>
      <c r="S3302">
        <v>724</v>
      </c>
      <c r="T3302">
        <v>8.1129538323621695</v>
      </c>
      <c r="U3302">
        <v>8.2666263617047306</v>
      </c>
      <c r="V3302">
        <v>14.117403314917128</v>
      </c>
      <c r="W3302">
        <v>59</v>
      </c>
      <c r="X3302">
        <v>147.81414795616035</v>
      </c>
      <c r="Y3302">
        <v>136.43245856353596</v>
      </c>
      <c r="Z3302">
        <v>136.43245856353596</v>
      </c>
      <c r="AA3302">
        <v>24.71108378665912</v>
      </c>
      <c r="AB3302">
        <v>0</v>
      </c>
    </row>
    <row r="3303" spans="1:28">
      <c r="A3303">
        <v>10</v>
      </c>
      <c r="B3303">
        <v>412</v>
      </c>
      <c r="C3303">
        <v>2013</v>
      </c>
      <c r="D3303">
        <v>99</v>
      </c>
      <c r="E3303">
        <v>99</v>
      </c>
      <c r="F3303">
        <v>99</v>
      </c>
      <c r="G3303">
        <v>99</v>
      </c>
      <c r="H3303">
        <v>99</v>
      </c>
      <c r="I3303">
        <v>99</v>
      </c>
      <c r="J3303">
        <v>999</v>
      </c>
      <c r="K3303">
        <v>99</v>
      </c>
      <c r="L3303">
        <v>99</v>
      </c>
      <c r="M3303">
        <v>60</v>
      </c>
      <c r="N3303">
        <v>99</v>
      </c>
      <c r="O3303">
        <v>99</v>
      </c>
      <c r="P3303">
        <v>9999</v>
      </c>
      <c r="Q3303">
        <v>337</v>
      </c>
      <c r="R3303">
        <v>1477</v>
      </c>
      <c r="S3303">
        <v>1477</v>
      </c>
      <c r="T3303">
        <v>16.550874047512327</v>
      </c>
      <c r="U3303">
        <v>16.270383359942478</v>
      </c>
      <c r="V3303">
        <v>17.88828706838185</v>
      </c>
      <c r="W3303">
        <v>60</v>
      </c>
      <c r="X3303">
        <v>142.60788940716839</v>
      </c>
      <c r="Y3303">
        <v>131.62708192281661</v>
      </c>
      <c r="Z3303">
        <v>131.62708192281661</v>
      </c>
      <c r="AA3303">
        <v>23.092643723170475</v>
      </c>
      <c r="AB3303">
        <v>0</v>
      </c>
    </row>
    <row r="3304" spans="1:28">
      <c r="A3304">
        <v>10</v>
      </c>
      <c r="B3304">
        <v>413</v>
      </c>
      <c r="C3304">
        <v>2013</v>
      </c>
      <c r="D3304">
        <v>99</v>
      </c>
      <c r="E3304">
        <v>99</v>
      </c>
      <c r="F3304">
        <v>99</v>
      </c>
      <c r="G3304">
        <v>99</v>
      </c>
      <c r="H3304">
        <v>99</v>
      </c>
      <c r="I3304">
        <v>99</v>
      </c>
      <c r="J3304">
        <v>999</v>
      </c>
      <c r="K3304">
        <v>99</v>
      </c>
      <c r="L3304">
        <v>99</v>
      </c>
      <c r="M3304">
        <v>61</v>
      </c>
      <c r="N3304">
        <v>99</v>
      </c>
      <c r="O3304">
        <v>99</v>
      </c>
      <c r="P3304">
        <v>9999</v>
      </c>
      <c r="Q3304">
        <v>292</v>
      </c>
      <c r="R3304">
        <v>1088</v>
      </c>
      <c r="S3304">
        <v>1088</v>
      </c>
      <c r="T3304">
        <v>12.191842223218284</v>
      </c>
      <c r="U3304">
        <v>11.371037386618237</v>
      </c>
      <c r="V3304">
        <v>17</v>
      </c>
      <c r="W3304">
        <v>61</v>
      </c>
      <c r="X3304">
        <v>135.29989325090827</v>
      </c>
      <c r="Y3304">
        <v>124.8818014705883</v>
      </c>
      <c r="Z3304">
        <v>124.8818014705883</v>
      </c>
      <c r="AA3304">
        <v>21.953227763923064</v>
      </c>
      <c r="AB3304">
        <v>0</v>
      </c>
    </row>
    <row r="3305" spans="1:28">
      <c r="A3305">
        <v>10</v>
      </c>
      <c r="B3305">
        <v>414</v>
      </c>
      <c r="C3305">
        <v>2013</v>
      </c>
      <c r="D3305">
        <v>99</v>
      </c>
      <c r="E3305">
        <v>99</v>
      </c>
      <c r="F3305">
        <v>99</v>
      </c>
      <c r="G3305">
        <v>99</v>
      </c>
      <c r="H3305">
        <v>99</v>
      </c>
      <c r="I3305">
        <v>99</v>
      </c>
      <c r="J3305">
        <v>999</v>
      </c>
      <c r="K3305">
        <v>99</v>
      </c>
      <c r="L3305">
        <v>99</v>
      </c>
      <c r="M3305">
        <v>62</v>
      </c>
      <c r="N3305">
        <v>99</v>
      </c>
      <c r="O3305">
        <v>99</v>
      </c>
      <c r="P3305">
        <v>9999</v>
      </c>
      <c r="Q3305">
        <v>292</v>
      </c>
      <c r="R3305">
        <v>1007</v>
      </c>
      <c r="S3305">
        <v>1007</v>
      </c>
      <c r="T3305">
        <v>11.284177498879423</v>
      </c>
      <c r="U3305">
        <v>10.265538228160064</v>
      </c>
      <c r="V3305">
        <v>17.407149950347563</v>
      </c>
      <c r="W3305">
        <v>62</v>
      </c>
      <c r="X3305">
        <v>131.97100254878882</v>
      </c>
      <c r="Y3305">
        <v>121.80923535253235</v>
      </c>
      <c r="Z3305">
        <v>121.80923535253235</v>
      </c>
      <c r="AA3305">
        <v>23.735201402387499</v>
      </c>
      <c r="AB3305">
        <v>0</v>
      </c>
    </row>
    <row r="3306" spans="1:28">
      <c r="A3306">
        <v>10</v>
      </c>
      <c r="B3306">
        <v>415</v>
      </c>
      <c r="C3306">
        <v>2013</v>
      </c>
      <c r="D3306">
        <v>99</v>
      </c>
      <c r="E3306">
        <v>99</v>
      </c>
      <c r="F3306">
        <v>99</v>
      </c>
      <c r="G3306">
        <v>99</v>
      </c>
      <c r="H3306">
        <v>99</v>
      </c>
      <c r="I3306">
        <v>99</v>
      </c>
      <c r="J3306">
        <v>999</v>
      </c>
      <c r="K3306">
        <v>99</v>
      </c>
      <c r="L3306">
        <v>99</v>
      </c>
      <c r="M3306">
        <v>63</v>
      </c>
      <c r="N3306">
        <v>99</v>
      </c>
      <c r="O3306">
        <v>99</v>
      </c>
      <c r="P3306">
        <v>9999</v>
      </c>
      <c r="Q3306">
        <v>299</v>
      </c>
      <c r="R3306">
        <v>1003</v>
      </c>
      <c r="S3306">
        <v>1003</v>
      </c>
      <c r="T3306">
        <v>11.239354549529359</v>
      </c>
      <c r="U3306">
        <v>9.7190695612927058</v>
      </c>
      <c r="V3306">
        <v>17.245264207377861</v>
      </c>
      <c r="W3306">
        <v>63</v>
      </c>
      <c r="X3306">
        <v>125.44403625526468</v>
      </c>
      <c r="Y3306">
        <v>115.78484546360916</v>
      </c>
      <c r="Z3306">
        <v>115.78484546360916</v>
      </c>
      <c r="AA3306">
        <v>21.419263644808215</v>
      </c>
      <c r="AB3306">
        <v>0</v>
      </c>
    </row>
    <row r="3307" spans="1:28">
      <c r="A3307">
        <v>10</v>
      </c>
      <c r="B3307">
        <v>416</v>
      </c>
      <c r="C3307">
        <v>2013</v>
      </c>
      <c r="D3307">
        <v>99</v>
      </c>
      <c r="E3307">
        <v>99</v>
      </c>
      <c r="F3307">
        <v>99</v>
      </c>
      <c r="G3307">
        <v>99</v>
      </c>
      <c r="H3307">
        <v>99</v>
      </c>
      <c r="I3307">
        <v>99</v>
      </c>
      <c r="J3307">
        <v>999</v>
      </c>
      <c r="K3307">
        <v>99</v>
      </c>
      <c r="L3307">
        <v>99</v>
      </c>
      <c r="M3307">
        <v>64</v>
      </c>
      <c r="N3307">
        <v>99</v>
      </c>
      <c r="O3307">
        <v>99</v>
      </c>
      <c r="P3307">
        <v>9999</v>
      </c>
      <c r="Q3307">
        <v>112</v>
      </c>
      <c r="R3307">
        <v>293</v>
      </c>
      <c r="S3307">
        <v>293</v>
      </c>
      <c r="T3307">
        <v>3.2832810398924255</v>
      </c>
      <c r="U3307">
        <v>2.9957315739748767</v>
      </c>
      <c r="V3307">
        <v>17.839590443686003</v>
      </c>
      <c r="W3307">
        <v>64</v>
      </c>
      <c r="X3307">
        <v>132.36145674255556</v>
      </c>
      <c r="Y3307">
        <v>122.16962457337883</v>
      </c>
      <c r="Z3307">
        <v>122.16962457337883</v>
      </c>
      <c r="AA3307">
        <v>23.12348802611476</v>
      </c>
      <c r="AB3307">
        <v>0</v>
      </c>
    </row>
    <row r="3308" spans="1:28">
      <c r="A3308">
        <v>10</v>
      </c>
      <c r="B3308">
        <v>417</v>
      </c>
      <c r="C3308">
        <v>2013</v>
      </c>
      <c r="D3308">
        <v>99</v>
      </c>
      <c r="E3308">
        <v>99</v>
      </c>
      <c r="F3308">
        <v>99</v>
      </c>
      <c r="G3308">
        <v>99</v>
      </c>
      <c r="H3308">
        <v>99</v>
      </c>
      <c r="I3308">
        <v>99</v>
      </c>
      <c r="J3308">
        <v>999</v>
      </c>
      <c r="K3308">
        <v>99</v>
      </c>
      <c r="L3308">
        <v>99</v>
      </c>
      <c r="M3308">
        <v>65</v>
      </c>
      <c r="N3308">
        <v>99</v>
      </c>
      <c r="O3308">
        <v>99</v>
      </c>
      <c r="P3308">
        <v>9999</v>
      </c>
      <c r="Q3308">
        <v>86</v>
      </c>
      <c r="R3308">
        <v>211</v>
      </c>
      <c r="S3308">
        <v>211</v>
      </c>
      <c r="T3308">
        <v>2.3644105782160474</v>
      </c>
      <c r="U3308">
        <v>2.191306129325199</v>
      </c>
      <c r="V3308">
        <v>17</v>
      </c>
      <c r="W3308">
        <v>65</v>
      </c>
      <c r="X3308">
        <v>134.44568247985916</v>
      </c>
      <c r="Y3308">
        <v>124.09336492890998</v>
      </c>
      <c r="Z3308">
        <v>124.09336492890998</v>
      </c>
      <c r="AA3308">
        <v>24.161650581436639</v>
      </c>
      <c r="AB3308">
        <v>0</v>
      </c>
    </row>
    <row r="3309" spans="1:28">
      <c r="A3309">
        <v>10</v>
      </c>
      <c r="B3309">
        <v>418</v>
      </c>
      <c r="C3309">
        <v>2013</v>
      </c>
      <c r="D3309">
        <v>99</v>
      </c>
      <c r="E3309">
        <v>99</v>
      </c>
      <c r="F3309">
        <v>99</v>
      </c>
      <c r="G3309">
        <v>99</v>
      </c>
      <c r="H3309">
        <v>99</v>
      </c>
      <c r="I3309">
        <v>99</v>
      </c>
      <c r="J3309">
        <v>999</v>
      </c>
      <c r="K3309">
        <v>99</v>
      </c>
      <c r="L3309">
        <v>99</v>
      </c>
      <c r="M3309">
        <v>66</v>
      </c>
      <c r="N3309">
        <v>99</v>
      </c>
      <c r="O3309">
        <v>99</v>
      </c>
      <c r="P3309">
        <v>9999</v>
      </c>
      <c r="Q3309">
        <v>9</v>
      </c>
      <c r="R3309">
        <v>11</v>
      </c>
      <c r="S3309">
        <v>11</v>
      </c>
      <c r="T3309">
        <v>0.12326311071268492</v>
      </c>
      <c r="U3309">
        <v>9.3632041976077982E-2</v>
      </c>
      <c r="V3309">
        <v>17</v>
      </c>
      <c r="W3309">
        <v>66</v>
      </c>
      <c r="X3309">
        <v>110.19403132079184</v>
      </c>
      <c r="Y3309">
        <v>101.70909090909095</v>
      </c>
      <c r="Z3309">
        <v>101.70909090909095</v>
      </c>
      <c r="AA3309">
        <v>10.405195777761657</v>
      </c>
      <c r="AB3309">
        <v>0</v>
      </c>
    </row>
    <row r="3310" spans="1:28">
      <c r="A3310">
        <v>10</v>
      </c>
      <c r="B3310">
        <v>419</v>
      </c>
      <c r="C3310">
        <v>2013</v>
      </c>
      <c r="D3310">
        <v>99</v>
      </c>
      <c r="E3310">
        <v>99</v>
      </c>
      <c r="F3310">
        <v>99</v>
      </c>
      <c r="G3310">
        <v>99</v>
      </c>
      <c r="H3310">
        <v>99</v>
      </c>
      <c r="I3310">
        <v>99</v>
      </c>
      <c r="J3310">
        <v>999</v>
      </c>
      <c r="K3310">
        <v>99</v>
      </c>
      <c r="L3310">
        <v>99</v>
      </c>
      <c r="M3310">
        <v>67</v>
      </c>
      <c r="N3310">
        <v>99</v>
      </c>
      <c r="O3310">
        <v>99</v>
      </c>
      <c r="P3310">
        <v>9999</v>
      </c>
    </row>
    <row r="3311" spans="1:28">
      <c r="A3311">
        <v>10</v>
      </c>
      <c r="B3311">
        <v>420</v>
      </c>
      <c r="C3311">
        <v>2013</v>
      </c>
      <c r="D3311">
        <v>99</v>
      </c>
      <c r="E3311">
        <v>99</v>
      </c>
      <c r="F3311">
        <v>99</v>
      </c>
      <c r="G3311">
        <v>99</v>
      </c>
      <c r="H3311">
        <v>99</v>
      </c>
      <c r="I3311">
        <v>99</v>
      </c>
      <c r="J3311">
        <v>999</v>
      </c>
      <c r="K3311">
        <v>99</v>
      </c>
      <c r="L3311">
        <v>99</v>
      </c>
      <c r="M3311">
        <v>68</v>
      </c>
      <c r="N3311">
        <v>99</v>
      </c>
      <c r="O3311">
        <v>99</v>
      </c>
      <c r="P3311">
        <v>9999</v>
      </c>
    </row>
    <row r="3312" spans="1:28">
      <c r="A3312">
        <v>10</v>
      </c>
      <c r="B3312">
        <v>421</v>
      </c>
      <c r="C3312">
        <v>2012</v>
      </c>
      <c r="D3312">
        <v>99</v>
      </c>
      <c r="E3312">
        <v>99</v>
      </c>
      <c r="F3312">
        <v>99</v>
      </c>
      <c r="G3312">
        <v>99</v>
      </c>
      <c r="H3312">
        <v>99</v>
      </c>
      <c r="I3312">
        <v>99</v>
      </c>
      <c r="J3312">
        <v>999</v>
      </c>
      <c r="K3312">
        <v>99</v>
      </c>
      <c r="L3312">
        <v>99</v>
      </c>
      <c r="M3312">
        <v>0</v>
      </c>
      <c r="N3312">
        <v>99</v>
      </c>
      <c r="O3312">
        <v>99</v>
      </c>
      <c r="P3312">
        <v>9999</v>
      </c>
      <c r="Q3312">
        <v>22</v>
      </c>
      <c r="R3312">
        <v>28</v>
      </c>
      <c r="S3312">
        <v>0</v>
      </c>
      <c r="T3312">
        <v>0.31337437045327371</v>
      </c>
      <c r="U3312">
        <v>0</v>
      </c>
      <c r="V3312">
        <v>50.571428571428562</v>
      </c>
      <c r="X3312">
        <v>113.07073208481658</v>
      </c>
      <c r="Y3312">
        <v>0</v>
      </c>
    </row>
    <row r="3313" spans="1:28">
      <c r="A3313">
        <v>10</v>
      </c>
      <c r="B3313">
        <v>422</v>
      </c>
      <c r="C3313">
        <v>2012</v>
      </c>
      <c r="D3313">
        <v>99</v>
      </c>
      <c r="E3313">
        <v>99</v>
      </c>
      <c r="F3313">
        <v>99</v>
      </c>
      <c r="G3313">
        <v>99</v>
      </c>
      <c r="H3313">
        <v>99</v>
      </c>
      <c r="I3313">
        <v>99</v>
      </c>
      <c r="J3313">
        <v>999</v>
      </c>
      <c r="K3313">
        <v>99</v>
      </c>
      <c r="L3313">
        <v>99</v>
      </c>
      <c r="M3313">
        <v>35</v>
      </c>
      <c r="N3313">
        <v>99</v>
      </c>
      <c r="O3313">
        <v>99</v>
      </c>
      <c r="P3313">
        <v>9999</v>
      </c>
      <c r="Q3313">
        <v>4</v>
      </c>
      <c r="R3313">
        <v>4</v>
      </c>
      <c r="S3313">
        <v>4</v>
      </c>
      <c r="T3313">
        <v>4.4767767207610526E-2</v>
      </c>
      <c r="U3313">
        <v>7.0162850926415513E-2</v>
      </c>
      <c r="V3313">
        <v>2</v>
      </c>
      <c r="W3313">
        <v>35</v>
      </c>
      <c r="X3313">
        <v>228.73781148429032</v>
      </c>
      <c r="Y3313">
        <v>211.125</v>
      </c>
      <c r="Z3313">
        <v>211.125</v>
      </c>
      <c r="AA3313">
        <v>24.86396740264912</v>
      </c>
      <c r="AB3313">
        <v>0</v>
      </c>
    </row>
    <row r="3314" spans="1:28">
      <c r="A3314">
        <v>10</v>
      </c>
      <c r="B3314">
        <v>423</v>
      </c>
      <c r="C3314">
        <v>2012</v>
      </c>
      <c r="D3314">
        <v>99</v>
      </c>
      <c r="E3314">
        <v>99</v>
      </c>
      <c r="F3314">
        <v>99</v>
      </c>
      <c r="G3314">
        <v>99</v>
      </c>
      <c r="H3314">
        <v>99</v>
      </c>
      <c r="I3314">
        <v>99</v>
      </c>
      <c r="J3314">
        <v>999</v>
      </c>
      <c r="K3314">
        <v>99</v>
      </c>
      <c r="L3314">
        <v>99</v>
      </c>
      <c r="M3314">
        <v>36</v>
      </c>
      <c r="N3314">
        <v>99</v>
      </c>
      <c r="O3314">
        <v>99</v>
      </c>
      <c r="P3314">
        <v>9999</v>
      </c>
      <c r="Q3314">
        <v>3</v>
      </c>
      <c r="R3314">
        <v>3</v>
      </c>
      <c r="S3314">
        <v>3</v>
      </c>
      <c r="T3314">
        <v>3.3575825405707894E-2</v>
      </c>
      <c r="U3314">
        <v>3.3565176760535075E-2</v>
      </c>
      <c r="V3314">
        <v>66.666666666666686</v>
      </c>
      <c r="W3314">
        <v>36</v>
      </c>
      <c r="X3314">
        <v>145.90104730949801</v>
      </c>
      <c r="Y3314">
        <v>134.66666666666663</v>
      </c>
      <c r="Z3314">
        <v>134.66666666666663</v>
      </c>
      <c r="AA3314">
        <v>48.531112586555182</v>
      </c>
      <c r="AB3314">
        <v>0</v>
      </c>
    </row>
    <row r="3315" spans="1:28">
      <c r="A3315">
        <v>10</v>
      </c>
      <c r="B3315">
        <v>424</v>
      </c>
      <c r="C3315">
        <v>2012</v>
      </c>
      <c r="D3315">
        <v>99</v>
      </c>
      <c r="E3315">
        <v>99</v>
      </c>
      <c r="F3315">
        <v>99</v>
      </c>
      <c r="G3315">
        <v>99</v>
      </c>
      <c r="H3315">
        <v>99</v>
      </c>
      <c r="I3315">
        <v>99</v>
      </c>
      <c r="J3315">
        <v>999</v>
      </c>
      <c r="K3315">
        <v>99</v>
      </c>
      <c r="L3315">
        <v>99</v>
      </c>
      <c r="M3315">
        <v>37</v>
      </c>
      <c r="N3315">
        <v>99</v>
      </c>
      <c r="O3315">
        <v>99</v>
      </c>
      <c r="P3315">
        <v>9999</v>
      </c>
    </row>
    <row r="3316" spans="1:28">
      <c r="A3316">
        <v>10</v>
      </c>
      <c r="B3316">
        <v>425</v>
      </c>
      <c r="C3316">
        <v>2012</v>
      </c>
      <c r="D3316">
        <v>99</v>
      </c>
      <c r="E3316">
        <v>99</v>
      </c>
      <c r="F3316">
        <v>99</v>
      </c>
      <c r="G3316">
        <v>99</v>
      </c>
      <c r="H3316">
        <v>99</v>
      </c>
      <c r="I3316">
        <v>99</v>
      </c>
      <c r="J3316">
        <v>999</v>
      </c>
      <c r="K3316">
        <v>99</v>
      </c>
      <c r="L3316">
        <v>99</v>
      </c>
      <c r="M3316">
        <v>38</v>
      </c>
      <c r="N3316">
        <v>99</v>
      </c>
      <c r="O3316">
        <v>99</v>
      </c>
      <c r="P3316">
        <v>9999</v>
      </c>
    </row>
    <row r="3317" spans="1:28">
      <c r="A3317">
        <v>10</v>
      </c>
      <c r="B3317">
        <v>426</v>
      </c>
      <c r="C3317">
        <v>2012</v>
      </c>
      <c r="D3317">
        <v>99</v>
      </c>
      <c r="E3317">
        <v>99</v>
      </c>
      <c r="F3317">
        <v>99</v>
      </c>
      <c r="G3317">
        <v>99</v>
      </c>
      <c r="H3317">
        <v>99</v>
      </c>
      <c r="I3317">
        <v>99</v>
      </c>
      <c r="J3317">
        <v>999</v>
      </c>
      <c r="K3317">
        <v>99</v>
      </c>
      <c r="L3317">
        <v>99</v>
      </c>
      <c r="M3317">
        <v>39</v>
      </c>
      <c r="N3317">
        <v>99</v>
      </c>
      <c r="O3317">
        <v>99</v>
      </c>
      <c r="P3317">
        <v>9999</v>
      </c>
      <c r="Q3317">
        <v>2</v>
      </c>
      <c r="R3317">
        <v>2</v>
      </c>
      <c r="S3317">
        <v>2</v>
      </c>
      <c r="T3317">
        <v>2.2383883603805263E-2</v>
      </c>
      <c r="U3317">
        <v>3.4512312936451177E-2</v>
      </c>
      <c r="V3317">
        <v>2</v>
      </c>
      <c r="W3317">
        <v>39</v>
      </c>
      <c r="X3317">
        <v>225.02708559046596</v>
      </c>
      <c r="Y3317">
        <v>207.7</v>
      </c>
      <c r="Z3317">
        <v>207.7</v>
      </c>
      <c r="AA3317">
        <v>34.400000000000119</v>
      </c>
      <c r="AB3317">
        <v>0</v>
      </c>
    </row>
    <row r="3318" spans="1:28">
      <c r="A3318">
        <v>10</v>
      </c>
      <c r="B3318">
        <v>427</v>
      </c>
      <c r="C3318">
        <v>2012</v>
      </c>
      <c r="D3318">
        <v>99</v>
      </c>
      <c r="E3318">
        <v>99</v>
      </c>
      <c r="F3318">
        <v>99</v>
      </c>
      <c r="G3318">
        <v>99</v>
      </c>
      <c r="H3318">
        <v>99</v>
      </c>
      <c r="I3318">
        <v>99</v>
      </c>
      <c r="J3318">
        <v>999</v>
      </c>
      <c r="K3318">
        <v>99</v>
      </c>
      <c r="L3318">
        <v>99</v>
      </c>
      <c r="M3318">
        <v>40</v>
      </c>
      <c r="N3318">
        <v>99</v>
      </c>
      <c r="O3318">
        <v>99</v>
      </c>
      <c r="P3318">
        <v>9999</v>
      </c>
      <c r="Q3318">
        <v>4</v>
      </c>
      <c r="R3318">
        <v>4</v>
      </c>
      <c r="S3318">
        <v>4</v>
      </c>
      <c r="T3318">
        <v>4.4767767207610526E-2</v>
      </c>
      <c r="U3318">
        <v>5.7484519308451026E-2</v>
      </c>
      <c r="V3318">
        <v>5</v>
      </c>
      <c r="W3318">
        <v>40</v>
      </c>
      <c r="X3318">
        <v>187.4052004333694</v>
      </c>
      <c r="Y3318">
        <v>172.97499999999999</v>
      </c>
      <c r="Z3318">
        <v>172.97499999999999</v>
      </c>
      <c r="AA3318">
        <v>62.40426167338255</v>
      </c>
      <c r="AB3318">
        <v>0</v>
      </c>
    </row>
    <row r="3319" spans="1:28">
      <c r="A3319">
        <v>10</v>
      </c>
      <c r="B3319">
        <v>428</v>
      </c>
      <c r="C3319">
        <v>2012</v>
      </c>
      <c r="D3319">
        <v>99</v>
      </c>
      <c r="E3319">
        <v>99</v>
      </c>
      <c r="F3319">
        <v>99</v>
      </c>
      <c r="G3319">
        <v>99</v>
      </c>
      <c r="H3319">
        <v>99</v>
      </c>
      <c r="I3319">
        <v>99</v>
      </c>
      <c r="J3319">
        <v>999</v>
      </c>
      <c r="K3319">
        <v>99</v>
      </c>
      <c r="L3319">
        <v>99</v>
      </c>
      <c r="M3319">
        <v>41</v>
      </c>
      <c r="N3319">
        <v>99</v>
      </c>
      <c r="O3319">
        <v>99</v>
      </c>
      <c r="P3319">
        <v>9999</v>
      </c>
      <c r="Q3319">
        <v>4</v>
      </c>
      <c r="R3319">
        <v>4</v>
      </c>
      <c r="S3319">
        <v>4</v>
      </c>
      <c r="T3319">
        <v>4.4767767207610526E-2</v>
      </c>
      <c r="U3319">
        <v>6.6449080131376112E-2</v>
      </c>
      <c r="V3319">
        <v>5</v>
      </c>
      <c r="W3319">
        <v>41</v>
      </c>
      <c r="X3319">
        <v>216.63055254604552</v>
      </c>
      <c r="Y3319">
        <v>199.95000000000005</v>
      </c>
      <c r="Z3319">
        <v>199.95000000000005</v>
      </c>
      <c r="AA3319">
        <v>27.070694486842921</v>
      </c>
      <c r="AB3319">
        <v>0</v>
      </c>
    </row>
    <row r="3320" spans="1:28">
      <c r="A3320">
        <v>10</v>
      </c>
      <c r="B3320">
        <v>429</v>
      </c>
      <c r="C3320">
        <v>2012</v>
      </c>
      <c r="D3320">
        <v>99</v>
      </c>
      <c r="E3320">
        <v>99</v>
      </c>
      <c r="F3320">
        <v>99</v>
      </c>
      <c r="G3320">
        <v>99</v>
      </c>
      <c r="H3320">
        <v>99</v>
      </c>
      <c r="I3320">
        <v>99</v>
      </c>
      <c r="J3320">
        <v>999</v>
      </c>
      <c r="K3320">
        <v>99</v>
      </c>
      <c r="L3320">
        <v>99</v>
      </c>
      <c r="M3320">
        <v>42</v>
      </c>
      <c r="N3320">
        <v>99</v>
      </c>
      <c r="O3320">
        <v>99</v>
      </c>
      <c r="P3320">
        <v>9999</v>
      </c>
      <c r="Q3320">
        <v>8</v>
      </c>
      <c r="R3320">
        <v>8</v>
      </c>
      <c r="S3320">
        <v>8</v>
      </c>
      <c r="T3320">
        <v>8.9535534415221052E-2</v>
      </c>
      <c r="U3320">
        <v>0.12898499237804628</v>
      </c>
      <c r="V3320">
        <v>5</v>
      </c>
      <c r="W3320">
        <v>42</v>
      </c>
      <c r="X3320">
        <v>210.25189599133256</v>
      </c>
      <c r="Y3320">
        <v>194.06249999999997</v>
      </c>
      <c r="Z3320">
        <v>194.06249999999997</v>
      </c>
      <c r="AA3320">
        <v>28.479507435171961</v>
      </c>
      <c r="AB3320">
        <v>0</v>
      </c>
    </row>
    <row r="3321" spans="1:28">
      <c r="A3321">
        <v>10</v>
      </c>
      <c r="B3321">
        <v>430</v>
      </c>
      <c r="C3321">
        <v>2012</v>
      </c>
      <c r="D3321">
        <v>99</v>
      </c>
      <c r="E3321">
        <v>99</v>
      </c>
      <c r="F3321">
        <v>99</v>
      </c>
      <c r="G3321">
        <v>99</v>
      </c>
      <c r="H3321">
        <v>99</v>
      </c>
      <c r="I3321">
        <v>99</v>
      </c>
      <c r="J3321">
        <v>999</v>
      </c>
      <c r="K3321">
        <v>99</v>
      </c>
      <c r="L3321">
        <v>99</v>
      </c>
      <c r="M3321">
        <v>43</v>
      </c>
      <c r="N3321">
        <v>99</v>
      </c>
      <c r="O3321">
        <v>99</v>
      </c>
      <c r="P3321">
        <v>9999</v>
      </c>
      <c r="Q3321">
        <v>7</v>
      </c>
      <c r="R3321">
        <v>7</v>
      </c>
      <c r="S3321">
        <v>7</v>
      </c>
      <c r="T3321">
        <v>7.8343592613318427E-2</v>
      </c>
      <c r="U3321">
        <v>0.11904006253092736</v>
      </c>
      <c r="V3321">
        <v>5</v>
      </c>
      <c r="W3321">
        <v>43</v>
      </c>
      <c r="X3321">
        <v>221.761337254295</v>
      </c>
      <c r="Y3321">
        <v>204.68571428571423</v>
      </c>
      <c r="Z3321">
        <v>204.68571428571423</v>
      </c>
      <c r="AA3321">
        <v>23.346362737292203</v>
      </c>
      <c r="AB3321">
        <v>0</v>
      </c>
    </row>
    <row r="3322" spans="1:28">
      <c r="A3322">
        <v>10</v>
      </c>
      <c r="B3322">
        <v>431</v>
      </c>
      <c r="C3322">
        <v>2012</v>
      </c>
      <c r="D3322">
        <v>99</v>
      </c>
      <c r="E3322">
        <v>99</v>
      </c>
      <c r="F3322">
        <v>99</v>
      </c>
      <c r="G3322">
        <v>99</v>
      </c>
      <c r="H3322">
        <v>99</v>
      </c>
      <c r="I3322">
        <v>99</v>
      </c>
      <c r="J3322">
        <v>999</v>
      </c>
      <c r="K3322">
        <v>99</v>
      </c>
      <c r="L3322">
        <v>99</v>
      </c>
      <c r="M3322">
        <v>44</v>
      </c>
      <c r="N3322">
        <v>99</v>
      </c>
      <c r="O3322">
        <v>99</v>
      </c>
      <c r="P3322">
        <v>9999</v>
      </c>
      <c r="Q3322">
        <v>9</v>
      </c>
      <c r="R3322">
        <v>10</v>
      </c>
      <c r="S3322">
        <v>10</v>
      </c>
      <c r="T3322">
        <v>0.11191941801902631</v>
      </c>
      <c r="U3322">
        <v>0.15714983129344576</v>
      </c>
      <c r="V3322">
        <v>5</v>
      </c>
      <c r="W3322">
        <v>44</v>
      </c>
      <c r="X3322">
        <v>204.92957746478876</v>
      </c>
      <c r="Y3322">
        <v>189.14999999999995</v>
      </c>
      <c r="Z3322">
        <v>189.14999999999995</v>
      </c>
      <c r="AA3322">
        <v>28.184472675571101</v>
      </c>
      <c r="AB3322">
        <v>0</v>
      </c>
    </row>
    <row r="3323" spans="1:28">
      <c r="A3323">
        <v>10</v>
      </c>
      <c r="B3323">
        <v>432</v>
      </c>
      <c r="C3323">
        <v>2012</v>
      </c>
      <c r="D3323">
        <v>99</v>
      </c>
      <c r="E3323">
        <v>99</v>
      </c>
      <c r="F3323">
        <v>99</v>
      </c>
      <c r="G3323">
        <v>99</v>
      </c>
      <c r="H3323">
        <v>99</v>
      </c>
      <c r="I3323">
        <v>99</v>
      </c>
      <c r="J3323">
        <v>999</v>
      </c>
      <c r="K3323">
        <v>99</v>
      </c>
      <c r="L3323">
        <v>99</v>
      </c>
      <c r="M3323">
        <v>45</v>
      </c>
      <c r="N3323">
        <v>99</v>
      </c>
      <c r="O3323">
        <v>99</v>
      </c>
      <c r="P3323">
        <v>9999</v>
      </c>
      <c r="Q3323">
        <v>17</v>
      </c>
      <c r="R3323">
        <v>18</v>
      </c>
      <c r="S3323">
        <v>18</v>
      </c>
      <c r="T3323">
        <v>0.20145495243424735</v>
      </c>
      <c r="U3323">
        <v>0.26836355805496126</v>
      </c>
      <c r="V3323">
        <v>8</v>
      </c>
      <c r="W3323">
        <v>45</v>
      </c>
      <c r="X3323">
        <v>194.42036836403031</v>
      </c>
      <c r="Y3323">
        <v>179.45000000000005</v>
      </c>
      <c r="Z3323">
        <v>179.45000000000005</v>
      </c>
      <c r="AA3323">
        <v>24.44150045403191</v>
      </c>
      <c r="AB3323">
        <v>0</v>
      </c>
    </row>
    <row r="3324" spans="1:28">
      <c r="A3324">
        <v>10</v>
      </c>
      <c r="B3324">
        <v>433</v>
      </c>
      <c r="C3324">
        <v>2012</v>
      </c>
      <c r="D3324">
        <v>99</v>
      </c>
      <c r="E3324">
        <v>99</v>
      </c>
      <c r="F3324">
        <v>99</v>
      </c>
      <c r="G3324">
        <v>99</v>
      </c>
      <c r="H3324">
        <v>99</v>
      </c>
      <c r="I3324">
        <v>99</v>
      </c>
      <c r="J3324">
        <v>999</v>
      </c>
      <c r="K3324">
        <v>99</v>
      </c>
      <c r="L3324">
        <v>99</v>
      </c>
      <c r="M3324">
        <v>46</v>
      </c>
      <c r="N3324">
        <v>99</v>
      </c>
      <c r="O3324">
        <v>99</v>
      </c>
      <c r="P3324">
        <v>9999</v>
      </c>
      <c r="Q3324">
        <v>20</v>
      </c>
      <c r="R3324">
        <v>22</v>
      </c>
      <c r="S3324">
        <v>22</v>
      </c>
      <c r="T3324">
        <v>0.24622271964185785</v>
      </c>
      <c r="U3324">
        <v>0.3279583632290497</v>
      </c>
      <c r="V3324">
        <v>8</v>
      </c>
      <c r="W3324">
        <v>46</v>
      </c>
      <c r="X3324">
        <v>194.39574509997036</v>
      </c>
      <c r="Y3324">
        <v>179.42727272727271</v>
      </c>
      <c r="Z3324">
        <v>179.42727272727271</v>
      </c>
      <c r="AA3324">
        <v>30.131804125121953</v>
      </c>
      <c r="AB3324">
        <v>0</v>
      </c>
    </row>
    <row r="3325" spans="1:28">
      <c r="A3325">
        <v>10</v>
      </c>
      <c r="B3325">
        <v>434</v>
      </c>
      <c r="C3325">
        <v>2012</v>
      </c>
      <c r="D3325">
        <v>99</v>
      </c>
      <c r="E3325">
        <v>99</v>
      </c>
      <c r="F3325">
        <v>99</v>
      </c>
      <c r="G3325">
        <v>99</v>
      </c>
      <c r="H3325">
        <v>99</v>
      </c>
      <c r="I3325">
        <v>99</v>
      </c>
      <c r="J3325">
        <v>999</v>
      </c>
      <c r="K3325">
        <v>99</v>
      </c>
      <c r="L3325">
        <v>99</v>
      </c>
      <c r="M3325">
        <v>47</v>
      </c>
      <c r="N3325">
        <v>99</v>
      </c>
      <c r="O3325">
        <v>99</v>
      </c>
      <c r="P3325">
        <v>9999</v>
      </c>
      <c r="Q3325">
        <v>15</v>
      </c>
      <c r="R3325">
        <v>19</v>
      </c>
      <c r="S3325">
        <v>19</v>
      </c>
      <c r="T3325">
        <v>0.21264689423614996</v>
      </c>
      <c r="U3325">
        <v>0.27531753155708205</v>
      </c>
      <c r="V3325">
        <v>8</v>
      </c>
      <c r="W3325">
        <v>47</v>
      </c>
      <c r="X3325">
        <v>188.96048354906776</v>
      </c>
      <c r="Y3325">
        <v>174.41052631578944</v>
      </c>
      <c r="Z3325">
        <v>174.41052631578944</v>
      </c>
      <c r="AA3325">
        <v>26.565963477963123</v>
      </c>
      <c r="AB3325">
        <v>0</v>
      </c>
    </row>
    <row r="3326" spans="1:28">
      <c r="A3326">
        <v>10</v>
      </c>
      <c r="B3326">
        <v>435</v>
      </c>
      <c r="C3326">
        <v>2012</v>
      </c>
      <c r="D3326">
        <v>99</v>
      </c>
      <c r="E3326">
        <v>99</v>
      </c>
      <c r="F3326">
        <v>99</v>
      </c>
      <c r="G3326">
        <v>99</v>
      </c>
      <c r="H3326">
        <v>99</v>
      </c>
      <c r="I3326">
        <v>99</v>
      </c>
      <c r="J3326">
        <v>999</v>
      </c>
      <c r="K3326">
        <v>99</v>
      </c>
      <c r="L3326">
        <v>99</v>
      </c>
      <c r="M3326">
        <v>48</v>
      </c>
      <c r="N3326">
        <v>99</v>
      </c>
      <c r="O3326">
        <v>99</v>
      </c>
      <c r="P3326">
        <v>9999</v>
      </c>
      <c r="Q3326">
        <v>40</v>
      </c>
      <c r="R3326">
        <v>49</v>
      </c>
      <c r="S3326">
        <v>49</v>
      </c>
      <c r="T3326">
        <v>0.54840514829322884</v>
      </c>
      <c r="U3326">
        <v>0.76315081963835396</v>
      </c>
      <c r="V3326">
        <v>8</v>
      </c>
      <c r="W3326">
        <v>48</v>
      </c>
      <c r="X3326">
        <v>203.09770712185195</v>
      </c>
      <c r="Y3326">
        <v>187.45918367346937</v>
      </c>
      <c r="Z3326">
        <v>187.45918367346937</v>
      </c>
      <c r="AA3326">
        <v>31.070413240339096</v>
      </c>
      <c r="AB3326">
        <v>0</v>
      </c>
    </row>
    <row r="3327" spans="1:28">
      <c r="A3327">
        <v>10</v>
      </c>
      <c r="B3327">
        <v>436</v>
      </c>
      <c r="C3327">
        <v>2012</v>
      </c>
      <c r="D3327">
        <v>99</v>
      </c>
      <c r="E3327">
        <v>99</v>
      </c>
      <c r="F3327">
        <v>99</v>
      </c>
      <c r="G3327">
        <v>99</v>
      </c>
      <c r="H3327">
        <v>99</v>
      </c>
      <c r="I3327">
        <v>99</v>
      </c>
      <c r="J3327">
        <v>999</v>
      </c>
      <c r="K3327">
        <v>99</v>
      </c>
      <c r="L3327">
        <v>99</v>
      </c>
      <c r="M3327">
        <v>49</v>
      </c>
      <c r="N3327">
        <v>99</v>
      </c>
      <c r="O3327">
        <v>99</v>
      </c>
      <c r="P3327">
        <v>9999</v>
      </c>
      <c r="Q3327">
        <v>50</v>
      </c>
      <c r="R3327">
        <v>62</v>
      </c>
      <c r="S3327">
        <v>62</v>
      </c>
      <c r="T3327">
        <v>0.69390039171796292</v>
      </c>
      <c r="U3327">
        <v>0.89970459321165941</v>
      </c>
      <c r="V3327">
        <v>8</v>
      </c>
      <c r="W3327">
        <v>49</v>
      </c>
      <c r="X3327">
        <v>189.23391465417819</v>
      </c>
      <c r="Y3327">
        <v>174.66290322580645</v>
      </c>
      <c r="Z3327">
        <v>174.66290322580645</v>
      </c>
      <c r="AA3327">
        <v>30.420898132438325</v>
      </c>
      <c r="AB3327">
        <v>0</v>
      </c>
    </row>
    <row r="3328" spans="1:28">
      <c r="A3328">
        <v>10</v>
      </c>
      <c r="B3328">
        <v>437</v>
      </c>
      <c r="C3328">
        <v>2012</v>
      </c>
      <c r="D3328">
        <v>99</v>
      </c>
      <c r="E3328">
        <v>99</v>
      </c>
      <c r="F3328">
        <v>99</v>
      </c>
      <c r="G3328">
        <v>99</v>
      </c>
      <c r="H3328">
        <v>99</v>
      </c>
      <c r="I3328">
        <v>99</v>
      </c>
      <c r="J3328">
        <v>999</v>
      </c>
      <c r="K3328">
        <v>99</v>
      </c>
      <c r="L3328">
        <v>99</v>
      </c>
      <c r="M3328">
        <v>50</v>
      </c>
      <c r="N3328">
        <v>99</v>
      </c>
      <c r="O3328">
        <v>99</v>
      </c>
      <c r="P3328">
        <v>9999</v>
      </c>
      <c r="Q3328">
        <v>49</v>
      </c>
      <c r="R3328">
        <v>66</v>
      </c>
      <c r="S3328">
        <v>66</v>
      </c>
      <c r="T3328">
        <v>0.7386681589255738</v>
      </c>
      <c r="U3328">
        <v>0.95623366813212485</v>
      </c>
      <c r="V3328">
        <v>11</v>
      </c>
      <c r="W3328">
        <v>50</v>
      </c>
      <c r="X3328">
        <v>188.9343051314882</v>
      </c>
      <c r="Y3328">
        <v>174.38636363636357</v>
      </c>
      <c r="Z3328">
        <v>174.38636363636357</v>
      </c>
      <c r="AA3328">
        <v>28.008380165660196</v>
      </c>
      <c r="AB3328">
        <v>0</v>
      </c>
    </row>
    <row r="3329" spans="1:29">
      <c r="A3329">
        <v>10</v>
      </c>
      <c r="B3329">
        <v>438</v>
      </c>
      <c r="C3329">
        <v>2012</v>
      </c>
      <c r="D3329">
        <v>99</v>
      </c>
      <c r="E3329">
        <v>99</v>
      </c>
      <c r="F3329">
        <v>99</v>
      </c>
      <c r="G3329">
        <v>99</v>
      </c>
      <c r="H3329">
        <v>99</v>
      </c>
      <c r="I3329">
        <v>99</v>
      </c>
      <c r="J3329">
        <v>999</v>
      </c>
      <c r="K3329">
        <v>99</v>
      </c>
      <c r="L3329">
        <v>99</v>
      </c>
      <c r="M3329">
        <v>51</v>
      </c>
      <c r="N3329">
        <v>99</v>
      </c>
      <c r="O3329">
        <v>99</v>
      </c>
      <c r="P3329">
        <v>9999</v>
      </c>
      <c r="Q3329">
        <v>81</v>
      </c>
      <c r="R3329">
        <v>112</v>
      </c>
      <c r="S3329">
        <v>112</v>
      </c>
      <c r="T3329">
        <v>1.2534974818130951</v>
      </c>
      <c r="U3329">
        <v>1.5781033415296628</v>
      </c>
      <c r="V3329">
        <v>11</v>
      </c>
      <c r="W3329">
        <v>51</v>
      </c>
      <c r="X3329">
        <v>183.74187432286024</v>
      </c>
      <c r="Y3329">
        <v>169.59375000000003</v>
      </c>
      <c r="Z3329">
        <v>169.59375000000003</v>
      </c>
      <c r="AA3329">
        <v>27.080519096001755</v>
      </c>
      <c r="AB3329">
        <v>0</v>
      </c>
    </row>
    <row r="3330" spans="1:29">
      <c r="A3330">
        <v>10</v>
      </c>
      <c r="B3330">
        <v>439</v>
      </c>
      <c r="C3330">
        <v>2012</v>
      </c>
      <c r="D3330">
        <v>99</v>
      </c>
      <c r="E3330">
        <v>99</v>
      </c>
      <c r="F3330">
        <v>99</v>
      </c>
      <c r="G3330">
        <v>99</v>
      </c>
      <c r="H3330">
        <v>99</v>
      </c>
      <c r="I3330">
        <v>99</v>
      </c>
      <c r="J3330">
        <v>999</v>
      </c>
      <c r="K3330">
        <v>99</v>
      </c>
      <c r="L3330">
        <v>99</v>
      </c>
      <c r="M3330">
        <v>52</v>
      </c>
      <c r="N3330">
        <v>99</v>
      </c>
      <c r="O3330">
        <v>99</v>
      </c>
      <c r="P3330">
        <v>9999</v>
      </c>
      <c r="Q3330">
        <v>106</v>
      </c>
      <c r="R3330">
        <v>156</v>
      </c>
      <c r="S3330">
        <v>156</v>
      </c>
      <c r="T3330">
        <v>1.7459429210968103</v>
      </c>
      <c r="U3330">
        <v>2.1652529966890124</v>
      </c>
      <c r="V3330">
        <v>11.56410256410256</v>
      </c>
      <c r="W3330">
        <v>52</v>
      </c>
      <c r="X3330">
        <v>180.99841653471128</v>
      </c>
      <c r="Y3330">
        <v>167.0615384615385</v>
      </c>
      <c r="Z3330">
        <v>167.0615384615385</v>
      </c>
      <c r="AA3330">
        <v>26.24197425914705</v>
      </c>
      <c r="AB3330">
        <v>0</v>
      </c>
    </row>
    <row r="3331" spans="1:29">
      <c r="A3331">
        <v>10</v>
      </c>
      <c r="B3331">
        <v>440</v>
      </c>
      <c r="C3331">
        <v>2012</v>
      </c>
      <c r="D3331">
        <v>99</v>
      </c>
      <c r="E3331">
        <v>99</v>
      </c>
      <c r="F3331">
        <v>99</v>
      </c>
      <c r="G3331">
        <v>99</v>
      </c>
      <c r="H3331">
        <v>99</v>
      </c>
      <c r="I3331">
        <v>99</v>
      </c>
      <c r="J3331">
        <v>999</v>
      </c>
      <c r="K3331">
        <v>99</v>
      </c>
      <c r="L3331">
        <v>99</v>
      </c>
      <c r="M3331">
        <v>53</v>
      </c>
      <c r="N3331">
        <v>99</v>
      </c>
      <c r="O3331">
        <v>99</v>
      </c>
      <c r="P3331">
        <v>9999</v>
      </c>
      <c r="Q3331">
        <v>81</v>
      </c>
      <c r="R3331">
        <v>113</v>
      </c>
      <c r="S3331">
        <v>113</v>
      </c>
      <c r="T3331">
        <v>1.2646894236149977</v>
      </c>
      <c r="U3331">
        <v>1.5039525488099161</v>
      </c>
      <c r="V3331">
        <v>11.778761061946902</v>
      </c>
      <c r="W3331">
        <v>53</v>
      </c>
      <c r="X3331">
        <v>173.55871101352847</v>
      </c>
      <c r="Y3331">
        <v>160.19469026548677</v>
      </c>
      <c r="Z3331">
        <v>160.19469026548677</v>
      </c>
      <c r="AA3331">
        <v>29.289739182249804</v>
      </c>
      <c r="AB3331">
        <v>0</v>
      </c>
    </row>
    <row r="3332" spans="1:29">
      <c r="A3332">
        <v>10</v>
      </c>
      <c r="B3332">
        <v>441</v>
      </c>
      <c r="C3332">
        <v>2012</v>
      </c>
      <c r="D3332">
        <v>99</v>
      </c>
      <c r="E3332">
        <v>99</v>
      </c>
      <c r="F3332">
        <v>99</v>
      </c>
      <c r="G3332">
        <v>99</v>
      </c>
      <c r="H3332">
        <v>99</v>
      </c>
      <c r="I3332">
        <v>99</v>
      </c>
      <c r="J3332">
        <v>999</v>
      </c>
      <c r="K3332">
        <v>99</v>
      </c>
      <c r="L3332">
        <v>99</v>
      </c>
      <c r="M3332">
        <v>54</v>
      </c>
      <c r="N3332">
        <v>99</v>
      </c>
      <c r="O3332">
        <v>99</v>
      </c>
      <c r="P3332">
        <v>9999</v>
      </c>
      <c r="Q3332">
        <v>153</v>
      </c>
      <c r="R3332">
        <v>256</v>
      </c>
      <c r="S3332">
        <v>256</v>
      </c>
      <c r="T3332">
        <v>2.8651371012870741</v>
      </c>
      <c r="U3332">
        <v>3.3446950902786954</v>
      </c>
      <c r="V3332">
        <v>11.34375</v>
      </c>
      <c r="W3332">
        <v>54</v>
      </c>
      <c r="X3332">
        <v>170.3755586403033</v>
      </c>
      <c r="Y3332">
        <v>157.25664062500005</v>
      </c>
      <c r="Z3332">
        <v>157.25664062500005</v>
      </c>
      <c r="AA3332">
        <v>26.704848628612041</v>
      </c>
      <c r="AB3332">
        <v>0</v>
      </c>
    </row>
    <row r="3333" spans="1:29">
      <c r="A3333">
        <v>10</v>
      </c>
      <c r="B3333">
        <v>442</v>
      </c>
      <c r="C3333">
        <v>2012</v>
      </c>
      <c r="D3333">
        <v>99</v>
      </c>
      <c r="E3333">
        <v>99</v>
      </c>
      <c r="F3333">
        <v>99</v>
      </c>
      <c r="G3333">
        <v>99</v>
      </c>
      <c r="H3333">
        <v>99</v>
      </c>
      <c r="I3333">
        <v>99</v>
      </c>
      <c r="J3333">
        <v>999</v>
      </c>
      <c r="K3333">
        <v>99</v>
      </c>
      <c r="L3333">
        <v>99</v>
      </c>
      <c r="M3333">
        <v>55</v>
      </c>
      <c r="N3333">
        <v>99</v>
      </c>
      <c r="O3333">
        <v>99</v>
      </c>
      <c r="P3333">
        <v>9999</v>
      </c>
      <c r="Q3333">
        <v>204</v>
      </c>
      <c r="R3333">
        <v>368</v>
      </c>
      <c r="S3333">
        <v>368</v>
      </c>
      <c r="T3333">
        <v>4.1186345831001692</v>
      </c>
      <c r="U3333">
        <v>4.6187178700668756</v>
      </c>
      <c r="V3333">
        <v>16.779891304347824</v>
      </c>
      <c r="W3333">
        <v>55</v>
      </c>
      <c r="X3333">
        <v>163.66821329313683</v>
      </c>
      <c r="Y3333">
        <v>151.06576086956522</v>
      </c>
      <c r="Z3333">
        <v>151.06576086956522</v>
      </c>
      <c r="AA3333">
        <v>28.916131940105739</v>
      </c>
      <c r="AB3333">
        <v>0</v>
      </c>
    </row>
    <row r="3334" spans="1:29">
      <c r="A3334">
        <v>10</v>
      </c>
      <c r="B3334">
        <v>443</v>
      </c>
      <c r="C3334">
        <v>2012</v>
      </c>
      <c r="D3334">
        <v>99</v>
      </c>
      <c r="E3334">
        <v>99</v>
      </c>
      <c r="F3334">
        <v>99</v>
      </c>
      <c r="G3334">
        <v>99</v>
      </c>
      <c r="H3334">
        <v>99</v>
      </c>
      <c r="I3334">
        <v>99</v>
      </c>
      <c r="J3334">
        <v>999</v>
      </c>
      <c r="K3334">
        <v>99</v>
      </c>
      <c r="L3334">
        <v>99</v>
      </c>
      <c r="M3334">
        <v>56</v>
      </c>
      <c r="N3334">
        <v>99</v>
      </c>
      <c r="O3334">
        <v>99</v>
      </c>
      <c r="P3334">
        <v>9999</v>
      </c>
      <c r="Q3334">
        <v>194</v>
      </c>
      <c r="R3334">
        <v>340</v>
      </c>
      <c r="S3334">
        <v>340</v>
      </c>
      <c r="T3334">
        <v>3.8052602126468944</v>
      </c>
      <c r="U3334">
        <v>4.2730547069178524</v>
      </c>
      <c r="V3334">
        <v>14</v>
      </c>
      <c r="W3334">
        <v>56</v>
      </c>
      <c r="X3334">
        <v>163.88917213689376</v>
      </c>
      <c r="Y3334">
        <v>151.26970588235301</v>
      </c>
      <c r="Z3334">
        <v>151.26970588235301</v>
      </c>
      <c r="AA3334">
        <v>25.400459581910997</v>
      </c>
      <c r="AB3334">
        <v>0</v>
      </c>
    </row>
    <row r="3335" spans="1:29">
      <c r="A3335">
        <v>10</v>
      </c>
      <c r="B3335">
        <v>444</v>
      </c>
      <c r="C3335">
        <v>2012</v>
      </c>
      <c r="D3335">
        <v>99</v>
      </c>
      <c r="E3335">
        <v>99</v>
      </c>
      <c r="F3335">
        <v>99</v>
      </c>
      <c r="G3335">
        <v>99</v>
      </c>
      <c r="H3335">
        <v>99</v>
      </c>
      <c r="I3335">
        <v>99</v>
      </c>
      <c r="J3335">
        <v>999</v>
      </c>
      <c r="K3335">
        <v>99</v>
      </c>
      <c r="L3335">
        <v>99</v>
      </c>
      <c r="M3335">
        <v>57</v>
      </c>
      <c r="N3335">
        <v>99</v>
      </c>
      <c r="O3335">
        <v>99</v>
      </c>
      <c r="P3335">
        <v>9999</v>
      </c>
      <c r="Q3335">
        <v>270</v>
      </c>
      <c r="R3335">
        <v>594</v>
      </c>
      <c r="S3335">
        <v>594</v>
      </c>
      <c r="T3335">
        <v>6.6480134303301615</v>
      </c>
      <c r="U3335">
        <v>7.2948262104815775</v>
      </c>
      <c r="V3335">
        <v>14.572390572390576</v>
      </c>
      <c r="W3335">
        <v>57</v>
      </c>
      <c r="X3335">
        <v>160.14715592180372</v>
      </c>
      <c r="Y3335">
        <v>147.81582491582489</v>
      </c>
      <c r="Z3335">
        <v>147.81582491582489</v>
      </c>
      <c r="AA3335">
        <v>26.302926801522641</v>
      </c>
      <c r="AB3335">
        <v>0</v>
      </c>
    </row>
    <row r="3336" spans="1:29">
      <c r="A3336">
        <v>10</v>
      </c>
      <c r="B3336">
        <v>445</v>
      </c>
      <c r="C3336">
        <v>2012</v>
      </c>
      <c r="D3336">
        <v>99</v>
      </c>
      <c r="E3336">
        <v>99</v>
      </c>
      <c r="F3336">
        <v>99</v>
      </c>
      <c r="G3336">
        <v>99</v>
      </c>
      <c r="H3336">
        <v>99</v>
      </c>
      <c r="I3336">
        <v>99</v>
      </c>
      <c r="J3336">
        <v>999</v>
      </c>
      <c r="K3336">
        <v>99</v>
      </c>
      <c r="L3336">
        <v>99</v>
      </c>
      <c r="M3336">
        <v>58</v>
      </c>
      <c r="N3336">
        <v>99</v>
      </c>
      <c r="O3336">
        <v>99</v>
      </c>
      <c r="P3336">
        <v>9999</v>
      </c>
      <c r="Q3336">
        <v>319</v>
      </c>
      <c r="R3336">
        <v>878</v>
      </c>
      <c r="S3336">
        <v>878</v>
      </c>
      <c r="T3336">
        <v>9.8265249020705099</v>
      </c>
      <c r="U3336">
        <v>10.442151414838657</v>
      </c>
      <c r="V3336">
        <v>14.484054669703879</v>
      </c>
      <c r="W3336">
        <v>58</v>
      </c>
      <c r="X3336">
        <v>155.09085703990903</v>
      </c>
      <c r="Y3336">
        <v>143.14886104783579</v>
      </c>
      <c r="Z3336">
        <v>143.14886104783579</v>
      </c>
      <c r="AA3336">
        <v>24.564726314068167</v>
      </c>
      <c r="AB3336">
        <v>0</v>
      </c>
    </row>
    <row r="3337" spans="1:29">
      <c r="A3337">
        <v>10</v>
      </c>
      <c r="B3337">
        <v>446</v>
      </c>
      <c r="C3337">
        <v>2012</v>
      </c>
      <c r="D3337">
        <v>99</v>
      </c>
      <c r="E3337">
        <v>99</v>
      </c>
      <c r="F3337">
        <v>99</v>
      </c>
      <c r="G3337">
        <v>99</v>
      </c>
      <c r="H3337">
        <v>99</v>
      </c>
      <c r="I3337">
        <v>99</v>
      </c>
      <c r="J3337">
        <v>999</v>
      </c>
      <c r="K3337">
        <v>99</v>
      </c>
      <c r="L3337">
        <v>99</v>
      </c>
      <c r="M3337">
        <v>59</v>
      </c>
      <c r="N3337">
        <v>99</v>
      </c>
      <c r="O3337">
        <v>99</v>
      </c>
      <c r="P3337">
        <v>9999</v>
      </c>
      <c r="Q3337">
        <v>256</v>
      </c>
      <c r="R3337">
        <v>672</v>
      </c>
      <c r="S3337">
        <v>672</v>
      </c>
      <c r="T3337">
        <v>7.520984890878565</v>
      </c>
      <c r="U3337">
        <v>7.8310631420794046</v>
      </c>
      <c r="V3337">
        <v>14.632440476190469</v>
      </c>
      <c r="W3337">
        <v>59</v>
      </c>
      <c r="X3337">
        <v>151.96451142753949</v>
      </c>
      <c r="Y3337">
        <v>140.26324404761905</v>
      </c>
      <c r="Z3337">
        <v>140.26324404761905</v>
      </c>
      <c r="AA3337">
        <v>23.946276742602056</v>
      </c>
      <c r="AB3337">
        <v>0</v>
      </c>
    </row>
    <row r="3338" spans="1:29">
      <c r="A3338">
        <v>10</v>
      </c>
      <c r="B3338">
        <v>447</v>
      </c>
      <c r="C3338">
        <v>2012</v>
      </c>
      <c r="D3338">
        <v>99</v>
      </c>
      <c r="E3338">
        <v>99</v>
      </c>
      <c r="F3338">
        <v>99</v>
      </c>
      <c r="G3338">
        <v>99</v>
      </c>
      <c r="H3338">
        <v>99</v>
      </c>
      <c r="I3338">
        <v>99</v>
      </c>
      <c r="J3338">
        <v>999</v>
      </c>
      <c r="K3338">
        <v>99</v>
      </c>
      <c r="L3338">
        <v>99</v>
      </c>
      <c r="M3338">
        <v>60</v>
      </c>
      <c r="N3338">
        <v>99</v>
      </c>
      <c r="O3338">
        <v>99</v>
      </c>
      <c r="P3338">
        <v>9999</v>
      </c>
      <c r="Q3338">
        <v>377</v>
      </c>
      <c r="R3338">
        <v>1382</v>
      </c>
      <c r="S3338">
        <v>1382</v>
      </c>
      <c r="T3338">
        <v>15.467263570229436</v>
      </c>
      <c r="U3338">
        <v>15.065671431481684</v>
      </c>
      <c r="V3338">
        <v>18.483357452966722</v>
      </c>
      <c r="W3338">
        <v>60</v>
      </c>
      <c r="X3338">
        <v>142.1579572055509</v>
      </c>
      <c r="Y3338">
        <v>131.21179450072361</v>
      </c>
      <c r="Z3338">
        <v>131.21179450072361</v>
      </c>
      <c r="AA3338">
        <v>23.32263885533294</v>
      </c>
      <c r="AB3338">
        <v>0</v>
      </c>
    </row>
    <row r="3339" spans="1:29">
      <c r="A3339">
        <v>10</v>
      </c>
      <c r="B3339">
        <v>448</v>
      </c>
      <c r="C3339">
        <v>2012</v>
      </c>
      <c r="D3339">
        <v>99</v>
      </c>
      <c r="E3339">
        <v>99</v>
      </c>
      <c r="F3339">
        <v>99</v>
      </c>
      <c r="G3339">
        <v>99</v>
      </c>
      <c r="H3339">
        <v>99</v>
      </c>
      <c r="I3339">
        <v>99</v>
      </c>
      <c r="J3339">
        <v>999</v>
      </c>
      <c r="K3339">
        <v>99</v>
      </c>
      <c r="L3339">
        <v>99</v>
      </c>
      <c r="M3339">
        <v>61</v>
      </c>
      <c r="N3339">
        <v>99</v>
      </c>
      <c r="O3339">
        <v>99</v>
      </c>
      <c r="P3339">
        <v>9999</v>
      </c>
      <c r="Q3339">
        <v>347</v>
      </c>
      <c r="R3339">
        <v>1090</v>
      </c>
      <c r="S3339">
        <v>1090</v>
      </c>
      <c r="T3339">
        <v>12.199216564073865</v>
      </c>
      <c r="U3339">
        <v>11.595497414318237</v>
      </c>
      <c r="V3339">
        <v>17.370642201834858</v>
      </c>
      <c r="W3339">
        <v>61</v>
      </c>
      <c r="X3339">
        <v>138.72464142654079</v>
      </c>
      <c r="Y3339">
        <v>128.04284403669703</v>
      </c>
      <c r="Z3339">
        <v>128.04284403669703</v>
      </c>
      <c r="AA3339">
        <v>22.594130706230079</v>
      </c>
      <c r="AB3339">
        <v>0</v>
      </c>
    </row>
    <row r="3340" spans="1:29">
      <c r="A3340">
        <v>10</v>
      </c>
      <c r="B3340">
        <v>449</v>
      </c>
      <c r="C3340">
        <v>2012</v>
      </c>
      <c r="D3340">
        <v>99</v>
      </c>
      <c r="E3340">
        <v>99</v>
      </c>
      <c r="F3340">
        <v>99</v>
      </c>
      <c r="G3340">
        <v>99</v>
      </c>
      <c r="H3340">
        <v>99</v>
      </c>
      <c r="I3340">
        <v>99</v>
      </c>
      <c r="J3340">
        <v>999</v>
      </c>
      <c r="K3340">
        <v>99</v>
      </c>
      <c r="L3340">
        <v>99</v>
      </c>
      <c r="M3340">
        <v>62</v>
      </c>
      <c r="N3340">
        <v>99</v>
      </c>
      <c r="O3340">
        <v>99</v>
      </c>
      <c r="P3340">
        <v>9999</v>
      </c>
      <c r="Q3340">
        <v>315</v>
      </c>
      <c r="R3340">
        <v>976</v>
      </c>
      <c r="S3340">
        <v>976</v>
      </c>
      <c r="T3340">
        <v>10.923335198656968</v>
      </c>
      <c r="U3340">
        <v>9.8782813698978877</v>
      </c>
      <c r="V3340">
        <v>17.588114754098356</v>
      </c>
      <c r="W3340">
        <v>62</v>
      </c>
      <c r="X3340">
        <v>131.98430811857281</v>
      </c>
      <c r="Y3340">
        <v>121.82151639344259</v>
      </c>
      <c r="Z3340">
        <v>121.82151639344259</v>
      </c>
      <c r="AA3340">
        <v>22.836968253514566</v>
      </c>
      <c r="AB3340">
        <v>0</v>
      </c>
    </row>
    <row r="3341" spans="1:29">
      <c r="A3341">
        <v>10</v>
      </c>
      <c r="B3341">
        <v>450</v>
      </c>
      <c r="C3341">
        <v>2012</v>
      </c>
      <c r="D3341">
        <v>99</v>
      </c>
      <c r="E3341">
        <v>99</v>
      </c>
      <c r="F3341">
        <v>99</v>
      </c>
      <c r="G3341">
        <v>99</v>
      </c>
      <c r="H3341">
        <v>99</v>
      </c>
      <c r="I3341">
        <v>99</v>
      </c>
      <c r="J3341">
        <v>999</v>
      </c>
      <c r="K3341">
        <v>99</v>
      </c>
      <c r="L3341">
        <v>99</v>
      </c>
      <c r="M3341">
        <v>63</v>
      </c>
      <c r="N3341">
        <v>99</v>
      </c>
      <c r="O3341">
        <v>99</v>
      </c>
      <c r="P3341">
        <v>9999</v>
      </c>
      <c r="Q3341">
        <v>330</v>
      </c>
      <c r="R3341">
        <v>1189</v>
      </c>
      <c r="S3341">
        <v>1189</v>
      </c>
      <c r="T3341">
        <v>13.307218802462229</v>
      </c>
      <c r="U3341">
        <v>11.252443029759014</v>
      </c>
      <c r="V3341">
        <v>18.6551724137931</v>
      </c>
      <c r="W3341">
        <v>63</v>
      </c>
      <c r="X3341">
        <v>123.41151782272848</v>
      </c>
      <c r="Y3341">
        <v>113.90883095037836</v>
      </c>
      <c r="Z3341">
        <v>113.90883095037836</v>
      </c>
      <c r="AA3341">
        <v>23.35829306115744</v>
      </c>
      <c r="AB3341">
        <v>0</v>
      </c>
    </row>
    <row r="3342" spans="1:29">
      <c r="A3342">
        <v>10</v>
      </c>
      <c r="B3342">
        <v>451</v>
      </c>
      <c r="C3342">
        <v>2012</v>
      </c>
      <c r="D3342">
        <v>99</v>
      </c>
      <c r="E3342">
        <v>99</v>
      </c>
      <c r="F3342">
        <v>99</v>
      </c>
      <c r="G3342">
        <v>99</v>
      </c>
      <c r="H3342">
        <v>99</v>
      </c>
      <c r="I3342">
        <v>99</v>
      </c>
      <c r="J3342">
        <v>999</v>
      </c>
      <c r="K3342">
        <v>99</v>
      </c>
      <c r="L3342">
        <v>99</v>
      </c>
      <c r="M3342">
        <v>64</v>
      </c>
      <c r="N3342">
        <v>99</v>
      </c>
      <c r="O3342">
        <v>99</v>
      </c>
      <c r="P3342">
        <v>9999</v>
      </c>
      <c r="Q3342">
        <v>111</v>
      </c>
      <c r="R3342">
        <v>262</v>
      </c>
      <c r="S3342">
        <v>263</v>
      </c>
      <c r="T3342">
        <v>2.9322887520984886</v>
      </c>
      <c r="U3342">
        <v>2.5762103984917606</v>
      </c>
      <c r="V3342">
        <v>17.301526717557252</v>
      </c>
      <c r="W3342">
        <v>63.756653992395407</v>
      </c>
      <c r="X3342">
        <v>128.16239775706501</v>
      </c>
      <c r="Y3342">
        <v>118.35114503816796</v>
      </c>
      <c r="Z3342">
        <v>117.90114068441062</v>
      </c>
      <c r="AA3342">
        <v>22.560687034292641</v>
      </c>
      <c r="AB3342">
        <v>5.5757574995660812</v>
      </c>
      <c r="AC3342">
        <v>22.807938550330221</v>
      </c>
    </row>
    <row r="3343" spans="1:29">
      <c r="A3343">
        <v>10</v>
      </c>
      <c r="B3343">
        <v>452</v>
      </c>
      <c r="C3343">
        <v>2012</v>
      </c>
      <c r="D3343">
        <v>99</v>
      </c>
      <c r="E3343">
        <v>99</v>
      </c>
      <c r="F3343">
        <v>99</v>
      </c>
      <c r="G3343">
        <v>99</v>
      </c>
      <c r="H3343">
        <v>99</v>
      </c>
      <c r="I3343">
        <v>99</v>
      </c>
      <c r="J3343">
        <v>999</v>
      </c>
      <c r="K3343">
        <v>99</v>
      </c>
      <c r="L3343">
        <v>99</v>
      </c>
      <c r="M3343">
        <v>65</v>
      </c>
      <c r="N3343">
        <v>99</v>
      </c>
      <c r="O3343">
        <v>99</v>
      </c>
      <c r="P3343">
        <v>9999</v>
      </c>
      <c r="Q3343">
        <v>78</v>
      </c>
      <c r="R3343">
        <v>240</v>
      </c>
      <c r="S3343">
        <v>240</v>
      </c>
      <c r="T3343">
        <v>2.686066032456631</v>
      </c>
      <c r="U3343">
        <v>2.4145741326808183</v>
      </c>
      <c r="V3343">
        <v>17.683333333333337</v>
      </c>
      <c r="W3343">
        <v>65</v>
      </c>
      <c r="X3343">
        <v>131.19582881906825</v>
      </c>
      <c r="Y3343">
        <v>121.09375</v>
      </c>
      <c r="Z3343">
        <v>121.09375</v>
      </c>
      <c r="AA3343">
        <v>25.019091096017803</v>
      </c>
      <c r="AB3343">
        <v>0</v>
      </c>
    </row>
    <row r="3344" spans="1:29">
      <c r="A3344">
        <v>10</v>
      </c>
      <c r="B3344">
        <v>453</v>
      </c>
      <c r="C3344">
        <v>2012</v>
      </c>
      <c r="D3344">
        <v>99</v>
      </c>
      <c r="E3344">
        <v>99</v>
      </c>
      <c r="F3344">
        <v>99</v>
      </c>
      <c r="G3344">
        <v>99</v>
      </c>
      <c r="H3344">
        <v>99</v>
      </c>
      <c r="I3344">
        <v>99</v>
      </c>
      <c r="J3344">
        <v>999</v>
      </c>
      <c r="K3344">
        <v>99</v>
      </c>
      <c r="L3344">
        <v>99</v>
      </c>
      <c r="M3344">
        <v>66</v>
      </c>
      <c r="N3344">
        <v>99</v>
      </c>
      <c r="O3344">
        <v>99</v>
      </c>
      <c r="P3344">
        <v>9999</v>
      </c>
      <c r="Q3344">
        <v>1</v>
      </c>
      <c r="R3344">
        <v>1</v>
      </c>
      <c r="S3344">
        <v>1</v>
      </c>
      <c r="T3344">
        <v>1.1191941801902631E-2</v>
      </c>
      <c r="U3344">
        <v>7.4275415900788002E-3</v>
      </c>
      <c r="V3344">
        <v>17</v>
      </c>
      <c r="W3344">
        <v>66</v>
      </c>
      <c r="X3344">
        <v>96.858071505958819</v>
      </c>
      <c r="Y3344">
        <v>89.4</v>
      </c>
      <c r="Z3344">
        <v>89.4</v>
      </c>
      <c r="AA3344">
        <v>0</v>
      </c>
      <c r="AB3344">
        <v>0</v>
      </c>
    </row>
    <row r="3345" spans="1:28">
      <c r="A3345">
        <v>10</v>
      </c>
      <c r="B3345">
        <v>454</v>
      </c>
      <c r="C3345">
        <v>2012</v>
      </c>
      <c r="D3345">
        <v>99</v>
      </c>
      <c r="E3345">
        <v>99</v>
      </c>
      <c r="F3345">
        <v>99</v>
      </c>
      <c r="G3345">
        <v>99</v>
      </c>
      <c r="H3345">
        <v>99</v>
      </c>
      <c r="I3345">
        <v>99</v>
      </c>
      <c r="J3345">
        <v>999</v>
      </c>
      <c r="K3345">
        <v>99</v>
      </c>
      <c r="L3345">
        <v>99</v>
      </c>
      <c r="M3345">
        <v>67</v>
      </c>
      <c r="N3345">
        <v>99</v>
      </c>
      <c r="O3345">
        <v>99</v>
      </c>
      <c r="P3345">
        <v>9999</v>
      </c>
    </row>
    <row r="3346" spans="1:28">
      <c r="A3346">
        <v>10</v>
      </c>
      <c r="B3346">
        <v>455</v>
      </c>
      <c r="C3346">
        <v>2012</v>
      </c>
      <c r="D3346">
        <v>99</v>
      </c>
      <c r="E3346">
        <v>99</v>
      </c>
      <c r="F3346">
        <v>99</v>
      </c>
      <c r="G3346">
        <v>99</v>
      </c>
      <c r="H3346">
        <v>99</v>
      </c>
      <c r="I3346">
        <v>99</v>
      </c>
      <c r="J3346">
        <v>999</v>
      </c>
      <c r="K3346">
        <v>99</v>
      </c>
      <c r="L3346">
        <v>99</v>
      </c>
      <c r="M3346">
        <v>68</v>
      </c>
      <c r="N3346">
        <v>99</v>
      </c>
      <c r="O3346">
        <v>99</v>
      </c>
      <c r="P3346">
        <v>9999</v>
      </c>
    </row>
    <row r="3347" spans="1:28">
      <c r="A3347">
        <v>10</v>
      </c>
      <c r="B3347">
        <v>456</v>
      </c>
      <c r="C3347">
        <v>2011</v>
      </c>
      <c r="D3347">
        <v>99</v>
      </c>
      <c r="E3347">
        <v>99</v>
      </c>
      <c r="F3347">
        <v>99</v>
      </c>
      <c r="G3347">
        <v>99</v>
      </c>
      <c r="H3347">
        <v>99</v>
      </c>
      <c r="I3347">
        <v>99</v>
      </c>
      <c r="J3347">
        <v>999</v>
      </c>
      <c r="K3347">
        <v>99</v>
      </c>
      <c r="L3347">
        <v>99</v>
      </c>
      <c r="M3347">
        <v>0</v>
      </c>
      <c r="N3347">
        <v>99</v>
      </c>
      <c r="O3347">
        <v>99</v>
      </c>
      <c r="P3347">
        <v>9999</v>
      </c>
      <c r="Q3347">
        <v>45</v>
      </c>
      <c r="R3347">
        <v>54</v>
      </c>
      <c r="S3347">
        <v>0</v>
      </c>
      <c r="T3347">
        <v>0.59940059940059953</v>
      </c>
      <c r="U3347">
        <v>0</v>
      </c>
      <c r="V3347">
        <v>53.425925925925917</v>
      </c>
      <c r="X3347">
        <v>113.84976525821602</v>
      </c>
      <c r="Y3347">
        <v>0</v>
      </c>
    </row>
    <row r="3348" spans="1:28">
      <c r="A3348">
        <v>10</v>
      </c>
      <c r="B3348">
        <v>457</v>
      </c>
      <c r="C3348">
        <v>2011</v>
      </c>
      <c r="D3348">
        <v>99</v>
      </c>
      <c r="E3348">
        <v>99</v>
      </c>
      <c r="F3348">
        <v>99</v>
      </c>
      <c r="G3348">
        <v>99</v>
      </c>
      <c r="H3348">
        <v>99</v>
      </c>
      <c r="I3348">
        <v>99</v>
      </c>
      <c r="J3348">
        <v>999</v>
      </c>
      <c r="K3348">
        <v>99</v>
      </c>
      <c r="L3348">
        <v>99</v>
      </c>
      <c r="M3348">
        <v>35</v>
      </c>
      <c r="N3348">
        <v>99</v>
      </c>
      <c r="O3348">
        <v>99</v>
      </c>
      <c r="P3348">
        <v>9999</v>
      </c>
      <c r="Q3348">
        <v>4</v>
      </c>
      <c r="R3348">
        <v>6</v>
      </c>
      <c r="S3348">
        <v>6</v>
      </c>
      <c r="T3348">
        <v>6.6600066600066607E-2</v>
      </c>
      <c r="U3348">
        <v>0.10386425810160987</v>
      </c>
      <c r="V3348">
        <v>2</v>
      </c>
      <c r="W3348">
        <v>35</v>
      </c>
      <c r="X3348">
        <v>227.55507403394728</v>
      </c>
      <c r="Y3348">
        <v>210.03333333333327</v>
      </c>
      <c r="Z3348">
        <v>210.03333333333327</v>
      </c>
      <c r="AA3348">
        <v>35.812877882435316</v>
      </c>
      <c r="AB3348">
        <v>0</v>
      </c>
    </row>
    <row r="3349" spans="1:28">
      <c r="A3349">
        <v>10</v>
      </c>
      <c r="B3349">
        <v>458</v>
      </c>
      <c r="C3349">
        <v>2011</v>
      </c>
      <c r="D3349">
        <v>99</v>
      </c>
      <c r="E3349">
        <v>99</v>
      </c>
      <c r="F3349">
        <v>99</v>
      </c>
      <c r="G3349">
        <v>99</v>
      </c>
      <c r="H3349">
        <v>99</v>
      </c>
      <c r="I3349">
        <v>99</v>
      </c>
      <c r="J3349">
        <v>999</v>
      </c>
      <c r="K3349">
        <v>99</v>
      </c>
      <c r="L3349">
        <v>99</v>
      </c>
      <c r="M3349">
        <v>36</v>
      </c>
      <c r="N3349">
        <v>99</v>
      </c>
      <c r="O3349">
        <v>99</v>
      </c>
      <c r="P3349">
        <v>9999</v>
      </c>
      <c r="Q3349">
        <v>1</v>
      </c>
      <c r="R3349">
        <v>1</v>
      </c>
      <c r="S3349">
        <v>1</v>
      </c>
      <c r="T3349">
        <v>1.1100011100011098E-2</v>
      </c>
      <c r="U3349">
        <v>1.4373850668878561E-2</v>
      </c>
      <c r="V3349">
        <v>2</v>
      </c>
      <c r="W3349">
        <v>36</v>
      </c>
      <c r="X3349">
        <v>188.9490790899242</v>
      </c>
      <c r="Y3349">
        <v>174.4</v>
      </c>
      <c r="Z3349">
        <v>174.4</v>
      </c>
      <c r="AA3349">
        <v>0</v>
      </c>
      <c r="AB3349">
        <v>0</v>
      </c>
    </row>
    <row r="3350" spans="1:28">
      <c r="A3350">
        <v>10</v>
      </c>
      <c r="B3350">
        <v>459</v>
      </c>
      <c r="C3350">
        <v>2011</v>
      </c>
      <c r="D3350">
        <v>99</v>
      </c>
      <c r="E3350">
        <v>99</v>
      </c>
      <c r="F3350">
        <v>99</v>
      </c>
      <c r="G3350">
        <v>99</v>
      </c>
      <c r="H3350">
        <v>99</v>
      </c>
      <c r="I3350">
        <v>99</v>
      </c>
      <c r="J3350">
        <v>999</v>
      </c>
      <c r="K3350">
        <v>99</v>
      </c>
      <c r="L3350">
        <v>99</v>
      </c>
      <c r="M3350">
        <v>37</v>
      </c>
      <c r="N3350">
        <v>99</v>
      </c>
      <c r="O3350">
        <v>99</v>
      </c>
      <c r="P3350">
        <v>9999</v>
      </c>
      <c r="Q3350">
        <v>3</v>
      </c>
      <c r="R3350">
        <v>3</v>
      </c>
      <c r="S3350">
        <v>3</v>
      </c>
      <c r="T3350">
        <v>3.3300033300033303E-2</v>
      </c>
      <c r="U3350">
        <v>4.9467804882229995E-2</v>
      </c>
      <c r="V3350">
        <v>2</v>
      </c>
      <c r="W3350">
        <v>37</v>
      </c>
      <c r="X3350">
        <v>216.75695196821957</v>
      </c>
      <c r="Y3350">
        <v>200.06666666666672</v>
      </c>
      <c r="Z3350">
        <v>200.06666666666672</v>
      </c>
      <c r="AA3350">
        <v>30.569083873889273</v>
      </c>
      <c r="AB3350">
        <v>0</v>
      </c>
    </row>
    <row r="3351" spans="1:28">
      <c r="A3351">
        <v>10</v>
      </c>
      <c r="B3351">
        <v>460</v>
      </c>
      <c r="C3351">
        <v>2011</v>
      </c>
      <c r="D3351">
        <v>99</v>
      </c>
      <c r="E3351">
        <v>99</v>
      </c>
      <c r="F3351">
        <v>99</v>
      </c>
      <c r="G3351">
        <v>99</v>
      </c>
      <c r="H3351">
        <v>99</v>
      </c>
      <c r="I3351">
        <v>99</v>
      </c>
      <c r="J3351">
        <v>999</v>
      </c>
      <c r="K3351">
        <v>99</v>
      </c>
      <c r="L3351">
        <v>99</v>
      </c>
      <c r="M3351">
        <v>38</v>
      </c>
      <c r="N3351">
        <v>99</v>
      </c>
      <c r="O3351">
        <v>99</v>
      </c>
      <c r="P3351">
        <v>9999</v>
      </c>
      <c r="Q3351">
        <v>2</v>
      </c>
      <c r="R3351">
        <v>2</v>
      </c>
      <c r="S3351">
        <v>2</v>
      </c>
      <c r="T3351">
        <v>2.2200022200022197E-2</v>
      </c>
      <c r="U3351">
        <v>3.0091128894538764E-2</v>
      </c>
      <c r="V3351">
        <v>2</v>
      </c>
      <c r="W3351">
        <v>38</v>
      </c>
      <c r="X3351">
        <v>197.77898158179849</v>
      </c>
      <c r="Y3351">
        <v>182.55</v>
      </c>
      <c r="Z3351">
        <v>182.55</v>
      </c>
      <c r="AA3351">
        <v>23.049999999999955</v>
      </c>
      <c r="AB3351">
        <v>0</v>
      </c>
    </row>
    <row r="3352" spans="1:28">
      <c r="A3352">
        <v>10</v>
      </c>
      <c r="B3352">
        <v>461</v>
      </c>
      <c r="C3352">
        <v>2011</v>
      </c>
      <c r="D3352">
        <v>99</v>
      </c>
      <c r="E3352">
        <v>99</v>
      </c>
      <c r="F3352">
        <v>99</v>
      </c>
      <c r="G3352">
        <v>99</v>
      </c>
      <c r="H3352">
        <v>99</v>
      </c>
      <c r="I3352">
        <v>99</v>
      </c>
      <c r="J3352">
        <v>999</v>
      </c>
      <c r="K3352">
        <v>99</v>
      </c>
      <c r="L3352">
        <v>99</v>
      </c>
      <c r="M3352">
        <v>39</v>
      </c>
      <c r="N3352">
        <v>99</v>
      </c>
      <c r="O3352">
        <v>99</v>
      </c>
      <c r="P3352">
        <v>9999</v>
      </c>
      <c r="Q3352">
        <v>4</v>
      </c>
      <c r="R3352">
        <v>5</v>
      </c>
      <c r="S3352">
        <v>5</v>
      </c>
      <c r="T3352">
        <v>5.550005550005549E-2</v>
      </c>
      <c r="U3352">
        <v>7.7341866213736482E-2</v>
      </c>
      <c r="V3352">
        <v>21.4</v>
      </c>
      <c r="W3352">
        <v>39</v>
      </c>
      <c r="X3352">
        <v>203.33694474539547</v>
      </c>
      <c r="Y3352">
        <v>187.68</v>
      </c>
      <c r="Z3352">
        <v>187.68</v>
      </c>
      <c r="AA3352">
        <v>44.801580329269619</v>
      </c>
      <c r="AB3352">
        <v>0</v>
      </c>
    </row>
    <row r="3353" spans="1:28">
      <c r="A3353">
        <v>10</v>
      </c>
      <c r="B3353">
        <v>462</v>
      </c>
      <c r="C3353">
        <v>2011</v>
      </c>
      <c r="D3353">
        <v>99</v>
      </c>
      <c r="E3353">
        <v>99</v>
      </c>
      <c r="F3353">
        <v>99</v>
      </c>
      <c r="G3353">
        <v>99</v>
      </c>
      <c r="H3353">
        <v>99</v>
      </c>
      <c r="I3353">
        <v>99</v>
      </c>
      <c r="J3353">
        <v>999</v>
      </c>
      <c r="K3353">
        <v>99</v>
      </c>
      <c r="L3353">
        <v>99</v>
      </c>
      <c r="M3353">
        <v>40</v>
      </c>
      <c r="N3353">
        <v>99</v>
      </c>
      <c r="O3353">
        <v>99</v>
      </c>
      <c r="P3353">
        <v>9999</v>
      </c>
      <c r="Q3353">
        <v>3</v>
      </c>
      <c r="R3353">
        <v>4</v>
      </c>
      <c r="S3353">
        <v>4</v>
      </c>
      <c r="T3353">
        <v>4.4400044400044393E-2</v>
      </c>
      <c r="U3353">
        <v>7.2273105800112411E-2</v>
      </c>
      <c r="V3353">
        <v>5</v>
      </c>
      <c r="W3353">
        <v>40</v>
      </c>
      <c r="X3353">
        <v>237.51354279523284</v>
      </c>
      <c r="Y3353">
        <v>219.22499999999999</v>
      </c>
      <c r="Z3353">
        <v>219.22499999999999</v>
      </c>
      <c r="AA3353">
        <v>17.841997505884837</v>
      </c>
      <c r="AB3353">
        <v>0</v>
      </c>
    </row>
    <row r="3354" spans="1:28">
      <c r="A3354">
        <v>10</v>
      </c>
      <c r="B3354">
        <v>463</v>
      </c>
      <c r="C3354">
        <v>2011</v>
      </c>
      <c r="D3354">
        <v>99</v>
      </c>
      <c r="E3354">
        <v>99</v>
      </c>
      <c r="F3354">
        <v>99</v>
      </c>
      <c r="G3354">
        <v>99</v>
      </c>
      <c r="H3354">
        <v>99</v>
      </c>
      <c r="I3354">
        <v>99</v>
      </c>
      <c r="J3354">
        <v>999</v>
      </c>
      <c r="K3354">
        <v>99</v>
      </c>
      <c r="L3354">
        <v>99</v>
      </c>
      <c r="M3354">
        <v>41</v>
      </c>
      <c r="N3354">
        <v>99</v>
      </c>
      <c r="O3354">
        <v>99</v>
      </c>
      <c r="P3354">
        <v>9999</v>
      </c>
      <c r="Q3354">
        <v>2</v>
      </c>
      <c r="R3354">
        <v>2</v>
      </c>
      <c r="S3354">
        <v>2</v>
      </c>
      <c r="T3354">
        <v>2.2200022200022197E-2</v>
      </c>
      <c r="U3354">
        <v>3.2613146271073673E-2</v>
      </c>
      <c r="V3354">
        <v>5</v>
      </c>
      <c r="W3354">
        <v>41</v>
      </c>
      <c r="X3354">
        <v>214.35536294691224</v>
      </c>
      <c r="Y3354">
        <v>197.85000000000005</v>
      </c>
      <c r="Z3354">
        <v>197.85000000000005</v>
      </c>
      <c r="AA3354">
        <v>14.049999999999612</v>
      </c>
      <c r="AB3354">
        <v>0</v>
      </c>
    </row>
    <row r="3355" spans="1:28">
      <c r="A3355">
        <v>10</v>
      </c>
      <c r="B3355">
        <v>464</v>
      </c>
      <c r="C3355">
        <v>2011</v>
      </c>
      <c r="D3355">
        <v>99</v>
      </c>
      <c r="E3355">
        <v>99</v>
      </c>
      <c r="F3355">
        <v>99</v>
      </c>
      <c r="G3355">
        <v>99</v>
      </c>
      <c r="H3355">
        <v>99</v>
      </c>
      <c r="I3355">
        <v>99</v>
      </c>
      <c r="J3355">
        <v>999</v>
      </c>
      <c r="K3355">
        <v>99</v>
      </c>
      <c r="L3355">
        <v>99</v>
      </c>
      <c r="M3355">
        <v>42</v>
      </c>
      <c r="N3355">
        <v>99</v>
      </c>
      <c r="O3355">
        <v>99</v>
      </c>
      <c r="P3355">
        <v>9999</v>
      </c>
      <c r="Q3355">
        <v>4</v>
      </c>
      <c r="R3355">
        <v>4</v>
      </c>
      <c r="S3355">
        <v>4</v>
      </c>
      <c r="T3355">
        <v>4.4400044400044393E-2</v>
      </c>
      <c r="U3355">
        <v>6.9009318606949616E-2</v>
      </c>
      <c r="V3355">
        <v>5</v>
      </c>
      <c r="W3355">
        <v>42</v>
      </c>
      <c r="X3355">
        <v>226.78764897074757</v>
      </c>
      <c r="Y3355">
        <v>209.32499999999999</v>
      </c>
      <c r="Z3355">
        <v>209.32499999999999</v>
      </c>
      <c r="AA3355">
        <v>18.702857402012327</v>
      </c>
      <c r="AB3355">
        <v>0</v>
      </c>
    </row>
    <row r="3356" spans="1:28">
      <c r="A3356">
        <v>10</v>
      </c>
      <c r="B3356">
        <v>465</v>
      </c>
      <c r="C3356">
        <v>2011</v>
      </c>
      <c r="D3356">
        <v>99</v>
      </c>
      <c r="E3356">
        <v>99</v>
      </c>
      <c r="F3356">
        <v>99</v>
      </c>
      <c r="G3356">
        <v>99</v>
      </c>
      <c r="H3356">
        <v>99</v>
      </c>
      <c r="I3356">
        <v>99</v>
      </c>
      <c r="J3356">
        <v>999</v>
      </c>
      <c r="K3356">
        <v>99</v>
      </c>
      <c r="L3356">
        <v>99</v>
      </c>
      <c r="M3356">
        <v>43</v>
      </c>
      <c r="N3356">
        <v>99</v>
      </c>
      <c r="O3356">
        <v>99</v>
      </c>
      <c r="P3356">
        <v>9999</v>
      </c>
      <c r="Q3356">
        <v>4</v>
      </c>
      <c r="R3356">
        <v>4</v>
      </c>
      <c r="S3356">
        <v>4</v>
      </c>
      <c r="T3356">
        <v>4.4400044400044393E-2</v>
      </c>
      <c r="U3356">
        <v>7.8446279051826898E-2</v>
      </c>
      <c r="V3356">
        <v>5</v>
      </c>
      <c r="W3356">
        <v>43</v>
      </c>
      <c r="X3356">
        <v>257.80065005417129</v>
      </c>
      <c r="Y3356">
        <v>237.95</v>
      </c>
      <c r="Z3356">
        <v>237.95</v>
      </c>
      <c r="AA3356">
        <v>11.806883585434861</v>
      </c>
      <c r="AB3356">
        <v>0</v>
      </c>
    </row>
    <row r="3357" spans="1:28">
      <c r="A3357">
        <v>10</v>
      </c>
      <c r="B3357">
        <v>466</v>
      </c>
      <c r="C3357">
        <v>2011</v>
      </c>
      <c r="D3357">
        <v>99</v>
      </c>
      <c r="E3357">
        <v>99</v>
      </c>
      <c r="F3357">
        <v>99</v>
      </c>
      <c r="G3357">
        <v>99</v>
      </c>
      <c r="H3357">
        <v>99</v>
      </c>
      <c r="I3357">
        <v>99</v>
      </c>
      <c r="J3357">
        <v>999</v>
      </c>
      <c r="K3357">
        <v>99</v>
      </c>
      <c r="L3357">
        <v>99</v>
      </c>
      <c r="M3357">
        <v>44</v>
      </c>
      <c r="N3357">
        <v>99</v>
      </c>
      <c r="O3357">
        <v>99</v>
      </c>
      <c r="P3357">
        <v>9999</v>
      </c>
      <c r="Q3357">
        <v>6</v>
      </c>
      <c r="R3357">
        <v>6</v>
      </c>
      <c r="S3357">
        <v>6</v>
      </c>
      <c r="T3357">
        <v>6.6600066600066607E-2</v>
      </c>
      <c r="U3357">
        <v>9.9932878073481932E-2</v>
      </c>
      <c r="V3357">
        <v>5</v>
      </c>
      <c r="W3357">
        <v>44</v>
      </c>
      <c r="X3357">
        <v>218.94185626580003</v>
      </c>
      <c r="Y3357">
        <v>202.08333333333337</v>
      </c>
      <c r="Z3357">
        <v>202.08333333333337</v>
      </c>
      <c r="AA3357">
        <v>24.002320489671192</v>
      </c>
      <c r="AB3357">
        <v>0</v>
      </c>
    </row>
    <row r="3358" spans="1:28">
      <c r="A3358">
        <v>10</v>
      </c>
      <c r="B3358">
        <v>467</v>
      </c>
      <c r="C3358">
        <v>2011</v>
      </c>
      <c r="D3358">
        <v>99</v>
      </c>
      <c r="E3358">
        <v>99</v>
      </c>
      <c r="F3358">
        <v>99</v>
      </c>
      <c r="G3358">
        <v>99</v>
      </c>
      <c r="H3358">
        <v>99</v>
      </c>
      <c r="I3358">
        <v>99</v>
      </c>
      <c r="J3358">
        <v>999</v>
      </c>
      <c r="K3358">
        <v>99</v>
      </c>
      <c r="L3358">
        <v>99</v>
      </c>
      <c r="M3358">
        <v>45</v>
      </c>
      <c r="N3358">
        <v>99</v>
      </c>
      <c r="O3358">
        <v>99</v>
      </c>
      <c r="P3358">
        <v>9999</v>
      </c>
      <c r="Q3358">
        <v>16</v>
      </c>
      <c r="R3358">
        <v>17</v>
      </c>
      <c r="S3358">
        <v>17</v>
      </c>
      <c r="T3358">
        <v>0.18870018870018873</v>
      </c>
      <c r="U3358">
        <v>0.27063059665326622</v>
      </c>
      <c r="V3358">
        <v>8</v>
      </c>
      <c r="W3358">
        <v>45</v>
      </c>
      <c r="X3358">
        <v>209.26645847938303</v>
      </c>
      <c r="Y3358">
        <v>193.15294117647048</v>
      </c>
      <c r="Z3358">
        <v>193.15294117647048</v>
      </c>
      <c r="AA3358">
        <v>18.885354351892808</v>
      </c>
      <c r="AB3358">
        <v>0</v>
      </c>
    </row>
    <row r="3359" spans="1:28">
      <c r="A3359">
        <v>10</v>
      </c>
      <c r="B3359">
        <v>468</v>
      </c>
      <c r="C3359">
        <v>2011</v>
      </c>
      <c r="D3359">
        <v>99</v>
      </c>
      <c r="E3359">
        <v>99</v>
      </c>
      <c r="F3359">
        <v>99</v>
      </c>
      <c r="G3359">
        <v>99</v>
      </c>
      <c r="H3359">
        <v>99</v>
      </c>
      <c r="I3359">
        <v>99</v>
      </c>
      <c r="J3359">
        <v>999</v>
      </c>
      <c r="K3359">
        <v>99</v>
      </c>
      <c r="L3359">
        <v>99</v>
      </c>
      <c r="M3359">
        <v>46</v>
      </c>
      <c r="N3359">
        <v>99</v>
      </c>
      <c r="O3359">
        <v>99</v>
      </c>
      <c r="P3359">
        <v>9999</v>
      </c>
      <c r="Q3359">
        <v>30</v>
      </c>
      <c r="R3359">
        <v>32</v>
      </c>
      <c r="S3359">
        <v>32</v>
      </c>
      <c r="T3359">
        <v>0.35520035520035514</v>
      </c>
      <c r="U3359">
        <v>0.4967632461957095</v>
      </c>
      <c r="V3359">
        <v>8</v>
      </c>
      <c r="W3359">
        <v>46</v>
      </c>
      <c r="X3359">
        <v>204.06622426868904</v>
      </c>
      <c r="Y3359">
        <v>188.35312499999995</v>
      </c>
      <c r="Z3359">
        <v>188.35312499999995</v>
      </c>
      <c r="AA3359">
        <v>23.19300789536365</v>
      </c>
      <c r="AB3359">
        <v>0</v>
      </c>
    </row>
    <row r="3360" spans="1:28">
      <c r="A3360">
        <v>10</v>
      </c>
      <c r="B3360">
        <v>469</v>
      </c>
      <c r="C3360">
        <v>2011</v>
      </c>
      <c r="D3360">
        <v>99</v>
      </c>
      <c r="E3360">
        <v>99</v>
      </c>
      <c r="F3360">
        <v>99</v>
      </c>
      <c r="G3360">
        <v>99</v>
      </c>
      <c r="H3360">
        <v>99</v>
      </c>
      <c r="I3360">
        <v>99</v>
      </c>
      <c r="J3360">
        <v>999</v>
      </c>
      <c r="K3360">
        <v>99</v>
      </c>
      <c r="L3360">
        <v>99</v>
      </c>
      <c r="M3360">
        <v>47</v>
      </c>
      <c r="N3360">
        <v>99</v>
      </c>
      <c r="O3360">
        <v>99</v>
      </c>
      <c r="P3360">
        <v>9999</v>
      </c>
      <c r="Q3360">
        <v>29</v>
      </c>
      <c r="R3360">
        <v>34</v>
      </c>
      <c r="S3360">
        <v>34</v>
      </c>
      <c r="T3360">
        <v>0.37740037740037746</v>
      </c>
      <c r="U3360">
        <v>0.50188145793044203</v>
      </c>
      <c r="V3360">
        <v>8</v>
      </c>
      <c r="W3360">
        <v>47</v>
      </c>
      <c r="X3360">
        <v>194.04117009750817</v>
      </c>
      <c r="Y3360">
        <v>179.09999999999997</v>
      </c>
      <c r="Z3360">
        <v>179.09999999999997</v>
      </c>
      <c r="AA3360">
        <v>24.030470852893952</v>
      </c>
      <c r="AB3360">
        <v>0</v>
      </c>
    </row>
    <row r="3361" spans="1:28">
      <c r="A3361">
        <v>10</v>
      </c>
      <c r="B3361">
        <v>470</v>
      </c>
      <c r="C3361">
        <v>2011</v>
      </c>
      <c r="D3361">
        <v>99</v>
      </c>
      <c r="E3361">
        <v>99</v>
      </c>
      <c r="F3361">
        <v>99</v>
      </c>
      <c r="G3361">
        <v>99</v>
      </c>
      <c r="H3361">
        <v>99</v>
      </c>
      <c r="I3361">
        <v>99</v>
      </c>
      <c r="J3361">
        <v>999</v>
      </c>
      <c r="K3361">
        <v>99</v>
      </c>
      <c r="L3361">
        <v>99</v>
      </c>
      <c r="M3361">
        <v>48</v>
      </c>
      <c r="N3361">
        <v>99</v>
      </c>
      <c r="O3361">
        <v>99</v>
      </c>
      <c r="P3361">
        <v>9999</v>
      </c>
      <c r="Q3361">
        <v>59</v>
      </c>
      <c r="R3361">
        <v>73</v>
      </c>
      <c r="S3361">
        <v>73</v>
      </c>
      <c r="T3361">
        <v>0.81030081030081058</v>
      </c>
      <c r="U3361">
        <v>1.0693683351981964</v>
      </c>
      <c r="V3361">
        <v>8</v>
      </c>
      <c r="W3361">
        <v>48</v>
      </c>
      <c r="X3361">
        <v>192.56444886388928</v>
      </c>
      <c r="Y3361">
        <v>177.73698630136988</v>
      </c>
      <c r="Z3361">
        <v>177.73698630136988</v>
      </c>
      <c r="AA3361">
        <v>26.325702357510686</v>
      </c>
      <c r="AB3361">
        <v>0</v>
      </c>
    </row>
    <row r="3362" spans="1:28">
      <c r="A3362">
        <v>10</v>
      </c>
      <c r="B3362">
        <v>471</v>
      </c>
      <c r="C3362">
        <v>2011</v>
      </c>
      <c r="D3362">
        <v>99</v>
      </c>
      <c r="E3362">
        <v>99</v>
      </c>
      <c r="F3362">
        <v>99</v>
      </c>
      <c r="G3362">
        <v>99</v>
      </c>
      <c r="H3362">
        <v>99</v>
      </c>
      <c r="I3362">
        <v>99</v>
      </c>
      <c r="J3362">
        <v>999</v>
      </c>
      <c r="K3362">
        <v>99</v>
      </c>
      <c r="L3362">
        <v>99</v>
      </c>
      <c r="M3362">
        <v>49</v>
      </c>
      <c r="N3362">
        <v>99</v>
      </c>
      <c r="O3362">
        <v>99</v>
      </c>
      <c r="P3362">
        <v>9999</v>
      </c>
      <c r="Q3362">
        <v>61</v>
      </c>
      <c r="R3362">
        <v>73</v>
      </c>
      <c r="S3362">
        <v>73</v>
      </c>
      <c r="T3362">
        <v>0.81030081030081058</v>
      </c>
      <c r="U3362">
        <v>1.0707200046418297</v>
      </c>
      <c r="V3362">
        <v>8</v>
      </c>
      <c r="W3362">
        <v>49</v>
      </c>
      <c r="X3362">
        <v>192.80784814259644</v>
      </c>
      <c r="Y3362">
        <v>177.96164383561637</v>
      </c>
      <c r="Z3362">
        <v>177.96164383561637</v>
      </c>
      <c r="AA3362">
        <v>24.840800673886129</v>
      </c>
      <c r="AB3362">
        <v>0</v>
      </c>
    </row>
    <row r="3363" spans="1:28">
      <c r="A3363">
        <v>10</v>
      </c>
      <c r="B3363">
        <v>472</v>
      </c>
      <c r="C3363">
        <v>2011</v>
      </c>
      <c r="D3363">
        <v>99</v>
      </c>
      <c r="E3363">
        <v>99</v>
      </c>
      <c r="F3363">
        <v>99</v>
      </c>
      <c r="G3363">
        <v>99</v>
      </c>
      <c r="H3363">
        <v>99</v>
      </c>
      <c r="I3363">
        <v>99</v>
      </c>
      <c r="J3363">
        <v>999</v>
      </c>
      <c r="K3363">
        <v>99</v>
      </c>
      <c r="L3363">
        <v>99</v>
      </c>
      <c r="M3363">
        <v>50</v>
      </c>
      <c r="N3363">
        <v>99</v>
      </c>
      <c r="O3363">
        <v>99</v>
      </c>
      <c r="P3363">
        <v>9999</v>
      </c>
      <c r="Q3363">
        <v>65</v>
      </c>
      <c r="R3363">
        <v>84</v>
      </c>
      <c r="S3363">
        <v>84</v>
      </c>
      <c r="T3363">
        <v>0.93240093240093247</v>
      </c>
      <c r="U3363">
        <v>1.1889910809597231</v>
      </c>
      <c r="V3363">
        <v>12.047619047619047</v>
      </c>
      <c r="W3363">
        <v>50</v>
      </c>
      <c r="X3363">
        <v>186.06768818036423</v>
      </c>
      <c r="Y3363">
        <v>171.74047619047604</v>
      </c>
      <c r="Z3363">
        <v>171.74047619047604</v>
      </c>
      <c r="AA3363">
        <v>24.693218266250565</v>
      </c>
      <c r="AB3363">
        <v>0</v>
      </c>
    </row>
    <row r="3364" spans="1:28">
      <c r="A3364">
        <v>10</v>
      </c>
      <c r="B3364">
        <v>473</v>
      </c>
      <c r="C3364">
        <v>2011</v>
      </c>
      <c r="D3364">
        <v>99</v>
      </c>
      <c r="E3364">
        <v>99</v>
      </c>
      <c r="F3364">
        <v>99</v>
      </c>
      <c r="G3364">
        <v>99</v>
      </c>
      <c r="H3364">
        <v>99</v>
      </c>
      <c r="I3364">
        <v>99</v>
      </c>
      <c r="J3364">
        <v>999</v>
      </c>
      <c r="K3364">
        <v>99</v>
      </c>
      <c r="L3364">
        <v>99</v>
      </c>
      <c r="M3364">
        <v>51</v>
      </c>
      <c r="N3364">
        <v>99</v>
      </c>
      <c r="O3364">
        <v>99</v>
      </c>
      <c r="P3364">
        <v>9999</v>
      </c>
      <c r="Q3364">
        <v>113</v>
      </c>
      <c r="R3364">
        <v>147</v>
      </c>
      <c r="S3364">
        <v>147</v>
      </c>
      <c r="T3364">
        <v>1.6317016317016313</v>
      </c>
      <c r="U3364">
        <v>2.0660102608194526</v>
      </c>
      <c r="V3364">
        <v>11</v>
      </c>
      <c r="W3364">
        <v>51</v>
      </c>
      <c r="X3364">
        <v>184.75099682343145</v>
      </c>
      <c r="Y3364">
        <v>170.52517006802725</v>
      </c>
      <c r="Z3364">
        <v>170.52517006802725</v>
      </c>
      <c r="AA3364">
        <v>27.603639816037425</v>
      </c>
      <c r="AB3364">
        <v>0</v>
      </c>
    </row>
    <row r="3365" spans="1:28">
      <c r="A3365">
        <v>10</v>
      </c>
      <c r="B3365">
        <v>474</v>
      </c>
      <c r="C3365">
        <v>2011</v>
      </c>
      <c r="D3365">
        <v>99</v>
      </c>
      <c r="E3365">
        <v>99</v>
      </c>
      <c r="F3365">
        <v>99</v>
      </c>
      <c r="G3365">
        <v>99</v>
      </c>
      <c r="H3365">
        <v>99</v>
      </c>
      <c r="I3365">
        <v>99</v>
      </c>
      <c r="J3365">
        <v>999</v>
      </c>
      <c r="K3365">
        <v>99</v>
      </c>
      <c r="L3365">
        <v>99</v>
      </c>
      <c r="M3365">
        <v>52</v>
      </c>
      <c r="N3365">
        <v>99</v>
      </c>
      <c r="O3365">
        <v>99</v>
      </c>
      <c r="P3365">
        <v>9999</v>
      </c>
      <c r="Q3365">
        <v>131</v>
      </c>
      <c r="R3365">
        <v>197</v>
      </c>
      <c r="S3365">
        <v>197</v>
      </c>
      <c r="T3365">
        <v>2.1867021867021865</v>
      </c>
      <c r="U3365">
        <v>2.6504671831142832</v>
      </c>
      <c r="V3365">
        <v>11.44670050761421</v>
      </c>
      <c r="W3365">
        <v>52</v>
      </c>
      <c r="X3365">
        <v>176.85928142065995</v>
      </c>
      <c r="Y3365">
        <v>163.241116751269</v>
      </c>
      <c r="Z3365">
        <v>163.241116751269</v>
      </c>
      <c r="AA3365">
        <v>27.37935390166604</v>
      </c>
      <c r="AB3365">
        <v>0</v>
      </c>
    </row>
    <row r="3366" spans="1:28">
      <c r="A3366">
        <v>10</v>
      </c>
      <c r="B3366">
        <v>475</v>
      </c>
      <c r="C3366">
        <v>2011</v>
      </c>
      <c r="D3366">
        <v>99</v>
      </c>
      <c r="E3366">
        <v>99</v>
      </c>
      <c r="F3366">
        <v>99</v>
      </c>
      <c r="G3366">
        <v>99</v>
      </c>
      <c r="H3366">
        <v>99</v>
      </c>
      <c r="I3366">
        <v>99</v>
      </c>
      <c r="J3366">
        <v>999</v>
      </c>
      <c r="K3366">
        <v>99</v>
      </c>
      <c r="L3366">
        <v>99</v>
      </c>
      <c r="M3366">
        <v>53</v>
      </c>
      <c r="N3366">
        <v>99</v>
      </c>
      <c r="O3366">
        <v>99</v>
      </c>
      <c r="P3366">
        <v>9999</v>
      </c>
      <c r="Q3366">
        <v>123</v>
      </c>
      <c r="R3366">
        <v>159</v>
      </c>
      <c r="S3366">
        <v>159</v>
      </c>
      <c r="T3366">
        <v>1.7649017649017651</v>
      </c>
      <c r="U3366">
        <v>2.0565815422614264</v>
      </c>
      <c r="V3366">
        <v>11</v>
      </c>
      <c r="W3366">
        <v>53</v>
      </c>
      <c r="X3366">
        <v>170.0280054784439</v>
      </c>
      <c r="Y3366">
        <v>156.93584905660373</v>
      </c>
      <c r="Z3366">
        <v>156.93584905660373</v>
      </c>
      <c r="AA3366">
        <v>24.909845703222899</v>
      </c>
      <c r="AB3366">
        <v>0</v>
      </c>
    </row>
    <row r="3367" spans="1:28">
      <c r="A3367">
        <v>10</v>
      </c>
      <c r="B3367">
        <v>476</v>
      </c>
      <c r="C3367">
        <v>2011</v>
      </c>
      <c r="D3367">
        <v>99</v>
      </c>
      <c r="E3367">
        <v>99</v>
      </c>
      <c r="F3367">
        <v>99</v>
      </c>
      <c r="G3367">
        <v>99</v>
      </c>
      <c r="H3367">
        <v>99</v>
      </c>
      <c r="I3367">
        <v>99</v>
      </c>
      <c r="J3367">
        <v>999</v>
      </c>
      <c r="K3367">
        <v>99</v>
      </c>
      <c r="L3367">
        <v>99</v>
      </c>
      <c r="M3367">
        <v>54</v>
      </c>
      <c r="N3367">
        <v>99</v>
      </c>
      <c r="O3367">
        <v>99</v>
      </c>
      <c r="P3367">
        <v>9999</v>
      </c>
      <c r="Q3367">
        <v>182</v>
      </c>
      <c r="R3367">
        <v>283</v>
      </c>
      <c r="S3367">
        <v>283</v>
      </c>
      <c r="T3367">
        <v>3.1413031413031405</v>
      </c>
      <c r="U3367">
        <v>3.5944929030760693</v>
      </c>
      <c r="V3367">
        <v>11.32155477031802</v>
      </c>
      <c r="W3367">
        <v>54</v>
      </c>
      <c r="X3367">
        <v>166.96400200605652</v>
      </c>
      <c r="Y3367">
        <v>154.10777385159011</v>
      </c>
      <c r="Z3367">
        <v>154.10777385159011</v>
      </c>
      <c r="AA3367">
        <v>25.483350269943831</v>
      </c>
      <c r="AB3367">
        <v>0</v>
      </c>
    </row>
    <row r="3368" spans="1:28">
      <c r="A3368">
        <v>10</v>
      </c>
      <c r="B3368">
        <v>477</v>
      </c>
      <c r="C3368">
        <v>2011</v>
      </c>
      <c r="D3368">
        <v>99</v>
      </c>
      <c r="E3368">
        <v>99</v>
      </c>
      <c r="F3368">
        <v>99</v>
      </c>
      <c r="G3368">
        <v>99</v>
      </c>
      <c r="H3368">
        <v>99</v>
      </c>
      <c r="I3368">
        <v>99</v>
      </c>
      <c r="J3368">
        <v>999</v>
      </c>
      <c r="K3368">
        <v>99</v>
      </c>
      <c r="L3368">
        <v>99</v>
      </c>
      <c r="M3368">
        <v>55</v>
      </c>
      <c r="N3368">
        <v>99</v>
      </c>
      <c r="O3368">
        <v>99</v>
      </c>
      <c r="P3368">
        <v>9999</v>
      </c>
      <c r="Q3368">
        <v>250</v>
      </c>
      <c r="R3368">
        <v>515</v>
      </c>
      <c r="S3368">
        <v>515</v>
      </c>
      <c r="T3368">
        <v>5.7165057165057185</v>
      </c>
      <c r="U3368">
        <v>6.3372362513788687</v>
      </c>
      <c r="V3368">
        <v>19.281553398058257</v>
      </c>
      <c r="W3368">
        <v>55</v>
      </c>
      <c r="X3368">
        <v>161.75746037088828</v>
      </c>
      <c r="Y3368">
        <v>149.30213592233019</v>
      </c>
      <c r="Z3368">
        <v>149.30213592233019</v>
      </c>
      <c r="AA3368">
        <v>26.436825876570076</v>
      </c>
      <c r="AB3368">
        <v>0</v>
      </c>
    </row>
    <row r="3369" spans="1:28">
      <c r="A3369">
        <v>10</v>
      </c>
      <c r="B3369">
        <v>478</v>
      </c>
      <c r="C3369">
        <v>2011</v>
      </c>
      <c r="D3369">
        <v>99</v>
      </c>
      <c r="E3369">
        <v>99</v>
      </c>
      <c r="F3369">
        <v>99</v>
      </c>
      <c r="G3369">
        <v>99</v>
      </c>
      <c r="H3369">
        <v>99</v>
      </c>
      <c r="I3369">
        <v>99</v>
      </c>
      <c r="J3369">
        <v>999</v>
      </c>
      <c r="K3369">
        <v>99</v>
      </c>
      <c r="L3369">
        <v>99</v>
      </c>
      <c r="M3369">
        <v>56</v>
      </c>
      <c r="N3369">
        <v>99</v>
      </c>
      <c r="O3369">
        <v>99</v>
      </c>
      <c r="P3369">
        <v>9999</v>
      </c>
      <c r="Q3369">
        <v>206</v>
      </c>
      <c r="R3369">
        <v>383</v>
      </c>
      <c r="S3369">
        <v>383</v>
      </c>
      <c r="T3369">
        <v>4.2513042513042505</v>
      </c>
      <c r="U3369">
        <v>4.7329282500891772</v>
      </c>
      <c r="V3369">
        <v>14</v>
      </c>
      <c r="W3369">
        <v>56</v>
      </c>
      <c r="X3369">
        <v>162.44367187256924</v>
      </c>
      <c r="Y3369">
        <v>149.93550913838121</v>
      </c>
      <c r="Z3369">
        <v>149.93550913838121</v>
      </c>
      <c r="AA3369">
        <v>24.78975705867169</v>
      </c>
      <c r="AB3369">
        <v>0</v>
      </c>
    </row>
    <row r="3370" spans="1:28">
      <c r="A3370">
        <v>10</v>
      </c>
      <c r="B3370">
        <v>479</v>
      </c>
      <c r="C3370">
        <v>2011</v>
      </c>
      <c r="D3370">
        <v>99</v>
      </c>
      <c r="E3370">
        <v>99</v>
      </c>
      <c r="F3370">
        <v>99</v>
      </c>
      <c r="G3370">
        <v>99</v>
      </c>
      <c r="H3370">
        <v>99</v>
      </c>
      <c r="I3370">
        <v>99</v>
      </c>
      <c r="J3370">
        <v>999</v>
      </c>
      <c r="K3370">
        <v>99</v>
      </c>
      <c r="L3370">
        <v>99</v>
      </c>
      <c r="M3370">
        <v>57</v>
      </c>
      <c r="N3370">
        <v>99</v>
      </c>
      <c r="O3370">
        <v>99</v>
      </c>
      <c r="P3370">
        <v>9999</v>
      </c>
      <c r="Q3370">
        <v>291</v>
      </c>
      <c r="R3370">
        <v>683</v>
      </c>
      <c r="S3370">
        <v>683</v>
      </c>
      <c r="T3370">
        <v>7.5813075813075805</v>
      </c>
      <c r="U3370">
        <v>8.2064797055074816</v>
      </c>
      <c r="V3370">
        <v>14.373352855051245</v>
      </c>
      <c r="W3370">
        <v>57</v>
      </c>
      <c r="X3370">
        <v>157.9457146075008</v>
      </c>
      <c r="Y3370">
        <v>145.78389458272324</v>
      </c>
      <c r="Z3370">
        <v>145.78389458272324</v>
      </c>
      <c r="AA3370">
        <v>24.870825954538315</v>
      </c>
      <c r="AB3370">
        <v>0</v>
      </c>
    </row>
    <row r="3371" spans="1:28">
      <c r="A3371">
        <v>10</v>
      </c>
      <c r="B3371">
        <v>480</v>
      </c>
      <c r="C3371">
        <v>2011</v>
      </c>
      <c r="D3371">
        <v>99</v>
      </c>
      <c r="E3371">
        <v>99</v>
      </c>
      <c r="F3371">
        <v>99</v>
      </c>
      <c r="G3371">
        <v>99</v>
      </c>
      <c r="H3371">
        <v>99</v>
      </c>
      <c r="I3371">
        <v>99</v>
      </c>
      <c r="J3371">
        <v>999</v>
      </c>
      <c r="K3371">
        <v>99</v>
      </c>
      <c r="L3371">
        <v>99</v>
      </c>
      <c r="M3371">
        <v>58</v>
      </c>
      <c r="N3371">
        <v>99</v>
      </c>
      <c r="O3371">
        <v>99</v>
      </c>
      <c r="P3371">
        <v>9999</v>
      </c>
      <c r="Q3371">
        <v>345</v>
      </c>
      <c r="R3371">
        <v>910</v>
      </c>
      <c r="S3371">
        <v>910</v>
      </c>
      <c r="T3371">
        <v>10.101010101010102</v>
      </c>
      <c r="U3371">
        <v>10.537886964829562</v>
      </c>
      <c r="V3371">
        <v>14.186813186813184</v>
      </c>
      <c r="W3371">
        <v>58</v>
      </c>
      <c r="X3371">
        <v>152.2242329717954</v>
      </c>
      <c r="Y3371">
        <v>140.50296703296718</v>
      </c>
      <c r="Z3371">
        <v>140.50296703296718</v>
      </c>
      <c r="AA3371">
        <v>24.763595710545847</v>
      </c>
      <c r="AB3371">
        <v>0</v>
      </c>
    </row>
    <row r="3372" spans="1:28">
      <c r="A3372">
        <v>10</v>
      </c>
      <c r="B3372">
        <v>481</v>
      </c>
      <c r="C3372">
        <v>2011</v>
      </c>
      <c r="D3372">
        <v>99</v>
      </c>
      <c r="E3372">
        <v>99</v>
      </c>
      <c r="F3372">
        <v>99</v>
      </c>
      <c r="G3372">
        <v>99</v>
      </c>
      <c r="H3372">
        <v>99</v>
      </c>
      <c r="I3372">
        <v>99</v>
      </c>
      <c r="J3372">
        <v>999</v>
      </c>
      <c r="K3372">
        <v>99</v>
      </c>
      <c r="L3372">
        <v>99</v>
      </c>
      <c r="M3372">
        <v>59</v>
      </c>
      <c r="N3372">
        <v>99</v>
      </c>
      <c r="O3372">
        <v>99</v>
      </c>
      <c r="P3372">
        <v>9999</v>
      </c>
      <c r="Q3372">
        <v>284</v>
      </c>
      <c r="R3372">
        <v>839</v>
      </c>
      <c r="S3372">
        <v>839</v>
      </c>
      <c r="T3372">
        <v>9.3129093129093139</v>
      </c>
      <c r="U3372">
        <v>9.3380413188865123</v>
      </c>
      <c r="V3372">
        <v>14.216924910607871</v>
      </c>
      <c r="W3372">
        <v>59</v>
      </c>
      <c r="X3372">
        <v>146.30712670632755</v>
      </c>
      <c r="Y3372">
        <v>135.04147794994049</v>
      </c>
      <c r="Z3372">
        <v>135.04147794994049</v>
      </c>
      <c r="AA3372">
        <v>23.39532762474235</v>
      </c>
      <c r="AB3372">
        <v>0</v>
      </c>
    </row>
    <row r="3373" spans="1:28">
      <c r="A3373">
        <v>10</v>
      </c>
      <c r="B3373">
        <v>482</v>
      </c>
      <c r="C3373">
        <v>2011</v>
      </c>
      <c r="D3373">
        <v>99</v>
      </c>
      <c r="E3373">
        <v>99</v>
      </c>
      <c r="F3373">
        <v>99</v>
      </c>
      <c r="G3373">
        <v>99</v>
      </c>
      <c r="H3373">
        <v>99</v>
      </c>
      <c r="I3373">
        <v>99</v>
      </c>
      <c r="J3373">
        <v>999</v>
      </c>
      <c r="K3373">
        <v>99</v>
      </c>
      <c r="L3373">
        <v>99</v>
      </c>
      <c r="M3373">
        <v>60</v>
      </c>
      <c r="N3373">
        <v>99</v>
      </c>
      <c r="O3373">
        <v>99</v>
      </c>
      <c r="P3373">
        <v>9999</v>
      </c>
      <c r="Q3373">
        <v>373</v>
      </c>
      <c r="R3373">
        <v>1342</v>
      </c>
      <c r="S3373">
        <v>1342</v>
      </c>
      <c r="T3373">
        <v>14.896214896214897</v>
      </c>
      <c r="U3373">
        <v>14.298618725698804</v>
      </c>
      <c r="V3373">
        <v>17.79433681073025</v>
      </c>
      <c r="W3373">
        <v>60</v>
      </c>
      <c r="X3373">
        <v>140.05970939704511</v>
      </c>
      <c r="Y3373">
        <v>129.27511177347259</v>
      </c>
      <c r="Z3373">
        <v>129.27511177347259</v>
      </c>
      <c r="AA3373">
        <v>23.043263087520927</v>
      </c>
      <c r="AB3373">
        <v>0</v>
      </c>
    </row>
    <row r="3374" spans="1:28">
      <c r="A3374">
        <v>10</v>
      </c>
      <c r="B3374">
        <v>483</v>
      </c>
      <c r="C3374">
        <v>2011</v>
      </c>
      <c r="D3374">
        <v>99</v>
      </c>
      <c r="E3374">
        <v>99</v>
      </c>
      <c r="F3374">
        <v>99</v>
      </c>
      <c r="G3374">
        <v>99</v>
      </c>
      <c r="H3374">
        <v>99</v>
      </c>
      <c r="I3374">
        <v>99</v>
      </c>
      <c r="J3374">
        <v>999</v>
      </c>
      <c r="K3374">
        <v>99</v>
      </c>
      <c r="L3374">
        <v>99</v>
      </c>
      <c r="M3374">
        <v>61</v>
      </c>
      <c r="N3374">
        <v>99</v>
      </c>
      <c r="O3374">
        <v>99</v>
      </c>
      <c r="P3374">
        <v>9999</v>
      </c>
      <c r="Q3374">
        <v>358</v>
      </c>
      <c r="R3374">
        <v>1163</v>
      </c>
      <c r="S3374">
        <v>1163</v>
      </c>
      <c r="T3374">
        <v>12.909312909312913</v>
      </c>
      <c r="U3374">
        <v>11.76755999928791</v>
      </c>
      <c r="V3374">
        <v>18.548581255374028</v>
      </c>
      <c r="W3374">
        <v>61</v>
      </c>
      <c r="X3374">
        <v>133.00818203752578</v>
      </c>
      <c r="Y3374">
        <v>122.76655202063644</v>
      </c>
      <c r="Z3374">
        <v>122.76655202063644</v>
      </c>
      <c r="AA3374">
        <v>22.337975501471831</v>
      </c>
      <c r="AB3374">
        <v>0</v>
      </c>
    </row>
    <row r="3375" spans="1:28">
      <c r="A3375">
        <v>10</v>
      </c>
      <c r="B3375">
        <v>484</v>
      </c>
      <c r="C3375">
        <v>2011</v>
      </c>
      <c r="D3375">
        <v>99</v>
      </c>
      <c r="E3375">
        <v>99</v>
      </c>
      <c r="F3375">
        <v>99</v>
      </c>
      <c r="G3375">
        <v>99</v>
      </c>
      <c r="H3375">
        <v>99</v>
      </c>
      <c r="I3375">
        <v>99</v>
      </c>
      <c r="J3375">
        <v>999</v>
      </c>
      <c r="K3375">
        <v>99</v>
      </c>
      <c r="L3375">
        <v>99</v>
      </c>
      <c r="M3375">
        <v>62</v>
      </c>
      <c r="N3375">
        <v>99</v>
      </c>
      <c r="O3375">
        <v>99</v>
      </c>
      <c r="P3375">
        <v>9999</v>
      </c>
      <c r="Q3375">
        <v>313</v>
      </c>
      <c r="R3375">
        <v>865</v>
      </c>
      <c r="S3375">
        <v>864</v>
      </c>
      <c r="T3375">
        <v>9.6015096015096066</v>
      </c>
      <c r="U3375">
        <v>8.4572803223962492</v>
      </c>
      <c r="V3375">
        <v>18.0242774566474</v>
      </c>
      <c r="W3375">
        <v>62</v>
      </c>
      <c r="X3375">
        <v>128.628686301893</v>
      </c>
      <c r="Y3375">
        <v>118.62820809248576</v>
      </c>
      <c r="Z3375">
        <v>118.7655092592595</v>
      </c>
      <c r="AA3375">
        <v>22.299041152360878</v>
      </c>
      <c r="AB3375">
        <v>0</v>
      </c>
    </row>
    <row r="3376" spans="1:28">
      <c r="A3376">
        <v>10</v>
      </c>
      <c r="B3376">
        <v>485</v>
      </c>
      <c r="C3376">
        <v>2011</v>
      </c>
      <c r="D3376">
        <v>99</v>
      </c>
      <c r="E3376">
        <v>99</v>
      </c>
      <c r="F3376">
        <v>99</v>
      </c>
      <c r="G3376">
        <v>99</v>
      </c>
      <c r="H3376">
        <v>99</v>
      </c>
      <c r="I3376">
        <v>99</v>
      </c>
      <c r="J3376">
        <v>999</v>
      </c>
      <c r="K3376">
        <v>99</v>
      </c>
      <c r="L3376">
        <v>99</v>
      </c>
      <c r="M3376">
        <v>63</v>
      </c>
      <c r="N3376">
        <v>99</v>
      </c>
      <c r="O3376">
        <v>99</v>
      </c>
      <c r="P3376">
        <v>9999</v>
      </c>
      <c r="Q3376">
        <v>266</v>
      </c>
      <c r="R3376">
        <v>702</v>
      </c>
      <c r="S3376">
        <v>702</v>
      </c>
      <c r="T3376">
        <v>7.7922077922077904</v>
      </c>
      <c r="U3376">
        <v>6.7102640502741888</v>
      </c>
      <c r="V3376">
        <v>17.817663817663821</v>
      </c>
      <c r="W3376">
        <v>63</v>
      </c>
      <c r="X3376">
        <v>125.65337234893022</v>
      </c>
      <c r="Y3376">
        <v>115.97806267806271</v>
      </c>
      <c r="Z3376">
        <v>115.97806267806271</v>
      </c>
      <c r="AA3376">
        <v>23.340284134586913</v>
      </c>
      <c r="AB3376">
        <v>0</v>
      </c>
    </row>
    <row r="3377" spans="1:28">
      <c r="A3377">
        <v>10</v>
      </c>
      <c r="B3377">
        <v>486</v>
      </c>
      <c r="C3377">
        <v>2011</v>
      </c>
      <c r="D3377">
        <v>99</v>
      </c>
      <c r="E3377">
        <v>99</v>
      </c>
      <c r="F3377">
        <v>99</v>
      </c>
      <c r="G3377">
        <v>99</v>
      </c>
      <c r="H3377">
        <v>99</v>
      </c>
      <c r="I3377">
        <v>99</v>
      </c>
      <c r="J3377">
        <v>999</v>
      </c>
      <c r="K3377">
        <v>99</v>
      </c>
      <c r="L3377">
        <v>99</v>
      </c>
      <c r="M3377">
        <v>64</v>
      </c>
      <c r="N3377">
        <v>99</v>
      </c>
      <c r="O3377">
        <v>99</v>
      </c>
      <c r="P3377">
        <v>9999</v>
      </c>
      <c r="Q3377">
        <v>149</v>
      </c>
      <c r="R3377">
        <v>293</v>
      </c>
      <c r="S3377">
        <v>293</v>
      </c>
      <c r="T3377">
        <v>3.2523032523032525</v>
      </c>
      <c r="U3377">
        <v>2.8427751290184959</v>
      </c>
      <c r="V3377">
        <v>19.518771331058019</v>
      </c>
      <c r="W3377">
        <v>64</v>
      </c>
      <c r="X3377">
        <v>127.5400367550539</v>
      </c>
      <c r="Y3377">
        <v>117.71945392491472</v>
      </c>
      <c r="Z3377">
        <v>117.71945392491472</v>
      </c>
      <c r="AA3377">
        <v>22.585470510929714</v>
      </c>
      <c r="AB3377">
        <v>0</v>
      </c>
    </row>
    <row r="3378" spans="1:28">
      <c r="A3378">
        <v>10</v>
      </c>
      <c r="B3378">
        <v>487</v>
      </c>
      <c r="C3378">
        <v>2011</v>
      </c>
      <c r="D3378">
        <v>99</v>
      </c>
      <c r="E3378">
        <v>99</v>
      </c>
      <c r="F3378">
        <v>99</v>
      </c>
      <c r="G3378">
        <v>99</v>
      </c>
      <c r="H3378">
        <v>99</v>
      </c>
      <c r="I3378">
        <v>99</v>
      </c>
      <c r="J3378">
        <v>999</v>
      </c>
      <c r="K3378">
        <v>99</v>
      </c>
      <c r="L3378">
        <v>99</v>
      </c>
      <c r="M3378">
        <v>65</v>
      </c>
      <c r="N3378">
        <v>99</v>
      </c>
      <c r="O3378">
        <v>99</v>
      </c>
      <c r="P3378">
        <v>9999</v>
      </c>
      <c r="Q3378">
        <v>81</v>
      </c>
      <c r="R3378">
        <v>123</v>
      </c>
      <c r="S3378">
        <v>123</v>
      </c>
      <c r="T3378">
        <v>1.3653013653013653</v>
      </c>
      <c r="U3378">
        <v>1.1680319626965598</v>
      </c>
      <c r="V3378">
        <v>17</v>
      </c>
      <c r="W3378">
        <v>65</v>
      </c>
      <c r="X3378">
        <v>124.83066000757516</v>
      </c>
      <c r="Y3378">
        <v>115.2186991869919</v>
      </c>
      <c r="Z3378">
        <v>115.2186991869919</v>
      </c>
      <c r="AA3378">
        <v>23.272515453720484</v>
      </c>
      <c r="AB3378">
        <v>0</v>
      </c>
    </row>
    <row r="3379" spans="1:28">
      <c r="A3379">
        <v>10</v>
      </c>
      <c r="B3379">
        <v>488</v>
      </c>
      <c r="C3379">
        <v>2011</v>
      </c>
      <c r="D3379">
        <v>99</v>
      </c>
      <c r="E3379">
        <v>99</v>
      </c>
      <c r="F3379">
        <v>99</v>
      </c>
      <c r="G3379">
        <v>99</v>
      </c>
      <c r="H3379">
        <v>99</v>
      </c>
      <c r="I3379">
        <v>99</v>
      </c>
      <c r="J3379">
        <v>999</v>
      </c>
      <c r="K3379">
        <v>99</v>
      </c>
      <c r="L3379">
        <v>99</v>
      </c>
      <c r="M3379">
        <v>66</v>
      </c>
      <c r="N3379">
        <v>99</v>
      </c>
      <c r="O3379">
        <v>99</v>
      </c>
      <c r="P3379">
        <v>9999</v>
      </c>
      <c r="Q3379">
        <v>1</v>
      </c>
      <c r="R3379">
        <v>1</v>
      </c>
      <c r="S3379">
        <v>1</v>
      </c>
      <c r="T3379">
        <v>1.1100011100011098E-2</v>
      </c>
      <c r="U3379">
        <v>9.5770725213514245E-3</v>
      </c>
      <c r="V3379">
        <v>17</v>
      </c>
      <c r="W3379">
        <v>66</v>
      </c>
      <c r="X3379">
        <v>125.89382448537378</v>
      </c>
      <c r="Y3379">
        <v>116.2</v>
      </c>
      <c r="Z3379">
        <v>116.2</v>
      </c>
      <c r="AA3379">
        <v>0</v>
      </c>
      <c r="AB3379">
        <v>0</v>
      </c>
    </row>
    <row r="3380" spans="1:28">
      <c r="A3380">
        <v>10</v>
      </c>
      <c r="B3380">
        <v>489</v>
      </c>
      <c r="C3380">
        <v>2011</v>
      </c>
      <c r="D3380">
        <v>99</v>
      </c>
      <c r="E3380">
        <v>99</v>
      </c>
      <c r="F3380">
        <v>99</v>
      </c>
      <c r="G3380">
        <v>99</v>
      </c>
      <c r="H3380">
        <v>99</v>
      </c>
      <c r="I3380">
        <v>99</v>
      </c>
      <c r="J3380">
        <v>999</v>
      </c>
      <c r="K3380">
        <v>99</v>
      </c>
      <c r="L3380">
        <v>99</v>
      </c>
      <c r="M3380">
        <v>67</v>
      </c>
      <c r="N3380">
        <v>99</v>
      </c>
      <c r="O3380">
        <v>99</v>
      </c>
      <c r="P3380">
        <v>9999</v>
      </c>
    </row>
    <row r="3381" spans="1:28">
      <c r="A3381">
        <v>10</v>
      </c>
      <c r="B3381">
        <v>490</v>
      </c>
      <c r="C3381">
        <v>2011</v>
      </c>
      <c r="D3381">
        <v>99</v>
      </c>
      <c r="E3381">
        <v>99</v>
      </c>
      <c r="F3381">
        <v>99</v>
      </c>
      <c r="G3381">
        <v>99</v>
      </c>
      <c r="H3381">
        <v>99</v>
      </c>
      <c r="I3381">
        <v>99</v>
      </c>
      <c r="J3381">
        <v>999</v>
      </c>
      <c r="K3381">
        <v>99</v>
      </c>
      <c r="L3381">
        <v>99</v>
      </c>
      <c r="M3381">
        <v>68</v>
      </c>
      <c r="N3381">
        <v>99</v>
      </c>
      <c r="O3381">
        <v>99</v>
      </c>
      <c r="P3381">
        <v>9999</v>
      </c>
    </row>
    <row r="3382" spans="1:28">
      <c r="A3382">
        <v>10</v>
      </c>
      <c r="B3382">
        <v>491</v>
      </c>
      <c r="C3382">
        <v>2010</v>
      </c>
      <c r="D3382">
        <v>99</v>
      </c>
      <c r="E3382">
        <v>99</v>
      </c>
      <c r="F3382">
        <v>99</v>
      </c>
      <c r="G3382">
        <v>99</v>
      </c>
      <c r="H3382">
        <v>99</v>
      </c>
      <c r="I3382">
        <v>99</v>
      </c>
      <c r="J3382">
        <v>999</v>
      </c>
      <c r="K3382">
        <v>99</v>
      </c>
      <c r="L3382">
        <v>99</v>
      </c>
      <c r="M3382">
        <v>0</v>
      </c>
      <c r="N3382">
        <v>99</v>
      </c>
      <c r="O3382">
        <v>99</v>
      </c>
      <c r="P3382">
        <v>9999</v>
      </c>
      <c r="Q3382">
        <v>62</v>
      </c>
      <c r="R3382">
        <v>77</v>
      </c>
      <c r="S3382">
        <v>0</v>
      </c>
      <c r="T3382">
        <v>0.92995169082125595</v>
      </c>
      <c r="U3382">
        <v>0</v>
      </c>
      <c r="V3382">
        <v>43.506493506493506</v>
      </c>
      <c r="X3382">
        <v>126.25121357515719</v>
      </c>
      <c r="Y3382">
        <v>0</v>
      </c>
    </row>
    <row r="3383" spans="1:28">
      <c r="A3383">
        <v>10</v>
      </c>
      <c r="B3383">
        <v>492</v>
      </c>
      <c r="C3383">
        <v>2010</v>
      </c>
      <c r="D3383">
        <v>99</v>
      </c>
      <c r="E3383">
        <v>99</v>
      </c>
      <c r="F3383">
        <v>99</v>
      </c>
      <c r="G3383">
        <v>99</v>
      </c>
      <c r="H3383">
        <v>99</v>
      </c>
      <c r="I3383">
        <v>99</v>
      </c>
      <c r="J3383">
        <v>999</v>
      </c>
      <c r="K3383">
        <v>99</v>
      </c>
      <c r="L3383">
        <v>99</v>
      </c>
      <c r="M3383">
        <v>35</v>
      </c>
      <c r="N3383">
        <v>99</v>
      </c>
      <c r="O3383">
        <v>99</v>
      </c>
      <c r="P3383">
        <v>9999</v>
      </c>
      <c r="Q3383">
        <v>2</v>
      </c>
      <c r="R3383">
        <v>2</v>
      </c>
      <c r="S3383">
        <v>2</v>
      </c>
      <c r="T3383">
        <v>2.4154589371980673E-2</v>
      </c>
      <c r="U3383">
        <v>4.0932916041227341E-2</v>
      </c>
      <c r="V3383">
        <v>2</v>
      </c>
      <c r="W3383">
        <v>35</v>
      </c>
      <c r="X3383">
        <v>245.23293607800645</v>
      </c>
      <c r="Y3383">
        <v>226.35</v>
      </c>
      <c r="Z3383">
        <v>226.35</v>
      </c>
      <c r="AA3383">
        <v>3.3500000000005223</v>
      </c>
      <c r="AB3383">
        <v>0</v>
      </c>
    </row>
    <row r="3384" spans="1:28">
      <c r="A3384">
        <v>10</v>
      </c>
      <c r="B3384">
        <v>493</v>
      </c>
      <c r="C3384">
        <v>2010</v>
      </c>
      <c r="D3384">
        <v>99</v>
      </c>
      <c r="E3384">
        <v>99</v>
      </c>
      <c r="F3384">
        <v>99</v>
      </c>
      <c r="G3384">
        <v>99</v>
      </c>
      <c r="H3384">
        <v>99</v>
      </c>
      <c r="I3384">
        <v>99</v>
      </c>
      <c r="J3384">
        <v>999</v>
      </c>
      <c r="K3384">
        <v>99</v>
      </c>
      <c r="L3384">
        <v>99</v>
      </c>
      <c r="M3384">
        <v>36</v>
      </c>
      <c r="N3384">
        <v>99</v>
      </c>
      <c r="O3384">
        <v>99</v>
      </c>
      <c r="P3384">
        <v>9999</v>
      </c>
    </row>
    <row r="3385" spans="1:28">
      <c r="A3385">
        <v>10</v>
      </c>
      <c r="B3385">
        <v>494</v>
      </c>
      <c r="C3385">
        <v>2010</v>
      </c>
      <c r="D3385">
        <v>99</v>
      </c>
      <c r="E3385">
        <v>99</v>
      </c>
      <c r="F3385">
        <v>99</v>
      </c>
      <c r="G3385">
        <v>99</v>
      </c>
      <c r="H3385">
        <v>99</v>
      </c>
      <c r="I3385">
        <v>99</v>
      </c>
      <c r="J3385">
        <v>999</v>
      </c>
      <c r="K3385">
        <v>99</v>
      </c>
      <c r="L3385">
        <v>99</v>
      </c>
      <c r="M3385">
        <v>37</v>
      </c>
      <c r="N3385">
        <v>99</v>
      </c>
      <c r="O3385">
        <v>99</v>
      </c>
      <c r="P3385">
        <v>9999</v>
      </c>
      <c r="Q3385">
        <v>1</v>
      </c>
      <c r="R3385">
        <v>1</v>
      </c>
      <c r="S3385">
        <v>1</v>
      </c>
      <c r="T3385">
        <v>1.2077294685990336E-2</v>
      </c>
      <c r="U3385">
        <v>1.9810916511227995E-2</v>
      </c>
      <c r="V3385">
        <v>2</v>
      </c>
      <c r="W3385">
        <v>37</v>
      </c>
      <c r="X3385">
        <v>237.37811484290356</v>
      </c>
      <c r="Y3385">
        <v>219.1</v>
      </c>
      <c r="Z3385">
        <v>219.1</v>
      </c>
      <c r="AA3385">
        <v>0</v>
      </c>
      <c r="AB3385">
        <v>0</v>
      </c>
    </row>
    <row r="3386" spans="1:28">
      <c r="A3386">
        <v>10</v>
      </c>
      <c r="B3386">
        <v>495</v>
      </c>
      <c r="C3386">
        <v>2010</v>
      </c>
      <c r="D3386">
        <v>99</v>
      </c>
      <c r="E3386">
        <v>99</v>
      </c>
      <c r="F3386">
        <v>99</v>
      </c>
      <c r="G3386">
        <v>99</v>
      </c>
      <c r="H3386">
        <v>99</v>
      </c>
      <c r="I3386">
        <v>99</v>
      </c>
      <c r="J3386">
        <v>999</v>
      </c>
      <c r="K3386">
        <v>99</v>
      </c>
      <c r="L3386">
        <v>99</v>
      </c>
      <c r="M3386">
        <v>38</v>
      </c>
      <c r="N3386">
        <v>99</v>
      </c>
      <c r="O3386">
        <v>99</v>
      </c>
      <c r="P3386">
        <v>9999</v>
      </c>
      <c r="Q3386">
        <v>2</v>
      </c>
      <c r="R3386">
        <v>2</v>
      </c>
      <c r="S3386">
        <v>2</v>
      </c>
      <c r="T3386">
        <v>2.4154589371980673E-2</v>
      </c>
      <c r="U3386">
        <v>2.8427896627704608E-2</v>
      </c>
      <c r="V3386">
        <v>2</v>
      </c>
      <c r="W3386">
        <v>38</v>
      </c>
      <c r="X3386">
        <v>170.31419284940412</v>
      </c>
      <c r="Y3386">
        <v>157.19999999999999</v>
      </c>
      <c r="Z3386">
        <v>157.19999999999999</v>
      </c>
      <c r="AA3386">
        <v>9.400000000000226</v>
      </c>
      <c r="AB3386">
        <v>0</v>
      </c>
    </row>
    <row r="3387" spans="1:28">
      <c r="A3387">
        <v>10</v>
      </c>
      <c r="B3387">
        <v>496</v>
      </c>
      <c r="C3387">
        <v>2010</v>
      </c>
      <c r="D3387">
        <v>99</v>
      </c>
      <c r="E3387">
        <v>99</v>
      </c>
      <c r="F3387">
        <v>99</v>
      </c>
      <c r="G3387">
        <v>99</v>
      </c>
      <c r="H3387">
        <v>99</v>
      </c>
      <c r="I3387">
        <v>99</v>
      </c>
      <c r="J3387">
        <v>999</v>
      </c>
      <c r="K3387">
        <v>99</v>
      </c>
      <c r="L3387">
        <v>99</v>
      </c>
      <c r="M3387">
        <v>39</v>
      </c>
      <c r="N3387">
        <v>99</v>
      </c>
      <c r="O3387">
        <v>99</v>
      </c>
      <c r="P3387">
        <v>9999</v>
      </c>
      <c r="Q3387">
        <v>3</v>
      </c>
      <c r="R3387">
        <v>3</v>
      </c>
      <c r="S3387">
        <v>3</v>
      </c>
      <c r="T3387">
        <v>3.6231884057971009E-2</v>
      </c>
      <c r="U3387">
        <v>5.8374841166813289E-2</v>
      </c>
      <c r="V3387">
        <v>2</v>
      </c>
      <c r="W3387">
        <v>39</v>
      </c>
      <c r="X3387">
        <v>233.15276273022752</v>
      </c>
      <c r="Y3387">
        <v>215.2</v>
      </c>
      <c r="Z3387">
        <v>215.2</v>
      </c>
      <c r="AA3387">
        <v>14.705327832682061</v>
      </c>
      <c r="AB3387">
        <v>0</v>
      </c>
    </row>
    <row r="3388" spans="1:28">
      <c r="A3388">
        <v>10</v>
      </c>
      <c r="B3388">
        <v>497</v>
      </c>
      <c r="C3388">
        <v>2010</v>
      </c>
      <c r="D3388">
        <v>99</v>
      </c>
      <c r="E3388">
        <v>99</v>
      </c>
      <c r="F3388">
        <v>99</v>
      </c>
      <c r="G3388">
        <v>99</v>
      </c>
      <c r="H3388">
        <v>99</v>
      </c>
      <c r="I3388">
        <v>99</v>
      </c>
      <c r="J3388">
        <v>999</v>
      </c>
      <c r="K3388">
        <v>99</v>
      </c>
      <c r="L3388">
        <v>99</v>
      </c>
      <c r="M3388">
        <v>40</v>
      </c>
      <c r="N3388">
        <v>99</v>
      </c>
      <c r="O3388">
        <v>99</v>
      </c>
      <c r="P3388">
        <v>9999</v>
      </c>
      <c r="Q3388">
        <v>1</v>
      </c>
      <c r="R3388">
        <v>1</v>
      </c>
      <c r="S3388">
        <v>1</v>
      </c>
      <c r="T3388">
        <v>1.2077294685990336E-2</v>
      </c>
      <c r="U3388">
        <v>1.6591981651347947E-2</v>
      </c>
      <c r="V3388">
        <v>5</v>
      </c>
      <c r="W3388">
        <v>40</v>
      </c>
      <c r="X3388">
        <v>198.80823401950161</v>
      </c>
      <c r="Y3388">
        <v>183.5</v>
      </c>
      <c r="Z3388">
        <v>183.5</v>
      </c>
      <c r="AA3388">
        <v>0</v>
      </c>
      <c r="AB3388">
        <v>0</v>
      </c>
    </row>
    <row r="3389" spans="1:28">
      <c r="A3389">
        <v>10</v>
      </c>
      <c r="B3389">
        <v>498</v>
      </c>
      <c r="C3389">
        <v>2010</v>
      </c>
      <c r="D3389">
        <v>99</v>
      </c>
      <c r="E3389">
        <v>99</v>
      </c>
      <c r="F3389">
        <v>99</v>
      </c>
      <c r="G3389">
        <v>99</v>
      </c>
      <c r="H3389">
        <v>99</v>
      </c>
      <c r="I3389">
        <v>99</v>
      </c>
      <c r="J3389">
        <v>999</v>
      </c>
      <c r="K3389">
        <v>99</v>
      </c>
      <c r="L3389">
        <v>99</v>
      </c>
      <c r="M3389">
        <v>41</v>
      </c>
      <c r="N3389">
        <v>99</v>
      </c>
      <c r="O3389">
        <v>99</v>
      </c>
      <c r="P3389">
        <v>9999</v>
      </c>
      <c r="Q3389">
        <v>2</v>
      </c>
      <c r="R3389">
        <v>2</v>
      </c>
      <c r="S3389">
        <v>2</v>
      </c>
      <c r="T3389">
        <v>2.4154589371980673E-2</v>
      </c>
      <c r="U3389">
        <v>3.5335947843851655E-2</v>
      </c>
      <c r="V3389">
        <v>5</v>
      </c>
      <c r="W3389">
        <v>41</v>
      </c>
      <c r="X3389">
        <v>211.70097508125679</v>
      </c>
      <c r="Y3389">
        <v>195.4</v>
      </c>
      <c r="Z3389">
        <v>195.4</v>
      </c>
      <c r="AA3389">
        <v>15.5</v>
      </c>
      <c r="AB3389">
        <v>0</v>
      </c>
    </row>
    <row r="3390" spans="1:28">
      <c r="A3390">
        <v>10</v>
      </c>
      <c r="B3390">
        <v>499</v>
      </c>
      <c r="C3390">
        <v>2010</v>
      </c>
      <c r="D3390">
        <v>99</v>
      </c>
      <c r="E3390">
        <v>99</v>
      </c>
      <c r="F3390">
        <v>99</v>
      </c>
      <c r="G3390">
        <v>99</v>
      </c>
      <c r="H3390">
        <v>99</v>
      </c>
      <c r="I3390">
        <v>99</v>
      </c>
      <c r="J3390">
        <v>999</v>
      </c>
      <c r="K3390">
        <v>99</v>
      </c>
      <c r="L3390">
        <v>99</v>
      </c>
      <c r="M3390">
        <v>42</v>
      </c>
      <c r="N3390">
        <v>99</v>
      </c>
      <c r="O3390">
        <v>99</v>
      </c>
      <c r="P3390">
        <v>9999</v>
      </c>
      <c r="Q3390">
        <v>9</v>
      </c>
      <c r="R3390">
        <v>9</v>
      </c>
      <c r="S3390">
        <v>9</v>
      </c>
      <c r="T3390">
        <v>0.10869565217391304</v>
      </c>
      <c r="U3390">
        <v>0.15355946832961437</v>
      </c>
      <c r="V3390">
        <v>4.6666666666666679</v>
      </c>
      <c r="W3390">
        <v>42</v>
      </c>
      <c r="X3390">
        <v>204.44203683640305</v>
      </c>
      <c r="Y3390">
        <v>188.70000000000005</v>
      </c>
      <c r="Z3390">
        <v>188.70000000000005</v>
      </c>
      <c r="AA3390">
        <v>26.955807455083711</v>
      </c>
      <c r="AB3390">
        <v>0</v>
      </c>
    </row>
    <row r="3391" spans="1:28">
      <c r="A3391">
        <v>10</v>
      </c>
      <c r="B3391">
        <v>500</v>
      </c>
      <c r="C3391">
        <v>2010</v>
      </c>
      <c r="D3391">
        <v>99</v>
      </c>
      <c r="E3391">
        <v>99</v>
      </c>
      <c r="F3391">
        <v>99</v>
      </c>
      <c r="G3391">
        <v>99</v>
      </c>
      <c r="H3391">
        <v>99</v>
      </c>
      <c r="I3391">
        <v>99</v>
      </c>
      <c r="J3391">
        <v>999</v>
      </c>
      <c r="K3391">
        <v>99</v>
      </c>
      <c r="L3391">
        <v>99</v>
      </c>
      <c r="M3391">
        <v>43</v>
      </c>
      <c r="N3391">
        <v>99</v>
      </c>
      <c r="O3391">
        <v>99</v>
      </c>
      <c r="P3391">
        <v>9999</v>
      </c>
      <c r="Q3391">
        <v>7</v>
      </c>
      <c r="R3391">
        <v>7</v>
      </c>
      <c r="S3391">
        <v>7</v>
      </c>
      <c r="T3391">
        <v>8.4541062801932354E-2</v>
      </c>
      <c r="U3391">
        <v>0.11904633810443983</v>
      </c>
      <c r="V3391">
        <v>4.5714285714285694</v>
      </c>
      <c r="W3391">
        <v>43</v>
      </c>
      <c r="X3391">
        <v>203.77650518495591</v>
      </c>
      <c r="Y3391">
        <v>188.08571428571423</v>
      </c>
      <c r="Z3391">
        <v>188.08571428571423</v>
      </c>
      <c r="AA3391">
        <v>36.141682646077875</v>
      </c>
      <c r="AB3391">
        <v>0</v>
      </c>
    </row>
    <row r="3392" spans="1:28">
      <c r="A3392">
        <v>10</v>
      </c>
      <c r="B3392">
        <v>501</v>
      </c>
      <c r="C3392">
        <v>2010</v>
      </c>
      <c r="D3392">
        <v>99</v>
      </c>
      <c r="E3392">
        <v>99</v>
      </c>
      <c r="F3392">
        <v>99</v>
      </c>
      <c r="G3392">
        <v>99</v>
      </c>
      <c r="H3392">
        <v>99</v>
      </c>
      <c r="I3392">
        <v>99</v>
      </c>
      <c r="J3392">
        <v>999</v>
      </c>
      <c r="K3392">
        <v>99</v>
      </c>
      <c r="L3392">
        <v>99</v>
      </c>
      <c r="M3392">
        <v>44</v>
      </c>
      <c r="N3392">
        <v>99</v>
      </c>
      <c r="O3392">
        <v>99</v>
      </c>
      <c r="P3392">
        <v>9999</v>
      </c>
      <c r="Q3392">
        <v>9</v>
      </c>
      <c r="R3392">
        <v>9</v>
      </c>
      <c r="S3392">
        <v>9</v>
      </c>
      <c r="T3392">
        <v>0.10869565217391304</v>
      </c>
      <c r="U3392">
        <v>0.1649884954725592</v>
      </c>
      <c r="V3392">
        <v>4.6666666666666679</v>
      </c>
      <c r="W3392">
        <v>44</v>
      </c>
      <c r="X3392">
        <v>219.65811965811963</v>
      </c>
      <c r="Y3392">
        <v>202.74444444444444</v>
      </c>
      <c r="Z3392">
        <v>202.74444444444444</v>
      </c>
      <c r="AA3392">
        <v>15.724723004881898</v>
      </c>
      <c r="AB3392">
        <v>0</v>
      </c>
    </row>
    <row r="3393" spans="1:28">
      <c r="A3393">
        <v>10</v>
      </c>
      <c r="B3393">
        <v>502</v>
      </c>
      <c r="C3393">
        <v>2010</v>
      </c>
      <c r="D3393">
        <v>99</v>
      </c>
      <c r="E3393">
        <v>99</v>
      </c>
      <c r="F3393">
        <v>99</v>
      </c>
      <c r="G3393">
        <v>99</v>
      </c>
      <c r="H3393">
        <v>99</v>
      </c>
      <c r="I3393">
        <v>99</v>
      </c>
      <c r="J3393">
        <v>999</v>
      </c>
      <c r="K3393">
        <v>99</v>
      </c>
      <c r="L3393">
        <v>99</v>
      </c>
      <c r="M3393">
        <v>45</v>
      </c>
      <c r="N3393">
        <v>99</v>
      </c>
      <c r="O3393">
        <v>99</v>
      </c>
      <c r="P3393">
        <v>9999</v>
      </c>
      <c r="Q3393">
        <v>19</v>
      </c>
      <c r="R3393">
        <v>19</v>
      </c>
      <c r="S3393">
        <v>19</v>
      </c>
      <c r="T3393">
        <v>0.22946859903381644</v>
      </c>
      <c r="U3393">
        <v>0.30942463438189555</v>
      </c>
      <c r="V3393">
        <v>7.6842105263157903</v>
      </c>
      <c r="W3393">
        <v>45</v>
      </c>
      <c r="X3393">
        <v>195.13599817528652</v>
      </c>
      <c r="Y3393">
        <v>180.11052631578943</v>
      </c>
      <c r="Z3393">
        <v>180.11052631578943</v>
      </c>
      <c r="AA3393">
        <v>24.476345073234459</v>
      </c>
      <c r="AB3393">
        <v>0</v>
      </c>
    </row>
    <row r="3394" spans="1:28">
      <c r="A3394">
        <v>10</v>
      </c>
      <c r="B3394">
        <v>503</v>
      </c>
      <c r="C3394">
        <v>2010</v>
      </c>
      <c r="D3394">
        <v>99</v>
      </c>
      <c r="E3394">
        <v>99</v>
      </c>
      <c r="F3394">
        <v>99</v>
      </c>
      <c r="G3394">
        <v>99</v>
      </c>
      <c r="H3394">
        <v>99</v>
      </c>
      <c r="I3394">
        <v>99</v>
      </c>
      <c r="J3394">
        <v>999</v>
      </c>
      <c r="K3394">
        <v>99</v>
      </c>
      <c r="L3394">
        <v>99</v>
      </c>
      <c r="M3394">
        <v>46</v>
      </c>
      <c r="N3394">
        <v>99</v>
      </c>
      <c r="O3394">
        <v>99</v>
      </c>
      <c r="P3394">
        <v>9999</v>
      </c>
      <c r="Q3394">
        <v>21</v>
      </c>
      <c r="R3394">
        <v>24</v>
      </c>
      <c r="S3394">
        <v>24</v>
      </c>
      <c r="T3394">
        <v>0.28985507246376807</v>
      </c>
      <c r="U3394">
        <v>0.41139072543489313</v>
      </c>
      <c r="V3394">
        <v>7.25</v>
      </c>
      <c r="W3394">
        <v>46</v>
      </c>
      <c r="X3394">
        <v>205.39003250270849</v>
      </c>
      <c r="Y3394">
        <v>189.57500000000005</v>
      </c>
      <c r="Z3394">
        <v>189.57500000000005</v>
      </c>
      <c r="AA3394">
        <v>31.482802845362901</v>
      </c>
      <c r="AB3394">
        <v>0</v>
      </c>
    </row>
    <row r="3395" spans="1:28">
      <c r="A3395">
        <v>10</v>
      </c>
      <c r="B3395">
        <v>504</v>
      </c>
      <c r="C3395">
        <v>2010</v>
      </c>
      <c r="D3395">
        <v>99</v>
      </c>
      <c r="E3395">
        <v>99</v>
      </c>
      <c r="F3395">
        <v>99</v>
      </c>
      <c r="G3395">
        <v>99</v>
      </c>
      <c r="H3395">
        <v>99</v>
      </c>
      <c r="I3395">
        <v>99</v>
      </c>
      <c r="J3395">
        <v>999</v>
      </c>
      <c r="K3395">
        <v>99</v>
      </c>
      <c r="L3395">
        <v>99</v>
      </c>
      <c r="M3395">
        <v>47</v>
      </c>
      <c r="N3395">
        <v>99</v>
      </c>
      <c r="O3395">
        <v>99</v>
      </c>
      <c r="P3395">
        <v>9999</v>
      </c>
      <c r="Q3395">
        <v>17</v>
      </c>
      <c r="R3395">
        <v>19</v>
      </c>
      <c r="S3395">
        <v>19</v>
      </c>
      <c r="T3395">
        <v>0.22946859903381644</v>
      </c>
      <c r="U3395">
        <v>0.31577208458311962</v>
      </c>
      <c r="V3395">
        <v>7.052631578947369</v>
      </c>
      <c r="W3395">
        <v>47</v>
      </c>
      <c r="X3395">
        <v>199.1389633346638</v>
      </c>
      <c r="Y3395">
        <v>183.80526315789476</v>
      </c>
      <c r="Z3395">
        <v>183.80526315789476</v>
      </c>
      <c r="AA3395">
        <v>18.594975939589112</v>
      </c>
      <c r="AB3395">
        <v>0</v>
      </c>
    </row>
    <row r="3396" spans="1:28">
      <c r="A3396">
        <v>10</v>
      </c>
      <c r="B3396">
        <v>505</v>
      </c>
      <c r="C3396">
        <v>2010</v>
      </c>
      <c r="D3396">
        <v>99</v>
      </c>
      <c r="E3396">
        <v>99</v>
      </c>
      <c r="F3396">
        <v>99</v>
      </c>
      <c r="G3396">
        <v>99</v>
      </c>
      <c r="H3396">
        <v>99</v>
      </c>
      <c r="I3396">
        <v>99</v>
      </c>
      <c r="J3396">
        <v>999</v>
      </c>
      <c r="K3396">
        <v>99</v>
      </c>
      <c r="L3396">
        <v>99</v>
      </c>
      <c r="M3396">
        <v>48</v>
      </c>
      <c r="N3396">
        <v>99</v>
      </c>
      <c r="O3396">
        <v>99</v>
      </c>
      <c r="P3396">
        <v>9999</v>
      </c>
      <c r="Q3396">
        <v>34</v>
      </c>
      <c r="R3396">
        <v>45</v>
      </c>
      <c r="S3396">
        <v>45</v>
      </c>
      <c r="T3396">
        <v>0.54347826086956519</v>
      </c>
      <c r="U3396">
        <v>0.71147502355202452</v>
      </c>
      <c r="V3396">
        <v>8</v>
      </c>
      <c r="W3396">
        <v>48</v>
      </c>
      <c r="X3396">
        <v>189.44504634645489</v>
      </c>
      <c r="Y3396">
        <v>174.85777777777781</v>
      </c>
      <c r="Z3396">
        <v>174.85777777777781</v>
      </c>
      <c r="AA3396">
        <v>31.140480898940712</v>
      </c>
      <c r="AB3396">
        <v>0</v>
      </c>
    </row>
    <row r="3397" spans="1:28">
      <c r="A3397">
        <v>10</v>
      </c>
      <c r="B3397">
        <v>506</v>
      </c>
      <c r="C3397">
        <v>2010</v>
      </c>
      <c r="D3397">
        <v>99</v>
      </c>
      <c r="E3397">
        <v>99</v>
      </c>
      <c r="F3397">
        <v>99</v>
      </c>
      <c r="G3397">
        <v>99</v>
      </c>
      <c r="H3397">
        <v>99</v>
      </c>
      <c r="I3397">
        <v>99</v>
      </c>
      <c r="J3397">
        <v>999</v>
      </c>
      <c r="K3397">
        <v>99</v>
      </c>
      <c r="L3397">
        <v>99</v>
      </c>
      <c r="M3397">
        <v>49</v>
      </c>
      <c r="N3397">
        <v>99</v>
      </c>
      <c r="O3397">
        <v>99</v>
      </c>
      <c r="P3397">
        <v>9999</v>
      </c>
      <c r="Q3397">
        <v>35</v>
      </c>
      <c r="R3397">
        <v>49</v>
      </c>
      <c r="S3397">
        <v>49</v>
      </c>
      <c r="T3397">
        <v>0.59178743961352653</v>
      </c>
      <c r="U3397">
        <v>0.76276097446561819</v>
      </c>
      <c r="V3397">
        <v>8</v>
      </c>
      <c r="W3397">
        <v>49</v>
      </c>
      <c r="X3397">
        <v>186.52132575673824</v>
      </c>
      <c r="Y3397">
        <v>172.15918367346939</v>
      </c>
      <c r="Z3397">
        <v>172.15918367346939</v>
      </c>
      <c r="AA3397">
        <v>23.765657939404566</v>
      </c>
      <c r="AB3397">
        <v>0</v>
      </c>
    </row>
    <row r="3398" spans="1:28">
      <c r="A3398">
        <v>10</v>
      </c>
      <c r="B3398">
        <v>507</v>
      </c>
      <c r="C3398">
        <v>2010</v>
      </c>
      <c r="D3398">
        <v>99</v>
      </c>
      <c r="E3398">
        <v>99</v>
      </c>
      <c r="F3398">
        <v>99</v>
      </c>
      <c r="G3398">
        <v>99</v>
      </c>
      <c r="H3398">
        <v>99</v>
      </c>
      <c r="I3398">
        <v>99</v>
      </c>
      <c r="J3398">
        <v>999</v>
      </c>
      <c r="K3398">
        <v>99</v>
      </c>
      <c r="L3398">
        <v>99</v>
      </c>
      <c r="M3398">
        <v>50</v>
      </c>
      <c r="N3398">
        <v>99</v>
      </c>
      <c r="O3398">
        <v>99</v>
      </c>
      <c r="P3398">
        <v>9999</v>
      </c>
      <c r="Q3398">
        <v>46</v>
      </c>
      <c r="R3398">
        <v>56</v>
      </c>
      <c r="S3398">
        <v>56</v>
      </c>
      <c r="T3398">
        <v>0.67632850241545883</v>
      </c>
      <c r="U3398">
        <v>0.87556836579107811</v>
      </c>
      <c r="V3398">
        <v>12.571428571428569</v>
      </c>
      <c r="W3398">
        <v>50</v>
      </c>
      <c r="X3398">
        <v>187.34329051230452</v>
      </c>
      <c r="Y3398">
        <v>172.91785714285723</v>
      </c>
      <c r="Z3398">
        <v>172.91785714285723</v>
      </c>
      <c r="AA3398">
        <v>27.125272264221799</v>
      </c>
      <c r="AB3398">
        <v>0</v>
      </c>
    </row>
    <row r="3399" spans="1:28">
      <c r="A3399">
        <v>10</v>
      </c>
      <c r="B3399">
        <v>508</v>
      </c>
      <c r="C3399">
        <v>2010</v>
      </c>
      <c r="D3399">
        <v>99</v>
      </c>
      <c r="E3399">
        <v>99</v>
      </c>
      <c r="F3399">
        <v>99</v>
      </c>
      <c r="G3399">
        <v>99</v>
      </c>
      <c r="H3399">
        <v>99</v>
      </c>
      <c r="I3399">
        <v>99</v>
      </c>
      <c r="J3399">
        <v>999</v>
      </c>
      <c r="K3399">
        <v>99</v>
      </c>
      <c r="L3399">
        <v>99</v>
      </c>
      <c r="M3399">
        <v>51</v>
      </c>
      <c r="N3399">
        <v>99</v>
      </c>
      <c r="O3399">
        <v>99</v>
      </c>
      <c r="P3399">
        <v>9999</v>
      </c>
      <c r="Q3399">
        <v>80</v>
      </c>
      <c r="R3399">
        <v>122</v>
      </c>
      <c r="S3399">
        <v>122</v>
      </c>
      <c r="T3399">
        <v>1.4734299516908218</v>
      </c>
      <c r="U3399">
        <v>1.9105192169054848</v>
      </c>
      <c r="V3399">
        <v>10.909836065573767</v>
      </c>
      <c r="W3399">
        <v>51</v>
      </c>
      <c r="X3399">
        <v>187.64097827824435</v>
      </c>
      <c r="Y3399">
        <v>173.19262295081973</v>
      </c>
      <c r="Z3399">
        <v>173.19262295081973</v>
      </c>
      <c r="AA3399">
        <v>28.864781331526761</v>
      </c>
      <c r="AB3399">
        <v>0</v>
      </c>
    </row>
    <row r="3400" spans="1:28">
      <c r="A3400">
        <v>10</v>
      </c>
      <c r="B3400">
        <v>509</v>
      </c>
      <c r="C3400">
        <v>2010</v>
      </c>
      <c r="D3400">
        <v>99</v>
      </c>
      <c r="E3400">
        <v>99</v>
      </c>
      <c r="F3400">
        <v>99</v>
      </c>
      <c r="G3400">
        <v>99</v>
      </c>
      <c r="H3400">
        <v>99</v>
      </c>
      <c r="I3400">
        <v>99</v>
      </c>
      <c r="J3400">
        <v>999</v>
      </c>
      <c r="K3400">
        <v>99</v>
      </c>
      <c r="L3400">
        <v>99</v>
      </c>
      <c r="M3400">
        <v>52</v>
      </c>
      <c r="N3400">
        <v>99</v>
      </c>
      <c r="O3400">
        <v>99</v>
      </c>
      <c r="P3400">
        <v>9999</v>
      </c>
      <c r="Q3400">
        <v>117</v>
      </c>
      <c r="R3400">
        <v>164</v>
      </c>
      <c r="S3400">
        <v>164</v>
      </c>
      <c r="T3400">
        <v>1.9806763285024152</v>
      </c>
      <c r="U3400">
        <v>2.4365438079402639</v>
      </c>
      <c r="V3400">
        <v>10.932926829268293</v>
      </c>
      <c r="W3400">
        <v>52</v>
      </c>
      <c r="X3400">
        <v>178.01905240070823</v>
      </c>
      <c r="Y3400">
        <v>164.31158536585369</v>
      </c>
      <c r="Z3400">
        <v>164.31158536585369</v>
      </c>
      <c r="AA3400">
        <v>26.85101941878688</v>
      </c>
      <c r="AB3400">
        <v>0</v>
      </c>
    </row>
    <row r="3401" spans="1:28">
      <c r="A3401">
        <v>10</v>
      </c>
      <c r="B3401">
        <v>510</v>
      </c>
      <c r="C3401">
        <v>2010</v>
      </c>
      <c r="D3401">
        <v>99</v>
      </c>
      <c r="E3401">
        <v>99</v>
      </c>
      <c r="F3401">
        <v>99</v>
      </c>
      <c r="G3401">
        <v>99</v>
      </c>
      <c r="H3401">
        <v>99</v>
      </c>
      <c r="I3401">
        <v>99</v>
      </c>
      <c r="J3401">
        <v>999</v>
      </c>
      <c r="K3401">
        <v>99</v>
      </c>
      <c r="L3401">
        <v>99</v>
      </c>
      <c r="M3401">
        <v>53</v>
      </c>
      <c r="N3401">
        <v>99</v>
      </c>
      <c r="O3401">
        <v>99</v>
      </c>
      <c r="P3401">
        <v>9999</v>
      </c>
      <c r="Q3401">
        <v>110</v>
      </c>
      <c r="R3401">
        <v>145</v>
      </c>
      <c r="S3401">
        <v>145</v>
      </c>
      <c r="T3401">
        <v>1.7512077294685997</v>
      </c>
      <c r="U3401">
        <v>2.075308789437265</v>
      </c>
      <c r="V3401">
        <v>10.924137931034483</v>
      </c>
      <c r="W3401">
        <v>53</v>
      </c>
      <c r="X3401">
        <v>171.49475099936487</v>
      </c>
      <c r="Y3401">
        <v>158.2896551724138</v>
      </c>
      <c r="Z3401">
        <v>158.2896551724138</v>
      </c>
      <c r="AA3401">
        <v>30.43135570798524</v>
      </c>
      <c r="AB3401">
        <v>0</v>
      </c>
    </row>
    <row r="3402" spans="1:28">
      <c r="A3402">
        <v>10</v>
      </c>
      <c r="B3402">
        <v>511</v>
      </c>
      <c r="C3402">
        <v>2010</v>
      </c>
      <c r="D3402">
        <v>99</v>
      </c>
      <c r="E3402">
        <v>99</v>
      </c>
      <c r="F3402">
        <v>99</v>
      </c>
      <c r="G3402">
        <v>99</v>
      </c>
      <c r="H3402">
        <v>99</v>
      </c>
      <c r="I3402">
        <v>99</v>
      </c>
      <c r="J3402">
        <v>999</v>
      </c>
      <c r="K3402">
        <v>99</v>
      </c>
      <c r="L3402">
        <v>99</v>
      </c>
      <c r="M3402">
        <v>54</v>
      </c>
      <c r="N3402">
        <v>99</v>
      </c>
      <c r="O3402">
        <v>99</v>
      </c>
      <c r="P3402">
        <v>9999</v>
      </c>
      <c r="Q3402">
        <v>205</v>
      </c>
      <c r="R3402">
        <v>339</v>
      </c>
      <c r="S3402">
        <v>339</v>
      </c>
      <c r="T3402">
        <v>4.0942028985507246</v>
      </c>
      <c r="U3402">
        <v>4.8025242236150634</v>
      </c>
      <c r="V3402">
        <v>11</v>
      </c>
      <c r="W3402">
        <v>54</v>
      </c>
      <c r="X3402">
        <v>169.74851149100186</v>
      </c>
      <c r="Y3402">
        <v>156.67787610619456</v>
      </c>
      <c r="Z3402">
        <v>156.67787610619456</v>
      </c>
      <c r="AA3402">
        <v>27.728298488764839</v>
      </c>
      <c r="AB3402">
        <v>0</v>
      </c>
    </row>
    <row r="3403" spans="1:28">
      <c r="A3403">
        <v>10</v>
      </c>
      <c r="B3403">
        <v>512</v>
      </c>
      <c r="C3403">
        <v>2010</v>
      </c>
      <c r="D3403">
        <v>99</v>
      </c>
      <c r="E3403">
        <v>99</v>
      </c>
      <c r="F3403">
        <v>99</v>
      </c>
      <c r="G3403">
        <v>99</v>
      </c>
      <c r="H3403">
        <v>99</v>
      </c>
      <c r="I3403">
        <v>99</v>
      </c>
      <c r="J3403">
        <v>999</v>
      </c>
      <c r="K3403">
        <v>99</v>
      </c>
      <c r="L3403">
        <v>99</v>
      </c>
      <c r="M3403">
        <v>55</v>
      </c>
      <c r="N3403">
        <v>99</v>
      </c>
      <c r="O3403">
        <v>99</v>
      </c>
      <c r="P3403">
        <v>9999</v>
      </c>
      <c r="Q3403">
        <v>256</v>
      </c>
      <c r="R3403">
        <v>520</v>
      </c>
      <c r="S3403">
        <v>520</v>
      </c>
      <c r="T3403">
        <v>6.2801932367149762</v>
      </c>
      <c r="U3403">
        <v>6.9823579764798973</v>
      </c>
      <c r="V3403">
        <v>20.211538461538456</v>
      </c>
      <c r="W3403">
        <v>55</v>
      </c>
      <c r="X3403">
        <v>160.89215767980667</v>
      </c>
      <c r="Y3403">
        <v>148.50346153846149</v>
      </c>
      <c r="Z3403">
        <v>148.50346153846149</v>
      </c>
      <c r="AA3403">
        <v>29.187439137450227</v>
      </c>
      <c r="AB3403">
        <v>0</v>
      </c>
    </row>
    <row r="3404" spans="1:28">
      <c r="A3404">
        <v>10</v>
      </c>
      <c r="B3404">
        <v>513</v>
      </c>
      <c r="C3404">
        <v>2010</v>
      </c>
      <c r="D3404">
        <v>99</v>
      </c>
      <c r="E3404">
        <v>99</v>
      </c>
      <c r="F3404">
        <v>99</v>
      </c>
      <c r="G3404">
        <v>99</v>
      </c>
      <c r="H3404">
        <v>99</v>
      </c>
      <c r="I3404">
        <v>99</v>
      </c>
      <c r="J3404">
        <v>999</v>
      </c>
      <c r="K3404">
        <v>99</v>
      </c>
      <c r="L3404">
        <v>99</v>
      </c>
      <c r="M3404">
        <v>56</v>
      </c>
      <c r="N3404">
        <v>99</v>
      </c>
      <c r="O3404">
        <v>99</v>
      </c>
      <c r="P3404">
        <v>9999</v>
      </c>
      <c r="Q3404">
        <v>222</v>
      </c>
      <c r="R3404">
        <v>486</v>
      </c>
      <c r="S3404">
        <v>486</v>
      </c>
      <c r="T3404">
        <v>5.8695652173913047</v>
      </c>
      <c r="U3404">
        <v>6.3961682378112945</v>
      </c>
      <c r="V3404">
        <v>13.965020576131691</v>
      </c>
      <c r="W3404">
        <v>56</v>
      </c>
      <c r="X3404">
        <v>157.69565159236524</v>
      </c>
      <c r="Y3404">
        <v>145.55308641975307</v>
      </c>
      <c r="Z3404">
        <v>145.55308641975307</v>
      </c>
      <c r="AA3404">
        <v>24.238309743014057</v>
      </c>
      <c r="AB3404">
        <v>0</v>
      </c>
    </row>
    <row r="3405" spans="1:28">
      <c r="A3405">
        <v>10</v>
      </c>
      <c r="B3405">
        <v>514</v>
      </c>
      <c r="C3405">
        <v>2010</v>
      </c>
      <c r="D3405">
        <v>99</v>
      </c>
      <c r="E3405">
        <v>99</v>
      </c>
      <c r="F3405">
        <v>99</v>
      </c>
      <c r="G3405">
        <v>99</v>
      </c>
      <c r="H3405">
        <v>99</v>
      </c>
      <c r="I3405">
        <v>99</v>
      </c>
      <c r="J3405">
        <v>999</v>
      </c>
      <c r="K3405">
        <v>99</v>
      </c>
      <c r="L3405">
        <v>99</v>
      </c>
      <c r="M3405">
        <v>57</v>
      </c>
      <c r="N3405">
        <v>99</v>
      </c>
      <c r="O3405">
        <v>99</v>
      </c>
      <c r="P3405">
        <v>9999</v>
      </c>
      <c r="Q3405">
        <v>319</v>
      </c>
      <c r="R3405">
        <v>869</v>
      </c>
      <c r="S3405">
        <v>869</v>
      </c>
      <c r="T3405">
        <v>10.495169082125601</v>
      </c>
      <c r="U3405">
        <v>11.178366153659482</v>
      </c>
      <c r="V3405">
        <v>14.261219792865361</v>
      </c>
      <c r="W3405">
        <v>57</v>
      </c>
      <c r="X3405">
        <v>154.13265643253152</v>
      </c>
      <c r="Y3405">
        <v>142.2644418872267</v>
      </c>
      <c r="Z3405">
        <v>142.2644418872267</v>
      </c>
      <c r="AA3405">
        <v>24.603939622379151</v>
      </c>
      <c r="AB3405">
        <v>0</v>
      </c>
    </row>
    <row r="3406" spans="1:28">
      <c r="A3406">
        <v>10</v>
      </c>
      <c r="B3406">
        <v>515</v>
      </c>
      <c r="C3406">
        <v>2010</v>
      </c>
      <c r="D3406">
        <v>99</v>
      </c>
      <c r="E3406">
        <v>99</v>
      </c>
      <c r="F3406">
        <v>99</v>
      </c>
      <c r="G3406">
        <v>99</v>
      </c>
      <c r="H3406">
        <v>99</v>
      </c>
      <c r="I3406">
        <v>99</v>
      </c>
      <c r="J3406">
        <v>999</v>
      </c>
      <c r="K3406">
        <v>99</v>
      </c>
      <c r="L3406">
        <v>99</v>
      </c>
      <c r="M3406">
        <v>58</v>
      </c>
      <c r="N3406">
        <v>99</v>
      </c>
      <c r="O3406">
        <v>99</v>
      </c>
      <c r="P3406">
        <v>9999</v>
      </c>
      <c r="Q3406">
        <v>334</v>
      </c>
      <c r="R3406">
        <v>1061</v>
      </c>
      <c r="S3406">
        <v>1061</v>
      </c>
      <c r="T3406">
        <v>12.814009661835748</v>
      </c>
      <c r="U3406">
        <v>12.823558335373029</v>
      </c>
      <c r="V3406">
        <v>14.230914231856739</v>
      </c>
      <c r="W3406">
        <v>58</v>
      </c>
      <c r="X3406">
        <v>144.82024460253871</v>
      </c>
      <c r="Y3406">
        <v>133.66908576814311</v>
      </c>
      <c r="Z3406">
        <v>133.66908576814311</v>
      </c>
      <c r="AA3406">
        <v>24.052448699033356</v>
      </c>
      <c r="AB3406">
        <v>0</v>
      </c>
    </row>
    <row r="3407" spans="1:28">
      <c r="A3407">
        <v>10</v>
      </c>
      <c r="B3407">
        <v>516</v>
      </c>
      <c r="C3407">
        <v>2010</v>
      </c>
      <c r="D3407">
        <v>99</v>
      </c>
      <c r="E3407">
        <v>99</v>
      </c>
      <c r="F3407">
        <v>99</v>
      </c>
      <c r="G3407">
        <v>99</v>
      </c>
      <c r="H3407">
        <v>99</v>
      </c>
      <c r="I3407">
        <v>99</v>
      </c>
      <c r="J3407">
        <v>999</v>
      </c>
      <c r="K3407">
        <v>99</v>
      </c>
      <c r="L3407">
        <v>99</v>
      </c>
      <c r="M3407">
        <v>59</v>
      </c>
      <c r="N3407">
        <v>99</v>
      </c>
      <c r="O3407">
        <v>99</v>
      </c>
      <c r="P3407">
        <v>9999</v>
      </c>
      <c r="Q3407">
        <v>278</v>
      </c>
      <c r="R3407">
        <v>810</v>
      </c>
      <c r="S3407">
        <v>809</v>
      </c>
      <c r="T3407">
        <v>9.7826086956521738</v>
      </c>
      <c r="U3407">
        <v>9.5548475305389768</v>
      </c>
      <c r="V3407">
        <v>14.158024691358024</v>
      </c>
      <c r="W3407">
        <v>59.072929542645227</v>
      </c>
      <c r="X3407">
        <v>141.39668017602287</v>
      </c>
      <c r="Y3407">
        <v>130.45975308641977</v>
      </c>
      <c r="Z3407">
        <v>130.6210135970334</v>
      </c>
      <c r="AA3407">
        <v>23.287139821138535</v>
      </c>
    </row>
    <row r="3408" spans="1:28">
      <c r="A3408">
        <v>10</v>
      </c>
      <c r="B3408">
        <v>517</v>
      </c>
      <c r="C3408">
        <v>2010</v>
      </c>
      <c r="D3408">
        <v>99</v>
      </c>
      <c r="E3408">
        <v>99</v>
      </c>
      <c r="F3408">
        <v>99</v>
      </c>
      <c r="G3408">
        <v>99</v>
      </c>
      <c r="H3408">
        <v>99</v>
      </c>
      <c r="I3408">
        <v>99</v>
      </c>
      <c r="J3408">
        <v>999</v>
      </c>
      <c r="K3408">
        <v>99</v>
      </c>
      <c r="L3408">
        <v>99</v>
      </c>
      <c r="M3408">
        <v>60</v>
      </c>
      <c r="N3408">
        <v>99</v>
      </c>
      <c r="O3408">
        <v>99</v>
      </c>
      <c r="P3408">
        <v>9999</v>
      </c>
      <c r="Q3408">
        <v>368</v>
      </c>
      <c r="R3408">
        <v>1066</v>
      </c>
      <c r="S3408">
        <v>1066</v>
      </c>
      <c r="T3408">
        <v>12.874396135265702</v>
      </c>
      <c r="U3408">
        <v>12.260199525134759</v>
      </c>
      <c r="V3408">
        <v>16.694183864915576</v>
      </c>
      <c r="W3408">
        <v>60</v>
      </c>
      <c r="X3408">
        <v>137.80863852475528</v>
      </c>
      <c r="Y3408">
        <v>127.19737335834883</v>
      </c>
      <c r="Z3408">
        <v>127.19737335834883</v>
      </c>
      <c r="AA3408">
        <v>24.219546024050633</v>
      </c>
      <c r="AB3408">
        <v>0</v>
      </c>
    </row>
    <row r="3409" spans="1:28">
      <c r="A3409">
        <v>10</v>
      </c>
      <c r="B3409">
        <v>518</v>
      </c>
      <c r="C3409">
        <v>2010</v>
      </c>
      <c r="D3409">
        <v>99</v>
      </c>
      <c r="E3409">
        <v>99</v>
      </c>
      <c r="F3409">
        <v>99</v>
      </c>
      <c r="G3409">
        <v>99</v>
      </c>
      <c r="H3409">
        <v>99</v>
      </c>
      <c r="I3409">
        <v>99</v>
      </c>
      <c r="J3409">
        <v>999</v>
      </c>
      <c r="K3409">
        <v>99</v>
      </c>
      <c r="L3409">
        <v>99</v>
      </c>
      <c r="M3409">
        <v>61</v>
      </c>
      <c r="N3409">
        <v>99</v>
      </c>
      <c r="O3409">
        <v>99</v>
      </c>
      <c r="P3409">
        <v>9999</v>
      </c>
      <c r="Q3409">
        <v>286</v>
      </c>
      <c r="R3409">
        <v>716</v>
      </c>
      <c r="S3409">
        <v>716</v>
      </c>
      <c r="T3409">
        <v>8.6473429951690814</v>
      </c>
      <c r="U3409">
        <v>7.9437706331690112</v>
      </c>
      <c r="V3409">
        <v>16.881284916201114</v>
      </c>
      <c r="W3409">
        <v>61</v>
      </c>
      <c r="X3409">
        <v>132.93819643257063</v>
      </c>
      <c r="Y3409">
        <v>122.70195530726258</v>
      </c>
      <c r="Z3409">
        <v>122.70195530726258</v>
      </c>
      <c r="AA3409">
        <v>23.246792812451329</v>
      </c>
      <c r="AB3409">
        <v>0</v>
      </c>
    </row>
    <row r="3410" spans="1:28">
      <c r="A3410">
        <v>10</v>
      </c>
      <c r="B3410">
        <v>519</v>
      </c>
      <c r="C3410">
        <v>2010</v>
      </c>
      <c r="D3410">
        <v>99</v>
      </c>
      <c r="E3410">
        <v>99</v>
      </c>
      <c r="F3410">
        <v>99</v>
      </c>
      <c r="G3410">
        <v>99</v>
      </c>
      <c r="H3410">
        <v>99</v>
      </c>
      <c r="I3410">
        <v>99</v>
      </c>
      <c r="J3410">
        <v>999</v>
      </c>
      <c r="K3410">
        <v>99</v>
      </c>
      <c r="L3410">
        <v>99</v>
      </c>
      <c r="M3410">
        <v>62</v>
      </c>
      <c r="N3410">
        <v>99</v>
      </c>
      <c r="O3410">
        <v>99</v>
      </c>
      <c r="P3410">
        <v>9999</v>
      </c>
      <c r="Q3410">
        <v>266</v>
      </c>
      <c r="R3410">
        <v>642</v>
      </c>
      <c r="S3410">
        <v>642</v>
      </c>
      <c r="T3410">
        <v>7.7536231884057987</v>
      </c>
      <c r="U3410">
        <v>6.8881137123098739</v>
      </c>
      <c r="V3410">
        <v>17.149532710280372</v>
      </c>
      <c r="W3410">
        <v>62</v>
      </c>
      <c r="X3410">
        <v>128.55867532055498</v>
      </c>
      <c r="Y3410">
        <v>118.65965732087228</v>
      </c>
      <c r="Z3410">
        <v>118.65965732087228</v>
      </c>
      <c r="AA3410">
        <v>24.74318072532169</v>
      </c>
      <c r="AB3410">
        <v>0</v>
      </c>
    </row>
    <row r="3411" spans="1:28">
      <c r="A3411">
        <v>10</v>
      </c>
      <c r="B3411">
        <v>520</v>
      </c>
      <c r="C3411">
        <v>2010</v>
      </c>
      <c r="D3411">
        <v>99</v>
      </c>
      <c r="E3411">
        <v>99</v>
      </c>
      <c r="F3411">
        <v>99</v>
      </c>
      <c r="G3411">
        <v>99</v>
      </c>
      <c r="H3411">
        <v>99</v>
      </c>
      <c r="I3411">
        <v>99</v>
      </c>
      <c r="J3411">
        <v>999</v>
      </c>
      <c r="K3411">
        <v>99</v>
      </c>
      <c r="L3411">
        <v>99</v>
      </c>
      <c r="M3411">
        <v>63</v>
      </c>
      <c r="N3411">
        <v>99</v>
      </c>
      <c r="O3411">
        <v>99</v>
      </c>
      <c r="P3411">
        <v>9999</v>
      </c>
      <c r="Q3411">
        <v>240</v>
      </c>
      <c r="R3411">
        <v>543</v>
      </c>
      <c r="S3411">
        <v>543</v>
      </c>
      <c r="T3411">
        <v>6.5579710144927512</v>
      </c>
      <c r="U3411">
        <v>5.6937170822091581</v>
      </c>
      <c r="V3411">
        <v>16.775322283609572</v>
      </c>
      <c r="W3411">
        <v>63</v>
      </c>
      <c r="X3411">
        <v>125.64122516655388</v>
      </c>
      <c r="Y3411">
        <v>115.96685082872928</v>
      </c>
      <c r="Z3411">
        <v>115.96685082872928</v>
      </c>
      <c r="AA3411">
        <v>22.644627595951619</v>
      </c>
      <c r="AB3411">
        <v>0</v>
      </c>
    </row>
    <row r="3412" spans="1:28">
      <c r="A3412">
        <v>10</v>
      </c>
      <c r="B3412">
        <v>521</v>
      </c>
      <c r="C3412">
        <v>2010</v>
      </c>
      <c r="D3412">
        <v>99</v>
      </c>
      <c r="E3412">
        <v>99</v>
      </c>
      <c r="F3412">
        <v>99</v>
      </c>
      <c r="G3412">
        <v>99</v>
      </c>
      <c r="H3412">
        <v>99</v>
      </c>
      <c r="I3412">
        <v>99</v>
      </c>
      <c r="J3412">
        <v>999</v>
      </c>
      <c r="K3412">
        <v>99</v>
      </c>
      <c r="L3412">
        <v>99</v>
      </c>
      <c r="M3412">
        <v>64</v>
      </c>
      <c r="N3412">
        <v>99</v>
      </c>
      <c r="O3412">
        <v>99</v>
      </c>
      <c r="P3412">
        <v>9999</v>
      </c>
      <c r="Q3412">
        <v>159</v>
      </c>
      <c r="R3412">
        <v>354</v>
      </c>
      <c r="S3412">
        <v>354</v>
      </c>
      <c r="T3412">
        <v>4.27536231884058</v>
      </c>
      <c r="U3412">
        <v>3.6940894297864872</v>
      </c>
      <c r="V3412">
        <v>16.519774011299436</v>
      </c>
      <c r="W3412">
        <v>64</v>
      </c>
      <c r="X3412">
        <v>125.0374913540347</v>
      </c>
      <c r="Y3412">
        <v>115.40960451977402</v>
      </c>
      <c r="Z3412">
        <v>115.40960451977402</v>
      </c>
      <c r="AA3412">
        <v>22.741424617400604</v>
      </c>
      <c r="AB3412">
        <v>0</v>
      </c>
    </row>
    <row r="3413" spans="1:28">
      <c r="A3413">
        <v>10</v>
      </c>
      <c r="B3413">
        <v>522</v>
      </c>
      <c r="C3413">
        <v>2010</v>
      </c>
      <c r="D3413">
        <v>99</v>
      </c>
      <c r="E3413">
        <v>99</v>
      </c>
      <c r="F3413">
        <v>99</v>
      </c>
      <c r="G3413">
        <v>99</v>
      </c>
      <c r="H3413">
        <v>99</v>
      </c>
      <c r="I3413">
        <v>99</v>
      </c>
      <c r="J3413">
        <v>999</v>
      </c>
      <c r="K3413">
        <v>99</v>
      </c>
      <c r="L3413">
        <v>99</v>
      </c>
      <c r="M3413">
        <v>65</v>
      </c>
      <c r="N3413">
        <v>99</v>
      </c>
      <c r="O3413">
        <v>99</v>
      </c>
      <c r="P3413">
        <v>9999</v>
      </c>
      <c r="Q3413">
        <v>72</v>
      </c>
      <c r="R3413">
        <v>118</v>
      </c>
      <c r="S3413">
        <v>118</v>
      </c>
      <c r="T3413">
        <v>1.4251207729468596</v>
      </c>
      <c r="U3413">
        <v>1.3364547356725529</v>
      </c>
      <c r="V3413">
        <v>17.550847457627121</v>
      </c>
      <c r="W3413">
        <v>65</v>
      </c>
      <c r="X3413">
        <v>135.70890794571864</v>
      </c>
      <c r="Y3413">
        <v>125.25932203389836</v>
      </c>
      <c r="Z3413">
        <v>125.25932203389836</v>
      </c>
      <c r="AA3413">
        <v>22.064413549946838</v>
      </c>
      <c r="AB3413">
        <v>0</v>
      </c>
    </row>
    <row r="3414" spans="1:28">
      <c r="A3414">
        <v>10</v>
      </c>
      <c r="B3414">
        <v>523</v>
      </c>
      <c r="C3414">
        <v>2010</v>
      </c>
      <c r="D3414">
        <v>99</v>
      </c>
      <c r="E3414">
        <v>99</v>
      </c>
      <c r="F3414">
        <v>99</v>
      </c>
      <c r="G3414">
        <v>99</v>
      </c>
      <c r="H3414">
        <v>99</v>
      </c>
      <c r="I3414">
        <v>99</v>
      </c>
      <c r="J3414">
        <v>999</v>
      </c>
      <c r="K3414">
        <v>99</v>
      </c>
      <c r="L3414">
        <v>99</v>
      </c>
      <c r="M3414">
        <v>66</v>
      </c>
      <c r="N3414">
        <v>99</v>
      </c>
      <c r="O3414">
        <v>99</v>
      </c>
      <c r="P3414">
        <v>9999</v>
      </c>
    </row>
    <row r="3415" spans="1:28">
      <c r="A3415">
        <v>10</v>
      </c>
      <c r="B3415">
        <v>524</v>
      </c>
      <c r="C3415">
        <v>2010</v>
      </c>
      <c r="D3415">
        <v>99</v>
      </c>
      <c r="E3415">
        <v>99</v>
      </c>
      <c r="F3415">
        <v>99</v>
      </c>
      <c r="G3415">
        <v>99</v>
      </c>
      <c r="H3415">
        <v>99</v>
      </c>
      <c r="I3415">
        <v>99</v>
      </c>
      <c r="J3415">
        <v>999</v>
      </c>
      <c r="K3415">
        <v>99</v>
      </c>
      <c r="L3415">
        <v>99</v>
      </c>
      <c r="M3415">
        <v>67</v>
      </c>
      <c r="N3415">
        <v>99</v>
      </c>
      <c r="O3415">
        <v>99</v>
      </c>
      <c r="P3415">
        <v>9999</v>
      </c>
    </row>
    <row r="3416" spans="1:28">
      <c r="A3416">
        <v>10</v>
      </c>
      <c r="B3416">
        <v>525</v>
      </c>
      <c r="C3416">
        <v>2010</v>
      </c>
      <c r="D3416">
        <v>99</v>
      </c>
      <c r="E3416">
        <v>99</v>
      </c>
      <c r="F3416">
        <v>99</v>
      </c>
      <c r="G3416">
        <v>99</v>
      </c>
      <c r="H3416">
        <v>99</v>
      </c>
      <c r="I3416">
        <v>99</v>
      </c>
      <c r="J3416">
        <v>999</v>
      </c>
      <c r="K3416">
        <v>99</v>
      </c>
      <c r="L3416">
        <v>99</v>
      </c>
      <c r="M3416">
        <v>68</v>
      </c>
      <c r="N3416">
        <v>99</v>
      </c>
      <c r="O3416">
        <v>99</v>
      </c>
      <c r="P3416">
        <v>9999</v>
      </c>
    </row>
    <row r="3417" spans="1:28">
      <c r="A3417">
        <v>10</v>
      </c>
      <c r="B3417">
        <v>526</v>
      </c>
      <c r="C3417">
        <v>2009</v>
      </c>
      <c r="D3417">
        <v>99</v>
      </c>
      <c r="E3417">
        <v>99</v>
      </c>
      <c r="F3417">
        <v>99</v>
      </c>
      <c r="G3417">
        <v>99</v>
      </c>
      <c r="H3417">
        <v>99</v>
      </c>
      <c r="I3417">
        <v>99</v>
      </c>
      <c r="J3417">
        <v>999</v>
      </c>
      <c r="K3417">
        <v>99</v>
      </c>
      <c r="L3417">
        <v>99</v>
      </c>
      <c r="M3417">
        <v>0</v>
      </c>
      <c r="N3417">
        <v>99</v>
      </c>
      <c r="O3417">
        <v>99</v>
      </c>
      <c r="P3417">
        <v>9999</v>
      </c>
      <c r="Q3417">
        <v>29</v>
      </c>
      <c r="R3417">
        <v>55</v>
      </c>
      <c r="S3417">
        <v>0</v>
      </c>
      <c r="T3417">
        <v>0.7689081504263946</v>
      </c>
      <c r="U3417">
        <v>0</v>
      </c>
      <c r="V3417">
        <v>51.909090909090899</v>
      </c>
      <c r="X3417">
        <v>130.64315965724421</v>
      </c>
      <c r="Y3417">
        <v>0</v>
      </c>
    </row>
    <row r="3418" spans="1:28">
      <c r="A3418">
        <v>10</v>
      </c>
      <c r="B3418">
        <v>527</v>
      </c>
      <c r="C3418">
        <v>2009</v>
      </c>
      <c r="D3418">
        <v>99</v>
      </c>
      <c r="E3418">
        <v>99</v>
      </c>
      <c r="F3418">
        <v>99</v>
      </c>
      <c r="G3418">
        <v>99</v>
      </c>
      <c r="H3418">
        <v>99</v>
      </c>
      <c r="I3418">
        <v>99</v>
      </c>
      <c r="J3418">
        <v>999</v>
      </c>
      <c r="K3418">
        <v>99</v>
      </c>
      <c r="L3418">
        <v>99</v>
      </c>
      <c r="M3418">
        <v>35</v>
      </c>
      <c r="N3418">
        <v>99</v>
      </c>
      <c r="O3418">
        <v>99</v>
      </c>
      <c r="P3418">
        <v>9999</v>
      </c>
      <c r="Q3418">
        <v>5</v>
      </c>
      <c r="R3418">
        <v>4</v>
      </c>
      <c r="S3418">
        <v>3</v>
      </c>
      <c r="T3418">
        <v>5.592059275828324E-2</v>
      </c>
      <c r="U3418">
        <v>7.0580750035630482E-2</v>
      </c>
      <c r="V3418">
        <v>1.75</v>
      </c>
      <c r="W3418">
        <v>35</v>
      </c>
      <c r="X3418">
        <v>205.68797399783313</v>
      </c>
      <c r="Y3418">
        <v>171.22500000000005</v>
      </c>
      <c r="Z3418">
        <v>228.30000000000004</v>
      </c>
      <c r="AA3418">
        <v>8.7097646351653122</v>
      </c>
      <c r="AB3418">
        <v>0</v>
      </c>
    </row>
    <row r="3419" spans="1:28">
      <c r="A3419">
        <v>10</v>
      </c>
      <c r="B3419">
        <v>528</v>
      </c>
      <c r="C3419">
        <v>2009</v>
      </c>
      <c r="D3419">
        <v>99</v>
      </c>
      <c r="E3419">
        <v>99</v>
      </c>
      <c r="F3419">
        <v>99</v>
      </c>
      <c r="G3419">
        <v>99</v>
      </c>
      <c r="H3419">
        <v>99</v>
      </c>
      <c r="I3419">
        <v>99</v>
      </c>
      <c r="J3419">
        <v>999</v>
      </c>
      <c r="K3419">
        <v>99</v>
      </c>
      <c r="L3419">
        <v>99</v>
      </c>
      <c r="M3419">
        <v>36</v>
      </c>
      <c r="N3419">
        <v>99</v>
      </c>
      <c r="O3419">
        <v>99</v>
      </c>
      <c r="P3419">
        <v>9999</v>
      </c>
    </row>
    <row r="3420" spans="1:28">
      <c r="A3420">
        <v>10</v>
      </c>
      <c r="B3420">
        <v>529</v>
      </c>
      <c r="C3420">
        <v>2009</v>
      </c>
      <c r="D3420">
        <v>99</v>
      </c>
      <c r="E3420">
        <v>99</v>
      </c>
      <c r="F3420">
        <v>99</v>
      </c>
      <c r="G3420">
        <v>99</v>
      </c>
      <c r="H3420">
        <v>99</v>
      </c>
      <c r="I3420">
        <v>99</v>
      </c>
      <c r="J3420">
        <v>999</v>
      </c>
      <c r="K3420">
        <v>99</v>
      </c>
      <c r="L3420">
        <v>99</v>
      </c>
      <c r="M3420">
        <v>37</v>
      </c>
      <c r="N3420">
        <v>99</v>
      </c>
      <c r="O3420">
        <v>99</v>
      </c>
      <c r="P3420">
        <v>9999</v>
      </c>
      <c r="Q3420">
        <v>2</v>
      </c>
      <c r="R3420">
        <v>2</v>
      </c>
      <c r="S3420">
        <v>2</v>
      </c>
      <c r="T3420">
        <v>2.796029637914162E-2</v>
      </c>
      <c r="U3420">
        <v>1.5952547971259449E-2</v>
      </c>
      <c r="V3420">
        <v>2</v>
      </c>
      <c r="W3420">
        <v>37</v>
      </c>
      <c r="X3420">
        <v>83.856988082340195</v>
      </c>
      <c r="Y3420">
        <v>77.400000000000006</v>
      </c>
      <c r="Z3420">
        <v>77.400000000000006</v>
      </c>
      <c r="AA3420">
        <v>13.699999999999951</v>
      </c>
      <c r="AB3420">
        <v>0</v>
      </c>
    </row>
    <row r="3421" spans="1:28">
      <c r="A3421">
        <v>10</v>
      </c>
      <c r="B3421">
        <v>530</v>
      </c>
      <c r="C3421">
        <v>2009</v>
      </c>
      <c r="D3421">
        <v>99</v>
      </c>
      <c r="E3421">
        <v>99</v>
      </c>
      <c r="F3421">
        <v>99</v>
      </c>
      <c r="G3421">
        <v>99</v>
      </c>
      <c r="H3421">
        <v>99</v>
      </c>
      <c r="I3421">
        <v>99</v>
      </c>
      <c r="J3421">
        <v>999</v>
      </c>
      <c r="K3421">
        <v>99</v>
      </c>
      <c r="L3421">
        <v>99</v>
      </c>
      <c r="M3421">
        <v>38</v>
      </c>
      <c r="N3421">
        <v>99</v>
      </c>
      <c r="O3421">
        <v>99</v>
      </c>
      <c r="P3421">
        <v>9999</v>
      </c>
      <c r="Q3421">
        <v>4</v>
      </c>
      <c r="R3421">
        <v>6</v>
      </c>
      <c r="S3421">
        <v>6</v>
      </c>
      <c r="T3421">
        <v>8.3880889137424863E-2</v>
      </c>
      <c r="U3421">
        <v>0.14000731055396043</v>
      </c>
      <c r="V3421">
        <v>2</v>
      </c>
      <c r="W3421">
        <v>38</v>
      </c>
      <c r="X3421">
        <v>245.32322137955936</v>
      </c>
      <c r="Y3421">
        <v>226.43333333333339</v>
      </c>
      <c r="Z3421">
        <v>226.43333333333339</v>
      </c>
      <c r="AA3421">
        <v>22.306476388907065</v>
      </c>
      <c r="AB3421">
        <v>0</v>
      </c>
    </row>
    <row r="3422" spans="1:28">
      <c r="A3422">
        <v>10</v>
      </c>
      <c r="B3422">
        <v>531</v>
      </c>
      <c r="C3422">
        <v>2009</v>
      </c>
      <c r="D3422">
        <v>99</v>
      </c>
      <c r="E3422">
        <v>99</v>
      </c>
      <c r="F3422">
        <v>99</v>
      </c>
      <c r="G3422">
        <v>99</v>
      </c>
      <c r="H3422">
        <v>99</v>
      </c>
      <c r="I3422">
        <v>99</v>
      </c>
      <c r="J3422">
        <v>999</v>
      </c>
      <c r="K3422">
        <v>99</v>
      </c>
      <c r="L3422">
        <v>99</v>
      </c>
      <c r="M3422">
        <v>39</v>
      </c>
      <c r="N3422">
        <v>99</v>
      </c>
      <c r="O3422">
        <v>99</v>
      </c>
      <c r="P3422">
        <v>9999</v>
      </c>
      <c r="Q3422">
        <v>3</v>
      </c>
      <c r="R3422">
        <v>3</v>
      </c>
      <c r="S3422">
        <v>3</v>
      </c>
      <c r="T3422">
        <v>4.1940444568712432E-2</v>
      </c>
      <c r="U3422">
        <v>6.2996076064799081E-2</v>
      </c>
      <c r="V3422">
        <v>2</v>
      </c>
      <c r="W3422">
        <v>39</v>
      </c>
      <c r="X3422">
        <v>220.76561935716873</v>
      </c>
      <c r="Y3422">
        <v>203.76666666666665</v>
      </c>
      <c r="Z3422">
        <v>203.76666666666665</v>
      </c>
      <c r="AA3422">
        <v>37.084078644195699</v>
      </c>
      <c r="AB3422">
        <v>0</v>
      </c>
    </row>
    <row r="3423" spans="1:28">
      <c r="A3423">
        <v>10</v>
      </c>
      <c r="B3423">
        <v>532</v>
      </c>
      <c r="C3423">
        <v>2009</v>
      </c>
      <c r="D3423">
        <v>99</v>
      </c>
      <c r="E3423">
        <v>99</v>
      </c>
      <c r="F3423">
        <v>99</v>
      </c>
      <c r="G3423">
        <v>99</v>
      </c>
      <c r="H3423">
        <v>99</v>
      </c>
      <c r="I3423">
        <v>99</v>
      </c>
      <c r="J3423">
        <v>999</v>
      </c>
      <c r="K3423">
        <v>99</v>
      </c>
      <c r="L3423">
        <v>99</v>
      </c>
      <c r="M3423">
        <v>40</v>
      </c>
      <c r="N3423">
        <v>99</v>
      </c>
      <c r="O3423">
        <v>99</v>
      </c>
      <c r="P3423">
        <v>9999</v>
      </c>
      <c r="Q3423">
        <v>8</v>
      </c>
      <c r="R3423">
        <v>10</v>
      </c>
      <c r="S3423">
        <v>10</v>
      </c>
      <c r="T3423">
        <v>0.1398014818957081</v>
      </c>
      <c r="U3423">
        <v>0.21091782902310527</v>
      </c>
      <c r="V3423">
        <v>5</v>
      </c>
      <c r="W3423">
        <v>40</v>
      </c>
      <c r="X3423">
        <v>221.74431202600215</v>
      </c>
      <c r="Y3423">
        <v>204.67000000000004</v>
      </c>
      <c r="Z3423">
        <v>204.67000000000004</v>
      </c>
      <c r="AA3423">
        <v>28.298517629020861</v>
      </c>
      <c r="AB3423">
        <v>0</v>
      </c>
    </row>
    <row r="3424" spans="1:28">
      <c r="A3424">
        <v>10</v>
      </c>
      <c r="B3424">
        <v>533</v>
      </c>
      <c r="C3424">
        <v>2009</v>
      </c>
      <c r="D3424">
        <v>99</v>
      </c>
      <c r="E3424">
        <v>99</v>
      </c>
      <c r="F3424">
        <v>99</v>
      </c>
      <c r="G3424">
        <v>99</v>
      </c>
      <c r="H3424">
        <v>99</v>
      </c>
      <c r="I3424">
        <v>99</v>
      </c>
      <c r="J3424">
        <v>999</v>
      </c>
      <c r="K3424">
        <v>99</v>
      </c>
      <c r="L3424">
        <v>99</v>
      </c>
      <c r="M3424">
        <v>41</v>
      </c>
      <c r="N3424">
        <v>99</v>
      </c>
      <c r="O3424">
        <v>99</v>
      </c>
      <c r="P3424">
        <v>9999</v>
      </c>
      <c r="Q3424">
        <v>6</v>
      </c>
      <c r="R3424">
        <v>7</v>
      </c>
      <c r="S3424">
        <v>7</v>
      </c>
      <c r="T3424">
        <v>9.7861037326995651E-2</v>
      </c>
      <c r="U3424">
        <v>0.15989646920029818</v>
      </c>
      <c r="V3424">
        <v>5</v>
      </c>
      <c r="W3424">
        <v>41</v>
      </c>
      <c r="X3424">
        <v>240.14858381055564</v>
      </c>
      <c r="Y3424">
        <v>221.65714285714265</v>
      </c>
      <c r="Z3424">
        <v>221.65714285714265</v>
      </c>
      <c r="AA3424">
        <v>25.173333801741457</v>
      </c>
      <c r="AB3424">
        <v>0</v>
      </c>
    </row>
    <row r="3425" spans="1:28">
      <c r="A3425">
        <v>10</v>
      </c>
      <c r="B3425">
        <v>534</v>
      </c>
      <c r="C3425">
        <v>2009</v>
      </c>
      <c r="D3425">
        <v>99</v>
      </c>
      <c r="E3425">
        <v>99</v>
      </c>
      <c r="F3425">
        <v>99</v>
      </c>
      <c r="G3425">
        <v>99</v>
      </c>
      <c r="H3425">
        <v>99</v>
      </c>
      <c r="I3425">
        <v>99</v>
      </c>
      <c r="J3425">
        <v>999</v>
      </c>
      <c r="K3425">
        <v>99</v>
      </c>
      <c r="L3425">
        <v>99</v>
      </c>
      <c r="M3425">
        <v>42</v>
      </c>
      <c r="N3425">
        <v>99</v>
      </c>
      <c r="O3425">
        <v>99</v>
      </c>
      <c r="P3425">
        <v>9999</v>
      </c>
      <c r="Q3425">
        <v>11</v>
      </c>
      <c r="R3425">
        <v>11</v>
      </c>
      <c r="S3425">
        <v>11</v>
      </c>
      <c r="T3425">
        <v>0.15378163008527893</v>
      </c>
      <c r="U3425">
        <v>0.23284742985181345</v>
      </c>
      <c r="V3425">
        <v>5</v>
      </c>
      <c r="W3425">
        <v>42</v>
      </c>
      <c r="X3425">
        <v>222.54506057322951</v>
      </c>
      <c r="Y3425">
        <v>205.40909090909088</v>
      </c>
      <c r="Z3425">
        <v>205.40909090909088</v>
      </c>
      <c r="AA3425">
        <v>19.139509566503609</v>
      </c>
      <c r="AB3425">
        <v>0</v>
      </c>
    </row>
    <row r="3426" spans="1:28">
      <c r="A3426">
        <v>10</v>
      </c>
      <c r="B3426">
        <v>535</v>
      </c>
      <c r="C3426">
        <v>2009</v>
      </c>
      <c r="D3426">
        <v>99</v>
      </c>
      <c r="E3426">
        <v>99</v>
      </c>
      <c r="F3426">
        <v>99</v>
      </c>
      <c r="G3426">
        <v>99</v>
      </c>
      <c r="H3426">
        <v>99</v>
      </c>
      <c r="I3426">
        <v>99</v>
      </c>
      <c r="J3426">
        <v>999</v>
      </c>
      <c r="K3426">
        <v>99</v>
      </c>
      <c r="L3426">
        <v>99</v>
      </c>
      <c r="M3426">
        <v>43</v>
      </c>
      <c r="N3426">
        <v>99</v>
      </c>
      <c r="O3426">
        <v>99</v>
      </c>
      <c r="P3426">
        <v>9999</v>
      </c>
      <c r="Q3426">
        <v>18</v>
      </c>
      <c r="R3426">
        <v>20</v>
      </c>
      <c r="S3426">
        <v>20</v>
      </c>
      <c r="T3426">
        <v>0.27960296379141619</v>
      </c>
      <c r="U3426">
        <v>0.35747928719316474</v>
      </c>
      <c r="V3426">
        <v>5</v>
      </c>
      <c r="W3426">
        <v>43</v>
      </c>
      <c r="X3426">
        <v>187.9144095341278</v>
      </c>
      <c r="Y3426">
        <v>173.44499999999999</v>
      </c>
      <c r="Z3426">
        <v>173.44499999999999</v>
      </c>
      <c r="AA3426">
        <v>48.34471506793686</v>
      </c>
      <c r="AB3426">
        <v>0</v>
      </c>
    </row>
    <row r="3427" spans="1:28">
      <c r="A3427">
        <v>10</v>
      </c>
      <c r="B3427">
        <v>536</v>
      </c>
      <c r="C3427">
        <v>2009</v>
      </c>
      <c r="D3427">
        <v>99</v>
      </c>
      <c r="E3427">
        <v>99</v>
      </c>
      <c r="F3427">
        <v>99</v>
      </c>
      <c r="G3427">
        <v>99</v>
      </c>
      <c r="H3427">
        <v>99</v>
      </c>
      <c r="I3427">
        <v>99</v>
      </c>
      <c r="J3427">
        <v>999</v>
      </c>
      <c r="K3427">
        <v>99</v>
      </c>
      <c r="L3427">
        <v>99</v>
      </c>
      <c r="M3427">
        <v>44</v>
      </c>
      <c r="N3427">
        <v>99</v>
      </c>
      <c r="O3427">
        <v>99</v>
      </c>
      <c r="P3427">
        <v>9999</v>
      </c>
      <c r="Q3427">
        <v>12</v>
      </c>
      <c r="R3427">
        <v>15</v>
      </c>
      <c r="S3427">
        <v>15</v>
      </c>
      <c r="T3427">
        <v>0.20970222284356216</v>
      </c>
      <c r="U3427">
        <v>0.30715868529157569</v>
      </c>
      <c r="V3427">
        <v>5</v>
      </c>
      <c r="W3427">
        <v>44</v>
      </c>
      <c r="X3427">
        <v>215.28349584687621</v>
      </c>
      <c r="Y3427">
        <v>198.70666666666671</v>
      </c>
      <c r="Z3427">
        <v>198.70666666666671</v>
      </c>
      <c r="AA3427">
        <v>17.172476686708603</v>
      </c>
      <c r="AB3427">
        <v>0</v>
      </c>
    </row>
    <row r="3428" spans="1:28">
      <c r="A3428">
        <v>10</v>
      </c>
      <c r="B3428">
        <v>537</v>
      </c>
      <c r="C3428">
        <v>2009</v>
      </c>
      <c r="D3428">
        <v>99</v>
      </c>
      <c r="E3428">
        <v>99</v>
      </c>
      <c r="F3428">
        <v>99</v>
      </c>
      <c r="G3428">
        <v>99</v>
      </c>
      <c r="H3428">
        <v>99</v>
      </c>
      <c r="I3428">
        <v>99</v>
      </c>
      <c r="J3428">
        <v>999</v>
      </c>
      <c r="K3428">
        <v>99</v>
      </c>
      <c r="L3428">
        <v>99</v>
      </c>
      <c r="M3428">
        <v>45</v>
      </c>
      <c r="N3428">
        <v>99</v>
      </c>
      <c r="O3428">
        <v>99</v>
      </c>
      <c r="P3428">
        <v>9999</v>
      </c>
      <c r="Q3428">
        <v>21</v>
      </c>
      <c r="R3428">
        <v>23</v>
      </c>
      <c r="S3428">
        <v>23</v>
      </c>
      <c r="T3428">
        <v>0.32154340836012851</v>
      </c>
      <c r="U3428">
        <v>0.46561241759524807</v>
      </c>
      <c r="V3428">
        <v>8</v>
      </c>
      <c r="W3428">
        <v>45</v>
      </c>
      <c r="X3428">
        <v>212.83150407461488</v>
      </c>
      <c r="Y3428">
        <v>196.44347826086951</v>
      </c>
      <c r="Z3428">
        <v>196.44347826086951</v>
      </c>
      <c r="AA3428">
        <v>26.30253461231742</v>
      </c>
      <c r="AB3428">
        <v>0</v>
      </c>
    </row>
    <row r="3429" spans="1:28">
      <c r="A3429">
        <v>10</v>
      </c>
      <c r="B3429">
        <v>538</v>
      </c>
      <c r="C3429">
        <v>2009</v>
      </c>
      <c r="D3429">
        <v>99</v>
      </c>
      <c r="E3429">
        <v>99</v>
      </c>
      <c r="F3429">
        <v>99</v>
      </c>
      <c r="G3429">
        <v>99</v>
      </c>
      <c r="H3429">
        <v>99</v>
      </c>
      <c r="I3429">
        <v>99</v>
      </c>
      <c r="J3429">
        <v>999</v>
      </c>
      <c r="K3429">
        <v>99</v>
      </c>
      <c r="L3429">
        <v>99</v>
      </c>
      <c r="M3429">
        <v>46</v>
      </c>
      <c r="N3429">
        <v>99</v>
      </c>
      <c r="O3429">
        <v>99</v>
      </c>
      <c r="P3429">
        <v>9999</v>
      </c>
      <c r="Q3429">
        <v>30</v>
      </c>
      <c r="R3429">
        <v>33</v>
      </c>
      <c r="S3429">
        <v>33</v>
      </c>
      <c r="T3429">
        <v>0.4613448902558368</v>
      </c>
      <c r="U3429">
        <v>0.63176418176877291</v>
      </c>
      <c r="V3429">
        <v>8</v>
      </c>
      <c r="W3429">
        <v>46</v>
      </c>
      <c r="X3429">
        <v>201.27056042549003</v>
      </c>
      <c r="Y3429">
        <v>185.77272727272728</v>
      </c>
      <c r="Z3429">
        <v>185.77272727272728</v>
      </c>
      <c r="AA3429">
        <v>24.018796587915567</v>
      </c>
      <c r="AB3429">
        <v>0</v>
      </c>
    </row>
    <row r="3430" spans="1:28">
      <c r="A3430">
        <v>10</v>
      </c>
      <c r="B3430">
        <v>539</v>
      </c>
      <c r="C3430">
        <v>2009</v>
      </c>
      <c r="D3430">
        <v>99</v>
      </c>
      <c r="E3430">
        <v>99</v>
      </c>
      <c r="F3430">
        <v>99</v>
      </c>
      <c r="G3430">
        <v>99</v>
      </c>
      <c r="H3430">
        <v>99</v>
      </c>
      <c r="I3430">
        <v>99</v>
      </c>
      <c r="J3430">
        <v>999</v>
      </c>
      <c r="K3430">
        <v>99</v>
      </c>
      <c r="L3430">
        <v>99</v>
      </c>
      <c r="M3430">
        <v>47</v>
      </c>
      <c r="N3430">
        <v>99</v>
      </c>
      <c r="O3430">
        <v>99</v>
      </c>
      <c r="P3430">
        <v>9999</v>
      </c>
      <c r="Q3430">
        <v>40</v>
      </c>
      <c r="R3430">
        <v>43</v>
      </c>
      <c r="S3430">
        <v>43</v>
      </c>
      <c r="T3430">
        <v>0.60114637215154476</v>
      </c>
      <c r="U3430">
        <v>0.79227896678191023</v>
      </c>
      <c r="V3430">
        <v>8</v>
      </c>
      <c r="W3430">
        <v>47</v>
      </c>
      <c r="X3430">
        <v>193.70858424248536</v>
      </c>
      <c r="Y3430">
        <v>178.79302325581401</v>
      </c>
      <c r="Z3430">
        <v>178.79302325581401</v>
      </c>
      <c r="AA3430">
        <v>30.605398485256181</v>
      </c>
      <c r="AB3430">
        <v>0</v>
      </c>
    </row>
    <row r="3431" spans="1:28">
      <c r="A3431">
        <v>10</v>
      </c>
      <c r="B3431">
        <v>540</v>
      </c>
      <c r="C3431">
        <v>2009</v>
      </c>
      <c r="D3431">
        <v>99</v>
      </c>
      <c r="E3431">
        <v>99</v>
      </c>
      <c r="F3431">
        <v>99</v>
      </c>
      <c r="G3431">
        <v>99</v>
      </c>
      <c r="H3431">
        <v>99</v>
      </c>
      <c r="I3431">
        <v>99</v>
      </c>
      <c r="J3431">
        <v>999</v>
      </c>
      <c r="K3431">
        <v>99</v>
      </c>
      <c r="L3431">
        <v>99</v>
      </c>
      <c r="M3431">
        <v>48</v>
      </c>
      <c r="N3431">
        <v>99</v>
      </c>
      <c r="O3431">
        <v>99</v>
      </c>
      <c r="P3431">
        <v>9999</v>
      </c>
      <c r="Q3431">
        <v>42</v>
      </c>
      <c r="R3431">
        <v>47</v>
      </c>
      <c r="S3431">
        <v>47</v>
      </c>
      <c r="T3431">
        <v>0.65706696490982808</v>
      </c>
      <c r="U3431">
        <v>0.88148132804755741</v>
      </c>
      <c r="V3431">
        <v>8</v>
      </c>
      <c r="W3431">
        <v>48</v>
      </c>
      <c r="X3431">
        <v>197.17618312164305</v>
      </c>
      <c r="Y3431">
        <v>181.99361702127661</v>
      </c>
      <c r="Z3431">
        <v>181.99361702127661</v>
      </c>
      <c r="AA3431">
        <v>31.835677859745655</v>
      </c>
      <c r="AB3431">
        <v>0</v>
      </c>
    </row>
    <row r="3432" spans="1:28">
      <c r="A3432">
        <v>10</v>
      </c>
      <c r="B3432">
        <v>541</v>
      </c>
      <c r="C3432">
        <v>2009</v>
      </c>
      <c r="D3432">
        <v>99</v>
      </c>
      <c r="E3432">
        <v>99</v>
      </c>
      <c r="F3432">
        <v>99</v>
      </c>
      <c r="G3432">
        <v>99</v>
      </c>
      <c r="H3432">
        <v>99</v>
      </c>
      <c r="I3432">
        <v>99</v>
      </c>
      <c r="J3432">
        <v>999</v>
      </c>
      <c r="K3432">
        <v>99</v>
      </c>
      <c r="L3432">
        <v>99</v>
      </c>
      <c r="M3432">
        <v>49</v>
      </c>
      <c r="N3432">
        <v>99</v>
      </c>
      <c r="O3432">
        <v>99</v>
      </c>
      <c r="P3432">
        <v>9999</v>
      </c>
      <c r="Q3432">
        <v>69</v>
      </c>
      <c r="R3432">
        <v>84</v>
      </c>
      <c r="S3432">
        <v>84</v>
      </c>
      <c r="T3432">
        <v>1.1743324479239483</v>
      </c>
      <c r="U3432">
        <v>1.4891621089062317</v>
      </c>
      <c r="V3432">
        <v>9.0833333333333357</v>
      </c>
      <c r="W3432">
        <v>49</v>
      </c>
      <c r="X3432">
        <v>186.38110715575499</v>
      </c>
      <c r="Y3432">
        <v>172.02976190476195</v>
      </c>
      <c r="Z3432">
        <v>172.02976190476195</v>
      </c>
      <c r="AA3432">
        <v>25.752853654923381</v>
      </c>
      <c r="AB3432">
        <v>0</v>
      </c>
    </row>
    <row r="3433" spans="1:28">
      <c r="A3433">
        <v>10</v>
      </c>
      <c r="B3433">
        <v>542</v>
      </c>
      <c r="C3433">
        <v>2009</v>
      </c>
      <c r="D3433">
        <v>99</v>
      </c>
      <c r="E3433">
        <v>99</v>
      </c>
      <c r="F3433">
        <v>99</v>
      </c>
      <c r="G3433">
        <v>99</v>
      </c>
      <c r="H3433">
        <v>99</v>
      </c>
      <c r="I3433">
        <v>99</v>
      </c>
      <c r="J3433">
        <v>999</v>
      </c>
      <c r="K3433">
        <v>99</v>
      </c>
      <c r="L3433">
        <v>99</v>
      </c>
      <c r="M3433">
        <v>50</v>
      </c>
      <c r="N3433">
        <v>99</v>
      </c>
      <c r="O3433">
        <v>99</v>
      </c>
      <c r="P3433">
        <v>9999</v>
      </c>
      <c r="Q3433">
        <v>124</v>
      </c>
      <c r="R3433">
        <v>161</v>
      </c>
      <c r="S3433">
        <v>161</v>
      </c>
      <c r="T3433">
        <v>2.2508038585209005</v>
      </c>
      <c r="U3433">
        <v>2.7957973898622366</v>
      </c>
      <c r="V3433">
        <v>11</v>
      </c>
      <c r="W3433">
        <v>50</v>
      </c>
      <c r="X3433">
        <v>182.56562788099828</v>
      </c>
      <c r="Y3433">
        <v>168.50807453416141</v>
      </c>
      <c r="Z3433">
        <v>168.50807453416141</v>
      </c>
      <c r="AA3433">
        <v>24.52301739197058</v>
      </c>
      <c r="AB3433">
        <v>0</v>
      </c>
    </row>
    <row r="3434" spans="1:28">
      <c r="A3434">
        <v>10</v>
      </c>
      <c r="B3434">
        <v>543</v>
      </c>
      <c r="C3434">
        <v>2009</v>
      </c>
      <c r="D3434">
        <v>99</v>
      </c>
      <c r="E3434">
        <v>99</v>
      </c>
      <c r="F3434">
        <v>99</v>
      </c>
      <c r="G3434">
        <v>99</v>
      </c>
      <c r="H3434">
        <v>99</v>
      </c>
      <c r="I3434">
        <v>99</v>
      </c>
      <c r="J3434">
        <v>999</v>
      </c>
      <c r="K3434">
        <v>99</v>
      </c>
      <c r="L3434">
        <v>99</v>
      </c>
      <c r="M3434">
        <v>51</v>
      </c>
      <c r="N3434">
        <v>99</v>
      </c>
      <c r="O3434">
        <v>99</v>
      </c>
      <c r="P3434">
        <v>9999</v>
      </c>
      <c r="Q3434">
        <v>109</v>
      </c>
      <c r="R3434">
        <v>141</v>
      </c>
      <c r="S3434">
        <v>141</v>
      </c>
      <c r="T3434">
        <v>1.9712008947294837</v>
      </c>
      <c r="U3434">
        <v>2.3730342580967689</v>
      </c>
      <c r="V3434">
        <v>11</v>
      </c>
      <c r="W3434">
        <v>51</v>
      </c>
      <c r="X3434">
        <v>176.93921301952469</v>
      </c>
      <c r="Y3434">
        <v>163.31489361702128</v>
      </c>
      <c r="Z3434">
        <v>163.31489361702128</v>
      </c>
      <c r="AA3434">
        <v>25.961392328905735</v>
      </c>
      <c r="AB3434">
        <v>0</v>
      </c>
    </row>
    <row r="3435" spans="1:28">
      <c r="A3435">
        <v>10</v>
      </c>
      <c r="B3435">
        <v>544</v>
      </c>
      <c r="C3435">
        <v>2009</v>
      </c>
      <c r="D3435">
        <v>99</v>
      </c>
      <c r="E3435">
        <v>99</v>
      </c>
      <c r="F3435">
        <v>99</v>
      </c>
      <c r="G3435">
        <v>99</v>
      </c>
      <c r="H3435">
        <v>99</v>
      </c>
      <c r="I3435">
        <v>99</v>
      </c>
      <c r="J3435">
        <v>999</v>
      </c>
      <c r="K3435">
        <v>99</v>
      </c>
      <c r="L3435">
        <v>99</v>
      </c>
      <c r="M3435">
        <v>52</v>
      </c>
      <c r="N3435">
        <v>99</v>
      </c>
      <c r="O3435">
        <v>99</v>
      </c>
      <c r="P3435">
        <v>9999</v>
      </c>
      <c r="Q3435">
        <v>151</v>
      </c>
      <c r="R3435">
        <v>225</v>
      </c>
      <c r="S3435">
        <v>225</v>
      </c>
      <c r="T3435">
        <v>3.1455333426534322</v>
      </c>
      <c r="U3435">
        <v>3.6911289921174002</v>
      </c>
      <c r="V3435">
        <v>12.17333333333333</v>
      </c>
      <c r="W3435">
        <v>52</v>
      </c>
      <c r="X3435">
        <v>172.47092813289996</v>
      </c>
      <c r="Y3435">
        <v>159.1906666666666</v>
      </c>
      <c r="Z3435">
        <v>159.1906666666666</v>
      </c>
      <c r="AA3435">
        <v>27.624577655897209</v>
      </c>
      <c r="AB3435">
        <v>0</v>
      </c>
    </row>
    <row r="3436" spans="1:28">
      <c r="A3436">
        <v>10</v>
      </c>
      <c r="B3436">
        <v>545</v>
      </c>
      <c r="C3436">
        <v>2009</v>
      </c>
      <c r="D3436">
        <v>99</v>
      </c>
      <c r="E3436">
        <v>99</v>
      </c>
      <c r="F3436">
        <v>99</v>
      </c>
      <c r="G3436">
        <v>99</v>
      </c>
      <c r="H3436">
        <v>99</v>
      </c>
      <c r="I3436">
        <v>99</v>
      </c>
      <c r="J3436">
        <v>999</v>
      </c>
      <c r="K3436">
        <v>99</v>
      </c>
      <c r="L3436">
        <v>99</v>
      </c>
      <c r="M3436">
        <v>53</v>
      </c>
      <c r="N3436">
        <v>99</v>
      </c>
      <c r="O3436">
        <v>99</v>
      </c>
      <c r="P3436">
        <v>9999</v>
      </c>
      <c r="Q3436">
        <v>202</v>
      </c>
      <c r="R3436">
        <v>317</v>
      </c>
      <c r="S3436">
        <v>317</v>
      </c>
      <c r="T3436">
        <v>4.4317069760939454</v>
      </c>
      <c r="U3436">
        <v>5.123138109390168</v>
      </c>
      <c r="V3436">
        <v>11.55520504731861</v>
      </c>
      <c r="W3436">
        <v>53</v>
      </c>
      <c r="X3436">
        <v>169.90884887094956</v>
      </c>
      <c r="Y3436">
        <v>156.8258675078865</v>
      </c>
      <c r="Z3436">
        <v>156.8258675078865</v>
      </c>
      <c r="AA3436">
        <v>25.750071996863156</v>
      </c>
      <c r="AB3436">
        <v>0</v>
      </c>
    </row>
    <row r="3437" spans="1:28">
      <c r="A3437">
        <v>10</v>
      </c>
      <c r="B3437">
        <v>546</v>
      </c>
      <c r="C3437">
        <v>2009</v>
      </c>
      <c r="D3437">
        <v>99</v>
      </c>
      <c r="E3437">
        <v>99</v>
      </c>
      <c r="F3437">
        <v>99</v>
      </c>
      <c r="G3437">
        <v>99</v>
      </c>
      <c r="H3437">
        <v>99</v>
      </c>
      <c r="I3437">
        <v>99</v>
      </c>
      <c r="J3437">
        <v>999</v>
      </c>
      <c r="K3437">
        <v>99</v>
      </c>
      <c r="L3437">
        <v>99</v>
      </c>
      <c r="M3437">
        <v>54</v>
      </c>
      <c r="N3437">
        <v>99</v>
      </c>
      <c r="O3437">
        <v>99</v>
      </c>
      <c r="P3437">
        <v>9999</v>
      </c>
      <c r="Q3437">
        <v>297</v>
      </c>
      <c r="R3437">
        <v>592</v>
      </c>
      <c r="S3437">
        <v>592</v>
      </c>
      <c r="T3437">
        <v>8.2762477282259201</v>
      </c>
      <c r="U3437">
        <v>8.9762452339444305</v>
      </c>
      <c r="V3437">
        <v>12.778716216216216</v>
      </c>
      <c r="W3437">
        <v>54</v>
      </c>
      <c r="X3437">
        <v>159.40876548270913</v>
      </c>
      <c r="Y3437">
        <v>147.1342905405406</v>
      </c>
      <c r="Z3437">
        <v>147.1342905405406</v>
      </c>
      <c r="AA3437">
        <v>27.47681805158506</v>
      </c>
      <c r="AB3437">
        <v>0</v>
      </c>
    </row>
    <row r="3438" spans="1:28">
      <c r="A3438">
        <v>10</v>
      </c>
      <c r="B3438">
        <v>547</v>
      </c>
      <c r="C3438">
        <v>2009</v>
      </c>
      <c r="D3438">
        <v>99</v>
      </c>
      <c r="E3438">
        <v>99</v>
      </c>
      <c r="F3438">
        <v>99</v>
      </c>
      <c r="G3438">
        <v>99</v>
      </c>
      <c r="H3438">
        <v>99</v>
      </c>
      <c r="I3438">
        <v>99</v>
      </c>
      <c r="J3438">
        <v>999</v>
      </c>
      <c r="K3438">
        <v>99</v>
      </c>
      <c r="L3438">
        <v>99</v>
      </c>
      <c r="M3438">
        <v>55</v>
      </c>
      <c r="N3438">
        <v>99</v>
      </c>
      <c r="O3438">
        <v>99</v>
      </c>
      <c r="P3438">
        <v>9999</v>
      </c>
      <c r="Q3438">
        <v>297</v>
      </c>
      <c r="R3438">
        <v>758</v>
      </c>
      <c r="S3438">
        <v>758</v>
      </c>
      <c r="T3438">
        <v>10.596952327694671</v>
      </c>
      <c r="U3438">
        <v>11.282151005293915</v>
      </c>
      <c r="V3438">
        <v>16.915567282321899</v>
      </c>
      <c r="W3438">
        <v>55</v>
      </c>
      <c r="X3438">
        <v>156.48110297669925</v>
      </c>
      <c r="Y3438">
        <v>144.43205804749337</v>
      </c>
      <c r="Z3438">
        <v>144.43205804749337</v>
      </c>
      <c r="AA3438">
        <v>25.691028766653208</v>
      </c>
      <c r="AB3438">
        <v>0</v>
      </c>
    </row>
    <row r="3439" spans="1:28">
      <c r="A3439">
        <v>10</v>
      </c>
      <c r="B3439">
        <v>548</v>
      </c>
      <c r="C3439">
        <v>2009</v>
      </c>
      <c r="D3439">
        <v>99</v>
      </c>
      <c r="E3439">
        <v>99</v>
      </c>
      <c r="F3439">
        <v>99</v>
      </c>
      <c r="G3439">
        <v>99</v>
      </c>
      <c r="H3439">
        <v>99</v>
      </c>
      <c r="I3439">
        <v>99</v>
      </c>
      <c r="J3439">
        <v>999</v>
      </c>
      <c r="K3439">
        <v>99</v>
      </c>
      <c r="L3439">
        <v>99</v>
      </c>
      <c r="M3439">
        <v>56</v>
      </c>
      <c r="N3439">
        <v>99</v>
      </c>
      <c r="O3439">
        <v>99</v>
      </c>
      <c r="P3439">
        <v>9999</v>
      </c>
      <c r="Q3439">
        <v>299</v>
      </c>
      <c r="R3439">
        <v>740</v>
      </c>
      <c r="S3439">
        <v>740</v>
      </c>
      <c r="T3439">
        <v>10.3453096602824</v>
      </c>
      <c r="U3439">
        <v>10.553950167249267</v>
      </c>
      <c r="V3439">
        <v>14.804054054054053</v>
      </c>
      <c r="W3439">
        <v>56</v>
      </c>
      <c r="X3439">
        <v>149.94172937834901</v>
      </c>
      <c r="Y3439">
        <v>138.39621621621609</v>
      </c>
      <c r="Z3439">
        <v>138.39621621621609</v>
      </c>
      <c r="AA3439">
        <v>24.130035937222274</v>
      </c>
      <c r="AB3439">
        <v>0</v>
      </c>
    </row>
    <row r="3440" spans="1:28">
      <c r="A3440">
        <v>10</v>
      </c>
      <c r="B3440">
        <v>549</v>
      </c>
      <c r="C3440">
        <v>2009</v>
      </c>
      <c r="D3440">
        <v>99</v>
      </c>
      <c r="E3440">
        <v>99</v>
      </c>
      <c r="F3440">
        <v>99</v>
      </c>
      <c r="G3440">
        <v>99</v>
      </c>
      <c r="H3440">
        <v>99</v>
      </c>
      <c r="I3440">
        <v>99</v>
      </c>
      <c r="J3440">
        <v>999</v>
      </c>
      <c r="K3440">
        <v>99</v>
      </c>
      <c r="L3440">
        <v>99</v>
      </c>
      <c r="M3440">
        <v>57</v>
      </c>
      <c r="N3440">
        <v>99</v>
      </c>
      <c r="O3440">
        <v>99</v>
      </c>
      <c r="P3440">
        <v>9999</v>
      </c>
      <c r="Q3440">
        <v>288</v>
      </c>
      <c r="R3440">
        <v>720</v>
      </c>
      <c r="S3440">
        <v>720</v>
      </c>
      <c r="T3440">
        <v>10.065706696490983</v>
      </c>
      <c r="U3440">
        <v>9.972032545258914</v>
      </c>
      <c r="V3440">
        <v>15.180555555555555</v>
      </c>
      <c r="W3440">
        <v>57</v>
      </c>
      <c r="X3440">
        <v>145.60972673648735</v>
      </c>
      <c r="Y3440">
        <v>134.39777777777778</v>
      </c>
      <c r="Z3440">
        <v>134.39777777777778</v>
      </c>
      <c r="AA3440">
        <v>24.164102635373045</v>
      </c>
      <c r="AB3440">
        <v>0</v>
      </c>
    </row>
    <row r="3441" spans="1:28">
      <c r="A3441">
        <v>10</v>
      </c>
      <c r="B3441">
        <v>550</v>
      </c>
      <c r="C3441">
        <v>2009</v>
      </c>
      <c r="D3441">
        <v>99</v>
      </c>
      <c r="E3441">
        <v>99</v>
      </c>
      <c r="F3441">
        <v>99</v>
      </c>
      <c r="G3441">
        <v>99</v>
      </c>
      <c r="H3441">
        <v>99</v>
      </c>
      <c r="I3441">
        <v>99</v>
      </c>
      <c r="J3441">
        <v>999</v>
      </c>
      <c r="K3441">
        <v>99</v>
      </c>
      <c r="L3441">
        <v>99</v>
      </c>
      <c r="M3441">
        <v>58</v>
      </c>
      <c r="N3441">
        <v>99</v>
      </c>
      <c r="O3441">
        <v>99</v>
      </c>
      <c r="P3441">
        <v>9999</v>
      </c>
      <c r="Q3441">
        <v>330</v>
      </c>
      <c r="R3441">
        <v>837</v>
      </c>
      <c r="S3441">
        <v>837</v>
      </c>
      <c r="T3441">
        <v>11.70138403467077</v>
      </c>
      <c r="U3441">
        <v>11.07739572387211</v>
      </c>
      <c r="V3441">
        <v>15.320191158900839</v>
      </c>
      <c r="W3441">
        <v>58</v>
      </c>
      <c r="X3441">
        <v>139.13981083449517</v>
      </c>
      <c r="Y3441">
        <v>128.42604540023899</v>
      </c>
      <c r="Z3441">
        <v>128.42604540023899</v>
      </c>
      <c r="AA3441">
        <v>24.034112361423738</v>
      </c>
      <c r="AB3441">
        <v>0</v>
      </c>
    </row>
    <row r="3442" spans="1:28">
      <c r="A3442">
        <v>10</v>
      </c>
      <c r="B3442">
        <v>551</v>
      </c>
      <c r="C3442">
        <v>2009</v>
      </c>
      <c r="D3442">
        <v>99</v>
      </c>
      <c r="E3442">
        <v>99</v>
      </c>
      <c r="F3442">
        <v>99</v>
      </c>
      <c r="G3442">
        <v>99</v>
      </c>
      <c r="H3442">
        <v>99</v>
      </c>
      <c r="I3442">
        <v>99</v>
      </c>
      <c r="J3442">
        <v>999</v>
      </c>
      <c r="K3442">
        <v>99</v>
      </c>
      <c r="L3442">
        <v>99</v>
      </c>
      <c r="M3442">
        <v>59</v>
      </c>
      <c r="N3442">
        <v>99</v>
      </c>
      <c r="O3442">
        <v>99</v>
      </c>
      <c r="P3442">
        <v>9999</v>
      </c>
      <c r="Q3442">
        <v>304</v>
      </c>
      <c r="R3442">
        <v>629</v>
      </c>
      <c r="S3442">
        <v>629</v>
      </c>
      <c r="T3442">
        <v>8.7935132112400378</v>
      </c>
      <c r="U3442">
        <v>8.0933830005815253</v>
      </c>
      <c r="V3442">
        <v>16.027027027027032</v>
      </c>
      <c r="W3442">
        <v>59</v>
      </c>
      <c r="X3442">
        <v>135.27534289754678</v>
      </c>
      <c r="Y3442">
        <v>124.85914149443563</v>
      </c>
      <c r="Z3442">
        <v>124.85914149443563</v>
      </c>
      <c r="AA3442">
        <v>23.434020624583205</v>
      </c>
      <c r="AB3442">
        <v>0</v>
      </c>
    </row>
    <row r="3443" spans="1:28">
      <c r="A3443">
        <v>10</v>
      </c>
      <c r="B3443">
        <v>552</v>
      </c>
      <c r="C3443">
        <v>2009</v>
      </c>
      <c r="D3443">
        <v>99</v>
      </c>
      <c r="E3443">
        <v>99</v>
      </c>
      <c r="F3443">
        <v>99</v>
      </c>
      <c r="G3443">
        <v>99</v>
      </c>
      <c r="H3443">
        <v>99</v>
      </c>
      <c r="I3443">
        <v>99</v>
      </c>
      <c r="J3443">
        <v>999</v>
      </c>
      <c r="K3443">
        <v>99</v>
      </c>
      <c r="L3443">
        <v>99</v>
      </c>
      <c r="M3443">
        <v>60</v>
      </c>
      <c r="N3443">
        <v>99</v>
      </c>
      <c r="O3443">
        <v>99</v>
      </c>
      <c r="P3443">
        <v>9999</v>
      </c>
      <c r="Q3443">
        <v>343</v>
      </c>
      <c r="R3443">
        <v>844</v>
      </c>
      <c r="S3443">
        <v>844</v>
      </c>
      <c r="T3443">
        <v>11.799245071997758</v>
      </c>
      <c r="U3443">
        <v>10.382120202861168</v>
      </c>
      <c r="V3443">
        <v>18.943127962085313</v>
      </c>
      <c r="W3443">
        <v>60</v>
      </c>
      <c r="X3443">
        <v>129.32509383680861</v>
      </c>
      <c r="Y3443">
        <v>119.3670616113743</v>
      </c>
      <c r="Z3443">
        <v>119.3670616113743</v>
      </c>
      <c r="AA3443">
        <v>24.00146974944812</v>
      </c>
      <c r="AB3443">
        <v>0</v>
      </c>
    </row>
    <row r="3444" spans="1:28">
      <c r="A3444">
        <v>10</v>
      </c>
      <c r="B3444">
        <v>553</v>
      </c>
      <c r="C3444">
        <v>2009</v>
      </c>
      <c r="D3444">
        <v>99</v>
      </c>
      <c r="E3444">
        <v>99</v>
      </c>
      <c r="F3444">
        <v>99</v>
      </c>
      <c r="G3444">
        <v>99</v>
      </c>
      <c r="H3444">
        <v>99</v>
      </c>
      <c r="I3444">
        <v>99</v>
      </c>
      <c r="J3444">
        <v>999</v>
      </c>
      <c r="K3444">
        <v>99</v>
      </c>
      <c r="L3444">
        <v>99</v>
      </c>
      <c r="M3444">
        <v>61</v>
      </c>
      <c r="N3444">
        <v>99</v>
      </c>
      <c r="O3444">
        <v>99</v>
      </c>
      <c r="P3444">
        <v>9999</v>
      </c>
      <c r="Q3444">
        <v>166</v>
      </c>
      <c r="R3444">
        <v>330</v>
      </c>
      <c r="S3444">
        <v>330</v>
      </c>
      <c r="T3444">
        <v>4.6134489025583676</v>
      </c>
      <c r="U3444">
        <v>3.9805317083169376</v>
      </c>
      <c r="V3444">
        <v>17.74545454545455</v>
      </c>
      <c r="W3444">
        <v>61</v>
      </c>
      <c r="X3444">
        <v>126.813749630651</v>
      </c>
      <c r="Y3444">
        <v>117.04909090909098</v>
      </c>
      <c r="Z3444">
        <v>117.04909090909098</v>
      </c>
      <c r="AA3444">
        <v>23.938561811391008</v>
      </c>
      <c r="AB3444">
        <v>0</v>
      </c>
    </row>
    <row r="3445" spans="1:28">
      <c r="A3445">
        <v>10</v>
      </c>
      <c r="B3445">
        <v>554</v>
      </c>
      <c r="C3445">
        <v>2009</v>
      </c>
      <c r="D3445">
        <v>99</v>
      </c>
      <c r="E3445">
        <v>99</v>
      </c>
      <c r="F3445">
        <v>99</v>
      </c>
      <c r="G3445">
        <v>99</v>
      </c>
      <c r="H3445">
        <v>99</v>
      </c>
      <c r="I3445">
        <v>99</v>
      </c>
      <c r="J3445">
        <v>999</v>
      </c>
      <c r="K3445">
        <v>99</v>
      </c>
      <c r="L3445">
        <v>99</v>
      </c>
      <c r="M3445">
        <v>62</v>
      </c>
      <c r="N3445">
        <v>99</v>
      </c>
      <c r="O3445">
        <v>99</v>
      </c>
      <c r="P3445">
        <v>9999</v>
      </c>
      <c r="Q3445">
        <v>165</v>
      </c>
      <c r="R3445">
        <v>360</v>
      </c>
      <c r="S3445">
        <v>360</v>
      </c>
      <c r="T3445">
        <v>5.0328533482454914</v>
      </c>
      <c r="U3445">
        <v>4.155937599155954</v>
      </c>
      <c r="V3445">
        <v>18.366666666666671</v>
      </c>
      <c r="W3445">
        <v>62</v>
      </c>
      <c r="X3445">
        <v>121.36842422053697</v>
      </c>
      <c r="Y3445">
        <v>112.02305555555547</v>
      </c>
      <c r="Z3445">
        <v>112.02305555555547</v>
      </c>
      <c r="AA3445">
        <v>22.844798741781297</v>
      </c>
      <c r="AB3445">
        <v>0</v>
      </c>
    </row>
    <row r="3446" spans="1:28">
      <c r="A3446">
        <v>10</v>
      </c>
      <c r="B3446">
        <v>555</v>
      </c>
      <c r="C3446">
        <v>2009</v>
      </c>
      <c r="D3446">
        <v>99</v>
      </c>
      <c r="E3446">
        <v>99</v>
      </c>
      <c r="F3446">
        <v>99</v>
      </c>
      <c r="G3446">
        <v>99</v>
      </c>
      <c r="H3446">
        <v>99</v>
      </c>
      <c r="I3446">
        <v>99</v>
      </c>
      <c r="J3446">
        <v>999</v>
      </c>
      <c r="K3446">
        <v>99</v>
      </c>
      <c r="L3446">
        <v>99</v>
      </c>
      <c r="M3446">
        <v>63</v>
      </c>
      <c r="N3446">
        <v>99</v>
      </c>
      <c r="O3446">
        <v>99</v>
      </c>
      <c r="P3446">
        <v>9999</v>
      </c>
      <c r="Q3446">
        <v>54</v>
      </c>
      <c r="R3446">
        <v>94</v>
      </c>
      <c r="S3446">
        <v>94</v>
      </c>
      <c r="T3446">
        <v>1.3141339298196562</v>
      </c>
      <c r="U3446">
        <v>1.1735221917152072</v>
      </c>
      <c r="V3446">
        <v>17</v>
      </c>
      <c r="W3446">
        <v>63</v>
      </c>
      <c r="X3446">
        <v>131.25100850602797</v>
      </c>
      <c r="Y3446">
        <v>121.14468085106384</v>
      </c>
      <c r="Z3446">
        <v>121.14468085106384</v>
      </c>
      <c r="AA3446">
        <v>24.631093552235839</v>
      </c>
      <c r="AB3446">
        <v>0</v>
      </c>
    </row>
    <row r="3447" spans="1:28">
      <c r="A3447">
        <v>10</v>
      </c>
      <c r="B3447">
        <v>556</v>
      </c>
      <c r="C3447">
        <v>2009</v>
      </c>
      <c r="D3447">
        <v>99</v>
      </c>
      <c r="E3447">
        <v>99</v>
      </c>
      <c r="F3447">
        <v>99</v>
      </c>
      <c r="G3447">
        <v>99</v>
      </c>
      <c r="H3447">
        <v>99</v>
      </c>
      <c r="I3447">
        <v>99</v>
      </c>
      <c r="J3447">
        <v>999</v>
      </c>
      <c r="K3447">
        <v>99</v>
      </c>
      <c r="L3447">
        <v>99</v>
      </c>
      <c r="M3447">
        <v>64</v>
      </c>
      <c r="N3447">
        <v>99</v>
      </c>
      <c r="O3447">
        <v>99</v>
      </c>
      <c r="P3447">
        <v>9999</v>
      </c>
      <c r="Q3447">
        <v>22</v>
      </c>
      <c r="R3447">
        <v>32</v>
      </c>
      <c r="S3447">
        <v>32</v>
      </c>
      <c r="T3447">
        <v>0.44736474206626592</v>
      </c>
      <c r="U3447">
        <v>0.41559066833653174</v>
      </c>
      <c r="V3447">
        <v>17</v>
      </c>
      <c r="W3447">
        <v>64</v>
      </c>
      <c r="X3447">
        <v>136.53846153846149</v>
      </c>
      <c r="Y3447">
        <v>126.02500000000002</v>
      </c>
      <c r="Z3447">
        <v>126.02500000000002</v>
      </c>
      <c r="AA3447">
        <v>23.432642830035061</v>
      </c>
      <c r="AB3447">
        <v>0</v>
      </c>
    </row>
    <row r="3448" spans="1:28">
      <c r="A3448">
        <v>10</v>
      </c>
      <c r="B3448">
        <v>557</v>
      </c>
      <c r="C3448">
        <v>2009</v>
      </c>
      <c r="D3448">
        <v>99</v>
      </c>
      <c r="E3448">
        <v>99</v>
      </c>
      <c r="F3448">
        <v>99</v>
      </c>
      <c r="G3448">
        <v>99</v>
      </c>
      <c r="H3448">
        <v>99</v>
      </c>
      <c r="I3448">
        <v>99</v>
      </c>
      <c r="J3448">
        <v>999</v>
      </c>
      <c r="K3448">
        <v>99</v>
      </c>
      <c r="L3448">
        <v>99</v>
      </c>
      <c r="M3448">
        <v>65</v>
      </c>
      <c r="N3448">
        <v>99</v>
      </c>
      <c r="O3448">
        <v>99</v>
      </c>
      <c r="P3448">
        <v>9999</v>
      </c>
      <c r="Q3448">
        <v>9</v>
      </c>
      <c r="R3448">
        <v>10</v>
      </c>
      <c r="S3448">
        <v>10</v>
      </c>
      <c r="T3448">
        <v>0.1398014818957081</v>
      </c>
      <c r="U3448">
        <v>0.13590581566212501</v>
      </c>
      <c r="V3448">
        <v>17</v>
      </c>
      <c r="W3448">
        <v>65</v>
      </c>
      <c r="X3448">
        <v>142.88190682556879</v>
      </c>
      <c r="Y3448">
        <v>131.87999999999997</v>
      </c>
      <c r="Z3448">
        <v>131.87999999999997</v>
      </c>
      <c r="AA3448">
        <v>18.021143137992215</v>
      </c>
      <c r="AB3448">
        <v>0</v>
      </c>
    </row>
    <row r="3449" spans="1:28">
      <c r="A3449">
        <v>10</v>
      </c>
      <c r="B3449">
        <v>558</v>
      </c>
      <c r="C3449">
        <v>2009</v>
      </c>
      <c r="D3449">
        <v>99</v>
      </c>
      <c r="E3449">
        <v>99</v>
      </c>
      <c r="F3449">
        <v>99</v>
      </c>
      <c r="G3449">
        <v>99</v>
      </c>
      <c r="H3449">
        <v>99</v>
      </c>
      <c r="I3449">
        <v>99</v>
      </c>
      <c r="J3449">
        <v>999</v>
      </c>
      <c r="K3449">
        <v>99</v>
      </c>
      <c r="L3449">
        <v>99</v>
      </c>
      <c r="M3449">
        <v>66</v>
      </c>
      <c r="N3449">
        <v>99</v>
      </c>
      <c r="O3449">
        <v>99</v>
      </c>
      <c r="P3449">
        <v>9999</v>
      </c>
    </row>
    <row r="3450" spans="1:28">
      <c r="A3450">
        <v>10</v>
      </c>
      <c r="B3450">
        <v>559</v>
      </c>
      <c r="C3450">
        <v>2009</v>
      </c>
      <c r="D3450">
        <v>99</v>
      </c>
      <c r="E3450">
        <v>99</v>
      </c>
      <c r="F3450">
        <v>99</v>
      </c>
      <c r="G3450">
        <v>99</v>
      </c>
      <c r="H3450">
        <v>99</v>
      </c>
      <c r="I3450">
        <v>99</v>
      </c>
      <c r="J3450">
        <v>999</v>
      </c>
      <c r="K3450">
        <v>99</v>
      </c>
      <c r="L3450">
        <v>99</v>
      </c>
      <c r="M3450">
        <v>67</v>
      </c>
      <c r="N3450">
        <v>99</v>
      </c>
      <c r="O3450">
        <v>99</v>
      </c>
      <c r="P3450">
        <v>9999</v>
      </c>
    </row>
    <row r="3451" spans="1:28">
      <c r="A3451">
        <v>10</v>
      </c>
      <c r="B3451">
        <v>560</v>
      </c>
      <c r="C3451">
        <v>2009</v>
      </c>
      <c r="D3451">
        <v>99</v>
      </c>
      <c r="E3451">
        <v>99</v>
      </c>
      <c r="F3451">
        <v>99</v>
      </c>
      <c r="G3451">
        <v>99</v>
      </c>
      <c r="H3451">
        <v>99</v>
      </c>
      <c r="I3451">
        <v>99</v>
      </c>
      <c r="J3451">
        <v>999</v>
      </c>
      <c r="K3451">
        <v>99</v>
      </c>
      <c r="L3451">
        <v>99</v>
      </c>
      <c r="M3451">
        <v>68</v>
      </c>
      <c r="N3451">
        <v>99</v>
      </c>
      <c r="O3451">
        <v>99</v>
      </c>
      <c r="P3451">
        <v>9999</v>
      </c>
    </row>
    <row r="3452" spans="1:28">
      <c r="A3452">
        <v>10</v>
      </c>
      <c r="B3452">
        <v>561</v>
      </c>
      <c r="C3452">
        <v>2008</v>
      </c>
      <c r="D3452">
        <v>99</v>
      </c>
      <c r="E3452">
        <v>99</v>
      </c>
      <c r="F3452">
        <v>99</v>
      </c>
      <c r="G3452">
        <v>99</v>
      </c>
      <c r="H3452">
        <v>99</v>
      </c>
      <c r="I3452">
        <v>99</v>
      </c>
      <c r="J3452">
        <v>999</v>
      </c>
      <c r="K3452">
        <v>99</v>
      </c>
      <c r="L3452">
        <v>99</v>
      </c>
      <c r="M3452">
        <v>0</v>
      </c>
      <c r="N3452">
        <v>99</v>
      </c>
      <c r="O3452">
        <v>99</v>
      </c>
      <c r="P3452">
        <v>9999</v>
      </c>
      <c r="Q3452">
        <v>69</v>
      </c>
      <c r="R3452">
        <v>78</v>
      </c>
      <c r="S3452">
        <v>0</v>
      </c>
      <c r="T3452">
        <v>1.0017980991523248</v>
      </c>
      <c r="U3452">
        <v>0</v>
      </c>
      <c r="V3452">
        <v>84.53846153846159</v>
      </c>
      <c r="X3452">
        <v>127.9898324860405</v>
      </c>
      <c r="Y3452">
        <v>0</v>
      </c>
    </row>
    <row r="3453" spans="1:28">
      <c r="A3453">
        <v>10</v>
      </c>
      <c r="B3453">
        <v>562</v>
      </c>
      <c r="C3453">
        <v>2008</v>
      </c>
      <c r="D3453">
        <v>99</v>
      </c>
      <c r="E3453">
        <v>99</v>
      </c>
      <c r="F3453">
        <v>99</v>
      </c>
      <c r="G3453">
        <v>99</v>
      </c>
      <c r="H3453">
        <v>99</v>
      </c>
      <c r="I3453">
        <v>99</v>
      </c>
      <c r="J3453">
        <v>999</v>
      </c>
      <c r="K3453">
        <v>99</v>
      </c>
      <c r="L3453">
        <v>99</v>
      </c>
      <c r="M3453">
        <v>35</v>
      </c>
      <c r="N3453">
        <v>99</v>
      </c>
      <c r="O3453">
        <v>99</v>
      </c>
      <c r="P3453">
        <v>9999</v>
      </c>
      <c r="Q3453">
        <v>5</v>
      </c>
      <c r="R3453">
        <v>11</v>
      </c>
      <c r="S3453">
        <v>11</v>
      </c>
      <c r="T3453">
        <v>0.14127921911122529</v>
      </c>
      <c r="U3453">
        <v>0.21755611522972171</v>
      </c>
      <c r="V3453">
        <v>2</v>
      </c>
      <c r="W3453">
        <v>35</v>
      </c>
      <c r="X3453">
        <v>226.79011129715357</v>
      </c>
      <c r="Y3453">
        <v>209.32727272727271</v>
      </c>
      <c r="Z3453">
        <v>209.32727272727271</v>
      </c>
      <c r="AA3453">
        <v>52.105349418428531</v>
      </c>
      <c r="AB3453">
        <v>0</v>
      </c>
    </row>
    <row r="3454" spans="1:28">
      <c r="A3454">
        <v>10</v>
      </c>
      <c r="B3454">
        <v>563</v>
      </c>
      <c r="C3454">
        <v>2008</v>
      </c>
      <c r="D3454">
        <v>99</v>
      </c>
      <c r="E3454">
        <v>99</v>
      </c>
      <c r="F3454">
        <v>99</v>
      </c>
      <c r="G3454">
        <v>99</v>
      </c>
      <c r="H3454">
        <v>99</v>
      </c>
      <c r="I3454">
        <v>99</v>
      </c>
      <c r="J3454">
        <v>999</v>
      </c>
      <c r="K3454">
        <v>99</v>
      </c>
      <c r="L3454">
        <v>99</v>
      </c>
      <c r="M3454">
        <v>36</v>
      </c>
      <c r="N3454">
        <v>99</v>
      </c>
      <c r="O3454">
        <v>99</v>
      </c>
      <c r="P3454">
        <v>9999</v>
      </c>
      <c r="Q3454">
        <v>1</v>
      </c>
      <c r="R3454">
        <v>1</v>
      </c>
      <c r="S3454">
        <v>1</v>
      </c>
      <c r="T3454">
        <v>1.2843565373747753E-2</v>
      </c>
      <c r="U3454">
        <v>1.6780146818726038E-2</v>
      </c>
      <c r="V3454">
        <v>2</v>
      </c>
      <c r="W3454">
        <v>36</v>
      </c>
      <c r="X3454">
        <v>192.41603466955567</v>
      </c>
      <c r="Y3454">
        <v>177.6</v>
      </c>
      <c r="Z3454">
        <v>177.6</v>
      </c>
      <c r="AA3454">
        <v>0</v>
      </c>
      <c r="AB3454">
        <v>0</v>
      </c>
    </row>
    <row r="3455" spans="1:28">
      <c r="A3455">
        <v>10</v>
      </c>
      <c r="B3455">
        <v>564</v>
      </c>
      <c r="C3455">
        <v>2008</v>
      </c>
      <c r="D3455">
        <v>99</v>
      </c>
      <c r="E3455">
        <v>99</v>
      </c>
      <c r="F3455">
        <v>99</v>
      </c>
      <c r="G3455">
        <v>99</v>
      </c>
      <c r="H3455">
        <v>99</v>
      </c>
      <c r="I3455">
        <v>99</v>
      </c>
      <c r="J3455">
        <v>999</v>
      </c>
      <c r="K3455">
        <v>99</v>
      </c>
      <c r="L3455">
        <v>99</v>
      </c>
      <c r="M3455">
        <v>37</v>
      </c>
      <c r="N3455">
        <v>99</v>
      </c>
      <c r="O3455">
        <v>99</v>
      </c>
      <c r="P3455">
        <v>9999</v>
      </c>
      <c r="Q3455">
        <v>2</v>
      </c>
      <c r="R3455">
        <v>2</v>
      </c>
      <c r="S3455">
        <v>2</v>
      </c>
      <c r="T3455">
        <v>2.5687130747495505E-2</v>
      </c>
      <c r="U3455">
        <v>2.7570083568154609E-2</v>
      </c>
      <c r="V3455">
        <v>2</v>
      </c>
      <c r="W3455">
        <v>37</v>
      </c>
      <c r="X3455">
        <v>158.07150595882987</v>
      </c>
      <c r="Y3455">
        <v>145.9</v>
      </c>
      <c r="Z3455">
        <v>145.9</v>
      </c>
      <c r="AA3455">
        <v>43.599999999999994</v>
      </c>
      <c r="AB3455">
        <v>0</v>
      </c>
    </row>
    <row r="3456" spans="1:28">
      <c r="A3456">
        <v>10</v>
      </c>
      <c r="B3456">
        <v>565</v>
      </c>
      <c r="C3456">
        <v>2008</v>
      </c>
      <c r="D3456">
        <v>99</v>
      </c>
      <c r="E3456">
        <v>99</v>
      </c>
      <c r="F3456">
        <v>99</v>
      </c>
      <c r="G3456">
        <v>99</v>
      </c>
      <c r="H3456">
        <v>99</v>
      </c>
      <c r="I3456">
        <v>99</v>
      </c>
      <c r="J3456">
        <v>999</v>
      </c>
      <c r="K3456">
        <v>99</v>
      </c>
      <c r="L3456">
        <v>99</v>
      </c>
      <c r="M3456">
        <v>38</v>
      </c>
      <c r="N3456">
        <v>99</v>
      </c>
      <c r="O3456">
        <v>99</v>
      </c>
      <c r="P3456">
        <v>9999</v>
      </c>
      <c r="Q3456">
        <v>5</v>
      </c>
      <c r="R3456">
        <v>5</v>
      </c>
      <c r="S3456">
        <v>5</v>
      </c>
      <c r="T3456">
        <v>6.4217826868738767E-2</v>
      </c>
      <c r="U3456">
        <v>9.0495634138377218E-2</v>
      </c>
      <c r="V3456">
        <v>2</v>
      </c>
      <c r="W3456">
        <v>38</v>
      </c>
      <c r="X3456">
        <v>207.54062838569877</v>
      </c>
      <c r="Y3456">
        <v>191.56</v>
      </c>
      <c r="Z3456">
        <v>191.56</v>
      </c>
      <c r="AA3456">
        <v>44.976642827138562</v>
      </c>
      <c r="AB3456">
        <v>0</v>
      </c>
    </row>
    <row r="3457" spans="1:28">
      <c r="A3457">
        <v>10</v>
      </c>
      <c r="B3457">
        <v>566</v>
      </c>
      <c r="C3457">
        <v>2008</v>
      </c>
      <c r="D3457">
        <v>99</v>
      </c>
      <c r="E3457">
        <v>99</v>
      </c>
      <c r="F3457">
        <v>99</v>
      </c>
      <c r="G3457">
        <v>99</v>
      </c>
      <c r="H3457">
        <v>99</v>
      </c>
      <c r="I3457">
        <v>99</v>
      </c>
      <c r="J3457">
        <v>999</v>
      </c>
      <c r="K3457">
        <v>99</v>
      </c>
      <c r="L3457">
        <v>99</v>
      </c>
      <c r="M3457">
        <v>39</v>
      </c>
      <c r="N3457">
        <v>99</v>
      </c>
      <c r="O3457">
        <v>99</v>
      </c>
      <c r="P3457">
        <v>9999</v>
      </c>
      <c r="Q3457">
        <v>4</v>
      </c>
      <c r="R3457">
        <v>4</v>
      </c>
      <c r="S3457">
        <v>4</v>
      </c>
      <c r="T3457">
        <v>5.1374261494991011E-2</v>
      </c>
      <c r="U3457">
        <v>8.1378043102301428E-2</v>
      </c>
      <c r="V3457">
        <v>2</v>
      </c>
      <c r="W3457">
        <v>39</v>
      </c>
      <c r="X3457">
        <v>233.28819068255689</v>
      </c>
      <c r="Y3457">
        <v>215.32499999999999</v>
      </c>
      <c r="Z3457">
        <v>215.32499999999999</v>
      </c>
      <c r="AA3457">
        <v>16.36877744365777</v>
      </c>
      <c r="AB3457">
        <v>0</v>
      </c>
    </row>
    <row r="3458" spans="1:28">
      <c r="A3458">
        <v>10</v>
      </c>
      <c r="B3458">
        <v>567</v>
      </c>
      <c r="C3458">
        <v>2008</v>
      </c>
      <c r="D3458">
        <v>99</v>
      </c>
      <c r="E3458">
        <v>99</v>
      </c>
      <c r="F3458">
        <v>99</v>
      </c>
      <c r="G3458">
        <v>99</v>
      </c>
      <c r="H3458">
        <v>99</v>
      </c>
      <c r="I3458">
        <v>99</v>
      </c>
      <c r="J3458">
        <v>999</v>
      </c>
      <c r="K3458">
        <v>99</v>
      </c>
      <c r="L3458">
        <v>99</v>
      </c>
      <c r="M3458">
        <v>40</v>
      </c>
      <c r="N3458">
        <v>99</v>
      </c>
      <c r="O3458">
        <v>99</v>
      </c>
      <c r="P3458">
        <v>9999</v>
      </c>
      <c r="Q3458">
        <v>7</v>
      </c>
      <c r="R3458">
        <v>7</v>
      </c>
      <c r="S3458">
        <v>7</v>
      </c>
      <c r="T3458">
        <v>8.9904957616234252E-2</v>
      </c>
      <c r="U3458">
        <v>0.11756495882061264</v>
      </c>
      <c r="V3458">
        <v>5</v>
      </c>
      <c r="W3458">
        <v>40</v>
      </c>
      <c r="X3458">
        <v>192.58628695248407</v>
      </c>
      <c r="Y3458">
        <v>177.75714285714278</v>
      </c>
      <c r="Z3458">
        <v>177.75714285714278</v>
      </c>
      <c r="AA3458">
        <v>29.005755938279304</v>
      </c>
      <c r="AB3458">
        <v>0</v>
      </c>
    </row>
    <row r="3459" spans="1:28">
      <c r="A3459">
        <v>10</v>
      </c>
      <c r="B3459">
        <v>568</v>
      </c>
      <c r="C3459">
        <v>2008</v>
      </c>
      <c r="D3459">
        <v>99</v>
      </c>
      <c r="E3459">
        <v>99</v>
      </c>
      <c r="F3459">
        <v>99</v>
      </c>
      <c r="G3459">
        <v>99</v>
      </c>
      <c r="H3459">
        <v>99</v>
      </c>
      <c r="I3459">
        <v>99</v>
      </c>
      <c r="J3459">
        <v>999</v>
      </c>
      <c r="K3459">
        <v>99</v>
      </c>
      <c r="L3459">
        <v>99</v>
      </c>
      <c r="M3459">
        <v>41</v>
      </c>
      <c r="N3459">
        <v>99</v>
      </c>
      <c r="O3459">
        <v>99</v>
      </c>
      <c r="P3459">
        <v>9999</v>
      </c>
      <c r="Q3459">
        <v>13</v>
      </c>
      <c r="R3459">
        <v>13</v>
      </c>
      <c r="S3459">
        <v>13</v>
      </c>
      <c r="T3459">
        <v>0.1669663498587208</v>
      </c>
      <c r="U3459">
        <v>0.23456302078924141</v>
      </c>
      <c r="V3459">
        <v>5</v>
      </c>
      <c r="W3459">
        <v>41</v>
      </c>
      <c r="X3459">
        <v>206.90057504792065</v>
      </c>
      <c r="Y3459">
        <v>190.96923076923073</v>
      </c>
      <c r="Z3459">
        <v>190.96923076923073</v>
      </c>
      <c r="AA3459">
        <v>23.110050581291009</v>
      </c>
      <c r="AB3459">
        <v>0</v>
      </c>
    </row>
    <row r="3460" spans="1:28">
      <c r="A3460">
        <v>10</v>
      </c>
      <c r="B3460">
        <v>569</v>
      </c>
      <c r="C3460">
        <v>2008</v>
      </c>
      <c r="D3460">
        <v>99</v>
      </c>
      <c r="E3460">
        <v>99</v>
      </c>
      <c r="F3460">
        <v>99</v>
      </c>
      <c r="G3460">
        <v>99</v>
      </c>
      <c r="H3460">
        <v>99</v>
      </c>
      <c r="I3460">
        <v>99</v>
      </c>
      <c r="J3460">
        <v>999</v>
      </c>
      <c r="K3460">
        <v>99</v>
      </c>
      <c r="L3460">
        <v>99</v>
      </c>
      <c r="M3460">
        <v>42</v>
      </c>
      <c r="N3460">
        <v>99</v>
      </c>
      <c r="O3460">
        <v>99</v>
      </c>
      <c r="P3460">
        <v>9999</v>
      </c>
      <c r="Q3460">
        <v>5</v>
      </c>
      <c r="R3460">
        <v>5</v>
      </c>
      <c r="S3460">
        <v>5</v>
      </c>
      <c r="T3460">
        <v>6.4217826868738767E-2</v>
      </c>
      <c r="U3460">
        <v>8.7415494575930938E-2</v>
      </c>
      <c r="V3460">
        <v>5</v>
      </c>
      <c r="W3460">
        <v>42</v>
      </c>
      <c r="X3460">
        <v>200.47670639219936</v>
      </c>
      <c r="Y3460">
        <v>185.04</v>
      </c>
      <c r="Z3460">
        <v>185.04</v>
      </c>
      <c r="AA3460">
        <v>26.11747307838192</v>
      </c>
      <c r="AB3460">
        <v>0</v>
      </c>
    </row>
    <row r="3461" spans="1:28">
      <c r="A3461">
        <v>10</v>
      </c>
      <c r="B3461">
        <v>570</v>
      </c>
      <c r="C3461">
        <v>2008</v>
      </c>
      <c r="D3461">
        <v>99</v>
      </c>
      <c r="E3461">
        <v>99</v>
      </c>
      <c r="F3461">
        <v>99</v>
      </c>
      <c r="G3461">
        <v>99</v>
      </c>
      <c r="H3461">
        <v>99</v>
      </c>
      <c r="I3461">
        <v>99</v>
      </c>
      <c r="J3461">
        <v>999</v>
      </c>
      <c r="K3461">
        <v>99</v>
      </c>
      <c r="L3461">
        <v>99</v>
      </c>
      <c r="M3461">
        <v>43</v>
      </c>
      <c r="N3461">
        <v>99</v>
      </c>
      <c r="O3461">
        <v>99</v>
      </c>
      <c r="P3461">
        <v>9999</v>
      </c>
      <c r="Q3461">
        <v>13</v>
      </c>
      <c r="R3461">
        <v>14</v>
      </c>
      <c r="S3461">
        <v>14</v>
      </c>
      <c r="T3461">
        <v>0.17980991523246853</v>
      </c>
      <c r="U3461">
        <v>0.25107861574370821</v>
      </c>
      <c r="V3461">
        <v>5</v>
      </c>
      <c r="W3461">
        <v>43</v>
      </c>
      <c r="X3461">
        <v>205.64928029716765</v>
      </c>
      <c r="Y3461">
        <v>189.81428571428577</v>
      </c>
      <c r="Z3461">
        <v>189.81428571428577</v>
      </c>
      <c r="AA3461">
        <v>32.185042158983009</v>
      </c>
      <c r="AB3461">
        <v>0</v>
      </c>
    </row>
    <row r="3462" spans="1:28">
      <c r="A3462">
        <v>10</v>
      </c>
      <c r="B3462">
        <v>571</v>
      </c>
      <c r="C3462">
        <v>2008</v>
      </c>
      <c r="D3462">
        <v>99</v>
      </c>
      <c r="E3462">
        <v>99</v>
      </c>
      <c r="F3462">
        <v>99</v>
      </c>
      <c r="G3462">
        <v>99</v>
      </c>
      <c r="H3462">
        <v>99</v>
      </c>
      <c r="I3462">
        <v>99</v>
      </c>
      <c r="J3462">
        <v>999</v>
      </c>
      <c r="K3462">
        <v>99</v>
      </c>
      <c r="L3462">
        <v>99</v>
      </c>
      <c r="M3462">
        <v>44</v>
      </c>
      <c r="N3462">
        <v>99</v>
      </c>
      <c r="O3462">
        <v>99</v>
      </c>
      <c r="P3462">
        <v>9999</v>
      </c>
      <c r="Q3462">
        <v>26</v>
      </c>
      <c r="R3462">
        <v>27</v>
      </c>
      <c r="S3462">
        <v>27</v>
      </c>
      <c r="T3462">
        <v>0.34677626509118942</v>
      </c>
      <c r="U3462">
        <v>0.45225141195109264</v>
      </c>
      <c r="V3462">
        <v>5</v>
      </c>
      <c r="W3462">
        <v>44</v>
      </c>
      <c r="X3462">
        <v>192.07094418362024</v>
      </c>
      <c r="Y3462">
        <v>177.28148148148151</v>
      </c>
      <c r="Z3462">
        <v>177.28148148148151</v>
      </c>
      <c r="AA3462">
        <v>27.688559437629305</v>
      </c>
      <c r="AB3462">
        <v>0</v>
      </c>
    </row>
    <row r="3463" spans="1:28">
      <c r="A3463">
        <v>10</v>
      </c>
      <c r="B3463">
        <v>572</v>
      </c>
      <c r="C3463">
        <v>2008</v>
      </c>
      <c r="D3463">
        <v>99</v>
      </c>
      <c r="E3463">
        <v>99</v>
      </c>
      <c r="F3463">
        <v>99</v>
      </c>
      <c r="G3463">
        <v>99</v>
      </c>
      <c r="H3463">
        <v>99</v>
      </c>
      <c r="I3463">
        <v>99</v>
      </c>
      <c r="J3463">
        <v>999</v>
      </c>
      <c r="K3463">
        <v>99</v>
      </c>
      <c r="L3463">
        <v>99</v>
      </c>
      <c r="M3463">
        <v>45</v>
      </c>
      <c r="N3463">
        <v>99</v>
      </c>
      <c r="O3463">
        <v>99</v>
      </c>
      <c r="P3463">
        <v>9999</v>
      </c>
      <c r="Q3463">
        <v>25</v>
      </c>
      <c r="R3463">
        <v>28</v>
      </c>
      <c r="S3463">
        <v>28</v>
      </c>
      <c r="T3463">
        <v>0.35961983046493706</v>
      </c>
      <c r="U3463">
        <v>0.49361598558419106</v>
      </c>
      <c r="V3463">
        <v>8</v>
      </c>
      <c r="W3463">
        <v>45</v>
      </c>
      <c r="X3463">
        <v>202.15136975700352</v>
      </c>
      <c r="Y3463">
        <v>186.58571428571435</v>
      </c>
      <c r="Z3463">
        <v>186.58571428571435</v>
      </c>
      <c r="AA3463">
        <v>25.822466882897874</v>
      </c>
      <c r="AB3463">
        <v>0</v>
      </c>
    </row>
    <row r="3464" spans="1:28">
      <c r="A3464">
        <v>10</v>
      </c>
      <c r="B3464">
        <v>573</v>
      </c>
      <c r="C3464">
        <v>2008</v>
      </c>
      <c r="D3464">
        <v>99</v>
      </c>
      <c r="E3464">
        <v>99</v>
      </c>
      <c r="F3464">
        <v>99</v>
      </c>
      <c r="G3464">
        <v>99</v>
      </c>
      <c r="H3464">
        <v>99</v>
      </c>
      <c r="I3464">
        <v>99</v>
      </c>
      <c r="J3464">
        <v>999</v>
      </c>
      <c r="K3464">
        <v>99</v>
      </c>
      <c r="L3464">
        <v>99</v>
      </c>
      <c r="M3464">
        <v>46</v>
      </c>
      <c r="N3464">
        <v>99</v>
      </c>
      <c r="O3464">
        <v>99</v>
      </c>
      <c r="P3464">
        <v>9999</v>
      </c>
      <c r="Q3464">
        <v>40</v>
      </c>
      <c r="R3464">
        <v>45</v>
      </c>
      <c r="S3464">
        <v>45</v>
      </c>
      <c r="T3464">
        <v>0.57796044181864858</v>
      </c>
      <c r="U3464">
        <v>0.7628636454339861</v>
      </c>
      <c r="V3464">
        <v>8</v>
      </c>
      <c r="W3464">
        <v>46</v>
      </c>
      <c r="X3464">
        <v>194.39268087155412</v>
      </c>
      <c r="Y3464">
        <v>179.42444444444445</v>
      </c>
      <c r="Z3464">
        <v>179.42444444444445</v>
      </c>
      <c r="AA3464">
        <v>27.254375025391408</v>
      </c>
      <c r="AB3464">
        <v>0</v>
      </c>
    </row>
    <row r="3465" spans="1:28">
      <c r="A3465">
        <v>10</v>
      </c>
      <c r="B3465">
        <v>574</v>
      </c>
      <c r="C3465">
        <v>2008</v>
      </c>
      <c r="D3465">
        <v>99</v>
      </c>
      <c r="E3465">
        <v>99</v>
      </c>
      <c r="F3465">
        <v>99</v>
      </c>
      <c r="G3465">
        <v>99</v>
      </c>
      <c r="H3465">
        <v>99</v>
      </c>
      <c r="I3465">
        <v>99</v>
      </c>
      <c r="J3465">
        <v>999</v>
      </c>
      <c r="K3465">
        <v>99</v>
      </c>
      <c r="L3465">
        <v>99</v>
      </c>
      <c r="M3465">
        <v>47</v>
      </c>
      <c r="N3465">
        <v>99</v>
      </c>
      <c r="O3465">
        <v>99</v>
      </c>
      <c r="P3465">
        <v>9999</v>
      </c>
      <c r="Q3465">
        <v>63</v>
      </c>
      <c r="R3465">
        <v>70</v>
      </c>
      <c r="S3465">
        <v>70</v>
      </c>
      <c r="T3465">
        <v>0.8990495761623426</v>
      </c>
      <c r="U3465">
        <v>1.1642266166386488</v>
      </c>
      <c r="V3465">
        <v>8</v>
      </c>
      <c r="W3465">
        <v>47</v>
      </c>
      <c r="X3465">
        <v>190.71505958829903</v>
      </c>
      <c r="Y3465">
        <v>176.02999999999997</v>
      </c>
      <c r="Z3465">
        <v>176.02999999999997</v>
      </c>
      <c r="AA3465">
        <v>26.989359543557939</v>
      </c>
      <c r="AB3465">
        <v>0</v>
      </c>
    </row>
    <row r="3466" spans="1:28">
      <c r="A3466">
        <v>10</v>
      </c>
      <c r="B3466">
        <v>575</v>
      </c>
      <c r="C3466">
        <v>2008</v>
      </c>
      <c r="D3466">
        <v>99</v>
      </c>
      <c r="E3466">
        <v>99</v>
      </c>
      <c r="F3466">
        <v>99</v>
      </c>
      <c r="G3466">
        <v>99</v>
      </c>
      <c r="H3466">
        <v>99</v>
      </c>
      <c r="I3466">
        <v>99</v>
      </c>
      <c r="J3466">
        <v>999</v>
      </c>
      <c r="K3466">
        <v>99</v>
      </c>
      <c r="L3466">
        <v>99</v>
      </c>
      <c r="M3466">
        <v>48</v>
      </c>
      <c r="N3466">
        <v>99</v>
      </c>
      <c r="O3466">
        <v>99</v>
      </c>
      <c r="P3466">
        <v>9999</v>
      </c>
      <c r="Q3466">
        <v>62</v>
      </c>
      <c r="R3466">
        <v>70</v>
      </c>
      <c r="S3466">
        <v>70</v>
      </c>
      <c r="T3466">
        <v>0.8990495761623426</v>
      </c>
      <c r="U3466">
        <v>1.1774825546942085</v>
      </c>
      <c r="V3466">
        <v>8</v>
      </c>
      <c r="W3466">
        <v>48</v>
      </c>
      <c r="X3466">
        <v>192.88655006964871</v>
      </c>
      <c r="Y3466">
        <v>178.03428571428589</v>
      </c>
      <c r="Z3466">
        <v>178.03428571428589</v>
      </c>
      <c r="AA3466">
        <v>30.751886751474125</v>
      </c>
      <c r="AB3466">
        <v>0</v>
      </c>
    </row>
    <row r="3467" spans="1:28">
      <c r="A3467">
        <v>10</v>
      </c>
      <c r="B3467">
        <v>576</v>
      </c>
      <c r="C3467">
        <v>2008</v>
      </c>
      <c r="D3467">
        <v>99</v>
      </c>
      <c r="E3467">
        <v>99</v>
      </c>
      <c r="F3467">
        <v>99</v>
      </c>
      <c r="G3467">
        <v>99</v>
      </c>
      <c r="H3467">
        <v>99</v>
      </c>
      <c r="I3467">
        <v>99</v>
      </c>
      <c r="J3467">
        <v>999</v>
      </c>
      <c r="K3467">
        <v>99</v>
      </c>
      <c r="L3467">
        <v>99</v>
      </c>
      <c r="M3467">
        <v>49</v>
      </c>
      <c r="N3467">
        <v>99</v>
      </c>
      <c r="O3467">
        <v>99</v>
      </c>
      <c r="P3467">
        <v>9999</v>
      </c>
      <c r="Q3467">
        <v>102</v>
      </c>
      <c r="R3467">
        <v>130</v>
      </c>
      <c r="S3467">
        <v>130</v>
      </c>
      <c r="T3467">
        <v>1.6696634985872081</v>
      </c>
      <c r="U3467">
        <v>2.0677468193307282</v>
      </c>
      <c r="V3467">
        <v>8.6999999999999993</v>
      </c>
      <c r="W3467">
        <v>49</v>
      </c>
      <c r="X3467">
        <v>182.38936578048168</v>
      </c>
      <c r="Y3467">
        <v>168.34538461538463</v>
      </c>
      <c r="Z3467">
        <v>168.34538461538463</v>
      </c>
      <c r="AA3467">
        <v>24.919516946603803</v>
      </c>
      <c r="AB3467">
        <v>0</v>
      </c>
    </row>
    <row r="3468" spans="1:28">
      <c r="A3468">
        <v>10</v>
      </c>
      <c r="B3468">
        <v>577</v>
      </c>
      <c r="C3468">
        <v>2008</v>
      </c>
      <c r="D3468">
        <v>99</v>
      </c>
      <c r="E3468">
        <v>99</v>
      </c>
      <c r="F3468">
        <v>99</v>
      </c>
      <c r="G3468">
        <v>99</v>
      </c>
      <c r="H3468">
        <v>99</v>
      </c>
      <c r="I3468">
        <v>99</v>
      </c>
      <c r="J3468">
        <v>999</v>
      </c>
      <c r="K3468">
        <v>99</v>
      </c>
      <c r="L3468">
        <v>99</v>
      </c>
      <c r="M3468">
        <v>50</v>
      </c>
      <c r="N3468">
        <v>99</v>
      </c>
      <c r="O3468">
        <v>99</v>
      </c>
      <c r="P3468">
        <v>9999</v>
      </c>
      <c r="Q3468">
        <v>142</v>
      </c>
      <c r="R3468">
        <v>211</v>
      </c>
      <c r="S3468">
        <v>211</v>
      </c>
      <c r="T3468">
        <v>2.7099922938607754</v>
      </c>
      <c r="U3468">
        <v>3.3121232025590506</v>
      </c>
      <c r="V3468">
        <v>11</v>
      </c>
      <c r="W3468">
        <v>50</v>
      </c>
      <c r="X3468">
        <v>179.99876766981765</v>
      </c>
      <c r="Y3468">
        <v>166.1388625592418</v>
      </c>
      <c r="Z3468">
        <v>166.1388625592418</v>
      </c>
      <c r="AA3468">
        <v>27.311818989698654</v>
      </c>
      <c r="AB3468">
        <v>0</v>
      </c>
    </row>
    <row r="3469" spans="1:28">
      <c r="A3469">
        <v>10</v>
      </c>
      <c r="B3469">
        <v>578</v>
      </c>
      <c r="C3469">
        <v>2008</v>
      </c>
      <c r="D3469">
        <v>99</v>
      </c>
      <c r="E3469">
        <v>99</v>
      </c>
      <c r="F3469">
        <v>99</v>
      </c>
      <c r="G3469">
        <v>99</v>
      </c>
      <c r="H3469">
        <v>99</v>
      </c>
      <c r="I3469">
        <v>99</v>
      </c>
      <c r="J3469">
        <v>999</v>
      </c>
      <c r="K3469">
        <v>99</v>
      </c>
      <c r="L3469">
        <v>99</v>
      </c>
      <c r="M3469">
        <v>51</v>
      </c>
      <c r="N3469">
        <v>99</v>
      </c>
      <c r="O3469">
        <v>99</v>
      </c>
      <c r="P3469">
        <v>9999</v>
      </c>
      <c r="Q3469">
        <v>127</v>
      </c>
      <c r="R3469">
        <v>177</v>
      </c>
      <c r="S3469">
        <v>177</v>
      </c>
      <c r="T3469">
        <v>2.2733110711533517</v>
      </c>
      <c r="U3469">
        <v>2.6570738900915489</v>
      </c>
      <c r="V3469">
        <v>11.497175141242936</v>
      </c>
      <c r="W3469">
        <v>51</v>
      </c>
      <c r="X3469">
        <v>172.13764988890321</v>
      </c>
      <c r="Y3469">
        <v>158.88305084745755</v>
      </c>
      <c r="Z3469">
        <v>158.88305084745755</v>
      </c>
      <c r="AA3469">
        <v>23.739772005500487</v>
      </c>
      <c r="AB3469">
        <v>0</v>
      </c>
    </row>
    <row r="3470" spans="1:28">
      <c r="A3470">
        <v>10</v>
      </c>
      <c r="B3470">
        <v>579</v>
      </c>
      <c r="C3470">
        <v>2008</v>
      </c>
      <c r="D3470">
        <v>99</v>
      </c>
      <c r="E3470">
        <v>99</v>
      </c>
      <c r="F3470">
        <v>99</v>
      </c>
      <c r="G3470">
        <v>99</v>
      </c>
      <c r="H3470">
        <v>99</v>
      </c>
      <c r="I3470">
        <v>99</v>
      </c>
      <c r="J3470">
        <v>999</v>
      </c>
      <c r="K3470">
        <v>99</v>
      </c>
      <c r="L3470">
        <v>99</v>
      </c>
      <c r="M3470">
        <v>52</v>
      </c>
      <c r="N3470">
        <v>99</v>
      </c>
      <c r="O3470">
        <v>99</v>
      </c>
      <c r="P3470">
        <v>9999</v>
      </c>
      <c r="Q3470">
        <v>184</v>
      </c>
      <c r="R3470">
        <v>277</v>
      </c>
      <c r="S3470">
        <v>277</v>
      </c>
      <c r="T3470">
        <v>3.5576676085281278</v>
      </c>
      <c r="U3470">
        <v>4.2078958149406791</v>
      </c>
      <c r="V3470">
        <v>11.63537906137184</v>
      </c>
      <c r="W3470">
        <v>52</v>
      </c>
      <c r="X3470">
        <v>174.19300585518107</v>
      </c>
      <c r="Y3470">
        <v>160.78014440433216</v>
      </c>
      <c r="Z3470">
        <v>160.78014440433216</v>
      </c>
      <c r="AA3470">
        <v>25.394324161476483</v>
      </c>
      <c r="AB3470">
        <v>0</v>
      </c>
    </row>
    <row r="3471" spans="1:28">
      <c r="A3471">
        <v>10</v>
      </c>
      <c r="B3471">
        <v>580</v>
      </c>
      <c r="C3471">
        <v>2008</v>
      </c>
      <c r="D3471">
        <v>99</v>
      </c>
      <c r="E3471">
        <v>99</v>
      </c>
      <c r="F3471">
        <v>99</v>
      </c>
      <c r="G3471">
        <v>99</v>
      </c>
      <c r="H3471">
        <v>99</v>
      </c>
      <c r="I3471">
        <v>99</v>
      </c>
      <c r="J3471">
        <v>999</v>
      </c>
      <c r="K3471">
        <v>99</v>
      </c>
      <c r="L3471">
        <v>99</v>
      </c>
      <c r="M3471">
        <v>53</v>
      </c>
      <c r="N3471">
        <v>99</v>
      </c>
      <c r="O3471">
        <v>99</v>
      </c>
      <c r="P3471">
        <v>9999</v>
      </c>
      <c r="Q3471">
        <v>225</v>
      </c>
      <c r="R3471">
        <v>373</v>
      </c>
      <c r="S3471">
        <v>373</v>
      </c>
      <c r="T3471">
        <v>4.7906498844079115</v>
      </c>
      <c r="U3471">
        <v>5.4054937595994526</v>
      </c>
      <c r="V3471">
        <v>11.471849865951741</v>
      </c>
      <c r="W3471">
        <v>53</v>
      </c>
      <c r="X3471">
        <v>166.17743167605349</v>
      </c>
      <c r="Y3471">
        <v>153.38176943699733</v>
      </c>
      <c r="Z3471">
        <v>153.38176943699733</v>
      </c>
      <c r="AA3471">
        <v>25.244448652204593</v>
      </c>
      <c r="AB3471">
        <v>0</v>
      </c>
    </row>
    <row r="3472" spans="1:28">
      <c r="A3472">
        <v>10</v>
      </c>
      <c r="B3472">
        <v>581</v>
      </c>
      <c r="C3472">
        <v>2008</v>
      </c>
      <c r="D3472">
        <v>99</v>
      </c>
      <c r="E3472">
        <v>99</v>
      </c>
      <c r="F3472">
        <v>99</v>
      </c>
      <c r="G3472">
        <v>99</v>
      </c>
      <c r="H3472">
        <v>99</v>
      </c>
      <c r="I3472">
        <v>99</v>
      </c>
      <c r="J3472">
        <v>999</v>
      </c>
      <c r="K3472">
        <v>99</v>
      </c>
      <c r="L3472">
        <v>99</v>
      </c>
      <c r="M3472">
        <v>54</v>
      </c>
      <c r="N3472">
        <v>99</v>
      </c>
      <c r="O3472">
        <v>99</v>
      </c>
      <c r="P3472">
        <v>9999</v>
      </c>
      <c r="Q3472">
        <v>328</v>
      </c>
      <c r="R3472">
        <v>641</v>
      </c>
      <c r="S3472">
        <v>641</v>
      </c>
      <c r="T3472">
        <v>8.2327254045723102</v>
      </c>
      <c r="U3472">
        <v>9.0464643777135496</v>
      </c>
      <c r="V3472">
        <v>12.244929797191888</v>
      </c>
      <c r="W3472">
        <v>54</v>
      </c>
      <c r="X3472">
        <v>161.83272683019979</v>
      </c>
      <c r="Y3472">
        <v>149.37160686427461</v>
      </c>
      <c r="Z3472">
        <v>149.37160686427461</v>
      </c>
      <c r="AA3472">
        <v>25.410147077202243</v>
      </c>
      <c r="AB3472">
        <v>0</v>
      </c>
    </row>
    <row r="3473" spans="1:28">
      <c r="A3473">
        <v>10</v>
      </c>
      <c r="B3473">
        <v>582</v>
      </c>
      <c r="C3473">
        <v>2008</v>
      </c>
      <c r="D3473">
        <v>99</v>
      </c>
      <c r="E3473">
        <v>99</v>
      </c>
      <c r="F3473">
        <v>99</v>
      </c>
      <c r="G3473">
        <v>99</v>
      </c>
      <c r="H3473">
        <v>99</v>
      </c>
      <c r="I3473">
        <v>99</v>
      </c>
      <c r="J3473">
        <v>999</v>
      </c>
      <c r="K3473">
        <v>99</v>
      </c>
      <c r="L3473">
        <v>99</v>
      </c>
      <c r="M3473">
        <v>55</v>
      </c>
      <c r="N3473">
        <v>99</v>
      </c>
      <c r="O3473">
        <v>99</v>
      </c>
      <c r="P3473">
        <v>9999</v>
      </c>
      <c r="Q3473">
        <v>407</v>
      </c>
      <c r="R3473">
        <v>967</v>
      </c>
      <c r="S3473">
        <v>967</v>
      </c>
      <c r="T3473">
        <v>12.419727716414076</v>
      </c>
      <c r="U3473">
        <v>12.551757682586148</v>
      </c>
      <c r="V3473">
        <v>17.864529472595652</v>
      </c>
      <c r="W3473">
        <v>55</v>
      </c>
      <c r="X3473">
        <v>148.84134174228404</v>
      </c>
      <c r="Y3473">
        <v>137.38055842812835</v>
      </c>
      <c r="Z3473">
        <v>137.38055842812835</v>
      </c>
      <c r="AA3473">
        <v>28.129135559415303</v>
      </c>
      <c r="AB3473">
        <v>0</v>
      </c>
    </row>
    <row r="3474" spans="1:28">
      <c r="A3474">
        <v>10</v>
      </c>
      <c r="B3474">
        <v>583</v>
      </c>
      <c r="C3474">
        <v>2008</v>
      </c>
      <c r="D3474">
        <v>99</v>
      </c>
      <c r="E3474">
        <v>99</v>
      </c>
      <c r="F3474">
        <v>99</v>
      </c>
      <c r="G3474">
        <v>99</v>
      </c>
      <c r="H3474">
        <v>99</v>
      </c>
      <c r="I3474">
        <v>99</v>
      </c>
      <c r="J3474">
        <v>999</v>
      </c>
      <c r="K3474">
        <v>99</v>
      </c>
      <c r="L3474">
        <v>99</v>
      </c>
      <c r="M3474">
        <v>56</v>
      </c>
      <c r="N3474">
        <v>99</v>
      </c>
      <c r="O3474">
        <v>99</v>
      </c>
      <c r="P3474">
        <v>9999</v>
      </c>
      <c r="Q3474">
        <v>345</v>
      </c>
      <c r="R3474">
        <v>772</v>
      </c>
      <c r="S3474">
        <v>772</v>
      </c>
      <c r="T3474">
        <v>9.9152324685332633</v>
      </c>
      <c r="U3474">
        <v>9.9518742365789112</v>
      </c>
      <c r="V3474">
        <v>14.990932642487049</v>
      </c>
      <c r="W3474">
        <v>56</v>
      </c>
      <c r="X3474">
        <v>147.81996081711483</v>
      </c>
      <c r="Y3474">
        <v>136.43782383419696</v>
      </c>
      <c r="Z3474">
        <v>136.43782383419696</v>
      </c>
      <c r="AA3474">
        <v>24.658890385761804</v>
      </c>
      <c r="AB3474">
        <v>0</v>
      </c>
    </row>
    <row r="3475" spans="1:28">
      <c r="A3475">
        <v>10</v>
      </c>
      <c r="B3475">
        <v>584</v>
      </c>
      <c r="C3475">
        <v>2008</v>
      </c>
      <c r="D3475">
        <v>99</v>
      </c>
      <c r="E3475">
        <v>99</v>
      </c>
      <c r="F3475">
        <v>99</v>
      </c>
      <c r="G3475">
        <v>99</v>
      </c>
      <c r="H3475">
        <v>99</v>
      </c>
      <c r="I3475">
        <v>99</v>
      </c>
      <c r="J3475">
        <v>999</v>
      </c>
      <c r="K3475">
        <v>99</v>
      </c>
      <c r="L3475">
        <v>99</v>
      </c>
      <c r="M3475">
        <v>57</v>
      </c>
      <c r="N3475">
        <v>99</v>
      </c>
      <c r="O3475">
        <v>99</v>
      </c>
      <c r="P3475">
        <v>9999</v>
      </c>
      <c r="Q3475">
        <v>319</v>
      </c>
      <c r="R3475">
        <v>723</v>
      </c>
      <c r="S3475">
        <v>723</v>
      </c>
      <c r="T3475">
        <v>9.2858977652196248</v>
      </c>
      <c r="U3475">
        <v>9.0316872664384995</v>
      </c>
      <c r="V3475">
        <v>15.05809128630705</v>
      </c>
      <c r="W3475">
        <v>57</v>
      </c>
      <c r="X3475">
        <v>143.24388719806885</v>
      </c>
      <c r="Y3475">
        <v>132.21410788381749</v>
      </c>
      <c r="Z3475">
        <v>132.21410788381749</v>
      </c>
      <c r="AA3475">
        <v>24.156692731701806</v>
      </c>
      <c r="AB3475">
        <v>0</v>
      </c>
    </row>
    <row r="3476" spans="1:28">
      <c r="A3476">
        <v>10</v>
      </c>
      <c r="B3476">
        <v>585</v>
      </c>
      <c r="C3476">
        <v>2008</v>
      </c>
      <c r="D3476">
        <v>99</v>
      </c>
      <c r="E3476">
        <v>99</v>
      </c>
      <c r="F3476">
        <v>99</v>
      </c>
      <c r="G3476">
        <v>99</v>
      </c>
      <c r="H3476">
        <v>99</v>
      </c>
      <c r="I3476">
        <v>99</v>
      </c>
      <c r="J3476">
        <v>999</v>
      </c>
      <c r="K3476">
        <v>99</v>
      </c>
      <c r="L3476">
        <v>99</v>
      </c>
      <c r="M3476">
        <v>58</v>
      </c>
      <c r="N3476">
        <v>99</v>
      </c>
      <c r="O3476">
        <v>99</v>
      </c>
      <c r="P3476">
        <v>9999</v>
      </c>
      <c r="Q3476">
        <v>355</v>
      </c>
      <c r="R3476">
        <v>784</v>
      </c>
      <c r="S3476">
        <v>784</v>
      </c>
      <c r="T3476">
        <v>10.069355253018236</v>
      </c>
      <c r="U3476">
        <v>9.6916402366756511</v>
      </c>
      <c r="V3476">
        <v>15.084183673469388</v>
      </c>
      <c r="W3476">
        <v>58</v>
      </c>
      <c r="X3476">
        <v>141.7511939770491</v>
      </c>
      <c r="Y3476">
        <v>130.83635204081631</v>
      </c>
      <c r="Z3476">
        <v>130.83635204081631</v>
      </c>
      <c r="AA3476">
        <v>24.883146649943768</v>
      </c>
      <c r="AB3476">
        <v>0</v>
      </c>
    </row>
    <row r="3477" spans="1:28">
      <c r="A3477">
        <v>10</v>
      </c>
      <c r="B3477">
        <v>586</v>
      </c>
      <c r="C3477">
        <v>2008</v>
      </c>
      <c r="D3477">
        <v>99</v>
      </c>
      <c r="E3477">
        <v>99</v>
      </c>
      <c r="F3477">
        <v>99</v>
      </c>
      <c r="G3477">
        <v>99</v>
      </c>
      <c r="H3477">
        <v>99</v>
      </c>
      <c r="I3477">
        <v>99</v>
      </c>
      <c r="J3477">
        <v>999</v>
      </c>
      <c r="K3477">
        <v>99</v>
      </c>
      <c r="L3477">
        <v>99</v>
      </c>
      <c r="M3477">
        <v>59</v>
      </c>
      <c r="N3477">
        <v>99</v>
      </c>
      <c r="O3477">
        <v>99</v>
      </c>
      <c r="P3477">
        <v>9999</v>
      </c>
      <c r="Q3477">
        <v>330</v>
      </c>
      <c r="R3477">
        <v>728</v>
      </c>
      <c r="S3477">
        <v>728</v>
      </c>
      <c r="T3477">
        <v>9.3501155920883612</v>
      </c>
      <c r="U3477">
        <v>8.7061845423101563</v>
      </c>
      <c r="V3477">
        <v>14.467032967032964</v>
      </c>
      <c r="W3477">
        <v>59</v>
      </c>
      <c r="X3477">
        <v>137.13300513138003</v>
      </c>
      <c r="Y3477">
        <v>126.57376373626379</v>
      </c>
      <c r="Z3477">
        <v>126.57376373626379</v>
      </c>
      <c r="AA3477">
        <v>24.255004266916458</v>
      </c>
      <c r="AB3477">
        <v>0</v>
      </c>
    </row>
    <row r="3478" spans="1:28">
      <c r="A3478">
        <v>10</v>
      </c>
      <c r="B3478">
        <v>587</v>
      </c>
      <c r="C3478">
        <v>2008</v>
      </c>
      <c r="D3478">
        <v>99</v>
      </c>
      <c r="E3478">
        <v>99</v>
      </c>
      <c r="F3478">
        <v>99</v>
      </c>
      <c r="G3478">
        <v>99</v>
      </c>
      <c r="H3478">
        <v>99</v>
      </c>
      <c r="I3478">
        <v>99</v>
      </c>
      <c r="J3478">
        <v>999</v>
      </c>
      <c r="K3478">
        <v>99</v>
      </c>
      <c r="L3478">
        <v>99</v>
      </c>
      <c r="M3478">
        <v>60</v>
      </c>
      <c r="N3478">
        <v>99</v>
      </c>
      <c r="O3478">
        <v>99</v>
      </c>
      <c r="P3478">
        <v>9999</v>
      </c>
      <c r="Q3478">
        <v>308</v>
      </c>
      <c r="R3478">
        <v>684</v>
      </c>
      <c r="S3478">
        <v>684</v>
      </c>
      <c r="T3478">
        <v>8.7849987156434626</v>
      </c>
      <c r="U3478">
        <v>7.889749144363682</v>
      </c>
      <c r="V3478">
        <v>19.397660818713451</v>
      </c>
      <c r="W3478">
        <v>60</v>
      </c>
      <c r="X3478">
        <v>132.26733319394549</v>
      </c>
      <c r="Y3478">
        <v>122.0827485380117</v>
      </c>
      <c r="Z3478">
        <v>122.0827485380117</v>
      </c>
      <c r="AA3478">
        <v>23.799802091195193</v>
      </c>
      <c r="AB3478">
        <v>0</v>
      </c>
    </row>
    <row r="3479" spans="1:28">
      <c r="A3479">
        <v>10</v>
      </c>
      <c r="B3479">
        <v>588</v>
      </c>
      <c r="C3479">
        <v>2008</v>
      </c>
      <c r="D3479">
        <v>99</v>
      </c>
      <c r="E3479">
        <v>99</v>
      </c>
      <c r="F3479">
        <v>99</v>
      </c>
      <c r="G3479">
        <v>99</v>
      </c>
      <c r="H3479">
        <v>99</v>
      </c>
      <c r="I3479">
        <v>99</v>
      </c>
      <c r="J3479">
        <v>999</v>
      </c>
      <c r="K3479">
        <v>99</v>
      </c>
      <c r="L3479">
        <v>99</v>
      </c>
      <c r="M3479">
        <v>61</v>
      </c>
      <c r="N3479">
        <v>99</v>
      </c>
      <c r="O3479">
        <v>99</v>
      </c>
      <c r="P3479">
        <v>9999</v>
      </c>
      <c r="Q3479">
        <v>189</v>
      </c>
      <c r="R3479">
        <v>326</v>
      </c>
      <c r="S3479">
        <v>326</v>
      </c>
      <c r="T3479">
        <v>4.1870023118417672</v>
      </c>
      <c r="U3479">
        <v>3.649209519029593</v>
      </c>
      <c r="V3479">
        <v>18.257668711656446</v>
      </c>
      <c r="W3479">
        <v>61</v>
      </c>
      <c r="X3479">
        <v>128.3591117255682</v>
      </c>
      <c r="Y3479">
        <v>118.47546012269937</v>
      </c>
      <c r="Z3479">
        <v>118.47546012269937</v>
      </c>
      <c r="AA3479">
        <v>23.678616565521601</v>
      </c>
      <c r="AB3479">
        <v>0</v>
      </c>
    </row>
    <row r="3480" spans="1:28">
      <c r="A3480">
        <v>10</v>
      </c>
      <c r="B3480">
        <v>589</v>
      </c>
      <c r="C3480">
        <v>2008</v>
      </c>
      <c r="D3480">
        <v>99</v>
      </c>
      <c r="E3480">
        <v>99</v>
      </c>
      <c r="F3480">
        <v>99</v>
      </c>
      <c r="G3480">
        <v>99</v>
      </c>
      <c r="H3480">
        <v>99</v>
      </c>
      <c r="I3480">
        <v>99</v>
      </c>
      <c r="J3480">
        <v>999</v>
      </c>
      <c r="K3480">
        <v>99</v>
      </c>
      <c r="L3480">
        <v>99</v>
      </c>
      <c r="M3480">
        <v>62</v>
      </c>
      <c r="N3480">
        <v>99</v>
      </c>
      <c r="O3480">
        <v>99</v>
      </c>
      <c r="P3480">
        <v>9999</v>
      </c>
      <c r="Q3480">
        <v>215</v>
      </c>
      <c r="R3480">
        <v>444</v>
      </c>
      <c r="S3480">
        <v>444</v>
      </c>
      <c r="T3480">
        <v>5.7025430259440011</v>
      </c>
      <c r="U3480">
        <v>4.7299038845284045</v>
      </c>
      <c r="V3480">
        <v>18.108108108108105</v>
      </c>
      <c r="W3480">
        <v>62</v>
      </c>
      <c r="X3480">
        <v>122.15601300108324</v>
      </c>
      <c r="Y3480">
        <v>112.75000000000009</v>
      </c>
      <c r="Z3480">
        <v>112.75000000000009</v>
      </c>
      <c r="AA3480">
        <v>21.884733355790072</v>
      </c>
      <c r="AB3480">
        <v>0</v>
      </c>
    </row>
    <row r="3481" spans="1:28">
      <c r="A3481">
        <v>10</v>
      </c>
      <c r="B3481">
        <v>590</v>
      </c>
      <c r="C3481">
        <v>2008</v>
      </c>
      <c r="D3481">
        <v>99</v>
      </c>
      <c r="E3481">
        <v>99</v>
      </c>
      <c r="F3481">
        <v>99</v>
      </c>
      <c r="G3481">
        <v>99</v>
      </c>
      <c r="H3481">
        <v>99</v>
      </c>
      <c r="I3481">
        <v>99</v>
      </c>
      <c r="J3481">
        <v>999</v>
      </c>
      <c r="K3481">
        <v>99</v>
      </c>
      <c r="L3481">
        <v>99</v>
      </c>
      <c r="M3481">
        <v>63</v>
      </c>
      <c r="N3481">
        <v>99</v>
      </c>
      <c r="O3481">
        <v>99</v>
      </c>
      <c r="P3481">
        <v>9999</v>
      </c>
      <c r="Q3481">
        <v>74</v>
      </c>
      <c r="R3481">
        <v>123</v>
      </c>
      <c r="S3481">
        <v>123</v>
      </c>
      <c r="T3481">
        <v>1.5797585409709738</v>
      </c>
      <c r="U3481">
        <v>1.3962197050322309</v>
      </c>
      <c r="V3481">
        <v>18.333333333333329</v>
      </c>
      <c r="W3481">
        <v>63</v>
      </c>
      <c r="X3481">
        <v>130.16497987298399</v>
      </c>
      <c r="Y3481">
        <v>120.14227642276428</v>
      </c>
      <c r="Z3481">
        <v>120.14227642276428</v>
      </c>
      <c r="AA3481">
        <v>23.291622444963064</v>
      </c>
      <c r="AB3481">
        <v>0</v>
      </c>
    </row>
    <row r="3482" spans="1:28">
      <c r="A3482">
        <v>10</v>
      </c>
      <c r="B3482">
        <v>591</v>
      </c>
      <c r="C3482">
        <v>2008</v>
      </c>
      <c r="D3482">
        <v>99</v>
      </c>
      <c r="E3482">
        <v>99</v>
      </c>
      <c r="F3482">
        <v>99</v>
      </c>
      <c r="G3482">
        <v>99</v>
      </c>
      <c r="H3482">
        <v>99</v>
      </c>
      <c r="I3482">
        <v>99</v>
      </c>
      <c r="J3482">
        <v>999</v>
      </c>
      <c r="K3482">
        <v>99</v>
      </c>
      <c r="L3482">
        <v>99</v>
      </c>
      <c r="M3482">
        <v>64</v>
      </c>
      <c r="N3482">
        <v>99</v>
      </c>
      <c r="O3482">
        <v>99</v>
      </c>
      <c r="P3482">
        <v>9999</v>
      </c>
      <c r="Q3482">
        <v>27</v>
      </c>
      <c r="R3482">
        <v>29</v>
      </c>
      <c r="S3482">
        <v>29</v>
      </c>
      <c r="T3482">
        <v>0.37246339583868471</v>
      </c>
      <c r="U3482">
        <v>0.33477148765827758</v>
      </c>
      <c r="V3482">
        <v>17</v>
      </c>
      <c r="W3482">
        <v>64</v>
      </c>
      <c r="X3482">
        <v>132.37195053610785</v>
      </c>
      <c r="Y3482">
        <v>122.17931034482764</v>
      </c>
      <c r="Z3482">
        <v>122.17931034482764</v>
      </c>
      <c r="AA3482">
        <v>20.347962353468247</v>
      </c>
      <c r="AB3482">
        <v>0</v>
      </c>
    </row>
    <row r="3483" spans="1:28">
      <c r="A3483">
        <v>10</v>
      </c>
      <c r="B3483">
        <v>592</v>
      </c>
      <c r="C3483">
        <v>2008</v>
      </c>
      <c r="D3483">
        <v>99</v>
      </c>
      <c r="E3483">
        <v>99</v>
      </c>
      <c r="F3483">
        <v>99</v>
      </c>
      <c r="G3483">
        <v>99</v>
      </c>
      <c r="H3483">
        <v>99</v>
      </c>
      <c r="I3483">
        <v>99</v>
      </c>
      <c r="J3483">
        <v>999</v>
      </c>
      <c r="K3483">
        <v>99</v>
      </c>
      <c r="L3483">
        <v>99</v>
      </c>
      <c r="M3483">
        <v>65</v>
      </c>
      <c r="N3483">
        <v>99</v>
      </c>
      <c r="O3483">
        <v>99</v>
      </c>
      <c r="P3483">
        <v>9999</v>
      </c>
      <c r="Q3483">
        <v>14</v>
      </c>
      <c r="R3483">
        <v>17</v>
      </c>
      <c r="S3483">
        <v>17</v>
      </c>
      <c r="T3483">
        <v>0.21834061135371172</v>
      </c>
      <c r="U3483">
        <v>0.19536210347454863</v>
      </c>
      <c r="V3483">
        <v>17</v>
      </c>
      <c r="W3483">
        <v>65</v>
      </c>
      <c r="X3483">
        <v>131.77617742655028</v>
      </c>
      <c r="Y3483">
        <v>121.62941176470596</v>
      </c>
      <c r="Z3483">
        <v>121.62941176470596</v>
      </c>
      <c r="AA3483">
        <v>20.303281818345379</v>
      </c>
      <c r="AB3483">
        <v>0</v>
      </c>
    </row>
    <row r="3484" spans="1:28">
      <c r="A3484">
        <v>10</v>
      </c>
      <c r="B3484">
        <v>593</v>
      </c>
      <c r="C3484">
        <v>2008</v>
      </c>
      <c r="D3484">
        <v>99</v>
      </c>
      <c r="E3484">
        <v>99</v>
      </c>
      <c r="F3484">
        <v>99</v>
      </c>
      <c r="G3484">
        <v>99</v>
      </c>
      <c r="H3484">
        <v>99</v>
      </c>
      <c r="I3484">
        <v>99</v>
      </c>
      <c r="J3484">
        <v>999</v>
      </c>
      <c r="K3484">
        <v>99</v>
      </c>
      <c r="L3484">
        <v>99</v>
      </c>
      <c r="M3484">
        <v>66</v>
      </c>
      <c r="N3484">
        <v>99</v>
      </c>
      <c r="O3484">
        <v>99</v>
      </c>
      <c r="P3484">
        <v>9999</v>
      </c>
    </row>
    <row r="3485" spans="1:28">
      <c r="A3485">
        <v>10</v>
      </c>
      <c r="B3485">
        <v>594</v>
      </c>
      <c r="C3485">
        <v>2008</v>
      </c>
      <c r="D3485">
        <v>99</v>
      </c>
      <c r="E3485">
        <v>99</v>
      </c>
      <c r="F3485">
        <v>99</v>
      </c>
      <c r="G3485">
        <v>99</v>
      </c>
      <c r="H3485">
        <v>99</v>
      </c>
      <c r="I3485">
        <v>99</v>
      </c>
      <c r="J3485">
        <v>999</v>
      </c>
      <c r="K3485">
        <v>99</v>
      </c>
      <c r="L3485">
        <v>99</v>
      </c>
      <c r="M3485">
        <v>67</v>
      </c>
      <c r="N3485">
        <v>99</v>
      </c>
      <c r="O3485">
        <v>99</v>
      </c>
      <c r="P3485">
        <v>9999</v>
      </c>
    </row>
    <row r="3486" spans="1:28">
      <c r="A3486">
        <v>10</v>
      </c>
      <c r="B3486">
        <v>595</v>
      </c>
      <c r="C3486">
        <v>2008</v>
      </c>
      <c r="D3486">
        <v>99</v>
      </c>
      <c r="E3486">
        <v>99</v>
      </c>
      <c r="F3486">
        <v>99</v>
      </c>
      <c r="G3486">
        <v>99</v>
      </c>
      <c r="H3486">
        <v>99</v>
      </c>
      <c r="I3486">
        <v>99</v>
      </c>
      <c r="J3486">
        <v>999</v>
      </c>
      <c r="K3486">
        <v>99</v>
      </c>
      <c r="L3486">
        <v>99</v>
      </c>
      <c r="M3486">
        <v>68</v>
      </c>
      <c r="N3486">
        <v>99</v>
      </c>
      <c r="O3486">
        <v>99</v>
      </c>
      <c r="P3486">
        <v>9999</v>
      </c>
    </row>
    <row r="3487" spans="1:28">
      <c r="A3487">
        <v>10</v>
      </c>
      <c r="B3487">
        <v>596</v>
      </c>
      <c r="C3487">
        <v>2007</v>
      </c>
      <c r="D3487">
        <v>99</v>
      </c>
      <c r="E3487">
        <v>99</v>
      </c>
      <c r="F3487">
        <v>99</v>
      </c>
      <c r="G3487">
        <v>99</v>
      </c>
      <c r="H3487">
        <v>99</v>
      </c>
      <c r="I3487">
        <v>99</v>
      </c>
      <c r="J3487">
        <v>999</v>
      </c>
      <c r="K3487">
        <v>99</v>
      </c>
      <c r="L3487">
        <v>99</v>
      </c>
      <c r="M3487">
        <v>0</v>
      </c>
      <c r="N3487">
        <v>99</v>
      </c>
      <c r="O3487">
        <v>99</v>
      </c>
      <c r="P3487">
        <v>9999</v>
      </c>
      <c r="Q3487">
        <v>47</v>
      </c>
      <c r="R3487">
        <v>70</v>
      </c>
      <c r="S3487">
        <v>0</v>
      </c>
      <c r="T3487">
        <v>0.96645036587049571</v>
      </c>
      <c r="U3487">
        <v>0</v>
      </c>
      <c r="V3487">
        <v>79</v>
      </c>
      <c r="X3487">
        <v>132.23804364649436</v>
      </c>
      <c r="Y3487">
        <v>0</v>
      </c>
    </row>
    <row r="3488" spans="1:28">
      <c r="A3488">
        <v>10</v>
      </c>
      <c r="B3488">
        <v>597</v>
      </c>
      <c r="C3488">
        <v>2007</v>
      </c>
      <c r="D3488">
        <v>99</v>
      </c>
      <c r="E3488">
        <v>99</v>
      </c>
      <c r="F3488">
        <v>99</v>
      </c>
      <c r="G3488">
        <v>99</v>
      </c>
      <c r="H3488">
        <v>99</v>
      </c>
      <c r="I3488">
        <v>99</v>
      </c>
      <c r="J3488">
        <v>999</v>
      </c>
      <c r="K3488">
        <v>99</v>
      </c>
      <c r="L3488">
        <v>99</v>
      </c>
      <c r="M3488">
        <v>35</v>
      </c>
      <c r="N3488">
        <v>99</v>
      </c>
      <c r="O3488">
        <v>99</v>
      </c>
      <c r="P3488">
        <v>9999</v>
      </c>
      <c r="Q3488">
        <v>3</v>
      </c>
      <c r="R3488">
        <v>3</v>
      </c>
      <c r="S3488">
        <v>3</v>
      </c>
      <c r="T3488">
        <v>4.1419301394449805E-2</v>
      </c>
      <c r="U3488">
        <v>4.4730163218607122E-2</v>
      </c>
      <c r="V3488">
        <v>2</v>
      </c>
      <c r="W3488">
        <v>35</v>
      </c>
      <c r="X3488">
        <v>159.84109786926689</v>
      </c>
      <c r="Y3488">
        <v>147.53333333333333</v>
      </c>
      <c r="Z3488">
        <v>147.53333333333333</v>
      </c>
      <c r="AA3488">
        <v>36.443960023880763</v>
      </c>
      <c r="AB3488">
        <v>0</v>
      </c>
    </row>
    <row r="3489" spans="1:28">
      <c r="A3489">
        <v>10</v>
      </c>
      <c r="B3489">
        <v>598</v>
      </c>
      <c r="C3489">
        <v>2007</v>
      </c>
      <c r="D3489">
        <v>99</v>
      </c>
      <c r="E3489">
        <v>99</v>
      </c>
      <c r="F3489">
        <v>99</v>
      </c>
      <c r="G3489">
        <v>99</v>
      </c>
      <c r="H3489">
        <v>99</v>
      </c>
      <c r="I3489">
        <v>99</v>
      </c>
      <c r="J3489">
        <v>999</v>
      </c>
      <c r="K3489">
        <v>99</v>
      </c>
      <c r="L3489">
        <v>99</v>
      </c>
      <c r="M3489">
        <v>36</v>
      </c>
      <c r="N3489">
        <v>99</v>
      </c>
      <c r="O3489">
        <v>99</v>
      </c>
      <c r="P3489">
        <v>9999</v>
      </c>
      <c r="Q3489">
        <v>1</v>
      </c>
      <c r="R3489">
        <v>1</v>
      </c>
      <c r="S3489">
        <v>1</v>
      </c>
      <c r="T3489">
        <v>1.380643379814994E-2</v>
      </c>
      <c r="U3489">
        <v>2.1455521128129887E-2</v>
      </c>
      <c r="V3489">
        <v>2</v>
      </c>
      <c r="W3489">
        <v>36</v>
      </c>
      <c r="X3489">
        <v>230.01083423618641</v>
      </c>
      <c r="Y3489">
        <v>212.3</v>
      </c>
      <c r="Z3489">
        <v>212.3</v>
      </c>
      <c r="AA3489">
        <v>0</v>
      </c>
      <c r="AB3489">
        <v>0</v>
      </c>
    </row>
    <row r="3490" spans="1:28">
      <c r="A3490">
        <v>10</v>
      </c>
      <c r="B3490">
        <v>599</v>
      </c>
      <c r="C3490">
        <v>2007</v>
      </c>
      <c r="D3490">
        <v>99</v>
      </c>
      <c r="E3490">
        <v>99</v>
      </c>
      <c r="F3490">
        <v>99</v>
      </c>
      <c r="G3490">
        <v>99</v>
      </c>
      <c r="H3490">
        <v>99</v>
      </c>
      <c r="I3490">
        <v>99</v>
      </c>
      <c r="J3490">
        <v>999</v>
      </c>
      <c r="K3490">
        <v>99</v>
      </c>
      <c r="L3490">
        <v>99</v>
      </c>
      <c r="M3490">
        <v>37</v>
      </c>
      <c r="N3490">
        <v>99</v>
      </c>
      <c r="O3490">
        <v>99</v>
      </c>
      <c r="P3490">
        <v>9999</v>
      </c>
      <c r="Q3490">
        <v>5</v>
      </c>
      <c r="R3490">
        <v>6</v>
      </c>
      <c r="S3490">
        <v>6</v>
      </c>
      <c r="T3490">
        <v>8.283860278889961E-2</v>
      </c>
      <c r="U3490">
        <v>0.12884429527203389</v>
      </c>
      <c r="V3490">
        <v>2</v>
      </c>
      <c r="W3490">
        <v>37</v>
      </c>
      <c r="X3490">
        <v>230.20946189960276</v>
      </c>
      <c r="Y3490">
        <v>212.48333333333341</v>
      </c>
      <c r="Z3490">
        <v>212.48333333333341</v>
      </c>
      <c r="AA3490">
        <v>20.956098290367901</v>
      </c>
      <c r="AB3490">
        <v>0</v>
      </c>
    </row>
    <row r="3491" spans="1:28">
      <c r="A3491">
        <v>10</v>
      </c>
      <c r="B3491">
        <v>600</v>
      </c>
      <c r="C3491">
        <v>2007</v>
      </c>
      <c r="D3491">
        <v>99</v>
      </c>
      <c r="E3491">
        <v>99</v>
      </c>
      <c r="F3491">
        <v>99</v>
      </c>
      <c r="G3491">
        <v>99</v>
      </c>
      <c r="H3491">
        <v>99</v>
      </c>
      <c r="I3491">
        <v>99</v>
      </c>
      <c r="J3491">
        <v>999</v>
      </c>
      <c r="K3491">
        <v>99</v>
      </c>
      <c r="L3491">
        <v>99</v>
      </c>
      <c r="M3491">
        <v>38</v>
      </c>
      <c r="N3491">
        <v>99</v>
      </c>
      <c r="O3491">
        <v>99</v>
      </c>
      <c r="P3491">
        <v>9999</v>
      </c>
      <c r="Q3491">
        <v>3</v>
      </c>
      <c r="R3491">
        <v>3</v>
      </c>
      <c r="S3491">
        <v>3</v>
      </c>
      <c r="T3491">
        <v>4.1419301394449805E-2</v>
      </c>
      <c r="U3491">
        <v>6.7408537882537117E-2</v>
      </c>
      <c r="V3491">
        <v>2</v>
      </c>
      <c r="W3491">
        <v>38</v>
      </c>
      <c r="X3491">
        <v>240.88118454315631</v>
      </c>
      <c r="Y3491">
        <v>222.3333333333334</v>
      </c>
      <c r="Z3491">
        <v>222.3333333333334</v>
      </c>
      <c r="AA3491">
        <v>19.987051363876024</v>
      </c>
      <c r="AB3491">
        <v>0</v>
      </c>
    </row>
    <row r="3492" spans="1:28">
      <c r="A3492">
        <v>10</v>
      </c>
      <c r="B3492">
        <v>601</v>
      </c>
      <c r="C3492">
        <v>2007</v>
      </c>
      <c r="D3492">
        <v>99</v>
      </c>
      <c r="E3492">
        <v>99</v>
      </c>
      <c r="F3492">
        <v>99</v>
      </c>
      <c r="G3492">
        <v>99</v>
      </c>
      <c r="H3492">
        <v>99</v>
      </c>
      <c r="I3492">
        <v>99</v>
      </c>
      <c r="J3492">
        <v>999</v>
      </c>
      <c r="K3492">
        <v>99</v>
      </c>
      <c r="L3492">
        <v>99</v>
      </c>
      <c r="M3492">
        <v>39</v>
      </c>
      <c r="N3492">
        <v>99</v>
      </c>
      <c r="O3492">
        <v>99</v>
      </c>
      <c r="P3492">
        <v>9999</v>
      </c>
      <c r="Q3492">
        <v>5</v>
      </c>
      <c r="R3492">
        <v>5</v>
      </c>
      <c r="S3492">
        <v>5</v>
      </c>
      <c r="T3492">
        <v>6.9032168990749695E-2</v>
      </c>
      <c r="U3492">
        <v>0.10606485833241788</v>
      </c>
      <c r="V3492">
        <v>2</v>
      </c>
      <c r="W3492">
        <v>39</v>
      </c>
      <c r="X3492">
        <v>227.41061755146265</v>
      </c>
      <c r="Y3492">
        <v>209.9</v>
      </c>
      <c r="Z3492">
        <v>209.9</v>
      </c>
      <c r="AA3492">
        <v>34.000411762212494</v>
      </c>
      <c r="AB3492">
        <v>0</v>
      </c>
    </row>
    <row r="3493" spans="1:28">
      <c r="A3493">
        <v>10</v>
      </c>
      <c r="B3493">
        <v>602</v>
      </c>
      <c r="C3493">
        <v>2007</v>
      </c>
      <c r="D3493">
        <v>99</v>
      </c>
      <c r="E3493">
        <v>99</v>
      </c>
      <c r="F3493">
        <v>99</v>
      </c>
      <c r="G3493">
        <v>99</v>
      </c>
      <c r="H3493">
        <v>99</v>
      </c>
      <c r="I3493">
        <v>99</v>
      </c>
      <c r="J3493">
        <v>999</v>
      </c>
      <c r="K3493">
        <v>99</v>
      </c>
      <c r="L3493">
        <v>99</v>
      </c>
      <c r="M3493">
        <v>40</v>
      </c>
      <c r="N3493">
        <v>99</v>
      </c>
      <c r="O3493">
        <v>99</v>
      </c>
      <c r="P3493">
        <v>9999</v>
      </c>
      <c r="Q3493">
        <v>7</v>
      </c>
      <c r="R3493">
        <v>7</v>
      </c>
      <c r="S3493">
        <v>7</v>
      </c>
      <c r="T3493">
        <v>9.6645036587049593E-2</v>
      </c>
      <c r="U3493">
        <v>0.1434781127913613</v>
      </c>
      <c r="V3493">
        <v>5</v>
      </c>
      <c r="W3493">
        <v>40</v>
      </c>
      <c r="X3493">
        <v>219.73378733942113</v>
      </c>
      <c r="Y3493">
        <v>202.81428571428577</v>
      </c>
      <c r="Z3493">
        <v>202.81428571428577</v>
      </c>
      <c r="AA3493">
        <v>29.942489092612622</v>
      </c>
      <c r="AB3493">
        <v>0</v>
      </c>
    </row>
    <row r="3494" spans="1:28">
      <c r="A3494">
        <v>10</v>
      </c>
      <c r="B3494">
        <v>603</v>
      </c>
      <c r="C3494">
        <v>2007</v>
      </c>
      <c r="D3494">
        <v>99</v>
      </c>
      <c r="E3494">
        <v>99</v>
      </c>
      <c r="F3494">
        <v>99</v>
      </c>
      <c r="G3494">
        <v>99</v>
      </c>
      <c r="H3494">
        <v>99</v>
      </c>
      <c r="I3494">
        <v>99</v>
      </c>
      <c r="J3494">
        <v>999</v>
      </c>
      <c r="K3494">
        <v>99</v>
      </c>
      <c r="L3494">
        <v>99</v>
      </c>
      <c r="M3494">
        <v>41</v>
      </c>
      <c r="N3494">
        <v>99</v>
      </c>
      <c r="O3494">
        <v>99</v>
      </c>
      <c r="P3494">
        <v>9999</v>
      </c>
      <c r="Q3494">
        <v>8</v>
      </c>
      <c r="R3494">
        <v>10</v>
      </c>
      <c r="S3494">
        <v>10</v>
      </c>
      <c r="T3494">
        <v>0.13806433798149939</v>
      </c>
      <c r="U3494">
        <v>0.19249331649905321</v>
      </c>
      <c r="V3494">
        <v>5</v>
      </c>
      <c r="W3494">
        <v>41</v>
      </c>
      <c r="X3494">
        <v>206.35969664138676</v>
      </c>
      <c r="Y3494">
        <v>190.47000000000003</v>
      </c>
      <c r="Z3494">
        <v>190.47000000000003</v>
      </c>
      <c r="AA3494">
        <v>22.538147661242846</v>
      </c>
      <c r="AB3494">
        <v>0</v>
      </c>
    </row>
    <row r="3495" spans="1:28">
      <c r="A3495">
        <v>10</v>
      </c>
      <c r="B3495">
        <v>604</v>
      </c>
      <c r="C3495">
        <v>2007</v>
      </c>
      <c r="D3495">
        <v>99</v>
      </c>
      <c r="E3495">
        <v>99</v>
      </c>
      <c r="F3495">
        <v>99</v>
      </c>
      <c r="G3495">
        <v>99</v>
      </c>
      <c r="H3495">
        <v>99</v>
      </c>
      <c r="I3495">
        <v>99</v>
      </c>
      <c r="J3495">
        <v>999</v>
      </c>
      <c r="K3495">
        <v>99</v>
      </c>
      <c r="L3495">
        <v>99</v>
      </c>
      <c r="M3495">
        <v>42</v>
      </c>
      <c r="N3495">
        <v>99</v>
      </c>
      <c r="O3495">
        <v>99</v>
      </c>
      <c r="P3495">
        <v>9999</v>
      </c>
      <c r="Q3495">
        <v>13</v>
      </c>
      <c r="R3495">
        <v>14</v>
      </c>
      <c r="S3495">
        <v>14</v>
      </c>
      <c r="T3495">
        <v>0.19329007317409919</v>
      </c>
      <c r="U3495">
        <v>0.26767354338184091</v>
      </c>
      <c r="V3495">
        <v>5</v>
      </c>
      <c r="W3495">
        <v>42</v>
      </c>
      <c r="X3495">
        <v>204.96827116545424</v>
      </c>
      <c r="Y3495">
        <v>189.18571428571423</v>
      </c>
      <c r="Z3495">
        <v>189.18571428571423</v>
      </c>
      <c r="AA3495">
        <v>26.175147895416782</v>
      </c>
      <c r="AB3495">
        <v>0</v>
      </c>
    </row>
    <row r="3496" spans="1:28">
      <c r="A3496">
        <v>10</v>
      </c>
      <c r="B3496">
        <v>605</v>
      </c>
      <c r="C3496">
        <v>2007</v>
      </c>
      <c r="D3496">
        <v>99</v>
      </c>
      <c r="E3496">
        <v>99</v>
      </c>
      <c r="F3496">
        <v>99</v>
      </c>
      <c r="G3496">
        <v>99</v>
      </c>
      <c r="H3496">
        <v>99</v>
      </c>
      <c r="I3496">
        <v>99</v>
      </c>
      <c r="J3496">
        <v>999</v>
      </c>
      <c r="K3496">
        <v>99</v>
      </c>
      <c r="L3496">
        <v>99</v>
      </c>
      <c r="M3496">
        <v>43</v>
      </c>
      <c r="N3496">
        <v>99</v>
      </c>
      <c r="O3496">
        <v>99</v>
      </c>
      <c r="P3496">
        <v>9999</v>
      </c>
      <c r="Q3496">
        <v>23</v>
      </c>
      <c r="R3496">
        <v>26</v>
      </c>
      <c r="S3496">
        <v>26</v>
      </c>
      <c r="T3496">
        <v>0.35896727875189849</v>
      </c>
      <c r="U3496">
        <v>0.49206211408738398</v>
      </c>
      <c r="V3496">
        <v>5</v>
      </c>
      <c r="W3496">
        <v>43</v>
      </c>
      <c r="X3496">
        <v>202.88774064505375</v>
      </c>
      <c r="Y3496">
        <v>187.26538461538465</v>
      </c>
      <c r="Z3496">
        <v>187.26538461538465</v>
      </c>
      <c r="AA3496">
        <v>30.818799735871512</v>
      </c>
      <c r="AB3496">
        <v>0</v>
      </c>
    </row>
    <row r="3497" spans="1:28">
      <c r="A3497">
        <v>10</v>
      </c>
      <c r="B3497">
        <v>606</v>
      </c>
      <c r="C3497">
        <v>2007</v>
      </c>
      <c r="D3497">
        <v>99</v>
      </c>
      <c r="E3497">
        <v>99</v>
      </c>
      <c r="F3497">
        <v>99</v>
      </c>
      <c r="G3497">
        <v>99</v>
      </c>
      <c r="H3497">
        <v>99</v>
      </c>
      <c r="I3497">
        <v>99</v>
      </c>
      <c r="J3497">
        <v>999</v>
      </c>
      <c r="K3497">
        <v>99</v>
      </c>
      <c r="L3497">
        <v>99</v>
      </c>
      <c r="M3497">
        <v>44</v>
      </c>
      <c r="N3497">
        <v>99</v>
      </c>
      <c r="O3497">
        <v>99</v>
      </c>
      <c r="P3497">
        <v>9999</v>
      </c>
      <c r="Q3497">
        <v>31</v>
      </c>
      <c r="R3497">
        <v>34</v>
      </c>
      <c r="S3497">
        <v>34</v>
      </c>
      <c r="T3497">
        <v>0.46941874913709775</v>
      </c>
      <c r="U3497">
        <v>0.62075481594588888</v>
      </c>
      <c r="V3497">
        <v>5</v>
      </c>
      <c r="W3497">
        <v>44</v>
      </c>
      <c r="X3497">
        <v>195.72684978650184</v>
      </c>
      <c r="Y3497">
        <v>180.65588235294121</v>
      </c>
      <c r="Z3497">
        <v>180.65588235294121</v>
      </c>
      <c r="AA3497">
        <v>27.846799279339024</v>
      </c>
      <c r="AB3497">
        <v>0</v>
      </c>
    </row>
    <row r="3498" spans="1:28">
      <c r="A3498">
        <v>10</v>
      </c>
      <c r="B3498">
        <v>607</v>
      </c>
      <c r="C3498">
        <v>2007</v>
      </c>
      <c r="D3498">
        <v>99</v>
      </c>
      <c r="E3498">
        <v>99</v>
      </c>
      <c r="F3498">
        <v>99</v>
      </c>
      <c r="G3498">
        <v>99</v>
      </c>
      <c r="H3498">
        <v>99</v>
      </c>
      <c r="I3498">
        <v>99</v>
      </c>
      <c r="J3498">
        <v>999</v>
      </c>
      <c r="K3498">
        <v>99</v>
      </c>
      <c r="L3498">
        <v>99</v>
      </c>
      <c r="M3498">
        <v>45</v>
      </c>
      <c r="N3498">
        <v>99</v>
      </c>
      <c r="O3498">
        <v>99</v>
      </c>
      <c r="P3498">
        <v>9999</v>
      </c>
      <c r="Q3498">
        <v>32</v>
      </c>
      <c r="R3498">
        <v>36</v>
      </c>
      <c r="S3498">
        <v>36</v>
      </c>
      <c r="T3498">
        <v>0.49703161673339757</v>
      </c>
      <c r="U3498">
        <v>0.61947132504467728</v>
      </c>
      <c r="V3498">
        <v>8</v>
      </c>
      <c r="W3498">
        <v>45</v>
      </c>
      <c r="X3498">
        <v>184.47092813289996</v>
      </c>
      <c r="Y3498">
        <v>170.26666666666662</v>
      </c>
      <c r="Z3498">
        <v>170.26666666666662</v>
      </c>
      <c r="AA3498">
        <v>33.515966344415709</v>
      </c>
      <c r="AB3498">
        <v>0</v>
      </c>
    </row>
    <row r="3499" spans="1:28">
      <c r="A3499">
        <v>10</v>
      </c>
      <c r="B3499">
        <v>608</v>
      </c>
      <c r="C3499">
        <v>2007</v>
      </c>
      <c r="D3499">
        <v>99</v>
      </c>
      <c r="E3499">
        <v>99</v>
      </c>
      <c r="F3499">
        <v>99</v>
      </c>
      <c r="G3499">
        <v>99</v>
      </c>
      <c r="H3499">
        <v>99</v>
      </c>
      <c r="I3499">
        <v>99</v>
      </c>
      <c r="J3499">
        <v>999</v>
      </c>
      <c r="K3499">
        <v>99</v>
      </c>
      <c r="L3499">
        <v>99</v>
      </c>
      <c r="M3499">
        <v>46</v>
      </c>
      <c r="N3499">
        <v>99</v>
      </c>
      <c r="O3499">
        <v>99</v>
      </c>
      <c r="P3499">
        <v>9999</v>
      </c>
      <c r="Q3499">
        <v>56</v>
      </c>
      <c r="R3499">
        <v>64</v>
      </c>
      <c r="S3499">
        <v>64</v>
      </c>
      <c r="T3499">
        <v>0.88361176308159617</v>
      </c>
      <c r="U3499">
        <v>1.1534035399487548</v>
      </c>
      <c r="V3499">
        <v>8</v>
      </c>
      <c r="W3499">
        <v>46</v>
      </c>
      <c r="X3499">
        <v>193.20151679306605</v>
      </c>
      <c r="Y3499">
        <v>178.32499999999996</v>
      </c>
      <c r="Z3499">
        <v>178.32499999999996</v>
      </c>
      <c r="AA3499">
        <v>28.770259166368461</v>
      </c>
      <c r="AB3499">
        <v>0</v>
      </c>
    </row>
    <row r="3500" spans="1:28">
      <c r="A3500">
        <v>10</v>
      </c>
      <c r="B3500">
        <v>609</v>
      </c>
      <c r="C3500">
        <v>2007</v>
      </c>
      <c r="D3500">
        <v>99</v>
      </c>
      <c r="E3500">
        <v>99</v>
      </c>
      <c r="F3500">
        <v>99</v>
      </c>
      <c r="G3500">
        <v>99</v>
      </c>
      <c r="H3500">
        <v>99</v>
      </c>
      <c r="I3500">
        <v>99</v>
      </c>
      <c r="J3500">
        <v>999</v>
      </c>
      <c r="K3500">
        <v>99</v>
      </c>
      <c r="L3500">
        <v>99</v>
      </c>
      <c r="M3500">
        <v>47</v>
      </c>
      <c r="N3500">
        <v>99</v>
      </c>
      <c r="O3500">
        <v>99</v>
      </c>
      <c r="P3500">
        <v>9999</v>
      </c>
      <c r="Q3500">
        <v>54</v>
      </c>
      <c r="R3500">
        <v>60</v>
      </c>
      <c r="S3500">
        <v>60</v>
      </c>
      <c r="T3500">
        <v>0.82838602788899618</v>
      </c>
      <c r="U3500">
        <v>1.0843780056552439</v>
      </c>
      <c r="V3500">
        <v>8.0500000000000007</v>
      </c>
      <c r="W3500">
        <v>47</v>
      </c>
      <c r="X3500">
        <v>193.74864572047665</v>
      </c>
      <c r="Y3500">
        <v>178.83000000000004</v>
      </c>
      <c r="Z3500">
        <v>178.83000000000004</v>
      </c>
      <c r="AA3500">
        <v>27.099288428542089</v>
      </c>
      <c r="AB3500">
        <v>0</v>
      </c>
    </row>
    <row r="3501" spans="1:28">
      <c r="A3501">
        <v>10</v>
      </c>
      <c r="B3501">
        <v>610</v>
      </c>
      <c r="C3501">
        <v>2007</v>
      </c>
      <c r="D3501">
        <v>99</v>
      </c>
      <c r="E3501">
        <v>99</v>
      </c>
      <c r="F3501">
        <v>99</v>
      </c>
      <c r="G3501">
        <v>99</v>
      </c>
      <c r="H3501">
        <v>99</v>
      </c>
      <c r="I3501">
        <v>99</v>
      </c>
      <c r="J3501">
        <v>999</v>
      </c>
      <c r="K3501">
        <v>99</v>
      </c>
      <c r="L3501">
        <v>99</v>
      </c>
      <c r="M3501">
        <v>48</v>
      </c>
      <c r="N3501">
        <v>99</v>
      </c>
      <c r="O3501">
        <v>99</v>
      </c>
      <c r="P3501">
        <v>9999</v>
      </c>
      <c r="Q3501">
        <v>86</v>
      </c>
      <c r="R3501">
        <v>100</v>
      </c>
      <c r="S3501">
        <v>100</v>
      </c>
      <c r="T3501">
        <v>1.380643379814994</v>
      </c>
      <c r="U3501">
        <v>1.6993722718870317</v>
      </c>
      <c r="V3501">
        <v>8</v>
      </c>
      <c r="W3501">
        <v>48</v>
      </c>
      <c r="X3501">
        <v>182.17876489707473</v>
      </c>
      <c r="Y3501">
        <v>168.15100000000004</v>
      </c>
      <c r="Z3501">
        <v>168.15100000000004</v>
      </c>
      <c r="AA3501">
        <v>30.220411959468844</v>
      </c>
      <c r="AB3501">
        <v>0</v>
      </c>
    </row>
    <row r="3502" spans="1:28">
      <c r="A3502">
        <v>10</v>
      </c>
      <c r="B3502">
        <v>611</v>
      </c>
      <c r="C3502">
        <v>2007</v>
      </c>
      <c r="D3502">
        <v>99</v>
      </c>
      <c r="E3502">
        <v>99</v>
      </c>
      <c r="F3502">
        <v>99</v>
      </c>
      <c r="G3502">
        <v>99</v>
      </c>
      <c r="H3502">
        <v>99</v>
      </c>
      <c r="I3502">
        <v>99</v>
      </c>
      <c r="J3502">
        <v>999</v>
      </c>
      <c r="K3502">
        <v>99</v>
      </c>
      <c r="L3502">
        <v>99</v>
      </c>
      <c r="M3502">
        <v>49</v>
      </c>
      <c r="N3502">
        <v>99</v>
      </c>
      <c r="O3502">
        <v>99</v>
      </c>
      <c r="P3502">
        <v>9999</v>
      </c>
      <c r="Q3502">
        <v>125</v>
      </c>
      <c r="R3502">
        <v>171</v>
      </c>
      <c r="S3502">
        <v>171</v>
      </c>
      <c r="T3502">
        <v>2.3609001794836399</v>
      </c>
      <c r="U3502">
        <v>2.829844781482644</v>
      </c>
      <c r="V3502">
        <v>8</v>
      </c>
      <c r="W3502">
        <v>49</v>
      </c>
      <c r="X3502">
        <v>177.40903359880377</v>
      </c>
      <c r="Y3502">
        <v>163.7485380116959</v>
      </c>
      <c r="Z3502">
        <v>163.7485380116959</v>
      </c>
      <c r="AA3502">
        <v>27.951215556375352</v>
      </c>
      <c r="AB3502">
        <v>0</v>
      </c>
    </row>
    <row r="3503" spans="1:28">
      <c r="A3503">
        <v>10</v>
      </c>
      <c r="B3503">
        <v>612</v>
      </c>
      <c r="C3503">
        <v>2007</v>
      </c>
      <c r="D3503">
        <v>99</v>
      </c>
      <c r="E3503">
        <v>99</v>
      </c>
      <c r="F3503">
        <v>99</v>
      </c>
      <c r="G3503">
        <v>99</v>
      </c>
      <c r="H3503">
        <v>99</v>
      </c>
      <c r="I3503">
        <v>99</v>
      </c>
      <c r="J3503">
        <v>999</v>
      </c>
      <c r="K3503">
        <v>99</v>
      </c>
      <c r="L3503">
        <v>99</v>
      </c>
      <c r="M3503">
        <v>50</v>
      </c>
      <c r="N3503">
        <v>99</v>
      </c>
      <c r="O3503">
        <v>99</v>
      </c>
      <c r="P3503">
        <v>9999</v>
      </c>
      <c r="Q3503">
        <v>164</v>
      </c>
      <c r="R3503">
        <v>238</v>
      </c>
      <c r="S3503">
        <v>238</v>
      </c>
      <c r="T3503">
        <v>3.2859312439596846</v>
      </c>
      <c r="U3503">
        <v>3.8840860165283297</v>
      </c>
      <c r="V3503">
        <v>11</v>
      </c>
      <c r="W3503">
        <v>50</v>
      </c>
      <c r="X3503">
        <v>174.95288472918949</v>
      </c>
      <c r="Y3503">
        <v>161.48151260504196</v>
      </c>
      <c r="Z3503">
        <v>161.48151260504196</v>
      </c>
      <c r="AA3503">
        <v>27.112335455407184</v>
      </c>
      <c r="AB3503">
        <v>0</v>
      </c>
    </row>
    <row r="3504" spans="1:28">
      <c r="A3504">
        <v>10</v>
      </c>
      <c r="B3504">
        <v>613</v>
      </c>
      <c r="C3504">
        <v>2007</v>
      </c>
      <c r="D3504">
        <v>99</v>
      </c>
      <c r="E3504">
        <v>99</v>
      </c>
      <c r="F3504">
        <v>99</v>
      </c>
      <c r="G3504">
        <v>99</v>
      </c>
      <c r="H3504">
        <v>99</v>
      </c>
      <c r="I3504">
        <v>99</v>
      </c>
      <c r="J3504">
        <v>999</v>
      </c>
      <c r="K3504">
        <v>99</v>
      </c>
      <c r="L3504">
        <v>99</v>
      </c>
      <c r="M3504">
        <v>51</v>
      </c>
      <c r="N3504">
        <v>99</v>
      </c>
      <c r="O3504">
        <v>99</v>
      </c>
      <c r="P3504">
        <v>9999</v>
      </c>
      <c r="Q3504">
        <v>150</v>
      </c>
      <c r="R3504">
        <v>226</v>
      </c>
      <c r="S3504">
        <v>226</v>
      </c>
      <c r="T3504">
        <v>3.1202540383818862</v>
      </c>
      <c r="U3504">
        <v>3.5809598268358553</v>
      </c>
      <c r="V3504">
        <v>11.389380530973453</v>
      </c>
      <c r="W3504">
        <v>51</v>
      </c>
      <c r="X3504">
        <v>169.86356532660901</v>
      </c>
      <c r="Y3504">
        <v>156.78407079646016</v>
      </c>
      <c r="Z3504">
        <v>156.78407079646016</v>
      </c>
      <c r="AA3504">
        <v>25.119893277955558</v>
      </c>
      <c r="AB3504">
        <v>0</v>
      </c>
    </row>
    <row r="3505" spans="1:28">
      <c r="A3505">
        <v>10</v>
      </c>
      <c r="B3505">
        <v>614</v>
      </c>
      <c r="C3505">
        <v>2007</v>
      </c>
      <c r="D3505">
        <v>99</v>
      </c>
      <c r="E3505">
        <v>99</v>
      </c>
      <c r="F3505">
        <v>99</v>
      </c>
      <c r="G3505">
        <v>99</v>
      </c>
      <c r="H3505">
        <v>99</v>
      </c>
      <c r="I3505">
        <v>99</v>
      </c>
      <c r="J3505">
        <v>999</v>
      </c>
      <c r="K3505">
        <v>99</v>
      </c>
      <c r="L3505">
        <v>99</v>
      </c>
      <c r="M3505">
        <v>52</v>
      </c>
      <c r="N3505">
        <v>99</v>
      </c>
      <c r="O3505">
        <v>99</v>
      </c>
      <c r="P3505">
        <v>9999</v>
      </c>
      <c r="Q3505">
        <v>180</v>
      </c>
      <c r="R3505">
        <v>265</v>
      </c>
      <c r="S3505">
        <v>265</v>
      </c>
      <c r="T3505">
        <v>3.6587049565097329</v>
      </c>
      <c r="U3505">
        <v>4.0930524839641942</v>
      </c>
      <c r="V3505">
        <v>11.996226415094338</v>
      </c>
      <c r="W3505">
        <v>52</v>
      </c>
      <c r="X3505">
        <v>165.58106257282461</v>
      </c>
      <c r="Y3505">
        <v>152.8313207547169</v>
      </c>
      <c r="Z3505">
        <v>152.8313207547169</v>
      </c>
      <c r="AA3505">
        <v>26.725234350437592</v>
      </c>
      <c r="AB3505">
        <v>0</v>
      </c>
    </row>
    <row r="3506" spans="1:28">
      <c r="A3506">
        <v>10</v>
      </c>
      <c r="B3506">
        <v>615</v>
      </c>
      <c r="C3506">
        <v>2007</v>
      </c>
      <c r="D3506">
        <v>99</v>
      </c>
      <c r="E3506">
        <v>99</v>
      </c>
      <c r="F3506">
        <v>99</v>
      </c>
      <c r="G3506">
        <v>99</v>
      </c>
      <c r="H3506">
        <v>99</v>
      </c>
      <c r="I3506">
        <v>99</v>
      </c>
      <c r="J3506">
        <v>999</v>
      </c>
      <c r="K3506">
        <v>99</v>
      </c>
      <c r="L3506">
        <v>99</v>
      </c>
      <c r="M3506">
        <v>53</v>
      </c>
      <c r="N3506">
        <v>99</v>
      </c>
      <c r="O3506">
        <v>99</v>
      </c>
      <c r="P3506">
        <v>9999</v>
      </c>
      <c r="Q3506">
        <v>232</v>
      </c>
      <c r="R3506">
        <v>373</v>
      </c>
      <c r="S3506">
        <v>373</v>
      </c>
      <c r="T3506">
        <v>5.1497998067099262</v>
      </c>
      <c r="U3506">
        <v>5.7216811628710555</v>
      </c>
      <c r="V3506">
        <v>10.99195710455764</v>
      </c>
      <c r="W3506">
        <v>53</v>
      </c>
      <c r="X3506">
        <v>164.44627758300683</v>
      </c>
      <c r="Y3506">
        <v>151.78391420911527</v>
      </c>
      <c r="Z3506">
        <v>151.78391420911527</v>
      </c>
      <c r="AA3506">
        <v>27.448673206885196</v>
      </c>
      <c r="AB3506">
        <v>0</v>
      </c>
    </row>
    <row r="3507" spans="1:28">
      <c r="A3507">
        <v>10</v>
      </c>
      <c r="B3507">
        <v>616</v>
      </c>
      <c r="C3507">
        <v>2007</v>
      </c>
      <c r="D3507">
        <v>99</v>
      </c>
      <c r="E3507">
        <v>99</v>
      </c>
      <c r="F3507">
        <v>99</v>
      </c>
      <c r="G3507">
        <v>99</v>
      </c>
      <c r="H3507">
        <v>99</v>
      </c>
      <c r="I3507">
        <v>99</v>
      </c>
      <c r="J3507">
        <v>999</v>
      </c>
      <c r="K3507">
        <v>99</v>
      </c>
      <c r="L3507">
        <v>99</v>
      </c>
      <c r="M3507">
        <v>54</v>
      </c>
      <c r="N3507">
        <v>99</v>
      </c>
      <c r="O3507">
        <v>99</v>
      </c>
      <c r="P3507">
        <v>9999</v>
      </c>
      <c r="Q3507">
        <v>269</v>
      </c>
      <c r="R3507">
        <v>457</v>
      </c>
      <c r="S3507">
        <v>457</v>
      </c>
      <c r="T3507">
        <v>6.3095402457545218</v>
      </c>
      <c r="U3507">
        <v>6.7340624033276146</v>
      </c>
      <c r="V3507">
        <v>11.770240700218819</v>
      </c>
      <c r="W3507">
        <v>54</v>
      </c>
      <c r="X3507">
        <v>157.96837920300803</v>
      </c>
      <c r="Y3507">
        <v>145.80481400437628</v>
      </c>
      <c r="Z3507">
        <v>145.80481400437628</v>
      </c>
      <c r="AA3507">
        <v>25.697397011161058</v>
      </c>
      <c r="AB3507">
        <v>0</v>
      </c>
    </row>
    <row r="3508" spans="1:28">
      <c r="A3508">
        <v>10</v>
      </c>
      <c r="B3508">
        <v>617</v>
      </c>
      <c r="C3508">
        <v>2007</v>
      </c>
      <c r="D3508">
        <v>99</v>
      </c>
      <c r="E3508">
        <v>99</v>
      </c>
      <c r="F3508">
        <v>99</v>
      </c>
      <c r="G3508">
        <v>99</v>
      </c>
      <c r="H3508">
        <v>99</v>
      </c>
      <c r="I3508">
        <v>99</v>
      </c>
      <c r="J3508">
        <v>999</v>
      </c>
      <c r="K3508">
        <v>99</v>
      </c>
      <c r="L3508">
        <v>99</v>
      </c>
      <c r="M3508">
        <v>55</v>
      </c>
      <c r="N3508">
        <v>99</v>
      </c>
      <c r="O3508">
        <v>99</v>
      </c>
      <c r="P3508">
        <v>9999</v>
      </c>
      <c r="Q3508">
        <v>425</v>
      </c>
      <c r="R3508">
        <v>758</v>
      </c>
      <c r="S3508">
        <v>758</v>
      </c>
      <c r="T3508">
        <v>10.465276818997651</v>
      </c>
      <c r="U3508">
        <v>10.637926307207701</v>
      </c>
      <c r="V3508">
        <v>18.153034300791564</v>
      </c>
      <c r="W3508">
        <v>55</v>
      </c>
      <c r="X3508">
        <v>150.45166472755756</v>
      </c>
      <c r="Y3508">
        <v>138.86688654353563</v>
      </c>
      <c r="Z3508">
        <v>138.86688654353563</v>
      </c>
      <c r="AA3508">
        <v>27.18706910864007</v>
      </c>
      <c r="AB3508">
        <v>0</v>
      </c>
    </row>
    <row r="3509" spans="1:28">
      <c r="A3509">
        <v>10</v>
      </c>
      <c r="B3509">
        <v>618</v>
      </c>
      <c r="C3509">
        <v>2007</v>
      </c>
      <c r="D3509">
        <v>99</v>
      </c>
      <c r="E3509">
        <v>99</v>
      </c>
      <c r="F3509">
        <v>99</v>
      </c>
      <c r="G3509">
        <v>99</v>
      </c>
      <c r="H3509">
        <v>99</v>
      </c>
      <c r="I3509">
        <v>99</v>
      </c>
      <c r="J3509">
        <v>999</v>
      </c>
      <c r="K3509">
        <v>99</v>
      </c>
      <c r="L3509">
        <v>99</v>
      </c>
      <c r="M3509">
        <v>56</v>
      </c>
      <c r="N3509">
        <v>99</v>
      </c>
      <c r="O3509">
        <v>99</v>
      </c>
      <c r="P3509">
        <v>9999</v>
      </c>
      <c r="Q3509">
        <v>336</v>
      </c>
      <c r="R3509">
        <v>657</v>
      </c>
      <c r="S3509">
        <v>657</v>
      </c>
      <c r="T3509">
        <v>9.0708270053845084</v>
      </c>
      <c r="U3509">
        <v>9.3775483484453446</v>
      </c>
      <c r="V3509">
        <v>14.517503805175036</v>
      </c>
      <c r="W3509">
        <v>56</v>
      </c>
      <c r="X3509">
        <v>153.01470454856519</v>
      </c>
      <c r="Y3509">
        <v>141.23257229832575</v>
      </c>
      <c r="Z3509">
        <v>141.23257229832575</v>
      </c>
      <c r="AA3509">
        <v>24.739714833334965</v>
      </c>
      <c r="AB3509">
        <v>0</v>
      </c>
    </row>
    <row r="3510" spans="1:28">
      <c r="A3510">
        <v>10</v>
      </c>
      <c r="B3510">
        <v>619</v>
      </c>
      <c r="C3510">
        <v>2007</v>
      </c>
      <c r="D3510">
        <v>99</v>
      </c>
      <c r="E3510">
        <v>99</v>
      </c>
      <c r="F3510">
        <v>99</v>
      </c>
      <c r="G3510">
        <v>99</v>
      </c>
      <c r="H3510">
        <v>99</v>
      </c>
      <c r="I3510">
        <v>99</v>
      </c>
      <c r="J3510">
        <v>999</v>
      </c>
      <c r="K3510">
        <v>99</v>
      </c>
      <c r="L3510">
        <v>99</v>
      </c>
      <c r="M3510">
        <v>57</v>
      </c>
      <c r="N3510">
        <v>99</v>
      </c>
      <c r="O3510">
        <v>99</v>
      </c>
      <c r="P3510">
        <v>9999</v>
      </c>
      <c r="Q3510">
        <v>349</v>
      </c>
      <c r="R3510">
        <v>693</v>
      </c>
      <c r="S3510">
        <v>693</v>
      </c>
      <c r="T3510">
        <v>9.5678586221179067</v>
      </c>
      <c r="U3510">
        <v>9.4135770497273938</v>
      </c>
      <c r="V3510">
        <v>14.613275613275611</v>
      </c>
      <c r="W3510">
        <v>57</v>
      </c>
      <c r="X3510">
        <v>145.62323435562874</v>
      </c>
      <c r="Y3510">
        <v>134.41024531024536</v>
      </c>
      <c r="Z3510">
        <v>134.41024531024536</v>
      </c>
      <c r="AA3510">
        <v>23.752986210328601</v>
      </c>
      <c r="AB3510">
        <v>0</v>
      </c>
    </row>
    <row r="3511" spans="1:28">
      <c r="A3511">
        <v>10</v>
      </c>
      <c r="B3511">
        <v>620</v>
      </c>
      <c r="C3511">
        <v>2007</v>
      </c>
      <c r="D3511">
        <v>99</v>
      </c>
      <c r="E3511">
        <v>99</v>
      </c>
      <c r="F3511">
        <v>99</v>
      </c>
      <c r="G3511">
        <v>99</v>
      </c>
      <c r="H3511">
        <v>99</v>
      </c>
      <c r="I3511">
        <v>99</v>
      </c>
      <c r="J3511">
        <v>999</v>
      </c>
      <c r="K3511">
        <v>99</v>
      </c>
      <c r="L3511">
        <v>99</v>
      </c>
      <c r="M3511">
        <v>58</v>
      </c>
      <c r="N3511">
        <v>99</v>
      </c>
      <c r="O3511">
        <v>99</v>
      </c>
      <c r="P3511">
        <v>9999</v>
      </c>
      <c r="Q3511">
        <v>341</v>
      </c>
      <c r="R3511">
        <v>759</v>
      </c>
      <c r="S3511">
        <v>759</v>
      </c>
      <c r="T3511">
        <v>10.479083252795801</v>
      </c>
      <c r="U3511">
        <v>9.9888538416145849</v>
      </c>
      <c r="V3511">
        <v>15.119894598155462</v>
      </c>
      <c r="W3511">
        <v>58</v>
      </c>
      <c r="X3511">
        <v>141.08573606430321</v>
      </c>
      <c r="Y3511">
        <v>130.22213438735159</v>
      </c>
      <c r="Z3511">
        <v>130.22213438735159</v>
      </c>
      <c r="AA3511">
        <v>23.040981080385222</v>
      </c>
      <c r="AB3511">
        <v>0</v>
      </c>
    </row>
    <row r="3512" spans="1:28">
      <c r="A3512">
        <v>10</v>
      </c>
      <c r="B3512">
        <v>621</v>
      </c>
      <c r="C3512">
        <v>2007</v>
      </c>
      <c r="D3512">
        <v>99</v>
      </c>
      <c r="E3512">
        <v>99</v>
      </c>
      <c r="F3512">
        <v>99</v>
      </c>
      <c r="G3512">
        <v>99</v>
      </c>
      <c r="H3512">
        <v>99</v>
      </c>
      <c r="I3512">
        <v>99</v>
      </c>
      <c r="J3512">
        <v>999</v>
      </c>
      <c r="K3512">
        <v>99</v>
      </c>
      <c r="L3512">
        <v>99</v>
      </c>
      <c r="M3512">
        <v>59</v>
      </c>
      <c r="N3512">
        <v>99</v>
      </c>
      <c r="O3512">
        <v>99</v>
      </c>
      <c r="P3512">
        <v>9999</v>
      </c>
      <c r="Q3512">
        <v>312</v>
      </c>
      <c r="R3512">
        <v>742</v>
      </c>
      <c r="S3512">
        <v>742</v>
      </c>
      <c r="T3512">
        <v>10.24437387822725</v>
      </c>
      <c r="U3512">
        <v>9.3225401517894753</v>
      </c>
      <c r="V3512">
        <v>14.92048517520216</v>
      </c>
      <c r="W3512">
        <v>59</v>
      </c>
      <c r="X3512">
        <v>134.6913118770681</v>
      </c>
      <c r="Y3512">
        <v>124.32008086253369</v>
      </c>
      <c r="Z3512">
        <v>124.32008086253369</v>
      </c>
      <c r="AA3512">
        <v>22.76295907068852</v>
      </c>
      <c r="AB3512">
        <v>0</v>
      </c>
    </row>
    <row r="3513" spans="1:28">
      <c r="A3513">
        <v>10</v>
      </c>
      <c r="B3513">
        <v>622</v>
      </c>
      <c r="C3513">
        <v>2007</v>
      </c>
      <c r="D3513">
        <v>99</v>
      </c>
      <c r="E3513">
        <v>99</v>
      </c>
      <c r="F3513">
        <v>99</v>
      </c>
      <c r="G3513">
        <v>99</v>
      </c>
      <c r="H3513">
        <v>99</v>
      </c>
      <c r="I3513">
        <v>99</v>
      </c>
      <c r="J3513">
        <v>999</v>
      </c>
      <c r="K3513">
        <v>99</v>
      </c>
      <c r="L3513">
        <v>99</v>
      </c>
      <c r="M3513">
        <v>60</v>
      </c>
      <c r="N3513">
        <v>99</v>
      </c>
      <c r="O3513">
        <v>99</v>
      </c>
      <c r="P3513">
        <v>9999</v>
      </c>
      <c r="Q3513">
        <v>290</v>
      </c>
      <c r="R3513">
        <v>673</v>
      </c>
      <c r="S3513">
        <v>673</v>
      </c>
      <c r="T3513">
        <v>9.2917299461549092</v>
      </c>
      <c r="U3513">
        <v>8.3123216440325915</v>
      </c>
      <c r="V3513">
        <v>18.09212481426448</v>
      </c>
      <c r="W3513">
        <v>60</v>
      </c>
      <c r="X3513">
        <v>132.40869379035684</v>
      </c>
      <c r="Y3513">
        <v>122.21322436849923</v>
      </c>
      <c r="Z3513">
        <v>122.21322436849923</v>
      </c>
      <c r="AA3513">
        <v>22.350006309292887</v>
      </c>
      <c r="AB3513">
        <v>0</v>
      </c>
    </row>
    <row r="3514" spans="1:28">
      <c r="A3514">
        <v>10</v>
      </c>
      <c r="B3514">
        <v>623</v>
      </c>
      <c r="C3514">
        <v>2007</v>
      </c>
      <c r="D3514">
        <v>99</v>
      </c>
      <c r="E3514">
        <v>99</v>
      </c>
      <c r="F3514">
        <v>99</v>
      </c>
      <c r="G3514">
        <v>99</v>
      </c>
      <c r="H3514">
        <v>99</v>
      </c>
      <c r="I3514">
        <v>99</v>
      </c>
      <c r="J3514">
        <v>999</v>
      </c>
      <c r="K3514">
        <v>99</v>
      </c>
      <c r="L3514">
        <v>99</v>
      </c>
      <c r="M3514">
        <v>61</v>
      </c>
      <c r="N3514">
        <v>99</v>
      </c>
      <c r="O3514">
        <v>99</v>
      </c>
      <c r="P3514">
        <v>9999</v>
      </c>
      <c r="Q3514">
        <v>144</v>
      </c>
      <c r="R3514">
        <v>284</v>
      </c>
      <c r="S3514">
        <v>284</v>
      </c>
      <c r="T3514">
        <v>3.9210271986745826</v>
      </c>
      <c r="U3514">
        <v>3.4692253748374515</v>
      </c>
      <c r="V3514">
        <v>17.866197183098588</v>
      </c>
      <c r="W3514">
        <v>61</v>
      </c>
      <c r="X3514">
        <v>130.95539651778492</v>
      </c>
      <c r="Y3514">
        <v>120.87183098591544</v>
      </c>
      <c r="Z3514">
        <v>120.87183098591544</v>
      </c>
      <c r="AA3514">
        <v>22.950138439538534</v>
      </c>
      <c r="AB3514">
        <v>0</v>
      </c>
    </row>
    <row r="3515" spans="1:28">
      <c r="A3515">
        <v>10</v>
      </c>
      <c r="B3515">
        <v>624</v>
      </c>
      <c r="C3515">
        <v>2007</v>
      </c>
      <c r="D3515">
        <v>99</v>
      </c>
      <c r="E3515">
        <v>99</v>
      </c>
      <c r="F3515">
        <v>99</v>
      </c>
      <c r="G3515">
        <v>99</v>
      </c>
      <c r="H3515">
        <v>99</v>
      </c>
      <c r="I3515">
        <v>99</v>
      </c>
      <c r="J3515">
        <v>999</v>
      </c>
      <c r="K3515">
        <v>99</v>
      </c>
      <c r="L3515">
        <v>99</v>
      </c>
      <c r="M3515">
        <v>62</v>
      </c>
      <c r="N3515">
        <v>99</v>
      </c>
      <c r="O3515">
        <v>99</v>
      </c>
      <c r="P3515">
        <v>9999</v>
      </c>
      <c r="Q3515">
        <v>179</v>
      </c>
      <c r="R3515">
        <v>327</v>
      </c>
      <c r="S3515">
        <v>327</v>
      </c>
      <c r="T3515">
        <v>4.51470385199503</v>
      </c>
      <c r="U3515">
        <v>3.8283400652599568</v>
      </c>
      <c r="V3515">
        <v>18.244648318042813</v>
      </c>
      <c r="W3515">
        <v>62</v>
      </c>
      <c r="X3515">
        <v>125.5081654358047</v>
      </c>
      <c r="Y3515">
        <v>115.84403669724777</v>
      </c>
      <c r="Z3515">
        <v>115.84403669724777</v>
      </c>
      <c r="AA3515">
        <v>20.296825339773211</v>
      </c>
      <c r="AB3515">
        <v>0</v>
      </c>
    </row>
    <row r="3516" spans="1:28">
      <c r="A3516">
        <v>10</v>
      </c>
      <c r="B3516">
        <v>625</v>
      </c>
      <c r="C3516">
        <v>2007</v>
      </c>
      <c r="D3516">
        <v>99</v>
      </c>
      <c r="E3516">
        <v>99</v>
      </c>
      <c r="F3516">
        <v>99</v>
      </c>
      <c r="G3516">
        <v>99</v>
      </c>
      <c r="H3516">
        <v>99</v>
      </c>
      <c r="I3516">
        <v>99</v>
      </c>
      <c r="J3516">
        <v>999</v>
      </c>
      <c r="K3516">
        <v>99</v>
      </c>
      <c r="L3516">
        <v>99</v>
      </c>
      <c r="M3516">
        <v>63</v>
      </c>
      <c r="N3516">
        <v>99</v>
      </c>
      <c r="O3516">
        <v>99</v>
      </c>
      <c r="P3516">
        <v>9999</v>
      </c>
      <c r="Q3516">
        <v>88</v>
      </c>
      <c r="R3516">
        <v>132</v>
      </c>
      <c r="S3516">
        <v>132</v>
      </c>
      <c r="T3516">
        <v>1.8224492613557912</v>
      </c>
      <c r="U3516">
        <v>1.5617355586303201</v>
      </c>
      <c r="V3516">
        <v>21.969696969696969</v>
      </c>
      <c r="W3516">
        <v>63</v>
      </c>
      <c r="X3516">
        <v>126.83607472339872</v>
      </c>
      <c r="Y3516">
        <v>117.06969696969701</v>
      </c>
      <c r="Z3516">
        <v>117.06969696969701</v>
      </c>
      <c r="AA3516">
        <v>23.169163608823183</v>
      </c>
      <c r="AB3516">
        <v>0</v>
      </c>
    </row>
    <row r="3517" spans="1:28">
      <c r="A3517">
        <v>10</v>
      </c>
      <c r="B3517">
        <v>626</v>
      </c>
      <c r="C3517">
        <v>2007</v>
      </c>
      <c r="D3517">
        <v>99</v>
      </c>
      <c r="E3517">
        <v>99</v>
      </c>
      <c r="F3517">
        <v>99</v>
      </c>
      <c r="G3517">
        <v>99</v>
      </c>
      <c r="H3517">
        <v>99</v>
      </c>
      <c r="I3517">
        <v>99</v>
      </c>
      <c r="J3517">
        <v>999</v>
      </c>
      <c r="K3517">
        <v>99</v>
      </c>
      <c r="L3517">
        <v>99</v>
      </c>
      <c r="M3517">
        <v>64</v>
      </c>
      <c r="N3517">
        <v>99</v>
      </c>
      <c r="O3517">
        <v>99</v>
      </c>
      <c r="P3517">
        <v>9999</v>
      </c>
      <c r="Q3517">
        <v>29</v>
      </c>
      <c r="R3517">
        <v>37</v>
      </c>
      <c r="S3517">
        <v>37</v>
      </c>
      <c r="T3517">
        <v>0.51083805053154763</v>
      </c>
      <c r="U3517">
        <v>0.45857007592505605</v>
      </c>
      <c r="V3517">
        <v>17</v>
      </c>
      <c r="W3517">
        <v>64</v>
      </c>
      <c r="X3517">
        <v>132.86580187988639</v>
      </c>
      <c r="Y3517">
        <v>122.63513513513519</v>
      </c>
      <c r="Z3517">
        <v>122.63513513513519</v>
      </c>
      <c r="AA3517">
        <v>20.440727974239639</v>
      </c>
      <c r="AB3517">
        <v>0</v>
      </c>
    </row>
    <row r="3518" spans="1:28">
      <c r="A3518">
        <v>10</v>
      </c>
      <c r="B3518">
        <v>627</v>
      </c>
      <c r="C3518">
        <v>2007</v>
      </c>
      <c r="D3518">
        <v>99</v>
      </c>
      <c r="E3518">
        <v>99</v>
      </c>
      <c r="F3518">
        <v>99</v>
      </c>
      <c r="G3518">
        <v>99</v>
      </c>
      <c r="H3518">
        <v>99</v>
      </c>
      <c r="I3518">
        <v>99</v>
      </c>
      <c r="J3518">
        <v>999</v>
      </c>
      <c r="K3518">
        <v>99</v>
      </c>
      <c r="L3518">
        <v>99</v>
      </c>
      <c r="M3518">
        <v>65</v>
      </c>
      <c r="N3518">
        <v>99</v>
      </c>
      <c r="O3518">
        <v>99</v>
      </c>
      <c r="P3518">
        <v>9999</v>
      </c>
      <c r="Q3518">
        <v>12</v>
      </c>
      <c r="R3518">
        <v>12</v>
      </c>
      <c r="S3518">
        <v>12</v>
      </c>
      <c r="T3518">
        <v>0.16567720557779925</v>
      </c>
      <c r="U3518">
        <v>0.14408448644547703</v>
      </c>
      <c r="V3518">
        <v>17</v>
      </c>
      <c r="W3518">
        <v>65</v>
      </c>
      <c r="X3518">
        <v>128.71975442397979</v>
      </c>
      <c r="Y3518">
        <v>118.80833333333337</v>
      </c>
      <c r="Z3518">
        <v>118.80833333333337</v>
      </c>
      <c r="AA3518">
        <v>17.051513047885798</v>
      </c>
      <c r="AB3518">
        <v>0</v>
      </c>
    </row>
    <row r="3519" spans="1:28">
      <c r="A3519">
        <v>10</v>
      </c>
      <c r="B3519">
        <v>628</v>
      </c>
      <c r="C3519">
        <v>2007</v>
      </c>
      <c r="D3519">
        <v>99</v>
      </c>
      <c r="E3519">
        <v>99</v>
      </c>
      <c r="F3519">
        <v>99</v>
      </c>
      <c r="G3519">
        <v>99</v>
      </c>
      <c r="H3519">
        <v>99</v>
      </c>
      <c r="I3519">
        <v>99</v>
      </c>
      <c r="J3519">
        <v>999</v>
      </c>
      <c r="K3519">
        <v>99</v>
      </c>
      <c r="L3519">
        <v>99</v>
      </c>
      <c r="M3519">
        <v>66</v>
      </c>
      <c r="N3519">
        <v>99</v>
      </c>
      <c r="O3519">
        <v>99</v>
      </c>
      <c r="P3519">
        <v>9999</v>
      </c>
    </row>
    <row r="3520" spans="1:28">
      <c r="A3520">
        <v>10</v>
      </c>
      <c r="B3520">
        <v>629</v>
      </c>
      <c r="C3520">
        <v>2007</v>
      </c>
      <c r="D3520">
        <v>99</v>
      </c>
      <c r="E3520">
        <v>99</v>
      </c>
      <c r="F3520">
        <v>99</v>
      </c>
      <c r="G3520">
        <v>99</v>
      </c>
      <c r="H3520">
        <v>99</v>
      </c>
      <c r="I3520">
        <v>99</v>
      </c>
      <c r="J3520">
        <v>999</v>
      </c>
      <c r="K3520">
        <v>99</v>
      </c>
      <c r="L3520">
        <v>99</v>
      </c>
      <c r="M3520">
        <v>67</v>
      </c>
      <c r="N3520">
        <v>99</v>
      </c>
      <c r="O3520">
        <v>99</v>
      </c>
      <c r="P3520">
        <v>9999</v>
      </c>
    </row>
    <row r="3521" spans="1:28">
      <c r="A3521">
        <v>10</v>
      </c>
      <c r="B3521">
        <v>630</v>
      </c>
      <c r="C3521">
        <v>2007</v>
      </c>
      <c r="D3521">
        <v>99</v>
      </c>
      <c r="E3521">
        <v>99</v>
      </c>
      <c r="F3521">
        <v>99</v>
      </c>
      <c r="G3521">
        <v>99</v>
      </c>
      <c r="H3521">
        <v>99</v>
      </c>
      <c r="I3521">
        <v>99</v>
      </c>
      <c r="J3521">
        <v>999</v>
      </c>
      <c r="K3521">
        <v>99</v>
      </c>
      <c r="L3521">
        <v>99</v>
      </c>
      <c r="M3521">
        <v>68</v>
      </c>
      <c r="N3521">
        <v>99</v>
      </c>
      <c r="O3521">
        <v>99</v>
      </c>
      <c r="P3521">
        <v>9999</v>
      </c>
    </row>
    <row r="3522" spans="1:28">
      <c r="A3522">
        <v>10</v>
      </c>
      <c r="B3522">
        <v>631</v>
      </c>
      <c r="C3522">
        <v>2006</v>
      </c>
      <c r="D3522">
        <v>99</v>
      </c>
      <c r="E3522">
        <v>99</v>
      </c>
      <c r="F3522">
        <v>99</v>
      </c>
      <c r="G3522">
        <v>99</v>
      </c>
      <c r="H3522">
        <v>99</v>
      </c>
      <c r="I3522">
        <v>99</v>
      </c>
      <c r="J3522">
        <v>999</v>
      </c>
      <c r="K3522">
        <v>99</v>
      </c>
      <c r="L3522">
        <v>99</v>
      </c>
      <c r="M3522">
        <v>0</v>
      </c>
      <c r="N3522">
        <v>99</v>
      </c>
      <c r="O3522">
        <v>99</v>
      </c>
      <c r="P3522">
        <v>9999</v>
      </c>
      <c r="Q3522">
        <v>105</v>
      </c>
      <c r="R3522">
        <v>203</v>
      </c>
      <c r="S3522">
        <v>0</v>
      </c>
      <c r="T3522">
        <v>2.6244343891402711</v>
      </c>
      <c r="U3522">
        <v>0</v>
      </c>
      <c r="V3522">
        <v>52.325123152709367</v>
      </c>
      <c r="X3522">
        <v>148.98035427418628</v>
      </c>
      <c r="Y3522">
        <v>0</v>
      </c>
    </row>
    <row r="3523" spans="1:28">
      <c r="A3523">
        <v>10</v>
      </c>
      <c r="B3523">
        <v>632</v>
      </c>
      <c r="C3523">
        <v>2006</v>
      </c>
      <c r="D3523">
        <v>99</v>
      </c>
      <c r="E3523">
        <v>99</v>
      </c>
      <c r="F3523">
        <v>99</v>
      </c>
      <c r="G3523">
        <v>99</v>
      </c>
      <c r="H3523">
        <v>99</v>
      </c>
      <c r="I3523">
        <v>99</v>
      </c>
      <c r="J3523">
        <v>999</v>
      </c>
      <c r="K3523">
        <v>99</v>
      </c>
      <c r="L3523">
        <v>99</v>
      </c>
      <c r="M3523">
        <v>35</v>
      </c>
      <c r="N3523">
        <v>99</v>
      </c>
      <c r="O3523">
        <v>99</v>
      </c>
      <c r="P3523">
        <v>9999</v>
      </c>
      <c r="Q3523">
        <v>3</v>
      </c>
      <c r="R3523">
        <v>3</v>
      </c>
      <c r="S3523">
        <v>3</v>
      </c>
      <c r="T3523">
        <v>3.8784744667097609E-2</v>
      </c>
      <c r="U3523">
        <v>6.5002099655527848E-2</v>
      </c>
      <c r="V3523">
        <v>2</v>
      </c>
      <c r="W3523">
        <v>35</v>
      </c>
      <c r="X3523">
        <v>240.88118454315631</v>
      </c>
      <c r="Y3523">
        <v>222.3333333333334</v>
      </c>
      <c r="Z3523">
        <v>222.3333333333334</v>
      </c>
      <c r="AA3523">
        <v>29.385862057950249</v>
      </c>
      <c r="AB3523">
        <v>0</v>
      </c>
    </row>
    <row r="3524" spans="1:28">
      <c r="A3524">
        <v>10</v>
      </c>
      <c r="B3524">
        <v>633</v>
      </c>
      <c r="C3524">
        <v>2006</v>
      </c>
      <c r="D3524">
        <v>99</v>
      </c>
      <c r="E3524">
        <v>99</v>
      </c>
      <c r="F3524">
        <v>99</v>
      </c>
      <c r="G3524">
        <v>99</v>
      </c>
      <c r="H3524">
        <v>99</v>
      </c>
      <c r="I3524">
        <v>99</v>
      </c>
      <c r="J3524">
        <v>999</v>
      </c>
      <c r="K3524">
        <v>99</v>
      </c>
      <c r="L3524">
        <v>99</v>
      </c>
      <c r="M3524">
        <v>36</v>
      </c>
      <c r="N3524">
        <v>99</v>
      </c>
      <c r="O3524">
        <v>99</v>
      </c>
      <c r="P3524">
        <v>9999</v>
      </c>
      <c r="Q3524">
        <v>1</v>
      </c>
      <c r="R3524">
        <v>1</v>
      </c>
      <c r="S3524">
        <v>1</v>
      </c>
      <c r="T3524">
        <v>1.2928248222365872E-2</v>
      </c>
      <c r="U3524">
        <v>1.9578593434476075E-2</v>
      </c>
      <c r="V3524">
        <v>2</v>
      </c>
      <c r="W3524">
        <v>36</v>
      </c>
      <c r="X3524">
        <v>217.65980498374864</v>
      </c>
      <c r="Y3524">
        <v>200.9</v>
      </c>
      <c r="Z3524">
        <v>200.9</v>
      </c>
      <c r="AA3524">
        <v>0</v>
      </c>
      <c r="AB3524">
        <v>0</v>
      </c>
    </row>
    <row r="3525" spans="1:28">
      <c r="A3525">
        <v>10</v>
      </c>
      <c r="B3525">
        <v>634</v>
      </c>
      <c r="C3525">
        <v>2006</v>
      </c>
      <c r="D3525">
        <v>99</v>
      </c>
      <c r="E3525">
        <v>99</v>
      </c>
      <c r="F3525">
        <v>99</v>
      </c>
      <c r="G3525">
        <v>99</v>
      </c>
      <c r="H3525">
        <v>99</v>
      </c>
      <c r="I3525">
        <v>99</v>
      </c>
      <c r="J3525">
        <v>999</v>
      </c>
      <c r="K3525">
        <v>99</v>
      </c>
      <c r="L3525">
        <v>99</v>
      </c>
      <c r="M3525">
        <v>37</v>
      </c>
      <c r="N3525">
        <v>99</v>
      </c>
      <c r="O3525">
        <v>99</v>
      </c>
      <c r="P3525">
        <v>9999</v>
      </c>
      <c r="Q3525">
        <v>2</v>
      </c>
      <c r="R3525">
        <v>2</v>
      </c>
      <c r="S3525">
        <v>2</v>
      </c>
      <c r="T3525">
        <v>2.5856496444731744E-2</v>
      </c>
      <c r="U3525">
        <v>3.9634713538085696E-2</v>
      </c>
      <c r="V3525">
        <v>2</v>
      </c>
      <c r="W3525">
        <v>37</v>
      </c>
      <c r="X3525">
        <v>220.31419284940412</v>
      </c>
      <c r="Y3525">
        <v>203.35</v>
      </c>
      <c r="Z3525">
        <v>203.35</v>
      </c>
      <c r="AA3525">
        <v>27.150000000000095</v>
      </c>
      <c r="AB3525">
        <v>0</v>
      </c>
    </row>
    <row r="3526" spans="1:28">
      <c r="A3526">
        <v>10</v>
      </c>
      <c r="B3526">
        <v>635</v>
      </c>
      <c r="C3526">
        <v>2006</v>
      </c>
      <c r="D3526">
        <v>99</v>
      </c>
      <c r="E3526">
        <v>99</v>
      </c>
      <c r="F3526">
        <v>99</v>
      </c>
      <c r="G3526">
        <v>99</v>
      </c>
      <c r="H3526">
        <v>99</v>
      </c>
      <c r="I3526">
        <v>99</v>
      </c>
      <c r="J3526">
        <v>999</v>
      </c>
      <c r="K3526">
        <v>99</v>
      </c>
      <c r="L3526">
        <v>99</v>
      </c>
      <c r="M3526">
        <v>38</v>
      </c>
      <c r="N3526">
        <v>99</v>
      </c>
      <c r="O3526">
        <v>99</v>
      </c>
      <c r="P3526">
        <v>9999</v>
      </c>
      <c r="Q3526">
        <v>6</v>
      </c>
      <c r="R3526">
        <v>6</v>
      </c>
      <c r="S3526">
        <v>6</v>
      </c>
      <c r="T3526">
        <v>7.7569489334195219E-2</v>
      </c>
      <c r="U3526">
        <v>0.11064000560557832</v>
      </c>
      <c r="V3526">
        <v>2</v>
      </c>
      <c r="W3526">
        <v>38</v>
      </c>
      <c r="X3526">
        <v>205.00180570603101</v>
      </c>
      <c r="Y3526">
        <v>189.21666666666673</v>
      </c>
      <c r="Z3526">
        <v>189.21666666666673</v>
      </c>
      <c r="AA3526">
        <v>22.98546038018122</v>
      </c>
      <c r="AB3526">
        <v>0</v>
      </c>
    </row>
    <row r="3527" spans="1:28">
      <c r="A3527">
        <v>10</v>
      </c>
      <c r="B3527">
        <v>636</v>
      </c>
      <c r="C3527">
        <v>2006</v>
      </c>
      <c r="D3527">
        <v>99</v>
      </c>
      <c r="E3527">
        <v>99</v>
      </c>
      <c r="F3527">
        <v>99</v>
      </c>
      <c r="G3527">
        <v>99</v>
      </c>
      <c r="H3527">
        <v>99</v>
      </c>
      <c r="I3527">
        <v>99</v>
      </c>
      <c r="J3527">
        <v>999</v>
      </c>
      <c r="K3527">
        <v>99</v>
      </c>
      <c r="L3527">
        <v>99</v>
      </c>
      <c r="M3527">
        <v>39</v>
      </c>
      <c r="N3527">
        <v>99</v>
      </c>
      <c r="O3527">
        <v>99</v>
      </c>
      <c r="P3527">
        <v>9999</v>
      </c>
      <c r="Q3527">
        <v>3</v>
      </c>
      <c r="R3527">
        <v>3</v>
      </c>
      <c r="S3527">
        <v>3</v>
      </c>
      <c r="T3527">
        <v>3.8784744667097609E-2</v>
      </c>
      <c r="U3527">
        <v>5.5412584503947718E-2</v>
      </c>
      <c r="V3527">
        <v>2</v>
      </c>
      <c r="W3527">
        <v>39</v>
      </c>
      <c r="X3527">
        <v>205.34488985193204</v>
      </c>
      <c r="Y3527">
        <v>189.53333333333327</v>
      </c>
      <c r="Z3527">
        <v>189.53333333333327</v>
      </c>
      <c r="AA3527">
        <v>13.186440847409592</v>
      </c>
      <c r="AB3527">
        <v>0</v>
      </c>
    </row>
    <row r="3528" spans="1:28">
      <c r="A3528">
        <v>10</v>
      </c>
      <c r="B3528">
        <v>637</v>
      </c>
      <c r="C3528">
        <v>2006</v>
      </c>
      <c r="D3528">
        <v>99</v>
      </c>
      <c r="E3528">
        <v>99</v>
      </c>
      <c r="F3528">
        <v>99</v>
      </c>
      <c r="G3528">
        <v>99</v>
      </c>
      <c r="H3528">
        <v>99</v>
      </c>
      <c r="I3528">
        <v>99</v>
      </c>
      <c r="J3528">
        <v>999</v>
      </c>
      <c r="K3528">
        <v>99</v>
      </c>
      <c r="L3528">
        <v>99</v>
      </c>
      <c r="M3528">
        <v>40</v>
      </c>
      <c r="N3528">
        <v>99</v>
      </c>
      <c r="O3528">
        <v>99</v>
      </c>
      <c r="P3528">
        <v>9999</v>
      </c>
      <c r="Q3528">
        <v>11</v>
      </c>
      <c r="R3528">
        <v>11</v>
      </c>
      <c r="S3528">
        <v>11</v>
      </c>
      <c r="T3528">
        <v>0.14221073044602453</v>
      </c>
      <c r="U3528">
        <v>0.17601243206574027</v>
      </c>
      <c r="V3528">
        <v>5</v>
      </c>
      <c r="W3528">
        <v>40</v>
      </c>
      <c r="X3528">
        <v>177.88830887422438</v>
      </c>
      <c r="Y3528">
        <v>164.19090909090906</v>
      </c>
      <c r="Z3528">
        <v>164.19090909090906</v>
      </c>
      <c r="AA3528">
        <v>35.140405506675002</v>
      </c>
      <c r="AB3528">
        <v>0</v>
      </c>
    </row>
    <row r="3529" spans="1:28">
      <c r="A3529">
        <v>10</v>
      </c>
      <c r="B3529">
        <v>638</v>
      </c>
      <c r="C3529">
        <v>2006</v>
      </c>
      <c r="D3529">
        <v>99</v>
      </c>
      <c r="E3529">
        <v>99</v>
      </c>
      <c r="F3529">
        <v>99</v>
      </c>
      <c r="G3529">
        <v>99</v>
      </c>
      <c r="H3529">
        <v>99</v>
      </c>
      <c r="I3529">
        <v>99</v>
      </c>
      <c r="J3529">
        <v>999</v>
      </c>
      <c r="K3529">
        <v>99</v>
      </c>
      <c r="L3529">
        <v>99</v>
      </c>
      <c r="M3529">
        <v>41</v>
      </c>
      <c r="N3529">
        <v>99</v>
      </c>
      <c r="O3529">
        <v>99</v>
      </c>
      <c r="P3529">
        <v>9999</v>
      </c>
      <c r="Q3529">
        <v>17</v>
      </c>
      <c r="R3529">
        <v>17</v>
      </c>
      <c r="S3529">
        <v>17</v>
      </c>
      <c r="T3529">
        <v>0.21978021978021972</v>
      </c>
      <c r="U3529">
        <v>0.32622867855604104</v>
      </c>
      <c r="V3529">
        <v>5</v>
      </c>
      <c r="W3529">
        <v>41</v>
      </c>
      <c r="X3529">
        <v>213.33885666942837</v>
      </c>
      <c r="Y3529">
        <v>196.91176470588232</v>
      </c>
      <c r="Z3529">
        <v>196.91176470588232</v>
      </c>
      <c r="AA3529">
        <v>18.10842775365543</v>
      </c>
      <c r="AB3529">
        <v>0</v>
      </c>
    </row>
    <row r="3530" spans="1:28">
      <c r="A3530">
        <v>10</v>
      </c>
      <c r="B3530">
        <v>639</v>
      </c>
      <c r="C3530">
        <v>2006</v>
      </c>
      <c r="D3530">
        <v>99</v>
      </c>
      <c r="E3530">
        <v>99</v>
      </c>
      <c r="F3530">
        <v>99</v>
      </c>
      <c r="G3530">
        <v>99</v>
      </c>
      <c r="H3530">
        <v>99</v>
      </c>
      <c r="I3530">
        <v>99</v>
      </c>
      <c r="J3530">
        <v>999</v>
      </c>
      <c r="K3530">
        <v>99</v>
      </c>
      <c r="L3530">
        <v>99</v>
      </c>
      <c r="M3530">
        <v>42</v>
      </c>
      <c r="N3530">
        <v>99</v>
      </c>
      <c r="O3530">
        <v>99</v>
      </c>
      <c r="P3530">
        <v>9999</v>
      </c>
      <c r="Q3530">
        <v>12</v>
      </c>
      <c r="R3530">
        <v>12</v>
      </c>
      <c r="S3530">
        <v>12</v>
      </c>
      <c r="T3530">
        <v>0.15513897866839044</v>
      </c>
      <c r="U3530">
        <v>0.20945878978954424</v>
      </c>
      <c r="V3530">
        <v>5</v>
      </c>
      <c r="W3530">
        <v>42</v>
      </c>
      <c r="X3530">
        <v>194.05019862766343</v>
      </c>
      <c r="Y3530">
        <v>179.10833333333338</v>
      </c>
      <c r="Z3530">
        <v>179.10833333333338</v>
      </c>
      <c r="AA3530">
        <v>31.458900657135967</v>
      </c>
      <c r="AB3530">
        <v>0</v>
      </c>
    </row>
    <row r="3531" spans="1:28">
      <c r="A3531">
        <v>10</v>
      </c>
      <c r="B3531">
        <v>640</v>
      </c>
      <c r="C3531">
        <v>2006</v>
      </c>
      <c r="D3531">
        <v>99</v>
      </c>
      <c r="E3531">
        <v>99</v>
      </c>
      <c r="F3531">
        <v>99</v>
      </c>
      <c r="G3531">
        <v>99</v>
      </c>
      <c r="H3531">
        <v>99</v>
      </c>
      <c r="I3531">
        <v>99</v>
      </c>
      <c r="J3531">
        <v>999</v>
      </c>
      <c r="K3531">
        <v>99</v>
      </c>
      <c r="L3531">
        <v>99</v>
      </c>
      <c r="M3531">
        <v>43</v>
      </c>
      <c r="N3531">
        <v>99</v>
      </c>
      <c r="O3531">
        <v>99</v>
      </c>
      <c r="P3531">
        <v>9999</v>
      </c>
      <c r="Q3531">
        <v>27</v>
      </c>
      <c r="R3531">
        <v>28</v>
      </c>
      <c r="S3531">
        <v>28</v>
      </c>
      <c r="T3531">
        <v>0.36199095022624422</v>
      </c>
      <c r="U3531">
        <v>0.4779554685915603</v>
      </c>
      <c r="V3531">
        <v>5</v>
      </c>
      <c r="W3531">
        <v>43</v>
      </c>
      <c r="X3531">
        <v>189.76938554403341</v>
      </c>
      <c r="Y3531">
        <v>175.15714285714279</v>
      </c>
      <c r="Z3531">
        <v>175.15714285714279</v>
      </c>
      <c r="AA3531">
        <v>29.217649125283476</v>
      </c>
      <c r="AB3531">
        <v>0</v>
      </c>
    </row>
    <row r="3532" spans="1:28">
      <c r="A3532">
        <v>10</v>
      </c>
      <c r="B3532">
        <v>641</v>
      </c>
      <c r="C3532">
        <v>2006</v>
      </c>
      <c r="D3532">
        <v>99</v>
      </c>
      <c r="E3532">
        <v>99</v>
      </c>
      <c r="F3532">
        <v>99</v>
      </c>
      <c r="G3532">
        <v>99</v>
      </c>
      <c r="H3532">
        <v>99</v>
      </c>
      <c r="I3532">
        <v>99</v>
      </c>
      <c r="J3532">
        <v>999</v>
      </c>
      <c r="K3532">
        <v>99</v>
      </c>
      <c r="L3532">
        <v>99</v>
      </c>
      <c r="M3532">
        <v>44</v>
      </c>
      <c r="N3532">
        <v>99</v>
      </c>
      <c r="O3532">
        <v>99</v>
      </c>
      <c r="P3532">
        <v>9999</v>
      </c>
      <c r="Q3532">
        <v>34</v>
      </c>
      <c r="R3532">
        <v>38</v>
      </c>
      <c r="S3532">
        <v>38</v>
      </c>
      <c r="T3532">
        <v>0.49127343244990301</v>
      </c>
      <c r="U3532">
        <v>0.66744584725753997</v>
      </c>
      <c r="V3532">
        <v>5</v>
      </c>
      <c r="W3532">
        <v>44</v>
      </c>
      <c r="X3532">
        <v>195.26714945543705</v>
      </c>
      <c r="Y3532">
        <v>180.2315789473684</v>
      </c>
      <c r="Z3532">
        <v>180.2315789473684</v>
      </c>
      <c r="AA3532">
        <v>27.501436376489256</v>
      </c>
      <c r="AB3532">
        <v>0</v>
      </c>
    </row>
    <row r="3533" spans="1:28">
      <c r="A3533">
        <v>10</v>
      </c>
      <c r="B3533">
        <v>642</v>
      </c>
      <c r="C3533">
        <v>2006</v>
      </c>
      <c r="D3533">
        <v>99</v>
      </c>
      <c r="E3533">
        <v>99</v>
      </c>
      <c r="F3533">
        <v>99</v>
      </c>
      <c r="G3533">
        <v>99</v>
      </c>
      <c r="H3533">
        <v>99</v>
      </c>
      <c r="I3533">
        <v>99</v>
      </c>
      <c r="J3533">
        <v>999</v>
      </c>
      <c r="K3533">
        <v>99</v>
      </c>
      <c r="L3533">
        <v>99</v>
      </c>
      <c r="M3533">
        <v>45</v>
      </c>
      <c r="N3533">
        <v>99</v>
      </c>
      <c r="O3533">
        <v>99</v>
      </c>
      <c r="P3533">
        <v>9999</v>
      </c>
      <c r="Q3533">
        <v>34</v>
      </c>
      <c r="R3533">
        <v>38</v>
      </c>
      <c r="S3533">
        <v>38</v>
      </c>
      <c r="T3533">
        <v>0.49127343244990301</v>
      </c>
      <c r="U3533">
        <v>0.62018045245554443</v>
      </c>
      <c r="V3533">
        <v>10.394736842105262</v>
      </c>
      <c r="W3533">
        <v>45</v>
      </c>
      <c r="X3533">
        <v>181.43924274391287</v>
      </c>
      <c r="Y3533">
        <v>167.46842105263161</v>
      </c>
      <c r="Z3533">
        <v>167.46842105263161</v>
      </c>
      <c r="AA3533">
        <v>33.977586306139258</v>
      </c>
      <c r="AB3533">
        <v>0</v>
      </c>
    </row>
    <row r="3534" spans="1:28">
      <c r="A3534">
        <v>10</v>
      </c>
      <c r="B3534">
        <v>643</v>
      </c>
      <c r="C3534">
        <v>2006</v>
      </c>
      <c r="D3534">
        <v>99</v>
      </c>
      <c r="E3534">
        <v>99</v>
      </c>
      <c r="F3534">
        <v>99</v>
      </c>
      <c r="G3534">
        <v>99</v>
      </c>
      <c r="H3534">
        <v>99</v>
      </c>
      <c r="I3534">
        <v>99</v>
      </c>
      <c r="J3534">
        <v>999</v>
      </c>
      <c r="K3534">
        <v>99</v>
      </c>
      <c r="L3534">
        <v>99</v>
      </c>
      <c r="M3534">
        <v>46</v>
      </c>
      <c r="N3534">
        <v>99</v>
      </c>
      <c r="O3534">
        <v>99</v>
      </c>
      <c r="P3534">
        <v>9999</v>
      </c>
      <c r="Q3534">
        <v>66</v>
      </c>
      <c r="R3534">
        <v>78</v>
      </c>
      <c r="S3534">
        <v>78</v>
      </c>
      <c r="T3534">
        <v>1.0084033613445376</v>
      </c>
      <c r="U3534">
        <v>1.2572205199641715</v>
      </c>
      <c r="V3534">
        <v>9.1666666666666643</v>
      </c>
      <c r="W3534">
        <v>46</v>
      </c>
      <c r="X3534">
        <v>179.18993249437452</v>
      </c>
      <c r="Y3534">
        <v>165.39230769230764</v>
      </c>
      <c r="Z3534">
        <v>165.39230769230764</v>
      </c>
      <c r="AA3534">
        <v>27.840975931680596</v>
      </c>
      <c r="AB3534">
        <v>0</v>
      </c>
    </row>
    <row r="3535" spans="1:28">
      <c r="A3535">
        <v>10</v>
      </c>
      <c r="B3535">
        <v>644</v>
      </c>
      <c r="C3535">
        <v>2006</v>
      </c>
      <c r="D3535">
        <v>99</v>
      </c>
      <c r="E3535">
        <v>99</v>
      </c>
      <c r="F3535">
        <v>99</v>
      </c>
      <c r="G3535">
        <v>99</v>
      </c>
      <c r="H3535">
        <v>99</v>
      </c>
      <c r="I3535">
        <v>99</v>
      </c>
      <c r="J3535">
        <v>999</v>
      </c>
      <c r="K3535">
        <v>99</v>
      </c>
      <c r="L3535">
        <v>99</v>
      </c>
      <c r="M3535">
        <v>47</v>
      </c>
      <c r="N3535">
        <v>99</v>
      </c>
      <c r="O3535">
        <v>99</v>
      </c>
      <c r="P3535">
        <v>9999</v>
      </c>
      <c r="Q3535">
        <v>88</v>
      </c>
      <c r="R3535">
        <v>107</v>
      </c>
      <c r="S3535">
        <v>107</v>
      </c>
      <c r="T3535">
        <v>1.3833225597931482</v>
      </c>
      <c r="U3535">
        <v>1.7877623948137877</v>
      </c>
      <c r="V3535">
        <v>8.8504672897196262</v>
      </c>
      <c r="W3535">
        <v>47</v>
      </c>
      <c r="X3535">
        <v>185.74741041504245</v>
      </c>
      <c r="Y3535">
        <v>171.44485981308412</v>
      </c>
      <c r="Z3535">
        <v>171.44485981308412</v>
      </c>
      <c r="AA3535">
        <v>25.26828840289992</v>
      </c>
      <c r="AB3535">
        <v>0</v>
      </c>
    </row>
    <row r="3536" spans="1:28">
      <c r="A3536">
        <v>10</v>
      </c>
      <c r="B3536">
        <v>645</v>
      </c>
      <c r="C3536">
        <v>2006</v>
      </c>
      <c r="D3536">
        <v>99</v>
      </c>
      <c r="E3536">
        <v>99</v>
      </c>
      <c r="F3536">
        <v>99</v>
      </c>
      <c r="G3536">
        <v>99</v>
      </c>
      <c r="H3536">
        <v>99</v>
      </c>
      <c r="I3536">
        <v>99</v>
      </c>
      <c r="J3536">
        <v>999</v>
      </c>
      <c r="K3536">
        <v>99</v>
      </c>
      <c r="L3536">
        <v>99</v>
      </c>
      <c r="M3536">
        <v>48</v>
      </c>
      <c r="N3536">
        <v>99</v>
      </c>
      <c r="O3536">
        <v>99</v>
      </c>
      <c r="P3536">
        <v>9999</v>
      </c>
      <c r="Q3536">
        <v>80</v>
      </c>
      <c r="R3536">
        <v>102</v>
      </c>
      <c r="S3536">
        <v>102</v>
      </c>
      <c r="T3536">
        <v>1.3186813186813184</v>
      </c>
      <c r="U3536">
        <v>1.6385012016617535</v>
      </c>
      <c r="V3536">
        <v>8.8921568627450949</v>
      </c>
      <c r="W3536">
        <v>48</v>
      </c>
      <c r="X3536">
        <v>178.58432647165037</v>
      </c>
      <c r="Y3536">
        <v>164.83333333333337</v>
      </c>
      <c r="Z3536">
        <v>164.83333333333337</v>
      </c>
      <c r="AA3536">
        <v>30.995057586190111</v>
      </c>
      <c r="AB3536">
        <v>0</v>
      </c>
    </row>
    <row r="3537" spans="1:28">
      <c r="A3537">
        <v>10</v>
      </c>
      <c r="B3537">
        <v>646</v>
      </c>
      <c r="C3537">
        <v>2006</v>
      </c>
      <c r="D3537">
        <v>99</v>
      </c>
      <c r="E3537">
        <v>99</v>
      </c>
      <c r="F3537">
        <v>99</v>
      </c>
      <c r="G3537">
        <v>99</v>
      </c>
      <c r="H3537">
        <v>99</v>
      </c>
      <c r="I3537">
        <v>99</v>
      </c>
      <c r="J3537">
        <v>999</v>
      </c>
      <c r="K3537">
        <v>99</v>
      </c>
      <c r="L3537">
        <v>99</v>
      </c>
      <c r="M3537">
        <v>49</v>
      </c>
      <c r="N3537">
        <v>99</v>
      </c>
      <c r="O3537">
        <v>99</v>
      </c>
      <c r="P3537">
        <v>9999</v>
      </c>
      <c r="Q3537">
        <v>122</v>
      </c>
      <c r="R3537">
        <v>168</v>
      </c>
      <c r="S3537">
        <v>168</v>
      </c>
      <c r="T3537">
        <v>2.1719457013574655</v>
      </c>
      <c r="U3537">
        <v>2.5525067372678474</v>
      </c>
      <c r="V3537">
        <v>8</v>
      </c>
      <c r="W3537">
        <v>49</v>
      </c>
      <c r="X3537">
        <v>168.90961151524533</v>
      </c>
      <c r="Y3537">
        <v>155.90357142857147</v>
      </c>
      <c r="Z3537">
        <v>155.90357142857147</v>
      </c>
      <c r="AA3537">
        <v>30.564587922364193</v>
      </c>
      <c r="AB3537">
        <v>0</v>
      </c>
    </row>
    <row r="3538" spans="1:28">
      <c r="A3538">
        <v>10</v>
      </c>
      <c r="B3538">
        <v>647</v>
      </c>
      <c r="C3538">
        <v>2006</v>
      </c>
      <c r="D3538">
        <v>99</v>
      </c>
      <c r="E3538">
        <v>99</v>
      </c>
      <c r="F3538">
        <v>99</v>
      </c>
      <c r="G3538">
        <v>99</v>
      </c>
      <c r="H3538">
        <v>99</v>
      </c>
      <c r="I3538">
        <v>99</v>
      </c>
      <c r="J3538">
        <v>999</v>
      </c>
      <c r="K3538">
        <v>99</v>
      </c>
      <c r="L3538">
        <v>99</v>
      </c>
      <c r="M3538">
        <v>50</v>
      </c>
      <c r="N3538">
        <v>99</v>
      </c>
      <c r="O3538">
        <v>99</v>
      </c>
      <c r="P3538">
        <v>9999</v>
      </c>
      <c r="Q3538">
        <v>178</v>
      </c>
      <c r="R3538">
        <v>257</v>
      </c>
      <c r="S3538">
        <v>257</v>
      </c>
      <c r="T3538">
        <v>3.3225597931480295</v>
      </c>
      <c r="U3538">
        <v>4.0094893320054865</v>
      </c>
      <c r="V3538">
        <v>11.684824902723731</v>
      </c>
      <c r="W3538">
        <v>50</v>
      </c>
      <c r="X3538">
        <v>173.44136654708262</v>
      </c>
      <c r="Y3538">
        <v>160.08638132295732</v>
      </c>
      <c r="Z3538">
        <v>160.08638132295732</v>
      </c>
      <c r="AA3538">
        <v>28.845933318343207</v>
      </c>
      <c r="AB3538">
        <v>0</v>
      </c>
    </row>
    <row r="3539" spans="1:28">
      <c r="A3539">
        <v>10</v>
      </c>
      <c r="B3539">
        <v>648</v>
      </c>
      <c r="C3539">
        <v>2006</v>
      </c>
      <c r="D3539">
        <v>99</v>
      </c>
      <c r="E3539">
        <v>99</v>
      </c>
      <c r="F3539">
        <v>99</v>
      </c>
      <c r="G3539">
        <v>99</v>
      </c>
      <c r="H3539">
        <v>99</v>
      </c>
      <c r="I3539">
        <v>99</v>
      </c>
      <c r="J3539">
        <v>999</v>
      </c>
      <c r="K3539">
        <v>99</v>
      </c>
      <c r="L3539">
        <v>99</v>
      </c>
      <c r="M3539">
        <v>51</v>
      </c>
      <c r="N3539">
        <v>99</v>
      </c>
      <c r="O3539">
        <v>99</v>
      </c>
      <c r="P3539">
        <v>9999</v>
      </c>
      <c r="Q3539">
        <v>145</v>
      </c>
      <c r="R3539">
        <v>203</v>
      </c>
      <c r="S3539">
        <v>203</v>
      </c>
      <c r="T3539">
        <v>2.6244343891402711</v>
      </c>
      <c r="U3539">
        <v>3.0677385223785056</v>
      </c>
      <c r="V3539">
        <v>11</v>
      </c>
      <c r="W3539">
        <v>51</v>
      </c>
      <c r="X3539">
        <v>168.00377864000981</v>
      </c>
      <c r="Y3539">
        <v>155.06748768472903</v>
      </c>
      <c r="Z3539">
        <v>155.06748768472903</v>
      </c>
      <c r="AA3539">
        <v>26.35342262090558</v>
      </c>
      <c r="AB3539">
        <v>0</v>
      </c>
    </row>
    <row r="3540" spans="1:28">
      <c r="A3540">
        <v>10</v>
      </c>
      <c r="B3540">
        <v>649</v>
      </c>
      <c r="C3540">
        <v>2006</v>
      </c>
      <c r="D3540">
        <v>99</v>
      </c>
      <c r="E3540">
        <v>99</v>
      </c>
      <c r="F3540">
        <v>99</v>
      </c>
      <c r="G3540">
        <v>99</v>
      </c>
      <c r="H3540">
        <v>99</v>
      </c>
      <c r="I3540">
        <v>99</v>
      </c>
      <c r="J3540">
        <v>999</v>
      </c>
      <c r="K3540">
        <v>99</v>
      </c>
      <c r="L3540">
        <v>99</v>
      </c>
      <c r="M3540">
        <v>52</v>
      </c>
      <c r="N3540">
        <v>99</v>
      </c>
      <c r="O3540">
        <v>99</v>
      </c>
      <c r="P3540">
        <v>9999</v>
      </c>
      <c r="Q3540">
        <v>237</v>
      </c>
      <c r="R3540">
        <v>365</v>
      </c>
      <c r="S3540">
        <v>365</v>
      </c>
      <c r="T3540">
        <v>4.7188106011635433</v>
      </c>
      <c r="U3540">
        <v>5.501857627470141</v>
      </c>
      <c r="V3540">
        <v>11.482191780821919</v>
      </c>
      <c r="W3540">
        <v>52</v>
      </c>
      <c r="X3540">
        <v>167.57654462072753</v>
      </c>
      <c r="Y3540">
        <v>154.67315068493153</v>
      </c>
      <c r="Z3540">
        <v>154.67315068493153</v>
      </c>
      <c r="AA3540">
        <v>25.607947015470646</v>
      </c>
      <c r="AB3540">
        <v>0</v>
      </c>
    </row>
    <row r="3541" spans="1:28">
      <c r="A3541">
        <v>10</v>
      </c>
      <c r="B3541">
        <v>650</v>
      </c>
      <c r="C3541">
        <v>2006</v>
      </c>
      <c r="D3541">
        <v>99</v>
      </c>
      <c r="E3541">
        <v>99</v>
      </c>
      <c r="F3541">
        <v>99</v>
      </c>
      <c r="G3541">
        <v>99</v>
      </c>
      <c r="H3541">
        <v>99</v>
      </c>
      <c r="I3541">
        <v>99</v>
      </c>
      <c r="J3541">
        <v>999</v>
      </c>
      <c r="K3541">
        <v>99</v>
      </c>
      <c r="L3541">
        <v>99</v>
      </c>
      <c r="M3541">
        <v>53</v>
      </c>
      <c r="N3541">
        <v>99</v>
      </c>
      <c r="O3541">
        <v>99</v>
      </c>
      <c r="P3541">
        <v>9999</v>
      </c>
      <c r="Q3541">
        <v>294</v>
      </c>
      <c r="R3541">
        <v>517</v>
      </c>
      <c r="S3541">
        <v>517</v>
      </c>
      <c r="T3541">
        <v>6.6839043309631565</v>
      </c>
      <c r="U3541">
        <v>7.4151608090549201</v>
      </c>
      <c r="V3541">
        <v>11.510638297872342</v>
      </c>
      <c r="W3541">
        <v>53</v>
      </c>
      <c r="X3541">
        <v>159.45082786557171</v>
      </c>
      <c r="Y3541">
        <v>147.17311411992262</v>
      </c>
      <c r="Z3541">
        <v>147.17311411992262</v>
      </c>
      <c r="AA3541">
        <v>25.332105770321181</v>
      </c>
      <c r="AB3541">
        <v>0</v>
      </c>
    </row>
    <row r="3542" spans="1:28">
      <c r="A3542">
        <v>10</v>
      </c>
      <c r="B3542">
        <v>651</v>
      </c>
      <c r="C3542">
        <v>2006</v>
      </c>
      <c r="D3542">
        <v>99</v>
      </c>
      <c r="E3542">
        <v>99</v>
      </c>
      <c r="F3542">
        <v>99</v>
      </c>
      <c r="G3542">
        <v>99</v>
      </c>
      <c r="H3542">
        <v>99</v>
      </c>
      <c r="I3542">
        <v>99</v>
      </c>
      <c r="J3542">
        <v>999</v>
      </c>
      <c r="K3542">
        <v>99</v>
      </c>
      <c r="L3542">
        <v>99</v>
      </c>
      <c r="M3542">
        <v>54</v>
      </c>
      <c r="N3542">
        <v>99</v>
      </c>
      <c r="O3542">
        <v>99</v>
      </c>
      <c r="P3542">
        <v>9999</v>
      </c>
      <c r="Q3542">
        <v>267</v>
      </c>
      <c r="R3542">
        <v>504</v>
      </c>
      <c r="S3542">
        <v>504</v>
      </c>
      <c r="T3542">
        <v>6.515837104072399</v>
      </c>
      <c r="U3542">
        <v>6.9036907646439678</v>
      </c>
      <c r="V3542">
        <v>12.222222222222221</v>
      </c>
      <c r="W3542">
        <v>54</v>
      </c>
      <c r="X3542">
        <v>152.28163854924409</v>
      </c>
      <c r="Y3542">
        <v>140.55595238095242</v>
      </c>
      <c r="Z3542">
        <v>140.55595238095242</v>
      </c>
      <c r="AA3542">
        <v>27.130682498291776</v>
      </c>
      <c r="AB3542">
        <v>0</v>
      </c>
    </row>
    <row r="3543" spans="1:28">
      <c r="A3543">
        <v>10</v>
      </c>
      <c r="B3543">
        <v>652</v>
      </c>
      <c r="C3543">
        <v>2006</v>
      </c>
      <c r="D3543">
        <v>99</v>
      </c>
      <c r="E3543">
        <v>99</v>
      </c>
      <c r="F3543">
        <v>99</v>
      </c>
      <c r="G3543">
        <v>99</v>
      </c>
      <c r="H3543">
        <v>99</v>
      </c>
      <c r="I3543">
        <v>99</v>
      </c>
      <c r="J3543">
        <v>999</v>
      </c>
      <c r="K3543">
        <v>99</v>
      </c>
      <c r="L3543">
        <v>99</v>
      </c>
      <c r="M3543">
        <v>55</v>
      </c>
      <c r="N3543">
        <v>99</v>
      </c>
      <c r="O3543">
        <v>99</v>
      </c>
      <c r="P3543">
        <v>9999</v>
      </c>
      <c r="Q3543">
        <v>456</v>
      </c>
      <c r="R3543">
        <v>976</v>
      </c>
      <c r="S3543">
        <v>976</v>
      </c>
      <c r="T3543">
        <v>12.617970265029085</v>
      </c>
      <c r="U3543">
        <v>12.704061032975936</v>
      </c>
      <c r="V3543">
        <v>19.225409836065577</v>
      </c>
      <c r="W3543">
        <v>55</v>
      </c>
      <c r="X3543">
        <v>144.70698719428788</v>
      </c>
      <c r="Y3543">
        <v>133.56454918032779</v>
      </c>
      <c r="Z3543">
        <v>133.56454918032779</v>
      </c>
      <c r="AA3543">
        <v>27.142183183993986</v>
      </c>
      <c r="AB3543">
        <v>0</v>
      </c>
    </row>
    <row r="3544" spans="1:28">
      <c r="A3544">
        <v>10</v>
      </c>
      <c r="B3544">
        <v>653</v>
      </c>
      <c r="C3544">
        <v>2006</v>
      </c>
      <c r="D3544">
        <v>99</v>
      </c>
      <c r="E3544">
        <v>99</v>
      </c>
      <c r="F3544">
        <v>99</v>
      </c>
      <c r="G3544">
        <v>99</v>
      </c>
      <c r="H3544">
        <v>99</v>
      </c>
      <c r="I3544">
        <v>99</v>
      </c>
      <c r="J3544">
        <v>999</v>
      </c>
      <c r="K3544">
        <v>99</v>
      </c>
      <c r="L3544">
        <v>99</v>
      </c>
      <c r="M3544">
        <v>56</v>
      </c>
      <c r="N3544">
        <v>99</v>
      </c>
      <c r="O3544">
        <v>99</v>
      </c>
      <c r="P3544">
        <v>9999</v>
      </c>
      <c r="Q3544">
        <v>352</v>
      </c>
      <c r="R3544">
        <v>670</v>
      </c>
      <c r="S3544">
        <v>670</v>
      </c>
      <c r="T3544">
        <v>8.6619263089851319</v>
      </c>
      <c r="U3544">
        <v>9.0089011945670787</v>
      </c>
      <c r="V3544">
        <v>14.888059701492541</v>
      </c>
      <c r="W3544">
        <v>56</v>
      </c>
      <c r="X3544">
        <v>149.48367587846249</v>
      </c>
      <c r="Y3544">
        <v>137.97343283582097</v>
      </c>
      <c r="Z3544">
        <v>137.97343283582097</v>
      </c>
      <c r="AA3544">
        <v>24.557684972339779</v>
      </c>
      <c r="AB3544">
        <v>0</v>
      </c>
    </row>
    <row r="3545" spans="1:28">
      <c r="A3545">
        <v>10</v>
      </c>
      <c r="B3545">
        <v>654</v>
      </c>
      <c r="C3545">
        <v>2006</v>
      </c>
      <c r="D3545">
        <v>99</v>
      </c>
      <c r="E3545">
        <v>99</v>
      </c>
      <c r="F3545">
        <v>99</v>
      </c>
      <c r="G3545">
        <v>99</v>
      </c>
      <c r="H3545">
        <v>99</v>
      </c>
      <c r="I3545">
        <v>99</v>
      </c>
      <c r="J3545">
        <v>999</v>
      </c>
      <c r="K3545">
        <v>99</v>
      </c>
      <c r="L3545">
        <v>99</v>
      </c>
      <c r="M3545">
        <v>57</v>
      </c>
      <c r="N3545">
        <v>99</v>
      </c>
      <c r="O3545">
        <v>99</v>
      </c>
      <c r="P3545">
        <v>9999</v>
      </c>
      <c r="Q3545">
        <v>286</v>
      </c>
      <c r="R3545">
        <v>596</v>
      </c>
      <c r="S3545">
        <v>596</v>
      </c>
      <c r="T3545">
        <v>7.705235940530061</v>
      </c>
      <c r="U3545">
        <v>7.7183804985124995</v>
      </c>
      <c r="V3545">
        <v>15.426174496644293</v>
      </c>
      <c r="W3545">
        <v>57</v>
      </c>
      <c r="X3545">
        <v>143.97154740523683</v>
      </c>
      <c r="Y3545">
        <v>132.88573825503349</v>
      </c>
      <c r="Z3545">
        <v>132.88573825503349</v>
      </c>
      <c r="AA3545">
        <v>24.948394683301423</v>
      </c>
      <c r="AB3545">
        <v>0</v>
      </c>
    </row>
    <row r="3546" spans="1:28">
      <c r="A3546">
        <v>10</v>
      </c>
      <c r="B3546">
        <v>655</v>
      </c>
      <c r="C3546">
        <v>2006</v>
      </c>
      <c r="D3546">
        <v>99</v>
      </c>
      <c r="E3546">
        <v>99</v>
      </c>
      <c r="F3546">
        <v>99</v>
      </c>
      <c r="G3546">
        <v>99</v>
      </c>
      <c r="H3546">
        <v>99</v>
      </c>
      <c r="I3546">
        <v>99</v>
      </c>
      <c r="J3546">
        <v>999</v>
      </c>
      <c r="K3546">
        <v>99</v>
      </c>
      <c r="L3546">
        <v>99</v>
      </c>
      <c r="M3546">
        <v>58</v>
      </c>
      <c r="N3546">
        <v>99</v>
      </c>
      <c r="O3546">
        <v>99</v>
      </c>
      <c r="P3546">
        <v>9999</v>
      </c>
      <c r="Q3546">
        <v>386</v>
      </c>
      <c r="R3546">
        <v>793</v>
      </c>
      <c r="S3546">
        <v>793</v>
      </c>
      <c r="T3546">
        <v>10.252100840336132</v>
      </c>
      <c r="U3546">
        <v>9.8200923146760353</v>
      </c>
      <c r="V3546">
        <v>15.179066834804537</v>
      </c>
      <c r="W3546">
        <v>58</v>
      </c>
      <c r="X3546">
        <v>137.66994244055857</v>
      </c>
      <c r="Y3546">
        <v>127.0693568726355</v>
      </c>
      <c r="Z3546">
        <v>127.0693568726355</v>
      </c>
      <c r="AA3546">
        <v>24.363730340010282</v>
      </c>
      <c r="AB3546">
        <v>0</v>
      </c>
    </row>
    <row r="3547" spans="1:28">
      <c r="A3547">
        <v>10</v>
      </c>
      <c r="B3547">
        <v>656</v>
      </c>
      <c r="C3547">
        <v>2006</v>
      </c>
      <c r="D3547">
        <v>99</v>
      </c>
      <c r="E3547">
        <v>99</v>
      </c>
      <c r="F3547">
        <v>99</v>
      </c>
      <c r="G3547">
        <v>99</v>
      </c>
      <c r="H3547">
        <v>99</v>
      </c>
      <c r="I3547">
        <v>99</v>
      </c>
      <c r="J3547">
        <v>999</v>
      </c>
      <c r="K3547">
        <v>99</v>
      </c>
      <c r="L3547">
        <v>99</v>
      </c>
      <c r="M3547">
        <v>59</v>
      </c>
      <c r="N3547">
        <v>99</v>
      </c>
      <c r="O3547">
        <v>99</v>
      </c>
      <c r="P3547">
        <v>9999</v>
      </c>
      <c r="Q3547">
        <v>327</v>
      </c>
      <c r="R3547">
        <v>670</v>
      </c>
      <c r="S3547">
        <v>670</v>
      </c>
      <c r="T3547">
        <v>8.6619263089851319</v>
      </c>
      <c r="U3547">
        <v>8.0677935841270916</v>
      </c>
      <c r="V3547">
        <v>15.26865671641791</v>
      </c>
      <c r="W3547">
        <v>59</v>
      </c>
      <c r="X3547">
        <v>133.86798402354415</v>
      </c>
      <c r="Y3547">
        <v>123.5601492537314</v>
      </c>
      <c r="Z3547">
        <v>123.5601492537314</v>
      </c>
      <c r="AA3547">
        <v>23.17594693633038</v>
      </c>
      <c r="AB3547">
        <v>0</v>
      </c>
    </row>
    <row r="3548" spans="1:28">
      <c r="A3548">
        <v>10</v>
      </c>
      <c r="B3548">
        <v>657</v>
      </c>
      <c r="C3548">
        <v>2006</v>
      </c>
      <c r="D3548">
        <v>99</v>
      </c>
      <c r="E3548">
        <v>99</v>
      </c>
      <c r="F3548">
        <v>99</v>
      </c>
      <c r="G3548">
        <v>99</v>
      </c>
      <c r="H3548">
        <v>99</v>
      </c>
      <c r="I3548">
        <v>99</v>
      </c>
      <c r="J3548">
        <v>999</v>
      </c>
      <c r="K3548">
        <v>99</v>
      </c>
      <c r="L3548">
        <v>99</v>
      </c>
      <c r="M3548">
        <v>60</v>
      </c>
      <c r="N3548">
        <v>99</v>
      </c>
      <c r="O3548">
        <v>99</v>
      </c>
      <c r="P3548">
        <v>9999</v>
      </c>
      <c r="Q3548">
        <v>267</v>
      </c>
      <c r="R3548">
        <v>536</v>
      </c>
      <c r="S3548">
        <v>536</v>
      </c>
      <c r="T3548">
        <v>6.9295410471881045</v>
      </c>
      <c r="U3548">
        <v>6.3168981972588591</v>
      </c>
      <c r="V3548">
        <v>18.218283582089548</v>
      </c>
      <c r="W3548">
        <v>60</v>
      </c>
      <c r="X3548">
        <v>131.01946928413184</v>
      </c>
      <c r="Y3548">
        <v>120.93097014925377</v>
      </c>
      <c r="Z3548">
        <v>120.93097014925377</v>
      </c>
      <c r="AA3548">
        <v>24.490703608469779</v>
      </c>
      <c r="AB3548">
        <v>0</v>
      </c>
    </row>
    <row r="3549" spans="1:28">
      <c r="A3549">
        <v>10</v>
      </c>
      <c r="B3549">
        <v>658</v>
      </c>
      <c r="C3549">
        <v>2006</v>
      </c>
      <c r="D3549">
        <v>99</v>
      </c>
      <c r="E3549">
        <v>99</v>
      </c>
      <c r="F3549">
        <v>99</v>
      </c>
      <c r="G3549">
        <v>99</v>
      </c>
      <c r="H3549">
        <v>99</v>
      </c>
      <c r="I3549">
        <v>99</v>
      </c>
      <c r="J3549">
        <v>999</v>
      </c>
      <c r="K3549">
        <v>99</v>
      </c>
      <c r="L3549">
        <v>99</v>
      </c>
      <c r="M3549">
        <v>61</v>
      </c>
      <c r="N3549">
        <v>99</v>
      </c>
      <c r="O3549">
        <v>99</v>
      </c>
      <c r="P3549">
        <v>9999</v>
      </c>
      <c r="Q3549">
        <v>190</v>
      </c>
      <c r="R3549">
        <v>323</v>
      </c>
      <c r="S3549">
        <v>323</v>
      </c>
      <c r="T3549">
        <v>4.1758241758241752</v>
      </c>
      <c r="U3549">
        <v>3.7723827226173312</v>
      </c>
      <c r="V3549">
        <v>18.269349845201244</v>
      </c>
      <c r="W3549">
        <v>61</v>
      </c>
      <c r="X3549">
        <v>129.84043819957131</v>
      </c>
      <c r="Y3549">
        <v>119.84272445820439</v>
      </c>
      <c r="Z3549">
        <v>119.84272445820439</v>
      </c>
      <c r="AA3549">
        <v>22.594327242408792</v>
      </c>
      <c r="AB3549">
        <v>0</v>
      </c>
    </row>
    <row r="3550" spans="1:28">
      <c r="A3550">
        <v>10</v>
      </c>
      <c r="B3550">
        <v>659</v>
      </c>
      <c r="C3550">
        <v>2006</v>
      </c>
      <c r="D3550">
        <v>99</v>
      </c>
      <c r="E3550">
        <v>99</v>
      </c>
      <c r="F3550">
        <v>99</v>
      </c>
      <c r="G3550">
        <v>99</v>
      </c>
      <c r="H3550">
        <v>99</v>
      </c>
      <c r="I3550">
        <v>99</v>
      </c>
      <c r="J3550">
        <v>999</v>
      </c>
      <c r="K3550">
        <v>99</v>
      </c>
      <c r="L3550">
        <v>99</v>
      </c>
      <c r="M3550">
        <v>62</v>
      </c>
      <c r="N3550">
        <v>99</v>
      </c>
      <c r="O3550">
        <v>99</v>
      </c>
      <c r="P3550">
        <v>9999</v>
      </c>
      <c r="Q3550">
        <v>187</v>
      </c>
      <c r="R3550">
        <v>321</v>
      </c>
      <c r="S3550">
        <v>321</v>
      </c>
      <c r="T3550">
        <v>4.1499676793794444</v>
      </c>
      <c r="U3550">
        <v>3.5244391814725127</v>
      </c>
      <c r="V3550">
        <v>19.554517133956391</v>
      </c>
      <c r="W3550">
        <v>62</v>
      </c>
      <c r="X3550">
        <v>122.06235254807061</v>
      </c>
      <c r="Y3550">
        <v>112.66355140186921</v>
      </c>
      <c r="Z3550">
        <v>112.66355140186921</v>
      </c>
      <c r="AA3550">
        <v>21.576887336645889</v>
      </c>
      <c r="AB3550">
        <v>0</v>
      </c>
    </row>
    <row r="3551" spans="1:28">
      <c r="A3551">
        <v>10</v>
      </c>
      <c r="B3551">
        <v>660</v>
      </c>
      <c r="C3551">
        <v>2006</v>
      </c>
      <c r="D3551">
        <v>99</v>
      </c>
      <c r="E3551">
        <v>99</v>
      </c>
      <c r="F3551">
        <v>99</v>
      </c>
      <c r="G3551">
        <v>99</v>
      </c>
      <c r="H3551">
        <v>99</v>
      </c>
      <c r="I3551">
        <v>99</v>
      </c>
      <c r="J3551">
        <v>999</v>
      </c>
      <c r="K3551">
        <v>99</v>
      </c>
      <c r="L3551">
        <v>99</v>
      </c>
      <c r="M3551">
        <v>63</v>
      </c>
      <c r="N3551">
        <v>99</v>
      </c>
      <c r="O3551">
        <v>99</v>
      </c>
      <c r="P3551">
        <v>9999</v>
      </c>
      <c r="Q3551">
        <v>83</v>
      </c>
      <c r="R3551">
        <v>118</v>
      </c>
      <c r="S3551">
        <v>118</v>
      </c>
      <c r="T3551">
        <v>1.5255332902391723</v>
      </c>
      <c r="U3551">
        <v>1.3527940718864744</v>
      </c>
      <c r="V3551">
        <v>19.084745762711862</v>
      </c>
      <c r="W3551">
        <v>63</v>
      </c>
      <c r="X3551">
        <v>127.4519345538682</v>
      </c>
      <c r="Y3551">
        <v>117.63813559322033</v>
      </c>
      <c r="Z3551">
        <v>117.63813559322033</v>
      </c>
      <c r="AA3551">
        <v>22.820400178800625</v>
      </c>
      <c r="AB3551">
        <v>0</v>
      </c>
    </row>
    <row r="3552" spans="1:28">
      <c r="A3552">
        <v>10</v>
      </c>
      <c r="B3552">
        <v>661</v>
      </c>
      <c r="C3552">
        <v>2006</v>
      </c>
      <c r="D3552">
        <v>99</v>
      </c>
      <c r="E3552">
        <v>99</v>
      </c>
      <c r="F3552">
        <v>99</v>
      </c>
      <c r="G3552">
        <v>99</v>
      </c>
      <c r="H3552">
        <v>99</v>
      </c>
      <c r="I3552">
        <v>99</v>
      </c>
      <c r="J3552">
        <v>999</v>
      </c>
      <c r="K3552">
        <v>99</v>
      </c>
      <c r="L3552">
        <v>99</v>
      </c>
      <c r="M3552">
        <v>64</v>
      </c>
      <c r="N3552">
        <v>99</v>
      </c>
      <c r="O3552">
        <v>99</v>
      </c>
      <c r="P3552">
        <v>9999</v>
      </c>
      <c r="Q3552">
        <v>34</v>
      </c>
      <c r="R3552">
        <v>47</v>
      </c>
      <c r="S3552">
        <v>47</v>
      </c>
      <c r="T3552">
        <v>0.60762766645119604</v>
      </c>
      <c r="U3552">
        <v>0.54268469586472612</v>
      </c>
      <c r="V3552">
        <v>18.744680851063837</v>
      </c>
      <c r="W3552">
        <v>64</v>
      </c>
      <c r="X3552">
        <v>128.36495239851547</v>
      </c>
      <c r="Y3552">
        <v>118.48085106382977</v>
      </c>
      <c r="Z3552">
        <v>118.48085106382977</v>
      </c>
      <c r="AA3552">
        <v>19.868724897761329</v>
      </c>
      <c r="AB3552">
        <v>0</v>
      </c>
    </row>
    <row r="3553" spans="1:28">
      <c r="A3553">
        <v>10</v>
      </c>
      <c r="B3553">
        <v>662</v>
      </c>
      <c r="C3553">
        <v>2006</v>
      </c>
      <c r="D3553">
        <v>99</v>
      </c>
      <c r="E3553">
        <v>99</v>
      </c>
      <c r="F3553">
        <v>99</v>
      </c>
      <c r="G3553">
        <v>99</v>
      </c>
      <c r="H3553">
        <v>99</v>
      </c>
      <c r="I3553">
        <v>99</v>
      </c>
      <c r="J3553">
        <v>999</v>
      </c>
      <c r="K3553">
        <v>99</v>
      </c>
      <c r="L3553">
        <v>99</v>
      </c>
      <c r="M3553">
        <v>65</v>
      </c>
      <c r="N3553">
        <v>99</v>
      </c>
      <c r="O3553">
        <v>99</v>
      </c>
      <c r="P3553">
        <v>9999</v>
      </c>
      <c r="Q3553">
        <v>17</v>
      </c>
      <c r="R3553">
        <v>22</v>
      </c>
      <c r="S3553">
        <v>22</v>
      </c>
      <c r="T3553">
        <v>0.28442146089204906</v>
      </c>
      <c r="U3553">
        <v>0.27009493132727952</v>
      </c>
      <c r="V3553">
        <v>17</v>
      </c>
      <c r="W3553">
        <v>65</v>
      </c>
      <c r="X3553">
        <v>136.48675268393578</v>
      </c>
      <c r="Y3553">
        <v>125.97727272727272</v>
      </c>
      <c r="Z3553">
        <v>125.97727272727272</v>
      </c>
      <c r="AA3553">
        <v>20.813695923995081</v>
      </c>
      <c r="AB3553">
        <v>0</v>
      </c>
    </row>
    <row r="3554" spans="1:28">
      <c r="A3554">
        <v>10</v>
      </c>
      <c r="B3554">
        <v>663</v>
      </c>
      <c r="C3554">
        <v>2006</v>
      </c>
      <c r="D3554">
        <v>99</v>
      </c>
      <c r="E3554">
        <v>99</v>
      </c>
      <c r="F3554">
        <v>99</v>
      </c>
      <c r="G3554">
        <v>99</v>
      </c>
      <c r="H3554">
        <v>99</v>
      </c>
      <c r="I3554">
        <v>99</v>
      </c>
      <c r="J3554">
        <v>999</v>
      </c>
      <c r="K3554">
        <v>99</v>
      </c>
      <c r="L3554">
        <v>99</v>
      </c>
      <c r="M3554">
        <v>66</v>
      </c>
      <c r="N3554">
        <v>99</v>
      </c>
      <c r="O3554">
        <v>99</v>
      </c>
      <c r="P3554">
        <v>9999</v>
      </c>
    </row>
    <row r="3555" spans="1:28">
      <c r="A3555">
        <v>10</v>
      </c>
      <c r="B3555">
        <v>664</v>
      </c>
      <c r="C3555">
        <v>2006</v>
      </c>
      <c r="D3555">
        <v>99</v>
      </c>
      <c r="E3555">
        <v>99</v>
      </c>
      <c r="F3555">
        <v>99</v>
      </c>
      <c r="G3555">
        <v>99</v>
      </c>
      <c r="H3555">
        <v>99</v>
      </c>
      <c r="I3555">
        <v>99</v>
      </c>
      <c r="J3555">
        <v>999</v>
      </c>
      <c r="K3555">
        <v>99</v>
      </c>
      <c r="L3555">
        <v>99</v>
      </c>
      <c r="M3555">
        <v>67</v>
      </c>
      <c r="N3555">
        <v>99</v>
      </c>
      <c r="O3555">
        <v>99</v>
      </c>
      <c r="P3555">
        <v>9999</v>
      </c>
    </row>
    <row r="3556" spans="1:28">
      <c r="A3556">
        <v>10</v>
      </c>
      <c r="B3556">
        <v>665</v>
      </c>
      <c r="C3556">
        <v>2006</v>
      </c>
      <c r="D3556">
        <v>99</v>
      </c>
      <c r="E3556">
        <v>99</v>
      </c>
      <c r="F3556">
        <v>99</v>
      </c>
      <c r="G3556">
        <v>99</v>
      </c>
      <c r="H3556">
        <v>99</v>
      </c>
      <c r="I3556">
        <v>99</v>
      </c>
      <c r="J3556">
        <v>999</v>
      </c>
      <c r="K3556">
        <v>99</v>
      </c>
      <c r="L3556">
        <v>99</v>
      </c>
      <c r="M3556">
        <v>68</v>
      </c>
      <c r="N3556">
        <v>99</v>
      </c>
      <c r="O3556">
        <v>99</v>
      </c>
      <c r="P3556">
        <v>9999</v>
      </c>
    </row>
    <row r="3557" spans="1:28">
      <c r="A3557">
        <v>10</v>
      </c>
      <c r="B3557">
        <v>666</v>
      </c>
      <c r="C3557">
        <v>2005</v>
      </c>
      <c r="D3557">
        <v>99</v>
      </c>
      <c r="E3557">
        <v>99</v>
      </c>
      <c r="F3557">
        <v>99</v>
      </c>
      <c r="G3557">
        <v>99</v>
      </c>
      <c r="H3557">
        <v>99</v>
      </c>
      <c r="I3557">
        <v>99</v>
      </c>
      <c r="J3557">
        <v>999</v>
      </c>
      <c r="K3557">
        <v>99</v>
      </c>
      <c r="L3557">
        <v>99</v>
      </c>
      <c r="M3557">
        <v>0</v>
      </c>
      <c r="N3557">
        <v>99</v>
      </c>
      <c r="O3557">
        <v>99</v>
      </c>
      <c r="P3557">
        <v>9999</v>
      </c>
      <c r="Q3557">
        <v>86</v>
      </c>
      <c r="R3557">
        <v>151</v>
      </c>
      <c r="S3557">
        <v>0</v>
      </c>
      <c r="T3557">
        <v>1.7058291911432444</v>
      </c>
      <c r="U3557">
        <v>0</v>
      </c>
      <c r="V3557">
        <v>53.490066225165563</v>
      </c>
      <c r="X3557">
        <v>135.8476892941961</v>
      </c>
      <c r="Y3557">
        <v>0</v>
      </c>
    </row>
    <row r="3558" spans="1:28">
      <c r="A3558">
        <v>10</v>
      </c>
      <c r="B3558">
        <v>667</v>
      </c>
      <c r="C3558">
        <v>2005</v>
      </c>
      <c r="D3558">
        <v>99</v>
      </c>
      <c r="E3558">
        <v>99</v>
      </c>
      <c r="F3558">
        <v>99</v>
      </c>
      <c r="G3558">
        <v>99</v>
      </c>
      <c r="H3558">
        <v>99</v>
      </c>
      <c r="I3558">
        <v>99</v>
      </c>
      <c r="J3558">
        <v>999</v>
      </c>
      <c r="K3558">
        <v>99</v>
      </c>
      <c r="L3558">
        <v>99</v>
      </c>
      <c r="M3558">
        <v>35</v>
      </c>
      <c r="N3558">
        <v>99</v>
      </c>
      <c r="O3558">
        <v>99</v>
      </c>
      <c r="P3558">
        <v>9999</v>
      </c>
      <c r="Q3558">
        <v>2</v>
      </c>
      <c r="R3558">
        <v>2</v>
      </c>
      <c r="S3558">
        <v>2</v>
      </c>
      <c r="T3558">
        <v>2.2593764121102582E-2</v>
      </c>
      <c r="U3558">
        <v>3.4394460792481339E-2</v>
      </c>
      <c r="V3558">
        <v>2</v>
      </c>
      <c r="W3558">
        <v>35</v>
      </c>
      <c r="X3558">
        <v>219.28494041170097</v>
      </c>
      <c r="Y3558">
        <v>202.4</v>
      </c>
      <c r="Z3558">
        <v>202.4</v>
      </c>
      <c r="AA3558">
        <v>14</v>
      </c>
      <c r="AB3558">
        <v>0</v>
      </c>
    </row>
    <row r="3559" spans="1:28">
      <c r="A3559">
        <v>10</v>
      </c>
      <c r="B3559">
        <v>668</v>
      </c>
      <c r="C3559">
        <v>2005</v>
      </c>
      <c r="D3559">
        <v>99</v>
      </c>
      <c r="E3559">
        <v>99</v>
      </c>
      <c r="F3559">
        <v>99</v>
      </c>
      <c r="G3559">
        <v>99</v>
      </c>
      <c r="H3559">
        <v>99</v>
      </c>
      <c r="I3559">
        <v>99</v>
      </c>
      <c r="J3559">
        <v>999</v>
      </c>
      <c r="K3559">
        <v>99</v>
      </c>
      <c r="L3559">
        <v>99</v>
      </c>
      <c r="M3559">
        <v>36</v>
      </c>
      <c r="N3559">
        <v>99</v>
      </c>
      <c r="O3559">
        <v>99</v>
      </c>
      <c r="P3559">
        <v>9999</v>
      </c>
      <c r="Q3559">
        <v>1</v>
      </c>
      <c r="R3559">
        <v>1</v>
      </c>
      <c r="S3559">
        <v>1</v>
      </c>
      <c r="T3559">
        <v>1.1296882060551291E-2</v>
      </c>
      <c r="U3559">
        <v>1.8667151769041872E-2</v>
      </c>
      <c r="V3559">
        <v>2</v>
      </c>
      <c r="W3559">
        <v>36</v>
      </c>
      <c r="X3559">
        <v>238.02816901408457</v>
      </c>
      <c r="Y3559">
        <v>219.7</v>
      </c>
      <c r="Z3559">
        <v>219.7</v>
      </c>
      <c r="AA3559">
        <v>0</v>
      </c>
      <c r="AB3559">
        <v>0</v>
      </c>
    </row>
    <row r="3560" spans="1:28">
      <c r="A3560">
        <v>10</v>
      </c>
      <c r="B3560">
        <v>669</v>
      </c>
      <c r="C3560">
        <v>2005</v>
      </c>
      <c r="D3560">
        <v>99</v>
      </c>
      <c r="E3560">
        <v>99</v>
      </c>
      <c r="F3560">
        <v>99</v>
      </c>
      <c r="G3560">
        <v>99</v>
      </c>
      <c r="H3560">
        <v>99</v>
      </c>
      <c r="I3560">
        <v>99</v>
      </c>
      <c r="J3560">
        <v>999</v>
      </c>
      <c r="K3560">
        <v>99</v>
      </c>
      <c r="L3560">
        <v>99</v>
      </c>
      <c r="M3560">
        <v>37</v>
      </c>
      <c r="N3560">
        <v>99</v>
      </c>
      <c r="O3560">
        <v>99</v>
      </c>
      <c r="P3560">
        <v>9999</v>
      </c>
      <c r="Q3560">
        <v>8</v>
      </c>
      <c r="R3560">
        <v>7</v>
      </c>
      <c r="S3560">
        <v>7</v>
      </c>
      <c r="T3560">
        <v>7.9078174423859018E-2</v>
      </c>
      <c r="U3560">
        <v>0.12742434004566269</v>
      </c>
      <c r="V3560">
        <v>2</v>
      </c>
      <c r="W3560">
        <v>37</v>
      </c>
      <c r="X3560">
        <v>232.11577155239129</v>
      </c>
      <c r="Y3560">
        <v>214.24285714285719</v>
      </c>
      <c r="Z3560">
        <v>214.24285714285719</v>
      </c>
      <c r="AA3560">
        <v>32.592674774856775</v>
      </c>
      <c r="AB3560">
        <v>0</v>
      </c>
    </row>
    <row r="3561" spans="1:28">
      <c r="A3561">
        <v>10</v>
      </c>
      <c r="B3561">
        <v>670</v>
      </c>
      <c r="C3561">
        <v>2005</v>
      </c>
      <c r="D3561">
        <v>99</v>
      </c>
      <c r="E3561">
        <v>99</v>
      </c>
      <c r="F3561">
        <v>99</v>
      </c>
      <c r="G3561">
        <v>99</v>
      </c>
      <c r="H3561">
        <v>99</v>
      </c>
      <c r="I3561">
        <v>99</v>
      </c>
      <c r="J3561">
        <v>999</v>
      </c>
      <c r="K3561">
        <v>99</v>
      </c>
      <c r="L3561">
        <v>99</v>
      </c>
      <c r="M3561">
        <v>38</v>
      </c>
      <c r="N3561">
        <v>99</v>
      </c>
      <c r="O3561">
        <v>99</v>
      </c>
      <c r="P3561">
        <v>9999</v>
      </c>
      <c r="Q3561">
        <v>4</v>
      </c>
      <c r="R3561">
        <v>4</v>
      </c>
      <c r="S3561">
        <v>4</v>
      </c>
      <c r="T3561">
        <v>4.5187528242205163E-2</v>
      </c>
      <c r="U3561">
        <v>6.4234714325879183E-2</v>
      </c>
      <c r="V3561">
        <v>2</v>
      </c>
      <c r="W3561">
        <v>38</v>
      </c>
      <c r="X3561">
        <v>204.76706392199344</v>
      </c>
      <c r="Y3561">
        <v>189</v>
      </c>
      <c r="Z3561">
        <v>189</v>
      </c>
      <c r="AA3561">
        <v>3.6667424234597807</v>
      </c>
      <c r="AB3561">
        <v>0</v>
      </c>
    </row>
    <row r="3562" spans="1:28">
      <c r="A3562">
        <v>10</v>
      </c>
      <c r="B3562">
        <v>671</v>
      </c>
      <c r="C3562">
        <v>2005</v>
      </c>
      <c r="D3562">
        <v>99</v>
      </c>
      <c r="E3562">
        <v>99</v>
      </c>
      <c r="F3562">
        <v>99</v>
      </c>
      <c r="G3562">
        <v>99</v>
      </c>
      <c r="H3562">
        <v>99</v>
      </c>
      <c r="I3562">
        <v>99</v>
      </c>
      <c r="J3562">
        <v>999</v>
      </c>
      <c r="K3562">
        <v>99</v>
      </c>
      <c r="L3562">
        <v>99</v>
      </c>
      <c r="M3562">
        <v>39</v>
      </c>
      <c r="N3562">
        <v>99</v>
      </c>
      <c r="O3562">
        <v>99</v>
      </c>
      <c r="P3562">
        <v>9999</v>
      </c>
      <c r="Q3562">
        <v>8</v>
      </c>
      <c r="R3562">
        <v>8</v>
      </c>
      <c r="S3562">
        <v>8</v>
      </c>
      <c r="T3562">
        <v>9.0375056484410327E-2</v>
      </c>
      <c r="U3562">
        <v>0.1216381177631331</v>
      </c>
      <c r="V3562">
        <v>2</v>
      </c>
      <c r="W3562">
        <v>39</v>
      </c>
      <c r="X3562">
        <v>193.87865655471279</v>
      </c>
      <c r="Y3562">
        <v>178.95</v>
      </c>
      <c r="Z3562">
        <v>178.95</v>
      </c>
      <c r="AA3562">
        <v>18.531662094912264</v>
      </c>
      <c r="AB3562">
        <v>0</v>
      </c>
    </row>
    <row r="3563" spans="1:28">
      <c r="A3563">
        <v>10</v>
      </c>
      <c r="B3563">
        <v>672</v>
      </c>
      <c r="C3563">
        <v>2005</v>
      </c>
      <c r="D3563">
        <v>99</v>
      </c>
      <c r="E3563">
        <v>99</v>
      </c>
      <c r="F3563">
        <v>99</v>
      </c>
      <c r="G3563">
        <v>99</v>
      </c>
      <c r="H3563">
        <v>99</v>
      </c>
      <c r="I3563">
        <v>99</v>
      </c>
      <c r="J3563">
        <v>999</v>
      </c>
      <c r="K3563">
        <v>99</v>
      </c>
      <c r="L3563">
        <v>99</v>
      </c>
      <c r="M3563">
        <v>40</v>
      </c>
      <c r="N3563">
        <v>99</v>
      </c>
      <c r="O3563">
        <v>99</v>
      </c>
      <c r="P3563">
        <v>9999</v>
      </c>
      <c r="Q3563">
        <v>20</v>
      </c>
      <c r="R3563">
        <v>20</v>
      </c>
      <c r="S3563">
        <v>20</v>
      </c>
      <c r="T3563">
        <v>0.2259376412110258</v>
      </c>
      <c r="U3563">
        <v>0.30678023749341177</v>
      </c>
      <c r="V3563">
        <v>5</v>
      </c>
      <c r="W3563">
        <v>40</v>
      </c>
      <c r="X3563">
        <v>195.59046587215599</v>
      </c>
      <c r="Y3563">
        <v>180.53</v>
      </c>
      <c r="Z3563">
        <v>180.53</v>
      </c>
      <c r="AA3563">
        <v>35.205498150146958</v>
      </c>
      <c r="AB3563">
        <v>0</v>
      </c>
    </row>
    <row r="3564" spans="1:28">
      <c r="A3564">
        <v>10</v>
      </c>
      <c r="B3564">
        <v>673</v>
      </c>
      <c r="C3564">
        <v>2005</v>
      </c>
      <c r="D3564">
        <v>99</v>
      </c>
      <c r="E3564">
        <v>99</v>
      </c>
      <c r="F3564">
        <v>99</v>
      </c>
      <c r="G3564">
        <v>99</v>
      </c>
      <c r="H3564">
        <v>99</v>
      </c>
      <c r="I3564">
        <v>99</v>
      </c>
      <c r="J3564">
        <v>999</v>
      </c>
      <c r="K3564">
        <v>99</v>
      </c>
      <c r="L3564">
        <v>99</v>
      </c>
      <c r="M3564">
        <v>41</v>
      </c>
      <c r="N3564">
        <v>99</v>
      </c>
      <c r="O3564">
        <v>99</v>
      </c>
      <c r="P3564">
        <v>9999</v>
      </c>
      <c r="Q3564">
        <v>9</v>
      </c>
      <c r="R3564">
        <v>9</v>
      </c>
      <c r="S3564">
        <v>9</v>
      </c>
      <c r="T3564">
        <v>0.10167193854496157</v>
      </c>
      <c r="U3564">
        <v>0.14611698178070692</v>
      </c>
      <c r="V3564">
        <v>5</v>
      </c>
      <c r="W3564">
        <v>41</v>
      </c>
      <c r="X3564">
        <v>207.01817744071263</v>
      </c>
      <c r="Y3564">
        <v>191.07777777777775</v>
      </c>
      <c r="Z3564">
        <v>191.07777777777775</v>
      </c>
      <c r="AA3564">
        <v>17.49817627181455</v>
      </c>
      <c r="AB3564">
        <v>0</v>
      </c>
    </row>
    <row r="3565" spans="1:28">
      <c r="A3565">
        <v>10</v>
      </c>
      <c r="B3565">
        <v>674</v>
      </c>
      <c r="C3565">
        <v>2005</v>
      </c>
      <c r="D3565">
        <v>99</v>
      </c>
      <c r="E3565">
        <v>99</v>
      </c>
      <c r="F3565">
        <v>99</v>
      </c>
      <c r="G3565">
        <v>99</v>
      </c>
      <c r="H3565">
        <v>99</v>
      </c>
      <c r="I3565">
        <v>99</v>
      </c>
      <c r="J3565">
        <v>999</v>
      </c>
      <c r="K3565">
        <v>99</v>
      </c>
      <c r="L3565">
        <v>99</v>
      </c>
      <c r="M3565">
        <v>42</v>
      </c>
      <c r="N3565">
        <v>99</v>
      </c>
      <c r="O3565">
        <v>99</v>
      </c>
      <c r="P3565">
        <v>9999</v>
      </c>
      <c r="Q3565">
        <v>13</v>
      </c>
      <c r="R3565">
        <v>15</v>
      </c>
      <c r="S3565">
        <v>15</v>
      </c>
      <c r="T3565">
        <v>0.16945323090826933</v>
      </c>
      <c r="U3565">
        <v>0.23229855683459488</v>
      </c>
      <c r="V3565">
        <v>5</v>
      </c>
      <c r="W3565">
        <v>42</v>
      </c>
      <c r="X3565">
        <v>197.47201155651859</v>
      </c>
      <c r="Y3565">
        <v>182.26666666666671</v>
      </c>
      <c r="Z3565">
        <v>182.26666666666671</v>
      </c>
      <c r="AA3565">
        <v>26.206631900256426</v>
      </c>
      <c r="AB3565">
        <v>0</v>
      </c>
    </row>
    <row r="3566" spans="1:28">
      <c r="A3566">
        <v>10</v>
      </c>
      <c r="B3566">
        <v>675</v>
      </c>
      <c r="C3566">
        <v>2005</v>
      </c>
      <c r="D3566">
        <v>99</v>
      </c>
      <c r="E3566">
        <v>99</v>
      </c>
      <c r="F3566">
        <v>99</v>
      </c>
      <c r="G3566">
        <v>99</v>
      </c>
      <c r="H3566">
        <v>99</v>
      </c>
      <c r="I3566">
        <v>99</v>
      </c>
      <c r="J3566">
        <v>999</v>
      </c>
      <c r="K3566">
        <v>99</v>
      </c>
      <c r="L3566">
        <v>99</v>
      </c>
      <c r="M3566">
        <v>43</v>
      </c>
      <c r="N3566">
        <v>99</v>
      </c>
      <c r="O3566">
        <v>99</v>
      </c>
      <c r="P3566">
        <v>9999</v>
      </c>
      <c r="Q3566">
        <v>34</v>
      </c>
      <c r="R3566">
        <v>36</v>
      </c>
      <c r="S3566">
        <v>36</v>
      </c>
      <c r="T3566">
        <v>0.40668775417984626</v>
      </c>
      <c r="U3566">
        <v>0.56407595432096147</v>
      </c>
      <c r="V3566">
        <v>5</v>
      </c>
      <c r="W3566">
        <v>43</v>
      </c>
      <c r="X3566">
        <v>199.79535331648003</v>
      </c>
      <c r="Y3566">
        <v>184.41111111111121</v>
      </c>
      <c r="Z3566">
        <v>184.41111111111121</v>
      </c>
      <c r="AA3566">
        <v>29.0211013055611</v>
      </c>
      <c r="AB3566">
        <v>0</v>
      </c>
    </row>
    <row r="3567" spans="1:28">
      <c r="A3567">
        <v>10</v>
      </c>
      <c r="B3567">
        <v>676</v>
      </c>
      <c r="C3567">
        <v>2005</v>
      </c>
      <c r="D3567">
        <v>99</v>
      </c>
      <c r="E3567">
        <v>99</v>
      </c>
      <c r="F3567">
        <v>99</v>
      </c>
      <c r="G3567">
        <v>99</v>
      </c>
      <c r="H3567">
        <v>99</v>
      </c>
      <c r="I3567">
        <v>99</v>
      </c>
      <c r="J3567">
        <v>999</v>
      </c>
      <c r="K3567">
        <v>99</v>
      </c>
      <c r="L3567">
        <v>99</v>
      </c>
      <c r="M3567">
        <v>44</v>
      </c>
      <c r="N3567">
        <v>99</v>
      </c>
      <c r="O3567">
        <v>99</v>
      </c>
      <c r="P3567">
        <v>9999</v>
      </c>
      <c r="Q3567">
        <v>32</v>
      </c>
      <c r="R3567">
        <v>35</v>
      </c>
      <c r="S3567">
        <v>35</v>
      </c>
      <c r="T3567">
        <v>0.39539087211929513</v>
      </c>
      <c r="U3567">
        <v>0.51936655395286913</v>
      </c>
      <c r="V3567">
        <v>5</v>
      </c>
      <c r="W3567">
        <v>44</v>
      </c>
      <c r="X3567">
        <v>189.21529175050296</v>
      </c>
      <c r="Y3567">
        <v>174.64571428571423</v>
      </c>
      <c r="Z3567">
        <v>174.64571428571423</v>
      </c>
      <c r="AA3567">
        <v>29.15776145490663</v>
      </c>
      <c r="AB3567">
        <v>0</v>
      </c>
    </row>
    <row r="3568" spans="1:28">
      <c r="A3568">
        <v>10</v>
      </c>
      <c r="B3568">
        <v>677</v>
      </c>
      <c r="C3568">
        <v>2005</v>
      </c>
      <c r="D3568">
        <v>99</v>
      </c>
      <c r="E3568">
        <v>99</v>
      </c>
      <c r="F3568">
        <v>99</v>
      </c>
      <c r="G3568">
        <v>99</v>
      </c>
      <c r="H3568">
        <v>99</v>
      </c>
      <c r="I3568">
        <v>99</v>
      </c>
      <c r="J3568">
        <v>999</v>
      </c>
      <c r="K3568">
        <v>99</v>
      </c>
      <c r="L3568">
        <v>99</v>
      </c>
      <c r="M3568">
        <v>45</v>
      </c>
      <c r="N3568">
        <v>99</v>
      </c>
      <c r="O3568">
        <v>99</v>
      </c>
      <c r="P3568">
        <v>9999</v>
      </c>
      <c r="Q3568">
        <v>31</v>
      </c>
      <c r="R3568">
        <v>34</v>
      </c>
      <c r="S3568">
        <v>34</v>
      </c>
      <c r="T3568">
        <v>0.38409399005874389</v>
      </c>
      <c r="U3568">
        <v>0.49040145591888473</v>
      </c>
      <c r="V3568">
        <v>7.8235294117647056</v>
      </c>
      <c r="W3568">
        <v>45</v>
      </c>
      <c r="X3568">
        <v>183.91753234338159</v>
      </c>
      <c r="Y3568">
        <v>169.75588235294117</v>
      </c>
      <c r="Z3568">
        <v>169.75588235294117</v>
      </c>
      <c r="AA3568">
        <v>26.78017474766672</v>
      </c>
      <c r="AB3568">
        <v>0</v>
      </c>
    </row>
    <row r="3569" spans="1:28">
      <c r="A3569">
        <v>10</v>
      </c>
      <c r="B3569">
        <v>678</v>
      </c>
      <c r="C3569">
        <v>2005</v>
      </c>
      <c r="D3569">
        <v>99</v>
      </c>
      <c r="E3569">
        <v>99</v>
      </c>
      <c r="F3569">
        <v>99</v>
      </c>
      <c r="G3569">
        <v>99</v>
      </c>
      <c r="H3569">
        <v>99</v>
      </c>
      <c r="I3569">
        <v>99</v>
      </c>
      <c r="J3569">
        <v>999</v>
      </c>
      <c r="K3569">
        <v>99</v>
      </c>
      <c r="L3569">
        <v>99</v>
      </c>
      <c r="M3569">
        <v>46</v>
      </c>
      <c r="N3569">
        <v>99</v>
      </c>
      <c r="O3569">
        <v>99</v>
      </c>
      <c r="P3569">
        <v>9999</v>
      </c>
      <c r="Q3569">
        <v>69</v>
      </c>
      <c r="R3569">
        <v>80</v>
      </c>
      <c r="S3569">
        <v>80</v>
      </c>
      <c r="T3569">
        <v>0.90375056484410321</v>
      </c>
      <c r="U3569">
        <v>1.1614333075856351</v>
      </c>
      <c r="V3569">
        <v>8</v>
      </c>
      <c r="W3569">
        <v>46</v>
      </c>
      <c r="X3569">
        <v>185.12053087757303</v>
      </c>
      <c r="Y3569">
        <v>170.86625000000001</v>
      </c>
      <c r="Z3569">
        <v>170.86625000000001</v>
      </c>
      <c r="AA3569">
        <v>29.122186317952057</v>
      </c>
      <c r="AB3569">
        <v>0</v>
      </c>
    </row>
    <row r="3570" spans="1:28">
      <c r="A3570">
        <v>10</v>
      </c>
      <c r="B3570">
        <v>679</v>
      </c>
      <c r="C3570">
        <v>2005</v>
      </c>
      <c r="D3570">
        <v>99</v>
      </c>
      <c r="E3570">
        <v>99</v>
      </c>
      <c r="F3570">
        <v>99</v>
      </c>
      <c r="G3570">
        <v>99</v>
      </c>
      <c r="H3570">
        <v>99</v>
      </c>
      <c r="I3570">
        <v>99</v>
      </c>
      <c r="J3570">
        <v>999</v>
      </c>
      <c r="K3570">
        <v>99</v>
      </c>
      <c r="L3570">
        <v>99</v>
      </c>
      <c r="M3570">
        <v>47</v>
      </c>
      <c r="N3570">
        <v>99</v>
      </c>
      <c r="O3570">
        <v>99</v>
      </c>
      <c r="P3570">
        <v>9999</v>
      </c>
      <c r="Q3570">
        <v>111</v>
      </c>
      <c r="R3570">
        <v>128</v>
      </c>
      <c r="S3570">
        <v>128</v>
      </c>
      <c r="T3570">
        <v>1.4460009037505652</v>
      </c>
      <c r="U3570">
        <v>1.8900554891069901</v>
      </c>
      <c r="V3570">
        <v>8</v>
      </c>
      <c r="W3570">
        <v>47</v>
      </c>
      <c r="X3570">
        <v>188.28463569880816</v>
      </c>
      <c r="Y3570">
        <v>173.78671875000001</v>
      </c>
      <c r="Z3570">
        <v>173.78671875000001</v>
      </c>
      <c r="AA3570">
        <v>25.025382024724379</v>
      </c>
      <c r="AB3570">
        <v>0</v>
      </c>
    </row>
    <row r="3571" spans="1:28">
      <c r="A3571">
        <v>10</v>
      </c>
      <c r="B3571">
        <v>680</v>
      </c>
      <c r="C3571">
        <v>2005</v>
      </c>
      <c r="D3571">
        <v>99</v>
      </c>
      <c r="E3571">
        <v>99</v>
      </c>
      <c r="F3571">
        <v>99</v>
      </c>
      <c r="G3571">
        <v>99</v>
      </c>
      <c r="H3571">
        <v>99</v>
      </c>
      <c r="I3571">
        <v>99</v>
      </c>
      <c r="J3571">
        <v>999</v>
      </c>
      <c r="K3571">
        <v>99</v>
      </c>
      <c r="L3571">
        <v>99</v>
      </c>
      <c r="M3571">
        <v>48</v>
      </c>
      <c r="N3571">
        <v>99</v>
      </c>
      <c r="O3571">
        <v>99</v>
      </c>
      <c r="P3571">
        <v>9999</v>
      </c>
      <c r="Q3571">
        <v>91</v>
      </c>
      <c r="R3571">
        <v>103</v>
      </c>
      <c r="S3571">
        <v>103</v>
      </c>
      <c r="T3571">
        <v>1.1635788522367829</v>
      </c>
      <c r="U3571">
        <v>1.4480849685925381</v>
      </c>
      <c r="V3571">
        <v>8</v>
      </c>
      <c r="W3571">
        <v>48</v>
      </c>
      <c r="X3571">
        <v>179.26979351839188</v>
      </c>
      <c r="Y3571">
        <v>165.46601941747562</v>
      </c>
      <c r="Z3571">
        <v>165.46601941747562</v>
      </c>
      <c r="AA3571">
        <v>25.891155866746274</v>
      </c>
      <c r="AB3571">
        <v>0</v>
      </c>
    </row>
    <row r="3572" spans="1:28">
      <c r="A3572">
        <v>10</v>
      </c>
      <c r="B3572">
        <v>681</v>
      </c>
      <c r="C3572">
        <v>2005</v>
      </c>
      <c r="D3572">
        <v>99</v>
      </c>
      <c r="E3572">
        <v>99</v>
      </c>
      <c r="F3572">
        <v>99</v>
      </c>
      <c r="G3572">
        <v>99</v>
      </c>
      <c r="H3572">
        <v>99</v>
      </c>
      <c r="I3572">
        <v>99</v>
      </c>
      <c r="J3572">
        <v>999</v>
      </c>
      <c r="K3572">
        <v>99</v>
      </c>
      <c r="L3572">
        <v>99</v>
      </c>
      <c r="M3572">
        <v>49</v>
      </c>
      <c r="N3572">
        <v>99</v>
      </c>
      <c r="O3572">
        <v>99</v>
      </c>
      <c r="P3572">
        <v>9999</v>
      </c>
      <c r="Q3572">
        <v>169</v>
      </c>
      <c r="R3572">
        <v>224</v>
      </c>
      <c r="S3572">
        <v>224</v>
      </c>
      <c r="T3572">
        <v>2.5305015815634886</v>
      </c>
      <c r="U3572">
        <v>3.0455156479927448</v>
      </c>
      <c r="V3572">
        <v>8</v>
      </c>
      <c r="W3572">
        <v>49</v>
      </c>
      <c r="X3572">
        <v>173.36567481813961</v>
      </c>
      <c r="Y3572">
        <v>160.01651785714287</v>
      </c>
      <c r="Z3572">
        <v>160.01651785714287</v>
      </c>
      <c r="AA3572">
        <v>23.869106311065597</v>
      </c>
      <c r="AB3572">
        <v>0</v>
      </c>
    </row>
    <row r="3573" spans="1:28">
      <c r="A3573">
        <v>10</v>
      </c>
      <c r="B3573">
        <v>682</v>
      </c>
      <c r="C3573">
        <v>2005</v>
      </c>
      <c r="D3573">
        <v>99</v>
      </c>
      <c r="E3573">
        <v>99</v>
      </c>
      <c r="F3573">
        <v>99</v>
      </c>
      <c r="G3573">
        <v>99</v>
      </c>
      <c r="H3573">
        <v>99</v>
      </c>
      <c r="I3573">
        <v>99</v>
      </c>
      <c r="J3573">
        <v>999</v>
      </c>
      <c r="K3573">
        <v>99</v>
      </c>
      <c r="L3573">
        <v>99</v>
      </c>
      <c r="M3573">
        <v>50</v>
      </c>
      <c r="N3573">
        <v>99</v>
      </c>
      <c r="O3573">
        <v>99</v>
      </c>
      <c r="P3573">
        <v>9999</v>
      </c>
      <c r="Q3573">
        <v>195</v>
      </c>
      <c r="R3573">
        <v>253</v>
      </c>
      <c r="S3573">
        <v>253</v>
      </c>
      <c r="T3573">
        <v>2.8581111613194756</v>
      </c>
      <c r="U3573">
        <v>3.4345944890523561</v>
      </c>
      <c r="V3573">
        <v>10.976284584980236</v>
      </c>
      <c r="W3573">
        <v>50</v>
      </c>
      <c r="X3573">
        <v>173.10325926370001</v>
      </c>
      <c r="Y3573">
        <v>159.77430830039523</v>
      </c>
      <c r="Z3573">
        <v>159.77430830039523</v>
      </c>
      <c r="AA3573">
        <v>27.681993048660409</v>
      </c>
      <c r="AB3573">
        <v>0</v>
      </c>
    </row>
    <row r="3574" spans="1:28">
      <c r="A3574">
        <v>10</v>
      </c>
      <c r="B3574">
        <v>683</v>
      </c>
      <c r="C3574">
        <v>2005</v>
      </c>
      <c r="D3574">
        <v>99</v>
      </c>
      <c r="E3574">
        <v>99</v>
      </c>
      <c r="F3574">
        <v>99</v>
      </c>
      <c r="G3574">
        <v>99</v>
      </c>
      <c r="H3574">
        <v>99</v>
      </c>
      <c r="I3574">
        <v>99</v>
      </c>
      <c r="J3574">
        <v>999</v>
      </c>
      <c r="K3574">
        <v>99</v>
      </c>
      <c r="L3574">
        <v>99</v>
      </c>
      <c r="M3574">
        <v>51</v>
      </c>
      <c r="N3574">
        <v>99</v>
      </c>
      <c r="O3574">
        <v>99</v>
      </c>
      <c r="P3574">
        <v>9999</v>
      </c>
      <c r="Q3574">
        <v>164</v>
      </c>
      <c r="R3574">
        <v>199</v>
      </c>
      <c r="S3574">
        <v>199</v>
      </c>
      <c r="T3574">
        <v>2.2480795300497065</v>
      </c>
      <c r="U3574">
        <v>2.6683916009882283</v>
      </c>
      <c r="V3574">
        <v>11.884422110552764</v>
      </c>
      <c r="W3574">
        <v>51</v>
      </c>
      <c r="X3574">
        <v>170.9805800399615</v>
      </c>
      <c r="Y3574">
        <v>157.81507537688449</v>
      </c>
      <c r="Z3574">
        <v>157.81507537688449</v>
      </c>
      <c r="AA3574">
        <v>27.457731314037954</v>
      </c>
      <c r="AB3574">
        <v>0</v>
      </c>
    </row>
    <row r="3575" spans="1:28">
      <c r="A3575">
        <v>10</v>
      </c>
      <c r="B3575">
        <v>684</v>
      </c>
      <c r="C3575">
        <v>2005</v>
      </c>
      <c r="D3575">
        <v>99</v>
      </c>
      <c r="E3575">
        <v>99</v>
      </c>
      <c r="F3575">
        <v>99</v>
      </c>
      <c r="G3575">
        <v>99</v>
      </c>
      <c r="H3575">
        <v>99</v>
      </c>
      <c r="I3575">
        <v>99</v>
      </c>
      <c r="J3575">
        <v>999</v>
      </c>
      <c r="K3575">
        <v>99</v>
      </c>
      <c r="L3575">
        <v>99</v>
      </c>
      <c r="M3575">
        <v>52</v>
      </c>
      <c r="N3575">
        <v>99</v>
      </c>
      <c r="O3575">
        <v>99</v>
      </c>
      <c r="P3575">
        <v>9999</v>
      </c>
      <c r="Q3575">
        <v>268</v>
      </c>
      <c r="R3575">
        <v>369</v>
      </c>
      <c r="S3575">
        <v>369</v>
      </c>
      <c r="T3575">
        <v>4.168549480343426</v>
      </c>
      <c r="U3575">
        <v>4.7564616426566788</v>
      </c>
      <c r="V3575">
        <v>11.238482384823849</v>
      </c>
      <c r="W3575">
        <v>52</v>
      </c>
      <c r="X3575">
        <v>164.36446487975161</v>
      </c>
      <c r="Y3575">
        <v>151.70840108401092</v>
      </c>
      <c r="Z3575">
        <v>151.70840108401092</v>
      </c>
      <c r="AA3575">
        <v>24.884838494037766</v>
      </c>
      <c r="AB3575">
        <v>0</v>
      </c>
    </row>
    <row r="3576" spans="1:28">
      <c r="A3576">
        <v>10</v>
      </c>
      <c r="B3576">
        <v>685</v>
      </c>
      <c r="C3576">
        <v>2005</v>
      </c>
      <c r="D3576">
        <v>99</v>
      </c>
      <c r="E3576">
        <v>99</v>
      </c>
      <c r="F3576">
        <v>99</v>
      </c>
      <c r="G3576">
        <v>99</v>
      </c>
      <c r="H3576">
        <v>99</v>
      </c>
      <c r="I3576">
        <v>99</v>
      </c>
      <c r="J3576">
        <v>999</v>
      </c>
      <c r="K3576">
        <v>99</v>
      </c>
      <c r="L3576">
        <v>99</v>
      </c>
      <c r="M3576">
        <v>53</v>
      </c>
      <c r="N3576">
        <v>99</v>
      </c>
      <c r="O3576">
        <v>99</v>
      </c>
      <c r="P3576">
        <v>9999</v>
      </c>
      <c r="Q3576">
        <v>324</v>
      </c>
      <c r="R3576">
        <v>472</v>
      </c>
      <c r="S3576">
        <v>472</v>
      </c>
      <c r="T3576">
        <v>5.3321283325802069</v>
      </c>
      <c r="U3576">
        <v>5.9793257683079357</v>
      </c>
      <c r="V3576">
        <v>11.372881355932204</v>
      </c>
      <c r="W3576">
        <v>53</v>
      </c>
      <c r="X3576">
        <v>161.53272306590529</v>
      </c>
      <c r="Y3576">
        <v>149.09470338983061</v>
      </c>
      <c r="Z3576">
        <v>149.09470338983061</v>
      </c>
      <c r="AA3576">
        <v>24.314058183193634</v>
      </c>
      <c r="AB3576">
        <v>0</v>
      </c>
    </row>
    <row r="3577" spans="1:28">
      <c r="A3577">
        <v>10</v>
      </c>
      <c r="B3577">
        <v>686</v>
      </c>
      <c r="C3577">
        <v>2005</v>
      </c>
      <c r="D3577">
        <v>99</v>
      </c>
      <c r="E3577">
        <v>99</v>
      </c>
      <c r="F3577">
        <v>99</v>
      </c>
      <c r="G3577">
        <v>99</v>
      </c>
      <c r="H3577">
        <v>99</v>
      </c>
      <c r="I3577">
        <v>99</v>
      </c>
      <c r="J3577">
        <v>999</v>
      </c>
      <c r="K3577">
        <v>99</v>
      </c>
      <c r="L3577">
        <v>99</v>
      </c>
      <c r="M3577">
        <v>54</v>
      </c>
      <c r="N3577">
        <v>99</v>
      </c>
      <c r="O3577">
        <v>99</v>
      </c>
      <c r="P3577">
        <v>9999</v>
      </c>
      <c r="Q3577">
        <v>325</v>
      </c>
      <c r="R3577">
        <v>502</v>
      </c>
      <c r="S3577">
        <v>502</v>
      </c>
      <c r="T3577">
        <v>5.671034794396749</v>
      </c>
      <c r="U3577">
        <v>6.1971375277978735</v>
      </c>
      <c r="V3577">
        <v>11.882470119521916</v>
      </c>
      <c r="W3577">
        <v>54</v>
      </c>
      <c r="X3577">
        <v>157.41195564437811</v>
      </c>
      <c r="Y3577">
        <v>145.29123505976102</v>
      </c>
      <c r="Z3577">
        <v>145.29123505976102</v>
      </c>
      <c r="AA3577">
        <v>24.916655553516879</v>
      </c>
      <c r="AB3577">
        <v>0</v>
      </c>
    </row>
    <row r="3578" spans="1:28">
      <c r="A3578">
        <v>10</v>
      </c>
      <c r="B3578">
        <v>687</v>
      </c>
      <c r="C3578">
        <v>2005</v>
      </c>
      <c r="D3578">
        <v>99</v>
      </c>
      <c r="E3578">
        <v>99</v>
      </c>
      <c r="F3578">
        <v>99</v>
      </c>
      <c r="G3578">
        <v>99</v>
      </c>
      <c r="H3578">
        <v>99</v>
      </c>
      <c r="I3578">
        <v>99</v>
      </c>
      <c r="J3578">
        <v>999</v>
      </c>
      <c r="K3578">
        <v>99</v>
      </c>
      <c r="L3578">
        <v>99</v>
      </c>
      <c r="M3578">
        <v>55</v>
      </c>
      <c r="N3578">
        <v>99</v>
      </c>
      <c r="O3578">
        <v>99</v>
      </c>
      <c r="P3578">
        <v>9999</v>
      </c>
      <c r="Q3578">
        <v>551</v>
      </c>
      <c r="R3578">
        <v>1001</v>
      </c>
      <c r="S3578">
        <v>1001</v>
      </c>
      <c r="T3578">
        <v>11.308178942611837</v>
      </c>
      <c r="U3578">
        <v>11.537429848427305</v>
      </c>
      <c r="V3578">
        <v>17.651348651348652</v>
      </c>
      <c r="W3578">
        <v>55</v>
      </c>
      <c r="X3578">
        <v>146.96884913569664</v>
      </c>
      <c r="Y3578">
        <v>135.65224775224763</v>
      </c>
      <c r="Z3578">
        <v>135.65224775224763</v>
      </c>
      <c r="AA3578">
        <v>26.731579827659033</v>
      </c>
      <c r="AB3578">
        <v>0</v>
      </c>
    </row>
    <row r="3579" spans="1:28">
      <c r="A3579">
        <v>10</v>
      </c>
      <c r="B3579">
        <v>688</v>
      </c>
      <c r="C3579">
        <v>2005</v>
      </c>
      <c r="D3579">
        <v>99</v>
      </c>
      <c r="E3579">
        <v>99</v>
      </c>
      <c r="F3579">
        <v>99</v>
      </c>
      <c r="G3579">
        <v>99</v>
      </c>
      <c r="H3579">
        <v>99</v>
      </c>
      <c r="I3579">
        <v>99</v>
      </c>
      <c r="J3579">
        <v>999</v>
      </c>
      <c r="K3579">
        <v>99</v>
      </c>
      <c r="L3579">
        <v>99</v>
      </c>
      <c r="M3579">
        <v>56</v>
      </c>
      <c r="N3579">
        <v>99</v>
      </c>
      <c r="O3579">
        <v>99</v>
      </c>
      <c r="P3579">
        <v>9999</v>
      </c>
      <c r="Q3579">
        <v>497</v>
      </c>
      <c r="R3579">
        <v>926</v>
      </c>
      <c r="S3579">
        <v>926</v>
      </c>
      <c r="T3579">
        <v>10.460912788070493</v>
      </c>
      <c r="U3579">
        <v>10.655986824066638</v>
      </c>
      <c r="V3579">
        <v>15.012958963282937</v>
      </c>
      <c r="W3579">
        <v>56</v>
      </c>
      <c r="X3579">
        <v>146.73475309407505</v>
      </c>
      <c r="Y3579">
        <v>135.43617710583152</v>
      </c>
      <c r="Z3579">
        <v>135.43617710583152</v>
      </c>
      <c r="AA3579">
        <v>24.121372769027804</v>
      </c>
      <c r="AB3579">
        <v>0</v>
      </c>
    </row>
    <row r="3580" spans="1:28">
      <c r="A3580">
        <v>10</v>
      </c>
      <c r="B3580">
        <v>689</v>
      </c>
      <c r="C3580">
        <v>2005</v>
      </c>
      <c r="D3580">
        <v>99</v>
      </c>
      <c r="E3580">
        <v>99</v>
      </c>
      <c r="F3580">
        <v>99</v>
      </c>
      <c r="G3580">
        <v>99</v>
      </c>
      <c r="H3580">
        <v>99</v>
      </c>
      <c r="I3580">
        <v>99</v>
      </c>
      <c r="J3580">
        <v>999</v>
      </c>
      <c r="K3580">
        <v>99</v>
      </c>
      <c r="L3580">
        <v>99</v>
      </c>
      <c r="M3580">
        <v>57</v>
      </c>
      <c r="N3580">
        <v>99</v>
      </c>
      <c r="O3580">
        <v>99</v>
      </c>
      <c r="P3580">
        <v>9999</v>
      </c>
      <c r="Q3580">
        <v>373</v>
      </c>
      <c r="R3580">
        <v>659</v>
      </c>
      <c r="S3580">
        <v>659</v>
      </c>
      <c r="T3580">
        <v>7.444645277903299</v>
      </c>
      <c r="U3580">
        <v>7.4395864439942558</v>
      </c>
      <c r="V3580">
        <v>14.773899848254931</v>
      </c>
      <c r="W3580">
        <v>57</v>
      </c>
      <c r="X3580">
        <v>143.95066559036729</v>
      </c>
      <c r="Y3580">
        <v>132.86646433990902</v>
      </c>
      <c r="Z3580">
        <v>132.86646433990902</v>
      </c>
      <c r="AA3580">
        <v>22.419880243646968</v>
      </c>
      <c r="AB3580">
        <v>0</v>
      </c>
    </row>
    <row r="3581" spans="1:28">
      <c r="A3581">
        <v>10</v>
      </c>
      <c r="B3581">
        <v>690</v>
      </c>
      <c r="C3581">
        <v>2005</v>
      </c>
      <c r="D3581">
        <v>99</v>
      </c>
      <c r="E3581">
        <v>99</v>
      </c>
      <c r="F3581">
        <v>99</v>
      </c>
      <c r="G3581">
        <v>99</v>
      </c>
      <c r="H3581">
        <v>99</v>
      </c>
      <c r="I3581">
        <v>99</v>
      </c>
      <c r="J3581">
        <v>999</v>
      </c>
      <c r="K3581">
        <v>99</v>
      </c>
      <c r="L3581">
        <v>99</v>
      </c>
      <c r="M3581">
        <v>58</v>
      </c>
      <c r="N3581">
        <v>99</v>
      </c>
      <c r="O3581">
        <v>99</v>
      </c>
      <c r="P3581">
        <v>9999</v>
      </c>
      <c r="Q3581">
        <v>496</v>
      </c>
      <c r="R3581">
        <v>984</v>
      </c>
      <c r="S3581">
        <v>984</v>
      </c>
      <c r="T3581">
        <v>11.11613194758247</v>
      </c>
      <c r="U3581">
        <v>10.645918287495718</v>
      </c>
      <c r="V3581">
        <v>15.641260162601622</v>
      </c>
      <c r="W3581">
        <v>58</v>
      </c>
      <c r="X3581">
        <v>137.95528014868441</v>
      </c>
      <c r="Y3581">
        <v>127.33272357723578</v>
      </c>
      <c r="Z3581">
        <v>127.33272357723578</v>
      </c>
      <c r="AA3581">
        <v>23.489104598910082</v>
      </c>
      <c r="AB3581">
        <v>0</v>
      </c>
    </row>
    <row r="3582" spans="1:28">
      <c r="A3582">
        <v>10</v>
      </c>
      <c r="B3582">
        <v>691</v>
      </c>
      <c r="C3582">
        <v>2005</v>
      </c>
      <c r="D3582">
        <v>99</v>
      </c>
      <c r="E3582">
        <v>99</v>
      </c>
      <c r="F3582">
        <v>99</v>
      </c>
      <c r="G3582">
        <v>99</v>
      </c>
      <c r="H3582">
        <v>99</v>
      </c>
      <c r="I3582">
        <v>99</v>
      </c>
      <c r="J3582">
        <v>999</v>
      </c>
      <c r="K3582">
        <v>99</v>
      </c>
      <c r="L3582">
        <v>99</v>
      </c>
      <c r="M3582">
        <v>59</v>
      </c>
      <c r="N3582">
        <v>99</v>
      </c>
      <c r="O3582">
        <v>99</v>
      </c>
      <c r="P3582">
        <v>9999</v>
      </c>
      <c r="Q3582">
        <v>446</v>
      </c>
      <c r="R3582">
        <v>915</v>
      </c>
      <c r="S3582">
        <v>915</v>
      </c>
      <c r="T3582">
        <v>10.336647085404431</v>
      </c>
      <c r="U3582">
        <v>9.5569274632887176</v>
      </c>
      <c r="V3582">
        <v>15.579234972677597</v>
      </c>
      <c r="W3582">
        <v>59</v>
      </c>
      <c r="X3582">
        <v>133.18260128234715</v>
      </c>
      <c r="Y3582">
        <v>122.92754098360663</v>
      </c>
      <c r="Z3582">
        <v>122.92754098360663</v>
      </c>
      <c r="AA3582">
        <v>21.908378664379512</v>
      </c>
      <c r="AB3582">
        <v>0</v>
      </c>
    </row>
    <row r="3583" spans="1:28">
      <c r="A3583">
        <v>10</v>
      </c>
      <c r="B3583">
        <v>692</v>
      </c>
      <c r="C3583">
        <v>2005</v>
      </c>
      <c r="D3583">
        <v>99</v>
      </c>
      <c r="E3583">
        <v>99</v>
      </c>
      <c r="F3583">
        <v>99</v>
      </c>
      <c r="G3583">
        <v>99</v>
      </c>
      <c r="H3583">
        <v>99</v>
      </c>
      <c r="I3583">
        <v>99</v>
      </c>
      <c r="J3583">
        <v>999</v>
      </c>
      <c r="K3583">
        <v>99</v>
      </c>
      <c r="L3583">
        <v>99</v>
      </c>
      <c r="M3583">
        <v>60</v>
      </c>
      <c r="N3583">
        <v>99</v>
      </c>
      <c r="O3583">
        <v>99</v>
      </c>
      <c r="P3583">
        <v>9999</v>
      </c>
      <c r="Q3583">
        <v>374</v>
      </c>
      <c r="R3583">
        <v>768</v>
      </c>
      <c r="S3583">
        <v>768</v>
      </c>
      <c r="T3583">
        <v>8.6760054225033887</v>
      </c>
      <c r="U3583">
        <v>7.7680671392109888</v>
      </c>
      <c r="V3583">
        <v>18.483072916666671</v>
      </c>
      <c r="W3583">
        <v>60</v>
      </c>
      <c r="X3583">
        <v>128.97396397616467</v>
      </c>
      <c r="Y3583">
        <v>119.04296875000009</v>
      </c>
      <c r="Z3583">
        <v>119.04296875000009</v>
      </c>
      <c r="AA3583">
        <v>21.895430995487938</v>
      </c>
      <c r="AB3583">
        <v>0</v>
      </c>
    </row>
    <row r="3584" spans="1:28">
      <c r="A3584">
        <v>10</v>
      </c>
      <c r="B3584">
        <v>693</v>
      </c>
      <c r="C3584">
        <v>2005</v>
      </c>
      <c r="D3584">
        <v>99</v>
      </c>
      <c r="E3584">
        <v>99</v>
      </c>
      <c r="F3584">
        <v>99</v>
      </c>
      <c r="G3584">
        <v>99</v>
      </c>
      <c r="H3584">
        <v>99</v>
      </c>
      <c r="I3584">
        <v>99</v>
      </c>
      <c r="J3584">
        <v>999</v>
      </c>
      <c r="K3584">
        <v>99</v>
      </c>
      <c r="L3584">
        <v>99</v>
      </c>
      <c r="M3584">
        <v>61</v>
      </c>
      <c r="N3584">
        <v>99</v>
      </c>
      <c r="O3584">
        <v>99</v>
      </c>
      <c r="P3584">
        <v>9999</v>
      </c>
      <c r="Q3584">
        <v>263</v>
      </c>
      <c r="R3584">
        <v>435</v>
      </c>
      <c r="S3584">
        <v>435</v>
      </c>
      <c r="T3584">
        <v>4.9141436963398091</v>
      </c>
      <c r="U3584">
        <v>4.2883384170238292</v>
      </c>
      <c r="V3584">
        <v>18.319540229885057</v>
      </c>
      <c r="W3584">
        <v>61</v>
      </c>
      <c r="X3584">
        <v>125.70428761783781</v>
      </c>
      <c r="Y3584">
        <v>116.02505747126436</v>
      </c>
      <c r="Z3584">
        <v>116.02505747126436</v>
      </c>
      <c r="AA3584">
        <v>21.956434234798952</v>
      </c>
      <c r="AB3584">
        <v>0</v>
      </c>
    </row>
    <row r="3585" spans="1:28">
      <c r="A3585">
        <v>10</v>
      </c>
      <c r="B3585">
        <v>694</v>
      </c>
      <c r="C3585">
        <v>2005</v>
      </c>
      <c r="D3585">
        <v>99</v>
      </c>
      <c r="E3585">
        <v>99</v>
      </c>
      <c r="F3585">
        <v>99</v>
      </c>
      <c r="G3585">
        <v>99</v>
      </c>
      <c r="H3585">
        <v>99</v>
      </c>
      <c r="I3585">
        <v>99</v>
      </c>
      <c r="J3585">
        <v>999</v>
      </c>
      <c r="K3585">
        <v>99</v>
      </c>
      <c r="L3585">
        <v>99</v>
      </c>
      <c r="M3585">
        <v>62</v>
      </c>
      <c r="N3585">
        <v>99</v>
      </c>
      <c r="O3585">
        <v>99</v>
      </c>
      <c r="P3585">
        <v>9999</v>
      </c>
      <c r="Q3585">
        <v>190</v>
      </c>
      <c r="R3585">
        <v>358</v>
      </c>
      <c r="S3585">
        <v>358</v>
      </c>
      <c r="T3585">
        <v>4.0442837776773608</v>
      </c>
      <c r="U3585">
        <v>3.3379790212481804</v>
      </c>
      <c r="V3585">
        <v>17.907821229050278</v>
      </c>
      <c r="W3585">
        <v>62</v>
      </c>
      <c r="X3585">
        <v>118.89151842728047</v>
      </c>
      <c r="Y3585">
        <v>109.73687150837993</v>
      </c>
      <c r="Z3585">
        <v>109.73687150837993</v>
      </c>
      <c r="AA3585">
        <v>20.86411833238957</v>
      </c>
      <c r="AB3585">
        <v>0</v>
      </c>
    </row>
    <row r="3586" spans="1:28">
      <c r="A3586">
        <v>10</v>
      </c>
      <c r="B3586">
        <v>695</v>
      </c>
      <c r="C3586">
        <v>2005</v>
      </c>
      <c r="D3586">
        <v>99</v>
      </c>
      <c r="E3586">
        <v>99</v>
      </c>
      <c r="F3586">
        <v>99</v>
      </c>
      <c r="G3586">
        <v>99</v>
      </c>
      <c r="H3586">
        <v>99</v>
      </c>
      <c r="I3586">
        <v>99</v>
      </c>
      <c r="J3586">
        <v>999</v>
      </c>
      <c r="K3586">
        <v>99</v>
      </c>
      <c r="L3586">
        <v>99</v>
      </c>
      <c r="M3586">
        <v>63</v>
      </c>
      <c r="N3586">
        <v>99</v>
      </c>
      <c r="O3586">
        <v>99</v>
      </c>
      <c r="P3586">
        <v>9999</v>
      </c>
      <c r="Q3586">
        <v>72</v>
      </c>
      <c r="R3586">
        <v>108</v>
      </c>
      <c r="S3586">
        <v>108</v>
      </c>
      <c r="T3586">
        <v>1.2200632625395389</v>
      </c>
      <c r="U3586">
        <v>1.0685563681284678</v>
      </c>
      <c r="V3586">
        <v>20.037037037037035</v>
      </c>
      <c r="W3586">
        <v>63</v>
      </c>
      <c r="X3586">
        <v>126.16066770996343</v>
      </c>
      <c r="Y3586">
        <v>116.4462962962963</v>
      </c>
      <c r="Z3586">
        <v>116.4462962962963</v>
      </c>
      <c r="AA3586">
        <v>25.283278129017404</v>
      </c>
      <c r="AB3586">
        <v>0</v>
      </c>
    </row>
    <row r="3587" spans="1:28">
      <c r="A3587">
        <v>10</v>
      </c>
      <c r="B3587">
        <v>696</v>
      </c>
      <c r="C3587">
        <v>2005</v>
      </c>
      <c r="D3587">
        <v>99</v>
      </c>
      <c r="E3587">
        <v>99</v>
      </c>
      <c r="F3587">
        <v>99</v>
      </c>
      <c r="G3587">
        <v>99</v>
      </c>
      <c r="H3587">
        <v>99</v>
      </c>
      <c r="I3587">
        <v>99</v>
      </c>
      <c r="J3587">
        <v>999</v>
      </c>
      <c r="K3587">
        <v>99</v>
      </c>
      <c r="L3587">
        <v>99</v>
      </c>
      <c r="M3587">
        <v>64</v>
      </c>
      <c r="N3587">
        <v>99</v>
      </c>
      <c r="O3587">
        <v>99</v>
      </c>
      <c r="P3587">
        <v>9999</v>
      </c>
      <c r="Q3587">
        <v>23</v>
      </c>
      <c r="R3587">
        <v>28</v>
      </c>
      <c r="S3587">
        <v>28</v>
      </c>
      <c r="T3587">
        <v>0.31631269769543607</v>
      </c>
      <c r="U3587">
        <v>0.29441760398228034</v>
      </c>
      <c r="V3587">
        <v>17</v>
      </c>
      <c r="W3587">
        <v>64</v>
      </c>
      <c r="X3587">
        <v>134.0775421761337</v>
      </c>
      <c r="Y3587">
        <v>123.75357142857148</v>
      </c>
      <c r="Z3587">
        <v>123.75357142857148</v>
      </c>
      <c r="AA3587">
        <v>16.335357841697789</v>
      </c>
      <c r="AB3587">
        <v>0</v>
      </c>
    </row>
    <row r="3588" spans="1:28">
      <c r="A3588">
        <v>10</v>
      </c>
      <c r="B3588">
        <v>697</v>
      </c>
      <c r="C3588">
        <v>2005</v>
      </c>
      <c r="D3588">
        <v>99</v>
      </c>
      <c r="E3588">
        <v>99</v>
      </c>
      <c r="F3588">
        <v>99</v>
      </c>
      <c r="G3588">
        <v>99</v>
      </c>
      <c r="H3588">
        <v>99</v>
      </c>
      <c r="I3588">
        <v>99</v>
      </c>
      <c r="J3588">
        <v>999</v>
      </c>
      <c r="K3588">
        <v>99</v>
      </c>
      <c r="L3588">
        <v>99</v>
      </c>
      <c r="M3588">
        <v>65</v>
      </c>
      <c r="N3588">
        <v>99</v>
      </c>
      <c r="O3588">
        <v>99</v>
      </c>
      <c r="P3588">
        <v>9999</v>
      </c>
      <c r="Q3588">
        <v>15</v>
      </c>
      <c r="R3588">
        <v>18</v>
      </c>
      <c r="S3588">
        <v>18</v>
      </c>
      <c r="T3588">
        <v>0.20334387708992313</v>
      </c>
      <c r="U3588">
        <v>0.20039361605500799</v>
      </c>
      <c r="V3588">
        <v>17</v>
      </c>
      <c r="W3588">
        <v>65</v>
      </c>
      <c r="X3588">
        <v>141.95858914168775</v>
      </c>
      <c r="Y3588">
        <v>131.02777777777777</v>
      </c>
      <c r="Z3588">
        <v>131.02777777777777</v>
      </c>
      <c r="AA3588">
        <v>15.534935738362559</v>
      </c>
      <c r="AB3588">
        <v>0</v>
      </c>
    </row>
    <row r="3589" spans="1:28">
      <c r="A3589">
        <v>10</v>
      </c>
      <c r="B3589">
        <v>698</v>
      </c>
      <c r="C3589">
        <v>2005</v>
      </c>
      <c r="D3589">
        <v>99</v>
      </c>
      <c r="E3589">
        <v>99</v>
      </c>
      <c r="F3589">
        <v>99</v>
      </c>
      <c r="G3589">
        <v>99</v>
      </c>
      <c r="H3589">
        <v>99</v>
      </c>
      <c r="I3589">
        <v>99</v>
      </c>
      <c r="J3589">
        <v>999</v>
      </c>
      <c r="K3589">
        <v>99</v>
      </c>
      <c r="L3589">
        <v>99</v>
      </c>
      <c r="M3589">
        <v>66</v>
      </c>
      <c r="N3589">
        <v>99</v>
      </c>
      <c r="O3589">
        <v>99</v>
      </c>
      <c r="P3589">
        <v>9999</v>
      </c>
    </row>
    <row r="3590" spans="1:28">
      <c r="A3590">
        <v>10</v>
      </c>
      <c r="B3590">
        <v>699</v>
      </c>
      <c r="C3590">
        <v>2005</v>
      </c>
      <c r="D3590">
        <v>99</v>
      </c>
      <c r="E3590">
        <v>99</v>
      </c>
      <c r="F3590">
        <v>99</v>
      </c>
      <c r="G3590">
        <v>99</v>
      </c>
      <c r="H3590">
        <v>99</v>
      </c>
      <c r="I3590">
        <v>99</v>
      </c>
      <c r="J3590">
        <v>999</v>
      </c>
      <c r="K3590">
        <v>99</v>
      </c>
      <c r="L3590">
        <v>99</v>
      </c>
      <c r="M3590">
        <v>67</v>
      </c>
      <c r="N3590">
        <v>99</v>
      </c>
      <c r="O3590">
        <v>99</v>
      </c>
      <c r="P3590">
        <v>9999</v>
      </c>
    </row>
    <row r="3591" spans="1:28">
      <c r="A3591">
        <v>10</v>
      </c>
      <c r="B3591">
        <v>700</v>
      </c>
      <c r="C3591">
        <v>2005</v>
      </c>
      <c r="D3591">
        <v>99</v>
      </c>
      <c r="E3591">
        <v>99</v>
      </c>
      <c r="F3591">
        <v>99</v>
      </c>
      <c r="G3591">
        <v>99</v>
      </c>
      <c r="H3591">
        <v>99</v>
      </c>
      <c r="I3591">
        <v>99</v>
      </c>
      <c r="J3591">
        <v>999</v>
      </c>
      <c r="K3591">
        <v>99</v>
      </c>
      <c r="L3591">
        <v>99</v>
      </c>
      <c r="M3591">
        <v>68</v>
      </c>
      <c r="N3591">
        <v>99</v>
      </c>
      <c r="O3591">
        <v>99</v>
      </c>
      <c r="P3591">
        <v>9999</v>
      </c>
    </row>
    <row r="3592" spans="1:28">
      <c r="A3592">
        <v>10</v>
      </c>
      <c r="B3592">
        <v>701</v>
      </c>
      <c r="C3592">
        <v>2004</v>
      </c>
      <c r="D3592">
        <v>99</v>
      </c>
      <c r="E3592">
        <v>99</v>
      </c>
      <c r="F3592">
        <v>99</v>
      </c>
      <c r="G3592">
        <v>99</v>
      </c>
      <c r="H3592">
        <v>99</v>
      </c>
      <c r="I3592">
        <v>99</v>
      </c>
      <c r="J3592">
        <v>999</v>
      </c>
      <c r="K3592">
        <v>99</v>
      </c>
      <c r="L3592">
        <v>99</v>
      </c>
      <c r="M3592">
        <v>0</v>
      </c>
      <c r="N3592">
        <v>99</v>
      </c>
      <c r="O3592">
        <v>99</v>
      </c>
      <c r="P3592">
        <v>9999</v>
      </c>
      <c r="Q3592">
        <v>64</v>
      </c>
      <c r="R3592">
        <v>103</v>
      </c>
      <c r="S3592">
        <v>0</v>
      </c>
      <c r="T3592">
        <v>1.3104325699745547</v>
      </c>
      <c r="U3592">
        <v>0</v>
      </c>
      <c r="V3592">
        <v>54.310679611650478</v>
      </c>
      <c r="X3592">
        <v>118.02795864056628</v>
      </c>
      <c r="Y3592">
        <v>0</v>
      </c>
    </row>
    <row r="3593" spans="1:28">
      <c r="A3593">
        <v>10</v>
      </c>
      <c r="B3593">
        <v>702</v>
      </c>
      <c r="C3593">
        <v>2004</v>
      </c>
      <c r="D3593">
        <v>99</v>
      </c>
      <c r="E3593">
        <v>99</v>
      </c>
      <c r="F3593">
        <v>99</v>
      </c>
      <c r="G3593">
        <v>99</v>
      </c>
      <c r="H3593">
        <v>99</v>
      </c>
      <c r="I3593">
        <v>99</v>
      </c>
      <c r="J3593">
        <v>999</v>
      </c>
      <c r="K3593">
        <v>99</v>
      </c>
      <c r="L3593">
        <v>99</v>
      </c>
      <c r="M3593">
        <v>35</v>
      </c>
      <c r="N3593">
        <v>99</v>
      </c>
      <c r="O3593">
        <v>99</v>
      </c>
      <c r="P3593">
        <v>9999</v>
      </c>
      <c r="Q3593">
        <v>2</v>
      </c>
      <c r="R3593">
        <v>2</v>
      </c>
      <c r="S3593">
        <v>2</v>
      </c>
      <c r="T3593">
        <v>2.5445292620865138E-2</v>
      </c>
      <c r="U3593">
        <v>3.3506191942369354E-2</v>
      </c>
      <c r="V3593">
        <v>2</v>
      </c>
      <c r="W3593">
        <v>35</v>
      </c>
      <c r="X3593">
        <v>190.89924160346695</v>
      </c>
      <c r="Y3593">
        <v>176.2</v>
      </c>
      <c r="Z3593">
        <v>176.2</v>
      </c>
      <c r="AA3593">
        <v>68</v>
      </c>
      <c r="AB3593">
        <v>0</v>
      </c>
    </row>
    <row r="3594" spans="1:28">
      <c r="A3594">
        <v>10</v>
      </c>
      <c r="B3594">
        <v>703</v>
      </c>
      <c r="C3594">
        <v>2004</v>
      </c>
      <c r="D3594">
        <v>99</v>
      </c>
      <c r="E3594">
        <v>99</v>
      </c>
      <c r="F3594">
        <v>99</v>
      </c>
      <c r="G3594">
        <v>99</v>
      </c>
      <c r="H3594">
        <v>99</v>
      </c>
      <c r="I3594">
        <v>99</v>
      </c>
      <c r="J3594">
        <v>999</v>
      </c>
      <c r="K3594">
        <v>99</v>
      </c>
      <c r="L3594">
        <v>99</v>
      </c>
      <c r="M3594">
        <v>36</v>
      </c>
      <c r="N3594">
        <v>99</v>
      </c>
      <c r="O3594">
        <v>99</v>
      </c>
      <c r="P3594">
        <v>9999</v>
      </c>
      <c r="Q3594">
        <v>1</v>
      </c>
      <c r="R3594">
        <v>1</v>
      </c>
      <c r="S3594">
        <v>1</v>
      </c>
      <c r="T3594">
        <v>1.2722646310432569E-2</v>
      </c>
      <c r="U3594">
        <v>2.1668731962729781E-2</v>
      </c>
      <c r="V3594">
        <v>2</v>
      </c>
      <c r="W3594">
        <v>36</v>
      </c>
      <c r="X3594">
        <v>246.91224268689061</v>
      </c>
      <c r="Y3594">
        <v>227.9</v>
      </c>
      <c r="Z3594">
        <v>227.9</v>
      </c>
      <c r="AA3594">
        <v>0</v>
      </c>
      <c r="AB3594">
        <v>0</v>
      </c>
    </row>
    <row r="3595" spans="1:28">
      <c r="A3595">
        <v>10</v>
      </c>
      <c r="B3595">
        <v>704</v>
      </c>
      <c r="C3595">
        <v>2004</v>
      </c>
      <c r="D3595">
        <v>99</v>
      </c>
      <c r="E3595">
        <v>99</v>
      </c>
      <c r="F3595">
        <v>99</v>
      </c>
      <c r="G3595">
        <v>99</v>
      </c>
      <c r="H3595">
        <v>99</v>
      </c>
      <c r="I3595">
        <v>99</v>
      </c>
      <c r="J3595">
        <v>999</v>
      </c>
      <c r="K3595">
        <v>99</v>
      </c>
      <c r="L3595">
        <v>99</v>
      </c>
      <c r="M3595">
        <v>37</v>
      </c>
      <c r="N3595">
        <v>99</v>
      </c>
      <c r="O3595">
        <v>99</v>
      </c>
      <c r="P3595">
        <v>9999</v>
      </c>
      <c r="Q3595">
        <v>1</v>
      </c>
      <c r="R3595">
        <v>3</v>
      </c>
      <c r="S3595">
        <v>3</v>
      </c>
      <c r="T3595">
        <v>3.8167938931297725E-2</v>
      </c>
      <c r="U3595">
        <v>6.392228389005368E-2</v>
      </c>
      <c r="V3595">
        <v>2</v>
      </c>
      <c r="W3595">
        <v>37</v>
      </c>
      <c r="X3595">
        <v>242.79523293607795</v>
      </c>
      <c r="Y3595">
        <v>224.1</v>
      </c>
      <c r="Z3595">
        <v>224.1</v>
      </c>
      <c r="AA3595">
        <v>5.1322509681431399</v>
      </c>
      <c r="AB3595">
        <v>0</v>
      </c>
    </row>
    <row r="3596" spans="1:28">
      <c r="A3596">
        <v>10</v>
      </c>
      <c r="B3596">
        <v>705</v>
      </c>
      <c r="C3596">
        <v>2004</v>
      </c>
      <c r="D3596">
        <v>99</v>
      </c>
      <c r="E3596">
        <v>99</v>
      </c>
      <c r="F3596">
        <v>99</v>
      </c>
      <c r="G3596">
        <v>99</v>
      </c>
      <c r="H3596">
        <v>99</v>
      </c>
      <c r="I3596">
        <v>99</v>
      </c>
      <c r="J3596">
        <v>999</v>
      </c>
      <c r="K3596">
        <v>99</v>
      </c>
      <c r="L3596">
        <v>99</v>
      </c>
      <c r="M3596">
        <v>38</v>
      </c>
      <c r="N3596">
        <v>99</v>
      </c>
      <c r="O3596">
        <v>99</v>
      </c>
      <c r="P3596">
        <v>9999</v>
      </c>
      <c r="Q3596">
        <v>5</v>
      </c>
      <c r="R3596">
        <v>5</v>
      </c>
      <c r="S3596">
        <v>5</v>
      </c>
      <c r="T3596">
        <v>6.3613231552162836E-2</v>
      </c>
      <c r="U3596">
        <v>9.6525215833976621E-2</v>
      </c>
      <c r="V3596">
        <v>2</v>
      </c>
      <c r="W3596">
        <v>38</v>
      </c>
      <c r="X3596">
        <v>219.97833152762723</v>
      </c>
      <c r="Y3596">
        <v>203.04</v>
      </c>
      <c r="Z3596">
        <v>203.04</v>
      </c>
      <c r="AA3596">
        <v>16.103490304899523</v>
      </c>
      <c r="AB3596">
        <v>0</v>
      </c>
    </row>
    <row r="3597" spans="1:28">
      <c r="A3597">
        <v>10</v>
      </c>
      <c r="B3597">
        <v>706</v>
      </c>
      <c r="C3597">
        <v>2004</v>
      </c>
      <c r="D3597">
        <v>99</v>
      </c>
      <c r="E3597">
        <v>99</v>
      </c>
      <c r="F3597">
        <v>99</v>
      </c>
      <c r="G3597">
        <v>99</v>
      </c>
      <c r="H3597">
        <v>99</v>
      </c>
      <c r="I3597">
        <v>99</v>
      </c>
      <c r="J3597">
        <v>999</v>
      </c>
      <c r="K3597">
        <v>99</v>
      </c>
      <c r="L3597">
        <v>99</v>
      </c>
      <c r="M3597">
        <v>39</v>
      </c>
      <c r="N3597">
        <v>99</v>
      </c>
      <c r="O3597">
        <v>99</v>
      </c>
      <c r="P3597">
        <v>9999</v>
      </c>
      <c r="Q3597">
        <v>5</v>
      </c>
      <c r="R3597">
        <v>5</v>
      </c>
      <c r="S3597">
        <v>5</v>
      </c>
      <c r="T3597">
        <v>6.3613231552162836E-2</v>
      </c>
      <c r="U3597">
        <v>0.10616632781739392</v>
      </c>
      <c r="V3597">
        <v>2</v>
      </c>
      <c r="W3597">
        <v>39</v>
      </c>
      <c r="X3597">
        <v>241.95016251354281</v>
      </c>
      <c r="Y3597">
        <v>223.32000000000005</v>
      </c>
      <c r="Z3597">
        <v>223.32000000000005</v>
      </c>
      <c r="AA3597">
        <v>38.75122707734549</v>
      </c>
      <c r="AB3597">
        <v>0</v>
      </c>
    </row>
    <row r="3598" spans="1:28">
      <c r="A3598">
        <v>10</v>
      </c>
      <c r="B3598">
        <v>707</v>
      </c>
      <c r="C3598">
        <v>2004</v>
      </c>
      <c r="D3598">
        <v>99</v>
      </c>
      <c r="E3598">
        <v>99</v>
      </c>
      <c r="F3598">
        <v>99</v>
      </c>
      <c r="G3598">
        <v>99</v>
      </c>
      <c r="H3598">
        <v>99</v>
      </c>
      <c r="I3598">
        <v>99</v>
      </c>
      <c r="J3598">
        <v>999</v>
      </c>
      <c r="K3598">
        <v>99</v>
      </c>
      <c r="L3598">
        <v>99</v>
      </c>
      <c r="M3598">
        <v>40</v>
      </c>
      <c r="N3598">
        <v>99</v>
      </c>
      <c r="O3598">
        <v>99</v>
      </c>
      <c r="P3598">
        <v>9999</v>
      </c>
      <c r="Q3598">
        <v>17</v>
      </c>
      <c r="R3598">
        <v>18</v>
      </c>
      <c r="S3598">
        <v>18</v>
      </c>
      <c r="T3598">
        <v>0.22900763358778625</v>
      </c>
      <c r="U3598">
        <v>0.27985847151864346</v>
      </c>
      <c r="V3598">
        <v>5</v>
      </c>
      <c r="W3598">
        <v>40</v>
      </c>
      <c r="X3598">
        <v>177.16383772721798</v>
      </c>
      <c r="Y3598">
        <v>163.52222222222221</v>
      </c>
      <c r="Z3598">
        <v>163.52222222222221</v>
      </c>
      <c r="AA3598">
        <v>36.667341744627194</v>
      </c>
      <c r="AB3598">
        <v>0</v>
      </c>
    </row>
    <row r="3599" spans="1:28">
      <c r="A3599">
        <v>10</v>
      </c>
      <c r="B3599">
        <v>708</v>
      </c>
      <c r="C3599">
        <v>2004</v>
      </c>
      <c r="D3599">
        <v>99</v>
      </c>
      <c r="E3599">
        <v>99</v>
      </c>
      <c r="F3599">
        <v>99</v>
      </c>
      <c r="G3599">
        <v>99</v>
      </c>
      <c r="H3599">
        <v>99</v>
      </c>
      <c r="I3599">
        <v>99</v>
      </c>
      <c r="J3599">
        <v>999</v>
      </c>
      <c r="K3599">
        <v>99</v>
      </c>
      <c r="L3599">
        <v>99</v>
      </c>
      <c r="M3599">
        <v>41</v>
      </c>
      <c r="N3599">
        <v>99</v>
      </c>
      <c r="O3599">
        <v>99</v>
      </c>
      <c r="P3599">
        <v>9999</v>
      </c>
      <c r="Q3599">
        <v>6</v>
      </c>
      <c r="R3599">
        <v>6</v>
      </c>
      <c r="S3599">
        <v>6</v>
      </c>
      <c r="T3599">
        <v>7.633587786259545E-2</v>
      </c>
      <c r="U3599">
        <v>0.11456189180295356</v>
      </c>
      <c r="V3599">
        <v>5</v>
      </c>
      <c r="W3599">
        <v>41</v>
      </c>
      <c r="X3599">
        <v>217.56951968219576</v>
      </c>
      <c r="Y3599">
        <v>200.81666666666672</v>
      </c>
      <c r="Z3599">
        <v>200.81666666666672</v>
      </c>
      <c r="AA3599">
        <v>20.728435916767712</v>
      </c>
      <c r="AB3599">
        <v>0</v>
      </c>
    </row>
    <row r="3600" spans="1:28">
      <c r="A3600">
        <v>10</v>
      </c>
      <c r="B3600">
        <v>709</v>
      </c>
      <c r="C3600">
        <v>2004</v>
      </c>
      <c r="D3600">
        <v>99</v>
      </c>
      <c r="E3600">
        <v>99</v>
      </c>
      <c r="F3600">
        <v>99</v>
      </c>
      <c r="G3600">
        <v>99</v>
      </c>
      <c r="H3600">
        <v>99</v>
      </c>
      <c r="I3600">
        <v>99</v>
      </c>
      <c r="J3600">
        <v>999</v>
      </c>
      <c r="K3600">
        <v>99</v>
      </c>
      <c r="L3600">
        <v>99</v>
      </c>
      <c r="M3600">
        <v>42</v>
      </c>
      <c r="N3600">
        <v>99</v>
      </c>
      <c r="O3600">
        <v>99</v>
      </c>
      <c r="P3600">
        <v>9999</v>
      </c>
      <c r="Q3600">
        <v>5</v>
      </c>
      <c r="R3600">
        <v>5</v>
      </c>
      <c r="S3600">
        <v>5</v>
      </c>
      <c r="T3600">
        <v>6.3613231552162836E-2</v>
      </c>
      <c r="U3600">
        <v>8.9803059845538727E-2</v>
      </c>
      <c r="V3600">
        <v>5</v>
      </c>
      <c r="W3600">
        <v>42</v>
      </c>
      <c r="X3600">
        <v>204.65872156013</v>
      </c>
      <c r="Y3600">
        <v>188.9</v>
      </c>
      <c r="Z3600">
        <v>188.9</v>
      </c>
      <c r="AA3600">
        <v>21.495673983385625</v>
      </c>
      <c r="AB3600">
        <v>0</v>
      </c>
    </row>
    <row r="3601" spans="1:28">
      <c r="A3601">
        <v>10</v>
      </c>
      <c r="B3601">
        <v>710</v>
      </c>
      <c r="C3601">
        <v>2004</v>
      </c>
      <c r="D3601">
        <v>99</v>
      </c>
      <c r="E3601">
        <v>99</v>
      </c>
      <c r="F3601">
        <v>99</v>
      </c>
      <c r="G3601">
        <v>99</v>
      </c>
      <c r="H3601">
        <v>99</v>
      </c>
      <c r="I3601">
        <v>99</v>
      </c>
      <c r="J3601">
        <v>999</v>
      </c>
      <c r="K3601">
        <v>99</v>
      </c>
      <c r="L3601">
        <v>99</v>
      </c>
      <c r="M3601">
        <v>43</v>
      </c>
      <c r="N3601">
        <v>99</v>
      </c>
      <c r="O3601">
        <v>99</v>
      </c>
      <c r="P3601">
        <v>9999</v>
      </c>
      <c r="Q3601">
        <v>28</v>
      </c>
      <c r="R3601">
        <v>31</v>
      </c>
      <c r="S3601">
        <v>31</v>
      </c>
      <c r="T3601">
        <v>0.3944020356234097</v>
      </c>
      <c r="U3601">
        <v>0.56313982303139931</v>
      </c>
      <c r="V3601">
        <v>5</v>
      </c>
      <c r="W3601">
        <v>43</v>
      </c>
      <c r="X3601">
        <v>206.99681962744216</v>
      </c>
      <c r="Y3601">
        <v>191.05806451612901</v>
      </c>
      <c r="Z3601">
        <v>191.05806451612901</v>
      </c>
      <c r="AA3601">
        <v>18.759509832539319</v>
      </c>
      <c r="AB3601">
        <v>0</v>
      </c>
    </row>
    <row r="3602" spans="1:28">
      <c r="A3602">
        <v>10</v>
      </c>
      <c r="B3602">
        <v>711</v>
      </c>
      <c r="C3602">
        <v>2004</v>
      </c>
      <c r="D3602">
        <v>99</v>
      </c>
      <c r="E3602">
        <v>99</v>
      </c>
      <c r="F3602">
        <v>99</v>
      </c>
      <c r="G3602">
        <v>99</v>
      </c>
      <c r="H3602">
        <v>99</v>
      </c>
      <c r="I3602">
        <v>99</v>
      </c>
      <c r="J3602">
        <v>999</v>
      </c>
      <c r="K3602">
        <v>99</v>
      </c>
      <c r="L3602">
        <v>99</v>
      </c>
      <c r="M3602">
        <v>44</v>
      </c>
      <c r="N3602">
        <v>99</v>
      </c>
      <c r="O3602">
        <v>99</v>
      </c>
      <c r="P3602">
        <v>9999</v>
      </c>
      <c r="Q3602">
        <v>25</v>
      </c>
      <c r="R3602">
        <v>26</v>
      </c>
      <c r="S3602">
        <v>26</v>
      </c>
      <c r="T3602">
        <v>0.33078880407124683</v>
      </c>
      <c r="U3602">
        <v>0.4594740992097045</v>
      </c>
      <c r="V3602">
        <v>5</v>
      </c>
      <c r="W3602">
        <v>44</v>
      </c>
      <c r="X3602">
        <v>201.37094757896497</v>
      </c>
      <c r="Y3602">
        <v>185.86538461538464</v>
      </c>
      <c r="Z3602">
        <v>185.86538461538464</v>
      </c>
      <c r="AA3602">
        <v>20.099061254536505</v>
      </c>
      <c r="AB3602">
        <v>0</v>
      </c>
    </row>
    <row r="3603" spans="1:28">
      <c r="A3603">
        <v>10</v>
      </c>
      <c r="B3603">
        <v>712</v>
      </c>
      <c r="C3603">
        <v>2004</v>
      </c>
      <c r="D3603">
        <v>99</v>
      </c>
      <c r="E3603">
        <v>99</v>
      </c>
      <c r="F3603">
        <v>99</v>
      </c>
      <c r="G3603">
        <v>99</v>
      </c>
      <c r="H3603">
        <v>99</v>
      </c>
      <c r="I3603">
        <v>99</v>
      </c>
      <c r="J3603">
        <v>999</v>
      </c>
      <c r="K3603">
        <v>99</v>
      </c>
      <c r="L3603">
        <v>99</v>
      </c>
      <c r="M3603">
        <v>45</v>
      </c>
      <c r="N3603">
        <v>99</v>
      </c>
      <c r="O3603">
        <v>99</v>
      </c>
      <c r="P3603">
        <v>9999</v>
      </c>
      <c r="Q3603">
        <v>20</v>
      </c>
      <c r="R3603">
        <v>20</v>
      </c>
      <c r="S3603">
        <v>20</v>
      </c>
      <c r="T3603">
        <v>0.2544529262086514</v>
      </c>
      <c r="U3603">
        <v>0.34726068340271166</v>
      </c>
      <c r="V3603">
        <v>8</v>
      </c>
      <c r="W3603">
        <v>45</v>
      </c>
      <c r="X3603">
        <v>197.84940411700973</v>
      </c>
      <c r="Y3603">
        <v>182.61499999999995</v>
      </c>
      <c r="Z3603">
        <v>182.61499999999995</v>
      </c>
      <c r="AA3603">
        <v>26.827807867957112</v>
      </c>
      <c r="AB3603">
        <v>0</v>
      </c>
    </row>
    <row r="3604" spans="1:28">
      <c r="A3604">
        <v>10</v>
      </c>
      <c r="B3604">
        <v>713</v>
      </c>
      <c r="C3604">
        <v>2004</v>
      </c>
      <c r="D3604">
        <v>99</v>
      </c>
      <c r="E3604">
        <v>99</v>
      </c>
      <c r="F3604">
        <v>99</v>
      </c>
      <c r="G3604">
        <v>99</v>
      </c>
      <c r="H3604">
        <v>99</v>
      </c>
      <c r="I3604">
        <v>99</v>
      </c>
      <c r="J3604">
        <v>999</v>
      </c>
      <c r="K3604">
        <v>99</v>
      </c>
      <c r="L3604">
        <v>99</v>
      </c>
      <c r="M3604">
        <v>46</v>
      </c>
      <c r="N3604">
        <v>99</v>
      </c>
      <c r="O3604">
        <v>99</v>
      </c>
      <c r="P3604">
        <v>9999</v>
      </c>
      <c r="Q3604">
        <v>73</v>
      </c>
      <c r="R3604">
        <v>84</v>
      </c>
      <c r="S3604">
        <v>84</v>
      </c>
      <c r="T3604">
        <v>1.0687022900763361</v>
      </c>
      <c r="U3604">
        <v>1.4416219735204101</v>
      </c>
      <c r="V3604">
        <v>8</v>
      </c>
      <c r="W3604">
        <v>46</v>
      </c>
      <c r="X3604">
        <v>195.56054274364135</v>
      </c>
      <c r="Y3604">
        <v>180.50238095238089</v>
      </c>
      <c r="Z3604">
        <v>180.50238095238089</v>
      </c>
      <c r="AA3604">
        <v>24.832725989011969</v>
      </c>
      <c r="AB3604">
        <v>0</v>
      </c>
    </row>
    <row r="3605" spans="1:28">
      <c r="A3605">
        <v>10</v>
      </c>
      <c r="B3605">
        <v>714</v>
      </c>
      <c r="C3605">
        <v>2004</v>
      </c>
      <c r="D3605">
        <v>99</v>
      </c>
      <c r="E3605">
        <v>99</v>
      </c>
      <c r="F3605">
        <v>99</v>
      </c>
      <c r="G3605">
        <v>99</v>
      </c>
      <c r="H3605">
        <v>99</v>
      </c>
      <c r="I3605">
        <v>99</v>
      </c>
      <c r="J3605">
        <v>999</v>
      </c>
      <c r="K3605">
        <v>99</v>
      </c>
      <c r="L3605">
        <v>99</v>
      </c>
      <c r="M3605">
        <v>47</v>
      </c>
      <c r="N3605">
        <v>99</v>
      </c>
      <c r="O3605">
        <v>99</v>
      </c>
      <c r="P3605">
        <v>9999</v>
      </c>
      <c r="Q3605">
        <v>74</v>
      </c>
      <c r="R3605">
        <v>79</v>
      </c>
      <c r="S3605">
        <v>79</v>
      </c>
      <c r="T3605">
        <v>1.0050890585241732</v>
      </c>
      <c r="U3605">
        <v>1.2793964777994378</v>
      </c>
      <c r="V3605">
        <v>8</v>
      </c>
      <c r="W3605">
        <v>47</v>
      </c>
      <c r="X3605">
        <v>184.53858496646876</v>
      </c>
      <c r="Y3605">
        <v>170.3291139240506</v>
      </c>
      <c r="Z3605">
        <v>170.3291139240506</v>
      </c>
      <c r="AA3605">
        <v>29.310697713986823</v>
      </c>
      <c r="AB3605">
        <v>0</v>
      </c>
    </row>
    <row r="3606" spans="1:28">
      <c r="A3606">
        <v>10</v>
      </c>
      <c r="B3606">
        <v>715</v>
      </c>
      <c r="C3606">
        <v>2004</v>
      </c>
      <c r="D3606">
        <v>99</v>
      </c>
      <c r="E3606">
        <v>99</v>
      </c>
      <c r="F3606">
        <v>99</v>
      </c>
      <c r="G3606">
        <v>99</v>
      </c>
      <c r="H3606">
        <v>99</v>
      </c>
      <c r="I3606">
        <v>99</v>
      </c>
      <c r="J3606">
        <v>999</v>
      </c>
      <c r="K3606">
        <v>99</v>
      </c>
      <c r="L3606">
        <v>99</v>
      </c>
      <c r="M3606">
        <v>48</v>
      </c>
      <c r="N3606">
        <v>99</v>
      </c>
      <c r="O3606">
        <v>99</v>
      </c>
      <c r="P3606">
        <v>9999</v>
      </c>
      <c r="Q3606">
        <v>60</v>
      </c>
      <c r="R3606">
        <v>68</v>
      </c>
      <c r="S3606">
        <v>68</v>
      </c>
      <c r="T3606">
        <v>0.86513994910941472</v>
      </c>
      <c r="U3606">
        <v>1.1375656420433875</v>
      </c>
      <c r="V3606">
        <v>8</v>
      </c>
      <c r="W3606">
        <v>48</v>
      </c>
      <c r="X3606">
        <v>190.62360588872596</v>
      </c>
      <c r="Y3606">
        <v>175.94558823529411</v>
      </c>
      <c r="Z3606">
        <v>175.94558823529411</v>
      </c>
      <c r="AA3606">
        <v>22.173058863401344</v>
      </c>
      <c r="AB3606">
        <v>0</v>
      </c>
    </row>
    <row r="3607" spans="1:28">
      <c r="A3607">
        <v>10</v>
      </c>
      <c r="B3607">
        <v>716</v>
      </c>
      <c r="C3607">
        <v>2004</v>
      </c>
      <c r="D3607">
        <v>99</v>
      </c>
      <c r="E3607">
        <v>99</v>
      </c>
      <c r="F3607">
        <v>99</v>
      </c>
      <c r="G3607">
        <v>99</v>
      </c>
      <c r="H3607">
        <v>99</v>
      </c>
      <c r="I3607">
        <v>99</v>
      </c>
      <c r="J3607">
        <v>999</v>
      </c>
      <c r="K3607">
        <v>99</v>
      </c>
      <c r="L3607">
        <v>99</v>
      </c>
      <c r="M3607">
        <v>49</v>
      </c>
      <c r="N3607">
        <v>99</v>
      </c>
      <c r="O3607">
        <v>99</v>
      </c>
      <c r="P3607">
        <v>9999</v>
      </c>
      <c r="Q3607">
        <v>138</v>
      </c>
      <c r="R3607">
        <v>162</v>
      </c>
      <c r="S3607">
        <v>162</v>
      </c>
      <c r="T3607">
        <v>2.0610687022900764</v>
      </c>
      <c r="U3607">
        <v>2.6116859595079016</v>
      </c>
      <c r="V3607">
        <v>8</v>
      </c>
      <c r="W3607">
        <v>49</v>
      </c>
      <c r="X3607">
        <v>183.70249989968295</v>
      </c>
      <c r="Y3607">
        <v>169.55740740740748</v>
      </c>
      <c r="Z3607">
        <v>169.55740740740748</v>
      </c>
      <c r="AA3607">
        <v>24.598978212131275</v>
      </c>
      <c r="AB3607">
        <v>0</v>
      </c>
    </row>
    <row r="3608" spans="1:28">
      <c r="A3608">
        <v>10</v>
      </c>
      <c r="B3608">
        <v>717</v>
      </c>
      <c r="C3608">
        <v>2004</v>
      </c>
      <c r="D3608">
        <v>99</v>
      </c>
      <c r="E3608">
        <v>99</v>
      </c>
      <c r="F3608">
        <v>99</v>
      </c>
      <c r="G3608">
        <v>99</v>
      </c>
      <c r="H3608">
        <v>99</v>
      </c>
      <c r="I3608">
        <v>99</v>
      </c>
      <c r="J3608">
        <v>999</v>
      </c>
      <c r="K3608">
        <v>99</v>
      </c>
      <c r="L3608">
        <v>99</v>
      </c>
      <c r="M3608">
        <v>50</v>
      </c>
      <c r="N3608">
        <v>99</v>
      </c>
      <c r="O3608">
        <v>99</v>
      </c>
      <c r="P3608">
        <v>9999</v>
      </c>
      <c r="Q3608">
        <v>153</v>
      </c>
      <c r="R3608">
        <v>187</v>
      </c>
      <c r="S3608">
        <v>187</v>
      </c>
      <c r="T3608">
        <v>2.3791348600508906</v>
      </c>
      <c r="U3608">
        <v>2.9682169428946681</v>
      </c>
      <c r="V3608">
        <v>11</v>
      </c>
      <c r="W3608">
        <v>50</v>
      </c>
      <c r="X3608">
        <v>180.868592881849</v>
      </c>
      <c r="Y3608">
        <v>166.94171122994649</v>
      </c>
      <c r="Z3608">
        <v>166.94171122994649</v>
      </c>
      <c r="AA3608">
        <v>25.131657034644206</v>
      </c>
      <c r="AB3608">
        <v>0</v>
      </c>
    </row>
    <row r="3609" spans="1:28">
      <c r="A3609">
        <v>10</v>
      </c>
      <c r="B3609">
        <v>718</v>
      </c>
      <c r="C3609">
        <v>2004</v>
      </c>
      <c r="D3609">
        <v>99</v>
      </c>
      <c r="E3609">
        <v>99</v>
      </c>
      <c r="F3609">
        <v>99</v>
      </c>
      <c r="G3609">
        <v>99</v>
      </c>
      <c r="H3609">
        <v>99</v>
      </c>
      <c r="I3609">
        <v>99</v>
      </c>
      <c r="J3609">
        <v>999</v>
      </c>
      <c r="K3609">
        <v>99</v>
      </c>
      <c r="L3609">
        <v>99</v>
      </c>
      <c r="M3609">
        <v>51</v>
      </c>
      <c r="N3609">
        <v>99</v>
      </c>
      <c r="O3609">
        <v>99</v>
      </c>
      <c r="P3609">
        <v>9999</v>
      </c>
      <c r="Q3609">
        <v>125</v>
      </c>
      <c r="R3609">
        <v>153</v>
      </c>
      <c r="S3609">
        <v>153</v>
      </c>
      <c r="T3609">
        <v>1.9465648854961828</v>
      </c>
      <c r="U3609">
        <v>2.3516231439552082</v>
      </c>
      <c r="V3609">
        <v>11</v>
      </c>
      <c r="W3609">
        <v>51</v>
      </c>
      <c r="X3609">
        <v>175.14003073240849</v>
      </c>
      <c r="Y3609">
        <v>161.65424836601306</v>
      </c>
      <c r="Z3609">
        <v>161.65424836601306</v>
      </c>
      <c r="AA3609">
        <v>24.246781302268005</v>
      </c>
      <c r="AB3609">
        <v>0</v>
      </c>
    </row>
    <row r="3610" spans="1:28">
      <c r="A3610">
        <v>10</v>
      </c>
      <c r="B3610">
        <v>719</v>
      </c>
      <c r="C3610">
        <v>2004</v>
      </c>
      <c r="D3610">
        <v>99</v>
      </c>
      <c r="E3610">
        <v>99</v>
      </c>
      <c r="F3610">
        <v>99</v>
      </c>
      <c r="G3610">
        <v>99</v>
      </c>
      <c r="H3610">
        <v>99</v>
      </c>
      <c r="I3610">
        <v>99</v>
      </c>
      <c r="J3610">
        <v>999</v>
      </c>
      <c r="K3610">
        <v>99</v>
      </c>
      <c r="L3610">
        <v>99</v>
      </c>
      <c r="M3610">
        <v>52</v>
      </c>
      <c r="N3610">
        <v>99</v>
      </c>
      <c r="O3610">
        <v>99</v>
      </c>
      <c r="P3610">
        <v>9999</v>
      </c>
      <c r="Q3610">
        <v>229</v>
      </c>
      <c r="R3610">
        <v>306</v>
      </c>
      <c r="S3610">
        <v>306</v>
      </c>
      <c r="T3610">
        <v>3.8931297709923656</v>
      </c>
      <c r="U3610">
        <v>4.5372556241959217</v>
      </c>
      <c r="V3610">
        <v>11</v>
      </c>
      <c r="W3610">
        <v>52</v>
      </c>
      <c r="X3610">
        <v>168.95885114609229</v>
      </c>
      <c r="Y3610">
        <v>155.94901960784313</v>
      </c>
      <c r="Z3610">
        <v>155.94901960784313</v>
      </c>
      <c r="AA3610">
        <v>23.012388302362439</v>
      </c>
      <c r="AB3610">
        <v>0</v>
      </c>
    </row>
    <row r="3611" spans="1:28">
      <c r="A3611">
        <v>10</v>
      </c>
      <c r="B3611">
        <v>720</v>
      </c>
      <c r="C3611">
        <v>2004</v>
      </c>
      <c r="D3611">
        <v>99</v>
      </c>
      <c r="E3611">
        <v>99</v>
      </c>
      <c r="F3611">
        <v>99</v>
      </c>
      <c r="G3611">
        <v>99</v>
      </c>
      <c r="H3611">
        <v>99</v>
      </c>
      <c r="I3611">
        <v>99</v>
      </c>
      <c r="J3611">
        <v>999</v>
      </c>
      <c r="K3611">
        <v>99</v>
      </c>
      <c r="L3611">
        <v>99</v>
      </c>
      <c r="M3611">
        <v>53</v>
      </c>
      <c r="N3611">
        <v>99</v>
      </c>
      <c r="O3611">
        <v>99</v>
      </c>
      <c r="P3611">
        <v>9999</v>
      </c>
      <c r="Q3611">
        <v>288</v>
      </c>
      <c r="R3611">
        <v>394</v>
      </c>
      <c r="S3611">
        <v>394</v>
      </c>
      <c r="T3611">
        <v>5.0127226463104311</v>
      </c>
      <c r="U3611">
        <v>5.7510373941082227</v>
      </c>
      <c r="V3611">
        <v>11</v>
      </c>
      <c r="W3611">
        <v>53</v>
      </c>
      <c r="X3611">
        <v>166.32559904526735</v>
      </c>
      <c r="Y3611">
        <v>153.51852791878181</v>
      </c>
      <c r="Z3611">
        <v>153.51852791878181</v>
      </c>
      <c r="AA3611">
        <v>22.742825875370944</v>
      </c>
      <c r="AB3611">
        <v>0</v>
      </c>
    </row>
    <row r="3612" spans="1:28">
      <c r="A3612">
        <v>10</v>
      </c>
      <c r="B3612">
        <v>721</v>
      </c>
      <c r="C3612">
        <v>2004</v>
      </c>
      <c r="D3612">
        <v>99</v>
      </c>
      <c r="E3612">
        <v>99</v>
      </c>
      <c r="F3612">
        <v>99</v>
      </c>
      <c r="G3612">
        <v>99</v>
      </c>
      <c r="H3612">
        <v>99</v>
      </c>
      <c r="I3612">
        <v>99</v>
      </c>
      <c r="J3612">
        <v>999</v>
      </c>
      <c r="K3612">
        <v>99</v>
      </c>
      <c r="L3612">
        <v>99</v>
      </c>
      <c r="M3612">
        <v>54</v>
      </c>
      <c r="N3612">
        <v>99</v>
      </c>
      <c r="O3612">
        <v>99</v>
      </c>
      <c r="P3612">
        <v>9999</v>
      </c>
      <c r="Q3612">
        <v>334</v>
      </c>
      <c r="R3612">
        <v>494</v>
      </c>
      <c r="S3612">
        <v>494</v>
      </c>
      <c r="T3612">
        <v>6.2849872773536877</v>
      </c>
      <c r="U3612">
        <v>6.7679275003591659</v>
      </c>
      <c r="V3612">
        <v>11</v>
      </c>
      <c r="W3612">
        <v>54</v>
      </c>
      <c r="X3612">
        <v>156.11257078440747</v>
      </c>
      <c r="Y3612">
        <v>144.0919028340081</v>
      </c>
      <c r="Z3612">
        <v>144.0919028340081</v>
      </c>
      <c r="AA3612">
        <v>25.581795764114315</v>
      </c>
      <c r="AB3612">
        <v>0</v>
      </c>
    </row>
    <row r="3613" spans="1:28">
      <c r="A3613">
        <v>10</v>
      </c>
      <c r="B3613">
        <v>722</v>
      </c>
      <c r="C3613">
        <v>2004</v>
      </c>
      <c r="D3613">
        <v>99</v>
      </c>
      <c r="E3613">
        <v>99</v>
      </c>
      <c r="F3613">
        <v>99</v>
      </c>
      <c r="G3613">
        <v>99</v>
      </c>
      <c r="H3613">
        <v>99</v>
      </c>
      <c r="I3613">
        <v>99</v>
      </c>
      <c r="J3613">
        <v>999</v>
      </c>
      <c r="K3613">
        <v>99</v>
      </c>
      <c r="L3613">
        <v>99</v>
      </c>
      <c r="M3613">
        <v>55</v>
      </c>
      <c r="N3613">
        <v>99</v>
      </c>
      <c r="O3613">
        <v>99</v>
      </c>
      <c r="P3613">
        <v>9999</v>
      </c>
      <c r="Q3613">
        <v>543</v>
      </c>
      <c r="R3613">
        <v>903</v>
      </c>
      <c r="S3613">
        <v>903</v>
      </c>
      <c r="T3613">
        <v>11.488549618320617</v>
      </c>
      <c r="U3613">
        <v>11.69995528387607</v>
      </c>
      <c r="V3613">
        <v>15.694352159468439</v>
      </c>
      <c r="W3613">
        <v>55</v>
      </c>
      <c r="X3613">
        <v>147.64052412267301</v>
      </c>
      <c r="Y3613">
        <v>136.27220376522689</v>
      </c>
      <c r="Z3613">
        <v>136.27220376522689</v>
      </c>
      <c r="AA3613">
        <v>26.876926592758963</v>
      </c>
      <c r="AB3613">
        <v>0</v>
      </c>
    </row>
    <row r="3614" spans="1:28">
      <c r="A3614">
        <v>10</v>
      </c>
      <c r="B3614">
        <v>723</v>
      </c>
      <c r="C3614">
        <v>2004</v>
      </c>
      <c r="D3614">
        <v>99</v>
      </c>
      <c r="E3614">
        <v>99</v>
      </c>
      <c r="F3614">
        <v>99</v>
      </c>
      <c r="G3614">
        <v>99</v>
      </c>
      <c r="H3614">
        <v>99</v>
      </c>
      <c r="I3614">
        <v>99</v>
      </c>
      <c r="J3614">
        <v>999</v>
      </c>
      <c r="K3614">
        <v>99</v>
      </c>
      <c r="L3614">
        <v>99</v>
      </c>
      <c r="M3614">
        <v>56</v>
      </c>
      <c r="N3614">
        <v>99</v>
      </c>
      <c r="O3614">
        <v>99</v>
      </c>
      <c r="P3614">
        <v>9999</v>
      </c>
      <c r="Q3614">
        <v>456</v>
      </c>
      <c r="R3614">
        <v>771</v>
      </c>
      <c r="S3614">
        <v>771</v>
      </c>
      <c r="T3614">
        <v>9.8091603053435072</v>
      </c>
      <c r="U3614">
        <v>10.134434562568774</v>
      </c>
      <c r="V3614">
        <v>13.99221789883268</v>
      </c>
      <c r="W3614">
        <v>56</v>
      </c>
      <c r="X3614">
        <v>149.78015353419519</v>
      </c>
      <c r="Y3614">
        <v>138.24708171206231</v>
      </c>
      <c r="Z3614">
        <v>138.24708171206231</v>
      </c>
      <c r="AA3614">
        <v>23.225953799043236</v>
      </c>
      <c r="AB3614">
        <v>0</v>
      </c>
    </row>
    <row r="3615" spans="1:28">
      <c r="A3615">
        <v>10</v>
      </c>
      <c r="B3615">
        <v>724</v>
      </c>
      <c r="C3615">
        <v>2004</v>
      </c>
      <c r="D3615">
        <v>99</v>
      </c>
      <c r="E3615">
        <v>99</v>
      </c>
      <c r="F3615">
        <v>99</v>
      </c>
      <c r="G3615">
        <v>99</v>
      </c>
      <c r="H3615">
        <v>99</v>
      </c>
      <c r="I3615">
        <v>99</v>
      </c>
      <c r="J3615">
        <v>999</v>
      </c>
      <c r="K3615">
        <v>99</v>
      </c>
      <c r="L3615">
        <v>99</v>
      </c>
      <c r="M3615">
        <v>57</v>
      </c>
      <c r="N3615">
        <v>99</v>
      </c>
      <c r="O3615">
        <v>99</v>
      </c>
      <c r="P3615">
        <v>9999</v>
      </c>
      <c r="Q3615">
        <v>293</v>
      </c>
      <c r="R3615">
        <v>553</v>
      </c>
      <c r="S3615">
        <v>553</v>
      </c>
      <c r="T3615">
        <v>7.0356234096692116</v>
      </c>
      <c r="U3615">
        <v>7.041253975889048</v>
      </c>
      <c r="V3615">
        <v>14.153707052441224</v>
      </c>
      <c r="W3615">
        <v>57</v>
      </c>
      <c r="X3615">
        <v>145.08883877755301</v>
      </c>
      <c r="Y3615">
        <v>133.91699819168184</v>
      </c>
      <c r="Z3615">
        <v>133.91699819168184</v>
      </c>
      <c r="AA3615">
        <v>23.069778584474754</v>
      </c>
      <c r="AB3615">
        <v>0</v>
      </c>
    </row>
    <row r="3616" spans="1:28">
      <c r="A3616">
        <v>10</v>
      </c>
      <c r="B3616">
        <v>725</v>
      </c>
      <c r="C3616">
        <v>2004</v>
      </c>
      <c r="D3616">
        <v>99</v>
      </c>
      <c r="E3616">
        <v>99</v>
      </c>
      <c r="F3616">
        <v>99</v>
      </c>
      <c r="G3616">
        <v>99</v>
      </c>
      <c r="H3616">
        <v>99</v>
      </c>
      <c r="I3616">
        <v>99</v>
      </c>
      <c r="J3616">
        <v>999</v>
      </c>
      <c r="K3616">
        <v>99</v>
      </c>
      <c r="L3616">
        <v>99</v>
      </c>
      <c r="M3616">
        <v>58</v>
      </c>
      <c r="N3616">
        <v>99</v>
      </c>
      <c r="O3616">
        <v>99</v>
      </c>
      <c r="P3616">
        <v>9999</v>
      </c>
      <c r="Q3616">
        <v>480</v>
      </c>
      <c r="R3616">
        <v>886</v>
      </c>
      <c r="S3616">
        <v>886</v>
      </c>
      <c r="T3616">
        <v>11.272264631043258</v>
      </c>
      <c r="U3616">
        <v>10.916562641223525</v>
      </c>
      <c r="V3616">
        <v>14.095936794582396</v>
      </c>
      <c r="W3616">
        <v>58</v>
      </c>
      <c r="X3616">
        <v>140.39812760920449</v>
      </c>
      <c r="Y3616">
        <v>129.5874717832958</v>
      </c>
      <c r="Z3616">
        <v>129.5874717832958</v>
      </c>
      <c r="AA3616">
        <v>23.199568254544197</v>
      </c>
      <c r="AB3616">
        <v>0</v>
      </c>
    </row>
    <row r="3617" spans="1:28">
      <c r="A3617">
        <v>10</v>
      </c>
      <c r="B3617">
        <v>726</v>
      </c>
      <c r="C3617">
        <v>2004</v>
      </c>
      <c r="D3617">
        <v>99</v>
      </c>
      <c r="E3617">
        <v>99</v>
      </c>
      <c r="F3617">
        <v>99</v>
      </c>
      <c r="G3617">
        <v>99</v>
      </c>
      <c r="H3617">
        <v>99</v>
      </c>
      <c r="I3617">
        <v>99</v>
      </c>
      <c r="J3617">
        <v>999</v>
      </c>
      <c r="K3617">
        <v>99</v>
      </c>
      <c r="L3617">
        <v>99</v>
      </c>
      <c r="M3617">
        <v>59</v>
      </c>
      <c r="N3617">
        <v>99</v>
      </c>
      <c r="O3617">
        <v>99</v>
      </c>
      <c r="P3617">
        <v>9999</v>
      </c>
      <c r="Q3617">
        <v>427</v>
      </c>
      <c r="R3617">
        <v>825</v>
      </c>
      <c r="S3617">
        <v>825</v>
      </c>
      <c r="T3617">
        <v>10.496183206106872</v>
      </c>
      <c r="U3617">
        <v>9.7229853712764456</v>
      </c>
      <c r="V3617">
        <v>14</v>
      </c>
      <c r="W3617">
        <v>59</v>
      </c>
      <c r="X3617">
        <v>134.29344364555618</v>
      </c>
      <c r="Y3617">
        <v>123.95284848484825</v>
      </c>
      <c r="Z3617">
        <v>123.95284848484825</v>
      </c>
      <c r="AA3617">
        <v>22.86379845443442</v>
      </c>
      <c r="AB3617">
        <v>0</v>
      </c>
    </row>
    <row r="3618" spans="1:28">
      <c r="A3618">
        <v>10</v>
      </c>
      <c r="B3618">
        <v>727</v>
      </c>
      <c r="C3618">
        <v>2004</v>
      </c>
      <c r="D3618">
        <v>99</v>
      </c>
      <c r="E3618">
        <v>99</v>
      </c>
      <c r="F3618">
        <v>99</v>
      </c>
      <c r="G3618">
        <v>99</v>
      </c>
      <c r="H3618">
        <v>99</v>
      </c>
      <c r="I3618">
        <v>99</v>
      </c>
      <c r="J3618">
        <v>999</v>
      </c>
      <c r="K3618">
        <v>99</v>
      </c>
      <c r="L3618">
        <v>99</v>
      </c>
      <c r="M3618">
        <v>60</v>
      </c>
      <c r="N3618">
        <v>99</v>
      </c>
      <c r="O3618">
        <v>99</v>
      </c>
      <c r="P3618">
        <v>9999</v>
      </c>
      <c r="Q3618">
        <v>420</v>
      </c>
      <c r="R3618">
        <v>841</v>
      </c>
      <c r="S3618">
        <v>841</v>
      </c>
      <c r="T3618">
        <v>10.699745547073791</v>
      </c>
      <c r="U3618">
        <v>9.5785873755248314</v>
      </c>
      <c r="V3618">
        <v>17</v>
      </c>
      <c r="W3618">
        <v>60</v>
      </c>
      <c r="X3618">
        <v>129.78203990245322</v>
      </c>
      <c r="Y3618">
        <v>119.78882282996436</v>
      </c>
      <c r="Z3618">
        <v>119.78882282996436</v>
      </c>
      <c r="AA3618">
        <v>21.296247846417831</v>
      </c>
      <c r="AB3618">
        <v>0</v>
      </c>
    </row>
    <row r="3619" spans="1:28">
      <c r="A3619">
        <v>10</v>
      </c>
      <c r="B3619">
        <v>728</v>
      </c>
      <c r="C3619">
        <v>2004</v>
      </c>
      <c r="D3619">
        <v>99</v>
      </c>
      <c r="E3619">
        <v>99</v>
      </c>
      <c r="F3619">
        <v>99</v>
      </c>
      <c r="G3619">
        <v>99</v>
      </c>
      <c r="H3619">
        <v>99</v>
      </c>
      <c r="I3619">
        <v>99</v>
      </c>
      <c r="J3619">
        <v>999</v>
      </c>
      <c r="K3619">
        <v>99</v>
      </c>
      <c r="L3619">
        <v>99</v>
      </c>
      <c r="M3619">
        <v>61</v>
      </c>
      <c r="N3619">
        <v>99</v>
      </c>
      <c r="O3619">
        <v>99</v>
      </c>
      <c r="P3619">
        <v>9999</v>
      </c>
      <c r="Q3619">
        <v>268</v>
      </c>
      <c r="R3619">
        <v>431</v>
      </c>
      <c r="S3619">
        <v>431</v>
      </c>
      <c r="T3619">
        <v>5.4834605597964385</v>
      </c>
      <c r="U3619">
        <v>4.6183873880563748</v>
      </c>
      <c r="V3619">
        <v>17.570765661252899</v>
      </c>
      <c r="W3619">
        <v>61</v>
      </c>
      <c r="X3619">
        <v>122.10184182015171</v>
      </c>
      <c r="Y3619">
        <v>112.70000000000002</v>
      </c>
      <c r="Z3619">
        <v>112.70000000000002</v>
      </c>
      <c r="AA3619">
        <v>19.549525424304566</v>
      </c>
      <c r="AB3619">
        <v>0</v>
      </c>
    </row>
    <row r="3620" spans="1:28">
      <c r="A3620">
        <v>10</v>
      </c>
      <c r="B3620">
        <v>729</v>
      </c>
      <c r="C3620">
        <v>2004</v>
      </c>
      <c r="D3620">
        <v>99</v>
      </c>
      <c r="E3620">
        <v>99</v>
      </c>
      <c r="F3620">
        <v>99</v>
      </c>
      <c r="G3620">
        <v>99</v>
      </c>
      <c r="H3620">
        <v>99</v>
      </c>
      <c r="I3620">
        <v>99</v>
      </c>
      <c r="J3620">
        <v>999</v>
      </c>
      <c r="K3620">
        <v>99</v>
      </c>
      <c r="L3620">
        <v>99</v>
      </c>
      <c r="M3620">
        <v>62</v>
      </c>
      <c r="N3620">
        <v>99</v>
      </c>
      <c r="O3620">
        <v>99</v>
      </c>
      <c r="P3620">
        <v>9999</v>
      </c>
      <c r="Q3620">
        <v>219</v>
      </c>
      <c r="R3620">
        <v>384</v>
      </c>
      <c r="S3620">
        <v>384</v>
      </c>
      <c r="T3620">
        <v>4.8854961832061088</v>
      </c>
      <c r="U3620">
        <v>4.0221026770819845</v>
      </c>
      <c r="V3620">
        <v>17.427083333333329</v>
      </c>
      <c r="W3620">
        <v>62</v>
      </c>
      <c r="X3620">
        <v>119.35237224629836</v>
      </c>
      <c r="Y3620">
        <v>110.16223958333336</v>
      </c>
      <c r="Z3620">
        <v>110.16223958333336</v>
      </c>
      <c r="AA3620">
        <v>19.154424700555722</v>
      </c>
      <c r="AB3620">
        <v>0</v>
      </c>
    </row>
    <row r="3621" spans="1:28">
      <c r="A3621">
        <v>10</v>
      </c>
      <c r="B3621">
        <v>730</v>
      </c>
      <c r="C3621">
        <v>2004</v>
      </c>
      <c r="D3621">
        <v>99</v>
      </c>
      <c r="E3621">
        <v>99</v>
      </c>
      <c r="F3621">
        <v>99</v>
      </c>
      <c r="G3621">
        <v>99</v>
      </c>
      <c r="H3621">
        <v>99</v>
      </c>
      <c r="I3621">
        <v>99</v>
      </c>
      <c r="J3621">
        <v>999</v>
      </c>
      <c r="K3621">
        <v>99</v>
      </c>
      <c r="L3621">
        <v>99</v>
      </c>
      <c r="M3621">
        <v>63</v>
      </c>
      <c r="N3621">
        <v>99</v>
      </c>
      <c r="O3621">
        <v>99</v>
      </c>
      <c r="P3621">
        <v>9999</v>
      </c>
      <c r="Q3621">
        <v>51</v>
      </c>
      <c r="R3621">
        <v>67</v>
      </c>
      <c r="S3621">
        <v>67</v>
      </c>
      <c r="T3621">
        <v>0.85241730279898187</v>
      </c>
      <c r="U3621">
        <v>0.70707192678383635</v>
      </c>
      <c r="V3621">
        <v>17</v>
      </c>
      <c r="W3621">
        <v>63</v>
      </c>
      <c r="X3621">
        <v>120.25355346776411</v>
      </c>
      <c r="Y3621">
        <v>110.99402985074629</v>
      </c>
      <c r="Z3621">
        <v>110.99402985074629</v>
      </c>
      <c r="AA3621">
        <v>21.196873048727905</v>
      </c>
      <c r="AB3621">
        <v>0</v>
      </c>
    </row>
    <row r="3622" spans="1:28">
      <c r="A3622">
        <v>10</v>
      </c>
      <c r="B3622">
        <v>731</v>
      </c>
      <c r="C3622">
        <v>2004</v>
      </c>
      <c r="D3622">
        <v>99</v>
      </c>
      <c r="E3622">
        <v>99</v>
      </c>
      <c r="F3622">
        <v>99</v>
      </c>
      <c r="G3622">
        <v>99</v>
      </c>
      <c r="H3622">
        <v>99</v>
      </c>
      <c r="I3622">
        <v>99</v>
      </c>
      <c r="J3622">
        <v>999</v>
      </c>
      <c r="K3622">
        <v>99</v>
      </c>
      <c r="L3622">
        <v>99</v>
      </c>
      <c r="M3622">
        <v>64</v>
      </c>
      <c r="N3622">
        <v>99</v>
      </c>
      <c r="O3622">
        <v>99</v>
      </c>
      <c r="P3622">
        <v>9999</v>
      </c>
      <c r="Q3622">
        <v>20</v>
      </c>
      <c r="R3622">
        <v>30</v>
      </c>
      <c r="S3622">
        <v>30</v>
      </c>
      <c r="T3622">
        <v>0.38167938931297729</v>
      </c>
      <c r="U3622">
        <v>0.35316515139255605</v>
      </c>
      <c r="V3622">
        <v>17</v>
      </c>
      <c r="W3622">
        <v>64</v>
      </c>
      <c r="X3622">
        <v>134.14228963524741</v>
      </c>
      <c r="Y3622">
        <v>123.81333333333336</v>
      </c>
      <c r="Z3622">
        <v>123.81333333333336</v>
      </c>
      <c r="AA3622">
        <v>25.212295060589312</v>
      </c>
      <c r="AB3622">
        <v>0</v>
      </c>
    </row>
    <row r="3623" spans="1:28">
      <c r="A3623">
        <v>10</v>
      </c>
      <c r="B3623">
        <v>732</v>
      </c>
      <c r="C3623">
        <v>2004</v>
      </c>
      <c r="D3623">
        <v>99</v>
      </c>
      <c r="E3623">
        <v>99</v>
      </c>
      <c r="F3623">
        <v>99</v>
      </c>
      <c r="G3623">
        <v>99</v>
      </c>
      <c r="H3623">
        <v>99</v>
      </c>
      <c r="I3623">
        <v>99</v>
      </c>
      <c r="J3623">
        <v>999</v>
      </c>
      <c r="K3623">
        <v>99</v>
      </c>
      <c r="L3623">
        <v>99</v>
      </c>
      <c r="M3623">
        <v>65</v>
      </c>
      <c r="N3623">
        <v>99</v>
      </c>
      <c r="O3623">
        <v>99</v>
      </c>
      <c r="P3623">
        <v>9999</v>
      </c>
      <c r="Q3623">
        <v>16</v>
      </c>
      <c r="R3623">
        <v>17</v>
      </c>
      <c r="S3623">
        <v>17</v>
      </c>
      <c r="T3623">
        <v>0.21628498727735368</v>
      </c>
      <c r="U3623">
        <v>0.18327620768476488</v>
      </c>
      <c r="V3623">
        <v>17</v>
      </c>
      <c r="W3623">
        <v>65</v>
      </c>
      <c r="X3623">
        <v>122.84749219297684</v>
      </c>
      <c r="Y3623">
        <v>113.38823529411764</v>
      </c>
      <c r="Z3623">
        <v>113.38823529411764</v>
      </c>
      <c r="AA3623">
        <v>22.162976078372697</v>
      </c>
      <c r="AB3623">
        <v>0</v>
      </c>
    </row>
    <row r="3624" spans="1:28">
      <c r="A3624">
        <v>10</v>
      </c>
      <c r="B3624">
        <v>733</v>
      </c>
      <c r="C3624">
        <v>2004</v>
      </c>
      <c r="D3624">
        <v>99</v>
      </c>
      <c r="E3624">
        <v>99</v>
      </c>
      <c r="F3624">
        <v>99</v>
      </c>
      <c r="G3624">
        <v>99</v>
      </c>
      <c r="H3624">
        <v>99</v>
      </c>
      <c r="I3624">
        <v>99</v>
      </c>
      <c r="J3624">
        <v>999</v>
      </c>
      <c r="K3624">
        <v>99</v>
      </c>
      <c r="L3624">
        <v>99</v>
      </c>
      <c r="M3624">
        <v>66</v>
      </c>
      <c r="N3624">
        <v>99</v>
      </c>
      <c r="O3624">
        <v>99</v>
      </c>
      <c r="P3624">
        <v>9999</v>
      </c>
    </row>
    <row r="3625" spans="1:28">
      <c r="A3625">
        <v>10</v>
      </c>
      <c r="B3625">
        <v>734</v>
      </c>
      <c r="C3625">
        <v>2004</v>
      </c>
      <c r="D3625">
        <v>99</v>
      </c>
      <c r="E3625">
        <v>99</v>
      </c>
      <c r="F3625">
        <v>99</v>
      </c>
      <c r="G3625">
        <v>99</v>
      </c>
      <c r="H3625">
        <v>99</v>
      </c>
      <c r="I3625">
        <v>99</v>
      </c>
      <c r="J3625">
        <v>999</v>
      </c>
      <c r="K3625">
        <v>99</v>
      </c>
      <c r="L3625">
        <v>99</v>
      </c>
      <c r="M3625">
        <v>67</v>
      </c>
      <c r="N3625">
        <v>99</v>
      </c>
      <c r="O3625">
        <v>99</v>
      </c>
      <c r="P3625">
        <v>9999</v>
      </c>
    </row>
    <row r="3626" spans="1:28">
      <c r="A3626">
        <v>10</v>
      </c>
      <c r="B3626">
        <v>735</v>
      </c>
      <c r="C3626">
        <v>2004</v>
      </c>
      <c r="D3626">
        <v>99</v>
      </c>
      <c r="E3626">
        <v>99</v>
      </c>
      <c r="F3626">
        <v>99</v>
      </c>
      <c r="G3626">
        <v>99</v>
      </c>
      <c r="H3626">
        <v>99</v>
      </c>
      <c r="I3626">
        <v>99</v>
      </c>
      <c r="J3626">
        <v>999</v>
      </c>
      <c r="K3626">
        <v>99</v>
      </c>
      <c r="L3626">
        <v>99</v>
      </c>
      <c r="M3626">
        <v>68</v>
      </c>
      <c r="N3626">
        <v>99</v>
      </c>
      <c r="O3626">
        <v>99</v>
      </c>
      <c r="P3626">
        <v>9999</v>
      </c>
    </row>
    <row r="3627" spans="1:28">
      <c r="A3627">
        <v>10</v>
      </c>
      <c r="B3627">
        <v>736</v>
      </c>
      <c r="C3627">
        <v>2003</v>
      </c>
      <c r="D3627">
        <v>99</v>
      </c>
      <c r="E3627">
        <v>99</v>
      </c>
      <c r="F3627">
        <v>99</v>
      </c>
      <c r="G3627">
        <v>99</v>
      </c>
      <c r="H3627">
        <v>99</v>
      </c>
      <c r="I3627">
        <v>99</v>
      </c>
      <c r="J3627">
        <v>999</v>
      </c>
      <c r="K3627">
        <v>99</v>
      </c>
      <c r="L3627">
        <v>99</v>
      </c>
      <c r="M3627">
        <v>0</v>
      </c>
      <c r="N3627">
        <v>99</v>
      </c>
      <c r="O3627">
        <v>99</v>
      </c>
      <c r="P3627">
        <v>9999</v>
      </c>
      <c r="Q3627">
        <v>86</v>
      </c>
      <c r="R3627">
        <v>121</v>
      </c>
      <c r="S3627">
        <v>0</v>
      </c>
      <c r="T3627">
        <v>1.5992598466825274</v>
      </c>
      <c r="U3627">
        <v>0</v>
      </c>
      <c r="V3627">
        <v>42.388429752066131</v>
      </c>
      <c r="X3627">
        <v>115.8296249205339</v>
      </c>
      <c r="Y3627">
        <v>0</v>
      </c>
    </row>
    <row r="3628" spans="1:28">
      <c r="A3628">
        <v>10</v>
      </c>
      <c r="B3628">
        <v>737</v>
      </c>
      <c r="C3628">
        <v>2003</v>
      </c>
      <c r="D3628">
        <v>99</v>
      </c>
      <c r="E3628">
        <v>99</v>
      </c>
      <c r="F3628">
        <v>99</v>
      </c>
      <c r="G3628">
        <v>99</v>
      </c>
      <c r="H3628">
        <v>99</v>
      </c>
      <c r="I3628">
        <v>99</v>
      </c>
      <c r="J3628">
        <v>999</v>
      </c>
      <c r="K3628">
        <v>99</v>
      </c>
      <c r="L3628">
        <v>99</v>
      </c>
      <c r="M3628">
        <v>35</v>
      </c>
      <c r="N3628">
        <v>99</v>
      </c>
      <c r="O3628">
        <v>99</v>
      </c>
      <c r="P3628">
        <v>9999</v>
      </c>
    </row>
    <row r="3629" spans="1:28">
      <c r="A3629">
        <v>10</v>
      </c>
      <c r="B3629">
        <v>738</v>
      </c>
      <c r="C3629">
        <v>2003</v>
      </c>
      <c r="D3629">
        <v>99</v>
      </c>
      <c r="E3629">
        <v>99</v>
      </c>
      <c r="F3629">
        <v>99</v>
      </c>
      <c r="G3629">
        <v>99</v>
      </c>
      <c r="H3629">
        <v>99</v>
      </c>
      <c r="I3629">
        <v>99</v>
      </c>
      <c r="J3629">
        <v>999</v>
      </c>
      <c r="K3629">
        <v>99</v>
      </c>
      <c r="L3629">
        <v>99</v>
      </c>
      <c r="M3629">
        <v>36</v>
      </c>
      <c r="N3629">
        <v>99</v>
      </c>
      <c r="O3629">
        <v>99</v>
      </c>
      <c r="P3629">
        <v>9999</v>
      </c>
      <c r="Q3629">
        <v>1</v>
      </c>
      <c r="R3629">
        <v>1</v>
      </c>
      <c r="S3629">
        <v>1</v>
      </c>
      <c r="T3629">
        <v>1.3217023526301878E-2</v>
      </c>
      <c r="U3629">
        <v>1.9211706078754338E-2</v>
      </c>
      <c r="V3629">
        <v>2</v>
      </c>
      <c r="W3629">
        <v>36</v>
      </c>
      <c r="X3629">
        <v>207.47562296858072</v>
      </c>
      <c r="Y3629">
        <v>191.5</v>
      </c>
      <c r="Z3629">
        <v>191.5</v>
      </c>
      <c r="AA3629">
        <v>0</v>
      </c>
      <c r="AB3629">
        <v>0</v>
      </c>
    </row>
    <row r="3630" spans="1:28">
      <c r="A3630">
        <v>10</v>
      </c>
      <c r="B3630">
        <v>739</v>
      </c>
      <c r="C3630">
        <v>2003</v>
      </c>
      <c r="D3630">
        <v>99</v>
      </c>
      <c r="E3630">
        <v>99</v>
      </c>
      <c r="F3630">
        <v>99</v>
      </c>
      <c r="G3630">
        <v>99</v>
      </c>
      <c r="H3630">
        <v>99</v>
      </c>
      <c r="I3630">
        <v>99</v>
      </c>
      <c r="J3630">
        <v>999</v>
      </c>
      <c r="K3630">
        <v>99</v>
      </c>
      <c r="L3630">
        <v>99</v>
      </c>
      <c r="M3630">
        <v>37</v>
      </c>
      <c r="N3630">
        <v>99</v>
      </c>
      <c r="O3630">
        <v>99</v>
      </c>
      <c r="P3630">
        <v>9999</v>
      </c>
      <c r="Q3630">
        <v>3</v>
      </c>
      <c r="R3630">
        <v>4</v>
      </c>
      <c r="S3630">
        <v>4</v>
      </c>
      <c r="T3630">
        <v>5.2868094105207514E-2</v>
      </c>
      <c r="U3630">
        <v>7.4649767588517518E-2</v>
      </c>
      <c r="V3630">
        <v>2</v>
      </c>
      <c r="W3630">
        <v>37</v>
      </c>
      <c r="X3630">
        <v>201.54387865655471</v>
      </c>
      <c r="Y3630">
        <v>186.02499999999995</v>
      </c>
      <c r="Z3630">
        <v>186.02499999999995</v>
      </c>
      <c r="AA3630">
        <v>9.3022510716496889</v>
      </c>
      <c r="AB3630">
        <v>0</v>
      </c>
    </row>
    <row r="3631" spans="1:28">
      <c r="A3631">
        <v>10</v>
      </c>
      <c r="B3631">
        <v>740</v>
      </c>
      <c r="C3631">
        <v>2003</v>
      </c>
      <c r="D3631">
        <v>99</v>
      </c>
      <c r="E3631">
        <v>99</v>
      </c>
      <c r="F3631">
        <v>99</v>
      </c>
      <c r="G3631">
        <v>99</v>
      </c>
      <c r="H3631">
        <v>99</v>
      </c>
      <c r="I3631">
        <v>99</v>
      </c>
      <c r="J3631">
        <v>999</v>
      </c>
      <c r="K3631">
        <v>99</v>
      </c>
      <c r="L3631">
        <v>99</v>
      </c>
      <c r="M3631">
        <v>38</v>
      </c>
      <c r="N3631">
        <v>99</v>
      </c>
      <c r="O3631">
        <v>99</v>
      </c>
      <c r="P3631">
        <v>9999</v>
      </c>
      <c r="Q3631">
        <v>1</v>
      </c>
      <c r="R3631">
        <v>1</v>
      </c>
      <c r="S3631">
        <v>1</v>
      </c>
      <c r="T3631">
        <v>1.3217023526301878E-2</v>
      </c>
      <c r="U3631">
        <v>2.2181243937402537E-2</v>
      </c>
      <c r="V3631">
        <v>2</v>
      </c>
      <c r="W3631">
        <v>38</v>
      </c>
      <c r="X3631">
        <v>239.54496208017329</v>
      </c>
      <c r="Y3631">
        <v>221.1</v>
      </c>
      <c r="Z3631">
        <v>221.1</v>
      </c>
      <c r="AA3631">
        <v>0</v>
      </c>
      <c r="AB3631">
        <v>0</v>
      </c>
    </row>
    <row r="3632" spans="1:28">
      <c r="A3632">
        <v>10</v>
      </c>
      <c r="B3632">
        <v>741</v>
      </c>
      <c r="C3632">
        <v>2003</v>
      </c>
      <c r="D3632">
        <v>99</v>
      </c>
      <c r="E3632">
        <v>99</v>
      </c>
      <c r="F3632">
        <v>99</v>
      </c>
      <c r="G3632">
        <v>99</v>
      </c>
      <c r="H3632">
        <v>99</v>
      </c>
      <c r="I3632">
        <v>99</v>
      </c>
      <c r="J3632">
        <v>999</v>
      </c>
      <c r="K3632">
        <v>99</v>
      </c>
      <c r="L3632">
        <v>99</v>
      </c>
      <c r="M3632">
        <v>39</v>
      </c>
      <c r="N3632">
        <v>99</v>
      </c>
      <c r="O3632">
        <v>99</v>
      </c>
      <c r="P3632">
        <v>9999</v>
      </c>
      <c r="Q3632">
        <v>4</v>
      </c>
      <c r="R3632">
        <v>4</v>
      </c>
      <c r="S3632">
        <v>4</v>
      </c>
      <c r="T3632">
        <v>5.2868094105207514E-2</v>
      </c>
      <c r="U3632">
        <v>6.4135998413303696E-2</v>
      </c>
      <c r="V3632">
        <v>2</v>
      </c>
      <c r="W3632">
        <v>39</v>
      </c>
      <c r="X3632">
        <v>173.15817984832077</v>
      </c>
      <c r="Y3632">
        <v>159.82499999999999</v>
      </c>
      <c r="Z3632">
        <v>159.82499999999999</v>
      </c>
      <c r="AA3632">
        <v>42.318280624335486</v>
      </c>
      <c r="AB3632">
        <v>0</v>
      </c>
    </row>
    <row r="3633" spans="1:28">
      <c r="A3633">
        <v>10</v>
      </c>
      <c r="B3633">
        <v>742</v>
      </c>
      <c r="C3633">
        <v>2003</v>
      </c>
      <c r="D3633">
        <v>99</v>
      </c>
      <c r="E3633">
        <v>99</v>
      </c>
      <c r="F3633">
        <v>99</v>
      </c>
      <c r="G3633">
        <v>99</v>
      </c>
      <c r="H3633">
        <v>99</v>
      </c>
      <c r="I3633">
        <v>99</v>
      </c>
      <c r="J3633">
        <v>999</v>
      </c>
      <c r="K3633">
        <v>99</v>
      </c>
      <c r="L3633">
        <v>99</v>
      </c>
      <c r="M3633">
        <v>40</v>
      </c>
      <c r="N3633">
        <v>99</v>
      </c>
      <c r="O3633">
        <v>99</v>
      </c>
      <c r="P3633">
        <v>9999</v>
      </c>
      <c r="Q3633">
        <v>13</v>
      </c>
      <c r="R3633">
        <v>14</v>
      </c>
      <c r="S3633">
        <v>14</v>
      </c>
      <c r="T3633">
        <v>0.18503832936822628</v>
      </c>
      <c r="U3633">
        <v>0.2620817804706938</v>
      </c>
      <c r="V3633">
        <v>5</v>
      </c>
      <c r="W3633">
        <v>40</v>
      </c>
      <c r="X3633">
        <v>202.16684723726988</v>
      </c>
      <c r="Y3633">
        <v>186.6</v>
      </c>
      <c r="Z3633">
        <v>186.6</v>
      </c>
      <c r="AA3633">
        <v>39.733612974407514</v>
      </c>
      <c r="AB3633">
        <v>0</v>
      </c>
    </row>
    <row r="3634" spans="1:28">
      <c r="A3634">
        <v>10</v>
      </c>
      <c r="B3634">
        <v>743</v>
      </c>
      <c r="C3634">
        <v>2003</v>
      </c>
      <c r="D3634">
        <v>99</v>
      </c>
      <c r="E3634">
        <v>99</v>
      </c>
      <c r="F3634">
        <v>99</v>
      </c>
      <c r="G3634">
        <v>99</v>
      </c>
      <c r="H3634">
        <v>99</v>
      </c>
      <c r="I3634">
        <v>99</v>
      </c>
      <c r="J3634">
        <v>999</v>
      </c>
      <c r="K3634">
        <v>99</v>
      </c>
      <c r="L3634">
        <v>99</v>
      </c>
      <c r="M3634">
        <v>41</v>
      </c>
      <c r="N3634">
        <v>99</v>
      </c>
      <c r="O3634">
        <v>99</v>
      </c>
      <c r="P3634">
        <v>9999</v>
      </c>
      <c r="Q3634">
        <v>6</v>
      </c>
      <c r="R3634">
        <v>6</v>
      </c>
      <c r="S3634">
        <v>6</v>
      </c>
      <c r="T3634">
        <v>7.9302141157811271E-2</v>
      </c>
      <c r="U3634">
        <v>0.11102660635695789</v>
      </c>
      <c r="V3634">
        <v>5</v>
      </c>
      <c r="W3634">
        <v>41</v>
      </c>
      <c r="X3634">
        <v>199.83748645720476</v>
      </c>
      <c r="Y3634">
        <v>184.45000000000005</v>
      </c>
      <c r="Z3634">
        <v>184.45000000000005</v>
      </c>
      <c r="AA3634">
        <v>13.747211838526564</v>
      </c>
      <c r="AB3634">
        <v>0</v>
      </c>
    </row>
    <row r="3635" spans="1:28">
      <c r="A3635">
        <v>10</v>
      </c>
      <c r="B3635">
        <v>744</v>
      </c>
      <c r="C3635">
        <v>2003</v>
      </c>
      <c r="D3635">
        <v>99</v>
      </c>
      <c r="E3635">
        <v>99</v>
      </c>
      <c r="F3635">
        <v>99</v>
      </c>
      <c r="G3635">
        <v>99</v>
      </c>
      <c r="H3635">
        <v>99</v>
      </c>
      <c r="I3635">
        <v>99</v>
      </c>
      <c r="J3635">
        <v>999</v>
      </c>
      <c r="K3635">
        <v>99</v>
      </c>
      <c r="L3635">
        <v>99</v>
      </c>
      <c r="M3635">
        <v>42</v>
      </c>
      <c r="N3635">
        <v>99</v>
      </c>
      <c r="O3635">
        <v>99</v>
      </c>
      <c r="P3635">
        <v>9999</v>
      </c>
      <c r="Q3635">
        <v>6</v>
      </c>
      <c r="R3635">
        <v>6</v>
      </c>
      <c r="S3635">
        <v>6</v>
      </c>
      <c r="T3635">
        <v>7.9302141157811271E-2</v>
      </c>
      <c r="U3635">
        <v>0.1096120629851018</v>
      </c>
      <c r="V3635">
        <v>5</v>
      </c>
      <c r="W3635">
        <v>42</v>
      </c>
      <c r="X3635">
        <v>197.2914409534128</v>
      </c>
      <c r="Y3635">
        <v>182.1</v>
      </c>
      <c r="Z3635">
        <v>182.1</v>
      </c>
      <c r="AA3635">
        <v>14.921461054467947</v>
      </c>
      <c r="AB3635">
        <v>0</v>
      </c>
    </row>
    <row r="3636" spans="1:28">
      <c r="A3636">
        <v>10</v>
      </c>
      <c r="B3636">
        <v>745</v>
      </c>
      <c r="C3636">
        <v>2003</v>
      </c>
      <c r="D3636">
        <v>99</v>
      </c>
      <c r="E3636">
        <v>99</v>
      </c>
      <c r="F3636">
        <v>99</v>
      </c>
      <c r="G3636">
        <v>99</v>
      </c>
      <c r="H3636">
        <v>99</v>
      </c>
      <c r="I3636">
        <v>99</v>
      </c>
      <c r="J3636">
        <v>999</v>
      </c>
      <c r="K3636">
        <v>99</v>
      </c>
      <c r="L3636">
        <v>99</v>
      </c>
      <c r="M3636">
        <v>43</v>
      </c>
      <c r="N3636">
        <v>99</v>
      </c>
      <c r="O3636">
        <v>99</v>
      </c>
      <c r="P3636">
        <v>9999</v>
      </c>
      <c r="Q3636">
        <v>20</v>
      </c>
      <c r="R3636">
        <v>23</v>
      </c>
      <c r="S3636">
        <v>23</v>
      </c>
      <c r="T3636">
        <v>0.30399154110494314</v>
      </c>
      <c r="U3636">
        <v>0.42659016495080543</v>
      </c>
      <c r="V3636">
        <v>5</v>
      </c>
      <c r="W3636">
        <v>43</v>
      </c>
      <c r="X3636">
        <v>200.30147439822889</v>
      </c>
      <c r="Y3636">
        <v>184.8782608695652</v>
      </c>
      <c r="Z3636">
        <v>184.8782608695652</v>
      </c>
      <c r="AA3636">
        <v>28.963154352019405</v>
      </c>
      <c r="AB3636">
        <v>0</v>
      </c>
    </row>
    <row r="3637" spans="1:28">
      <c r="A3637">
        <v>10</v>
      </c>
      <c r="B3637">
        <v>746</v>
      </c>
      <c r="C3637">
        <v>2003</v>
      </c>
      <c r="D3637">
        <v>99</v>
      </c>
      <c r="E3637">
        <v>99</v>
      </c>
      <c r="F3637">
        <v>99</v>
      </c>
      <c r="G3637">
        <v>99</v>
      </c>
      <c r="H3637">
        <v>99</v>
      </c>
      <c r="I3637">
        <v>99</v>
      </c>
      <c r="J3637">
        <v>999</v>
      </c>
      <c r="K3637">
        <v>99</v>
      </c>
      <c r="L3637">
        <v>99</v>
      </c>
      <c r="M3637">
        <v>44</v>
      </c>
      <c r="N3637">
        <v>99</v>
      </c>
      <c r="O3637">
        <v>99</v>
      </c>
      <c r="P3637">
        <v>9999</v>
      </c>
      <c r="Q3637">
        <v>20</v>
      </c>
      <c r="R3637">
        <v>22</v>
      </c>
      <c r="S3637">
        <v>22</v>
      </c>
      <c r="T3637">
        <v>0.29077451757864126</v>
      </c>
      <c r="U3637">
        <v>0.42252711484015504</v>
      </c>
      <c r="V3637">
        <v>5</v>
      </c>
      <c r="W3637">
        <v>44</v>
      </c>
      <c r="X3637">
        <v>207.41160248202505</v>
      </c>
      <c r="Y3637">
        <v>191.44090909090912</v>
      </c>
      <c r="Z3637">
        <v>191.44090909090912</v>
      </c>
      <c r="AA3637">
        <v>19.783777998674086</v>
      </c>
      <c r="AB3637">
        <v>0</v>
      </c>
    </row>
    <row r="3638" spans="1:28">
      <c r="A3638">
        <v>10</v>
      </c>
      <c r="B3638">
        <v>747</v>
      </c>
      <c r="C3638">
        <v>2003</v>
      </c>
      <c r="D3638">
        <v>99</v>
      </c>
      <c r="E3638">
        <v>99</v>
      </c>
      <c r="F3638">
        <v>99</v>
      </c>
      <c r="G3638">
        <v>99</v>
      </c>
      <c r="H3638">
        <v>99</v>
      </c>
      <c r="I3638">
        <v>99</v>
      </c>
      <c r="J3638">
        <v>999</v>
      </c>
      <c r="K3638">
        <v>99</v>
      </c>
      <c r="L3638">
        <v>99</v>
      </c>
      <c r="M3638">
        <v>45</v>
      </c>
      <c r="N3638">
        <v>99</v>
      </c>
      <c r="O3638">
        <v>99</v>
      </c>
      <c r="P3638">
        <v>9999</v>
      </c>
      <c r="Q3638">
        <v>22</v>
      </c>
      <c r="R3638">
        <v>22</v>
      </c>
      <c r="S3638">
        <v>22</v>
      </c>
      <c r="T3638">
        <v>0.29077451757864126</v>
      </c>
      <c r="U3638">
        <v>0.36573470329350827</v>
      </c>
      <c r="V3638">
        <v>8</v>
      </c>
      <c r="W3638">
        <v>45</v>
      </c>
      <c r="X3638">
        <v>179.5331429134246</v>
      </c>
      <c r="Y3638">
        <v>165.70909090909092</v>
      </c>
      <c r="Z3638">
        <v>165.70909090909092</v>
      </c>
      <c r="AA3638">
        <v>30.49573605203484</v>
      </c>
      <c r="AB3638">
        <v>0</v>
      </c>
    </row>
    <row r="3639" spans="1:28">
      <c r="A3639">
        <v>10</v>
      </c>
      <c r="B3639">
        <v>748</v>
      </c>
      <c r="C3639">
        <v>2003</v>
      </c>
      <c r="D3639">
        <v>99</v>
      </c>
      <c r="E3639">
        <v>99</v>
      </c>
      <c r="F3639">
        <v>99</v>
      </c>
      <c r="G3639">
        <v>99</v>
      </c>
      <c r="H3639">
        <v>99</v>
      </c>
      <c r="I3639">
        <v>99</v>
      </c>
      <c r="J3639">
        <v>999</v>
      </c>
      <c r="K3639">
        <v>99</v>
      </c>
      <c r="L3639">
        <v>99</v>
      </c>
      <c r="M3639">
        <v>46</v>
      </c>
      <c r="N3639">
        <v>99</v>
      </c>
      <c r="O3639">
        <v>99</v>
      </c>
      <c r="P3639">
        <v>9999</v>
      </c>
      <c r="Q3639">
        <v>54</v>
      </c>
      <c r="R3639">
        <v>62</v>
      </c>
      <c r="S3639">
        <v>62</v>
      </c>
      <c r="T3639">
        <v>0.81945545863071612</v>
      </c>
      <c r="U3639">
        <v>1.0912650341632288</v>
      </c>
      <c r="V3639">
        <v>8</v>
      </c>
      <c r="W3639">
        <v>46</v>
      </c>
      <c r="X3639">
        <v>190.08143151714253</v>
      </c>
      <c r="Y3639">
        <v>175.44516129032249</v>
      </c>
      <c r="Z3639">
        <v>175.44516129032249</v>
      </c>
      <c r="AA3639">
        <v>31.492813708790663</v>
      </c>
      <c r="AB3639">
        <v>0</v>
      </c>
    </row>
    <row r="3640" spans="1:28">
      <c r="A3640">
        <v>10</v>
      </c>
      <c r="B3640">
        <v>749</v>
      </c>
      <c r="C3640">
        <v>2003</v>
      </c>
      <c r="D3640">
        <v>99</v>
      </c>
      <c r="E3640">
        <v>99</v>
      </c>
      <c r="F3640">
        <v>99</v>
      </c>
      <c r="G3640">
        <v>99</v>
      </c>
      <c r="H3640">
        <v>99</v>
      </c>
      <c r="I3640">
        <v>99</v>
      </c>
      <c r="J3640">
        <v>999</v>
      </c>
      <c r="K3640">
        <v>99</v>
      </c>
      <c r="L3640">
        <v>99</v>
      </c>
      <c r="M3640">
        <v>47</v>
      </c>
      <c r="N3640">
        <v>99</v>
      </c>
      <c r="O3640">
        <v>99</v>
      </c>
      <c r="P3640">
        <v>9999</v>
      </c>
      <c r="Q3640">
        <v>68</v>
      </c>
      <c r="R3640">
        <v>71</v>
      </c>
      <c r="S3640">
        <v>71</v>
      </c>
      <c r="T3640">
        <v>0.93840867036743325</v>
      </c>
      <c r="U3640">
        <v>1.2776938247958618</v>
      </c>
      <c r="V3640">
        <v>8</v>
      </c>
      <c r="W3640">
        <v>47</v>
      </c>
      <c r="X3640">
        <v>194.34330795171911</v>
      </c>
      <c r="Y3640">
        <v>179.3788732394367</v>
      </c>
      <c r="Z3640">
        <v>179.3788732394367</v>
      </c>
      <c r="AA3640">
        <v>27.572899102698361</v>
      </c>
      <c r="AB3640">
        <v>0</v>
      </c>
    </row>
    <row r="3641" spans="1:28">
      <c r="A3641">
        <v>10</v>
      </c>
      <c r="B3641">
        <v>750</v>
      </c>
      <c r="C3641">
        <v>2003</v>
      </c>
      <c r="D3641">
        <v>99</v>
      </c>
      <c r="E3641">
        <v>99</v>
      </c>
      <c r="F3641">
        <v>99</v>
      </c>
      <c r="G3641">
        <v>99</v>
      </c>
      <c r="H3641">
        <v>99</v>
      </c>
      <c r="I3641">
        <v>99</v>
      </c>
      <c r="J3641">
        <v>999</v>
      </c>
      <c r="K3641">
        <v>99</v>
      </c>
      <c r="L3641">
        <v>99</v>
      </c>
      <c r="M3641">
        <v>48</v>
      </c>
      <c r="N3641">
        <v>99</v>
      </c>
      <c r="O3641">
        <v>99</v>
      </c>
      <c r="P3641">
        <v>9999</v>
      </c>
      <c r="Q3641">
        <v>54</v>
      </c>
      <c r="R3641">
        <v>62</v>
      </c>
      <c r="S3641">
        <v>62</v>
      </c>
      <c r="T3641">
        <v>0.81945545863071612</v>
      </c>
      <c r="U3641">
        <v>1.0500526641519898</v>
      </c>
      <c r="V3641">
        <v>8</v>
      </c>
      <c r="W3641">
        <v>48</v>
      </c>
      <c r="X3641">
        <v>182.90287631496167</v>
      </c>
      <c r="Y3641">
        <v>168.8193548387097</v>
      </c>
      <c r="Z3641">
        <v>168.8193548387097</v>
      </c>
      <c r="AA3641">
        <v>23.135532222031362</v>
      </c>
      <c r="AB3641">
        <v>0</v>
      </c>
    </row>
    <row r="3642" spans="1:28">
      <c r="A3642">
        <v>10</v>
      </c>
      <c r="B3642">
        <v>751</v>
      </c>
      <c r="C3642">
        <v>2003</v>
      </c>
      <c r="D3642">
        <v>99</v>
      </c>
      <c r="E3642">
        <v>99</v>
      </c>
      <c r="F3642">
        <v>99</v>
      </c>
      <c r="G3642">
        <v>99</v>
      </c>
      <c r="H3642">
        <v>99</v>
      </c>
      <c r="I3642">
        <v>99</v>
      </c>
      <c r="J3642">
        <v>999</v>
      </c>
      <c r="K3642">
        <v>99</v>
      </c>
      <c r="L3642">
        <v>99</v>
      </c>
      <c r="M3642">
        <v>49</v>
      </c>
      <c r="N3642">
        <v>99</v>
      </c>
      <c r="O3642">
        <v>99</v>
      </c>
      <c r="P3642">
        <v>9999</v>
      </c>
      <c r="Q3642">
        <v>120</v>
      </c>
      <c r="R3642">
        <v>139</v>
      </c>
      <c r="S3642">
        <v>139</v>
      </c>
      <c r="T3642">
        <v>1.8371662701559603</v>
      </c>
      <c r="U3642">
        <v>2.3640430699363257</v>
      </c>
      <c r="V3642">
        <v>8</v>
      </c>
      <c r="W3642">
        <v>49</v>
      </c>
      <c r="X3642">
        <v>183.67148101670347</v>
      </c>
      <c r="Y3642">
        <v>169.52877697841723</v>
      </c>
      <c r="Z3642">
        <v>169.52877697841723</v>
      </c>
      <c r="AA3642">
        <v>21.393508208526441</v>
      </c>
      <c r="AB3642">
        <v>0</v>
      </c>
    </row>
    <row r="3643" spans="1:28">
      <c r="A3643">
        <v>10</v>
      </c>
      <c r="B3643">
        <v>752</v>
      </c>
      <c r="C3643">
        <v>2003</v>
      </c>
      <c r="D3643">
        <v>99</v>
      </c>
      <c r="E3643">
        <v>99</v>
      </c>
      <c r="F3643">
        <v>99</v>
      </c>
      <c r="G3643">
        <v>99</v>
      </c>
      <c r="H3643">
        <v>99</v>
      </c>
      <c r="I3643">
        <v>99</v>
      </c>
      <c r="J3643">
        <v>999</v>
      </c>
      <c r="K3643">
        <v>99</v>
      </c>
      <c r="L3643">
        <v>99</v>
      </c>
      <c r="M3643">
        <v>50</v>
      </c>
      <c r="N3643">
        <v>99</v>
      </c>
      <c r="O3643">
        <v>99</v>
      </c>
      <c r="P3643">
        <v>9999</v>
      </c>
      <c r="Q3643">
        <v>138</v>
      </c>
      <c r="R3643">
        <v>179</v>
      </c>
      <c r="S3643">
        <v>179</v>
      </c>
      <c r="T3643">
        <v>2.3658472112080369</v>
      </c>
      <c r="U3643">
        <v>2.9522724037335513</v>
      </c>
      <c r="V3643">
        <v>11</v>
      </c>
      <c r="W3643">
        <v>50</v>
      </c>
      <c r="X3643">
        <v>178.11665869734949</v>
      </c>
      <c r="Y3643">
        <v>164.40167597765372</v>
      </c>
      <c r="Z3643">
        <v>164.40167597765372</v>
      </c>
      <c r="AA3643">
        <v>25.807479048614887</v>
      </c>
      <c r="AB3643">
        <v>0</v>
      </c>
    </row>
    <row r="3644" spans="1:28">
      <c r="A3644">
        <v>10</v>
      </c>
      <c r="B3644">
        <v>753</v>
      </c>
      <c r="C3644">
        <v>2003</v>
      </c>
      <c r="D3644">
        <v>99</v>
      </c>
      <c r="E3644">
        <v>99</v>
      </c>
      <c r="F3644">
        <v>99</v>
      </c>
      <c r="G3644">
        <v>99</v>
      </c>
      <c r="H3644">
        <v>99</v>
      </c>
      <c r="I3644">
        <v>99</v>
      </c>
      <c r="J3644">
        <v>999</v>
      </c>
      <c r="K3644">
        <v>99</v>
      </c>
      <c r="L3644">
        <v>99</v>
      </c>
      <c r="M3644">
        <v>51</v>
      </c>
      <c r="N3644">
        <v>99</v>
      </c>
      <c r="O3644">
        <v>99</v>
      </c>
      <c r="P3644">
        <v>9999</v>
      </c>
      <c r="Q3644">
        <v>109</v>
      </c>
      <c r="R3644">
        <v>132</v>
      </c>
      <c r="S3644">
        <v>132</v>
      </c>
      <c r="T3644">
        <v>1.7446471054718475</v>
      </c>
      <c r="U3644">
        <v>2.1337634347761565</v>
      </c>
      <c r="V3644">
        <v>11</v>
      </c>
      <c r="W3644">
        <v>51</v>
      </c>
      <c r="X3644">
        <v>174.57155520535801</v>
      </c>
      <c r="Y3644">
        <v>161.12954545454539</v>
      </c>
      <c r="Z3644">
        <v>161.12954545454539</v>
      </c>
      <c r="AA3644">
        <v>23.431478886824632</v>
      </c>
      <c r="AB3644">
        <v>0</v>
      </c>
    </row>
    <row r="3645" spans="1:28">
      <c r="A3645">
        <v>10</v>
      </c>
      <c r="B3645">
        <v>754</v>
      </c>
      <c r="C3645">
        <v>2003</v>
      </c>
      <c r="D3645">
        <v>99</v>
      </c>
      <c r="E3645">
        <v>99</v>
      </c>
      <c r="F3645">
        <v>99</v>
      </c>
      <c r="G3645">
        <v>99</v>
      </c>
      <c r="H3645">
        <v>99</v>
      </c>
      <c r="I3645">
        <v>99</v>
      </c>
      <c r="J3645">
        <v>999</v>
      </c>
      <c r="K3645">
        <v>99</v>
      </c>
      <c r="L3645">
        <v>99</v>
      </c>
      <c r="M3645">
        <v>52</v>
      </c>
      <c r="N3645">
        <v>99</v>
      </c>
      <c r="O3645">
        <v>99</v>
      </c>
      <c r="P3645">
        <v>9999</v>
      </c>
      <c r="Q3645">
        <v>223</v>
      </c>
      <c r="R3645">
        <v>304</v>
      </c>
      <c r="S3645">
        <v>304</v>
      </c>
      <c r="T3645">
        <v>4.0179751519957696</v>
      </c>
      <c r="U3645">
        <v>4.84724887867341</v>
      </c>
      <c r="V3645">
        <v>11</v>
      </c>
      <c r="W3645">
        <v>52</v>
      </c>
      <c r="X3645">
        <v>172.19592860808581</v>
      </c>
      <c r="Y3645">
        <v>158.9368421052632</v>
      </c>
      <c r="Z3645">
        <v>158.9368421052632</v>
      </c>
      <c r="AA3645">
        <v>24.657967336858324</v>
      </c>
      <c r="AB3645">
        <v>0</v>
      </c>
    </row>
    <row r="3646" spans="1:28">
      <c r="A3646">
        <v>10</v>
      </c>
      <c r="B3646">
        <v>755</v>
      </c>
      <c r="C3646">
        <v>2003</v>
      </c>
      <c r="D3646">
        <v>99</v>
      </c>
      <c r="E3646">
        <v>99</v>
      </c>
      <c r="F3646">
        <v>99</v>
      </c>
      <c r="G3646">
        <v>99</v>
      </c>
      <c r="H3646">
        <v>99</v>
      </c>
      <c r="I3646">
        <v>99</v>
      </c>
      <c r="J3646">
        <v>999</v>
      </c>
      <c r="K3646">
        <v>99</v>
      </c>
      <c r="L3646">
        <v>99</v>
      </c>
      <c r="M3646">
        <v>53</v>
      </c>
      <c r="N3646">
        <v>99</v>
      </c>
      <c r="O3646">
        <v>99</v>
      </c>
      <c r="P3646">
        <v>9999</v>
      </c>
      <c r="Q3646">
        <v>274</v>
      </c>
      <c r="R3646">
        <v>387</v>
      </c>
      <c r="S3646">
        <v>387</v>
      </c>
      <c r="T3646">
        <v>5.1149881046788259</v>
      </c>
      <c r="U3646">
        <v>5.9470914630702323</v>
      </c>
      <c r="V3646">
        <v>11</v>
      </c>
      <c r="W3646">
        <v>53</v>
      </c>
      <c r="X3646">
        <v>165.95670224887397</v>
      </c>
      <c r="Y3646">
        <v>153.17803617571056</v>
      </c>
      <c r="Z3646">
        <v>153.17803617571056</v>
      </c>
      <c r="AA3646">
        <v>22.584044773112581</v>
      </c>
      <c r="AB3646">
        <v>0</v>
      </c>
    </row>
    <row r="3647" spans="1:28">
      <c r="A3647">
        <v>10</v>
      </c>
      <c r="B3647">
        <v>756</v>
      </c>
      <c r="C3647">
        <v>2003</v>
      </c>
      <c r="D3647">
        <v>99</v>
      </c>
      <c r="E3647">
        <v>99</v>
      </c>
      <c r="F3647">
        <v>99</v>
      </c>
      <c r="G3647">
        <v>99</v>
      </c>
      <c r="H3647">
        <v>99</v>
      </c>
      <c r="I3647">
        <v>99</v>
      </c>
      <c r="J3647">
        <v>999</v>
      </c>
      <c r="K3647">
        <v>99</v>
      </c>
      <c r="L3647">
        <v>99</v>
      </c>
      <c r="M3647">
        <v>54</v>
      </c>
      <c r="N3647">
        <v>99</v>
      </c>
      <c r="O3647">
        <v>99</v>
      </c>
      <c r="P3647">
        <v>9999</v>
      </c>
      <c r="Q3647">
        <v>309</v>
      </c>
      <c r="R3647">
        <v>476</v>
      </c>
      <c r="S3647">
        <v>476</v>
      </c>
      <c r="T3647">
        <v>6.2913031985196914</v>
      </c>
      <c r="U3647">
        <v>7.0427104817964796</v>
      </c>
      <c r="V3647">
        <v>11.369747899159664</v>
      </c>
      <c r="W3647">
        <v>54</v>
      </c>
      <c r="X3647">
        <v>159.78427123828956</v>
      </c>
      <c r="Y3647">
        <v>147.48088235294111</v>
      </c>
      <c r="Z3647">
        <v>147.48088235294111</v>
      </c>
      <c r="AA3647">
        <v>24.529797350263596</v>
      </c>
      <c r="AB3647">
        <v>0</v>
      </c>
    </row>
    <row r="3648" spans="1:28">
      <c r="A3648">
        <v>10</v>
      </c>
      <c r="B3648">
        <v>757</v>
      </c>
      <c r="C3648">
        <v>2003</v>
      </c>
      <c r="D3648">
        <v>99</v>
      </c>
      <c r="E3648">
        <v>99</v>
      </c>
      <c r="F3648">
        <v>99</v>
      </c>
      <c r="G3648">
        <v>99</v>
      </c>
      <c r="H3648">
        <v>99</v>
      </c>
      <c r="I3648">
        <v>99</v>
      </c>
      <c r="J3648">
        <v>999</v>
      </c>
      <c r="K3648">
        <v>99</v>
      </c>
      <c r="L3648">
        <v>99</v>
      </c>
      <c r="M3648">
        <v>55</v>
      </c>
      <c r="N3648">
        <v>99</v>
      </c>
      <c r="O3648">
        <v>99</v>
      </c>
      <c r="P3648">
        <v>9999</v>
      </c>
      <c r="Q3648">
        <v>573</v>
      </c>
      <c r="R3648">
        <v>915</v>
      </c>
      <c r="S3648">
        <v>915</v>
      </c>
      <c r="T3648">
        <v>12.093576526566221</v>
      </c>
      <c r="U3648">
        <v>12.466661670619873</v>
      </c>
      <c r="V3648">
        <v>15.108196721311476</v>
      </c>
      <c r="W3648">
        <v>55</v>
      </c>
      <c r="X3648">
        <v>147.13982085028053</v>
      </c>
      <c r="Y3648">
        <v>135.81005464480896</v>
      </c>
      <c r="Z3648">
        <v>135.81005464480896</v>
      </c>
      <c r="AA3648">
        <v>26.8511352040391</v>
      </c>
      <c r="AB3648">
        <v>0</v>
      </c>
    </row>
    <row r="3649" spans="1:28">
      <c r="A3649">
        <v>10</v>
      </c>
      <c r="B3649">
        <v>758</v>
      </c>
      <c r="C3649">
        <v>2003</v>
      </c>
      <c r="D3649">
        <v>99</v>
      </c>
      <c r="E3649">
        <v>99</v>
      </c>
      <c r="F3649">
        <v>99</v>
      </c>
      <c r="G3649">
        <v>99</v>
      </c>
      <c r="H3649">
        <v>99</v>
      </c>
      <c r="I3649">
        <v>99</v>
      </c>
      <c r="J3649">
        <v>999</v>
      </c>
      <c r="K3649">
        <v>99</v>
      </c>
      <c r="L3649">
        <v>99</v>
      </c>
      <c r="M3649">
        <v>56</v>
      </c>
      <c r="N3649">
        <v>99</v>
      </c>
      <c r="O3649">
        <v>99</v>
      </c>
      <c r="P3649">
        <v>9999</v>
      </c>
      <c r="Q3649">
        <v>449</v>
      </c>
      <c r="R3649">
        <v>807</v>
      </c>
      <c r="S3649">
        <v>807</v>
      </c>
      <c r="T3649">
        <v>10.66613798572561</v>
      </c>
      <c r="U3649">
        <v>11.061839522361865</v>
      </c>
      <c r="V3649">
        <v>14.21065675340768</v>
      </c>
      <c r="W3649">
        <v>56</v>
      </c>
      <c r="X3649">
        <v>148.0317804261465</v>
      </c>
      <c r="Y3649">
        <v>136.63333333333321</v>
      </c>
      <c r="Z3649">
        <v>136.63333333333321</v>
      </c>
      <c r="AA3649">
        <v>23.037121956127741</v>
      </c>
      <c r="AB3649">
        <v>0</v>
      </c>
    </row>
    <row r="3650" spans="1:28">
      <c r="A3650">
        <v>10</v>
      </c>
      <c r="B3650">
        <v>759</v>
      </c>
      <c r="C3650">
        <v>2003</v>
      </c>
      <c r="D3650">
        <v>99</v>
      </c>
      <c r="E3650">
        <v>99</v>
      </c>
      <c r="F3650">
        <v>99</v>
      </c>
      <c r="G3650">
        <v>99</v>
      </c>
      <c r="H3650">
        <v>99</v>
      </c>
      <c r="I3650">
        <v>99</v>
      </c>
      <c r="J3650">
        <v>999</v>
      </c>
      <c r="K3650">
        <v>99</v>
      </c>
      <c r="L3650">
        <v>99</v>
      </c>
      <c r="M3650">
        <v>57</v>
      </c>
      <c r="N3650">
        <v>99</v>
      </c>
      <c r="O3650">
        <v>99</v>
      </c>
      <c r="P3650">
        <v>9999</v>
      </c>
      <c r="Q3650">
        <v>341</v>
      </c>
      <c r="R3650">
        <v>601</v>
      </c>
      <c r="S3650">
        <v>601</v>
      </c>
      <c r="T3650">
        <v>7.9434311393074273</v>
      </c>
      <c r="U3650">
        <v>7.8868116503397214</v>
      </c>
      <c r="V3650">
        <v>14.1414309484193</v>
      </c>
      <c r="W3650">
        <v>57</v>
      </c>
      <c r="X3650">
        <v>141.71902012355719</v>
      </c>
      <c r="Y3650">
        <v>130.80665557404328</v>
      </c>
      <c r="Z3650">
        <v>130.80665557404328</v>
      </c>
      <c r="AA3650">
        <v>22.009404032210192</v>
      </c>
      <c r="AB3650">
        <v>0</v>
      </c>
    </row>
    <row r="3651" spans="1:28">
      <c r="A3651">
        <v>10</v>
      </c>
      <c r="B3651">
        <v>760</v>
      </c>
      <c r="C3651">
        <v>2003</v>
      </c>
      <c r="D3651">
        <v>99</v>
      </c>
      <c r="E3651">
        <v>99</v>
      </c>
      <c r="F3651">
        <v>99</v>
      </c>
      <c r="G3651">
        <v>99</v>
      </c>
      <c r="H3651">
        <v>99</v>
      </c>
      <c r="I3651">
        <v>99</v>
      </c>
      <c r="J3651">
        <v>999</v>
      </c>
      <c r="K3651">
        <v>99</v>
      </c>
      <c r="L3651">
        <v>99</v>
      </c>
      <c r="M3651">
        <v>58</v>
      </c>
      <c r="N3651">
        <v>99</v>
      </c>
      <c r="O3651">
        <v>99</v>
      </c>
      <c r="P3651">
        <v>9999</v>
      </c>
      <c r="Q3651">
        <v>438</v>
      </c>
      <c r="R3651">
        <v>836</v>
      </c>
      <c r="S3651">
        <v>836</v>
      </c>
      <c r="T3651">
        <v>11.049431667988376</v>
      </c>
      <c r="U3651">
        <v>10.481003936543784</v>
      </c>
      <c r="V3651">
        <v>14</v>
      </c>
      <c r="W3651">
        <v>58</v>
      </c>
      <c r="X3651">
        <v>135.39347975967689</v>
      </c>
      <c r="Y3651">
        <v>124.96818181818183</v>
      </c>
      <c r="Z3651">
        <v>124.96818181818183</v>
      </c>
      <c r="AA3651">
        <v>22.470948646148219</v>
      </c>
      <c r="AB3651">
        <v>0</v>
      </c>
    </row>
    <row r="3652" spans="1:28">
      <c r="A3652">
        <v>10</v>
      </c>
      <c r="B3652">
        <v>761</v>
      </c>
      <c r="C3652">
        <v>2003</v>
      </c>
      <c r="D3652">
        <v>99</v>
      </c>
      <c r="E3652">
        <v>99</v>
      </c>
      <c r="F3652">
        <v>99</v>
      </c>
      <c r="G3652">
        <v>99</v>
      </c>
      <c r="H3652">
        <v>99</v>
      </c>
      <c r="I3652">
        <v>99</v>
      </c>
      <c r="J3652">
        <v>999</v>
      </c>
      <c r="K3652">
        <v>99</v>
      </c>
      <c r="L3652">
        <v>99</v>
      </c>
      <c r="M3652">
        <v>59</v>
      </c>
      <c r="N3652">
        <v>99</v>
      </c>
      <c r="O3652">
        <v>99</v>
      </c>
      <c r="P3652">
        <v>9999</v>
      </c>
      <c r="Q3652">
        <v>416</v>
      </c>
      <c r="R3652">
        <v>794</v>
      </c>
      <c r="S3652">
        <v>794</v>
      </c>
      <c r="T3652">
        <v>10.494316679883688</v>
      </c>
      <c r="U3652">
        <v>9.4905627384596478</v>
      </c>
      <c r="V3652">
        <v>14.428211586901764</v>
      </c>
      <c r="W3652">
        <v>59</v>
      </c>
      <c r="X3652">
        <v>129.08405675284016</v>
      </c>
      <c r="Y3652">
        <v>119.1445843828714</v>
      </c>
      <c r="Z3652">
        <v>119.1445843828714</v>
      </c>
      <c r="AA3652">
        <v>22.025828715868062</v>
      </c>
      <c r="AB3652">
        <v>0</v>
      </c>
    </row>
    <row r="3653" spans="1:28">
      <c r="A3653">
        <v>10</v>
      </c>
      <c r="B3653">
        <v>762</v>
      </c>
      <c r="C3653">
        <v>2003</v>
      </c>
      <c r="D3653">
        <v>99</v>
      </c>
      <c r="E3653">
        <v>99</v>
      </c>
      <c r="F3653">
        <v>99</v>
      </c>
      <c r="G3653">
        <v>99</v>
      </c>
      <c r="H3653">
        <v>99</v>
      </c>
      <c r="I3653">
        <v>99</v>
      </c>
      <c r="J3653">
        <v>999</v>
      </c>
      <c r="K3653">
        <v>99</v>
      </c>
      <c r="L3653">
        <v>99</v>
      </c>
      <c r="M3653">
        <v>60</v>
      </c>
      <c r="N3653">
        <v>99</v>
      </c>
      <c r="O3653">
        <v>99</v>
      </c>
      <c r="P3653">
        <v>9999</v>
      </c>
      <c r="Q3653">
        <v>393</v>
      </c>
      <c r="R3653">
        <v>737</v>
      </c>
      <c r="S3653">
        <v>737</v>
      </c>
      <c r="T3653">
        <v>9.7409463388844788</v>
      </c>
      <c r="U3653">
        <v>8.5521185495693643</v>
      </c>
      <c r="V3653">
        <v>17.094979647218459</v>
      </c>
      <c r="W3653">
        <v>60</v>
      </c>
      <c r="X3653">
        <v>125.31624356303772</v>
      </c>
      <c r="Y3653">
        <v>115.66689280868388</v>
      </c>
      <c r="Z3653">
        <v>115.66689280868388</v>
      </c>
      <c r="AA3653">
        <v>20.770267347287064</v>
      </c>
      <c r="AB3653">
        <v>0</v>
      </c>
    </row>
    <row r="3654" spans="1:28">
      <c r="A3654">
        <v>10</v>
      </c>
      <c r="B3654">
        <v>763</v>
      </c>
      <c r="C3654">
        <v>2003</v>
      </c>
      <c r="D3654">
        <v>99</v>
      </c>
      <c r="E3654">
        <v>99</v>
      </c>
      <c r="F3654">
        <v>99</v>
      </c>
      <c r="G3654">
        <v>99</v>
      </c>
      <c r="H3654">
        <v>99</v>
      </c>
      <c r="I3654">
        <v>99</v>
      </c>
      <c r="J3654">
        <v>999</v>
      </c>
      <c r="K3654">
        <v>99</v>
      </c>
      <c r="L3654">
        <v>99</v>
      </c>
      <c r="M3654">
        <v>61</v>
      </c>
      <c r="N3654">
        <v>99</v>
      </c>
      <c r="O3654">
        <v>99</v>
      </c>
      <c r="P3654">
        <v>9999</v>
      </c>
      <c r="Q3654">
        <v>255</v>
      </c>
      <c r="R3654">
        <v>407</v>
      </c>
      <c r="S3654">
        <v>407</v>
      </c>
      <c r="T3654">
        <v>5.3793285752048643</v>
      </c>
      <c r="U3654">
        <v>4.727835334310269</v>
      </c>
      <c r="V3654">
        <v>17.4029484029484</v>
      </c>
      <c r="W3654">
        <v>61</v>
      </c>
      <c r="X3654">
        <v>125.4495409424986</v>
      </c>
      <c r="Y3654">
        <v>115.78992628992629</v>
      </c>
      <c r="Z3654">
        <v>115.78992628992629</v>
      </c>
      <c r="AA3654">
        <v>21.480076403591781</v>
      </c>
      <c r="AB3654">
        <v>0</v>
      </c>
    </row>
    <row r="3655" spans="1:28">
      <c r="A3655">
        <v>10</v>
      </c>
      <c r="B3655">
        <v>764</v>
      </c>
      <c r="C3655">
        <v>2003</v>
      </c>
      <c r="D3655">
        <v>99</v>
      </c>
      <c r="E3655">
        <v>99</v>
      </c>
      <c r="F3655">
        <v>99</v>
      </c>
      <c r="G3655">
        <v>99</v>
      </c>
      <c r="H3655">
        <v>99</v>
      </c>
      <c r="I3655">
        <v>99</v>
      </c>
      <c r="J3655">
        <v>999</v>
      </c>
      <c r="K3655">
        <v>99</v>
      </c>
      <c r="L3655">
        <v>99</v>
      </c>
      <c r="M3655">
        <v>62</v>
      </c>
      <c r="N3655">
        <v>99</v>
      </c>
      <c r="O3655">
        <v>99</v>
      </c>
      <c r="P3655">
        <v>9999</v>
      </c>
      <c r="Q3655">
        <v>195</v>
      </c>
      <c r="R3655">
        <v>318</v>
      </c>
      <c r="S3655">
        <v>318</v>
      </c>
      <c r="T3655">
        <v>4.203013481363997</v>
      </c>
      <c r="U3655">
        <v>3.4460583949587673</v>
      </c>
      <c r="V3655">
        <v>17.515723270440251</v>
      </c>
      <c r="W3655">
        <v>62</v>
      </c>
      <c r="X3655">
        <v>117.02985206838513</v>
      </c>
      <c r="Y3655">
        <v>108.01855345911952</v>
      </c>
      <c r="Z3655">
        <v>108.01855345911952</v>
      </c>
      <c r="AA3655">
        <v>17.814205388699527</v>
      </c>
      <c r="AB3655">
        <v>0</v>
      </c>
    </row>
    <row r="3656" spans="1:28">
      <c r="A3656">
        <v>10</v>
      </c>
      <c r="B3656">
        <v>765</v>
      </c>
      <c r="C3656">
        <v>2003</v>
      </c>
      <c r="D3656">
        <v>99</v>
      </c>
      <c r="E3656">
        <v>99</v>
      </c>
      <c r="F3656">
        <v>99</v>
      </c>
      <c r="G3656">
        <v>99</v>
      </c>
      <c r="H3656">
        <v>99</v>
      </c>
      <c r="I3656">
        <v>99</v>
      </c>
      <c r="J3656">
        <v>999</v>
      </c>
      <c r="K3656">
        <v>99</v>
      </c>
      <c r="L3656">
        <v>99</v>
      </c>
      <c r="M3656">
        <v>63</v>
      </c>
      <c r="N3656">
        <v>99</v>
      </c>
      <c r="O3656">
        <v>99</v>
      </c>
      <c r="P3656">
        <v>9999</v>
      </c>
      <c r="Q3656">
        <v>61</v>
      </c>
      <c r="R3656">
        <v>81</v>
      </c>
      <c r="S3656">
        <v>81</v>
      </c>
      <c r="T3656">
        <v>1.0705789056304522</v>
      </c>
      <c r="U3656">
        <v>0.92464988295907646</v>
      </c>
      <c r="V3656">
        <v>17</v>
      </c>
      <c r="W3656">
        <v>63</v>
      </c>
      <c r="X3656">
        <v>123.28023220042</v>
      </c>
      <c r="Y3656">
        <v>113.7876543209877</v>
      </c>
      <c r="Z3656">
        <v>113.7876543209877</v>
      </c>
      <c r="AA3656">
        <v>24.478049540610694</v>
      </c>
      <c r="AB3656">
        <v>0</v>
      </c>
    </row>
    <row r="3657" spans="1:28">
      <c r="A3657">
        <v>10</v>
      </c>
      <c r="B3657">
        <v>766</v>
      </c>
      <c r="C3657">
        <v>2003</v>
      </c>
      <c r="D3657">
        <v>99</v>
      </c>
      <c r="E3657">
        <v>99</v>
      </c>
      <c r="F3657">
        <v>99</v>
      </c>
      <c r="G3657">
        <v>99</v>
      </c>
      <c r="H3657">
        <v>99</v>
      </c>
      <c r="I3657">
        <v>99</v>
      </c>
      <c r="J3657">
        <v>999</v>
      </c>
      <c r="K3657">
        <v>99</v>
      </c>
      <c r="L3657">
        <v>99</v>
      </c>
      <c r="M3657">
        <v>64</v>
      </c>
      <c r="N3657">
        <v>99</v>
      </c>
      <c r="O3657">
        <v>99</v>
      </c>
      <c r="P3657">
        <v>9999</v>
      </c>
      <c r="Q3657">
        <v>18</v>
      </c>
      <c r="R3657">
        <v>23</v>
      </c>
      <c r="S3657">
        <v>23</v>
      </c>
      <c r="T3657">
        <v>0.30399154110494314</v>
      </c>
      <c r="U3657">
        <v>0.24872889232927231</v>
      </c>
      <c r="V3657">
        <v>17</v>
      </c>
      <c r="W3657">
        <v>64</v>
      </c>
      <c r="X3657">
        <v>116.78835555136844</v>
      </c>
      <c r="Y3657">
        <v>107.79565217391304</v>
      </c>
      <c r="Z3657">
        <v>107.79565217391304</v>
      </c>
      <c r="AA3657">
        <v>18.725627133188205</v>
      </c>
      <c r="AB3657">
        <v>0</v>
      </c>
    </row>
    <row r="3658" spans="1:28">
      <c r="A3658">
        <v>10</v>
      </c>
      <c r="B3658">
        <v>767</v>
      </c>
      <c r="C3658">
        <v>2003</v>
      </c>
      <c r="D3658">
        <v>99</v>
      </c>
      <c r="E3658">
        <v>99</v>
      </c>
      <c r="F3658">
        <v>99</v>
      </c>
      <c r="G3658">
        <v>99</v>
      </c>
      <c r="H3658">
        <v>99</v>
      </c>
      <c r="I3658">
        <v>99</v>
      </c>
      <c r="J3658">
        <v>999</v>
      </c>
      <c r="K3658">
        <v>99</v>
      </c>
      <c r="L3658">
        <v>99</v>
      </c>
      <c r="M3658">
        <v>65</v>
      </c>
      <c r="N3658">
        <v>99</v>
      </c>
      <c r="O3658">
        <v>99</v>
      </c>
      <c r="P3658">
        <v>9999</v>
      </c>
      <c r="Q3658">
        <v>11</v>
      </c>
      <c r="R3658">
        <v>11</v>
      </c>
      <c r="S3658">
        <v>11</v>
      </c>
      <c r="T3658">
        <v>0.14538725878932063</v>
      </c>
      <c r="U3658">
        <v>0.12983702353589491</v>
      </c>
      <c r="V3658">
        <v>17</v>
      </c>
      <c r="W3658">
        <v>65</v>
      </c>
      <c r="X3658">
        <v>127.46971338520632</v>
      </c>
      <c r="Y3658">
        <v>117.65454545454544</v>
      </c>
      <c r="Z3658">
        <v>117.65454545454544</v>
      </c>
      <c r="AA3658">
        <v>18.110939117077304</v>
      </c>
      <c r="AB3658">
        <v>0</v>
      </c>
    </row>
    <row r="3659" spans="1:28">
      <c r="A3659">
        <v>10</v>
      </c>
      <c r="B3659">
        <v>768</v>
      </c>
      <c r="C3659">
        <v>2003</v>
      </c>
      <c r="D3659">
        <v>99</v>
      </c>
      <c r="E3659">
        <v>99</v>
      </c>
      <c r="F3659">
        <v>99</v>
      </c>
      <c r="G3659">
        <v>99</v>
      </c>
      <c r="H3659">
        <v>99</v>
      </c>
      <c r="I3659">
        <v>99</v>
      </c>
      <c r="J3659">
        <v>999</v>
      </c>
      <c r="K3659">
        <v>99</v>
      </c>
      <c r="L3659">
        <v>99</v>
      </c>
      <c r="M3659">
        <v>66</v>
      </c>
      <c r="N3659">
        <v>99</v>
      </c>
      <c r="O3659">
        <v>99</v>
      </c>
      <c r="P3659">
        <v>9999</v>
      </c>
    </row>
    <row r="3660" spans="1:28">
      <c r="A3660">
        <v>10</v>
      </c>
      <c r="B3660">
        <v>769</v>
      </c>
      <c r="C3660">
        <v>2003</v>
      </c>
      <c r="D3660">
        <v>99</v>
      </c>
      <c r="E3660">
        <v>99</v>
      </c>
      <c r="F3660">
        <v>99</v>
      </c>
      <c r="G3660">
        <v>99</v>
      </c>
      <c r="H3660">
        <v>99</v>
      </c>
      <c r="I3660">
        <v>99</v>
      </c>
      <c r="J3660">
        <v>999</v>
      </c>
      <c r="K3660">
        <v>99</v>
      </c>
      <c r="L3660">
        <v>99</v>
      </c>
      <c r="M3660">
        <v>67</v>
      </c>
      <c r="N3660">
        <v>99</v>
      </c>
      <c r="O3660">
        <v>99</v>
      </c>
      <c r="P3660">
        <v>9999</v>
      </c>
    </row>
    <row r="3661" spans="1:28">
      <c r="A3661">
        <v>10</v>
      </c>
      <c r="B3661">
        <v>770</v>
      </c>
      <c r="C3661">
        <v>2003</v>
      </c>
      <c r="D3661">
        <v>99</v>
      </c>
      <c r="E3661">
        <v>99</v>
      </c>
      <c r="F3661">
        <v>99</v>
      </c>
      <c r="G3661">
        <v>99</v>
      </c>
      <c r="H3661">
        <v>99</v>
      </c>
      <c r="I3661">
        <v>99</v>
      </c>
      <c r="J3661">
        <v>999</v>
      </c>
      <c r="K3661">
        <v>99</v>
      </c>
      <c r="L3661">
        <v>99</v>
      </c>
      <c r="M3661">
        <v>68</v>
      </c>
      <c r="N3661">
        <v>99</v>
      </c>
      <c r="O3661">
        <v>99</v>
      </c>
      <c r="P3661">
        <v>9999</v>
      </c>
    </row>
    <row r="3662" spans="1:28">
      <c r="A3662">
        <v>10</v>
      </c>
      <c r="B3662">
        <v>771</v>
      </c>
      <c r="C3662">
        <v>2002</v>
      </c>
      <c r="D3662">
        <v>99</v>
      </c>
      <c r="E3662">
        <v>99</v>
      </c>
      <c r="F3662">
        <v>99</v>
      </c>
      <c r="G3662">
        <v>99</v>
      </c>
      <c r="H3662">
        <v>99</v>
      </c>
      <c r="I3662">
        <v>99</v>
      </c>
      <c r="J3662">
        <v>999</v>
      </c>
      <c r="K3662">
        <v>99</v>
      </c>
      <c r="L3662">
        <v>99</v>
      </c>
      <c r="M3662">
        <v>0</v>
      </c>
      <c r="N3662">
        <v>99</v>
      </c>
      <c r="O3662">
        <v>99</v>
      </c>
      <c r="P3662">
        <v>9999</v>
      </c>
      <c r="Q3662">
        <v>83</v>
      </c>
      <c r="R3662">
        <v>111</v>
      </c>
      <c r="S3662">
        <v>0</v>
      </c>
      <c r="T3662">
        <v>1.3797389683032939</v>
      </c>
      <c r="U3662">
        <v>0</v>
      </c>
      <c r="V3662">
        <v>50.972972972972968</v>
      </c>
      <c r="X3662">
        <v>112.65555913443239</v>
      </c>
      <c r="Y3662">
        <v>0</v>
      </c>
    </row>
    <row r="3663" spans="1:28">
      <c r="A3663">
        <v>10</v>
      </c>
      <c r="B3663">
        <v>772</v>
      </c>
      <c r="C3663">
        <v>2002</v>
      </c>
      <c r="D3663">
        <v>99</v>
      </c>
      <c r="E3663">
        <v>99</v>
      </c>
      <c r="F3663">
        <v>99</v>
      </c>
      <c r="G3663">
        <v>99</v>
      </c>
      <c r="H3663">
        <v>99</v>
      </c>
      <c r="I3663">
        <v>99</v>
      </c>
      <c r="J3663">
        <v>999</v>
      </c>
      <c r="K3663">
        <v>99</v>
      </c>
      <c r="L3663">
        <v>99</v>
      </c>
      <c r="M3663">
        <v>35</v>
      </c>
      <c r="N3663">
        <v>99</v>
      </c>
      <c r="O3663">
        <v>99</v>
      </c>
      <c r="P3663">
        <v>9999</v>
      </c>
      <c r="Q3663">
        <v>8</v>
      </c>
      <c r="R3663">
        <v>8</v>
      </c>
      <c r="S3663">
        <v>8</v>
      </c>
      <c r="T3663">
        <v>9.9440646364201371E-2</v>
      </c>
      <c r="U3663">
        <v>0.1262349393943529</v>
      </c>
      <c r="V3663">
        <v>2</v>
      </c>
      <c r="W3663">
        <v>35</v>
      </c>
      <c r="X3663">
        <v>177.91170097508123</v>
      </c>
      <c r="Y3663">
        <v>164.21249999999995</v>
      </c>
      <c r="Z3663">
        <v>164.21249999999995</v>
      </c>
      <c r="AA3663">
        <v>64.083801336609298</v>
      </c>
      <c r="AB3663">
        <v>0</v>
      </c>
    </row>
    <row r="3664" spans="1:28">
      <c r="A3664">
        <v>10</v>
      </c>
      <c r="B3664">
        <v>773</v>
      </c>
      <c r="C3664">
        <v>2002</v>
      </c>
      <c r="D3664">
        <v>99</v>
      </c>
      <c r="E3664">
        <v>99</v>
      </c>
      <c r="F3664">
        <v>99</v>
      </c>
      <c r="G3664">
        <v>99</v>
      </c>
      <c r="H3664">
        <v>99</v>
      </c>
      <c r="I3664">
        <v>99</v>
      </c>
      <c r="J3664">
        <v>999</v>
      </c>
      <c r="K3664">
        <v>99</v>
      </c>
      <c r="L3664">
        <v>99</v>
      </c>
      <c r="M3664">
        <v>36</v>
      </c>
      <c r="N3664">
        <v>99</v>
      </c>
      <c r="O3664">
        <v>99</v>
      </c>
      <c r="P3664">
        <v>9999</v>
      </c>
      <c r="Q3664">
        <v>3</v>
      </c>
      <c r="R3664">
        <v>3</v>
      </c>
      <c r="S3664">
        <v>3</v>
      </c>
      <c r="T3664">
        <v>3.729024238657553E-2</v>
      </c>
      <c r="U3664">
        <v>5.23696749409472E-2</v>
      </c>
      <c r="V3664">
        <v>2</v>
      </c>
      <c r="W3664">
        <v>36</v>
      </c>
      <c r="X3664">
        <v>196.82195738533764</v>
      </c>
      <c r="Y3664">
        <v>181.66666666666663</v>
      </c>
      <c r="Z3664">
        <v>181.66666666666663</v>
      </c>
      <c r="AA3664">
        <v>28.160768613248024</v>
      </c>
      <c r="AB3664">
        <v>0</v>
      </c>
    </row>
    <row r="3665" spans="1:28">
      <c r="A3665">
        <v>10</v>
      </c>
      <c r="B3665">
        <v>774</v>
      </c>
      <c r="C3665">
        <v>2002</v>
      </c>
      <c r="D3665">
        <v>99</v>
      </c>
      <c r="E3665">
        <v>99</v>
      </c>
      <c r="F3665">
        <v>99</v>
      </c>
      <c r="G3665">
        <v>99</v>
      </c>
      <c r="H3665">
        <v>99</v>
      </c>
      <c r="I3665">
        <v>99</v>
      </c>
      <c r="J3665">
        <v>999</v>
      </c>
      <c r="K3665">
        <v>99</v>
      </c>
      <c r="L3665">
        <v>99</v>
      </c>
      <c r="M3665">
        <v>37</v>
      </c>
      <c r="N3665">
        <v>99</v>
      </c>
      <c r="O3665">
        <v>99</v>
      </c>
      <c r="P3665">
        <v>9999</v>
      </c>
      <c r="Q3665">
        <v>3</v>
      </c>
      <c r="R3665">
        <v>3</v>
      </c>
      <c r="S3665">
        <v>3</v>
      </c>
      <c r="T3665">
        <v>3.729024238657553E-2</v>
      </c>
      <c r="U3665">
        <v>4.9410067623183562E-2</v>
      </c>
      <c r="V3665">
        <v>2</v>
      </c>
      <c r="W3665">
        <v>37</v>
      </c>
      <c r="X3665">
        <v>185.69880823401951</v>
      </c>
      <c r="Y3665">
        <v>171.39999999999995</v>
      </c>
      <c r="Z3665">
        <v>171.39999999999995</v>
      </c>
      <c r="AA3665">
        <v>28.971135060032953</v>
      </c>
      <c r="AB3665">
        <v>0</v>
      </c>
    </row>
    <row r="3666" spans="1:28">
      <c r="A3666">
        <v>10</v>
      </c>
      <c r="B3666">
        <v>775</v>
      </c>
      <c r="C3666">
        <v>2002</v>
      </c>
      <c r="D3666">
        <v>99</v>
      </c>
      <c r="E3666">
        <v>99</v>
      </c>
      <c r="F3666">
        <v>99</v>
      </c>
      <c r="G3666">
        <v>99</v>
      </c>
      <c r="H3666">
        <v>99</v>
      </c>
      <c r="I3666">
        <v>99</v>
      </c>
      <c r="J3666">
        <v>999</v>
      </c>
      <c r="K3666">
        <v>99</v>
      </c>
      <c r="L3666">
        <v>99</v>
      </c>
      <c r="M3666">
        <v>38</v>
      </c>
      <c r="N3666">
        <v>99</v>
      </c>
      <c r="O3666">
        <v>99</v>
      </c>
      <c r="P3666">
        <v>9999</v>
      </c>
      <c r="Q3666">
        <v>6</v>
      </c>
      <c r="R3666">
        <v>6</v>
      </c>
      <c r="S3666">
        <v>6</v>
      </c>
      <c r="T3666">
        <v>7.458048477315106E-2</v>
      </c>
      <c r="U3666">
        <v>0.10484505014324312</v>
      </c>
      <c r="V3666">
        <v>2</v>
      </c>
      <c r="W3666">
        <v>38</v>
      </c>
      <c r="X3666">
        <v>197.02058504875404</v>
      </c>
      <c r="Y3666">
        <v>181.85000000000005</v>
      </c>
      <c r="Z3666">
        <v>181.85000000000005</v>
      </c>
      <c r="AA3666">
        <v>45.427515523817277</v>
      </c>
      <c r="AB3666">
        <v>0</v>
      </c>
    </row>
    <row r="3667" spans="1:28">
      <c r="A3667">
        <v>10</v>
      </c>
      <c r="B3667">
        <v>776</v>
      </c>
      <c r="C3667">
        <v>2002</v>
      </c>
      <c r="D3667">
        <v>99</v>
      </c>
      <c r="E3667">
        <v>99</v>
      </c>
      <c r="F3667">
        <v>99</v>
      </c>
      <c r="G3667">
        <v>99</v>
      </c>
      <c r="H3667">
        <v>99</v>
      </c>
      <c r="I3667">
        <v>99</v>
      </c>
      <c r="J3667">
        <v>999</v>
      </c>
      <c r="K3667">
        <v>99</v>
      </c>
      <c r="L3667">
        <v>99</v>
      </c>
      <c r="M3667">
        <v>39</v>
      </c>
      <c r="N3667">
        <v>99</v>
      </c>
      <c r="O3667">
        <v>99</v>
      </c>
      <c r="P3667">
        <v>9999</v>
      </c>
      <c r="Q3667">
        <v>4</v>
      </c>
      <c r="R3667">
        <v>4</v>
      </c>
      <c r="S3667">
        <v>4</v>
      </c>
      <c r="T3667">
        <v>4.9720323182100686E-2</v>
      </c>
      <c r="U3667">
        <v>7.5114449360253951E-2</v>
      </c>
      <c r="V3667">
        <v>2</v>
      </c>
      <c r="W3667">
        <v>39</v>
      </c>
      <c r="X3667">
        <v>211.72806067172263</v>
      </c>
      <c r="Y3667">
        <v>195.42500000000001</v>
      </c>
      <c r="Z3667">
        <v>195.42500000000001</v>
      </c>
      <c r="AA3667">
        <v>35.121814802199431</v>
      </c>
      <c r="AB3667">
        <v>0</v>
      </c>
    </row>
    <row r="3668" spans="1:28">
      <c r="A3668">
        <v>10</v>
      </c>
      <c r="B3668">
        <v>777</v>
      </c>
      <c r="C3668">
        <v>2002</v>
      </c>
      <c r="D3668">
        <v>99</v>
      </c>
      <c r="E3668">
        <v>99</v>
      </c>
      <c r="F3668">
        <v>99</v>
      </c>
      <c r="G3668">
        <v>99</v>
      </c>
      <c r="H3668">
        <v>99</v>
      </c>
      <c r="I3668">
        <v>99</v>
      </c>
      <c r="J3668">
        <v>999</v>
      </c>
      <c r="K3668">
        <v>99</v>
      </c>
      <c r="L3668">
        <v>99</v>
      </c>
      <c r="M3668">
        <v>40</v>
      </c>
      <c r="N3668">
        <v>99</v>
      </c>
      <c r="O3668">
        <v>99</v>
      </c>
      <c r="P3668">
        <v>9999</v>
      </c>
      <c r="Q3668">
        <v>7</v>
      </c>
      <c r="R3668">
        <v>7</v>
      </c>
      <c r="S3668">
        <v>7</v>
      </c>
      <c r="T3668">
        <v>8.7010565568676229E-2</v>
      </c>
      <c r="U3668">
        <v>0.1197199596494057</v>
      </c>
      <c r="V3668">
        <v>5</v>
      </c>
      <c r="W3668">
        <v>40</v>
      </c>
      <c r="X3668">
        <v>192.83392663674351</v>
      </c>
      <c r="Y3668">
        <v>177.98571428571424</v>
      </c>
      <c r="Z3668">
        <v>177.98571428571424</v>
      </c>
      <c r="AA3668">
        <v>34.989811928267144</v>
      </c>
      <c r="AB3668">
        <v>0</v>
      </c>
    </row>
    <row r="3669" spans="1:28">
      <c r="A3669">
        <v>10</v>
      </c>
      <c r="B3669">
        <v>778</v>
      </c>
      <c r="C3669">
        <v>2002</v>
      </c>
      <c r="D3669">
        <v>99</v>
      </c>
      <c r="E3669">
        <v>99</v>
      </c>
      <c r="F3669">
        <v>99</v>
      </c>
      <c r="G3669">
        <v>99</v>
      </c>
      <c r="H3669">
        <v>99</v>
      </c>
      <c r="I3669">
        <v>99</v>
      </c>
      <c r="J3669">
        <v>999</v>
      </c>
      <c r="K3669">
        <v>99</v>
      </c>
      <c r="L3669">
        <v>99</v>
      </c>
      <c r="M3669">
        <v>41</v>
      </c>
      <c r="N3669">
        <v>99</v>
      </c>
      <c r="O3669">
        <v>99</v>
      </c>
      <c r="P3669">
        <v>9999</v>
      </c>
      <c r="Q3669">
        <v>13</v>
      </c>
      <c r="R3669">
        <v>15</v>
      </c>
      <c r="S3669">
        <v>15</v>
      </c>
      <c r="T3669">
        <v>0.18645121193287756</v>
      </c>
      <c r="U3669">
        <v>0.26803664455096898</v>
      </c>
      <c r="V3669">
        <v>5</v>
      </c>
      <c r="W3669">
        <v>41</v>
      </c>
      <c r="X3669">
        <v>201.47345612134339</v>
      </c>
      <c r="Y3669">
        <v>185.96</v>
      </c>
      <c r="Z3669">
        <v>185.96</v>
      </c>
      <c r="AA3669">
        <v>33.70338855367504</v>
      </c>
      <c r="AB3669">
        <v>0</v>
      </c>
    </row>
    <row r="3670" spans="1:28">
      <c r="A3670">
        <v>10</v>
      </c>
      <c r="B3670">
        <v>779</v>
      </c>
      <c r="C3670">
        <v>2002</v>
      </c>
      <c r="D3670">
        <v>99</v>
      </c>
      <c r="E3670">
        <v>99</v>
      </c>
      <c r="F3670">
        <v>99</v>
      </c>
      <c r="G3670">
        <v>99</v>
      </c>
      <c r="H3670">
        <v>99</v>
      </c>
      <c r="I3670">
        <v>99</v>
      </c>
      <c r="J3670">
        <v>999</v>
      </c>
      <c r="K3670">
        <v>99</v>
      </c>
      <c r="L3670">
        <v>99</v>
      </c>
      <c r="M3670">
        <v>42</v>
      </c>
      <c r="N3670">
        <v>99</v>
      </c>
      <c r="O3670">
        <v>99</v>
      </c>
      <c r="P3670">
        <v>9999</v>
      </c>
      <c r="Q3670">
        <v>10</v>
      </c>
      <c r="R3670">
        <v>10</v>
      </c>
      <c r="S3670">
        <v>10</v>
      </c>
      <c r="T3670">
        <v>0.12430080795525172</v>
      </c>
      <c r="U3670">
        <v>0.18843473864072929</v>
      </c>
      <c r="V3670">
        <v>5</v>
      </c>
      <c r="W3670">
        <v>42</v>
      </c>
      <c r="X3670">
        <v>212.45937161430123</v>
      </c>
      <c r="Y3670">
        <v>196.10000000000005</v>
      </c>
      <c r="Z3670">
        <v>196.10000000000005</v>
      </c>
      <c r="AA3670">
        <v>13.457414313306632</v>
      </c>
      <c r="AB3670">
        <v>0</v>
      </c>
    </row>
    <row r="3671" spans="1:28">
      <c r="A3671">
        <v>10</v>
      </c>
      <c r="B3671">
        <v>780</v>
      </c>
      <c r="C3671">
        <v>2002</v>
      </c>
      <c r="D3671">
        <v>99</v>
      </c>
      <c r="E3671">
        <v>99</v>
      </c>
      <c r="F3671">
        <v>99</v>
      </c>
      <c r="G3671">
        <v>99</v>
      </c>
      <c r="H3671">
        <v>99</v>
      </c>
      <c r="I3671">
        <v>99</v>
      </c>
      <c r="J3671">
        <v>999</v>
      </c>
      <c r="K3671">
        <v>99</v>
      </c>
      <c r="L3671">
        <v>99</v>
      </c>
      <c r="M3671">
        <v>43</v>
      </c>
      <c r="N3671">
        <v>99</v>
      </c>
      <c r="O3671">
        <v>99</v>
      </c>
      <c r="P3671">
        <v>9999</v>
      </c>
      <c r="Q3671">
        <v>27</v>
      </c>
      <c r="R3671">
        <v>28</v>
      </c>
      <c r="S3671">
        <v>28</v>
      </c>
      <c r="T3671">
        <v>0.34804226227470486</v>
      </c>
      <c r="U3671">
        <v>0.50378666381724413</v>
      </c>
      <c r="V3671">
        <v>5</v>
      </c>
      <c r="W3671">
        <v>43</v>
      </c>
      <c r="X3671">
        <v>202.86333384924927</v>
      </c>
      <c r="Y3671">
        <v>187.24285714285728</v>
      </c>
      <c r="Z3671">
        <v>187.24285714285728</v>
      </c>
      <c r="AA3671">
        <v>23.573796417866191</v>
      </c>
      <c r="AB3671">
        <v>0</v>
      </c>
    </row>
    <row r="3672" spans="1:28">
      <c r="A3672">
        <v>10</v>
      </c>
      <c r="B3672">
        <v>781</v>
      </c>
      <c r="C3672">
        <v>2002</v>
      </c>
      <c r="D3672">
        <v>99</v>
      </c>
      <c r="E3672">
        <v>99</v>
      </c>
      <c r="F3672">
        <v>99</v>
      </c>
      <c r="G3672">
        <v>99</v>
      </c>
      <c r="H3672">
        <v>99</v>
      </c>
      <c r="I3672">
        <v>99</v>
      </c>
      <c r="J3672">
        <v>999</v>
      </c>
      <c r="K3672">
        <v>99</v>
      </c>
      <c r="L3672">
        <v>99</v>
      </c>
      <c r="M3672">
        <v>44</v>
      </c>
      <c r="N3672">
        <v>99</v>
      </c>
      <c r="O3672">
        <v>99</v>
      </c>
      <c r="P3672">
        <v>9999</v>
      </c>
      <c r="Q3672">
        <v>24</v>
      </c>
      <c r="R3672">
        <v>26</v>
      </c>
      <c r="S3672">
        <v>26</v>
      </c>
      <c r="T3672">
        <v>0.32318210068365438</v>
      </c>
      <c r="U3672">
        <v>0.43996292419196487</v>
      </c>
      <c r="V3672">
        <v>5</v>
      </c>
      <c r="W3672">
        <v>44</v>
      </c>
      <c r="X3672">
        <v>190.79089924160351</v>
      </c>
      <c r="Y3672">
        <v>176.10000000000005</v>
      </c>
      <c r="Z3672">
        <v>176.10000000000005</v>
      </c>
      <c r="AA3672">
        <v>28.375802259075311</v>
      </c>
      <c r="AB3672">
        <v>0</v>
      </c>
    </row>
    <row r="3673" spans="1:28">
      <c r="A3673">
        <v>10</v>
      </c>
      <c r="B3673">
        <v>782</v>
      </c>
      <c r="C3673">
        <v>2002</v>
      </c>
      <c r="D3673">
        <v>99</v>
      </c>
      <c r="E3673">
        <v>99</v>
      </c>
      <c r="F3673">
        <v>99</v>
      </c>
      <c r="G3673">
        <v>99</v>
      </c>
      <c r="H3673">
        <v>99</v>
      </c>
      <c r="I3673">
        <v>99</v>
      </c>
      <c r="J3673">
        <v>999</v>
      </c>
      <c r="K3673">
        <v>99</v>
      </c>
      <c r="L3673">
        <v>99</v>
      </c>
      <c r="M3673">
        <v>45</v>
      </c>
      <c r="N3673">
        <v>99</v>
      </c>
      <c r="O3673">
        <v>99</v>
      </c>
      <c r="P3673">
        <v>9999</v>
      </c>
      <c r="Q3673">
        <v>21</v>
      </c>
      <c r="R3673">
        <v>23</v>
      </c>
      <c r="S3673">
        <v>23</v>
      </c>
      <c r="T3673">
        <v>0.28589185829707886</v>
      </c>
      <c r="U3673">
        <v>0.37313153167558161</v>
      </c>
      <c r="V3673">
        <v>8</v>
      </c>
      <c r="W3673">
        <v>45</v>
      </c>
      <c r="X3673">
        <v>182.91488058787505</v>
      </c>
      <c r="Y3673">
        <v>168.83043478260871</v>
      </c>
      <c r="Z3673">
        <v>168.83043478260871</v>
      </c>
      <c r="AA3673">
        <v>33.291197880711735</v>
      </c>
      <c r="AB3673">
        <v>0</v>
      </c>
    </row>
    <row r="3674" spans="1:28">
      <c r="A3674">
        <v>10</v>
      </c>
      <c r="B3674">
        <v>783</v>
      </c>
      <c r="C3674">
        <v>2002</v>
      </c>
      <c r="D3674">
        <v>99</v>
      </c>
      <c r="E3674">
        <v>99</v>
      </c>
      <c r="F3674">
        <v>99</v>
      </c>
      <c r="G3674">
        <v>99</v>
      </c>
      <c r="H3674">
        <v>99</v>
      </c>
      <c r="I3674">
        <v>99</v>
      </c>
      <c r="J3674">
        <v>999</v>
      </c>
      <c r="K3674">
        <v>99</v>
      </c>
      <c r="L3674">
        <v>99</v>
      </c>
      <c r="M3674">
        <v>46</v>
      </c>
      <c r="N3674">
        <v>99</v>
      </c>
      <c r="O3674">
        <v>99</v>
      </c>
      <c r="P3674">
        <v>9999</v>
      </c>
      <c r="Q3674">
        <v>61</v>
      </c>
      <c r="R3674">
        <v>62</v>
      </c>
      <c r="S3674">
        <v>62</v>
      </c>
      <c r="T3674">
        <v>0.77066500932256043</v>
      </c>
      <c r="U3674">
        <v>1.0484120649737585</v>
      </c>
      <c r="V3674">
        <v>8</v>
      </c>
      <c r="W3674">
        <v>46</v>
      </c>
      <c r="X3674">
        <v>190.6580924754482</v>
      </c>
      <c r="Y3674">
        <v>175.97741935483873</v>
      </c>
      <c r="Z3674">
        <v>175.97741935483873</v>
      </c>
      <c r="AA3674">
        <v>29.749222919397774</v>
      </c>
      <c r="AB3674">
        <v>0</v>
      </c>
    </row>
    <row r="3675" spans="1:28">
      <c r="A3675">
        <v>10</v>
      </c>
      <c r="B3675">
        <v>784</v>
      </c>
      <c r="C3675">
        <v>2002</v>
      </c>
      <c r="D3675">
        <v>99</v>
      </c>
      <c r="E3675">
        <v>99</v>
      </c>
      <c r="F3675">
        <v>99</v>
      </c>
      <c r="G3675">
        <v>99</v>
      </c>
      <c r="H3675">
        <v>99</v>
      </c>
      <c r="I3675">
        <v>99</v>
      </c>
      <c r="J3675">
        <v>999</v>
      </c>
      <c r="K3675">
        <v>99</v>
      </c>
      <c r="L3675">
        <v>99</v>
      </c>
      <c r="M3675">
        <v>47</v>
      </c>
      <c r="N3675">
        <v>99</v>
      </c>
      <c r="O3675">
        <v>99</v>
      </c>
      <c r="P3675">
        <v>9999</v>
      </c>
      <c r="Q3675">
        <v>79</v>
      </c>
      <c r="R3675">
        <v>90</v>
      </c>
      <c r="S3675">
        <v>90</v>
      </c>
      <c r="T3675">
        <v>1.1187072715972657</v>
      </c>
      <c r="U3675">
        <v>1.4786313468923069</v>
      </c>
      <c r="V3675">
        <v>8</v>
      </c>
      <c r="W3675">
        <v>47</v>
      </c>
      <c r="X3675">
        <v>185.23895509811004</v>
      </c>
      <c r="Y3675">
        <v>170.97555555555556</v>
      </c>
      <c r="Z3675">
        <v>170.97555555555556</v>
      </c>
      <c r="AA3675">
        <v>24.853326676998439</v>
      </c>
      <c r="AB3675">
        <v>0</v>
      </c>
    </row>
    <row r="3676" spans="1:28">
      <c r="A3676">
        <v>10</v>
      </c>
      <c r="B3676">
        <v>785</v>
      </c>
      <c r="C3676">
        <v>2002</v>
      </c>
      <c r="D3676">
        <v>99</v>
      </c>
      <c r="E3676">
        <v>99</v>
      </c>
      <c r="F3676">
        <v>99</v>
      </c>
      <c r="G3676">
        <v>99</v>
      </c>
      <c r="H3676">
        <v>99</v>
      </c>
      <c r="I3676">
        <v>99</v>
      </c>
      <c r="J3676">
        <v>999</v>
      </c>
      <c r="K3676">
        <v>99</v>
      </c>
      <c r="L3676">
        <v>99</v>
      </c>
      <c r="M3676">
        <v>48</v>
      </c>
      <c r="N3676">
        <v>99</v>
      </c>
      <c r="O3676">
        <v>99</v>
      </c>
      <c r="P3676">
        <v>9999</v>
      </c>
      <c r="Q3676">
        <v>63</v>
      </c>
      <c r="R3676">
        <v>74</v>
      </c>
      <c r="S3676">
        <v>74</v>
      </c>
      <c r="T3676">
        <v>0.91982597886886242</v>
      </c>
      <c r="U3676">
        <v>1.1841023732014864</v>
      </c>
      <c r="V3676">
        <v>8</v>
      </c>
      <c r="W3676">
        <v>48</v>
      </c>
      <c r="X3676">
        <v>180.41492196421763</v>
      </c>
      <c r="Y3676">
        <v>166.52297297297306</v>
      </c>
      <c r="Z3676">
        <v>166.52297297297306</v>
      </c>
      <c r="AA3676">
        <v>25.75909992603103</v>
      </c>
      <c r="AB3676">
        <v>0</v>
      </c>
    </row>
    <row r="3677" spans="1:28">
      <c r="A3677">
        <v>10</v>
      </c>
      <c r="B3677">
        <v>786</v>
      </c>
      <c r="C3677">
        <v>2002</v>
      </c>
      <c r="D3677">
        <v>99</v>
      </c>
      <c r="E3677">
        <v>99</v>
      </c>
      <c r="F3677">
        <v>99</v>
      </c>
      <c r="G3677">
        <v>99</v>
      </c>
      <c r="H3677">
        <v>99</v>
      </c>
      <c r="I3677">
        <v>99</v>
      </c>
      <c r="J3677">
        <v>999</v>
      </c>
      <c r="K3677">
        <v>99</v>
      </c>
      <c r="L3677">
        <v>99</v>
      </c>
      <c r="M3677">
        <v>49</v>
      </c>
      <c r="N3677">
        <v>99</v>
      </c>
      <c r="O3677">
        <v>99</v>
      </c>
      <c r="P3677">
        <v>9999</v>
      </c>
      <c r="Q3677">
        <v>189</v>
      </c>
      <c r="R3677">
        <v>237</v>
      </c>
      <c r="S3677">
        <v>237</v>
      </c>
      <c r="T3677">
        <v>2.9459291485394656</v>
      </c>
      <c r="U3677">
        <v>3.3651023476412405</v>
      </c>
      <c r="V3677">
        <v>8</v>
      </c>
      <c r="W3677">
        <v>49</v>
      </c>
      <c r="X3677">
        <v>160.09023958747619</v>
      </c>
      <c r="Y3677">
        <v>147.76329113924049</v>
      </c>
      <c r="Z3677">
        <v>147.76329113924049</v>
      </c>
      <c r="AA3677">
        <v>35.011044106418602</v>
      </c>
      <c r="AB3677">
        <v>0</v>
      </c>
    </row>
    <row r="3678" spans="1:28">
      <c r="A3678">
        <v>10</v>
      </c>
      <c r="B3678">
        <v>787</v>
      </c>
      <c r="C3678">
        <v>2002</v>
      </c>
      <c r="D3678">
        <v>99</v>
      </c>
      <c r="E3678">
        <v>99</v>
      </c>
      <c r="F3678">
        <v>99</v>
      </c>
      <c r="G3678">
        <v>99</v>
      </c>
      <c r="H3678">
        <v>99</v>
      </c>
      <c r="I3678">
        <v>99</v>
      </c>
      <c r="J3678">
        <v>999</v>
      </c>
      <c r="K3678">
        <v>99</v>
      </c>
      <c r="L3678">
        <v>99</v>
      </c>
      <c r="M3678">
        <v>50</v>
      </c>
      <c r="N3678">
        <v>99</v>
      </c>
      <c r="O3678">
        <v>99</v>
      </c>
      <c r="P3678">
        <v>9999</v>
      </c>
      <c r="Q3678">
        <v>200</v>
      </c>
      <c r="R3678">
        <v>252</v>
      </c>
      <c r="S3678">
        <v>252</v>
      </c>
      <c r="T3678">
        <v>3.132380360472343</v>
      </c>
      <c r="U3678">
        <v>3.9022806849300058</v>
      </c>
      <c r="V3678">
        <v>11</v>
      </c>
      <c r="W3678">
        <v>50</v>
      </c>
      <c r="X3678">
        <v>174.59543586304176</v>
      </c>
      <c r="Y3678">
        <v>161.15158730158726</v>
      </c>
      <c r="Z3678">
        <v>161.15158730158726</v>
      </c>
      <c r="AA3678">
        <v>23.027477493262481</v>
      </c>
      <c r="AB3678">
        <v>0</v>
      </c>
    </row>
    <row r="3679" spans="1:28">
      <c r="A3679">
        <v>10</v>
      </c>
      <c r="B3679">
        <v>788</v>
      </c>
      <c r="C3679">
        <v>2002</v>
      </c>
      <c r="D3679">
        <v>99</v>
      </c>
      <c r="E3679">
        <v>99</v>
      </c>
      <c r="F3679">
        <v>99</v>
      </c>
      <c r="G3679">
        <v>99</v>
      </c>
      <c r="H3679">
        <v>99</v>
      </c>
      <c r="I3679">
        <v>99</v>
      </c>
      <c r="J3679">
        <v>999</v>
      </c>
      <c r="K3679">
        <v>99</v>
      </c>
      <c r="L3679">
        <v>99</v>
      </c>
      <c r="M3679">
        <v>51</v>
      </c>
      <c r="N3679">
        <v>99</v>
      </c>
      <c r="O3679">
        <v>99</v>
      </c>
      <c r="P3679">
        <v>9999</v>
      </c>
      <c r="Q3679">
        <v>105</v>
      </c>
      <c r="R3679">
        <v>124</v>
      </c>
      <c r="S3679">
        <v>124</v>
      </c>
      <c r="T3679">
        <v>1.5413300186451211</v>
      </c>
      <c r="U3679">
        <v>1.8324966036584205</v>
      </c>
      <c r="V3679">
        <v>11</v>
      </c>
      <c r="W3679">
        <v>51</v>
      </c>
      <c r="X3679">
        <v>166.62356271624785</v>
      </c>
      <c r="Y3679">
        <v>153.79354838709671</v>
      </c>
      <c r="Z3679">
        <v>153.79354838709671</v>
      </c>
      <c r="AA3679">
        <v>21.955988755865231</v>
      </c>
      <c r="AB3679">
        <v>0</v>
      </c>
    </row>
    <row r="3680" spans="1:28">
      <c r="A3680">
        <v>10</v>
      </c>
      <c r="B3680">
        <v>789</v>
      </c>
      <c r="C3680">
        <v>2002</v>
      </c>
      <c r="D3680">
        <v>99</v>
      </c>
      <c r="E3680">
        <v>99</v>
      </c>
      <c r="F3680">
        <v>99</v>
      </c>
      <c r="G3680">
        <v>99</v>
      </c>
      <c r="H3680">
        <v>99</v>
      </c>
      <c r="I3680">
        <v>99</v>
      </c>
      <c r="J3680">
        <v>999</v>
      </c>
      <c r="K3680">
        <v>99</v>
      </c>
      <c r="L3680">
        <v>99</v>
      </c>
      <c r="M3680">
        <v>52</v>
      </c>
      <c r="N3680">
        <v>99</v>
      </c>
      <c r="O3680">
        <v>99</v>
      </c>
      <c r="P3680">
        <v>9999</v>
      </c>
      <c r="Q3680">
        <v>285</v>
      </c>
      <c r="R3680">
        <v>391</v>
      </c>
      <c r="S3680">
        <v>391</v>
      </c>
      <c r="T3680">
        <v>4.8601615910503435</v>
      </c>
      <c r="U3680">
        <v>5.7036821935225746</v>
      </c>
      <c r="V3680">
        <v>11.225063938618923</v>
      </c>
      <c r="W3680">
        <v>52</v>
      </c>
      <c r="X3680">
        <v>164.47257220284132</v>
      </c>
      <c r="Y3680">
        <v>151.80818414322252</v>
      </c>
      <c r="Z3680">
        <v>151.80818414322252</v>
      </c>
      <c r="AA3680">
        <v>24.227970657399393</v>
      </c>
      <c r="AB3680">
        <v>0</v>
      </c>
    </row>
    <row r="3681" spans="1:28">
      <c r="A3681">
        <v>10</v>
      </c>
      <c r="B3681">
        <v>790</v>
      </c>
      <c r="C3681">
        <v>2002</v>
      </c>
      <c r="D3681">
        <v>99</v>
      </c>
      <c r="E3681">
        <v>99</v>
      </c>
      <c r="F3681">
        <v>99</v>
      </c>
      <c r="G3681">
        <v>99</v>
      </c>
      <c r="H3681">
        <v>99</v>
      </c>
      <c r="I3681">
        <v>99</v>
      </c>
      <c r="J3681">
        <v>999</v>
      </c>
      <c r="K3681">
        <v>99</v>
      </c>
      <c r="L3681">
        <v>99</v>
      </c>
      <c r="M3681">
        <v>53</v>
      </c>
      <c r="N3681">
        <v>99</v>
      </c>
      <c r="O3681">
        <v>99</v>
      </c>
      <c r="P3681">
        <v>9999</v>
      </c>
      <c r="Q3681">
        <v>330</v>
      </c>
      <c r="R3681">
        <v>485</v>
      </c>
      <c r="S3681">
        <v>485</v>
      </c>
      <c r="T3681">
        <v>6.0285891858297109</v>
      </c>
      <c r="U3681">
        <v>6.8379228707114752</v>
      </c>
      <c r="V3681">
        <v>11.181443298969072</v>
      </c>
      <c r="W3681">
        <v>53</v>
      </c>
      <c r="X3681">
        <v>158.96348750712059</v>
      </c>
      <c r="Y3681">
        <v>146.72329896907212</v>
      </c>
      <c r="Z3681">
        <v>146.72329896907212</v>
      </c>
      <c r="AA3681">
        <v>24.314021525141712</v>
      </c>
      <c r="AB3681">
        <v>0</v>
      </c>
    </row>
    <row r="3682" spans="1:28">
      <c r="A3682">
        <v>10</v>
      </c>
      <c r="B3682">
        <v>791</v>
      </c>
      <c r="C3682">
        <v>2002</v>
      </c>
      <c r="D3682">
        <v>99</v>
      </c>
      <c r="E3682">
        <v>99</v>
      </c>
      <c r="F3682">
        <v>99</v>
      </c>
      <c r="G3682">
        <v>99</v>
      </c>
      <c r="H3682">
        <v>99</v>
      </c>
      <c r="I3682">
        <v>99</v>
      </c>
      <c r="J3682">
        <v>999</v>
      </c>
      <c r="K3682">
        <v>99</v>
      </c>
      <c r="L3682">
        <v>99</v>
      </c>
      <c r="M3682">
        <v>54</v>
      </c>
      <c r="N3682">
        <v>99</v>
      </c>
      <c r="O3682">
        <v>99</v>
      </c>
      <c r="P3682">
        <v>9999</v>
      </c>
      <c r="Q3682">
        <v>307</v>
      </c>
      <c r="R3682">
        <v>440</v>
      </c>
      <c r="S3682">
        <v>440</v>
      </c>
      <c r="T3682">
        <v>5.4692355500310761</v>
      </c>
      <c r="U3682">
        <v>5.7984472823790094</v>
      </c>
      <c r="V3682">
        <v>11.606818181818184</v>
      </c>
      <c r="W3682">
        <v>54</v>
      </c>
      <c r="X3682">
        <v>148.58465478183788</v>
      </c>
      <c r="Y3682">
        <v>137.14363636363623</v>
      </c>
      <c r="Z3682">
        <v>137.14363636363623</v>
      </c>
      <c r="AA3682">
        <v>24.615728627603328</v>
      </c>
      <c r="AB3682">
        <v>0</v>
      </c>
    </row>
    <row r="3683" spans="1:28">
      <c r="A3683">
        <v>10</v>
      </c>
      <c r="B3683">
        <v>792</v>
      </c>
      <c r="C3683">
        <v>2002</v>
      </c>
      <c r="D3683">
        <v>99</v>
      </c>
      <c r="E3683">
        <v>99</v>
      </c>
      <c r="F3683">
        <v>99</v>
      </c>
      <c r="G3683">
        <v>99</v>
      </c>
      <c r="H3683">
        <v>99</v>
      </c>
      <c r="I3683">
        <v>99</v>
      </c>
      <c r="J3683">
        <v>999</v>
      </c>
      <c r="K3683">
        <v>99</v>
      </c>
      <c r="L3683">
        <v>99</v>
      </c>
      <c r="M3683">
        <v>55</v>
      </c>
      <c r="N3683">
        <v>99</v>
      </c>
      <c r="O3683">
        <v>99</v>
      </c>
      <c r="P3683">
        <v>9999</v>
      </c>
      <c r="Q3683">
        <v>564</v>
      </c>
      <c r="R3683">
        <v>971</v>
      </c>
      <c r="S3683">
        <v>971</v>
      </c>
      <c r="T3683">
        <v>12.069608452454943</v>
      </c>
      <c r="U3683">
        <v>12.548783072891084</v>
      </c>
      <c r="V3683">
        <v>15.635427394438723</v>
      </c>
      <c r="W3683">
        <v>55</v>
      </c>
      <c r="X3683">
        <v>145.71266623746277</v>
      </c>
      <c r="Y3683">
        <v>134.49279093717811</v>
      </c>
      <c r="Z3683">
        <v>134.49279093717811</v>
      </c>
      <c r="AA3683">
        <v>24.594876710156921</v>
      </c>
      <c r="AB3683">
        <v>0</v>
      </c>
    </row>
    <row r="3684" spans="1:28">
      <c r="A3684">
        <v>10</v>
      </c>
      <c r="B3684">
        <v>793</v>
      </c>
      <c r="C3684">
        <v>2002</v>
      </c>
      <c r="D3684">
        <v>99</v>
      </c>
      <c r="E3684">
        <v>99</v>
      </c>
      <c r="F3684">
        <v>99</v>
      </c>
      <c r="G3684">
        <v>99</v>
      </c>
      <c r="H3684">
        <v>99</v>
      </c>
      <c r="I3684">
        <v>99</v>
      </c>
      <c r="J3684">
        <v>999</v>
      </c>
      <c r="K3684">
        <v>99</v>
      </c>
      <c r="L3684">
        <v>99</v>
      </c>
      <c r="M3684">
        <v>56</v>
      </c>
      <c r="N3684">
        <v>99</v>
      </c>
      <c r="O3684">
        <v>99</v>
      </c>
      <c r="P3684">
        <v>9999</v>
      </c>
      <c r="Q3684">
        <v>510</v>
      </c>
      <c r="R3684">
        <v>955</v>
      </c>
      <c r="S3684">
        <v>955</v>
      </c>
      <c r="T3684">
        <v>11.87072715972654</v>
      </c>
      <c r="U3684">
        <v>11.972168929004591</v>
      </c>
      <c r="V3684">
        <v>14.089005235602096</v>
      </c>
      <c r="W3684">
        <v>56</v>
      </c>
      <c r="X3684">
        <v>141.34628147459065</v>
      </c>
      <c r="Y3684">
        <v>130.46261780104703</v>
      </c>
      <c r="Z3684">
        <v>130.46261780104703</v>
      </c>
      <c r="AA3684">
        <v>21.521834899476687</v>
      </c>
      <c r="AB3684">
        <v>0</v>
      </c>
    </row>
    <row r="3685" spans="1:28">
      <c r="A3685">
        <v>10</v>
      </c>
      <c r="B3685">
        <v>794</v>
      </c>
      <c r="C3685">
        <v>2002</v>
      </c>
      <c r="D3685">
        <v>99</v>
      </c>
      <c r="E3685">
        <v>99</v>
      </c>
      <c r="F3685">
        <v>99</v>
      </c>
      <c r="G3685">
        <v>99</v>
      </c>
      <c r="H3685">
        <v>99</v>
      </c>
      <c r="I3685">
        <v>99</v>
      </c>
      <c r="J3685">
        <v>999</v>
      </c>
      <c r="K3685">
        <v>99</v>
      </c>
      <c r="L3685">
        <v>99</v>
      </c>
      <c r="M3685">
        <v>57</v>
      </c>
      <c r="N3685">
        <v>99</v>
      </c>
      <c r="O3685">
        <v>99</v>
      </c>
      <c r="P3685">
        <v>9999</v>
      </c>
      <c r="Q3685">
        <v>294</v>
      </c>
      <c r="R3685">
        <v>432</v>
      </c>
      <c r="S3685">
        <v>432</v>
      </c>
      <c r="T3685">
        <v>5.3697949036668735</v>
      </c>
      <c r="U3685">
        <v>5.2506316551527101</v>
      </c>
      <c r="V3685">
        <v>14</v>
      </c>
      <c r="W3685">
        <v>57</v>
      </c>
      <c r="X3685">
        <v>137.03854179206289</v>
      </c>
      <c r="Y3685">
        <v>126.4865740740742</v>
      </c>
      <c r="Z3685">
        <v>126.4865740740742</v>
      </c>
      <c r="AA3685">
        <v>21.900448273021645</v>
      </c>
      <c r="AB3685">
        <v>0</v>
      </c>
    </row>
    <row r="3686" spans="1:28">
      <c r="A3686">
        <v>10</v>
      </c>
      <c r="B3686">
        <v>795</v>
      </c>
      <c r="C3686">
        <v>2002</v>
      </c>
      <c r="D3686">
        <v>99</v>
      </c>
      <c r="E3686">
        <v>99</v>
      </c>
      <c r="F3686">
        <v>99</v>
      </c>
      <c r="G3686">
        <v>99</v>
      </c>
      <c r="H3686">
        <v>99</v>
      </c>
      <c r="I3686">
        <v>99</v>
      </c>
      <c r="J3686">
        <v>999</v>
      </c>
      <c r="K3686">
        <v>99</v>
      </c>
      <c r="L3686">
        <v>99</v>
      </c>
      <c r="M3686">
        <v>58</v>
      </c>
      <c r="N3686">
        <v>99</v>
      </c>
      <c r="O3686">
        <v>99</v>
      </c>
      <c r="P3686">
        <v>9999</v>
      </c>
      <c r="Q3686">
        <v>559</v>
      </c>
      <c r="R3686">
        <v>1219</v>
      </c>
      <c r="S3686">
        <v>1219</v>
      </c>
      <c r="T3686">
        <v>15.152268489745184</v>
      </c>
      <c r="U3686">
        <v>14.112916322099828</v>
      </c>
      <c r="V3686">
        <v>14</v>
      </c>
      <c r="W3686">
        <v>58</v>
      </c>
      <c r="X3686">
        <v>130.53530370079375</v>
      </c>
      <c r="Y3686">
        <v>120.48408531583264</v>
      </c>
      <c r="Z3686">
        <v>120.48408531583264</v>
      </c>
      <c r="AA3686">
        <v>20.784128387454128</v>
      </c>
      <c r="AB3686">
        <v>0</v>
      </c>
    </row>
    <row r="3687" spans="1:28">
      <c r="A3687">
        <v>10</v>
      </c>
      <c r="B3687">
        <v>796</v>
      </c>
      <c r="C3687">
        <v>2002</v>
      </c>
      <c r="D3687">
        <v>99</v>
      </c>
      <c r="E3687">
        <v>99</v>
      </c>
      <c r="F3687">
        <v>99</v>
      </c>
      <c r="G3687">
        <v>99</v>
      </c>
      <c r="H3687">
        <v>99</v>
      </c>
      <c r="I3687">
        <v>99</v>
      </c>
      <c r="J3687">
        <v>999</v>
      </c>
      <c r="K3687">
        <v>99</v>
      </c>
      <c r="L3687">
        <v>99</v>
      </c>
      <c r="M3687">
        <v>59</v>
      </c>
      <c r="N3687">
        <v>99</v>
      </c>
      <c r="O3687">
        <v>99</v>
      </c>
      <c r="P3687">
        <v>9999</v>
      </c>
      <c r="Q3687">
        <v>424</v>
      </c>
      <c r="R3687">
        <v>743</v>
      </c>
      <c r="S3687">
        <v>743</v>
      </c>
      <c r="T3687">
        <v>9.235550031075201</v>
      </c>
      <c r="U3687">
        <v>8.4672059173696859</v>
      </c>
      <c r="V3687">
        <v>14</v>
      </c>
      <c r="W3687">
        <v>59</v>
      </c>
      <c r="X3687">
        <v>128.48908337695721</v>
      </c>
      <c r="Y3687">
        <v>118.59542395693138</v>
      </c>
      <c r="Z3687">
        <v>118.59542395693138</v>
      </c>
      <c r="AA3687">
        <v>20.909257399742724</v>
      </c>
      <c r="AB3687">
        <v>0</v>
      </c>
    </row>
    <row r="3688" spans="1:28">
      <c r="A3688">
        <v>10</v>
      </c>
      <c r="B3688">
        <v>797</v>
      </c>
      <c r="C3688">
        <v>2002</v>
      </c>
      <c r="D3688">
        <v>99</v>
      </c>
      <c r="E3688">
        <v>99</v>
      </c>
      <c r="F3688">
        <v>99</v>
      </c>
      <c r="G3688">
        <v>99</v>
      </c>
      <c r="H3688">
        <v>99</v>
      </c>
      <c r="I3688">
        <v>99</v>
      </c>
      <c r="J3688">
        <v>999</v>
      </c>
      <c r="K3688">
        <v>99</v>
      </c>
      <c r="L3688">
        <v>99</v>
      </c>
      <c r="M3688">
        <v>60</v>
      </c>
      <c r="N3688">
        <v>99</v>
      </c>
      <c r="O3688">
        <v>99</v>
      </c>
      <c r="P3688">
        <v>9999</v>
      </c>
      <c r="Q3688">
        <v>334</v>
      </c>
      <c r="R3688">
        <v>520</v>
      </c>
      <c r="S3688">
        <v>520</v>
      </c>
      <c r="T3688">
        <v>6.4636420136730877</v>
      </c>
      <c r="U3688">
        <v>5.7287812010355612</v>
      </c>
      <c r="V3688">
        <v>17.157692307692315</v>
      </c>
      <c r="W3688">
        <v>60</v>
      </c>
      <c r="X3688">
        <v>124.21493457788156</v>
      </c>
      <c r="Y3688">
        <v>114.65038461538478</v>
      </c>
      <c r="Z3688">
        <v>114.65038461538478</v>
      </c>
      <c r="AA3688">
        <v>19.857848667420978</v>
      </c>
      <c r="AB3688">
        <v>0</v>
      </c>
    </row>
    <row r="3689" spans="1:28">
      <c r="A3689">
        <v>10</v>
      </c>
      <c r="B3689">
        <v>798</v>
      </c>
      <c r="C3689">
        <v>2002</v>
      </c>
      <c r="D3689">
        <v>99</v>
      </c>
      <c r="E3689">
        <v>99</v>
      </c>
      <c r="F3689">
        <v>99</v>
      </c>
      <c r="G3689">
        <v>99</v>
      </c>
      <c r="H3689">
        <v>99</v>
      </c>
      <c r="I3689">
        <v>99</v>
      </c>
      <c r="J3689">
        <v>999</v>
      </c>
      <c r="K3689">
        <v>99</v>
      </c>
      <c r="L3689">
        <v>99</v>
      </c>
      <c r="M3689">
        <v>61</v>
      </c>
      <c r="N3689">
        <v>99</v>
      </c>
      <c r="O3689">
        <v>99</v>
      </c>
      <c r="P3689">
        <v>9999</v>
      </c>
      <c r="Q3689">
        <v>278</v>
      </c>
      <c r="R3689">
        <v>424</v>
      </c>
      <c r="S3689">
        <v>424</v>
      </c>
      <c r="T3689">
        <v>5.2703542573026718</v>
      </c>
      <c r="U3689">
        <v>4.5342241110752148</v>
      </c>
      <c r="V3689">
        <v>17</v>
      </c>
      <c r="W3689">
        <v>61</v>
      </c>
      <c r="X3689">
        <v>120.57355015433676</v>
      </c>
      <c r="Y3689">
        <v>111.28938679245277</v>
      </c>
      <c r="Z3689">
        <v>111.28938679245277</v>
      </c>
      <c r="AA3689">
        <v>20.654258677347457</v>
      </c>
      <c r="AB3689">
        <v>0</v>
      </c>
    </row>
    <row r="3690" spans="1:28">
      <c r="A3690">
        <v>10</v>
      </c>
      <c r="B3690">
        <v>799</v>
      </c>
      <c r="C3690">
        <v>2002</v>
      </c>
      <c r="D3690">
        <v>99</v>
      </c>
      <c r="E3690">
        <v>99</v>
      </c>
      <c r="F3690">
        <v>99</v>
      </c>
      <c r="G3690">
        <v>99</v>
      </c>
      <c r="H3690">
        <v>99</v>
      </c>
      <c r="I3690">
        <v>99</v>
      </c>
      <c r="J3690">
        <v>999</v>
      </c>
      <c r="K3690">
        <v>99</v>
      </c>
      <c r="L3690">
        <v>99</v>
      </c>
      <c r="M3690">
        <v>62</v>
      </c>
      <c r="N3690">
        <v>99</v>
      </c>
      <c r="O3690">
        <v>99</v>
      </c>
      <c r="P3690">
        <v>9999</v>
      </c>
      <c r="Q3690">
        <v>189</v>
      </c>
      <c r="R3690">
        <v>281</v>
      </c>
      <c r="S3690">
        <v>281</v>
      </c>
      <c r="T3690">
        <v>3.492852703542574</v>
      </c>
      <c r="U3690">
        <v>2.8901814642868606</v>
      </c>
      <c r="V3690">
        <v>17</v>
      </c>
      <c r="W3690">
        <v>62</v>
      </c>
      <c r="X3690">
        <v>115.9668109946291</v>
      </c>
      <c r="Y3690">
        <v>107.03736654804274</v>
      </c>
      <c r="Z3690">
        <v>107.03736654804274</v>
      </c>
      <c r="AA3690">
        <v>17.940508414625722</v>
      </c>
      <c r="AB3690">
        <v>0</v>
      </c>
    </row>
    <row r="3691" spans="1:28">
      <c r="A3691">
        <v>10</v>
      </c>
      <c r="B3691">
        <v>800</v>
      </c>
      <c r="C3691">
        <v>2002</v>
      </c>
      <c r="D3691">
        <v>99</v>
      </c>
      <c r="E3691">
        <v>99</v>
      </c>
      <c r="F3691">
        <v>99</v>
      </c>
      <c r="G3691">
        <v>99</v>
      </c>
      <c r="H3691">
        <v>99</v>
      </c>
      <c r="I3691">
        <v>99</v>
      </c>
      <c r="J3691">
        <v>999</v>
      </c>
      <c r="K3691">
        <v>99</v>
      </c>
      <c r="L3691">
        <v>99</v>
      </c>
      <c r="M3691">
        <v>63</v>
      </c>
      <c r="N3691">
        <v>99</v>
      </c>
      <c r="O3691">
        <v>99</v>
      </c>
      <c r="P3691">
        <v>9999</v>
      </c>
      <c r="Q3691">
        <v>63</v>
      </c>
      <c r="R3691">
        <v>74</v>
      </c>
      <c r="S3691">
        <v>74</v>
      </c>
      <c r="T3691">
        <v>0.91982597886886242</v>
      </c>
      <c r="U3691">
        <v>0.74789661284473419</v>
      </c>
      <c r="V3691">
        <v>17</v>
      </c>
      <c r="W3691">
        <v>63</v>
      </c>
      <c r="X3691">
        <v>113.95273930485196</v>
      </c>
      <c r="Y3691">
        <v>105.17837837837835</v>
      </c>
      <c r="Z3691">
        <v>105.17837837837835</v>
      </c>
      <c r="AA3691">
        <v>21.470717143766922</v>
      </c>
      <c r="AB3691">
        <v>0</v>
      </c>
    </row>
    <row r="3692" spans="1:28">
      <c r="A3692">
        <v>10</v>
      </c>
      <c r="B3692">
        <v>801</v>
      </c>
      <c r="C3692">
        <v>2002</v>
      </c>
      <c r="D3692">
        <v>99</v>
      </c>
      <c r="E3692">
        <v>99</v>
      </c>
      <c r="F3692">
        <v>99</v>
      </c>
      <c r="G3692">
        <v>99</v>
      </c>
      <c r="H3692">
        <v>99</v>
      </c>
      <c r="I3692">
        <v>99</v>
      </c>
      <c r="J3692">
        <v>999</v>
      </c>
      <c r="K3692">
        <v>99</v>
      </c>
      <c r="L3692">
        <v>99</v>
      </c>
      <c r="M3692">
        <v>64</v>
      </c>
      <c r="N3692">
        <v>99</v>
      </c>
      <c r="O3692">
        <v>99</v>
      </c>
      <c r="P3692">
        <v>9999</v>
      </c>
      <c r="Q3692">
        <v>19</v>
      </c>
      <c r="R3692">
        <v>19</v>
      </c>
      <c r="S3692">
        <v>19</v>
      </c>
      <c r="T3692">
        <v>0.23617153511497832</v>
      </c>
      <c r="U3692">
        <v>0.20657674713403351</v>
      </c>
      <c r="V3692">
        <v>17</v>
      </c>
      <c r="W3692">
        <v>64</v>
      </c>
      <c r="X3692">
        <v>122.58653133375152</v>
      </c>
      <c r="Y3692">
        <v>113.14736842105263</v>
      </c>
      <c r="Z3692">
        <v>113.14736842105263</v>
      </c>
      <c r="AA3692">
        <v>21.830769410966592</v>
      </c>
      <c r="AB3692">
        <v>0</v>
      </c>
    </row>
    <row r="3693" spans="1:28">
      <c r="A3693">
        <v>10</v>
      </c>
      <c r="B3693">
        <v>802</v>
      </c>
      <c r="C3693">
        <v>2002</v>
      </c>
      <c r="D3693">
        <v>99</v>
      </c>
      <c r="E3693">
        <v>99</v>
      </c>
      <c r="F3693">
        <v>99</v>
      </c>
      <c r="G3693">
        <v>99</v>
      </c>
      <c r="H3693">
        <v>99</v>
      </c>
      <c r="I3693">
        <v>99</v>
      </c>
      <c r="J3693">
        <v>999</v>
      </c>
      <c r="K3693">
        <v>99</v>
      </c>
      <c r="L3693">
        <v>99</v>
      </c>
      <c r="M3693">
        <v>65</v>
      </c>
      <c r="N3693">
        <v>99</v>
      </c>
      <c r="O3693">
        <v>99</v>
      </c>
      <c r="P3693">
        <v>9999</v>
      </c>
      <c r="Q3693">
        <v>8</v>
      </c>
      <c r="R3693">
        <v>8</v>
      </c>
      <c r="S3693">
        <v>8</v>
      </c>
      <c r="T3693">
        <v>9.9440646364201371E-2</v>
      </c>
      <c r="U3693">
        <v>8.8509555207534812E-2</v>
      </c>
      <c r="V3693">
        <v>17</v>
      </c>
      <c r="W3693">
        <v>65</v>
      </c>
      <c r="X3693">
        <v>124.74268689057422</v>
      </c>
      <c r="Y3693">
        <v>115.1375</v>
      </c>
      <c r="Z3693">
        <v>115.1375</v>
      </c>
      <c r="AA3693">
        <v>16.103876668367739</v>
      </c>
      <c r="AB3693">
        <v>0</v>
      </c>
    </row>
    <row r="3694" spans="1:28">
      <c r="A3694">
        <v>10</v>
      </c>
      <c r="B3694">
        <v>803</v>
      </c>
      <c r="C3694">
        <v>2002</v>
      </c>
      <c r="D3694">
        <v>99</v>
      </c>
      <c r="E3694">
        <v>99</v>
      </c>
      <c r="F3694">
        <v>99</v>
      </c>
      <c r="G3694">
        <v>99</v>
      </c>
      <c r="H3694">
        <v>99</v>
      </c>
      <c r="I3694">
        <v>99</v>
      </c>
      <c r="J3694">
        <v>999</v>
      </c>
      <c r="K3694">
        <v>99</v>
      </c>
      <c r="L3694">
        <v>99</v>
      </c>
      <c r="M3694">
        <v>66</v>
      </c>
      <c r="N3694">
        <v>99</v>
      </c>
      <c r="O3694">
        <v>99</v>
      </c>
      <c r="P3694">
        <v>9999</v>
      </c>
    </row>
    <row r="3695" spans="1:28">
      <c r="A3695">
        <v>10</v>
      </c>
      <c r="B3695">
        <v>804</v>
      </c>
      <c r="C3695">
        <v>2002</v>
      </c>
      <c r="D3695">
        <v>99</v>
      </c>
      <c r="E3695">
        <v>99</v>
      </c>
      <c r="F3695">
        <v>99</v>
      </c>
      <c r="G3695">
        <v>99</v>
      </c>
      <c r="H3695">
        <v>99</v>
      </c>
      <c r="I3695">
        <v>99</v>
      </c>
      <c r="J3695">
        <v>999</v>
      </c>
      <c r="K3695">
        <v>99</v>
      </c>
      <c r="L3695">
        <v>99</v>
      </c>
      <c r="M3695">
        <v>67</v>
      </c>
      <c r="N3695">
        <v>99</v>
      </c>
      <c r="O3695">
        <v>99</v>
      </c>
      <c r="P3695">
        <v>9999</v>
      </c>
    </row>
    <row r="3696" spans="1:28">
      <c r="A3696">
        <v>10</v>
      </c>
      <c r="B3696">
        <v>805</v>
      </c>
      <c r="C3696">
        <v>2002</v>
      </c>
      <c r="D3696">
        <v>99</v>
      </c>
      <c r="E3696">
        <v>99</v>
      </c>
      <c r="F3696">
        <v>99</v>
      </c>
      <c r="G3696">
        <v>99</v>
      </c>
      <c r="H3696">
        <v>99</v>
      </c>
      <c r="I3696">
        <v>99</v>
      </c>
      <c r="J3696">
        <v>999</v>
      </c>
      <c r="K3696">
        <v>99</v>
      </c>
      <c r="L3696">
        <v>99</v>
      </c>
      <c r="M3696">
        <v>68</v>
      </c>
      <c r="N3696">
        <v>99</v>
      </c>
      <c r="O3696">
        <v>99</v>
      </c>
      <c r="P3696">
        <v>9999</v>
      </c>
    </row>
    <row r="3697" spans="1:28">
      <c r="A3697">
        <v>10</v>
      </c>
      <c r="B3697">
        <v>806</v>
      </c>
      <c r="C3697">
        <v>2001</v>
      </c>
      <c r="D3697">
        <v>99</v>
      </c>
      <c r="E3697">
        <v>99</v>
      </c>
      <c r="F3697">
        <v>99</v>
      </c>
      <c r="G3697">
        <v>99</v>
      </c>
      <c r="H3697">
        <v>99</v>
      </c>
      <c r="I3697">
        <v>99</v>
      </c>
      <c r="J3697">
        <v>999</v>
      </c>
      <c r="K3697">
        <v>99</v>
      </c>
      <c r="L3697">
        <v>99</v>
      </c>
      <c r="M3697">
        <v>0</v>
      </c>
      <c r="N3697">
        <v>99</v>
      </c>
      <c r="O3697">
        <v>99</v>
      </c>
      <c r="P3697">
        <v>9999</v>
      </c>
      <c r="Q3697">
        <v>76</v>
      </c>
      <c r="R3697">
        <v>115</v>
      </c>
      <c r="S3697">
        <v>0</v>
      </c>
      <c r="T3697">
        <v>1.7405781746632363</v>
      </c>
      <c r="U3697">
        <v>0</v>
      </c>
      <c r="V3697">
        <v>63.756521739130449</v>
      </c>
      <c r="X3697">
        <v>126.2113147110085</v>
      </c>
      <c r="Y3697">
        <v>0</v>
      </c>
    </row>
    <row r="3698" spans="1:28">
      <c r="A3698">
        <v>10</v>
      </c>
      <c r="B3698">
        <v>807</v>
      </c>
      <c r="C3698">
        <v>2001</v>
      </c>
      <c r="D3698">
        <v>99</v>
      </c>
      <c r="E3698">
        <v>99</v>
      </c>
      <c r="F3698">
        <v>99</v>
      </c>
      <c r="G3698">
        <v>99</v>
      </c>
      <c r="H3698">
        <v>99</v>
      </c>
      <c r="I3698">
        <v>99</v>
      </c>
      <c r="J3698">
        <v>999</v>
      </c>
      <c r="K3698">
        <v>99</v>
      </c>
      <c r="L3698">
        <v>99</v>
      </c>
      <c r="M3698">
        <v>35</v>
      </c>
      <c r="N3698">
        <v>99</v>
      </c>
      <c r="O3698">
        <v>99</v>
      </c>
      <c r="P3698">
        <v>9999</v>
      </c>
      <c r="Q3698">
        <v>4</v>
      </c>
      <c r="R3698">
        <v>4</v>
      </c>
      <c r="S3698">
        <v>4</v>
      </c>
      <c r="T3698">
        <v>6.0541849553503849E-2</v>
      </c>
      <c r="U3698">
        <v>6.6092526411465485E-2</v>
      </c>
      <c r="V3698">
        <v>2</v>
      </c>
      <c r="W3698">
        <v>35</v>
      </c>
      <c r="X3698">
        <v>148.91657638136505</v>
      </c>
      <c r="Y3698">
        <v>137.44999999999999</v>
      </c>
      <c r="Z3698">
        <v>137.44999999999999</v>
      </c>
      <c r="AA3698">
        <v>61.655433661600306</v>
      </c>
      <c r="AB3698">
        <v>0</v>
      </c>
    </row>
    <row r="3699" spans="1:28">
      <c r="A3699">
        <v>10</v>
      </c>
      <c r="B3699">
        <v>808</v>
      </c>
      <c r="C3699">
        <v>2001</v>
      </c>
      <c r="D3699">
        <v>99</v>
      </c>
      <c r="E3699">
        <v>99</v>
      </c>
      <c r="F3699">
        <v>99</v>
      </c>
      <c r="G3699">
        <v>99</v>
      </c>
      <c r="H3699">
        <v>99</v>
      </c>
      <c r="I3699">
        <v>99</v>
      </c>
      <c r="J3699">
        <v>999</v>
      </c>
      <c r="K3699">
        <v>99</v>
      </c>
      <c r="L3699">
        <v>99</v>
      </c>
      <c r="M3699">
        <v>36</v>
      </c>
      <c r="N3699">
        <v>99</v>
      </c>
      <c r="O3699">
        <v>99</v>
      </c>
      <c r="P3699">
        <v>9999</v>
      </c>
      <c r="Q3699">
        <v>1</v>
      </c>
      <c r="R3699">
        <v>1</v>
      </c>
      <c r="S3699">
        <v>1</v>
      </c>
      <c r="T3699">
        <v>1.5135462388375962E-2</v>
      </c>
      <c r="U3699">
        <v>3.1074787336056439E-2</v>
      </c>
      <c r="V3699">
        <v>2</v>
      </c>
      <c r="W3699">
        <v>36</v>
      </c>
      <c r="X3699">
        <v>280.06500541711802</v>
      </c>
      <c r="Y3699">
        <v>258.5</v>
      </c>
      <c r="Z3699">
        <v>258.5</v>
      </c>
      <c r="AA3699">
        <v>0</v>
      </c>
      <c r="AB3699">
        <v>0</v>
      </c>
    </row>
    <row r="3700" spans="1:28">
      <c r="A3700">
        <v>10</v>
      </c>
      <c r="B3700">
        <v>809</v>
      </c>
      <c r="C3700">
        <v>2001</v>
      </c>
      <c r="D3700">
        <v>99</v>
      </c>
      <c r="E3700">
        <v>99</v>
      </c>
      <c r="F3700">
        <v>99</v>
      </c>
      <c r="G3700">
        <v>99</v>
      </c>
      <c r="H3700">
        <v>99</v>
      </c>
      <c r="I3700">
        <v>99</v>
      </c>
      <c r="J3700">
        <v>999</v>
      </c>
      <c r="K3700">
        <v>99</v>
      </c>
      <c r="L3700">
        <v>99</v>
      </c>
      <c r="M3700">
        <v>37</v>
      </c>
      <c r="N3700">
        <v>99</v>
      </c>
      <c r="O3700">
        <v>99</v>
      </c>
      <c r="P3700">
        <v>9999</v>
      </c>
      <c r="Q3700">
        <v>2</v>
      </c>
      <c r="R3700">
        <v>2</v>
      </c>
      <c r="S3700">
        <v>2</v>
      </c>
      <c r="T3700">
        <v>3.0270924776751924E-2</v>
      </c>
      <c r="U3700">
        <v>5.1534860081111793E-2</v>
      </c>
      <c r="V3700">
        <v>2</v>
      </c>
      <c r="W3700">
        <v>37</v>
      </c>
      <c r="X3700">
        <v>232.23185265438792</v>
      </c>
      <c r="Y3700">
        <v>214.35</v>
      </c>
      <c r="Z3700">
        <v>214.35</v>
      </c>
      <c r="AA3700">
        <v>25.949999999999925</v>
      </c>
      <c r="AB3700">
        <v>0</v>
      </c>
    </row>
    <row r="3701" spans="1:28">
      <c r="A3701">
        <v>10</v>
      </c>
      <c r="B3701">
        <v>810</v>
      </c>
      <c r="C3701">
        <v>2001</v>
      </c>
      <c r="D3701">
        <v>99</v>
      </c>
      <c r="E3701">
        <v>99</v>
      </c>
      <c r="F3701">
        <v>99</v>
      </c>
      <c r="G3701">
        <v>99</v>
      </c>
      <c r="H3701">
        <v>99</v>
      </c>
      <c r="I3701">
        <v>99</v>
      </c>
      <c r="J3701">
        <v>999</v>
      </c>
      <c r="K3701">
        <v>99</v>
      </c>
      <c r="L3701">
        <v>99</v>
      </c>
      <c r="M3701">
        <v>38</v>
      </c>
      <c r="N3701">
        <v>99</v>
      </c>
      <c r="O3701">
        <v>99</v>
      </c>
      <c r="P3701">
        <v>9999</v>
      </c>
    </row>
    <row r="3702" spans="1:28">
      <c r="A3702">
        <v>10</v>
      </c>
      <c r="B3702">
        <v>811</v>
      </c>
      <c r="C3702">
        <v>2001</v>
      </c>
      <c r="D3702">
        <v>99</v>
      </c>
      <c r="E3702">
        <v>99</v>
      </c>
      <c r="F3702">
        <v>99</v>
      </c>
      <c r="G3702">
        <v>99</v>
      </c>
      <c r="H3702">
        <v>99</v>
      </c>
      <c r="I3702">
        <v>99</v>
      </c>
      <c r="J3702">
        <v>999</v>
      </c>
      <c r="K3702">
        <v>99</v>
      </c>
      <c r="L3702">
        <v>99</v>
      </c>
      <c r="M3702">
        <v>39</v>
      </c>
      <c r="N3702">
        <v>99</v>
      </c>
      <c r="O3702">
        <v>99</v>
      </c>
      <c r="P3702">
        <v>9999</v>
      </c>
      <c r="Q3702">
        <v>6</v>
      </c>
      <c r="R3702">
        <v>6</v>
      </c>
      <c r="S3702">
        <v>6</v>
      </c>
      <c r="T3702">
        <v>9.0812774330255822E-2</v>
      </c>
      <c r="U3702">
        <v>0.12843444019281511</v>
      </c>
      <c r="V3702">
        <v>2</v>
      </c>
      <c r="W3702">
        <v>39</v>
      </c>
      <c r="X3702">
        <v>192.92163235825203</v>
      </c>
      <c r="Y3702">
        <v>178.06666666666672</v>
      </c>
      <c r="Z3702">
        <v>178.06666666666672</v>
      </c>
      <c r="AA3702">
        <v>39.135817638350346</v>
      </c>
      <c r="AB3702">
        <v>0</v>
      </c>
    </row>
    <row r="3703" spans="1:28">
      <c r="A3703">
        <v>10</v>
      </c>
      <c r="B3703">
        <v>812</v>
      </c>
      <c r="C3703">
        <v>2001</v>
      </c>
      <c r="D3703">
        <v>99</v>
      </c>
      <c r="E3703">
        <v>99</v>
      </c>
      <c r="F3703">
        <v>99</v>
      </c>
      <c r="G3703">
        <v>99</v>
      </c>
      <c r="H3703">
        <v>99</v>
      </c>
      <c r="I3703">
        <v>99</v>
      </c>
      <c r="J3703">
        <v>999</v>
      </c>
      <c r="K3703">
        <v>99</v>
      </c>
      <c r="L3703">
        <v>99</v>
      </c>
      <c r="M3703">
        <v>40</v>
      </c>
      <c r="N3703">
        <v>99</v>
      </c>
      <c r="O3703">
        <v>99</v>
      </c>
      <c r="P3703">
        <v>9999</v>
      </c>
      <c r="Q3703">
        <v>14</v>
      </c>
      <c r="R3703">
        <v>15</v>
      </c>
      <c r="S3703">
        <v>15</v>
      </c>
      <c r="T3703">
        <v>0.22703193582563941</v>
      </c>
      <c r="U3703">
        <v>0.30378760184506071</v>
      </c>
      <c r="V3703">
        <v>5</v>
      </c>
      <c r="W3703">
        <v>40</v>
      </c>
      <c r="X3703">
        <v>182.52798844348141</v>
      </c>
      <c r="Y3703">
        <v>168.47333333333327</v>
      </c>
      <c r="Z3703">
        <v>168.47333333333327</v>
      </c>
      <c r="AA3703">
        <v>38.039917046293446</v>
      </c>
      <c r="AB3703">
        <v>0</v>
      </c>
    </row>
    <row r="3704" spans="1:28">
      <c r="A3704">
        <v>10</v>
      </c>
      <c r="B3704">
        <v>813</v>
      </c>
      <c r="C3704">
        <v>2001</v>
      </c>
      <c r="D3704">
        <v>99</v>
      </c>
      <c r="E3704">
        <v>99</v>
      </c>
      <c r="F3704">
        <v>99</v>
      </c>
      <c r="G3704">
        <v>99</v>
      </c>
      <c r="H3704">
        <v>99</v>
      </c>
      <c r="I3704">
        <v>99</v>
      </c>
      <c r="J3704">
        <v>999</v>
      </c>
      <c r="K3704">
        <v>99</v>
      </c>
      <c r="L3704">
        <v>99</v>
      </c>
      <c r="M3704">
        <v>41</v>
      </c>
      <c r="N3704">
        <v>99</v>
      </c>
      <c r="O3704">
        <v>99</v>
      </c>
      <c r="P3704">
        <v>9999</v>
      </c>
      <c r="Q3704">
        <v>7</v>
      </c>
      <c r="R3704">
        <v>7</v>
      </c>
      <c r="S3704">
        <v>7</v>
      </c>
      <c r="T3704">
        <v>0.10594823671863177</v>
      </c>
      <c r="U3704">
        <v>0.16846501730270599</v>
      </c>
      <c r="V3704">
        <v>5</v>
      </c>
      <c r="W3704">
        <v>41</v>
      </c>
      <c r="X3704">
        <v>216.90140845070411</v>
      </c>
      <c r="Y3704">
        <v>200.20000000000005</v>
      </c>
      <c r="Z3704">
        <v>200.20000000000005</v>
      </c>
      <c r="AA3704">
        <v>19.616028431580276</v>
      </c>
      <c r="AB3704">
        <v>0</v>
      </c>
    </row>
    <row r="3705" spans="1:28">
      <c r="A3705">
        <v>10</v>
      </c>
      <c r="B3705">
        <v>814</v>
      </c>
      <c r="C3705">
        <v>2001</v>
      </c>
      <c r="D3705">
        <v>99</v>
      </c>
      <c r="E3705">
        <v>99</v>
      </c>
      <c r="F3705">
        <v>99</v>
      </c>
      <c r="G3705">
        <v>99</v>
      </c>
      <c r="H3705">
        <v>99</v>
      </c>
      <c r="I3705">
        <v>99</v>
      </c>
      <c r="J3705">
        <v>999</v>
      </c>
      <c r="K3705">
        <v>99</v>
      </c>
      <c r="L3705">
        <v>99</v>
      </c>
      <c r="M3705">
        <v>42</v>
      </c>
      <c r="N3705">
        <v>99</v>
      </c>
      <c r="O3705">
        <v>99</v>
      </c>
      <c r="P3705">
        <v>9999</v>
      </c>
      <c r="Q3705">
        <v>12</v>
      </c>
      <c r="R3705">
        <v>12</v>
      </c>
      <c r="S3705">
        <v>12</v>
      </c>
      <c r="T3705">
        <v>0.18162554866051164</v>
      </c>
      <c r="U3705">
        <v>0.24482364366968112</v>
      </c>
      <c r="V3705">
        <v>5</v>
      </c>
      <c r="W3705">
        <v>42</v>
      </c>
      <c r="X3705">
        <v>183.87504514265075</v>
      </c>
      <c r="Y3705">
        <v>169.71666666666673</v>
      </c>
      <c r="Z3705">
        <v>169.71666666666673</v>
      </c>
      <c r="AA3705">
        <v>35.424987257897754</v>
      </c>
      <c r="AB3705">
        <v>0</v>
      </c>
    </row>
    <row r="3706" spans="1:28">
      <c r="A3706">
        <v>10</v>
      </c>
      <c r="B3706">
        <v>815</v>
      </c>
      <c r="C3706">
        <v>2001</v>
      </c>
      <c r="D3706">
        <v>99</v>
      </c>
      <c r="E3706">
        <v>99</v>
      </c>
      <c r="F3706">
        <v>99</v>
      </c>
      <c r="G3706">
        <v>99</v>
      </c>
      <c r="H3706">
        <v>99</v>
      </c>
      <c r="I3706">
        <v>99</v>
      </c>
      <c r="J3706">
        <v>999</v>
      </c>
      <c r="K3706">
        <v>99</v>
      </c>
      <c r="L3706">
        <v>99</v>
      </c>
      <c r="M3706">
        <v>43</v>
      </c>
      <c r="N3706">
        <v>99</v>
      </c>
      <c r="O3706">
        <v>99</v>
      </c>
      <c r="P3706">
        <v>9999</v>
      </c>
      <c r="Q3706">
        <v>15</v>
      </c>
      <c r="R3706">
        <v>16</v>
      </c>
      <c r="S3706">
        <v>16</v>
      </c>
      <c r="T3706">
        <v>0.24216739821401539</v>
      </c>
      <c r="U3706">
        <v>0.36742780461375824</v>
      </c>
      <c r="V3706">
        <v>5</v>
      </c>
      <c r="W3706">
        <v>43</v>
      </c>
      <c r="X3706">
        <v>206.96776814734559</v>
      </c>
      <c r="Y3706">
        <v>191.03124999999997</v>
      </c>
      <c r="Z3706">
        <v>191.03124999999997</v>
      </c>
      <c r="AA3706">
        <v>28.915474203918968</v>
      </c>
      <c r="AB3706">
        <v>0</v>
      </c>
    </row>
    <row r="3707" spans="1:28">
      <c r="A3707">
        <v>10</v>
      </c>
      <c r="B3707">
        <v>816</v>
      </c>
      <c r="C3707">
        <v>2001</v>
      </c>
      <c r="D3707">
        <v>99</v>
      </c>
      <c r="E3707">
        <v>99</v>
      </c>
      <c r="F3707">
        <v>99</v>
      </c>
      <c r="G3707">
        <v>99</v>
      </c>
      <c r="H3707">
        <v>99</v>
      </c>
      <c r="I3707">
        <v>99</v>
      </c>
      <c r="J3707">
        <v>999</v>
      </c>
      <c r="K3707">
        <v>99</v>
      </c>
      <c r="L3707">
        <v>99</v>
      </c>
      <c r="M3707">
        <v>44</v>
      </c>
      <c r="N3707">
        <v>99</v>
      </c>
      <c r="O3707">
        <v>99</v>
      </c>
      <c r="P3707">
        <v>9999</v>
      </c>
      <c r="Q3707">
        <v>26</v>
      </c>
      <c r="R3707">
        <v>26</v>
      </c>
      <c r="S3707">
        <v>26</v>
      </c>
      <c r="T3707">
        <v>0.39352202209777509</v>
      </c>
      <c r="U3707">
        <v>0.5554993898642816</v>
      </c>
      <c r="V3707">
        <v>5</v>
      </c>
      <c r="W3707">
        <v>44</v>
      </c>
      <c r="X3707">
        <v>192.55771314276191</v>
      </c>
      <c r="Y3707">
        <v>177.73076923076931</v>
      </c>
      <c r="Z3707">
        <v>177.73076923076931</v>
      </c>
      <c r="AA3707">
        <v>32.325743125859674</v>
      </c>
      <c r="AB3707">
        <v>0</v>
      </c>
    </row>
    <row r="3708" spans="1:28">
      <c r="A3708">
        <v>10</v>
      </c>
      <c r="B3708">
        <v>817</v>
      </c>
      <c r="C3708">
        <v>2001</v>
      </c>
      <c r="D3708">
        <v>99</v>
      </c>
      <c r="E3708">
        <v>99</v>
      </c>
      <c r="F3708">
        <v>99</v>
      </c>
      <c r="G3708">
        <v>99</v>
      </c>
      <c r="H3708">
        <v>99</v>
      </c>
      <c r="I3708">
        <v>99</v>
      </c>
      <c r="J3708">
        <v>999</v>
      </c>
      <c r="K3708">
        <v>99</v>
      </c>
      <c r="L3708">
        <v>99</v>
      </c>
      <c r="M3708">
        <v>45</v>
      </c>
      <c r="N3708">
        <v>99</v>
      </c>
      <c r="O3708">
        <v>99</v>
      </c>
      <c r="P3708">
        <v>9999</v>
      </c>
      <c r="Q3708">
        <v>18</v>
      </c>
      <c r="R3708">
        <v>19</v>
      </c>
      <c r="S3708">
        <v>19</v>
      </c>
      <c r="T3708">
        <v>0.28757378537914347</v>
      </c>
      <c r="U3708">
        <v>0.3418827666682574</v>
      </c>
      <c r="V3708">
        <v>8</v>
      </c>
      <c r="W3708">
        <v>45</v>
      </c>
      <c r="X3708">
        <v>162.17140902092723</v>
      </c>
      <c r="Y3708">
        <v>149.68421052631581</v>
      </c>
      <c r="Z3708">
        <v>149.68421052631581</v>
      </c>
      <c r="AA3708">
        <v>42.88902771176965</v>
      </c>
      <c r="AB3708">
        <v>0</v>
      </c>
    </row>
    <row r="3709" spans="1:28">
      <c r="A3709">
        <v>10</v>
      </c>
      <c r="B3709">
        <v>818</v>
      </c>
      <c r="C3709">
        <v>2001</v>
      </c>
      <c r="D3709">
        <v>99</v>
      </c>
      <c r="E3709">
        <v>99</v>
      </c>
      <c r="F3709">
        <v>99</v>
      </c>
      <c r="G3709">
        <v>99</v>
      </c>
      <c r="H3709">
        <v>99</v>
      </c>
      <c r="I3709">
        <v>99</v>
      </c>
      <c r="J3709">
        <v>999</v>
      </c>
      <c r="K3709">
        <v>99</v>
      </c>
      <c r="L3709">
        <v>99</v>
      </c>
      <c r="M3709">
        <v>46</v>
      </c>
      <c r="N3709">
        <v>99</v>
      </c>
      <c r="O3709">
        <v>99</v>
      </c>
      <c r="P3709">
        <v>9999</v>
      </c>
      <c r="Q3709">
        <v>48</v>
      </c>
      <c r="R3709">
        <v>52</v>
      </c>
      <c r="S3709">
        <v>52</v>
      </c>
      <c r="T3709">
        <v>0.78704404419555019</v>
      </c>
      <c r="U3709">
        <v>1.0921976318006748</v>
      </c>
      <c r="V3709">
        <v>8</v>
      </c>
      <c r="W3709">
        <v>46</v>
      </c>
      <c r="X3709">
        <v>189.29910825902155</v>
      </c>
      <c r="Y3709">
        <v>174.72307692307683</v>
      </c>
      <c r="Z3709">
        <v>174.72307692307683</v>
      </c>
      <c r="AA3709">
        <v>26.57774962535278</v>
      </c>
      <c r="AB3709">
        <v>0</v>
      </c>
    </row>
    <row r="3710" spans="1:28">
      <c r="A3710">
        <v>10</v>
      </c>
      <c r="B3710">
        <v>819</v>
      </c>
      <c r="C3710">
        <v>2001</v>
      </c>
      <c r="D3710">
        <v>99</v>
      </c>
      <c r="E3710">
        <v>99</v>
      </c>
      <c r="F3710">
        <v>99</v>
      </c>
      <c r="G3710">
        <v>99</v>
      </c>
      <c r="H3710">
        <v>99</v>
      </c>
      <c r="I3710">
        <v>99</v>
      </c>
      <c r="J3710">
        <v>999</v>
      </c>
      <c r="K3710">
        <v>99</v>
      </c>
      <c r="L3710">
        <v>99</v>
      </c>
      <c r="M3710">
        <v>47</v>
      </c>
      <c r="N3710">
        <v>99</v>
      </c>
      <c r="O3710">
        <v>99</v>
      </c>
      <c r="P3710">
        <v>9999</v>
      </c>
      <c r="Q3710">
        <v>61</v>
      </c>
      <c r="R3710">
        <v>70</v>
      </c>
      <c r="S3710">
        <v>70</v>
      </c>
      <c r="T3710">
        <v>1.0594823671863176</v>
      </c>
      <c r="U3710">
        <v>1.4820329426405099</v>
      </c>
      <c r="V3710">
        <v>8</v>
      </c>
      <c r="W3710">
        <v>47</v>
      </c>
      <c r="X3710">
        <v>190.81411546200275</v>
      </c>
      <c r="Y3710">
        <v>176.12142857142851</v>
      </c>
      <c r="Z3710">
        <v>176.12142857142851</v>
      </c>
      <c r="AA3710">
        <v>22.718009802528339</v>
      </c>
      <c r="AB3710">
        <v>0</v>
      </c>
    </row>
    <row r="3711" spans="1:28">
      <c r="A3711">
        <v>10</v>
      </c>
      <c r="B3711">
        <v>820</v>
      </c>
      <c r="C3711">
        <v>2001</v>
      </c>
      <c r="D3711">
        <v>99</v>
      </c>
      <c r="E3711">
        <v>99</v>
      </c>
      <c r="F3711">
        <v>99</v>
      </c>
      <c r="G3711">
        <v>99</v>
      </c>
      <c r="H3711">
        <v>99</v>
      </c>
      <c r="I3711">
        <v>99</v>
      </c>
      <c r="J3711">
        <v>999</v>
      </c>
      <c r="K3711">
        <v>99</v>
      </c>
      <c r="L3711">
        <v>99</v>
      </c>
      <c r="M3711">
        <v>48</v>
      </c>
      <c r="N3711">
        <v>99</v>
      </c>
      <c r="O3711">
        <v>99</v>
      </c>
      <c r="P3711">
        <v>9999</v>
      </c>
      <c r="Q3711">
        <v>52</v>
      </c>
      <c r="R3711">
        <v>55</v>
      </c>
      <c r="S3711">
        <v>55</v>
      </c>
      <c r="T3711">
        <v>0.83245043136067809</v>
      </c>
      <c r="U3711">
        <v>1.0524074785773294</v>
      </c>
      <c r="V3711">
        <v>8.0545454545454547</v>
      </c>
      <c r="W3711">
        <v>48</v>
      </c>
      <c r="X3711">
        <v>172.45346203092677</v>
      </c>
      <c r="Y3711">
        <v>159.17454545454538</v>
      </c>
      <c r="Z3711">
        <v>159.17454545454538</v>
      </c>
      <c r="AA3711">
        <v>29.236628447466796</v>
      </c>
      <c r="AB3711">
        <v>0</v>
      </c>
    </row>
    <row r="3712" spans="1:28">
      <c r="A3712">
        <v>10</v>
      </c>
      <c r="B3712">
        <v>821</v>
      </c>
      <c r="C3712">
        <v>2001</v>
      </c>
      <c r="D3712">
        <v>99</v>
      </c>
      <c r="E3712">
        <v>99</v>
      </c>
      <c r="F3712">
        <v>99</v>
      </c>
      <c r="G3712">
        <v>99</v>
      </c>
      <c r="H3712">
        <v>99</v>
      </c>
      <c r="I3712">
        <v>99</v>
      </c>
      <c r="J3712">
        <v>999</v>
      </c>
      <c r="K3712">
        <v>99</v>
      </c>
      <c r="L3712">
        <v>99</v>
      </c>
      <c r="M3712">
        <v>49</v>
      </c>
      <c r="N3712">
        <v>99</v>
      </c>
      <c r="O3712">
        <v>99</v>
      </c>
      <c r="P3712">
        <v>9999</v>
      </c>
      <c r="Q3712">
        <v>113</v>
      </c>
      <c r="R3712">
        <v>124</v>
      </c>
      <c r="S3712">
        <v>124</v>
      </c>
      <c r="T3712">
        <v>1.8767973361586197</v>
      </c>
      <c r="U3712">
        <v>2.227803796317211</v>
      </c>
      <c r="V3712">
        <v>8</v>
      </c>
      <c r="W3712">
        <v>49</v>
      </c>
      <c r="X3712">
        <v>161.92202844860731</v>
      </c>
      <c r="Y3712">
        <v>149.45403225806459</v>
      </c>
      <c r="Z3712">
        <v>149.45403225806459</v>
      </c>
      <c r="AA3712">
        <v>32.15198634107022</v>
      </c>
      <c r="AB3712">
        <v>0</v>
      </c>
    </row>
    <row r="3713" spans="1:28">
      <c r="A3713">
        <v>10</v>
      </c>
      <c r="B3713">
        <v>822</v>
      </c>
      <c r="C3713">
        <v>2001</v>
      </c>
      <c r="D3713">
        <v>99</v>
      </c>
      <c r="E3713">
        <v>99</v>
      </c>
      <c r="F3713">
        <v>99</v>
      </c>
      <c r="G3713">
        <v>99</v>
      </c>
      <c r="H3713">
        <v>99</v>
      </c>
      <c r="I3713">
        <v>99</v>
      </c>
      <c r="J3713">
        <v>999</v>
      </c>
      <c r="K3713">
        <v>99</v>
      </c>
      <c r="L3713">
        <v>99</v>
      </c>
      <c r="M3713">
        <v>50</v>
      </c>
      <c r="N3713">
        <v>99</v>
      </c>
      <c r="O3713">
        <v>99</v>
      </c>
      <c r="P3713">
        <v>9999</v>
      </c>
      <c r="Q3713">
        <v>122</v>
      </c>
      <c r="R3713">
        <v>138</v>
      </c>
      <c r="S3713">
        <v>138</v>
      </c>
      <c r="T3713">
        <v>2.0886938095958834</v>
      </c>
      <c r="U3713">
        <v>2.6055698280524409</v>
      </c>
      <c r="V3713">
        <v>11.637681159420289</v>
      </c>
      <c r="W3713">
        <v>50</v>
      </c>
      <c r="X3713">
        <v>170.16659600860461</v>
      </c>
      <c r="Y3713">
        <v>157.06376811594197</v>
      </c>
      <c r="Z3713">
        <v>157.06376811594197</v>
      </c>
      <c r="AA3713">
        <v>26.071937665379096</v>
      </c>
      <c r="AB3713">
        <v>0</v>
      </c>
    </row>
    <row r="3714" spans="1:28">
      <c r="A3714">
        <v>10</v>
      </c>
      <c r="B3714">
        <v>823</v>
      </c>
      <c r="C3714">
        <v>2001</v>
      </c>
      <c r="D3714">
        <v>99</v>
      </c>
      <c r="E3714">
        <v>99</v>
      </c>
      <c r="F3714">
        <v>99</v>
      </c>
      <c r="G3714">
        <v>99</v>
      </c>
      <c r="H3714">
        <v>99</v>
      </c>
      <c r="I3714">
        <v>99</v>
      </c>
      <c r="J3714">
        <v>999</v>
      </c>
      <c r="K3714">
        <v>99</v>
      </c>
      <c r="L3714">
        <v>99</v>
      </c>
      <c r="M3714">
        <v>51</v>
      </c>
      <c r="N3714">
        <v>99</v>
      </c>
      <c r="O3714">
        <v>99</v>
      </c>
      <c r="P3714">
        <v>9999</v>
      </c>
      <c r="Q3714">
        <v>74</v>
      </c>
      <c r="R3714">
        <v>77</v>
      </c>
      <c r="S3714">
        <v>77</v>
      </c>
      <c r="T3714">
        <v>1.1654306039049491</v>
      </c>
      <c r="U3714">
        <v>1.4681244208038298</v>
      </c>
      <c r="V3714">
        <v>11</v>
      </c>
      <c r="W3714">
        <v>51</v>
      </c>
      <c r="X3714">
        <v>171.83942817745628</v>
      </c>
      <c r="Y3714">
        <v>158.60779220779219</v>
      </c>
      <c r="Z3714">
        <v>158.60779220779219</v>
      </c>
      <c r="AA3714">
        <v>25.331638070473328</v>
      </c>
      <c r="AB3714">
        <v>0</v>
      </c>
    </row>
    <row r="3715" spans="1:28">
      <c r="A3715">
        <v>10</v>
      </c>
      <c r="B3715">
        <v>824</v>
      </c>
      <c r="C3715">
        <v>2001</v>
      </c>
      <c r="D3715">
        <v>99</v>
      </c>
      <c r="E3715">
        <v>99</v>
      </c>
      <c r="F3715">
        <v>99</v>
      </c>
      <c r="G3715">
        <v>99</v>
      </c>
      <c r="H3715">
        <v>99</v>
      </c>
      <c r="I3715">
        <v>99</v>
      </c>
      <c r="J3715">
        <v>999</v>
      </c>
      <c r="K3715">
        <v>99</v>
      </c>
      <c r="L3715">
        <v>99</v>
      </c>
      <c r="M3715">
        <v>52</v>
      </c>
      <c r="N3715">
        <v>99</v>
      </c>
      <c r="O3715">
        <v>99</v>
      </c>
      <c r="P3715">
        <v>9999</v>
      </c>
      <c r="Q3715">
        <v>241</v>
      </c>
      <c r="R3715">
        <v>297</v>
      </c>
      <c r="S3715">
        <v>297</v>
      </c>
      <c r="T3715">
        <v>4.4952323293476635</v>
      </c>
      <c r="U3715">
        <v>5.3099899370582282</v>
      </c>
      <c r="V3715">
        <v>11</v>
      </c>
      <c r="W3715">
        <v>52</v>
      </c>
      <c r="X3715">
        <v>161.13427521878236</v>
      </c>
      <c r="Y3715">
        <v>148.72693602693604</v>
      </c>
      <c r="Z3715">
        <v>148.72693602693604</v>
      </c>
      <c r="AA3715">
        <v>24.703584474691887</v>
      </c>
      <c r="AB3715">
        <v>0</v>
      </c>
    </row>
    <row r="3716" spans="1:28">
      <c r="A3716">
        <v>10</v>
      </c>
      <c r="B3716">
        <v>825</v>
      </c>
      <c r="C3716">
        <v>2001</v>
      </c>
      <c r="D3716">
        <v>99</v>
      </c>
      <c r="E3716">
        <v>99</v>
      </c>
      <c r="F3716">
        <v>99</v>
      </c>
      <c r="G3716">
        <v>99</v>
      </c>
      <c r="H3716">
        <v>99</v>
      </c>
      <c r="I3716">
        <v>99</v>
      </c>
      <c r="J3716">
        <v>999</v>
      </c>
      <c r="K3716">
        <v>99</v>
      </c>
      <c r="L3716">
        <v>99</v>
      </c>
      <c r="M3716">
        <v>53</v>
      </c>
      <c r="N3716">
        <v>99</v>
      </c>
      <c r="O3716">
        <v>99</v>
      </c>
      <c r="P3716">
        <v>9999</v>
      </c>
      <c r="Q3716">
        <v>295</v>
      </c>
      <c r="R3716">
        <v>391</v>
      </c>
      <c r="S3716">
        <v>391</v>
      </c>
      <c r="T3716">
        <v>5.9179657938550001</v>
      </c>
      <c r="U3716">
        <v>6.7411852488886099</v>
      </c>
      <c r="V3716">
        <v>11.450127877237852</v>
      </c>
      <c r="W3716">
        <v>53</v>
      </c>
      <c r="X3716">
        <v>155.38539123784619</v>
      </c>
      <c r="Y3716">
        <v>143.42071611253201</v>
      </c>
      <c r="Z3716">
        <v>143.42071611253201</v>
      </c>
      <c r="AA3716">
        <v>26.268547324039528</v>
      </c>
      <c r="AB3716">
        <v>0</v>
      </c>
    </row>
    <row r="3717" spans="1:28">
      <c r="A3717">
        <v>10</v>
      </c>
      <c r="B3717">
        <v>826</v>
      </c>
      <c r="C3717">
        <v>2001</v>
      </c>
      <c r="D3717">
        <v>99</v>
      </c>
      <c r="E3717">
        <v>99</v>
      </c>
      <c r="F3717">
        <v>99</v>
      </c>
      <c r="G3717">
        <v>99</v>
      </c>
      <c r="H3717">
        <v>99</v>
      </c>
      <c r="I3717">
        <v>99</v>
      </c>
      <c r="J3717">
        <v>999</v>
      </c>
      <c r="K3717">
        <v>99</v>
      </c>
      <c r="L3717">
        <v>99</v>
      </c>
      <c r="M3717">
        <v>54</v>
      </c>
      <c r="N3717">
        <v>99</v>
      </c>
      <c r="O3717">
        <v>99</v>
      </c>
      <c r="P3717">
        <v>9999</v>
      </c>
      <c r="Q3717">
        <v>284</v>
      </c>
      <c r="R3717">
        <v>405</v>
      </c>
      <c r="S3717">
        <v>405</v>
      </c>
      <c r="T3717">
        <v>6.1298622672922649</v>
      </c>
      <c r="U3717">
        <v>6.6918983521467084</v>
      </c>
      <c r="V3717">
        <v>11</v>
      </c>
      <c r="W3717">
        <v>54</v>
      </c>
      <c r="X3717">
        <v>148.9172451613766</v>
      </c>
      <c r="Y3717">
        <v>137.45061728395069</v>
      </c>
      <c r="Z3717">
        <v>137.45061728395069</v>
      </c>
      <c r="AA3717">
        <v>24.947790042686993</v>
      </c>
      <c r="AB3717">
        <v>0</v>
      </c>
    </row>
    <row r="3718" spans="1:28">
      <c r="A3718">
        <v>10</v>
      </c>
      <c r="B3718">
        <v>827</v>
      </c>
      <c r="C3718">
        <v>2001</v>
      </c>
      <c r="D3718">
        <v>99</v>
      </c>
      <c r="E3718">
        <v>99</v>
      </c>
      <c r="F3718">
        <v>99</v>
      </c>
      <c r="G3718">
        <v>99</v>
      </c>
      <c r="H3718">
        <v>99</v>
      </c>
      <c r="I3718">
        <v>99</v>
      </c>
      <c r="J3718">
        <v>999</v>
      </c>
      <c r="K3718">
        <v>99</v>
      </c>
      <c r="L3718">
        <v>99</v>
      </c>
      <c r="M3718">
        <v>55</v>
      </c>
      <c r="N3718">
        <v>99</v>
      </c>
      <c r="O3718">
        <v>99</v>
      </c>
      <c r="P3718">
        <v>9999</v>
      </c>
      <c r="Q3718">
        <v>561</v>
      </c>
      <c r="R3718">
        <v>942</v>
      </c>
      <c r="S3718">
        <v>942</v>
      </c>
      <c r="T3718">
        <v>14.25760556985016</v>
      </c>
      <c r="U3718">
        <v>14.70455330383894</v>
      </c>
      <c r="V3718">
        <v>15.17303609341826</v>
      </c>
      <c r="W3718">
        <v>55</v>
      </c>
      <c r="X3718">
        <v>140.68623729967601</v>
      </c>
      <c r="Y3718">
        <v>129.85339702760095</v>
      </c>
      <c r="Z3718">
        <v>129.85339702760095</v>
      </c>
      <c r="AA3718">
        <v>25.553619246851593</v>
      </c>
      <c r="AB3718">
        <v>0</v>
      </c>
    </row>
    <row r="3719" spans="1:28">
      <c r="A3719">
        <v>10</v>
      </c>
      <c r="B3719">
        <v>828</v>
      </c>
      <c r="C3719">
        <v>2001</v>
      </c>
      <c r="D3719">
        <v>99</v>
      </c>
      <c r="E3719">
        <v>99</v>
      </c>
      <c r="F3719">
        <v>99</v>
      </c>
      <c r="G3719">
        <v>99</v>
      </c>
      <c r="H3719">
        <v>99</v>
      </c>
      <c r="I3719">
        <v>99</v>
      </c>
      <c r="J3719">
        <v>999</v>
      </c>
      <c r="K3719">
        <v>99</v>
      </c>
      <c r="L3719">
        <v>99</v>
      </c>
      <c r="M3719">
        <v>56</v>
      </c>
      <c r="N3719">
        <v>99</v>
      </c>
      <c r="O3719">
        <v>99</v>
      </c>
      <c r="P3719">
        <v>9999</v>
      </c>
      <c r="Q3719">
        <v>449</v>
      </c>
      <c r="R3719">
        <v>691</v>
      </c>
      <c r="S3719">
        <v>691</v>
      </c>
      <c r="T3719">
        <v>10.45860451036779</v>
      </c>
      <c r="U3719">
        <v>10.687502922652868</v>
      </c>
      <c r="V3719">
        <v>14</v>
      </c>
      <c r="W3719">
        <v>56</v>
      </c>
      <c r="X3719">
        <v>139.39554055939789</v>
      </c>
      <c r="Y3719">
        <v>128.66208393632419</v>
      </c>
      <c r="Z3719">
        <v>128.66208393632419</v>
      </c>
      <c r="AA3719">
        <v>22.525066487343025</v>
      </c>
      <c r="AB3719">
        <v>0</v>
      </c>
    </row>
    <row r="3720" spans="1:28">
      <c r="A3720">
        <v>10</v>
      </c>
      <c r="B3720">
        <v>829</v>
      </c>
      <c r="C3720">
        <v>2001</v>
      </c>
      <c r="D3720">
        <v>99</v>
      </c>
      <c r="E3720">
        <v>99</v>
      </c>
      <c r="F3720">
        <v>99</v>
      </c>
      <c r="G3720">
        <v>99</v>
      </c>
      <c r="H3720">
        <v>99</v>
      </c>
      <c r="I3720">
        <v>99</v>
      </c>
      <c r="J3720">
        <v>999</v>
      </c>
      <c r="K3720">
        <v>99</v>
      </c>
      <c r="L3720">
        <v>99</v>
      </c>
      <c r="M3720">
        <v>57</v>
      </c>
      <c r="N3720">
        <v>99</v>
      </c>
      <c r="O3720">
        <v>99</v>
      </c>
      <c r="P3720">
        <v>9999</v>
      </c>
      <c r="Q3720">
        <v>268</v>
      </c>
      <c r="R3720">
        <v>367</v>
      </c>
      <c r="S3720">
        <v>367</v>
      </c>
      <c r="T3720">
        <v>5.5547146965339804</v>
      </c>
      <c r="U3720">
        <v>5.535988390411366</v>
      </c>
      <c r="V3720">
        <v>14</v>
      </c>
      <c r="W3720">
        <v>57</v>
      </c>
      <c r="X3720">
        <v>135.95018022619044</v>
      </c>
      <c r="Y3720">
        <v>125.48201634877388</v>
      </c>
      <c r="Z3720">
        <v>125.48201634877388</v>
      </c>
      <c r="AA3720">
        <v>23.288623908761942</v>
      </c>
      <c r="AB3720">
        <v>0</v>
      </c>
    </row>
    <row r="3721" spans="1:28">
      <c r="A3721">
        <v>10</v>
      </c>
      <c r="B3721">
        <v>830</v>
      </c>
      <c r="C3721">
        <v>2001</v>
      </c>
      <c r="D3721">
        <v>99</v>
      </c>
      <c r="E3721">
        <v>99</v>
      </c>
      <c r="F3721">
        <v>99</v>
      </c>
      <c r="G3721">
        <v>99</v>
      </c>
      <c r="H3721">
        <v>99</v>
      </c>
      <c r="I3721">
        <v>99</v>
      </c>
      <c r="J3721">
        <v>999</v>
      </c>
      <c r="K3721">
        <v>99</v>
      </c>
      <c r="L3721">
        <v>99</v>
      </c>
      <c r="M3721">
        <v>58</v>
      </c>
      <c r="N3721">
        <v>99</v>
      </c>
      <c r="O3721">
        <v>99</v>
      </c>
      <c r="P3721">
        <v>9999</v>
      </c>
      <c r="Q3721">
        <v>513</v>
      </c>
      <c r="R3721">
        <v>969</v>
      </c>
      <c r="S3721">
        <v>969</v>
      </c>
      <c r="T3721">
        <v>14.666263054336303</v>
      </c>
      <c r="U3721">
        <v>13.753797044493211</v>
      </c>
      <c r="V3721">
        <v>14</v>
      </c>
      <c r="W3721">
        <v>58</v>
      </c>
      <c r="X3721">
        <v>127.9232591708064</v>
      </c>
      <c r="Y3721">
        <v>118.0731682146544</v>
      </c>
      <c r="Z3721">
        <v>118.0731682146544</v>
      </c>
      <c r="AA3721">
        <v>21.091808317317817</v>
      </c>
      <c r="AB3721">
        <v>0</v>
      </c>
    </row>
    <row r="3722" spans="1:28">
      <c r="A3722">
        <v>10</v>
      </c>
      <c r="B3722">
        <v>831</v>
      </c>
      <c r="C3722">
        <v>2001</v>
      </c>
      <c r="D3722">
        <v>99</v>
      </c>
      <c r="E3722">
        <v>99</v>
      </c>
      <c r="F3722">
        <v>99</v>
      </c>
      <c r="G3722">
        <v>99</v>
      </c>
      <c r="H3722">
        <v>99</v>
      </c>
      <c r="I3722">
        <v>99</v>
      </c>
      <c r="J3722">
        <v>999</v>
      </c>
      <c r="K3722">
        <v>99</v>
      </c>
      <c r="L3722">
        <v>99</v>
      </c>
      <c r="M3722">
        <v>59</v>
      </c>
      <c r="N3722">
        <v>99</v>
      </c>
      <c r="O3722">
        <v>99</v>
      </c>
      <c r="P3722">
        <v>9999</v>
      </c>
      <c r="Q3722">
        <v>421</v>
      </c>
      <c r="R3722">
        <v>693</v>
      </c>
      <c r="S3722">
        <v>693</v>
      </c>
      <c r="T3722">
        <v>10.488875435144545</v>
      </c>
      <c r="U3722">
        <v>9.7068259106265149</v>
      </c>
      <c r="V3722">
        <v>14</v>
      </c>
      <c r="W3722">
        <v>59</v>
      </c>
      <c r="X3722">
        <v>126.23933187313472</v>
      </c>
      <c r="Y3722">
        <v>116.51890331890343</v>
      </c>
      <c r="Z3722">
        <v>116.51890331890343</v>
      </c>
      <c r="AA3722">
        <v>20.8517318712281</v>
      </c>
      <c r="AB3722">
        <v>0</v>
      </c>
    </row>
    <row r="3723" spans="1:28">
      <c r="A3723">
        <v>10</v>
      </c>
      <c r="B3723">
        <v>832</v>
      </c>
      <c r="C3723">
        <v>2001</v>
      </c>
      <c r="D3723">
        <v>99</v>
      </c>
      <c r="E3723">
        <v>99</v>
      </c>
      <c r="F3723">
        <v>99</v>
      </c>
      <c r="G3723">
        <v>99</v>
      </c>
      <c r="H3723">
        <v>99</v>
      </c>
      <c r="I3723">
        <v>99</v>
      </c>
      <c r="J3723">
        <v>999</v>
      </c>
      <c r="K3723">
        <v>99</v>
      </c>
      <c r="L3723">
        <v>99</v>
      </c>
      <c r="M3723">
        <v>60</v>
      </c>
      <c r="N3723">
        <v>99</v>
      </c>
      <c r="O3723">
        <v>99</v>
      </c>
      <c r="P3723">
        <v>9999</v>
      </c>
      <c r="Q3723">
        <v>265</v>
      </c>
      <c r="R3723">
        <v>414</v>
      </c>
      <c r="S3723">
        <v>414</v>
      </c>
      <c r="T3723">
        <v>6.2660814287876496</v>
      </c>
      <c r="U3723">
        <v>5.5460020452859995</v>
      </c>
      <c r="V3723">
        <v>17.198067632850243</v>
      </c>
      <c r="W3723">
        <v>60</v>
      </c>
      <c r="X3723">
        <v>120.7342157740198</v>
      </c>
      <c r="Y3723">
        <v>111.43768115942022</v>
      </c>
      <c r="Z3723">
        <v>111.43768115942022</v>
      </c>
      <c r="AA3723">
        <v>20.290699671862463</v>
      </c>
      <c r="AB3723">
        <v>0</v>
      </c>
    </row>
    <row r="3724" spans="1:28">
      <c r="A3724">
        <v>10</v>
      </c>
      <c r="B3724">
        <v>833</v>
      </c>
      <c r="C3724">
        <v>2001</v>
      </c>
      <c r="D3724">
        <v>99</v>
      </c>
      <c r="E3724">
        <v>99</v>
      </c>
      <c r="F3724">
        <v>99</v>
      </c>
      <c r="G3724">
        <v>99</v>
      </c>
      <c r="H3724">
        <v>99</v>
      </c>
      <c r="I3724">
        <v>99</v>
      </c>
      <c r="J3724">
        <v>999</v>
      </c>
      <c r="K3724">
        <v>99</v>
      </c>
      <c r="L3724">
        <v>99</v>
      </c>
      <c r="M3724">
        <v>61</v>
      </c>
      <c r="N3724">
        <v>99</v>
      </c>
      <c r="O3724">
        <v>99</v>
      </c>
      <c r="P3724">
        <v>9999</v>
      </c>
      <c r="Q3724">
        <v>261</v>
      </c>
      <c r="R3724">
        <v>386</v>
      </c>
      <c r="S3724">
        <v>386</v>
      </c>
      <c r="T3724">
        <v>5.8422884819131244</v>
      </c>
      <c r="U3724">
        <v>5.1679595260812441</v>
      </c>
      <c r="V3724">
        <v>17</v>
      </c>
      <c r="W3724">
        <v>61</v>
      </c>
      <c r="X3724">
        <v>120.66532314653161</v>
      </c>
      <c r="Y3724">
        <v>111.37409326424881</v>
      </c>
      <c r="Z3724">
        <v>111.37409326424881</v>
      </c>
      <c r="AA3724">
        <v>18.728824376339613</v>
      </c>
      <c r="AB3724">
        <v>0</v>
      </c>
    </row>
    <row r="3725" spans="1:28">
      <c r="A3725">
        <v>10</v>
      </c>
      <c r="B3725">
        <v>834</v>
      </c>
      <c r="C3725">
        <v>2001</v>
      </c>
      <c r="D3725">
        <v>99</v>
      </c>
      <c r="E3725">
        <v>99</v>
      </c>
      <c r="F3725">
        <v>99</v>
      </c>
      <c r="G3725">
        <v>99</v>
      </c>
      <c r="H3725">
        <v>99</v>
      </c>
      <c r="I3725">
        <v>99</v>
      </c>
      <c r="J3725">
        <v>999</v>
      </c>
      <c r="K3725">
        <v>99</v>
      </c>
      <c r="L3725">
        <v>99</v>
      </c>
      <c r="M3725">
        <v>62</v>
      </c>
      <c r="N3725">
        <v>99</v>
      </c>
      <c r="O3725">
        <v>99</v>
      </c>
      <c r="P3725">
        <v>9999</v>
      </c>
      <c r="Q3725">
        <v>182</v>
      </c>
      <c r="R3725">
        <v>255</v>
      </c>
      <c r="S3725">
        <v>255</v>
      </c>
      <c r="T3725">
        <v>3.8595429090358713</v>
      </c>
      <c r="U3725">
        <v>3.1988638528817397</v>
      </c>
      <c r="V3725">
        <v>17</v>
      </c>
      <c r="W3725">
        <v>62</v>
      </c>
      <c r="X3725">
        <v>113.05929088861981</v>
      </c>
      <c r="Y3725">
        <v>104.35372549019608</v>
      </c>
      <c r="Z3725">
        <v>104.35372549019608</v>
      </c>
      <c r="AA3725">
        <v>17.104373246627173</v>
      </c>
      <c r="AB3725">
        <v>0</v>
      </c>
    </row>
    <row r="3726" spans="1:28">
      <c r="A3726">
        <v>10</v>
      </c>
      <c r="B3726">
        <v>835</v>
      </c>
      <c r="C3726">
        <v>2001</v>
      </c>
      <c r="D3726">
        <v>99</v>
      </c>
      <c r="E3726">
        <v>99</v>
      </c>
      <c r="F3726">
        <v>99</v>
      </c>
      <c r="G3726">
        <v>99</v>
      </c>
      <c r="H3726">
        <v>99</v>
      </c>
      <c r="I3726">
        <v>99</v>
      </c>
      <c r="J3726">
        <v>999</v>
      </c>
      <c r="K3726">
        <v>99</v>
      </c>
      <c r="L3726">
        <v>99</v>
      </c>
      <c r="M3726">
        <v>63</v>
      </c>
      <c r="N3726">
        <v>99</v>
      </c>
      <c r="O3726">
        <v>99</v>
      </c>
      <c r="P3726">
        <v>9999</v>
      </c>
      <c r="Q3726">
        <v>42</v>
      </c>
      <c r="R3726">
        <v>43</v>
      </c>
      <c r="S3726">
        <v>43</v>
      </c>
      <c r="T3726">
        <v>0.65082488270016625</v>
      </c>
      <c r="U3726">
        <v>0.56147392344494684</v>
      </c>
      <c r="V3726">
        <v>18.906976744186036</v>
      </c>
      <c r="W3726">
        <v>63</v>
      </c>
      <c r="X3726">
        <v>117.68248129204569</v>
      </c>
      <c r="Y3726">
        <v>108.62093023255812</v>
      </c>
      <c r="Z3726">
        <v>108.62093023255812</v>
      </c>
      <c r="AA3726">
        <v>22.281252502679564</v>
      </c>
      <c r="AB3726">
        <v>0</v>
      </c>
    </row>
    <row r="3727" spans="1:28">
      <c r="A3727">
        <v>10</v>
      </c>
      <c r="B3727">
        <v>836</v>
      </c>
      <c r="C3727">
        <v>2001</v>
      </c>
      <c r="D3727">
        <v>99</v>
      </c>
      <c r="E3727">
        <v>99</v>
      </c>
      <c r="F3727">
        <v>99</v>
      </c>
      <c r="G3727">
        <v>99</v>
      </c>
      <c r="H3727">
        <v>99</v>
      </c>
      <c r="I3727">
        <v>99</v>
      </c>
      <c r="J3727">
        <v>999</v>
      </c>
      <c r="K3727">
        <v>99</v>
      </c>
      <c r="L3727">
        <v>99</v>
      </c>
      <c r="M3727">
        <v>64</v>
      </c>
      <c r="N3727">
        <v>99</v>
      </c>
      <c r="O3727">
        <v>99</v>
      </c>
      <c r="P3727">
        <v>9999</v>
      </c>
      <c r="Q3727">
        <v>11</v>
      </c>
      <c r="R3727">
        <v>11</v>
      </c>
      <c r="S3727">
        <v>11</v>
      </c>
      <c r="T3727">
        <v>0.16649008627213563</v>
      </c>
      <c r="U3727">
        <v>0.14819728366688731</v>
      </c>
      <c r="V3727">
        <v>17</v>
      </c>
      <c r="W3727">
        <v>64</v>
      </c>
      <c r="X3727">
        <v>121.42223973209892</v>
      </c>
      <c r="Y3727">
        <v>112.07272727272724</v>
      </c>
      <c r="Z3727">
        <v>112.07272727272724</v>
      </c>
      <c r="AA3727">
        <v>22.124732804101715</v>
      </c>
      <c r="AB3727">
        <v>0</v>
      </c>
    </row>
    <row r="3728" spans="1:28">
      <c r="A3728">
        <v>10</v>
      </c>
      <c r="B3728">
        <v>837</v>
      </c>
      <c r="C3728">
        <v>2001</v>
      </c>
      <c r="D3728">
        <v>99</v>
      </c>
      <c r="E3728">
        <v>99</v>
      </c>
      <c r="F3728">
        <v>99</v>
      </c>
      <c r="G3728">
        <v>99</v>
      </c>
      <c r="H3728">
        <v>99</v>
      </c>
      <c r="I3728">
        <v>99</v>
      </c>
      <c r="J3728">
        <v>999</v>
      </c>
      <c r="K3728">
        <v>99</v>
      </c>
      <c r="L3728">
        <v>99</v>
      </c>
      <c r="M3728">
        <v>65</v>
      </c>
      <c r="N3728">
        <v>99</v>
      </c>
      <c r="O3728">
        <v>99</v>
      </c>
      <c r="P3728">
        <v>9999</v>
      </c>
      <c r="Q3728">
        <v>4</v>
      </c>
      <c r="R3728">
        <v>4</v>
      </c>
      <c r="S3728">
        <v>4</v>
      </c>
      <c r="T3728">
        <v>6.0541849553503849E-2</v>
      </c>
      <c r="U3728">
        <v>5.8603322345560982E-2</v>
      </c>
      <c r="V3728">
        <v>17</v>
      </c>
      <c r="W3728">
        <v>65</v>
      </c>
      <c r="X3728">
        <v>132.04225352112672</v>
      </c>
      <c r="Y3728">
        <v>121.875</v>
      </c>
      <c r="Z3728">
        <v>121.875</v>
      </c>
      <c r="AA3728">
        <v>5.4085002542294394</v>
      </c>
      <c r="AB3728">
        <v>0</v>
      </c>
    </row>
    <row r="3729" spans="1:28">
      <c r="A3729">
        <v>10</v>
      </c>
      <c r="B3729">
        <v>838</v>
      </c>
      <c r="C3729">
        <v>2001</v>
      </c>
      <c r="D3729">
        <v>99</v>
      </c>
      <c r="E3729">
        <v>99</v>
      </c>
      <c r="F3729">
        <v>99</v>
      </c>
      <c r="G3729">
        <v>99</v>
      </c>
      <c r="H3729">
        <v>99</v>
      </c>
      <c r="I3729">
        <v>99</v>
      </c>
      <c r="J3729">
        <v>999</v>
      </c>
      <c r="K3729">
        <v>99</v>
      </c>
      <c r="L3729">
        <v>99</v>
      </c>
      <c r="M3729">
        <v>66</v>
      </c>
      <c r="N3729">
        <v>99</v>
      </c>
      <c r="O3729">
        <v>99</v>
      </c>
      <c r="P3729">
        <v>9999</v>
      </c>
    </row>
    <row r="3730" spans="1:28">
      <c r="A3730">
        <v>10</v>
      </c>
      <c r="B3730">
        <v>839</v>
      </c>
      <c r="C3730">
        <v>2001</v>
      </c>
      <c r="D3730">
        <v>99</v>
      </c>
      <c r="E3730">
        <v>99</v>
      </c>
      <c r="F3730">
        <v>99</v>
      </c>
      <c r="G3730">
        <v>99</v>
      </c>
      <c r="H3730">
        <v>99</v>
      </c>
      <c r="I3730">
        <v>99</v>
      </c>
      <c r="J3730">
        <v>999</v>
      </c>
      <c r="K3730">
        <v>99</v>
      </c>
      <c r="L3730">
        <v>99</v>
      </c>
      <c r="M3730">
        <v>67</v>
      </c>
      <c r="N3730">
        <v>99</v>
      </c>
      <c r="O3730">
        <v>99</v>
      </c>
      <c r="P3730">
        <v>9999</v>
      </c>
    </row>
    <row r="3731" spans="1:28">
      <c r="A3731">
        <v>10</v>
      </c>
      <c r="B3731">
        <v>840</v>
      </c>
      <c r="C3731">
        <v>2001</v>
      </c>
      <c r="D3731">
        <v>99</v>
      </c>
      <c r="E3731">
        <v>99</v>
      </c>
      <c r="F3731">
        <v>99</v>
      </c>
      <c r="G3731">
        <v>99</v>
      </c>
      <c r="H3731">
        <v>99</v>
      </c>
      <c r="I3731">
        <v>99</v>
      </c>
      <c r="J3731">
        <v>999</v>
      </c>
      <c r="K3731">
        <v>99</v>
      </c>
      <c r="L3731">
        <v>99</v>
      </c>
      <c r="M3731">
        <v>68</v>
      </c>
      <c r="N3731">
        <v>99</v>
      </c>
      <c r="O3731">
        <v>99</v>
      </c>
      <c r="P3731">
        <v>9999</v>
      </c>
    </row>
    <row r="3732" spans="1:28">
      <c r="A3732">
        <v>10</v>
      </c>
      <c r="B3732">
        <v>841</v>
      </c>
      <c r="C3732">
        <v>2000</v>
      </c>
      <c r="D3732">
        <v>99</v>
      </c>
      <c r="E3732">
        <v>99</v>
      </c>
      <c r="F3732">
        <v>99</v>
      </c>
      <c r="G3732">
        <v>99</v>
      </c>
      <c r="H3732">
        <v>99</v>
      </c>
      <c r="I3732">
        <v>99</v>
      </c>
      <c r="J3732">
        <v>999</v>
      </c>
      <c r="K3732">
        <v>99</v>
      </c>
      <c r="L3732">
        <v>99</v>
      </c>
      <c r="M3732">
        <v>0</v>
      </c>
      <c r="N3732">
        <v>99</v>
      </c>
      <c r="O3732">
        <v>99</v>
      </c>
      <c r="P3732">
        <v>9999</v>
      </c>
      <c r="Q3732">
        <v>86</v>
      </c>
      <c r="R3732">
        <v>167</v>
      </c>
      <c r="S3732">
        <v>0</v>
      </c>
      <c r="T3732">
        <v>2.2733460386604958</v>
      </c>
      <c r="U3732">
        <v>0</v>
      </c>
      <c r="V3732">
        <v>40.700598802395206</v>
      </c>
      <c r="X3732">
        <v>124.6157738693793</v>
      </c>
      <c r="Y3732">
        <v>0</v>
      </c>
    </row>
    <row r="3733" spans="1:28">
      <c r="A3733">
        <v>10</v>
      </c>
      <c r="B3733">
        <v>842</v>
      </c>
      <c r="C3733">
        <v>2000</v>
      </c>
      <c r="D3733">
        <v>99</v>
      </c>
      <c r="E3733">
        <v>99</v>
      </c>
      <c r="F3733">
        <v>99</v>
      </c>
      <c r="G3733">
        <v>99</v>
      </c>
      <c r="H3733">
        <v>99</v>
      </c>
      <c r="I3733">
        <v>99</v>
      </c>
      <c r="J3733">
        <v>999</v>
      </c>
      <c r="K3733">
        <v>99</v>
      </c>
      <c r="L3733">
        <v>99</v>
      </c>
      <c r="M3733">
        <v>35</v>
      </c>
      <c r="N3733">
        <v>99</v>
      </c>
      <c r="O3733">
        <v>99</v>
      </c>
      <c r="P3733">
        <v>9999</v>
      </c>
      <c r="Q3733">
        <v>7</v>
      </c>
      <c r="R3733">
        <v>7</v>
      </c>
      <c r="S3733">
        <v>7</v>
      </c>
      <c r="T3733">
        <v>9.5289953716308218E-2</v>
      </c>
      <c r="U3733">
        <v>9.8959566624067366E-2</v>
      </c>
      <c r="V3733">
        <v>2</v>
      </c>
      <c r="W3733">
        <v>35</v>
      </c>
      <c r="X3733">
        <v>140.42717845534742</v>
      </c>
      <c r="Y3733">
        <v>129.61428571428576</v>
      </c>
      <c r="Z3733">
        <v>129.61428571428576</v>
      </c>
      <c r="AA3733">
        <v>45.192364354151266</v>
      </c>
      <c r="AB3733">
        <v>0</v>
      </c>
    </row>
    <row r="3734" spans="1:28">
      <c r="A3734">
        <v>10</v>
      </c>
      <c r="B3734">
        <v>843</v>
      </c>
      <c r="C3734">
        <v>2000</v>
      </c>
      <c r="D3734">
        <v>99</v>
      </c>
      <c r="E3734">
        <v>99</v>
      </c>
      <c r="F3734">
        <v>99</v>
      </c>
      <c r="G3734">
        <v>99</v>
      </c>
      <c r="H3734">
        <v>99</v>
      </c>
      <c r="I3734">
        <v>99</v>
      </c>
      <c r="J3734">
        <v>999</v>
      </c>
      <c r="K3734">
        <v>99</v>
      </c>
      <c r="L3734">
        <v>99</v>
      </c>
      <c r="M3734">
        <v>36</v>
      </c>
      <c r="N3734">
        <v>99</v>
      </c>
      <c r="O3734">
        <v>99</v>
      </c>
      <c r="P3734">
        <v>9999</v>
      </c>
    </row>
    <row r="3735" spans="1:28">
      <c r="A3735">
        <v>10</v>
      </c>
      <c r="B3735">
        <v>844</v>
      </c>
      <c r="C3735">
        <v>2000</v>
      </c>
      <c r="D3735">
        <v>99</v>
      </c>
      <c r="E3735">
        <v>99</v>
      </c>
      <c r="F3735">
        <v>99</v>
      </c>
      <c r="G3735">
        <v>99</v>
      </c>
      <c r="H3735">
        <v>99</v>
      </c>
      <c r="I3735">
        <v>99</v>
      </c>
      <c r="J3735">
        <v>999</v>
      </c>
      <c r="K3735">
        <v>99</v>
      </c>
      <c r="L3735">
        <v>99</v>
      </c>
      <c r="M3735">
        <v>37</v>
      </c>
      <c r="N3735">
        <v>99</v>
      </c>
      <c r="O3735">
        <v>99</v>
      </c>
      <c r="P3735">
        <v>9999</v>
      </c>
      <c r="Q3735">
        <v>2</v>
      </c>
      <c r="R3735">
        <v>2</v>
      </c>
      <c r="S3735">
        <v>2</v>
      </c>
      <c r="T3735">
        <v>2.7225701061802342E-2</v>
      </c>
      <c r="U3735">
        <v>4.1414027826692817E-2</v>
      </c>
      <c r="V3735">
        <v>2</v>
      </c>
      <c r="W3735">
        <v>37</v>
      </c>
      <c r="X3735">
        <v>205.68797399783313</v>
      </c>
      <c r="Y3735">
        <v>189.85</v>
      </c>
      <c r="Z3735">
        <v>189.85</v>
      </c>
      <c r="AA3735">
        <v>11.649999999999835</v>
      </c>
      <c r="AB3735">
        <v>0</v>
      </c>
    </row>
    <row r="3736" spans="1:28">
      <c r="A3736">
        <v>10</v>
      </c>
      <c r="B3736">
        <v>845</v>
      </c>
      <c r="C3736">
        <v>2000</v>
      </c>
      <c r="D3736">
        <v>99</v>
      </c>
      <c r="E3736">
        <v>99</v>
      </c>
      <c r="F3736">
        <v>99</v>
      </c>
      <c r="G3736">
        <v>99</v>
      </c>
      <c r="H3736">
        <v>99</v>
      </c>
      <c r="I3736">
        <v>99</v>
      </c>
      <c r="J3736">
        <v>999</v>
      </c>
      <c r="K3736">
        <v>99</v>
      </c>
      <c r="L3736">
        <v>99</v>
      </c>
      <c r="M3736">
        <v>38</v>
      </c>
      <c r="N3736">
        <v>99</v>
      </c>
      <c r="O3736">
        <v>99</v>
      </c>
      <c r="P3736">
        <v>9999</v>
      </c>
      <c r="Q3736">
        <v>2</v>
      </c>
      <c r="R3736">
        <v>2</v>
      </c>
      <c r="S3736">
        <v>2</v>
      </c>
      <c r="T3736">
        <v>2.7225701061802342E-2</v>
      </c>
      <c r="U3736">
        <v>3.3190120273011915E-2</v>
      </c>
      <c r="V3736">
        <v>2</v>
      </c>
      <c r="W3736">
        <v>38</v>
      </c>
      <c r="X3736">
        <v>164.84290357529787</v>
      </c>
      <c r="Y3736">
        <v>152.15</v>
      </c>
      <c r="Z3736">
        <v>152.15</v>
      </c>
      <c r="AA3736">
        <v>14.350000000000023</v>
      </c>
      <c r="AB3736">
        <v>0</v>
      </c>
    </row>
    <row r="3737" spans="1:28">
      <c r="A3737">
        <v>10</v>
      </c>
      <c r="B3737">
        <v>846</v>
      </c>
      <c r="C3737">
        <v>2000</v>
      </c>
      <c r="D3737">
        <v>99</v>
      </c>
      <c r="E3737">
        <v>99</v>
      </c>
      <c r="F3737">
        <v>99</v>
      </c>
      <c r="G3737">
        <v>99</v>
      </c>
      <c r="H3737">
        <v>99</v>
      </c>
      <c r="I3737">
        <v>99</v>
      </c>
      <c r="J3737">
        <v>999</v>
      </c>
      <c r="K3737">
        <v>99</v>
      </c>
      <c r="L3737">
        <v>99</v>
      </c>
      <c r="M3737">
        <v>39</v>
      </c>
      <c r="N3737">
        <v>99</v>
      </c>
      <c r="O3737">
        <v>99</v>
      </c>
      <c r="P3737">
        <v>9999</v>
      </c>
      <c r="Q3737">
        <v>4</v>
      </c>
      <c r="R3737">
        <v>4</v>
      </c>
      <c r="S3737">
        <v>4</v>
      </c>
      <c r="T3737">
        <v>5.4451402123604685E-2</v>
      </c>
      <c r="U3737">
        <v>8.7169057253339205E-2</v>
      </c>
      <c r="V3737">
        <v>2</v>
      </c>
      <c r="W3737">
        <v>39</v>
      </c>
      <c r="X3737">
        <v>216.46803900325031</v>
      </c>
      <c r="Y3737">
        <v>199.8</v>
      </c>
      <c r="Z3737">
        <v>199.8</v>
      </c>
      <c r="AA3737">
        <v>15.370426148939162</v>
      </c>
      <c r="AB3737">
        <v>0</v>
      </c>
    </row>
    <row r="3738" spans="1:28">
      <c r="A3738">
        <v>10</v>
      </c>
      <c r="B3738">
        <v>847</v>
      </c>
      <c r="C3738">
        <v>2000</v>
      </c>
      <c r="D3738">
        <v>99</v>
      </c>
      <c r="E3738">
        <v>99</v>
      </c>
      <c r="F3738">
        <v>99</v>
      </c>
      <c r="G3738">
        <v>99</v>
      </c>
      <c r="H3738">
        <v>99</v>
      </c>
      <c r="I3738">
        <v>99</v>
      </c>
      <c r="J3738">
        <v>999</v>
      </c>
      <c r="K3738">
        <v>99</v>
      </c>
      <c r="L3738">
        <v>99</v>
      </c>
      <c r="M3738">
        <v>40</v>
      </c>
      <c r="N3738">
        <v>99</v>
      </c>
      <c r="O3738">
        <v>99</v>
      </c>
      <c r="P3738">
        <v>9999</v>
      </c>
      <c r="Q3738">
        <v>7</v>
      </c>
      <c r="R3738">
        <v>7</v>
      </c>
      <c r="S3738">
        <v>7</v>
      </c>
      <c r="T3738">
        <v>9.5289953716308218E-2</v>
      </c>
      <c r="U3738">
        <v>0.15911188778925339</v>
      </c>
      <c r="V3738">
        <v>5</v>
      </c>
      <c r="W3738">
        <v>40</v>
      </c>
      <c r="X3738">
        <v>225.78548212351032</v>
      </c>
      <c r="Y3738">
        <v>208.40000000000003</v>
      </c>
      <c r="Z3738">
        <v>208.40000000000003</v>
      </c>
      <c r="AA3738">
        <v>26.58914923691319</v>
      </c>
      <c r="AB3738">
        <v>0</v>
      </c>
    </row>
    <row r="3739" spans="1:28">
      <c r="A3739">
        <v>10</v>
      </c>
      <c r="B3739">
        <v>848</v>
      </c>
      <c r="C3739">
        <v>2000</v>
      </c>
      <c r="D3739">
        <v>99</v>
      </c>
      <c r="E3739">
        <v>99</v>
      </c>
      <c r="F3739">
        <v>99</v>
      </c>
      <c r="G3739">
        <v>99</v>
      </c>
      <c r="H3739">
        <v>99</v>
      </c>
      <c r="I3739">
        <v>99</v>
      </c>
      <c r="J3739">
        <v>999</v>
      </c>
      <c r="K3739">
        <v>99</v>
      </c>
      <c r="L3739">
        <v>99</v>
      </c>
      <c r="M3739">
        <v>41</v>
      </c>
      <c r="N3739">
        <v>99</v>
      </c>
      <c r="O3739">
        <v>99</v>
      </c>
      <c r="P3739">
        <v>9999</v>
      </c>
      <c r="Q3739">
        <v>10</v>
      </c>
      <c r="R3739">
        <v>10</v>
      </c>
      <c r="S3739">
        <v>10</v>
      </c>
      <c r="T3739">
        <v>0.13612850530901172</v>
      </c>
      <c r="U3739">
        <v>0.18311828105934835</v>
      </c>
      <c r="V3739">
        <v>5</v>
      </c>
      <c r="W3739">
        <v>41</v>
      </c>
      <c r="X3739">
        <v>181.89599133261103</v>
      </c>
      <c r="Y3739">
        <v>167.89</v>
      </c>
      <c r="Z3739">
        <v>167.89</v>
      </c>
      <c r="AA3739">
        <v>44.5511492556588</v>
      </c>
      <c r="AB3739">
        <v>0</v>
      </c>
    </row>
    <row r="3740" spans="1:28">
      <c r="A3740">
        <v>10</v>
      </c>
      <c r="B3740">
        <v>849</v>
      </c>
      <c r="C3740">
        <v>2000</v>
      </c>
      <c r="D3740">
        <v>99</v>
      </c>
      <c r="E3740">
        <v>99</v>
      </c>
      <c r="F3740">
        <v>99</v>
      </c>
      <c r="G3740">
        <v>99</v>
      </c>
      <c r="H3740">
        <v>99</v>
      </c>
      <c r="I3740">
        <v>99</v>
      </c>
      <c r="J3740">
        <v>999</v>
      </c>
      <c r="K3740">
        <v>99</v>
      </c>
      <c r="L3740">
        <v>99</v>
      </c>
      <c r="M3740">
        <v>42</v>
      </c>
      <c r="N3740">
        <v>99</v>
      </c>
      <c r="O3740">
        <v>99</v>
      </c>
      <c r="P3740">
        <v>9999</v>
      </c>
      <c r="Q3740">
        <v>12</v>
      </c>
      <c r="R3740">
        <v>13</v>
      </c>
      <c r="S3740">
        <v>13</v>
      </c>
      <c r="T3740">
        <v>0.17696705690171516</v>
      </c>
      <c r="U3740">
        <v>0.24119826477732023</v>
      </c>
      <c r="V3740">
        <v>5</v>
      </c>
      <c r="W3740">
        <v>42</v>
      </c>
      <c r="X3740">
        <v>184.29869155762975</v>
      </c>
      <c r="Y3740">
        <v>170.10769230769236</v>
      </c>
      <c r="Z3740">
        <v>170.10769230769236</v>
      </c>
      <c r="AA3740">
        <v>37.61230284685837</v>
      </c>
      <c r="AB3740">
        <v>0</v>
      </c>
    </row>
    <row r="3741" spans="1:28">
      <c r="A3741">
        <v>10</v>
      </c>
      <c r="B3741">
        <v>850</v>
      </c>
      <c r="C3741">
        <v>2000</v>
      </c>
      <c r="D3741">
        <v>99</v>
      </c>
      <c r="E3741">
        <v>99</v>
      </c>
      <c r="F3741">
        <v>99</v>
      </c>
      <c r="G3741">
        <v>99</v>
      </c>
      <c r="H3741">
        <v>99</v>
      </c>
      <c r="I3741">
        <v>99</v>
      </c>
      <c r="J3741">
        <v>999</v>
      </c>
      <c r="K3741">
        <v>99</v>
      </c>
      <c r="L3741">
        <v>99</v>
      </c>
      <c r="M3741">
        <v>43</v>
      </c>
      <c r="N3741">
        <v>99</v>
      </c>
      <c r="O3741">
        <v>99</v>
      </c>
      <c r="P3741">
        <v>9999</v>
      </c>
      <c r="Q3741">
        <v>25</v>
      </c>
      <c r="R3741">
        <v>27</v>
      </c>
      <c r="S3741">
        <v>27</v>
      </c>
      <c r="T3741">
        <v>0.36754696433433154</v>
      </c>
      <c r="U3741">
        <v>0.52379965034213749</v>
      </c>
      <c r="V3741">
        <v>5</v>
      </c>
      <c r="W3741">
        <v>43</v>
      </c>
      <c r="X3741">
        <v>192.70494763452504</v>
      </c>
      <c r="Y3741">
        <v>177.86666666666673</v>
      </c>
      <c r="Z3741">
        <v>177.86666666666673</v>
      </c>
      <c r="AA3741">
        <v>36.149596586038562</v>
      </c>
      <c r="AB3741">
        <v>0</v>
      </c>
    </row>
    <row r="3742" spans="1:28">
      <c r="A3742">
        <v>10</v>
      </c>
      <c r="B3742">
        <v>851</v>
      </c>
      <c r="C3742">
        <v>2000</v>
      </c>
      <c r="D3742">
        <v>99</v>
      </c>
      <c r="E3742">
        <v>99</v>
      </c>
      <c r="F3742">
        <v>99</v>
      </c>
      <c r="G3742">
        <v>99</v>
      </c>
      <c r="H3742">
        <v>99</v>
      </c>
      <c r="I3742">
        <v>99</v>
      </c>
      <c r="J3742">
        <v>999</v>
      </c>
      <c r="K3742">
        <v>99</v>
      </c>
      <c r="L3742">
        <v>99</v>
      </c>
      <c r="M3742">
        <v>44</v>
      </c>
      <c r="N3742">
        <v>99</v>
      </c>
      <c r="O3742">
        <v>99</v>
      </c>
      <c r="P3742">
        <v>9999</v>
      </c>
      <c r="Q3742">
        <v>20</v>
      </c>
      <c r="R3742">
        <v>20</v>
      </c>
      <c r="S3742">
        <v>20</v>
      </c>
      <c r="T3742">
        <v>0.27225701061802343</v>
      </c>
      <c r="U3742">
        <v>0.34589493401841159</v>
      </c>
      <c r="V3742">
        <v>5</v>
      </c>
      <c r="W3742">
        <v>44</v>
      </c>
      <c r="X3742">
        <v>171.7930660888407</v>
      </c>
      <c r="Y3742">
        <v>158.565</v>
      </c>
      <c r="Z3742">
        <v>158.565</v>
      </c>
      <c r="AA3742">
        <v>25.02485314642221</v>
      </c>
      <c r="AB3742">
        <v>0</v>
      </c>
    </row>
    <row r="3743" spans="1:28">
      <c r="A3743">
        <v>10</v>
      </c>
      <c r="B3743">
        <v>852</v>
      </c>
      <c r="C3743">
        <v>2000</v>
      </c>
      <c r="D3743">
        <v>99</v>
      </c>
      <c r="E3743">
        <v>99</v>
      </c>
      <c r="F3743">
        <v>99</v>
      </c>
      <c r="G3743">
        <v>99</v>
      </c>
      <c r="H3743">
        <v>99</v>
      </c>
      <c r="I3743">
        <v>99</v>
      </c>
      <c r="J3743">
        <v>999</v>
      </c>
      <c r="K3743">
        <v>99</v>
      </c>
      <c r="L3743">
        <v>99</v>
      </c>
      <c r="M3743">
        <v>45</v>
      </c>
      <c r="N3743">
        <v>99</v>
      </c>
      <c r="O3743">
        <v>99</v>
      </c>
      <c r="P3743">
        <v>9999</v>
      </c>
      <c r="Q3743">
        <v>18</v>
      </c>
      <c r="R3743">
        <v>21</v>
      </c>
      <c r="S3743">
        <v>21</v>
      </c>
      <c r="T3743">
        <v>0.2858698611489246</v>
      </c>
      <c r="U3743">
        <v>0.37230087591159655</v>
      </c>
      <c r="V3743">
        <v>8</v>
      </c>
      <c r="W3743">
        <v>45</v>
      </c>
      <c r="X3743">
        <v>176.10277046896775</v>
      </c>
      <c r="Y3743">
        <v>162.54285714285723</v>
      </c>
      <c r="Z3743">
        <v>162.54285714285723</v>
      </c>
      <c r="AA3743">
        <v>25.402429044493889</v>
      </c>
      <c r="AB3743">
        <v>0</v>
      </c>
    </row>
    <row r="3744" spans="1:28">
      <c r="A3744">
        <v>10</v>
      </c>
      <c r="B3744">
        <v>853</v>
      </c>
      <c r="C3744">
        <v>2000</v>
      </c>
      <c r="D3744">
        <v>99</v>
      </c>
      <c r="E3744">
        <v>99</v>
      </c>
      <c r="F3744">
        <v>99</v>
      </c>
      <c r="G3744">
        <v>99</v>
      </c>
      <c r="H3744">
        <v>99</v>
      </c>
      <c r="I3744">
        <v>99</v>
      </c>
      <c r="J3744">
        <v>999</v>
      </c>
      <c r="K3744">
        <v>99</v>
      </c>
      <c r="L3744">
        <v>99</v>
      </c>
      <c r="M3744">
        <v>46</v>
      </c>
      <c r="N3744">
        <v>99</v>
      </c>
      <c r="O3744">
        <v>99</v>
      </c>
      <c r="P3744">
        <v>9999</v>
      </c>
      <c r="Q3744">
        <v>47</v>
      </c>
      <c r="R3744">
        <v>48</v>
      </c>
      <c r="S3744">
        <v>48</v>
      </c>
      <c r="T3744">
        <v>0.65341682548325608</v>
      </c>
      <c r="U3744">
        <v>0.83625360218603251</v>
      </c>
      <c r="V3744">
        <v>8</v>
      </c>
      <c r="W3744">
        <v>46</v>
      </c>
      <c r="X3744">
        <v>173.05660888407365</v>
      </c>
      <c r="Y3744">
        <v>159.73125000000005</v>
      </c>
      <c r="Z3744">
        <v>159.73125000000005</v>
      </c>
      <c r="AA3744">
        <v>30.06597714644959</v>
      </c>
      <c r="AB3744">
        <v>0</v>
      </c>
    </row>
    <row r="3745" spans="1:28">
      <c r="A3745">
        <v>10</v>
      </c>
      <c r="B3745">
        <v>854</v>
      </c>
      <c r="C3745">
        <v>2000</v>
      </c>
      <c r="D3745">
        <v>99</v>
      </c>
      <c r="E3745">
        <v>99</v>
      </c>
      <c r="F3745">
        <v>99</v>
      </c>
      <c r="G3745">
        <v>99</v>
      </c>
      <c r="H3745">
        <v>99</v>
      </c>
      <c r="I3745">
        <v>99</v>
      </c>
      <c r="J3745">
        <v>999</v>
      </c>
      <c r="K3745">
        <v>99</v>
      </c>
      <c r="L3745">
        <v>99</v>
      </c>
      <c r="M3745">
        <v>47</v>
      </c>
      <c r="N3745">
        <v>99</v>
      </c>
      <c r="O3745">
        <v>99</v>
      </c>
      <c r="P3745">
        <v>9999</v>
      </c>
      <c r="Q3745">
        <v>63</v>
      </c>
      <c r="R3745">
        <v>67</v>
      </c>
      <c r="S3745">
        <v>67</v>
      </c>
      <c r="T3745">
        <v>0.9120609855703784</v>
      </c>
      <c r="U3745">
        <v>1.2111285393478517</v>
      </c>
      <c r="V3745">
        <v>8.1343283582089558</v>
      </c>
      <c r="W3745">
        <v>47</v>
      </c>
      <c r="X3745">
        <v>179.55886871169611</v>
      </c>
      <c r="Y3745">
        <v>165.73283582089539</v>
      </c>
      <c r="Z3745">
        <v>165.73283582089539</v>
      </c>
      <c r="AA3745">
        <v>32.074979266450278</v>
      </c>
      <c r="AB3745">
        <v>0</v>
      </c>
    </row>
    <row r="3746" spans="1:28">
      <c r="A3746">
        <v>10</v>
      </c>
      <c r="B3746">
        <v>855</v>
      </c>
      <c r="C3746">
        <v>2000</v>
      </c>
      <c r="D3746">
        <v>99</v>
      </c>
      <c r="E3746">
        <v>99</v>
      </c>
      <c r="F3746">
        <v>99</v>
      </c>
      <c r="G3746">
        <v>99</v>
      </c>
      <c r="H3746">
        <v>99</v>
      </c>
      <c r="I3746">
        <v>99</v>
      </c>
      <c r="J3746">
        <v>999</v>
      </c>
      <c r="K3746">
        <v>99</v>
      </c>
      <c r="L3746">
        <v>99</v>
      </c>
      <c r="M3746">
        <v>48</v>
      </c>
      <c r="N3746">
        <v>99</v>
      </c>
      <c r="O3746">
        <v>99</v>
      </c>
      <c r="P3746">
        <v>9999</v>
      </c>
      <c r="Q3746">
        <v>68</v>
      </c>
      <c r="R3746">
        <v>76</v>
      </c>
      <c r="S3746">
        <v>76</v>
      </c>
      <c r="T3746">
        <v>1.0345766403484888</v>
      </c>
      <c r="U3746">
        <v>1.3288045852320209</v>
      </c>
      <c r="V3746">
        <v>8</v>
      </c>
      <c r="W3746">
        <v>48</v>
      </c>
      <c r="X3746">
        <v>173.6756571819582</v>
      </c>
      <c r="Y3746">
        <v>160.30263157894726</v>
      </c>
      <c r="Z3746">
        <v>160.30263157894726</v>
      </c>
      <c r="AA3746">
        <v>31.1002579684864</v>
      </c>
      <c r="AB3746">
        <v>0</v>
      </c>
    </row>
    <row r="3747" spans="1:28">
      <c r="A3747">
        <v>10</v>
      </c>
      <c r="B3747">
        <v>856</v>
      </c>
      <c r="C3747">
        <v>2000</v>
      </c>
      <c r="D3747">
        <v>99</v>
      </c>
      <c r="E3747">
        <v>99</v>
      </c>
      <c r="F3747">
        <v>99</v>
      </c>
      <c r="G3747">
        <v>99</v>
      </c>
      <c r="H3747">
        <v>99</v>
      </c>
      <c r="I3747">
        <v>99</v>
      </c>
      <c r="J3747">
        <v>999</v>
      </c>
      <c r="K3747">
        <v>99</v>
      </c>
      <c r="L3747">
        <v>99</v>
      </c>
      <c r="M3747">
        <v>49</v>
      </c>
      <c r="N3747">
        <v>99</v>
      </c>
      <c r="O3747">
        <v>99</v>
      </c>
      <c r="P3747">
        <v>9999</v>
      </c>
      <c r="Q3747">
        <v>148</v>
      </c>
      <c r="R3747">
        <v>169</v>
      </c>
      <c r="S3747">
        <v>169</v>
      </c>
      <c r="T3747">
        <v>2.3005717397222978</v>
      </c>
      <c r="U3747">
        <v>2.8217382962833946</v>
      </c>
      <c r="V3747">
        <v>8.0177514792899398</v>
      </c>
      <c r="W3747">
        <v>49</v>
      </c>
      <c r="X3747">
        <v>165.85228256200853</v>
      </c>
      <c r="Y3747">
        <v>153.0816568047338</v>
      </c>
      <c r="Z3747">
        <v>153.0816568047338</v>
      </c>
      <c r="AA3747">
        <v>29.123246894551563</v>
      </c>
      <c r="AB3747">
        <v>0</v>
      </c>
    </row>
    <row r="3748" spans="1:28">
      <c r="A3748">
        <v>10</v>
      </c>
      <c r="B3748">
        <v>857</v>
      </c>
      <c r="C3748">
        <v>2000</v>
      </c>
      <c r="D3748">
        <v>99</v>
      </c>
      <c r="E3748">
        <v>99</v>
      </c>
      <c r="F3748">
        <v>99</v>
      </c>
      <c r="G3748">
        <v>99</v>
      </c>
      <c r="H3748">
        <v>99</v>
      </c>
      <c r="I3748">
        <v>99</v>
      </c>
      <c r="J3748">
        <v>999</v>
      </c>
      <c r="K3748">
        <v>99</v>
      </c>
      <c r="L3748">
        <v>99</v>
      </c>
      <c r="M3748">
        <v>50</v>
      </c>
      <c r="N3748">
        <v>99</v>
      </c>
      <c r="O3748">
        <v>99</v>
      </c>
      <c r="P3748">
        <v>9999</v>
      </c>
      <c r="Q3748">
        <v>207</v>
      </c>
      <c r="R3748">
        <v>255</v>
      </c>
      <c r="S3748">
        <v>255</v>
      </c>
      <c r="T3748">
        <v>3.4712768853797975</v>
      </c>
      <c r="U3748">
        <v>4.196897798097833</v>
      </c>
      <c r="V3748">
        <v>11.274509803921564</v>
      </c>
      <c r="W3748">
        <v>50</v>
      </c>
      <c r="X3748">
        <v>163.48564994795302</v>
      </c>
      <c r="Y3748">
        <v>150.89725490196085</v>
      </c>
      <c r="Z3748">
        <v>150.89725490196085</v>
      </c>
      <c r="AA3748">
        <v>27.007992141646753</v>
      </c>
      <c r="AB3748">
        <v>0</v>
      </c>
    </row>
    <row r="3749" spans="1:28">
      <c r="A3749">
        <v>10</v>
      </c>
      <c r="B3749">
        <v>858</v>
      </c>
      <c r="C3749">
        <v>2000</v>
      </c>
      <c r="D3749">
        <v>99</v>
      </c>
      <c r="E3749">
        <v>99</v>
      </c>
      <c r="F3749">
        <v>99</v>
      </c>
      <c r="G3749">
        <v>99</v>
      </c>
      <c r="H3749">
        <v>99</v>
      </c>
      <c r="I3749">
        <v>99</v>
      </c>
      <c r="J3749">
        <v>999</v>
      </c>
      <c r="K3749">
        <v>99</v>
      </c>
      <c r="L3749">
        <v>99</v>
      </c>
      <c r="M3749">
        <v>51</v>
      </c>
      <c r="N3749">
        <v>99</v>
      </c>
      <c r="O3749">
        <v>99</v>
      </c>
      <c r="P3749">
        <v>9999</v>
      </c>
      <c r="Q3749">
        <v>117</v>
      </c>
      <c r="R3749">
        <v>136</v>
      </c>
      <c r="S3749">
        <v>136</v>
      </c>
      <c r="T3749">
        <v>1.8513476722025592</v>
      </c>
      <c r="U3749">
        <v>2.1957287816368214</v>
      </c>
      <c r="V3749">
        <v>11.647058823529411</v>
      </c>
      <c r="W3749">
        <v>51</v>
      </c>
      <c r="X3749">
        <v>160.3729845134153</v>
      </c>
      <c r="Y3749">
        <v>148.02426470588236</v>
      </c>
      <c r="Z3749">
        <v>148.02426470588236</v>
      </c>
      <c r="AA3749">
        <v>27.66569466368156</v>
      </c>
      <c r="AB3749">
        <v>0</v>
      </c>
    </row>
    <row r="3750" spans="1:28">
      <c r="A3750">
        <v>10</v>
      </c>
      <c r="B3750">
        <v>859</v>
      </c>
      <c r="C3750">
        <v>2000</v>
      </c>
      <c r="D3750">
        <v>99</v>
      </c>
      <c r="E3750">
        <v>99</v>
      </c>
      <c r="F3750">
        <v>99</v>
      </c>
      <c r="G3750">
        <v>99</v>
      </c>
      <c r="H3750">
        <v>99</v>
      </c>
      <c r="I3750">
        <v>99</v>
      </c>
      <c r="J3750">
        <v>999</v>
      </c>
      <c r="K3750">
        <v>99</v>
      </c>
      <c r="L3750">
        <v>99</v>
      </c>
      <c r="M3750">
        <v>52</v>
      </c>
      <c r="N3750">
        <v>99</v>
      </c>
      <c r="O3750">
        <v>99</v>
      </c>
      <c r="P3750">
        <v>9999</v>
      </c>
      <c r="Q3750">
        <v>315</v>
      </c>
      <c r="R3750">
        <v>407</v>
      </c>
      <c r="S3750">
        <v>407</v>
      </c>
      <c r="T3750">
        <v>5.5404301660767752</v>
      </c>
      <c r="U3750">
        <v>6.3204547013756249</v>
      </c>
      <c r="V3750">
        <v>11.425061425061427</v>
      </c>
      <c r="W3750">
        <v>52</v>
      </c>
      <c r="X3750">
        <v>154.25716270786691</v>
      </c>
      <c r="Y3750">
        <v>142.37936117936113</v>
      </c>
      <c r="Z3750">
        <v>142.37936117936113</v>
      </c>
      <c r="AA3750">
        <v>26.119401067456408</v>
      </c>
      <c r="AB3750">
        <v>0</v>
      </c>
    </row>
    <row r="3751" spans="1:28">
      <c r="A3751">
        <v>10</v>
      </c>
      <c r="B3751">
        <v>860</v>
      </c>
      <c r="C3751">
        <v>2000</v>
      </c>
      <c r="D3751">
        <v>99</v>
      </c>
      <c r="E3751">
        <v>99</v>
      </c>
      <c r="F3751">
        <v>99</v>
      </c>
      <c r="G3751">
        <v>99</v>
      </c>
      <c r="H3751">
        <v>99</v>
      </c>
      <c r="I3751">
        <v>99</v>
      </c>
      <c r="J3751">
        <v>999</v>
      </c>
      <c r="K3751">
        <v>99</v>
      </c>
      <c r="L3751">
        <v>99</v>
      </c>
      <c r="M3751">
        <v>53</v>
      </c>
      <c r="N3751">
        <v>99</v>
      </c>
      <c r="O3751">
        <v>99</v>
      </c>
      <c r="P3751">
        <v>9999</v>
      </c>
      <c r="Q3751">
        <v>370</v>
      </c>
      <c r="R3751">
        <v>494</v>
      </c>
      <c r="S3751">
        <v>494</v>
      </c>
      <c r="T3751">
        <v>6.7247481622651772</v>
      </c>
      <c r="U3751">
        <v>7.4504130550278722</v>
      </c>
      <c r="V3751">
        <v>11.006072874493924</v>
      </c>
      <c r="W3751">
        <v>53</v>
      </c>
      <c r="X3751">
        <v>149.81138779108764</v>
      </c>
      <c r="Y3751">
        <v>138.27591093117425</v>
      </c>
      <c r="Z3751">
        <v>138.27591093117425</v>
      </c>
      <c r="AA3751">
        <v>26.223410413689745</v>
      </c>
      <c r="AB3751">
        <v>0</v>
      </c>
    </row>
    <row r="3752" spans="1:28">
      <c r="A3752">
        <v>10</v>
      </c>
      <c r="B3752">
        <v>861</v>
      </c>
      <c r="C3752">
        <v>2000</v>
      </c>
      <c r="D3752">
        <v>99</v>
      </c>
      <c r="E3752">
        <v>99</v>
      </c>
      <c r="F3752">
        <v>99</v>
      </c>
      <c r="G3752">
        <v>99</v>
      </c>
      <c r="H3752">
        <v>99</v>
      </c>
      <c r="I3752">
        <v>99</v>
      </c>
      <c r="J3752">
        <v>999</v>
      </c>
      <c r="K3752">
        <v>99</v>
      </c>
      <c r="L3752">
        <v>99</v>
      </c>
      <c r="M3752">
        <v>54</v>
      </c>
      <c r="N3752">
        <v>99</v>
      </c>
      <c r="O3752">
        <v>99</v>
      </c>
      <c r="P3752">
        <v>9999</v>
      </c>
      <c r="Q3752">
        <v>343</v>
      </c>
      <c r="R3752">
        <v>529</v>
      </c>
      <c r="S3752">
        <v>529</v>
      </c>
      <c r="T3752">
        <v>7.2011979308467184</v>
      </c>
      <c r="U3752">
        <v>7.6962686255418227</v>
      </c>
      <c r="V3752">
        <v>11.189035916824198</v>
      </c>
      <c r="W3752">
        <v>54</v>
      </c>
      <c r="X3752">
        <v>144.51601275531621</v>
      </c>
      <c r="Y3752">
        <v>133.38827977315697</v>
      </c>
      <c r="Z3752">
        <v>133.38827977315697</v>
      </c>
      <c r="AA3752">
        <v>25.311978803599025</v>
      </c>
      <c r="AB3752">
        <v>0</v>
      </c>
    </row>
    <row r="3753" spans="1:28">
      <c r="A3753">
        <v>10</v>
      </c>
      <c r="B3753">
        <v>862</v>
      </c>
      <c r="C3753">
        <v>2000</v>
      </c>
      <c r="D3753">
        <v>99</v>
      </c>
      <c r="E3753">
        <v>99</v>
      </c>
      <c r="F3753">
        <v>99</v>
      </c>
      <c r="G3753">
        <v>99</v>
      </c>
      <c r="H3753">
        <v>99</v>
      </c>
      <c r="I3753">
        <v>99</v>
      </c>
      <c r="J3753">
        <v>999</v>
      </c>
      <c r="K3753">
        <v>99</v>
      </c>
      <c r="L3753">
        <v>99</v>
      </c>
      <c r="M3753">
        <v>55</v>
      </c>
      <c r="N3753">
        <v>99</v>
      </c>
      <c r="O3753">
        <v>99</v>
      </c>
      <c r="P3753">
        <v>9999</v>
      </c>
      <c r="Q3753">
        <v>620</v>
      </c>
      <c r="R3753">
        <v>1086</v>
      </c>
      <c r="S3753">
        <v>1086</v>
      </c>
      <c r="T3753">
        <v>14.783555676558668</v>
      </c>
      <c r="U3753">
        <v>14.999720234444624</v>
      </c>
      <c r="V3753">
        <v>15.481583793738491</v>
      </c>
      <c r="W3753">
        <v>55</v>
      </c>
      <c r="X3753">
        <v>137.19704542597717</v>
      </c>
      <c r="Y3753">
        <v>126.63287292817684</v>
      </c>
      <c r="Z3753">
        <v>126.63287292817684</v>
      </c>
      <c r="AA3753">
        <v>24.993903795150295</v>
      </c>
      <c r="AB3753">
        <v>0</v>
      </c>
    </row>
    <row r="3754" spans="1:28">
      <c r="A3754">
        <v>10</v>
      </c>
      <c r="B3754">
        <v>863</v>
      </c>
      <c r="C3754">
        <v>2000</v>
      </c>
      <c r="D3754">
        <v>99</v>
      </c>
      <c r="E3754">
        <v>99</v>
      </c>
      <c r="F3754">
        <v>99</v>
      </c>
      <c r="G3754">
        <v>99</v>
      </c>
      <c r="H3754">
        <v>99</v>
      </c>
      <c r="I3754">
        <v>99</v>
      </c>
      <c r="J3754">
        <v>999</v>
      </c>
      <c r="K3754">
        <v>99</v>
      </c>
      <c r="L3754">
        <v>99</v>
      </c>
      <c r="M3754">
        <v>56</v>
      </c>
      <c r="N3754">
        <v>99</v>
      </c>
      <c r="O3754">
        <v>99</v>
      </c>
      <c r="P3754">
        <v>9999</v>
      </c>
      <c r="Q3754">
        <v>517</v>
      </c>
      <c r="R3754">
        <v>816</v>
      </c>
      <c r="S3754">
        <v>816</v>
      </c>
      <c r="T3754">
        <v>11.108086033215352</v>
      </c>
      <c r="U3754">
        <v>11.463123682225172</v>
      </c>
      <c r="V3754">
        <v>14</v>
      </c>
      <c r="W3754">
        <v>56</v>
      </c>
      <c r="X3754">
        <v>139.54177554011861</v>
      </c>
      <c r="Y3754">
        <v>128.7970588235296</v>
      </c>
      <c r="Z3754">
        <v>128.7970588235296</v>
      </c>
      <c r="AA3754">
        <v>22.339883247373859</v>
      </c>
      <c r="AB3754">
        <v>0</v>
      </c>
    </row>
    <row r="3755" spans="1:28">
      <c r="A3755">
        <v>10</v>
      </c>
      <c r="B3755">
        <v>864</v>
      </c>
      <c r="C3755">
        <v>2000</v>
      </c>
      <c r="D3755">
        <v>99</v>
      </c>
      <c r="E3755">
        <v>99</v>
      </c>
      <c r="F3755">
        <v>99</v>
      </c>
      <c r="G3755">
        <v>99</v>
      </c>
      <c r="H3755">
        <v>99</v>
      </c>
      <c r="I3755">
        <v>99</v>
      </c>
      <c r="J3755">
        <v>999</v>
      </c>
      <c r="K3755">
        <v>99</v>
      </c>
      <c r="L3755">
        <v>99</v>
      </c>
      <c r="M3755">
        <v>57</v>
      </c>
      <c r="N3755">
        <v>99</v>
      </c>
      <c r="O3755">
        <v>99</v>
      </c>
      <c r="P3755">
        <v>9999</v>
      </c>
      <c r="Q3755">
        <v>312</v>
      </c>
      <c r="R3755">
        <v>456</v>
      </c>
      <c r="S3755">
        <v>456</v>
      </c>
      <c r="T3755">
        <v>6.2074598420909357</v>
      </c>
      <c r="U3755">
        <v>6.0978747525056445</v>
      </c>
      <c r="V3755">
        <v>14</v>
      </c>
      <c r="W3755">
        <v>57</v>
      </c>
      <c r="X3755">
        <v>132.83272509551222</v>
      </c>
      <c r="Y3755">
        <v>122.60460526315782</v>
      </c>
      <c r="Z3755">
        <v>122.60460526315782</v>
      </c>
      <c r="AA3755">
        <v>22.595798996723641</v>
      </c>
      <c r="AB3755">
        <v>0</v>
      </c>
    </row>
    <row r="3756" spans="1:28">
      <c r="A3756">
        <v>10</v>
      </c>
      <c r="B3756">
        <v>865</v>
      </c>
      <c r="C3756">
        <v>2000</v>
      </c>
      <c r="D3756">
        <v>99</v>
      </c>
      <c r="E3756">
        <v>99</v>
      </c>
      <c r="F3756">
        <v>99</v>
      </c>
      <c r="G3756">
        <v>99</v>
      </c>
      <c r="H3756">
        <v>99</v>
      </c>
      <c r="I3756">
        <v>99</v>
      </c>
      <c r="J3756">
        <v>999</v>
      </c>
      <c r="K3756">
        <v>99</v>
      </c>
      <c r="L3756">
        <v>99</v>
      </c>
      <c r="M3756">
        <v>58</v>
      </c>
      <c r="N3756">
        <v>99</v>
      </c>
      <c r="O3756">
        <v>99</v>
      </c>
      <c r="P3756">
        <v>9999</v>
      </c>
      <c r="Q3756">
        <v>524</v>
      </c>
      <c r="R3756">
        <v>990</v>
      </c>
      <c r="S3756">
        <v>990</v>
      </c>
      <c r="T3756">
        <v>13.476722025592158</v>
      </c>
      <c r="U3756">
        <v>12.8190213528197</v>
      </c>
      <c r="V3756">
        <v>14.082828282828284</v>
      </c>
      <c r="W3756">
        <v>58</v>
      </c>
      <c r="X3756">
        <v>128.62076890245936</v>
      </c>
      <c r="Y3756">
        <v>118.7169696969697</v>
      </c>
      <c r="Z3756">
        <v>118.7169696969697</v>
      </c>
      <c r="AA3756">
        <v>21.771302000965747</v>
      </c>
      <c r="AB3756">
        <v>0</v>
      </c>
    </row>
    <row r="3757" spans="1:28">
      <c r="A3757">
        <v>10</v>
      </c>
      <c r="B3757">
        <v>866</v>
      </c>
      <c r="C3757">
        <v>2000</v>
      </c>
      <c r="D3757">
        <v>99</v>
      </c>
      <c r="E3757">
        <v>99</v>
      </c>
      <c r="F3757">
        <v>99</v>
      </c>
      <c r="G3757">
        <v>99</v>
      </c>
      <c r="H3757">
        <v>99</v>
      </c>
      <c r="I3757">
        <v>99</v>
      </c>
      <c r="J3757">
        <v>999</v>
      </c>
      <c r="K3757">
        <v>99</v>
      </c>
      <c r="L3757">
        <v>99</v>
      </c>
      <c r="M3757">
        <v>59</v>
      </c>
      <c r="N3757">
        <v>99</v>
      </c>
      <c r="O3757">
        <v>99</v>
      </c>
      <c r="P3757">
        <v>9999</v>
      </c>
      <c r="Q3757">
        <v>381</v>
      </c>
      <c r="R3757">
        <v>643</v>
      </c>
      <c r="S3757">
        <v>643</v>
      </c>
      <c r="T3757">
        <v>8.7530628913694528</v>
      </c>
      <c r="U3757">
        <v>7.8858220597267232</v>
      </c>
      <c r="V3757">
        <v>14</v>
      </c>
      <c r="W3757">
        <v>59</v>
      </c>
      <c r="X3757">
        <v>121.82247691195631</v>
      </c>
      <c r="Y3757">
        <v>112.44214618973557</v>
      </c>
      <c r="Z3757">
        <v>112.44214618973557</v>
      </c>
      <c r="AA3757">
        <v>21.695257088885452</v>
      </c>
      <c r="AB3757">
        <v>0</v>
      </c>
    </row>
    <row r="3758" spans="1:28">
      <c r="A3758">
        <v>10</v>
      </c>
      <c r="B3758">
        <v>867</v>
      </c>
      <c r="C3758">
        <v>2000</v>
      </c>
      <c r="D3758">
        <v>99</v>
      </c>
      <c r="E3758">
        <v>99</v>
      </c>
      <c r="F3758">
        <v>99</v>
      </c>
      <c r="G3758">
        <v>99</v>
      </c>
      <c r="H3758">
        <v>99</v>
      </c>
      <c r="I3758">
        <v>99</v>
      </c>
      <c r="J3758">
        <v>999</v>
      </c>
      <c r="K3758">
        <v>99</v>
      </c>
      <c r="L3758">
        <v>99</v>
      </c>
      <c r="M3758">
        <v>60</v>
      </c>
      <c r="N3758">
        <v>99</v>
      </c>
      <c r="O3758">
        <v>99</v>
      </c>
      <c r="P3758">
        <v>9999</v>
      </c>
      <c r="Q3758">
        <v>246</v>
      </c>
      <c r="R3758">
        <v>369</v>
      </c>
      <c r="S3758">
        <v>369</v>
      </c>
      <c r="T3758">
        <v>5.023141845902531</v>
      </c>
      <c r="U3758">
        <v>4.4220518082180318</v>
      </c>
      <c r="V3758">
        <v>17</v>
      </c>
      <c r="W3758">
        <v>60</v>
      </c>
      <c r="X3758">
        <v>119.03889461429829</v>
      </c>
      <c r="Y3758">
        <v>109.87289972899713</v>
      </c>
      <c r="Z3758">
        <v>109.87289972899713</v>
      </c>
      <c r="AA3758">
        <v>20.010526294785812</v>
      </c>
      <c r="AB3758">
        <v>0</v>
      </c>
    </row>
    <row r="3759" spans="1:28">
      <c r="A3759">
        <v>10</v>
      </c>
      <c r="B3759">
        <v>868</v>
      </c>
      <c r="C3759">
        <v>2000</v>
      </c>
      <c r="D3759">
        <v>99</v>
      </c>
      <c r="E3759">
        <v>99</v>
      </c>
      <c r="F3759">
        <v>99</v>
      </c>
      <c r="G3759">
        <v>99</v>
      </c>
      <c r="H3759">
        <v>99</v>
      </c>
      <c r="I3759">
        <v>99</v>
      </c>
      <c r="J3759">
        <v>999</v>
      </c>
      <c r="K3759">
        <v>99</v>
      </c>
      <c r="L3759">
        <v>99</v>
      </c>
      <c r="M3759">
        <v>61</v>
      </c>
      <c r="N3759">
        <v>99</v>
      </c>
      <c r="O3759">
        <v>99</v>
      </c>
      <c r="P3759">
        <v>9999</v>
      </c>
      <c r="Q3759">
        <v>213</v>
      </c>
      <c r="R3759">
        <v>284</v>
      </c>
      <c r="S3759">
        <v>284</v>
      </c>
      <c r="T3759">
        <v>3.8660495507759327</v>
      </c>
      <c r="U3759">
        <v>3.4038469781666163</v>
      </c>
      <c r="V3759">
        <v>17</v>
      </c>
      <c r="W3759">
        <v>61</v>
      </c>
      <c r="X3759">
        <v>119.05375917476698</v>
      </c>
      <c r="Y3759">
        <v>109.88661971830987</v>
      </c>
      <c r="Z3759">
        <v>109.88661971830987</v>
      </c>
      <c r="AA3759">
        <v>19.438509871862095</v>
      </c>
      <c r="AB3759">
        <v>0</v>
      </c>
    </row>
    <row r="3760" spans="1:28">
      <c r="A3760">
        <v>10</v>
      </c>
      <c r="B3760">
        <v>869</v>
      </c>
      <c r="C3760">
        <v>2000</v>
      </c>
      <c r="D3760">
        <v>99</v>
      </c>
      <c r="E3760">
        <v>99</v>
      </c>
      <c r="F3760">
        <v>99</v>
      </c>
      <c r="G3760">
        <v>99</v>
      </c>
      <c r="H3760">
        <v>99</v>
      </c>
      <c r="I3760">
        <v>99</v>
      </c>
      <c r="J3760">
        <v>999</v>
      </c>
      <c r="K3760">
        <v>99</v>
      </c>
      <c r="L3760">
        <v>99</v>
      </c>
      <c r="M3760">
        <v>62</v>
      </c>
      <c r="N3760">
        <v>99</v>
      </c>
      <c r="O3760">
        <v>99</v>
      </c>
      <c r="P3760">
        <v>9999</v>
      </c>
      <c r="Q3760">
        <v>138</v>
      </c>
      <c r="R3760">
        <v>198</v>
      </c>
      <c r="S3760">
        <v>198</v>
      </c>
      <c r="T3760">
        <v>2.6953444051184317</v>
      </c>
      <c r="U3760">
        <v>2.2529362022191246</v>
      </c>
      <c r="V3760">
        <v>16.954545454545453</v>
      </c>
      <c r="W3760">
        <v>62</v>
      </c>
      <c r="X3760">
        <v>113.02515950403284</v>
      </c>
      <c r="Y3760">
        <v>104.32222222222228</v>
      </c>
      <c r="Z3760">
        <v>104.32222222222228</v>
      </c>
      <c r="AA3760">
        <v>17.715741191686249</v>
      </c>
      <c r="AB3760">
        <v>0</v>
      </c>
    </row>
    <row r="3761" spans="1:28">
      <c r="A3761">
        <v>10</v>
      </c>
      <c r="B3761">
        <v>870</v>
      </c>
      <c r="C3761">
        <v>2000</v>
      </c>
      <c r="D3761">
        <v>99</v>
      </c>
      <c r="E3761">
        <v>99</v>
      </c>
      <c r="F3761">
        <v>99</v>
      </c>
      <c r="G3761">
        <v>99</v>
      </c>
      <c r="H3761">
        <v>99</v>
      </c>
      <c r="I3761">
        <v>99</v>
      </c>
      <c r="J3761">
        <v>999</v>
      </c>
      <c r="K3761">
        <v>99</v>
      </c>
      <c r="L3761">
        <v>99</v>
      </c>
      <c r="M3761">
        <v>63</v>
      </c>
      <c r="N3761">
        <v>99</v>
      </c>
      <c r="O3761">
        <v>99</v>
      </c>
      <c r="P3761">
        <v>9999</v>
      </c>
      <c r="Q3761">
        <v>30</v>
      </c>
      <c r="R3761">
        <v>33</v>
      </c>
      <c r="S3761">
        <v>33</v>
      </c>
      <c r="T3761">
        <v>0.4492240675197387</v>
      </c>
      <c r="U3761">
        <v>0.38406957120393304</v>
      </c>
      <c r="V3761">
        <v>17</v>
      </c>
      <c r="W3761">
        <v>63</v>
      </c>
      <c r="X3761">
        <v>115.60786631209164</v>
      </c>
      <c r="Y3761">
        <v>106.70606060606062</v>
      </c>
      <c r="Z3761">
        <v>106.70606060606062</v>
      </c>
      <c r="AA3761">
        <v>22.029511052414517</v>
      </c>
      <c r="AB3761">
        <v>0</v>
      </c>
    </row>
    <row r="3762" spans="1:28">
      <c r="A3762">
        <v>10</v>
      </c>
      <c r="B3762">
        <v>871</v>
      </c>
      <c r="C3762">
        <v>2000</v>
      </c>
      <c r="D3762">
        <v>99</v>
      </c>
      <c r="E3762">
        <v>99</v>
      </c>
      <c r="F3762">
        <v>99</v>
      </c>
      <c r="G3762">
        <v>99</v>
      </c>
      <c r="H3762">
        <v>99</v>
      </c>
      <c r="I3762">
        <v>99</v>
      </c>
      <c r="J3762">
        <v>999</v>
      </c>
      <c r="K3762">
        <v>99</v>
      </c>
      <c r="L3762">
        <v>99</v>
      </c>
      <c r="M3762">
        <v>64</v>
      </c>
      <c r="N3762">
        <v>99</v>
      </c>
      <c r="O3762">
        <v>99</v>
      </c>
      <c r="P3762">
        <v>9999</v>
      </c>
      <c r="Q3762">
        <v>10</v>
      </c>
      <c r="R3762">
        <v>10</v>
      </c>
      <c r="S3762">
        <v>10</v>
      </c>
      <c r="T3762">
        <v>0.13612850530901172</v>
      </c>
      <c r="U3762">
        <v>0.12768870786597122</v>
      </c>
      <c r="V3762">
        <v>17</v>
      </c>
      <c r="W3762">
        <v>64</v>
      </c>
      <c r="X3762">
        <v>126.83640303358612</v>
      </c>
      <c r="Y3762">
        <v>117.07</v>
      </c>
      <c r="Z3762">
        <v>117.07</v>
      </c>
      <c r="AA3762">
        <v>22.98430116405541</v>
      </c>
      <c r="AB3762">
        <v>0</v>
      </c>
    </row>
    <row r="3763" spans="1:28">
      <c r="A3763">
        <v>10</v>
      </c>
      <c r="B3763">
        <v>872</v>
      </c>
      <c r="C3763">
        <v>2000</v>
      </c>
      <c r="D3763">
        <v>99</v>
      </c>
      <c r="E3763">
        <v>99</v>
      </c>
      <c r="F3763">
        <v>99</v>
      </c>
      <c r="G3763">
        <v>99</v>
      </c>
      <c r="H3763">
        <v>99</v>
      </c>
      <c r="I3763">
        <v>99</v>
      </c>
      <c r="J3763">
        <v>999</v>
      </c>
      <c r="K3763">
        <v>99</v>
      </c>
      <c r="L3763">
        <v>99</v>
      </c>
      <c r="M3763">
        <v>65</v>
      </c>
      <c r="N3763">
        <v>99</v>
      </c>
      <c r="O3763">
        <v>99</v>
      </c>
      <c r="P3763">
        <v>9999</v>
      </c>
    </row>
    <row r="3764" spans="1:28">
      <c r="A3764">
        <v>10</v>
      </c>
      <c r="B3764">
        <v>873</v>
      </c>
      <c r="C3764">
        <v>2000</v>
      </c>
      <c r="D3764">
        <v>99</v>
      </c>
      <c r="E3764">
        <v>99</v>
      </c>
      <c r="F3764">
        <v>99</v>
      </c>
      <c r="G3764">
        <v>99</v>
      </c>
      <c r="H3764">
        <v>99</v>
      </c>
      <c r="I3764">
        <v>99</v>
      </c>
      <c r="J3764">
        <v>999</v>
      </c>
      <c r="K3764">
        <v>99</v>
      </c>
      <c r="L3764">
        <v>99</v>
      </c>
      <c r="M3764">
        <v>66</v>
      </c>
      <c r="N3764">
        <v>99</v>
      </c>
      <c r="O3764">
        <v>99</v>
      </c>
      <c r="P3764">
        <v>9999</v>
      </c>
    </row>
    <row r="3765" spans="1:28">
      <c r="A3765">
        <v>10</v>
      </c>
      <c r="B3765">
        <v>874</v>
      </c>
      <c r="C3765">
        <v>2000</v>
      </c>
      <c r="D3765">
        <v>99</v>
      </c>
      <c r="E3765">
        <v>99</v>
      </c>
      <c r="F3765">
        <v>99</v>
      </c>
      <c r="G3765">
        <v>99</v>
      </c>
      <c r="H3765">
        <v>99</v>
      </c>
      <c r="I3765">
        <v>99</v>
      </c>
      <c r="J3765">
        <v>999</v>
      </c>
      <c r="K3765">
        <v>99</v>
      </c>
      <c r="L3765">
        <v>99</v>
      </c>
      <c r="M3765">
        <v>67</v>
      </c>
      <c r="N3765">
        <v>99</v>
      </c>
      <c r="O3765">
        <v>99</v>
      </c>
      <c r="P3765">
        <v>9999</v>
      </c>
    </row>
    <row r="3766" spans="1:28">
      <c r="A3766">
        <v>10</v>
      </c>
      <c r="B3766">
        <v>875</v>
      </c>
      <c r="C3766">
        <v>2000</v>
      </c>
      <c r="D3766">
        <v>99</v>
      </c>
      <c r="E3766">
        <v>99</v>
      </c>
      <c r="F3766">
        <v>99</v>
      </c>
      <c r="G3766">
        <v>99</v>
      </c>
      <c r="H3766">
        <v>99</v>
      </c>
      <c r="I3766">
        <v>99</v>
      </c>
      <c r="J3766">
        <v>999</v>
      </c>
      <c r="K3766">
        <v>99</v>
      </c>
      <c r="L3766">
        <v>99</v>
      </c>
      <c r="M3766">
        <v>68</v>
      </c>
      <c r="N3766">
        <v>99</v>
      </c>
      <c r="O3766">
        <v>99</v>
      </c>
      <c r="P3766">
        <v>9999</v>
      </c>
    </row>
    <row r="3767" spans="1:28">
      <c r="A3767">
        <v>10</v>
      </c>
      <c r="B3767">
        <v>876</v>
      </c>
      <c r="C3767">
        <v>1999</v>
      </c>
      <c r="D3767">
        <v>99</v>
      </c>
      <c r="E3767">
        <v>99</v>
      </c>
      <c r="F3767">
        <v>99</v>
      </c>
      <c r="G3767">
        <v>99</v>
      </c>
      <c r="H3767">
        <v>99</v>
      </c>
      <c r="I3767">
        <v>99</v>
      </c>
      <c r="J3767">
        <v>999</v>
      </c>
      <c r="K3767">
        <v>99</v>
      </c>
      <c r="L3767">
        <v>99</v>
      </c>
      <c r="M3767">
        <v>0</v>
      </c>
      <c r="N3767">
        <v>99</v>
      </c>
      <c r="O3767">
        <v>99</v>
      </c>
      <c r="P3767">
        <v>9999</v>
      </c>
      <c r="Q3767">
        <v>416</v>
      </c>
      <c r="R3767">
        <v>1428.25</v>
      </c>
      <c r="S3767">
        <v>0</v>
      </c>
      <c r="T3767">
        <v>22.291154551484649</v>
      </c>
      <c r="U3767">
        <v>0</v>
      </c>
      <c r="V3767">
        <v>22.750218799229831</v>
      </c>
      <c r="X3767">
        <v>143.35304533444202</v>
      </c>
      <c r="Y3767">
        <v>0</v>
      </c>
    </row>
    <row r="3768" spans="1:28">
      <c r="A3768">
        <v>10</v>
      </c>
      <c r="B3768">
        <v>877</v>
      </c>
      <c r="C3768">
        <v>1999</v>
      </c>
      <c r="D3768">
        <v>99</v>
      </c>
      <c r="E3768">
        <v>99</v>
      </c>
      <c r="F3768">
        <v>99</v>
      </c>
      <c r="G3768">
        <v>99</v>
      </c>
      <c r="H3768">
        <v>99</v>
      </c>
      <c r="I3768">
        <v>99</v>
      </c>
      <c r="J3768">
        <v>999</v>
      </c>
      <c r="K3768">
        <v>99</v>
      </c>
      <c r="L3768">
        <v>99</v>
      </c>
      <c r="M3768">
        <v>35</v>
      </c>
      <c r="N3768">
        <v>99</v>
      </c>
      <c r="O3768">
        <v>99</v>
      </c>
      <c r="P3768">
        <v>9999</v>
      </c>
      <c r="Q3768">
        <v>3</v>
      </c>
      <c r="R3768">
        <v>3</v>
      </c>
      <c r="S3768">
        <v>3</v>
      </c>
      <c r="T3768">
        <v>4.6821959499005042E-2</v>
      </c>
      <c r="U3768">
        <v>7.8579142498393373E-2</v>
      </c>
      <c r="V3768">
        <v>4</v>
      </c>
      <c r="W3768">
        <v>35</v>
      </c>
      <c r="X3768">
        <v>179.63163596966413</v>
      </c>
      <c r="Y3768">
        <v>165.79999999999995</v>
      </c>
      <c r="Z3768">
        <v>165.79999999999995</v>
      </c>
      <c r="AA3768">
        <v>23.21393259804718</v>
      </c>
      <c r="AB3768">
        <v>0</v>
      </c>
    </row>
    <row r="3769" spans="1:28">
      <c r="A3769">
        <v>10</v>
      </c>
      <c r="B3769">
        <v>878</v>
      </c>
      <c r="C3769">
        <v>1999</v>
      </c>
      <c r="D3769">
        <v>99</v>
      </c>
      <c r="E3769">
        <v>99</v>
      </c>
      <c r="F3769">
        <v>99</v>
      </c>
      <c r="G3769">
        <v>99</v>
      </c>
      <c r="H3769">
        <v>99</v>
      </c>
      <c r="I3769">
        <v>99</v>
      </c>
      <c r="J3769">
        <v>999</v>
      </c>
      <c r="K3769">
        <v>99</v>
      </c>
      <c r="L3769">
        <v>99</v>
      </c>
      <c r="M3769">
        <v>36</v>
      </c>
      <c r="N3769">
        <v>99</v>
      </c>
      <c r="O3769">
        <v>99</v>
      </c>
      <c r="P3769">
        <v>9999</v>
      </c>
      <c r="Q3769">
        <v>1</v>
      </c>
      <c r="R3769">
        <v>1</v>
      </c>
      <c r="S3769">
        <v>1</v>
      </c>
      <c r="T3769">
        <v>1.5607319833001679E-2</v>
      </c>
      <c r="U3769">
        <v>3.11536125868178E-2</v>
      </c>
      <c r="V3769">
        <v>2</v>
      </c>
      <c r="W3769">
        <v>36</v>
      </c>
      <c r="X3769">
        <v>213.65113759479951</v>
      </c>
      <c r="Y3769">
        <v>197.2</v>
      </c>
      <c r="Z3769">
        <v>197.2</v>
      </c>
      <c r="AA3769">
        <v>0</v>
      </c>
      <c r="AB3769">
        <v>0</v>
      </c>
    </row>
    <row r="3770" spans="1:28">
      <c r="A3770">
        <v>10</v>
      </c>
      <c r="B3770">
        <v>879</v>
      </c>
      <c r="C3770">
        <v>1999</v>
      </c>
      <c r="D3770">
        <v>99</v>
      </c>
      <c r="E3770">
        <v>99</v>
      </c>
      <c r="F3770">
        <v>99</v>
      </c>
      <c r="G3770">
        <v>99</v>
      </c>
      <c r="H3770">
        <v>99</v>
      </c>
      <c r="I3770">
        <v>99</v>
      </c>
      <c r="J3770">
        <v>999</v>
      </c>
      <c r="K3770">
        <v>99</v>
      </c>
      <c r="L3770">
        <v>99</v>
      </c>
      <c r="M3770">
        <v>37</v>
      </c>
      <c r="N3770">
        <v>99</v>
      </c>
      <c r="O3770">
        <v>99</v>
      </c>
      <c r="P3770">
        <v>9999</v>
      </c>
      <c r="Q3770">
        <v>3</v>
      </c>
      <c r="R3770">
        <v>3</v>
      </c>
      <c r="S3770">
        <v>3</v>
      </c>
      <c r="T3770">
        <v>4.6821959499005042E-2</v>
      </c>
      <c r="U3770">
        <v>8.7915747487647578E-2</v>
      </c>
      <c r="V3770">
        <v>2</v>
      </c>
      <c r="W3770">
        <v>37</v>
      </c>
      <c r="X3770">
        <v>200.97508125677143</v>
      </c>
      <c r="Y3770">
        <v>185.5</v>
      </c>
      <c r="Z3770">
        <v>185.5</v>
      </c>
      <c r="AA3770">
        <v>5.9704829508731923</v>
      </c>
      <c r="AB3770">
        <v>0</v>
      </c>
    </row>
    <row r="3771" spans="1:28">
      <c r="A3771">
        <v>10</v>
      </c>
      <c r="B3771">
        <v>880</v>
      </c>
      <c r="C3771">
        <v>1999</v>
      </c>
      <c r="D3771">
        <v>99</v>
      </c>
      <c r="E3771">
        <v>99</v>
      </c>
      <c r="F3771">
        <v>99</v>
      </c>
      <c r="G3771">
        <v>99</v>
      </c>
      <c r="H3771">
        <v>99</v>
      </c>
      <c r="I3771">
        <v>99</v>
      </c>
      <c r="J3771">
        <v>999</v>
      </c>
      <c r="K3771">
        <v>99</v>
      </c>
      <c r="L3771">
        <v>99</v>
      </c>
      <c r="M3771">
        <v>38</v>
      </c>
      <c r="N3771">
        <v>99</v>
      </c>
      <c r="O3771">
        <v>99</v>
      </c>
      <c r="P3771">
        <v>9999</v>
      </c>
      <c r="Q3771">
        <v>2</v>
      </c>
      <c r="R3771">
        <v>3</v>
      </c>
      <c r="S3771">
        <v>3</v>
      </c>
      <c r="T3771">
        <v>4.6821959499005042E-2</v>
      </c>
      <c r="U3771">
        <v>0.10232350341015158</v>
      </c>
      <c r="V3771">
        <v>2</v>
      </c>
      <c r="W3771">
        <v>38</v>
      </c>
      <c r="X3771">
        <v>233.91115926327191</v>
      </c>
      <c r="Y3771">
        <v>215.9</v>
      </c>
      <c r="Z3771">
        <v>215.9</v>
      </c>
      <c r="AA3771">
        <v>3.9597979746437848</v>
      </c>
      <c r="AB3771">
        <v>0</v>
      </c>
    </row>
    <row r="3772" spans="1:28">
      <c r="A3772">
        <v>10</v>
      </c>
      <c r="B3772">
        <v>881</v>
      </c>
      <c r="C3772">
        <v>1999</v>
      </c>
      <c r="D3772">
        <v>99</v>
      </c>
      <c r="E3772">
        <v>99</v>
      </c>
      <c r="F3772">
        <v>99</v>
      </c>
      <c r="G3772">
        <v>99</v>
      </c>
      <c r="H3772">
        <v>99</v>
      </c>
      <c r="I3772">
        <v>99</v>
      </c>
      <c r="J3772">
        <v>999</v>
      </c>
      <c r="K3772">
        <v>99</v>
      </c>
      <c r="L3772">
        <v>99</v>
      </c>
      <c r="M3772">
        <v>39</v>
      </c>
      <c r="N3772">
        <v>99</v>
      </c>
      <c r="O3772">
        <v>99</v>
      </c>
      <c r="P3772">
        <v>9999</v>
      </c>
      <c r="Q3772">
        <v>4</v>
      </c>
      <c r="R3772">
        <v>4</v>
      </c>
      <c r="S3772">
        <v>4</v>
      </c>
      <c r="T3772">
        <v>6.2429279332006718E-2</v>
      </c>
      <c r="U3772">
        <v>0.1230978444606918</v>
      </c>
      <c r="V3772">
        <v>2</v>
      </c>
      <c r="W3772">
        <v>39</v>
      </c>
      <c r="X3772">
        <v>211.0509209100758</v>
      </c>
      <c r="Y3772">
        <v>194.8</v>
      </c>
      <c r="Z3772">
        <v>194.8</v>
      </c>
      <c r="AA3772">
        <v>55.470036956901311</v>
      </c>
      <c r="AB3772">
        <v>0</v>
      </c>
    </row>
    <row r="3773" spans="1:28">
      <c r="A3773">
        <v>10</v>
      </c>
      <c r="B3773">
        <v>882</v>
      </c>
      <c r="C3773">
        <v>1999</v>
      </c>
      <c r="D3773">
        <v>99</v>
      </c>
      <c r="E3773">
        <v>99</v>
      </c>
      <c r="F3773">
        <v>99</v>
      </c>
      <c r="G3773">
        <v>99</v>
      </c>
      <c r="H3773">
        <v>99</v>
      </c>
      <c r="I3773">
        <v>99</v>
      </c>
      <c r="J3773">
        <v>999</v>
      </c>
      <c r="K3773">
        <v>99</v>
      </c>
      <c r="L3773">
        <v>99</v>
      </c>
      <c r="M3773">
        <v>40</v>
      </c>
      <c r="N3773">
        <v>99</v>
      </c>
      <c r="O3773">
        <v>99</v>
      </c>
      <c r="P3773">
        <v>9999</v>
      </c>
      <c r="Q3773">
        <v>11</v>
      </c>
      <c r="R3773">
        <v>11</v>
      </c>
      <c r="S3773">
        <v>11</v>
      </c>
      <c r="T3773">
        <v>0.17168051816301849</v>
      </c>
      <c r="U3773">
        <v>0.24278332567658004</v>
      </c>
      <c r="V3773">
        <v>5</v>
      </c>
      <c r="W3773">
        <v>40</v>
      </c>
      <c r="X3773">
        <v>151.3641288289175</v>
      </c>
      <c r="Y3773">
        <v>139.70909090909092</v>
      </c>
      <c r="Z3773">
        <v>139.70909090909092</v>
      </c>
      <c r="AA3773">
        <v>59.492878940492496</v>
      </c>
      <c r="AB3773">
        <v>0</v>
      </c>
    </row>
    <row r="3774" spans="1:28">
      <c r="A3774">
        <v>10</v>
      </c>
      <c r="B3774">
        <v>883</v>
      </c>
      <c r="C3774">
        <v>1999</v>
      </c>
      <c r="D3774">
        <v>99</v>
      </c>
      <c r="E3774">
        <v>99</v>
      </c>
      <c r="F3774">
        <v>99</v>
      </c>
      <c r="G3774">
        <v>99</v>
      </c>
      <c r="H3774">
        <v>99</v>
      </c>
      <c r="I3774">
        <v>99</v>
      </c>
      <c r="J3774">
        <v>999</v>
      </c>
      <c r="K3774">
        <v>99</v>
      </c>
      <c r="L3774">
        <v>99</v>
      </c>
      <c r="M3774">
        <v>41</v>
      </c>
      <c r="N3774">
        <v>99</v>
      </c>
      <c r="O3774">
        <v>99</v>
      </c>
      <c r="P3774">
        <v>9999</v>
      </c>
      <c r="Q3774">
        <v>8</v>
      </c>
      <c r="R3774">
        <v>8</v>
      </c>
      <c r="S3774">
        <v>8</v>
      </c>
      <c r="T3774">
        <v>0.12485855866401344</v>
      </c>
      <c r="U3774">
        <v>0.21425217743530567</v>
      </c>
      <c r="V3774">
        <v>5</v>
      </c>
      <c r="W3774">
        <v>41</v>
      </c>
      <c r="X3774">
        <v>183.66738894907903</v>
      </c>
      <c r="Y3774">
        <v>169.52500000000001</v>
      </c>
      <c r="Z3774">
        <v>169.52500000000001</v>
      </c>
      <c r="AA3774">
        <v>41.948830436616447</v>
      </c>
      <c r="AB3774">
        <v>0</v>
      </c>
    </row>
    <row r="3775" spans="1:28">
      <c r="A3775">
        <v>10</v>
      </c>
      <c r="B3775">
        <v>884</v>
      </c>
      <c r="C3775">
        <v>1999</v>
      </c>
      <c r="D3775">
        <v>99</v>
      </c>
      <c r="E3775">
        <v>99</v>
      </c>
      <c r="F3775">
        <v>99</v>
      </c>
      <c r="G3775">
        <v>99</v>
      </c>
      <c r="H3775">
        <v>99</v>
      </c>
      <c r="I3775">
        <v>99</v>
      </c>
      <c r="J3775">
        <v>999</v>
      </c>
      <c r="K3775">
        <v>99</v>
      </c>
      <c r="L3775">
        <v>99</v>
      </c>
      <c r="M3775">
        <v>42</v>
      </c>
      <c r="N3775">
        <v>99</v>
      </c>
      <c r="O3775">
        <v>99</v>
      </c>
      <c r="P3775">
        <v>9999</v>
      </c>
      <c r="Q3775">
        <v>10</v>
      </c>
      <c r="R3775">
        <v>10</v>
      </c>
      <c r="S3775">
        <v>10</v>
      </c>
      <c r="T3775">
        <v>0.15607319833001679</v>
      </c>
      <c r="U3775">
        <v>0.27294166565033007</v>
      </c>
      <c r="V3775">
        <v>5</v>
      </c>
      <c r="W3775">
        <v>42</v>
      </c>
      <c r="X3775">
        <v>187.18309859154925</v>
      </c>
      <c r="Y3775">
        <v>172.77</v>
      </c>
      <c r="Z3775">
        <v>172.77</v>
      </c>
      <c r="AA3775">
        <v>41.2892492060584</v>
      </c>
      <c r="AB3775">
        <v>0</v>
      </c>
    </row>
    <row r="3776" spans="1:28">
      <c r="A3776">
        <v>10</v>
      </c>
      <c r="B3776">
        <v>885</v>
      </c>
      <c r="C3776">
        <v>1999</v>
      </c>
      <c r="D3776">
        <v>99</v>
      </c>
      <c r="E3776">
        <v>99</v>
      </c>
      <c r="F3776">
        <v>99</v>
      </c>
      <c r="G3776">
        <v>99</v>
      </c>
      <c r="H3776">
        <v>99</v>
      </c>
      <c r="I3776">
        <v>99</v>
      </c>
      <c r="J3776">
        <v>999</v>
      </c>
      <c r="K3776">
        <v>99</v>
      </c>
      <c r="L3776">
        <v>99</v>
      </c>
      <c r="M3776">
        <v>43</v>
      </c>
      <c r="N3776">
        <v>99</v>
      </c>
      <c r="O3776">
        <v>99</v>
      </c>
      <c r="P3776">
        <v>9999</v>
      </c>
      <c r="Q3776">
        <v>19</v>
      </c>
      <c r="R3776">
        <v>19</v>
      </c>
      <c r="S3776">
        <v>19</v>
      </c>
      <c r="T3776">
        <v>0.2965390768270319</v>
      </c>
      <c r="U3776">
        <v>0.48395525759866942</v>
      </c>
      <c r="V3776">
        <v>5</v>
      </c>
      <c r="W3776">
        <v>43</v>
      </c>
      <c r="X3776">
        <v>174.68210070137425</v>
      </c>
      <c r="Y3776">
        <v>161.23157894736843</v>
      </c>
      <c r="Z3776">
        <v>161.23157894736843</v>
      </c>
      <c r="AA3776">
        <v>37.221047422004823</v>
      </c>
      <c r="AB3776">
        <v>0</v>
      </c>
    </row>
    <row r="3777" spans="1:29">
      <c r="A3777">
        <v>10</v>
      </c>
      <c r="B3777">
        <v>886</v>
      </c>
      <c r="C3777">
        <v>1999</v>
      </c>
      <c r="D3777">
        <v>99</v>
      </c>
      <c r="E3777">
        <v>99</v>
      </c>
      <c r="F3777">
        <v>99</v>
      </c>
      <c r="G3777">
        <v>99</v>
      </c>
      <c r="H3777">
        <v>99</v>
      </c>
      <c r="I3777">
        <v>99</v>
      </c>
      <c r="J3777">
        <v>999</v>
      </c>
      <c r="K3777">
        <v>99</v>
      </c>
      <c r="L3777">
        <v>99</v>
      </c>
      <c r="M3777">
        <v>44</v>
      </c>
      <c r="N3777">
        <v>99</v>
      </c>
      <c r="O3777">
        <v>99</v>
      </c>
      <c r="P3777">
        <v>9999</v>
      </c>
      <c r="Q3777">
        <v>29</v>
      </c>
      <c r="R3777">
        <v>33</v>
      </c>
      <c r="S3777">
        <v>33</v>
      </c>
      <c r="T3777">
        <v>0.51504155448905553</v>
      </c>
      <c r="U3777">
        <v>0.85583965937031803</v>
      </c>
      <c r="V3777">
        <v>7.8484848484848495</v>
      </c>
      <c r="W3777">
        <v>44</v>
      </c>
      <c r="X3777">
        <v>177.85876095735253</v>
      </c>
      <c r="Y3777">
        <v>164.16363636363636</v>
      </c>
      <c r="Z3777">
        <v>164.16363636363636</v>
      </c>
      <c r="AA3777">
        <v>29.491743253158003</v>
      </c>
      <c r="AB3777">
        <v>0</v>
      </c>
    </row>
    <row r="3778" spans="1:29">
      <c r="A3778">
        <v>10</v>
      </c>
      <c r="B3778">
        <v>887</v>
      </c>
      <c r="C3778">
        <v>1999</v>
      </c>
      <c r="D3778">
        <v>99</v>
      </c>
      <c r="E3778">
        <v>99</v>
      </c>
      <c r="F3778">
        <v>99</v>
      </c>
      <c r="G3778">
        <v>99</v>
      </c>
      <c r="H3778">
        <v>99</v>
      </c>
      <c r="I3778">
        <v>99</v>
      </c>
      <c r="J3778">
        <v>999</v>
      </c>
      <c r="K3778">
        <v>99</v>
      </c>
      <c r="L3778">
        <v>99</v>
      </c>
      <c r="M3778">
        <v>45</v>
      </c>
      <c r="N3778">
        <v>99</v>
      </c>
      <c r="O3778">
        <v>99</v>
      </c>
      <c r="P3778">
        <v>9999</v>
      </c>
      <c r="Q3778">
        <v>30</v>
      </c>
      <c r="R3778">
        <v>34</v>
      </c>
      <c r="S3778">
        <v>34</v>
      </c>
      <c r="T3778">
        <v>0.53064887432205721</v>
      </c>
      <c r="U3778">
        <v>0.78166815272979595</v>
      </c>
      <c r="V3778">
        <v>16.02941176470588</v>
      </c>
      <c r="W3778">
        <v>45</v>
      </c>
      <c r="X3778">
        <v>157.66681537186923</v>
      </c>
      <c r="Y3778">
        <v>145.5264705882353</v>
      </c>
      <c r="Z3778">
        <v>145.5264705882353</v>
      </c>
      <c r="AA3778">
        <v>33.09563067681588</v>
      </c>
      <c r="AB3778">
        <v>0</v>
      </c>
    </row>
    <row r="3779" spans="1:29">
      <c r="A3779">
        <v>10</v>
      </c>
      <c r="B3779">
        <v>888</v>
      </c>
      <c r="C3779">
        <v>1999</v>
      </c>
      <c r="D3779">
        <v>99</v>
      </c>
      <c r="E3779">
        <v>99</v>
      </c>
      <c r="F3779">
        <v>99</v>
      </c>
      <c r="G3779">
        <v>99</v>
      </c>
      <c r="H3779">
        <v>99</v>
      </c>
      <c r="I3779">
        <v>99</v>
      </c>
      <c r="J3779">
        <v>999</v>
      </c>
      <c r="K3779">
        <v>99</v>
      </c>
      <c r="L3779">
        <v>99</v>
      </c>
      <c r="M3779">
        <v>46</v>
      </c>
      <c r="N3779">
        <v>99</v>
      </c>
      <c r="O3779">
        <v>99</v>
      </c>
      <c r="P3779">
        <v>9999</v>
      </c>
      <c r="Q3779">
        <v>47</v>
      </c>
      <c r="R3779">
        <v>58</v>
      </c>
      <c r="S3779">
        <v>58</v>
      </c>
      <c r="T3779">
        <v>0.90522455031409765</v>
      </c>
      <c r="U3779">
        <v>1.4118968884934484</v>
      </c>
      <c r="V3779">
        <v>9.5689655172413826</v>
      </c>
      <c r="W3779">
        <v>46</v>
      </c>
      <c r="X3779">
        <v>166.94437180109836</v>
      </c>
      <c r="Y3779">
        <v>154.08965517241381</v>
      </c>
      <c r="Z3779">
        <v>154.08965517241381</v>
      </c>
      <c r="AA3779">
        <v>33.838804951870635</v>
      </c>
      <c r="AB3779">
        <v>0</v>
      </c>
    </row>
    <row r="3780" spans="1:29">
      <c r="A3780">
        <v>10</v>
      </c>
      <c r="B3780">
        <v>889</v>
      </c>
      <c r="C3780">
        <v>1999</v>
      </c>
      <c r="D3780">
        <v>99</v>
      </c>
      <c r="E3780">
        <v>99</v>
      </c>
      <c r="F3780">
        <v>99</v>
      </c>
      <c r="G3780">
        <v>99</v>
      </c>
      <c r="H3780">
        <v>99</v>
      </c>
      <c r="I3780">
        <v>99</v>
      </c>
      <c r="J3780">
        <v>999</v>
      </c>
      <c r="K3780">
        <v>99</v>
      </c>
      <c r="L3780">
        <v>99</v>
      </c>
      <c r="M3780">
        <v>47</v>
      </c>
      <c r="N3780">
        <v>99</v>
      </c>
      <c r="O3780">
        <v>99</v>
      </c>
      <c r="P3780">
        <v>9999</v>
      </c>
      <c r="Q3780">
        <v>61</v>
      </c>
      <c r="R3780">
        <v>72</v>
      </c>
      <c r="S3780">
        <v>72</v>
      </c>
      <c r="T3780">
        <v>1.1237270279761209</v>
      </c>
      <c r="U3780">
        <v>1.8079837925384252</v>
      </c>
      <c r="V3780">
        <v>9.2638888888888875</v>
      </c>
      <c r="W3780">
        <v>47</v>
      </c>
      <c r="X3780">
        <v>172.21018418201521</v>
      </c>
      <c r="Y3780">
        <v>158.94999999999996</v>
      </c>
      <c r="Z3780">
        <v>158.94999999999996</v>
      </c>
      <c r="AA3780">
        <v>25.00522723129912</v>
      </c>
      <c r="AB3780">
        <v>0</v>
      </c>
    </row>
    <row r="3781" spans="1:29">
      <c r="A3781">
        <v>10</v>
      </c>
      <c r="B3781">
        <v>890</v>
      </c>
      <c r="C3781">
        <v>1999</v>
      </c>
      <c r="D3781">
        <v>99</v>
      </c>
      <c r="E3781">
        <v>99</v>
      </c>
      <c r="F3781">
        <v>99</v>
      </c>
      <c r="G3781">
        <v>99</v>
      </c>
      <c r="H3781">
        <v>99</v>
      </c>
      <c r="I3781">
        <v>99</v>
      </c>
      <c r="J3781">
        <v>999</v>
      </c>
      <c r="K3781">
        <v>99</v>
      </c>
      <c r="L3781">
        <v>99</v>
      </c>
      <c r="M3781">
        <v>48</v>
      </c>
      <c r="N3781">
        <v>99</v>
      </c>
      <c r="O3781">
        <v>99</v>
      </c>
      <c r="P3781">
        <v>9999</v>
      </c>
      <c r="Q3781">
        <v>78</v>
      </c>
      <c r="R3781">
        <v>90</v>
      </c>
      <c r="S3781">
        <v>90</v>
      </c>
      <c r="T3781">
        <v>1.4046587849701513</v>
      </c>
      <c r="U3781">
        <v>2.1528852479113496</v>
      </c>
      <c r="V3781">
        <v>9.0111111111111128</v>
      </c>
      <c r="W3781">
        <v>48</v>
      </c>
      <c r="X3781">
        <v>164.04959672565306</v>
      </c>
      <c r="Y3781">
        <v>151.41777777777779</v>
      </c>
      <c r="Z3781">
        <v>151.41777777777779</v>
      </c>
      <c r="AA3781">
        <v>29.848180952494261</v>
      </c>
      <c r="AB3781">
        <v>0</v>
      </c>
    </row>
    <row r="3782" spans="1:29">
      <c r="A3782">
        <v>10</v>
      </c>
      <c r="B3782">
        <v>891</v>
      </c>
      <c r="C3782">
        <v>1999</v>
      </c>
      <c r="D3782">
        <v>99</v>
      </c>
      <c r="E3782">
        <v>99</v>
      </c>
      <c r="F3782">
        <v>99</v>
      </c>
      <c r="G3782">
        <v>99</v>
      </c>
      <c r="H3782">
        <v>99</v>
      </c>
      <c r="I3782">
        <v>99</v>
      </c>
      <c r="J3782">
        <v>999</v>
      </c>
      <c r="K3782">
        <v>99</v>
      </c>
      <c r="L3782">
        <v>99</v>
      </c>
      <c r="M3782">
        <v>49</v>
      </c>
      <c r="N3782">
        <v>99</v>
      </c>
      <c r="O3782">
        <v>99</v>
      </c>
      <c r="P3782">
        <v>9999</v>
      </c>
      <c r="Q3782">
        <v>192</v>
      </c>
      <c r="R3782">
        <v>241</v>
      </c>
      <c r="S3782">
        <v>241</v>
      </c>
      <c r="T3782">
        <v>3.7613640797534047</v>
      </c>
      <c r="U3782">
        <v>5.3629711825923998</v>
      </c>
      <c r="V3782">
        <v>8.7551867219917003</v>
      </c>
      <c r="W3782">
        <v>49</v>
      </c>
      <c r="X3782">
        <v>152.61078118888889</v>
      </c>
      <c r="Y3782">
        <v>140.85975103734444</v>
      </c>
      <c r="Z3782">
        <v>140.85975103734444</v>
      </c>
      <c r="AA3782">
        <v>32.83003758104546</v>
      </c>
      <c r="AB3782">
        <v>0</v>
      </c>
    </row>
    <row r="3783" spans="1:29">
      <c r="A3783">
        <v>10</v>
      </c>
      <c r="B3783">
        <v>892</v>
      </c>
      <c r="C3783">
        <v>1999</v>
      </c>
      <c r="D3783">
        <v>99</v>
      </c>
      <c r="E3783">
        <v>99</v>
      </c>
      <c r="F3783">
        <v>99</v>
      </c>
      <c r="G3783">
        <v>99</v>
      </c>
      <c r="H3783">
        <v>99</v>
      </c>
      <c r="I3783">
        <v>99</v>
      </c>
      <c r="J3783">
        <v>999</v>
      </c>
      <c r="K3783">
        <v>99</v>
      </c>
      <c r="L3783">
        <v>99</v>
      </c>
      <c r="M3783">
        <v>50</v>
      </c>
      <c r="N3783">
        <v>99</v>
      </c>
      <c r="O3783">
        <v>99</v>
      </c>
      <c r="P3783">
        <v>9999</v>
      </c>
      <c r="Q3783">
        <v>164</v>
      </c>
      <c r="R3783">
        <v>231</v>
      </c>
      <c r="S3783">
        <v>232</v>
      </c>
      <c r="T3783">
        <v>3.6052908814233873</v>
      </c>
      <c r="U3783">
        <v>5.3330340143104404</v>
      </c>
      <c r="V3783">
        <v>11.380952380952378</v>
      </c>
      <c r="W3783">
        <v>49.78448275862069</v>
      </c>
      <c r="X3783">
        <v>158.32852593415964</v>
      </c>
      <c r="Y3783">
        <v>146.13722943722951</v>
      </c>
      <c r="Z3783">
        <v>145.50732758620697</v>
      </c>
      <c r="AA3783">
        <v>25.969210677319698</v>
      </c>
      <c r="AB3783">
        <v>4.6373781877909428</v>
      </c>
      <c r="AC3783">
        <v>26.039678584707833</v>
      </c>
    </row>
    <row r="3784" spans="1:29">
      <c r="A3784">
        <v>10</v>
      </c>
      <c r="B3784">
        <v>893</v>
      </c>
      <c r="C3784">
        <v>1999</v>
      </c>
      <c r="D3784">
        <v>99</v>
      </c>
      <c r="E3784">
        <v>99</v>
      </c>
      <c r="F3784">
        <v>99</v>
      </c>
      <c r="G3784">
        <v>99</v>
      </c>
      <c r="H3784">
        <v>99</v>
      </c>
      <c r="I3784">
        <v>99</v>
      </c>
      <c r="J3784">
        <v>999</v>
      </c>
      <c r="K3784">
        <v>99</v>
      </c>
      <c r="L3784">
        <v>99</v>
      </c>
      <c r="M3784">
        <v>51</v>
      </c>
      <c r="N3784">
        <v>99</v>
      </c>
      <c r="O3784">
        <v>99</v>
      </c>
      <c r="P3784">
        <v>9999</v>
      </c>
      <c r="Q3784">
        <v>84</v>
      </c>
      <c r="R3784">
        <v>96</v>
      </c>
      <c r="S3784">
        <v>96</v>
      </c>
      <c r="T3784">
        <v>1.4983027039681611</v>
      </c>
      <c r="U3784">
        <v>2.25076951950766</v>
      </c>
      <c r="V3784">
        <v>12.833333333333336</v>
      </c>
      <c r="W3784">
        <v>51</v>
      </c>
      <c r="X3784">
        <v>160.78909353557239</v>
      </c>
      <c r="Y3784">
        <v>148.40833333333333</v>
      </c>
      <c r="Z3784">
        <v>148.40833333333333</v>
      </c>
      <c r="AA3784">
        <v>23.82942712744504</v>
      </c>
      <c r="AB3784">
        <v>0</v>
      </c>
    </row>
    <row r="3785" spans="1:29">
      <c r="A3785">
        <v>10</v>
      </c>
      <c r="B3785">
        <v>894</v>
      </c>
      <c r="C3785">
        <v>1999</v>
      </c>
      <c r="D3785">
        <v>99</v>
      </c>
      <c r="E3785">
        <v>99</v>
      </c>
      <c r="F3785">
        <v>99</v>
      </c>
      <c r="G3785">
        <v>99</v>
      </c>
      <c r="H3785">
        <v>99</v>
      </c>
      <c r="I3785">
        <v>99</v>
      </c>
      <c r="J3785">
        <v>999</v>
      </c>
      <c r="K3785">
        <v>99</v>
      </c>
      <c r="L3785">
        <v>99</v>
      </c>
      <c r="M3785">
        <v>52</v>
      </c>
      <c r="N3785">
        <v>99</v>
      </c>
      <c r="O3785">
        <v>99</v>
      </c>
      <c r="P3785">
        <v>9999</v>
      </c>
      <c r="Q3785">
        <v>236</v>
      </c>
      <c r="R3785">
        <v>302</v>
      </c>
      <c r="S3785">
        <v>302</v>
      </c>
      <c r="T3785">
        <v>4.7134105895665055</v>
      </c>
      <c r="U3785">
        <v>6.5935072838157351</v>
      </c>
      <c r="V3785">
        <v>13.039735099337751</v>
      </c>
      <c r="W3785">
        <v>52</v>
      </c>
      <c r="X3785">
        <v>149.72914409534118</v>
      </c>
      <c r="Y3785">
        <v>138.20000000000002</v>
      </c>
      <c r="Z3785">
        <v>138.20000000000002</v>
      </c>
      <c r="AA3785">
        <v>25.316715677891764</v>
      </c>
      <c r="AB3785">
        <v>0</v>
      </c>
    </row>
    <row r="3786" spans="1:29">
      <c r="A3786">
        <v>10</v>
      </c>
      <c r="B3786">
        <v>895</v>
      </c>
      <c r="C3786">
        <v>1999</v>
      </c>
      <c r="D3786">
        <v>99</v>
      </c>
      <c r="E3786">
        <v>99</v>
      </c>
      <c r="F3786">
        <v>99</v>
      </c>
      <c r="G3786">
        <v>99</v>
      </c>
      <c r="H3786">
        <v>99</v>
      </c>
      <c r="I3786">
        <v>99</v>
      </c>
      <c r="J3786">
        <v>999</v>
      </c>
      <c r="K3786">
        <v>99</v>
      </c>
      <c r="L3786">
        <v>99</v>
      </c>
      <c r="M3786">
        <v>53</v>
      </c>
      <c r="N3786">
        <v>99</v>
      </c>
      <c r="O3786">
        <v>99</v>
      </c>
      <c r="P3786">
        <v>9999</v>
      </c>
      <c r="Q3786">
        <v>288</v>
      </c>
      <c r="R3786">
        <v>406</v>
      </c>
      <c r="S3786">
        <v>406</v>
      </c>
      <c r="T3786">
        <v>6.3365718521986798</v>
      </c>
      <c r="U3786">
        <v>8.4710811693789747</v>
      </c>
      <c r="V3786">
        <v>15.551724137931036</v>
      </c>
      <c r="W3786">
        <v>53</v>
      </c>
      <c r="X3786">
        <v>143.09010562046015</v>
      </c>
      <c r="Y3786">
        <v>132.07216748768479</v>
      </c>
      <c r="Z3786">
        <v>132.07216748768479</v>
      </c>
      <c r="AA3786">
        <v>26.201204964798436</v>
      </c>
      <c r="AB3786">
        <v>0</v>
      </c>
    </row>
    <row r="3787" spans="1:29">
      <c r="A3787">
        <v>10</v>
      </c>
      <c r="B3787">
        <v>896</v>
      </c>
      <c r="C3787">
        <v>1999</v>
      </c>
      <c r="D3787">
        <v>99</v>
      </c>
      <c r="E3787">
        <v>99</v>
      </c>
      <c r="F3787">
        <v>99</v>
      </c>
      <c r="G3787">
        <v>99</v>
      </c>
      <c r="H3787">
        <v>99</v>
      </c>
      <c r="I3787">
        <v>99</v>
      </c>
      <c r="J3787">
        <v>999</v>
      </c>
      <c r="K3787">
        <v>99</v>
      </c>
      <c r="L3787">
        <v>99</v>
      </c>
      <c r="M3787">
        <v>54</v>
      </c>
      <c r="N3787">
        <v>99</v>
      </c>
      <c r="O3787">
        <v>99</v>
      </c>
      <c r="P3787">
        <v>9999</v>
      </c>
      <c r="Q3787">
        <v>315</v>
      </c>
      <c r="R3787">
        <v>429</v>
      </c>
      <c r="S3787">
        <v>430</v>
      </c>
      <c r="T3787">
        <v>6.6955402083577198</v>
      </c>
      <c r="U3787">
        <v>8.7093146773958114</v>
      </c>
      <c r="V3787">
        <v>14.487179487179493</v>
      </c>
      <c r="W3787">
        <v>53.874418604651162</v>
      </c>
      <c r="X3787">
        <v>139.22700629092836</v>
      </c>
      <c r="Y3787">
        <v>128.50652680652681</v>
      </c>
      <c r="Z3787">
        <v>128.20767441860468</v>
      </c>
      <c r="AA3787">
        <v>27.026834411610295</v>
      </c>
      <c r="AB3787">
        <v>3.680627665333235</v>
      </c>
      <c r="AC3787">
        <v>16.185356132674045</v>
      </c>
    </row>
    <row r="3788" spans="1:29">
      <c r="A3788">
        <v>10</v>
      </c>
      <c r="B3788">
        <v>897</v>
      </c>
      <c r="C3788">
        <v>1999</v>
      </c>
      <c r="D3788">
        <v>99</v>
      </c>
      <c r="E3788">
        <v>99</v>
      </c>
      <c r="F3788">
        <v>99</v>
      </c>
      <c r="G3788">
        <v>99</v>
      </c>
      <c r="H3788">
        <v>99</v>
      </c>
      <c r="I3788">
        <v>99</v>
      </c>
      <c r="J3788">
        <v>999</v>
      </c>
      <c r="K3788">
        <v>99</v>
      </c>
      <c r="L3788">
        <v>99</v>
      </c>
      <c r="M3788">
        <v>55</v>
      </c>
      <c r="N3788">
        <v>99</v>
      </c>
      <c r="O3788">
        <v>99</v>
      </c>
      <c r="P3788">
        <v>9999</v>
      </c>
      <c r="Q3788">
        <v>350</v>
      </c>
      <c r="R3788">
        <v>539</v>
      </c>
      <c r="S3788">
        <v>539</v>
      </c>
      <c r="T3788">
        <v>8.4123453899879017</v>
      </c>
      <c r="U3788">
        <v>11.103008503735587</v>
      </c>
      <c r="V3788">
        <v>15.892393320964748</v>
      </c>
      <c r="W3788">
        <v>55</v>
      </c>
      <c r="X3788">
        <v>141.26959559555149</v>
      </c>
      <c r="Y3788">
        <v>130.39183673469381</v>
      </c>
      <c r="Z3788">
        <v>130.39183673469381</v>
      </c>
      <c r="AA3788">
        <v>22.206747544724017</v>
      </c>
      <c r="AB3788">
        <v>0</v>
      </c>
    </row>
    <row r="3789" spans="1:29">
      <c r="A3789">
        <v>10</v>
      </c>
      <c r="B3789">
        <v>898</v>
      </c>
      <c r="C3789">
        <v>1999</v>
      </c>
      <c r="D3789">
        <v>99</v>
      </c>
      <c r="E3789">
        <v>99</v>
      </c>
      <c r="F3789">
        <v>99</v>
      </c>
      <c r="G3789">
        <v>99</v>
      </c>
      <c r="H3789">
        <v>99</v>
      </c>
      <c r="I3789">
        <v>99</v>
      </c>
      <c r="J3789">
        <v>999</v>
      </c>
      <c r="K3789">
        <v>99</v>
      </c>
      <c r="L3789">
        <v>99</v>
      </c>
      <c r="M3789">
        <v>56</v>
      </c>
      <c r="N3789">
        <v>99</v>
      </c>
      <c r="O3789">
        <v>99</v>
      </c>
      <c r="P3789">
        <v>9999</v>
      </c>
      <c r="Q3789">
        <v>374</v>
      </c>
      <c r="R3789">
        <v>595</v>
      </c>
      <c r="S3789">
        <v>595</v>
      </c>
      <c r="T3789">
        <v>9.2863553006359982</v>
      </c>
      <c r="U3789">
        <v>11.54898542225782</v>
      </c>
      <c r="V3789">
        <v>15.285714285714288</v>
      </c>
      <c r="W3789">
        <v>56</v>
      </c>
      <c r="X3789">
        <v>133.11397798556044</v>
      </c>
      <c r="Y3789">
        <v>122.86420168067217</v>
      </c>
      <c r="Z3789">
        <v>122.86420168067217</v>
      </c>
      <c r="AA3789">
        <v>22.132719894060447</v>
      </c>
      <c r="AB3789">
        <v>0</v>
      </c>
    </row>
    <row r="3790" spans="1:29">
      <c r="A3790">
        <v>10</v>
      </c>
      <c r="B3790">
        <v>899</v>
      </c>
      <c r="C3790">
        <v>1999</v>
      </c>
      <c r="D3790">
        <v>99</v>
      </c>
      <c r="E3790">
        <v>99</v>
      </c>
      <c r="F3790">
        <v>99</v>
      </c>
      <c r="G3790">
        <v>99</v>
      </c>
      <c r="H3790">
        <v>99</v>
      </c>
      <c r="I3790">
        <v>99</v>
      </c>
      <c r="J3790">
        <v>999</v>
      </c>
      <c r="K3790">
        <v>99</v>
      </c>
      <c r="L3790">
        <v>99</v>
      </c>
      <c r="M3790">
        <v>57</v>
      </c>
      <c r="N3790">
        <v>99</v>
      </c>
      <c r="O3790">
        <v>99</v>
      </c>
      <c r="P3790">
        <v>9999</v>
      </c>
      <c r="Q3790">
        <v>193</v>
      </c>
      <c r="R3790">
        <v>257</v>
      </c>
      <c r="S3790">
        <v>258</v>
      </c>
      <c r="T3790">
        <v>4.0110811970814311</v>
      </c>
      <c r="U3790">
        <v>4.843818030042697</v>
      </c>
      <c r="V3790">
        <v>15.33463035019455</v>
      </c>
      <c r="W3790">
        <v>56.779069767441882</v>
      </c>
      <c r="X3790">
        <v>129.25623179363518</v>
      </c>
      <c r="Y3790">
        <v>119.30350194552528</v>
      </c>
      <c r="Z3790">
        <v>118.84108527131778</v>
      </c>
      <c r="AA3790">
        <v>24.09264615649743</v>
      </c>
      <c r="AB3790">
        <v>5.0137048520998624</v>
      </c>
      <c r="AC3790">
        <v>21.735943292867542</v>
      </c>
    </row>
    <row r="3791" spans="1:29">
      <c r="A3791">
        <v>10</v>
      </c>
      <c r="B3791">
        <v>900</v>
      </c>
      <c r="C3791">
        <v>1999</v>
      </c>
      <c r="D3791">
        <v>99</v>
      </c>
      <c r="E3791">
        <v>99</v>
      </c>
      <c r="F3791">
        <v>99</v>
      </c>
      <c r="G3791">
        <v>99</v>
      </c>
      <c r="H3791">
        <v>99</v>
      </c>
      <c r="I3791">
        <v>99</v>
      </c>
      <c r="J3791">
        <v>999</v>
      </c>
      <c r="K3791">
        <v>99</v>
      </c>
      <c r="L3791">
        <v>99</v>
      </c>
      <c r="M3791">
        <v>58</v>
      </c>
      <c r="N3791">
        <v>99</v>
      </c>
      <c r="O3791">
        <v>99</v>
      </c>
      <c r="P3791">
        <v>9999</v>
      </c>
      <c r="Q3791">
        <v>353</v>
      </c>
      <c r="R3791">
        <v>574</v>
      </c>
      <c r="S3791">
        <v>574</v>
      </c>
      <c r="T3791">
        <v>8.9586015841429685</v>
      </c>
      <c r="U3791">
        <v>10.674330371107144</v>
      </c>
      <c r="V3791">
        <v>14.893728222996518</v>
      </c>
      <c r="W3791">
        <v>58</v>
      </c>
      <c r="X3791">
        <v>127.53387114431423</v>
      </c>
      <c r="Y3791">
        <v>117.71376306620212</v>
      </c>
      <c r="Z3791">
        <v>117.71376306620212</v>
      </c>
      <c r="AA3791">
        <v>21.363411901409886</v>
      </c>
      <c r="AB3791">
        <v>0</v>
      </c>
    </row>
    <row r="3792" spans="1:29">
      <c r="A3792">
        <v>10</v>
      </c>
      <c r="B3792">
        <v>901</v>
      </c>
      <c r="C3792">
        <v>1999</v>
      </c>
      <c r="D3792">
        <v>99</v>
      </c>
      <c r="E3792">
        <v>99</v>
      </c>
      <c r="F3792">
        <v>99</v>
      </c>
      <c r="G3792">
        <v>99</v>
      </c>
      <c r="H3792">
        <v>99</v>
      </c>
      <c r="I3792">
        <v>99</v>
      </c>
      <c r="J3792">
        <v>999</v>
      </c>
      <c r="K3792">
        <v>99</v>
      </c>
      <c r="L3792">
        <v>99</v>
      </c>
      <c r="M3792">
        <v>59</v>
      </c>
      <c r="N3792">
        <v>99</v>
      </c>
      <c r="O3792">
        <v>99</v>
      </c>
      <c r="P3792">
        <v>9999</v>
      </c>
      <c r="Q3792">
        <v>302</v>
      </c>
      <c r="R3792">
        <v>438</v>
      </c>
      <c r="S3792">
        <v>438</v>
      </c>
      <c r="T3792">
        <v>6.8360060868547352</v>
      </c>
      <c r="U3792">
        <v>7.6163315704896304</v>
      </c>
      <c r="V3792">
        <v>14.776255707762555</v>
      </c>
      <c r="W3792">
        <v>59</v>
      </c>
      <c r="X3792">
        <v>119.25278400292861</v>
      </c>
      <c r="Y3792">
        <v>110.07031963470322</v>
      </c>
      <c r="Z3792">
        <v>110.07031963470322</v>
      </c>
      <c r="AA3792">
        <v>21.205029458292504</v>
      </c>
      <c r="AB3792">
        <v>0</v>
      </c>
    </row>
    <row r="3793" spans="1:28">
      <c r="A3793">
        <v>10</v>
      </c>
      <c r="B3793">
        <v>902</v>
      </c>
      <c r="C3793">
        <v>1999</v>
      </c>
      <c r="D3793">
        <v>99</v>
      </c>
      <c r="E3793">
        <v>99</v>
      </c>
      <c r="F3793">
        <v>99</v>
      </c>
      <c r="G3793">
        <v>99</v>
      </c>
      <c r="H3793">
        <v>99</v>
      </c>
      <c r="I3793">
        <v>99</v>
      </c>
      <c r="J3793">
        <v>999</v>
      </c>
      <c r="K3793">
        <v>99</v>
      </c>
      <c r="L3793">
        <v>99</v>
      </c>
      <c r="M3793">
        <v>60</v>
      </c>
      <c r="N3793">
        <v>99</v>
      </c>
      <c r="O3793">
        <v>99</v>
      </c>
      <c r="P3793">
        <v>9999</v>
      </c>
      <c r="Q3793">
        <v>156</v>
      </c>
      <c r="R3793">
        <v>211</v>
      </c>
      <c r="S3793">
        <v>211</v>
      </c>
      <c r="T3793">
        <v>3.2931444847633546</v>
      </c>
      <c r="U3793">
        <v>3.629901401659799</v>
      </c>
      <c r="V3793">
        <v>17.777251184834125</v>
      </c>
      <c r="W3793">
        <v>60</v>
      </c>
      <c r="X3793">
        <v>117.98021083115538</v>
      </c>
      <c r="Y3793">
        <v>108.89573459715638</v>
      </c>
      <c r="Z3793">
        <v>108.89573459715638</v>
      </c>
      <c r="AA3793">
        <v>20.14738421758722</v>
      </c>
      <c r="AB3793">
        <v>0</v>
      </c>
    </row>
    <row r="3794" spans="1:28">
      <c r="A3794">
        <v>10</v>
      </c>
      <c r="B3794">
        <v>903</v>
      </c>
      <c r="C3794">
        <v>1999</v>
      </c>
      <c r="D3794">
        <v>99</v>
      </c>
      <c r="E3794">
        <v>99</v>
      </c>
      <c r="F3794">
        <v>99</v>
      </c>
      <c r="G3794">
        <v>99</v>
      </c>
      <c r="H3794">
        <v>99</v>
      </c>
      <c r="I3794">
        <v>99</v>
      </c>
      <c r="J3794">
        <v>999</v>
      </c>
      <c r="K3794">
        <v>99</v>
      </c>
      <c r="L3794">
        <v>99</v>
      </c>
      <c r="M3794">
        <v>61</v>
      </c>
      <c r="N3794">
        <v>99</v>
      </c>
      <c r="O3794">
        <v>99</v>
      </c>
      <c r="P3794">
        <v>9999</v>
      </c>
      <c r="Q3794">
        <v>136</v>
      </c>
      <c r="R3794">
        <v>195</v>
      </c>
      <c r="S3794">
        <v>195</v>
      </c>
      <c r="T3794">
        <v>3.043427367435326</v>
      </c>
      <c r="U3794">
        <v>3.2863111784596462</v>
      </c>
      <c r="V3794">
        <v>20.784615384615389</v>
      </c>
      <c r="W3794">
        <v>61</v>
      </c>
      <c r="X3794">
        <v>115.57685362669112</v>
      </c>
      <c r="Y3794">
        <v>106.6774358974359</v>
      </c>
      <c r="Z3794">
        <v>106.6774358974359</v>
      </c>
      <c r="AA3794">
        <v>20.463902016308424</v>
      </c>
      <c r="AB3794">
        <v>0</v>
      </c>
    </row>
    <row r="3795" spans="1:28">
      <c r="A3795">
        <v>10</v>
      </c>
      <c r="B3795">
        <v>904</v>
      </c>
      <c r="C3795">
        <v>1999</v>
      </c>
      <c r="D3795">
        <v>99</v>
      </c>
      <c r="E3795">
        <v>99</v>
      </c>
      <c r="F3795">
        <v>99</v>
      </c>
      <c r="G3795">
        <v>99</v>
      </c>
      <c r="H3795">
        <v>99</v>
      </c>
      <c r="I3795">
        <v>99</v>
      </c>
      <c r="J3795">
        <v>999</v>
      </c>
      <c r="K3795">
        <v>99</v>
      </c>
      <c r="L3795">
        <v>99</v>
      </c>
      <c r="M3795">
        <v>62</v>
      </c>
      <c r="N3795">
        <v>99</v>
      </c>
      <c r="O3795">
        <v>99</v>
      </c>
      <c r="P3795">
        <v>9999</v>
      </c>
      <c r="Q3795">
        <v>72</v>
      </c>
      <c r="R3795">
        <v>84</v>
      </c>
      <c r="S3795">
        <v>84</v>
      </c>
      <c r="T3795">
        <v>1.3110148659721408</v>
      </c>
      <c r="U3795">
        <v>1.4085793131165563</v>
      </c>
      <c r="V3795">
        <v>19.928571428571423</v>
      </c>
      <c r="W3795">
        <v>62</v>
      </c>
      <c r="X3795">
        <v>115.00025795800444</v>
      </c>
      <c r="Y3795">
        <v>106.14523809523806</v>
      </c>
      <c r="Z3795">
        <v>106.14523809523806</v>
      </c>
      <c r="AA3795">
        <v>20.451862208621975</v>
      </c>
      <c r="AB3795">
        <v>0</v>
      </c>
    </row>
    <row r="3796" spans="1:28">
      <c r="A3796">
        <v>10</v>
      </c>
      <c r="B3796">
        <v>905</v>
      </c>
      <c r="C3796">
        <v>1999</v>
      </c>
      <c r="D3796">
        <v>99</v>
      </c>
      <c r="E3796">
        <v>99</v>
      </c>
      <c r="F3796">
        <v>99</v>
      </c>
      <c r="G3796">
        <v>99</v>
      </c>
      <c r="H3796">
        <v>99</v>
      </c>
      <c r="I3796">
        <v>99</v>
      </c>
      <c r="J3796">
        <v>999</v>
      </c>
      <c r="K3796">
        <v>99</v>
      </c>
      <c r="L3796">
        <v>99</v>
      </c>
      <c r="M3796">
        <v>63</v>
      </c>
      <c r="N3796">
        <v>99</v>
      </c>
      <c r="O3796">
        <v>99</v>
      </c>
      <c r="P3796">
        <v>9999</v>
      </c>
      <c r="Q3796">
        <v>23</v>
      </c>
      <c r="R3796">
        <v>26</v>
      </c>
      <c r="S3796">
        <v>26</v>
      </c>
      <c r="T3796">
        <v>0.40579031565804369</v>
      </c>
      <c r="U3796">
        <v>0.42570811276723086</v>
      </c>
      <c r="V3796">
        <v>20.153846153846157</v>
      </c>
      <c r="W3796">
        <v>63</v>
      </c>
      <c r="X3796">
        <v>112.28852404367029</v>
      </c>
      <c r="Y3796">
        <v>103.64230769230772</v>
      </c>
      <c r="Z3796">
        <v>103.64230769230772</v>
      </c>
      <c r="AA3796">
        <v>23.114800005406376</v>
      </c>
      <c r="AB3796">
        <v>0</v>
      </c>
    </row>
    <row r="3797" spans="1:28">
      <c r="A3797">
        <v>10</v>
      </c>
      <c r="B3797">
        <v>906</v>
      </c>
      <c r="C3797">
        <v>1999</v>
      </c>
      <c r="D3797">
        <v>99</v>
      </c>
      <c r="E3797">
        <v>99</v>
      </c>
      <c r="F3797">
        <v>99</v>
      </c>
      <c r="G3797">
        <v>99</v>
      </c>
      <c r="H3797">
        <v>99</v>
      </c>
      <c r="I3797">
        <v>99</v>
      </c>
      <c r="J3797">
        <v>999</v>
      </c>
      <c r="K3797">
        <v>99</v>
      </c>
      <c r="L3797">
        <v>99</v>
      </c>
      <c r="M3797">
        <v>64</v>
      </c>
      <c r="N3797">
        <v>99</v>
      </c>
      <c r="O3797">
        <v>99</v>
      </c>
      <c r="P3797">
        <v>9999</v>
      </c>
      <c r="Q3797">
        <v>6</v>
      </c>
      <c r="R3797">
        <v>6</v>
      </c>
      <c r="S3797">
        <v>6</v>
      </c>
      <c r="T3797">
        <v>9.3643918998010084E-2</v>
      </c>
      <c r="U3797">
        <v>9.5072231514943914E-2</v>
      </c>
      <c r="V3797">
        <v>17</v>
      </c>
      <c r="W3797">
        <v>64</v>
      </c>
      <c r="X3797">
        <v>108.66738894907905</v>
      </c>
      <c r="Y3797">
        <v>100.3</v>
      </c>
      <c r="Z3797">
        <v>100.3</v>
      </c>
      <c r="AA3797">
        <v>15.828981858182395</v>
      </c>
      <c r="AB3797">
        <v>0</v>
      </c>
    </row>
    <row r="3798" spans="1:28">
      <c r="A3798">
        <v>10</v>
      </c>
      <c r="B3798">
        <v>907</v>
      </c>
      <c r="C3798">
        <v>1999</v>
      </c>
      <c r="D3798">
        <v>99</v>
      </c>
      <c r="E3798">
        <v>99</v>
      </c>
      <c r="F3798">
        <v>99</v>
      </c>
      <c r="G3798">
        <v>99</v>
      </c>
      <c r="H3798">
        <v>99</v>
      </c>
      <c r="I3798">
        <v>99</v>
      </c>
      <c r="J3798">
        <v>999</v>
      </c>
      <c r="K3798">
        <v>99</v>
      </c>
      <c r="L3798">
        <v>99</v>
      </c>
      <c r="M3798">
        <v>65</v>
      </c>
      <c r="N3798">
        <v>99</v>
      </c>
      <c r="O3798">
        <v>99</v>
      </c>
      <c r="P3798">
        <v>9999</v>
      </c>
    </row>
    <row r="3799" spans="1:28">
      <c r="A3799">
        <v>10</v>
      </c>
      <c r="B3799">
        <v>908</v>
      </c>
      <c r="C3799">
        <v>1999</v>
      </c>
      <c r="D3799">
        <v>99</v>
      </c>
      <c r="E3799">
        <v>99</v>
      </c>
      <c r="F3799">
        <v>99</v>
      </c>
      <c r="G3799">
        <v>99</v>
      </c>
      <c r="H3799">
        <v>99</v>
      </c>
      <c r="I3799">
        <v>99</v>
      </c>
      <c r="J3799">
        <v>999</v>
      </c>
      <c r="K3799">
        <v>99</v>
      </c>
      <c r="L3799">
        <v>99</v>
      </c>
      <c r="M3799">
        <v>66</v>
      </c>
      <c r="N3799">
        <v>99</v>
      </c>
      <c r="O3799">
        <v>99</v>
      </c>
      <c r="P3799">
        <v>9999</v>
      </c>
    </row>
    <row r="3800" spans="1:28">
      <c r="A3800">
        <v>10</v>
      </c>
      <c r="B3800">
        <v>909</v>
      </c>
      <c r="C3800">
        <v>1999</v>
      </c>
      <c r="D3800">
        <v>99</v>
      </c>
      <c r="E3800">
        <v>99</v>
      </c>
      <c r="F3800">
        <v>99</v>
      </c>
      <c r="G3800">
        <v>99</v>
      </c>
      <c r="H3800">
        <v>99</v>
      </c>
      <c r="I3800">
        <v>99</v>
      </c>
      <c r="J3800">
        <v>999</v>
      </c>
      <c r="K3800">
        <v>99</v>
      </c>
      <c r="L3800">
        <v>99</v>
      </c>
      <c r="M3800">
        <v>67</v>
      </c>
      <c r="N3800">
        <v>99</v>
      </c>
      <c r="O3800">
        <v>99</v>
      </c>
      <c r="P3800">
        <v>9999</v>
      </c>
    </row>
    <row r="3801" spans="1:28">
      <c r="A3801">
        <v>10</v>
      </c>
      <c r="B3801">
        <v>910</v>
      </c>
      <c r="C3801">
        <v>1999</v>
      </c>
      <c r="D3801">
        <v>99</v>
      </c>
      <c r="E3801">
        <v>99</v>
      </c>
      <c r="F3801">
        <v>99</v>
      </c>
      <c r="G3801">
        <v>99</v>
      </c>
      <c r="H3801">
        <v>99</v>
      </c>
      <c r="I3801">
        <v>99</v>
      </c>
      <c r="J3801">
        <v>999</v>
      </c>
      <c r="K3801">
        <v>99</v>
      </c>
      <c r="L3801">
        <v>99</v>
      </c>
      <c r="M3801">
        <v>68</v>
      </c>
      <c r="N3801">
        <v>99</v>
      </c>
      <c r="O3801">
        <v>99</v>
      </c>
      <c r="P3801">
        <v>9999</v>
      </c>
    </row>
    <row r="3802" spans="1:28">
      <c r="A3802">
        <v>10</v>
      </c>
      <c r="B3802">
        <v>911</v>
      </c>
      <c r="C3802">
        <v>1998</v>
      </c>
      <c r="D3802">
        <v>99</v>
      </c>
      <c r="E3802">
        <v>99</v>
      </c>
      <c r="F3802">
        <v>99</v>
      </c>
      <c r="G3802">
        <v>99</v>
      </c>
      <c r="H3802">
        <v>99</v>
      </c>
      <c r="I3802">
        <v>99</v>
      </c>
      <c r="J3802">
        <v>999</v>
      </c>
      <c r="K3802">
        <v>99</v>
      </c>
      <c r="L3802">
        <v>99</v>
      </c>
      <c r="M3802">
        <v>0</v>
      </c>
      <c r="N3802">
        <v>99</v>
      </c>
      <c r="O3802">
        <v>99</v>
      </c>
      <c r="P3802">
        <v>9999</v>
      </c>
      <c r="Q3802">
        <v>413</v>
      </c>
      <c r="R3802">
        <v>1195.5</v>
      </c>
      <c r="S3802">
        <v>0</v>
      </c>
      <c r="T3802">
        <v>20.922296114805736</v>
      </c>
      <c r="U3802">
        <v>0</v>
      </c>
      <c r="V3802">
        <v>25.580928481806779</v>
      </c>
      <c r="X3802">
        <v>139.89713139694595</v>
      </c>
      <c r="Y3802">
        <v>0</v>
      </c>
    </row>
    <row r="3803" spans="1:28">
      <c r="A3803">
        <v>10</v>
      </c>
      <c r="B3803">
        <v>912</v>
      </c>
      <c r="C3803">
        <v>1998</v>
      </c>
      <c r="D3803">
        <v>99</v>
      </c>
      <c r="E3803">
        <v>99</v>
      </c>
      <c r="F3803">
        <v>99</v>
      </c>
      <c r="G3803">
        <v>99</v>
      </c>
      <c r="H3803">
        <v>99</v>
      </c>
      <c r="I3803">
        <v>99</v>
      </c>
      <c r="J3803">
        <v>999</v>
      </c>
      <c r="K3803">
        <v>99</v>
      </c>
      <c r="L3803">
        <v>99</v>
      </c>
      <c r="M3803">
        <v>35</v>
      </c>
      <c r="N3803">
        <v>99</v>
      </c>
      <c r="O3803">
        <v>99</v>
      </c>
      <c r="P3803">
        <v>9999</v>
      </c>
      <c r="Q3803">
        <v>5</v>
      </c>
      <c r="R3803">
        <v>5</v>
      </c>
      <c r="S3803">
        <v>5</v>
      </c>
      <c r="T3803">
        <v>8.7504375218760949E-2</v>
      </c>
      <c r="U3803">
        <v>0.13654863898426681</v>
      </c>
      <c r="V3803">
        <v>21.4</v>
      </c>
      <c r="W3803">
        <v>35</v>
      </c>
      <c r="X3803">
        <v>168.10400866738897</v>
      </c>
      <c r="Y3803">
        <v>155.16</v>
      </c>
      <c r="Z3803">
        <v>155.16</v>
      </c>
      <c r="AA3803">
        <v>62.241805886397593</v>
      </c>
      <c r="AB3803">
        <v>0</v>
      </c>
    </row>
    <row r="3804" spans="1:28">
      <c r="A3804">
        <v>10</v>
      </c>
      <c r="B3804">
        <v>913</v>
      </c>
      <c r="C3804">
        <v>1998</v>
      </c>
      <c r="D3804">
        <v>99</v>
      </c>
      <c r="E3804">
        <v>99</v>
      </c>
      <c r="F3804">
        <v>99</v>
      </c>
      <c r="G3804">
        <v>99</v>
      </c>
      <c r="H3804">
        <v>99</v>
      </c>
      <c r="I3804">
        <v>99</v>
      </c>
      <c r="J3804">
        <v>999</v>
      </c>
      <c r="K3804">
        <v>99</v>
      </c>
      <c r="L3804">
        <v>99</v>
      </c>
      <c r="M3804">
        <v>36</v>
      </c>
      <c r="N3804">
        <v>99</v>
      </c>
      <c r="O3804">
        <v>99</v>
      </c>
      <c r="P3804">
        <v>9999</v>
      </c>
      <c r="Q3804">
        <v>2</v>
      </c>
      <c r="R3804">
        <v>2</v>
      </c>
      <c r="S3804">
        <v>2</v>
      </c>
      <c r="T3804">
        <v>3.5001750087504391E-2</v>
      </c>
      <c r="U3804">
        <v>6.0705885003446286E-2</v>
      </c>
      <c r="V3804">
        <v>2</v>
      </c>
      <c r="W3804">
        <v>36</v>
      </c>
      <c r="X3804">
        <v>186.83640303358612</v>
      </c>
      <c r="Y3804">
        <v>172.45</v>
      </c>
      <c r="Z3804">
        <v>172.45</v>
      </c>
      <c r="AA3804">
        <v>7.8500000000003149</v>
      </c>
      <c r="AB3804">
        <v>0</v>
      </c>
    </row>
    <row r="3805" spans="1:28">
      <c r="A3805">
        <v>10</v>
      </c>
      <c r="B3805">
        <v>914</v>
      </c>
      <c r="C3805">
        <v>1998</v>
      </c>
      <c r="D3805">
        <v>99</v>
      </c>
      <c r="E3805">
        <v>99</v>
      </c>
      <c r="F3805">
        <v>99</v>
      </c>
      <c r="G3805">
        <v>99</v>
      </c>
      <c r="H3805">
        <v>99</v>
      </c>
      <c r="I3805">
        <v>99</v>
      </c>
      <c r="J3805">
        <v>999</v>
      </c>
      <c r="K3805">
        <v>99</v>
      </c>
      <c r="L3805">
        <v>99</v>
      </c>
      <c r="M3805">
        <v>37</v>
      </c>
      <c r="N3805">
        <v>99</v>
      </c>
      <c r="O3805">
        <v>99</v>
      </c>
      <c r="P3805">
        <v>9999</v>
      </c>
      <c r="Q3805">
        <v>4</v>
      </c>
      <c r="R3805">
        <v>4</v>
      </c>
      <c r="S3805">
        <v>4</v>
      </c>
      <c r="T3805">
        <v>7.0003500175008782E-2</v>
      </c>
      <c r="U3805">
        <v>0.12986025501752008</v>
      </c>
      <c r="V3805">
        <v>2</v>
      </c>
      <c r="W3805">
        <v>37</v>
      </c>
      <c r="X3805">
        <v>199.83748645720476</v>
      </c>
      <c r="Y3805">
        <v>184.45000000000005</v>
      </c>
      <c r="Z3805">
        <v>184.45000000000005</v>
      </c>
      <c r="AA3805">
        <v>45.050443948977851</v>
      </c>
      <c r="AB3805">
        <v>0</v>
      </c>
    </row>
    <row r="3806" spans="1:28">
      <c r="A3806">
        <v>10</v>
      </c>
      <c r="B3806">
        <v>915</v>
      </c>
      <c r="C3806">
        <v>1998</v>
      </c>
      <c r="D3806">
        <v>99</v>
      </c>
      <c r="E3806">
        <v>99</v>
      </c>
      <c r="F3806">
        <v>99</v>
      </c>
      <c r="G3806">
        <v>99</v>
      </c>
      <c r="H3806">
        <v>99</v>
      </c>
      <c r="I3806">
        <v>99</v>
      </c>
      <c r="J3806">
        <v>999</v>
      </c>
      <c r="K3806">
        <v>99</v>
      </c>
      <c r="L3806">
        <v>99</v>
      </c>
      <c r="M3806">
        <v>38</v>
      </c>
      <c r="N3806">
        <v>99</v>
      </c>
      <c r="O3806">
        <v>99</v>
      </c>
      <c r="P3806">
        <v>9999</v>
      </c>
    </row>
    <row r="3807" spans="1:28">
      <c r="A3807">
        <v>10</v>
      </c>
      <c r="B3807">
        <v>916</v>
      </c>
      <c r="C3807">
        <v>1998</v>
      </c>
      <c r="D3807">
        <v>99</v>
      </c>
      <c r="E3807">
        <v>99</v>
      </c>
      <c r="F3807">
        <v>99</v>
      </c>
      <c r="G3807">
        <v>99</v>
      </c>
      <c r="H3807">
        <v>99</v>
      </c>
      <c r="I3807">
        <v>99</v>
      </c>
      <c r="J3807">
        <v>999</v>
      </c>
      <c r="K3807">
        <v>99</v>
      </c>
      <c r="L3807">
        <v>99</v>
      </c>
      <c r="M3807">
        <v>39</v>
      </c>
      <c r="N3807">
        <v>99</v>
      </c>
      <c r="O3807">
        <v>99</v>
      </c>
      <c r="P3807">
        <v>9999</v>
      </c>
    </row>
    <row r="3808" spans="1:28">
      <c r="A3808">
        <v>10</v>
      </c>
      <c r="B3808">
        <v>917</v>
      </c>
      <c r="C3808">
        <v>1998</v>
      </c>
      <c r="D3808">
        <v>99</v>
      </c>
      <c r="E3808">
        <v>99</v>
      </c>
      <c r="F3808">
        <v>99</v>
      </c>
      <c r="G3808">
        <v>99</v>
      </c>
      <c r="H3808">
        <v>99</v>
      </c>
      <c r="I3808">
        <v>99</v>
      </c>
      <c r="J3808">
        <v>999</v>
      </c>
      <c r="K3808">
        <v>99</v>
      </c>
      <c r="L3808">
        <v>99</v>
      </c>
      <c r="M3808">
        <v>40</v>
      </c>
      <c r="N3808">
        <v>99</v>
      </c>
      <c r="O3808">
        <v>99</v>
      </c>
      <c r="P3808">
        <v>9999</v>
      </c>
      <c r="Q3808">
        <v>8</v>
      </c>
      <c r="R3808">
        <v>9</v>
      </c>
      <c r="S3808">
        <v>9</v>
      </c>
      <c r="T3808">
        <v>0.1575078753937697</v>
      </c>
      <c r="U3808">
        <v>0.26860902030663791</v>
      </c>
      <c r="V3808">
        <v>5</v>
      </c>
      <c r="W3808">
        <v>40</v>
      </c>
      <c r="X3808">
        <v>183.71253159985551</v>
      </c>
      <c r="Y3808">
        <v>169.56666666666661</v>
      </c>
      <c r="Z3808">
        <v>169.56666666666661</v>
      </c>
      <c r="AA3808">
        <v>26.301668726105216</v>
      </c>
      <c r="AB3808">
        <v>0</v>
      </c>
    </row>
    <row r="3809" spans="1:29">
      <c r="A3809">
        <v>10</v>
      </c>
      <c r="B3809">
        <v>918</v>
      </c>
      <c r="C3809">
        <v>1998</v>
      </c>
      <c r="D3809">
        <v>99</v>
      </c>
      <c r="E3809">
        <v>99</v>
      </c>
      <c r="F3809">
        <v>99</v>
      </c>
      <c r="G3809">
        <v>99</v>
      </c>
      <c r="H3809">
        <v>99</v>
      </c>
      <c r="I3809">
        <v>99</v>
      </c>
      <c r="J3809">
        <v>999</v>
      </c>
      <c r="K3809">
        <v>99</v>
      </c>
      <c r="L3809">
        <v>99</v>
      </c>
      <c r="M3809">
        <v>41</v>
      </c>
      <c r="N3809">
        <v>99</v>
      </c>
      <c r="O3809">
        <v>99</v>
      </c>
      <c r="P3809">
        <v>9999</v>
      </c>
      <c r="Q3809">
        <v>9</v>
      </c>
      <c r="R3809">
        <v>9</v>
      </c>
      <c r="S3809">
        <v>9</v>
      </c>
      <c r="T3809">
        <v>0.1575078753937697</v>
      </c>
      <c r="U3809">
        <v>0.29610179861205482</v>
      </c>
      <c r="V3809">
        <v>5</v>
      </c>
      <c r="W3809">
        <v>41</v>
      </c>
      <c r="X3809">
        <v>202.51595040327436</v>
      </c>
      <c r="Y3809">
        <v>186.92222222222225</v>
      </c>
      <c r="Z3809">
        <v>186.92222222222225</v>
      </c>
      <c r="AA3809">
        <v>33.637736011072782</v>
      </c>
      <c r="AB3809">
        <v>0</v>
      </c>
    </row>
    <row r="3810" spans="1:29">
      <c r="A3810">
        <v>10</v>
      </c>
      <c r="B3810">
        <v>919</v>
      </c>
      <c r="C3810">
        <v>1998</v>
      </c>
      <c r="D3810">
        <v>99</v>
      </c>
      <c r="E3810">
        <v>99</v>
      </c>
      <c r="F3810">
        <v>99</v>
      </c>
      <c r="G3810">
        <v>99</v>
      </c>
      <c r="H3810">
        <v>99</v>
      </c>
      <c r="I3810">
        <v>99</v>
      </c>
      <c r="J3810">
        <v>999</v>
      </c>
      <c r="K3810">
        <v>99</v>
      </c>
      <c r="L3810">
        <v>99</v>
      </c>
      <c r="M3810">
        <v>42</v>
      </c>
      <c r="N3810">
        <v>99</v>
      </c>
      <c r="O3810">
        <v>99</v>
      </c>
      <c r="P3810">
        <v>9999</v>
      </c>
      <c r="Q3810">
        <v>9</v>
      </c>
      <c r="R3810">
        <v>11</v>
      </c>
      <c r="S3810">
        <v>11</v>
      </c>
      <c r="T3810">
        <v>0.19250962548127401</v>
      </c>
      <c r="U3810">
        <v>0.32799482952717363</v>
      </c>
      <c r="V3810">
        <v>5</v>
      </c>
      <c r="W3810">
        <v>42</v>
      </c>
      <c r="X3810">
        <v>183.54181030237376</v>
      </c>
      <c r="Y3810">
        <v>169.40909090909088</v>
      </c>
      <c r="Z3810">
        <v>169.40909090909088</v>
      </c>
      <c r="AA3810">
        <v>18.563720950746589</v>
      </c>
      <c r="AB3810">
        <v>0</v>
      </c>
    </row>
    <row r="3811" spans="1:29">
      <c r="A3811">
        <v>10</v>
      </c>
      <c r="B3811">
        <v>920</v>
      </c>
      <c r="C3811">
        <v>1998</v>
      </c>
      <c r="D3811">
        <v>99</v>
      </c>
      <c r="E3811">
        <v>99</v>
      </c>
      <c r="F3811">
        <v>99</v>
      </c>
      <c r="G3811">
        <v>99</v>
      </c>
      <c r="H3811">
        <v>99</v>
      </c>
      <c r="I3811">
        <v>99</v>
      </c>
      <c r="J3811">
        <v>999</v>
      </c>
      <c r="K3811">
        <v>99</v>
      </c>
      <c r="L3811">
        <v>99</v>
      </c>
      <c r="M3811">
        <v>43</v>
      </c>
      <c r="N3811">
        <v>99</v>
      </c>
      <c r="O3811">
        <v>99</v>
      </c>
      <c r="P3811">
        <v>9999</v>
      </c>
      <c r="Q3811">
        <v>15</v>
      </c>
      <c r="R3811">
        <v>15</v>
      </c>
      <c r="S3811">
        <v>15</v>
      </c>
      <c r="T3811">
        <v>0.26251312565628282</v>
      </c>
      <c r="U3811">
        <v>0.47348478181435433</v>
      </c>
      <c r="V3811">
        <v>5</v>
      </c>
      <c r="W3811">
        <v>43</v>
      </c>
      <c r="X3811">
        <v>194.30119176598049</v>
      </c>
      <c r="Y3811">
        <v>179.34</v>
      </c>
      <c r="Z3811">
        <v>179.34</v>
      </c>
      <c r="AA3811">
        <v>29.748743390827944</v>
      </c>
      <c r="AB3811">
        <v>0</v>
      </c>
    </row>
    <row r="3812" spans="1:29">
      <c r="A3812">
        <v>10</v>
      </c>
      <c r="B3812">
        <v>921</v>
      </c>
      <c r="C3812">
        <v>1998</v>
      </c>
      <c r="D3812">
        <v>99</v>
      </c>
      <c r="E3812">
        <v>99</v>
      </c>
      <c r="F3812">
        <v>99</v>
      </c>
      <c r="G3812">
        <v>99</v>
      </c>
      <c r="H3812">
        <v>99</v>
      </c>
      <c r="I3812">
        <v>99</v>
      </c>
      <c r="J3812">
        <v>999</v>
      </c>
      <c r="K3812">
        <v>99</v>
      </c>
      <c r="L3812">
        <v>99</v>
      </c>
      <c r="M3812">
        <v>44</v>
      </c>
      <c r="N3812">
        <v>99</v>
      </c>
      <c r="O3812">
        <v>99</v>
      </c>
      <c r="P3812">
        <v>9999</v>
      </c>
      <c r="Q3812">
        <v>25</v>
      </c>
      <c r="R3812">
        <v>25</v>
      </c>
      <c r="S3812">
        <v>25</v>
      </c>
      <c r="T3812">
        <v>0.43752187609380472</v>
      </c>
      <c r="U3812">
        <v>0.73258925648403606</v>
      </c>
      <c r="V3812">
        <v>5</v>
      </c>
      <c r="W3812">
        <v>44</v>
      </c>
      <c r="X3812">
        <v>180.37703141928495</v>
      </c>
      <c r="Y3812">
        <v>166.48799999999997</v>
      </c>
      <c r="Z3812">
        <v>166.48799999999997</v>
      </c>
      <c r="AA3812">
        <v>31.273699109635501</v>
      </c>
      <c r="AB3812">
        <v>0</v>
      </c>
    </row>
    <row r="3813" spans="1:29">
      <c r="A3813">
        <v>10</v>
      </c>
      <c r="B3813">
        <v>922</v>
      </c>
      <c r="C3813">
        <v>1998</v>
      </c>
      <c r="D3813">
        <v>99</v>
      </c>
      <c r="E3813">
        <v>99</v>
      </c>
      <c r="F3813">
        <v>99</v>
      </c>
      <c r="G3813">
        <v>99</v>
      </c>
      <c r="H3813">
        <v>99</v>
      </c>
      <c r="I3813">
        <v>99</v>
      </c>
      <c r="J3813">
        <v>999</v>
      </c>
      <c r="K3813">
        <v>99</v>
      </c>
      <c r="L3813">
        <v>99</v>
      </c>
      <c r="M3813">
        <v>45</v>
      </c>
      <c r="N3813">
        <v>99</v>
      </c>
      <c r="O3813">
        <v>99</v>
      </c>
      <c r="P3813">
        <v>9999</v>
      </c>
      <c r="Q3813">
        <v>18</v>
      </c>
      <c r="R3813">
        <v>19</v>
      </c>
      <c r="S3813">
        <v>19</v>
      </c>
      <c r="T3813">
        <v>0.3325166258312916</v>
      </c>
      <c r="U3813">
        <v>0.48406298908807743</v>
      </c>
      <c r="V3813">
        <v>8</v>
      </c>
      <c r="W3813">
        <v>45</v>
      </c>
      <c r="X3813">
        <v>156.82271768261398</v>
      </c>
      <c r="Y3813">
        <v>144.74736842105253</v>
      </c>
      <c r="Z3813">
        <v>144.74736842105253</v>
      </c>
      <c r="AA3813">
        <v>38.892204176497742</v>
      </c>
      <c r="AB3813">
        <v>0</v>
      </c>
    </row>
    <row r="3814" spans="1:29">
      <c r="A3814">
        <v>10</v>
      </c>
      <c r="B3814">
        <v>923</v>
      </c>
      <c r="C3814">
        <v>1998</v>
      </c>
      <c r="D3814">
        <v>99</v>
      </c>
      <c r="E3814">
        <v>99</v>
      </c>
      <c r="F3814">
        <v>99</v>
      </c>
      <c r="G3814">
        <v>99</v>
      </c>
      <c r="H3814">
        <v>99</v>
      </c>
      <c r="I3814">
        <v>99</v>
      </c>
      <c r="J3814">
        <v>999</v>
      </c>
      <c r="K3814">
        <v>99</v>
      </c>
      <c r="L3814">
        <v>99</v>
      </c>
      <c r="M3814">
        <v>46</v>
      </c>
      <c r="N3814">
        <v>99</v>
      </c>
      <c r="O3814">
        <v>99</v>
      </c>
      <c r="P3814">
        <v>9999</v>
      </c>
      <c r="Q3814">
        <v>29</v>
      </c>
      <c r="R3814">
        <v>29</v>
      </c>
      <c r="S3814">
        <v>29</v>
      </c>
      <c r="T3814">
        <v>0.50752537626881344</v>
      </c>
      <c r="U3814">
        <v>0.80149721235196691</v>
      </c>
      <c r="V3814">
        <v>8</v>
      </c>
      <c r="W3814">
        <v>46</v>
      </c>
      <c r="X3814">
        <v>170.12365973026485</v>
      </c>
      <c r="Y3814">
        <v>157.02413793103457</v>
      </c>
      <c r="Z3814">
        <v>157.02413793103457</v>
      </c>
      <c r="AA3814">
        <v>29.757359624856257</v>
      </c>
      <c r="AB3814">
        <v>0</v>
      </c>
    </row>
    <row r="3815" spans="1:29">
      <c r="A3815">
        <v>10</v>
      </c>
      <c r="B3815">
        <v>924</v>
      </c>
      <c r="C3815">
        <v>1998</v>
      </c>
      <c r="D3815">
        <v>99</v>
      </c>
      <c r="E3815">
        <v>99</v>
      </c>
      <c r="F3815">
        <v>99</v>
      </c>
      <c r="G3815">
        <v>99</v>
      </c>
      <c r="H3815">
        <v>99</v>
      </c>
      <c r="I3815">
        <v>99</v>
      </c>
      <c r="J3815">
        <v>999</v>
      </c>
      <c r="K3815">
        <v>99</v>
      </c>
      <c r="L3815">
        <v>99</v>
      </c>
      <c r="M3815">
        <v>47</v>
      </c>
      <c r="N3815">
        <v>99</v>
      </c>
      <c r="O3815">
        <v>99</v>
      </c>
      <c r="P3815">
        <v>9999</v>
      </c>
      <c r="Q3815">
        <v>46</v>
      </c>
      <c r="R3815">
        <v>47</v>
      </c>
      <c r="S3815">
        <v>47</v>
      </c>
      <c r="T3815">
        <v>0.82254112705635285</v>
      </c>
      <c r="U3815">
        <v>1.3395425004558661</v>
      </c>
      <c r="V3815">
        <v>8.0638297872340452</v>
      </c>
      <c r="W3815">
        <v>47</v>
      </c>
      <c r="X3815">
        <v>175.43625089324826</v>
      </c>
      <c r="Y3815">
        <v>161.92765957446804</v>
      </c>
      <c r="Z3815">
        <v>161.92765957446804</v>
      </c>
      <c r="AA3815">
        <v>32.073185606483563</v>
      </c>
      <c r="AB3815">
        <v>0</v>
      </c>
    </row>
    <row r="3816" spans="1:29">
      <c r="A3816">
        <v>10</v>
      </c>
      <c r="B3816">
        <v>925</v>
      </c>
      <c r="C3816">
        <v>1998</v>
      </c>
      <c r="D3816">
        <v>99</v>
      </c>
      <c r="E3816">
        <v>99</v>
      </c>
      <c r="F3816">
        <v>99</v>
      </c>
      <c r="G3816">
        <v>99</v>
      </c>
      <c r="H3816">
        <v>99</v>
      </c>
      <c r="I3816">
        <v>99</v>
      </c>
      <c r="J3816">
        <v>999</v>
      </c>
      <c r="K3816">
        <v>99</v>
      </c>
      <c r="L3816">
        <v>99</v>
      </c>
      <c r="M3816">
        <v>48</v>
      </c>
      <c r="N3816">
        <v>99</v>
      </c>
      <c r="O3816">
        <v>99</v>
      </c>
      <c r="P3816">
        <v>9999</v>
      </c>
      <c r="Q3816">
        <v>50</v>
      </c>
      <c r="R3816">
        <v>57</v>
      </c>
      <c r="S3816">
        <v>57</v>
      </c>
      <c r="T3816">
        <v>0.99754987749387491</v>
      </c>
      <c r="U3816">
        <v>1.5605231865150913</v>
      </c>
      <c r="V3816">
        <v>8</v>
      </c>
      <c r="W3816">
        <v>48</v>
      </c>
      <c r="X3816">
        <v>168.52179202068015</v>
      </c>
      <c r="Y3816">
        <v>155.54561403508777</v>
      </c>
      <c r="Z3816">
        <v>155.54561403508777</v>
      </c>
      <c r="AA3816">
        <v>29.382797629783006</v>
      </c>
      <c r="AB3816">
        <v>0</v>
      </c>
    </row>
    <row r="3817" spans="1:29">
      <c r="A3817">
        <v>10</v>
      </c>
      <c r="B3817">
        <v>926</v>
      </c>
      <c r="C3817">
        <v>1998</v>
      </c>
      <c r="D3817">
        <v>99</v>
      </c>
      <c r="E3817">
        <v>99</v>
      </c>
      <c r="F3817">
        <v>99</v>
      </c>
      <c r="G3817">
        <v>99</v>
      </c>
      <c r="H3817">
        <v>99</v>
      </c>
      <c r="I3817">
        <v>99</v>
      </c>
      <c r="J3817">
        <v>999</v>
      </c>
      <c r="K3817">
        <v>99</v>
      </c>
      <c r="L3817">
        <v>99</v>
      </c>
      <c r="M3817">
        <v>49</v>
      </c>
      <c r="N3817">
        <v>99</v>
      </c>
      <c r="O3817">
        <v>99</v>
      </c>
      <c r="P3817">
        <v>9999</v>
      </c>
      <c r="Q3817">
        <v>168</v>
      </c>
      <c r="R3817">
        <v>201</v>
      </c>
      <c r="S3817">
        <v>201</v>
      </c>
      <c r="T3817">
        <v>3.5176758837941886</v>
      </c>
      <c r="U3817">
        <v>4.788090874720937</v>
      </c>
      <c r="V3817">
        <v>8.0149253731343268</v>
      </c>
      <c r="W3817">
        <v>49</v>
      </c>
      <c r="X3817">
        <v>146.6314149728066</v>
      </c>
      <c r="Y3817">
        <v>135.34079601990055</v>
      </c>
      <c r="Z3817">
        <v>135.34079601990055</v>
      </c>
      <c r="AA3817">
        <v>32.88737493647244</v>
      </c>
      <c r="AB3817">
        <v>0</v>
      </c>
    </row>
    <row r="3818" spans="1:29">
      <c r="A3818">
        <v>10</v>
      </c>
      <c r="B3818">
        <v>927</v>
      </c>
      <c r="C3818">
        <v>1998</v>
      </c>
      <c r="D3818">
        <v>99</v>
      </c>
      <c r="E3818">
        <v>99</v>
      </c>
      <c r="F3818">
        <v>99</v>
      </c>
      <c r="G3818">
        <v>99</v>
      </c>
      <c r="H3818">
        <v>99</v>
      </c>
      <c r="I3818">
        <v>99</v>
      </c>
      <c r="J3818">
        <v>999</v>
      </c>
      <c r="K3818">
        <v>99</v>
      </c>
      <c r="L3818">
        <v>99</v>
      </c>
      <c r="M3818">
        <v>50</v>
      </c>
      <c r="N3818">
        <v>99</v>
      </c>
      <c r="O3818">
        <v>99</v>
      </c>
      <c r="P3818">
        <v>9999</v>
      </c>
      <c r="Q3818">
        <v>146</v>
      </c>
      <c r="R3818">
        <v>197.5</v>
      </c>
      <c r="S3818">
        <v>197.5</v>
      </c>
      <c r="T3818">
        <v>3.4564228211410573</v>
      </c>
      <c r="U3818">
        <v>4.9486472919437379</v>
      </c>
      <c r="V3818">
        <v>11.503797468354422</v>
      </c>
      <c r="W3818">
        <v>50.12658227848101</v>
      </c>
      <c r="X3818">
        <v>154.23399207317905</v>
      </c>
      <c r="Y3818">
        <v>142.35797468354437</v>
      </c>
      <c r="Z3818">
        <v>142.35797468354437</v>
      </c>
      <c r="AA3818">
        <v>28.641634843894575</v>
      </c>
      <c r="AB3818">
        <v>2.5125864862379288</v>
      </c>
      <c r="AC3818">
        <v>-5.656434656621629</v>
      </c>
    </row>
    <row r="3819" spans="1:29">
      <c r="A3819">
        <v>10</v>
      </c>
      <c r="B3819">
        <v>928</v>
      </c>
      <c r="C3819">
        <v>1998</v>
      </c>
      <c r="D3819">
        <v>99</v>
      </c>
      <c r="E3819">
        <v>99</v>
      </c>
      <c r="F3819">
        <v>99</v>
      </c>
      <c r="G3819">
        <v>99</v>
      </c>
      <c r="H3819">
        <v>99</v>
      </c>
      <c r="I3819">
        <v>99</v>
      </c>
      <c r="J3819">
        <v>999</v>
      </c>
      <c r="K3819">
        <v>99</v>
      </c>
      <c r="L3819">
        <v>99</v>
      </c>
      <c r="M3819">
        <v>51</v>
      </c>
      <c r="N3819">
        <v>99</v>
      </c>
      <c r="O3819">
        <v>99</v>
      </c>
      <c r="P3819">
        <v>9999</v>
      </c>
      <c r="Q3819">
        <v>95</v>
      </c>
      <c r="R3819">
        <v>116</v>
      </c>
      <c r="S3819">
        <v>116</v>
      </c>
      <c r="T3819">
        <v>2.0301015050752538</v>
      </c>
      <c r="U3819">
        <v>2.9190571772344307</v>
      </c>
      <c r="V3819">
        <v>11.758620689655173</v>
      </c>
      <c r="W3819">
        <v>51</v>
      </c>
      <c r="X3819">
        <v>154.89782194493219</v>
      </c>
      <c r="Y3819">
        <v>142.97068965517249</v>
      </c>
      <c r="Z3819">
        <v>142.97068965517249</v>
      </c>
      <c r="AA3819">
        <v>24.066337977812481</v>
      </c>
      <c r="AB3819">
        <v>0</v>
      </c>
    </row>
    <row r="3820" spans="1:29">
      <c r="A3820">
        <v>10</v>
      </c>
      <c r="B3820">
        <v>929</v>
      </c>
      <c r="C3820">
        <v>1998</v>
      </c>
      <c r="D3820">
        <v>99</v>
      </c>
      <c r="E3820">
        <v>99</v>
      </c>
      <c r="F3820">
        <v>99</v>
      </c>
      <c r="G3820">
        <v>99</v>
      </c>
      <c r="H3820">
        <v>99</v>
      </c>
      <c r="I3820">
        <v>99</v>
      </c>
      <c r="J3820">
        <v>999</v>
      </c>
      <c r="K3820">
        <v>99</v>
      </c>
      <c r="L3820">
        <v>99</v>
      </c>
      <c r="M3820">
        <v>52</v>
      </c>
      <c r="N3820">
        <v>99</v>
      </c>
      <c r="O3820">
        <v>99</v>
      </c>
      <c r="P3820">
        <v>9999</v>
      </c>
      <c r="Q3820">
        <v>227</v>
      </c>
      <c r="R3820">
        <v>307</v>
      </c>
      <c r="S3820">
        <v>307</v>
      </c>
      <c r="T3820">
        <v>5.3727686384319213</v>
      </c>
      <c r="U3820">
        <v>7.4332411275066512</v>
      </c>
      <c r="V3820">
        <v>12.146579804560258</v>
      </c>
      <c r="W3820">
        <v>52</v>
      </c>
      <c r="X3820">
        <v>149.03921146523339</v>
      </c>
      <c r="Y3820">
        <v>137.56319218241043</v>
      </c>
      <c r="Z3820">
        <v>137.56319218241043</v>
      </c>
      <c r="AA3820">
        <v>26.924576404572463</v>
      </c>
      <c r="AB3820">
        <v>0</v>
      </c>
    </row>
    <row r="3821" spans="1:29">
      <c r="A3821">
        <v>10</v>
      </c>
      <c r="B3821">
        <v>930</v>
      </c>
      <c r="C3821">
        <v>1998</v>
      </c>
      <c r="D3821">
        <v>99</v>
      </c>
      <c r="E3821">
        <v>99</v>
      </c>
      <c r="F3821">
        <v>99</v>
      </c>
      <c r="G3821">
        <v>99</v>
      </c>
      <c r="H3821">
        <v>99</v>
      </c>
      <c r="I3821">
        <v>99</v>
      </c>
      <c r="J3821">
        <v>999</v>
      </c>
      <c r="K3821">
        <v>99</v>
      </c>
      <c r="L3821">
        <v>99</v>
      </c>
      <c r="M3821">
        <v>53</v>
      </c>
      <c r="N3821">
        <v>99</v>
      </c>
      <c r="O3821">
        <v>99</v>
      </c>
      <c r="P3821">
        <v>9999</v>
      </c>
      <c r="Q3821">
        <v>243</v>
      </c>
      <c r="R3821">
        <v>334</v>
      </c>
      <c r="S3821">
        <v>334</v>
      </c>
      <c r="T3821">
        <v>5.8452922646132306</v>
      </c>
      <c r="U3821">
        <v>7.8541868931611596</v>
      </c>
      <c r="V3821">
        <v>16.532934131736528</v>
      </c>
      <c r="W3821">
        <v>53</v>
      </c>
      <c r="X3821">
        <v>144.74896361123925</v>
      </c>
      <c r="Y3821">
        <v>133.60329341317359</v>
      </c>
      <c r="Z3821">
        <v>133.60329341317359</v>
      </c>
      <c r="AA3821">
        <v>25.848172915037111</v>
      </c>
      <c r="AB3821">
        <v>0</v>
      </c>
    </row>
    <row r="3822" spans="1:29">
      <c r="A3822">
        <v>10</v>
      </c>
      <c r="B3822">
        <v>931</v>
      </c>
      <c r="C3822">
        <v>1998</v>
      </c>
      <c r="D3822">
        <v>99</v>
      </c>
      <c r="E3822">
        <v>99</v>
      </c>
      <c r="F3822">
        <v>99</v>
      </c>
      <c r="G3822">
        <v>99</v>
      </c>
      <c r="H3822">
        <v>99</v>
      </c>
      <c r="I3822">
        <v>99</v>
      </c>
      <c r="J3822">
        <v>999</v>
      </c>
      <c r="K3822">
        <v>99</v>
      </c>
      <c r="L3822">
        <v>99</v>
      </c>
      <c r="M3822">
        <v>54</v>
      </c>
      <c r="N3822">
        <v>99</v>
      </c>
      <c r="O3822">
        <v>99</v>
      </c>
      <c r="P3822">
        <v>9999</v>
      </c>
      <c r="Q3822">
        <v>320</v>
      </c>
      <c r="R3822">
        <v>468</v>
      </c>
      <c r="S3822">
        <v>468</v>
      </c>
      <c r="T3822">
        <v>8.1904095204760239</v>
      </c>
      <c r="U3822">
        <v>10.090254461328112</v>
      </c>
      <c r="V3822">
        <v>12.692307692307695</v>
      </c>
      <c r="W3822">
        <v>54</v>
      </c>
      <c r="X3822">
        <v>132.71406876498975</v>
      </c>
      <c r="Y3822">
        <v>122.49508547008544</v>
      </c>
      <c r="Z3822">
        <v>122.49508547008544</v>
      </c>
      <c r="AA3822">
        <v>26.957062990581424</v>
      </c>
      <c r="AB3822">
        <v>0</v>
      </c>
    </row>
    <row r="3823" spans="1:29">
      <c r="A3823">
        <v>10</v>
      </c>
      <c r="B3823">
        <v>932</v>
      </c>
      <c r="C3823">
        <v>1998</v>
      </c>
      <c r="D3823">
        <v>99</v>
      </c>
      <c r="E3823">
        <v>99</v>
      </c>
      <c r="F3823">
        <v>99</v>
      </c>
      <c r="G3823">
        <v>99</v>
      </c>
      <c r="H3823">
        <v>99</v>
      </c>
      <c r="I3823">
        <v>99</v>
      </c>
      <c r="J3823">
        <v>999</v>
      </c>
      <c r="K3823">
        <v>99</v>
      </c>
      <c r="L3823">
        <v>99</v>
      </c>
      <c r="M3823">
        <v>55</v>
      </c>
      <c r="N3823">
        <v>99</v>
      </c>
      <c r="O3823">
        <v>99</v>
      </c>
      <c r="P3823">
        <v>9999</v>
      </c>
      <c r="Q3823">
        <v>370</v>
      </c>
      <c r="R3823">
        <v>534</v>
      </c>
      <c r="S3823">
        <v>534</v>
      </c>
      <c r="T3823">
        <v>9.3454672733636706</v>
      </c>
      <c r="U3823">
        <v>12.081157555092927</v>
      </c>
      <c r="V3823">
        <v>16.546816479400754</v>
      </c>
      <c r="W3823">
        <v>55</v>
      </c>
      <c r="X3823">
        <v>139.26051265820229</v>
      </c>
      <c r="Y3823">
        <v>128.53745318352071</v>
      </c>
      <c r="Z3823">
        <v>128.53745318352071</v>
      </c>
      <c r="AA3823">
        <v>22.746722648911955</v>
      </c>
      <c r="AB3823">
        <v>0</v>
      </c>
    </row>
    <row r="3824" spans="1:29">
      <c r="A3824">
        <v>10</v>
      </c>
      <c r="B3824">
        <v>933</v>
      </c>
      <c r="C3824">
        <v>1998</v>
      </c>
      <c r="D3824">
        <v>99</v>
      </c>
      <c r="E3824">
        <v>99</v>
      </c>
      <c r="F3824">
        <v>99</v>
      </c>
      <c r="G3824">
        <v>99</v>
      </c>
      <c r="H3824">
        <v>99</v>
      </c>
      <c r="I3824">
        <v>99</v>
      </c>
      <c r="J3824">
        <v>999</v>
      </c>
      <c r="K3824">
        <v>99</v>
      </c>
      <c r="L3824">
        <v>99</v>
      </c>
      <c r="M3824">
        <v>56</v>
      </c>
      <c r="N3824">
        <v>99</v>
      </c>
      <c r="O3824">
        <v>99</v>
      </c>
      <c r="P3824">
        <v>9999</v>
      </c>
      <c r="Q3824">
        <v>323</v>
      </c>
      <c r="R3824">
        <v>466</v>
      </c>
      <c r="S3824">
        <v>466</v>
      </c>
      <c r="T3824">
        <v>8.1554077703885177</v>
      </c>
      <c r="U3824">
        <v>10.038648298721537</v>
      </c>
      <c r="V3824">
        <v>15.641630901287556</v>
      </c>
      <c r="W3824">
        <v>56</v>
      </c>
      <c r="X3824">
        <v>132.60198364169841</v>
      </c>
      <c r="Y3824">
        <v>122.39163090128751</v>
      </c>
      <c r="Z3824">
        <v>122.39163090128751</v>
      </c>
      <c r="AA3824">
        <v>22.69883424057106</v>
      </c>
      <c r="AB3824">
        <v>0</v>
      </c>
    </row>
    <row r="3825" spans="1:28">
      <c r="A3825">
        <v>10</v>
      </c>
      <c r="B3825">
        <v>934</v>
      </c>
      <c r="C3825">
        <v>1998</v>
      </c>
      <c r="D3825">
        <v>99</v>
      </c>
      <c r="E3825">
        <v>99</v>
      </c>
      <c r="F3825">
        <v>99</v>
      </c>
      <c r="G3825">
        <v>99</v>
      </c>
      <c r="H3825">
        <v>99</v>
      </c>
      <c r="I3825">
        <v>99</v>
      </c>
      <c r="J3825">
        <v>999</v>
      </c>
      <c r="K3825">
        <v>99</v>
      </c>
      <c r="L3825">
        <v>99</v>
      </c>
      <c r="M3825">
        <v>57</v>
      </c>
      <c r="N3825">
        <v>99</v>
      </c>
      <c r="O3825">
        <v>99</v>
      </c>
      <c r="P3825">
        <v>9999</v>
      </c>
      <c r="Q3825">
        <v>167</v>
      </c>
      <c r="R3825">
        <v>239</v>
      </c>
      <c r="S3825">
        <v>239</v>
      </c>
      <c r="T3825">
        <v>4.1827091354567747</v>
      </c>
      <c r="U3825">
        <v>5.0611881526894686</v>
      </c>
      <c r="V3825">
        <v>15.42259414225942</v>
      </c>
      <c r="W3825">
        <v>57</v>
      </c>
      <c r="X3825">
        <v>130.35127404271142</v>
      </c>
      <c r="Y3825">
        <v>120.31422594142258</v>
      </c>
      <c r="Z3825">
        <v>120.31422594142258</v>
      </c>
      <c r="AA3825">
        <v>22.65015647666878</v>
      </c>
      <c r="AB3825">
        <v>0</v>
      </c>
    </row>
    <row r="3826" spans="1:28">
      <c r="A3826">
        <v>10</v>
      </c>
      <c r="B3826">
        <v>935</v>
      </c>
      <c r="C3826">
        <v>1998</v>
      </c>
      <c r="D3826">
        <v>99</v>
      </c>
      <c r="E3826">
        <v>99</v>
      </c>
      <c r="F3826">
        <v>99</v>
      </c>
      <c r="G3826">
        <v>99</v>
      </c>
      <c r="H3826">
        <v>99</v>
      </c>
      <c r="I3826">
        <v>99</v>
      </c>
      <c r="J3826">
        <v>999</v>
      </c>
      <c r="K3826">
        <v>99</v>
      </c>
      <c r="L3826">
        <v>99</v>
      </c>
      <c r="M3826">
        <v>58</v>
      </c>
      <c r="N3826">
        <v>99</v>
      </c>
      <c r="O3826">
        <v>99</v>
      </c>
      <c r="P3826">
        <v>9999</v>
      </c>
      <c r="Q3826">
        <v>343</v>
      </c>
      <c r="R3826">
        <v>499</v>
      </c>
      <c r="S3826">
        <v>499</v>
      </c>
      <c r="T3826">
        <v>8.7329366468323393</v>
      </c>
      <c r="U3826">
        <v>10.347669238995673</v>
      </c>
      <c r="V3826">
        <v>15.703406813627248</v>
      </c>
      <c r="W3826">
        <v>58</v>
      </c>
      <c r="X3826">
        <v>127.64467179212156</v>
      </c>
      <c r="Y3826">
        <v>117.81603206412828</v>
      </c>
      <c r="Z3826">
        <v>117.81603206412828</v>
      </c>
      <c r="AA3826">
        <v>21.282059948187563</v>
      </c>
      <c r="AB3826">
        <v>0</v>
      </c>
    </row>
    <row r="3827" spans="1:28">
      <c r="A3827">
        <v>10</v>
      </c>
      <c r="B3827">
        <v>936</v>
      </c>
      <c r="C3827">
        <v>1998</v>
      </c>
      <c r="D3827">
        <v>99</v>
      </c>
      <c r="E3827">
        <v>99</v>
      </c>
      <c r="F3827">
        <v>99</v>
      </c>
      <c r="G3827">
        <v>99</v>
      </c>
      <c r="H3827">
        <v>99</v>
      </c>
      <c r="I3827">
        <v>99</v>
      </c>
      <c r="J3827">
        <v>999</v>
      </c>
      <c r="K3827">
        <v>99</v>
      </c>
      <c r="L3827">
        <v>99</v>
      </c>
      <c r="M3827">
        <v>59</v>
      </c>
      <c r="N3827">
        <v>99</v>
      </c>
      <c r="O3827">
        <v>99</v>
      </c>
      <c r="P3827">
        <v>9999</v>
      </c>
      <c r="Q3827">
        <v>305</v>
      </c>
      <c r="R3827">
        <v>498</v>
      </c>
      <c r="S3827">
        <v>498</v>
      </c>
      <c r="T3827">
        <v>8.715435771788588</v>
      </c>
      <c r="U3827">
        <v>9.7114631156745475</v>
      </c>
      <c r="V3827">
        <v>14.512048192771092</v>
      </c>
      <c r="W3827">
        <v>59</v>
      </c>
      <c r="X3827">
        <v>120.03724540632739</v>
      </c>
      <c r="Y3827">
        <v>110.79437751004016</v>
      </c>
      <c r="Z3827">
        <v>110.79437751004016</v>
      </c>
      <c r="AA3827">
        <v>19.313751902836156</v>
      </c>
      <c r="AB3827">
        <v>0</v>
      </c>
    </row>
    <row r="3828" spans="1:28">
      <c r="A3828">
        <v>10</v>
      </c>
      <c r="B3828">
        <v>937</v>
      </c>
      <c r="C3828">
        <v>1998</v>
      </c>
      <c r="D3828">
        <v>99</v>
      </c>
      <c r="E3828">
        <v>99</v>
      </c>
      <c r="F3828">
        <v>99</v>
      </c>
      <c r="G3828">
        <v>99</v>
      </c>
      <c r="H3828">
        <v>99</v>
      </c>
      <c r="I3828">
        <v>99</v>
      </c>
      <c r="J3828">
        <v>999</v>
      </c>
      <c r="K3828">
        <v>99</v>
      </c>
      <c r="L3828">
        <v>99</v>
      </c>
      <c r="M3828">
        <v>60</v>
      </c>
      <c r="N3828">
        <v>99</v>
      </c>
      <c r="O3828">
        <v>99</v>
      </c>
      <c r="P3828">
        <v>9999</v>
      </c>
      <c r="Q3828">
        <v>157</v>
      </c>
      <c r="R3828">
        <v>221</v>
      </c>
      <c r="S3828">
        <v>221</v>
      </c>
      <c r="T3828">
        <v>3.867693384669233</v>
      </c>
      <c r="U3828">
        <v>4.2011499796180276</v>
      </c>
      <c r="V3828">
        <v>18.113122171945705</v>
      </c>
      <c r="W3828">
        <v>60</v>
      </c>
      <c r="X3828">
        <v>117.01367270801973</v>
      </c>
      <c r="Y3828">
        <v>108.00361990950222</v>
      </c>
      <c r="Z3828">
        <v>108.00361990950222</v>
      </c>
      <c r="AA3828">
        <v>22.177108688740251</v>
      </c>
      <c r="AB3828">
        <v>0</v>
      </c>
    </row>
    <row r="3829" spans="1:28">
      <c r="A3829">
        <v>10</v>
      </c>
      <c r="B3829">
        <v>938</v>
      </c>
      <c r="C3829">
        <v>1998</v>
      </c>
      <c r="D3829">
        <v>99</v>
      </c>
      <c r="E3829">
        <v>99</v>
      </c>
      <c r="F3829">
        <v>99</v>
      </c>
      <c r="G3829">
        <v>99</v>
      </c>
      <c r="H3829">
        <v>99</v>
      </c>
      <c r="I3829">
        <v>99</v>
      </c>
      <c r="J3829">
        <v>999</v>
      </c>
      <c r="K3829">
        <v>99</v>
      </c>
      <c r="L3829">
        <v>99</v>
      </c>
      <c r="M3829">
        <v>61</v>
      </c>
      <c r="N3829">
        <v>99</v>
      </c>
      <c r="O3829">
        <v>99</v>
      </c>
      <c r="P3829">
        <v>9999</v>
      </c>
      <c r="Q3829">
        <v>106</v>
      </c>
      <c r="R3829">
        <v>137</v>
      </c>
      <c r="S3829">
        <v>137</v>
      </c>
      <c r="T3829">
        <v>2.3976198809940499</v>
      </c>
      <c r="U3829">
        <v>2.5883869941205582</v>
      </c>
      <c r="V3829">
        <v>17.59854014598541</v>
      </c>
      <c r="W3829">
        <v>61</v>
      </c>
      <c r="X3829">
        <v>116.2972218487793</v>
      </c>
      <c r="Y3829">
        <v>107.34233576642336</v>
      </c>
      <c r="Z3829">
        <v>107.34233576642336</v>
      </c>
      <c r="AA3829">
        <v>20.161974481239501</v>
      </c>
      <c r="AB3829">
        <v>0</v>
      </c>
    </row>
    <row r="3830" spans="1:28">
      <c r="A3830">
        <v>10</v>
      </c>
      <c r="B3830">
        <v>939</v>
      </c>
      <c r="C3830">
        <v>1998</v>
      </c>
      <c r="D3830">
        <v>99</v>
      </c>
      <c r="E3830">
        <v>99</v>
      </c>
      <c r="F3830">
        <v>99</v>
      </c>
      <c r="G3830">
        <v>99</v>
      </c>
      <c r="H3830">
        <v>99</v>
      </c>
      <c r="I3830">
        <v>99</v>
      </c>
      <c r="J3830">
        <v>999</v>
      </c>
      <c r="K3830">
        <v>99</v>
      </c>
      <c r="L3830">
        <v>99</v>
      </c>
      <c r="M3830">
        <v>62</v>
      </c>
      <c r="N3830">
        <v>99</v>
      </c>
      <c r="O3830">
        <v>99</v>
      </c>
      <c r="P3830">
        <v>9999</v>
      </c>
      <c r="Q3830">
        <v>42</v>
      </c>
      <c r="R3830">
        <v>47</v>
      </c>
      <c r="S3830">
        <v>47</v>
      </c>
      <c r="T3830">
        <v>0.82254112705635285</v>
      </c>
      <c r="U3830">
        <v>0.89237122924752899</v>
      </c>
      <c r="V3830">
        <v>18.744680851063837</v>
      </c>
      <c r="W3830">
        <v>62</v>
      </c>
      <c r="X3830">
        <v>116.87144141444412</v>
      </c>
      <c r="Y3830">
        <v>107.87234042553195</v>
      </c>
      <c r="Z3830">
        <v>107.87234042553195</v>
      </c>
      <c r="AA3830">
        <v>21.472532698306676</v>
      </c>
      <c r="AB3830">
        <v>0</v>
      </c>
    </row>
    <row r="3831" spans="1:28">
      <c r="A3831">
        <v>10</v>
      </c>
      <c r="B3831">
        <v>940</v>
      </c>
      <c r="C3831">
        <v>1998</v>
      </c>
      <c r="D3831">
        <v>99</v>
      </c>
      <c r="E3831">
        <v>99</v>
      </c>
      <c r="F3831">
        <v>99</v>
      </c>
      <c r="G3831">
        <v>99</v>
      </c>
      <c r="H3831">
        <v>99</v>
      </c>
      <c r="I3831">
        <v>99</v>
      </c>
      <c r="J3831">
        <v>999</v>
      </c>
      <c r="K3831">
        <v>99</v>
      </c>
      <c r="L3831">
        <v>99</v>
      </c>
      <c r="M3831">
        <v>63</v>
      </c>
      <c r="N3831">
        <v>99</v>
      </c>
      <c r="O3831">
        <v>99</v>
      </c>
      <c r="P3831">
        <v>9999</v>
      </c>
      <c r="Q3831">
        <v>15</v>
      </c>
      <c r="R3831">
        <v>15</v>
      </c>
      <c r="S3831">
        <v>15</v>
      </c>
      <c r="T3831">
        <v>0.26251312565628282</v>
      </c>
      <c r="U3831">
        <v>0.2863860408498331</v>
      </c>
      <c r="V3831">
        <v>17</v>
      </c>
      <c r="W3831">
        <v>63</v>
      </c>
      <c r="X3831">
        <v>117.52257132538824</v>
      </c>
      <c r="Y3831">
        <v>108.47333333333336</v>
      </c>
      <c r="Z3831">
        <v>108.47333333333336</v>
      </c>
      <c r="AA3831">
        <v>34.20688949449935</v>
      </c>
      <c r="AB3831">
        <v>0</v>
      </c>
    </row>
    <row r="3832" spans="1:28">
      <c r="A3832">
        <v>10</v>
      </c>
      <c r="B3832">
        <v>941</v>
      </c>
      <c r="C3832">
        <v>1998</v>
      </c>
      <c r="D3832">
        <v>99</v>
      </c>
      <c r="E3832">
        <v>99</v>
      </c>
      <c r="F3832">
        <v>99</v>
      </c>
      <c r="G3832">
        <v>99</v>
      </c>
      <c r="H3832">
        <v>99</v>
      </c>
      <c r="I3832">
        <v>99</v>
      </c>
      <c r="J3832">
        <v>999</v>
      </c>
      <c r="K3832">
        <v>99</v>
      </c>
      <c r="L3832">
        <v>99</v>
      </c>
      <c r="M3832">
        <v>64</v>
      </c>
      <c r="N3832">
        <v>99</v>
      </c>
      <c r="O3832">
        <v>99</v>
      </c>
      <c r="P3832">
        <v>9999</v>
      </c>
      <c r="Q3832">
        <v>3</v>
      </c>
      <c r="R3832">
        <v>5</v>
      </c>
      <c r="S3832">
        <v>5</v>
      </c>
      <c r="T3832">
        <v>8.7504375218760949E-2</v>
      </c>
      <c r="U3832">
        <v>0.10710214852014222</v>
      </c>
      <c r="V3832">
        <v>17</v>
      </c>
      <c r="W3832">
        <v>64</v>
      </c>
      <c r="X3832">
        <v>131.85265438786564</v>
      </c>
      <c r="Y3832">
        <v>121.7</v>
      </c>
      <c r="Z3832">
        <v>121.7</v>
      </c>
      <c r="AA3832">
        <v>14.172367480417551</v>
      </c>
      <c r="AB3832">
        <v>0</v>
      </c>
    </row>
    <row r="3833" spans="1:28">
      <c r="A3833">
        <v>10</v>
      </c>
      <c r="B3833">
        <v>942</v>
      </c>
      <c r="C3833">
        <v>1998</v>
      </c>
      <c r="D3833">
        <v>99</v>
      </c>
      <c r="E3833">
        <v>99</v>
      </c>
      <c r="F3833">
        <v>99</v>
      </c>
      <c r="G3833">
        <v>99</v>
      </c>
      <c r="H3833">
        <v>99</v>
      </c>
      <c r="I3833">
        <v>99</v>
      </c>
      <c r="J3833">
        <v>999</v>
      </c>
      <c r="K3833">
        <v>99</v>
      </c>
      <c r="L3833">
        <v>99</v>
      </c>
      <c r="M3833">
        <v>65</v>
      </c>
      <c r="N3833">
        <v>99</v>
      </c>
      <c r="O3833">
        <v>99</v>
      </c>
      <c r="P3833">
        <v>9999</v>
      </c>
      <c r="Q3833">
        <v>2</v>
      </c>
      <c r="R3833">
        <v>2</v>
      </c>
      <c r="S3833">
        <v>2</v>
      </c>
      <c r="T3833">
        <v>3.5001750087504391E-2</v>
      </c>
      <c r="U3833">
        <v>3.9479066414244701E-2</v>
      </c>
      <c r="V3833">
        <v>17</v>
      </c>
      <c r="W3833">
        <v>65</v>
      </c>
      <c r="X3833">
        <v>121.5059588299025</v>
      </c>
      <c r="Y3833">
        <v>112.15</v>
      </c>
      <c r="Z3833">
        <v>112.15</v>
      </c>
      <c r="AA3833">
        <v>16.849999999999962</v>
      </c>
      <c r="AB3833">
        <v>0</v>
      </c>
    </row>
    <row r="3834" spans="1:28">
      <c r="A3834">
        <v>10</v>
      </c>
      <c r="B3834">
        <v>943</v>
      </c>
      <c r="C3834">
        <v>1998</v>
      </c>
      <c r="D3834">
        <v>99</v>
      </c>
      <c r="E3834">
        <v>99</v>
      </c>
      <c r="F3834">
        <v>99</v>
      </c>
      <c r="G3834">
        <v>99</v>
      </c>
      <c r="H3834">
        <v>99</v>
      </c>
      <c r="I3834">
        <v>99</v>
      </c>
      <c r="J3834">
        <v>999</v>
      </c>
      <c r="K3834">
        <v>99</v>
      </c>
      <c r="L3834">
        <v>99</v>
      </c>
      <c r="M3834">
        <v>66</v>
      </c>
      <c r="N3834">
        <v>99</v>
      </c>
      <c r="O3834">
        <v>99</v>
      </c>
      <c r="P3834">
        <v>9999</v>
      </c>
    </row>
    <row r="3835" spans="1:28">
      <c r="A3835">
        <v>10</v>
      </c>
      <c r="B3835">
        <v>944</v>
      </c>
      <c r="C3835">
        <v>1998</v>
      </c>
      <c r="D3835">
        <v>99</v>
      </c>
      <c r="E3835">
        <v>99</v>
      </c>
      <c r="F3835">
        <v>99</v>
      </c>
      <c r="G3835">
        <v>99</v>
      </c>
      <c r="H3835">
        <v>99</v>
      </c>
      <c r="I3835">
        <v>99</v>
      </c>
      <c r="J3835">
        <v>999</v>
      </c>
      <c r="K3835">
        <v>99</v>
      </c>
      <c r="L3835">
        <v>99</v>
      </c>
      <c r="M3835">
        <v>67</v>
      </c>
      <c r="N3835">
        <v>99</v>
      </c>
      <c r="O3835">
        <v>99</v>
      </c>
      <c r="P3835">
        <v>9999</v>
      </c>
    </row>
    <row r="3836" spans="1:28">
      <c r="A3836">
        <v>10</v>
      </c>
      <c r="B3836">
        <v>945</v>
      </c>
      <c r="C3836">
        <v>1998</v>
      </c>
      <c r="D3836">
        <v>99</v>
      </c>
      <c r="E3836">
        <v>99</v>
      </c>
      <c r="F3836">
        <v>99</v>
      </c>
      <c r="G3836">
        <v>99</v>
      </c>
      <c r="H3836">
        <v>99</v>
      </c>
      <c r="I3836">
        <v>99</v>
      </c>
      <c r="J3836">
        <v>999</v>
      </c>
      <c r="K3836">
        <v>99</v>
      </c>
      <c r="L3836">
        <v>99</v>
      </c>
      <c r="M3836">
        <v>68</v>
      </c>
      <c r="N3836">
        <v>99</v>
      </c>
      <c r="O3836">
        <v>99</v>
      </c>
      <c r="P3836">
        <v>9999</v>
      </c>
    </row>
    <row r="3837" spans="1:28">
      <c r="A3837">
        <v>10</v>
      </c>
      <c r="B3837">
        <v>946</v>
      </c>
      <c r="C3837">
        <v>1997</v>
      </c>
      <c r="D3837">
        <v>99</v>
      </c>
      <c r="E3837">
        <v>99</v>
      </c>
      <c r="F3837">
        <v>99</v>
      </c>
      <c r="G3837">
        <v>99</v>
      </c>
      <c r="H3837">
        <v>99</v>
      </c>
      <c r="I3837">
        <v>99</v>
      </c>
      <c r="J3837">
        <v>999</v>
      </c>
      <c r="K3837">
        <v>99</v>
      </c>
      <c r="L3837">
        <v>99</v>
      </c>
      <c r="M3837">
        <v>0</v>
      </c>
      <c r="N3837">
        <v>99</v>
      </c>
      <c r="O3837">
        <v>99</v>
      </c>
      <c r="P3837">
        <v>9999</v>
      </c>
      <c r="Q3837">
        <v>496</v>
      </c>
      <c r="R3837">
        <v>1296.5</v>
      </c>
      <c r="S3837">
        <v>0</v>
      </c>
      <c r="T3837">
        <v>20.577731926037611</v>
      </c>
      <c r="U3837">
        <v>0</v>
      </c>
      <c r="V3837">
        <v>29.785576552256089</v>
      </c>
      <c r="X3837">
        <v>140.17337284856029</v>
      </c>
      <c r="Y3837">
        <v>0</v>
      </c>
    </row>
    <row r="3838" spans="1:28">
      <c r="A3838">
        <v>10</v>
      </c>
      <c r="B3838">
        <v>947</v>
      </c>
      <c r="C3838">
        <v>1997</v>
      </c>
      <c r="D3838">
        <v>99</v>
      </c>
      <c r="E3838">
        <v>99</v>
      </c>
      <c r="F3838">
        <v>99</v>
      </c>
      <c r="G3838">
        <v>99</v>
      </c>
      <c r="H3838">
        <v>99</v>
      </c>
      <c r="I3838">
        <v>99</v>
      </c>
      <c r="J3838">
        <v>999</v>
      </c>
      <c r="K3838">
        <v>99</v>
      </c>
      <c r="L3838">
        <v>99</v>
      </c>
      <c r="M3838">
        <v>35</v>
      </c>
      <c r="N3838">
        <v>99</v>
      </c>
      <c r="O3838">
        <v>99</v>
      </c>
      <c r="P3838">
        <v>9999</v>
      </c>
      <c r="Q3838">
        <v>7</v>
      </c>
      <c r="R3838">
        <v>9</v>
      </c>
      <c r="S3838">
        <v>9</v>
      </c>
      <c r="T3838">
        <v>0.14284580588842161</v>
      </c>
      <c r="U3838">
        <v>0.25603986055557687</v>
      </c>
      <c r="V3838">
        <v>2</v>
      </c>
      <c r="W3838">
        <v>35</v>
      </c>
      <c r="X3838">
        <v>193.5476104490188</v>
      </c>
      <c r="Y3838">
        <v>178.64444444444445</v>
      </c>
      <c r="Z3838">
        <v>178.64444444444445</v>
      </c>
      <c r="AA3838">
        <v>65.884884645048601</v>
      </c>
      <c r="AB3838">
        <v>0</v>
      </c>
    </row>
    <row r="3839" spans="1:28">
      <c r="A3839">
        <v>10</v>
      </c>
      <c r="B3839">
        <v>948</v>
      </c>
      <c r="C3839">
        <v>1997</v>
      </c>
      <c r="D3839">
        <v>99</v>
      </c>
      <c r="E3839">
        <v>99</v>
      </c>
      <c r="F3839">
        <v>99</v>
      </c>
      <c r="G3839">
        <v>99</v>
      </c>
      <c r="H3839">
        <v>99</v>
      </c>
      <c r="I3839">
        <v>99</v>
      </c>
      <c r="J3839">
        <v>999</v>
      </c>
      <c r="K3839">
        <v>99</v>
      </c>
      <c r="L3839">
        <v>99</v>
      </c>
      <c r="M3839">
        <v>36</v>
      </c>
      <c r="N3839">
        <v>99</v>
      </c>
      <c r="O3839">
        <v>99</v>
      </c>
      <c r="P3839">
        <v>9999</v>
      </c>
      <c r="Q3839">
        <v>2</v>
      </c>
      <c r="R3839">
        <v>2</v>
      </c>
      <c r="S3839">
        <v>2</v>
      </c>
      <c r="T3839">
        <v>3.1743512419649227E-2</v>
      </c>
      <c r="U3839">
        <v>5.6373995917821995E-2</v>
      </c>
      <c r="V3839">
        <v>2</v>
      </c>
      <c r="W3839">
        <v>36</v>
      </c>
      <c r="X3839">
        <v>191.76598049837489</v>
      </c>
      <c r="Y3839">
        <v>177</v>
      </c>
      <c r="Z3839">
        <v>177</v>
      </c>
      <c r="AA3839">
        <v>30</v>
      </c>
      <c r="AB3839">
        <v>0</v>
      </c>
    </row>
    <row r="3840" spans="1:28">
      <c r="A3840">
        <v>10</v>
      </c>
      <c r="B3840">
        <v>949</v>
      </c>
      <c r="C3840">
        <v>1997</v>
      </c>
      <c r="D3840">
        <v>99</v>
      </c>
      <c r="E3840">
        <v>99</v>
      </c>
      <c r="F3840">
        <v>99</v>
      </c>
      <c r="G3840">
        <v>99</v>
      </c>
      <c r="H3840">
        <v>99</v>
      </c>
      <c r="I3840">
        <v>99</v>
      </c>
      <c r="J3840">
        <v>999</v>
      </c>
      <c r="K3840">
        <v>99</v>
      </c>
      <c r="L3840">
        <v>99</v>
      </c>
      <c r="M3840">
        <v>37</v>
      </c>
      <c r="N3840">
        <v>99</v>
      </c>
      <c r="O3840">
        <v>99</v>
      </c>
      <c r="P3840">
        <v>9999</v>
      </c>
      <c r="Q3840">
        <v>3</v>
      </c>
      <c r="R3840">
        <v>3</v>
      </c>
      <c r="S3840">
        <v>3</v>
      </c>
      <c r="T3840">
        <v>4.7615268629473871E-2</v>
      </c>
      <c r="U3840">
        <v>9.0198393468515187E-2</v>
      </c>
      <c r="V3840">
        <v>2</v>
      </c>
      <c r="W3840">
        <v>37</v>
      </c>
      <c r="X3840">
        <v>204.55037919826657</v>
      </c>
      <c r="Y3840">
        <v>188.79999999999995</v>
      </c>
      <c r="Z3840">
        <v>188.79999999999995</v>
      </c>
      <c r="AA3840">
        <v>18.102670152954641</v>
      </c>
      <c r="AB3840">
        <v>0</v>
      </c>
    </row>
    <row r="3841" spans="1:28">
      <c r="A3841">
        <v>10</v>
      </c>
      <c r="B3841">
        <v>950</v>
      </c>
      <c r="C3841">
        <v>1997</v>
      </c>
      <c r="D3841">
        <v>99</v>
      </c>
      <c r="E3841">
        <v>99</v>
      </c>
      <c r="F3841">
        <v>99</v>
      </c>
      <c r="G3841">
        <v>99</v>
      </c>
      <c r="H3841">
        <v>99</v>
      </c>
      <c r="I3841">
        <v>99</v>
      </c>
      <c r="J3841">
        <v>999</v>
      </c>
      <c r="K3841">
        <v>99</v>
      </c>
      <c r="L3841">
        <v>99</v>
      </c>
      <c r="M3841">
        <v>38</v>
      </c>
      <c r="N3841">
        <v>99</v>
      </c>
      <c r="O3841">
        <v>99</v>
      </c>
      <c r="P3841">
        <v>9999</v>
      </c>
      <c r="Q3841">
        <v>3</v>
      </c>
      <c r="R3841">
        <v>3</v>
      </c>
      <c r="S3841">
        <v>3</v>
      </c>
      <c r="T3841">
        <v>4.7615268629473871E-2</v>
      </c>
      <c r="U3841">
        <v>9.1981977520152483E-2</v>
      </c>
      <c r="V3841">
        <v>2</v>
      </c>
      <c r="W3841">
        <v>38</v>
      </c>
      <c r="X3841">
        <v>208.59516070783675</v>
      </c>
      <c r="Y3841">
        <v>192.53333333333327</v>
      </c>
      <c r="Z3841">
        <v>192.53333333333327</v>
      </c>
      <c r="AA3841">
        <v>15.493080892952111</v>
      </c>
      <c r="AB3841">
        <v>0</v>
      </c>
    </row>
    <row r="3842" spans="1:28">
      <c r="A3842">
        <v>10</v>
      </c>
      <c r="B3842">
        <v>951</v>
      </c>
      <c r="C3842">
        <v>1997</v>
      </c>
      <c r="D3842">
        <v>99</v>
      </c>
      <c r="E3842">
        <v>99</v>
      </c>
      <c r="F3842">
        <v>99</v>
      </c>
      <c r="G3842">
        <v>99</v>
      </c>
      <c r="H3842">
        <v>99</v>
      </c>
      <c r="I3842">
        <v>99</v>
      </c>
      <c r="J3842">
        <v>999</v>
      </c>
      <c r="K3842">
        <v>99</v>
      </c>
      <c r="L3842">
        <v>99</v>
      </c>
      <c r="M3842">
        <v>39</v>
      </c>
      <c r="N3842">
        <v>99</v>
      </c>
      <c r="O3842">
        <v>99</v>
      </c>
      <c r="P3842">
        <v>9999</v>
      </c>
      <c r="Q3842">
        <v>4</v>
      </c>
      <c r="R3842">
        <v>4</v>
      </c>
      <c r="S3842">
        <v>4</v>
      </c>
      <c r="T3842">
        <v>6.3487024839298453E-2</v>
      </c>
      <c r="U3842">
        <v>9.3287815843672642E-2</v>
      </c>
      <c r="V3842">
        <v>2</v>
      </c>
      <c r="W3842">
        <v>39</v>
      </c>
      <c r="X3842">
        <v>158.66738894907903</v>
      </c>
      <c r="Y3842">
        <v>146.44999999999999</v>
      </c>
      <c r="Z3842">
        <v>146.44999999999999</v>
      </c>
      <c r="AA3842">
        <v>7.2244376943815487</v>
      </c>
      <c r="AB3842">
        <v>0</v>
      </c>
    </row>
    <row r="3843" spans="1:28">
      <c r="A3843">
        <v>10</v>
      </c>
      <c r="B3843">
        <v>952</v>
      </c>
      <c r="C3843">
        <v>1997</v>
      </c>
      <c r="D3843">
        <v>99</v>
      </c>
      <c r="E3843">
        <v>99</v>
      </c>
      <c r="F3843">
        <v>99</v>
      </c>
      <c r="G3843">
        <v>99</v>
      </c>
      <c r="H3843">
        <v>99</v>
      </c>
      <c r="I3843">
        <v>99</v>
      </c>
      <c r="J3843">
        <v>999</v>
      </c>
      <c r="K3843">
        <v>99</v>
      </c>
      <c r="L3843">
        <v>99</v>
      </c>
      <c r="M3843">
        <v>40</v>
      </c>
      <c r="N3843">
        <v>99</v>
      </c>
      <c r="O3843">
        <v>99</v>
      </c>
      <c r="P3843">
        <v>9999</v>
      </c>
      <c r="Q3843">
        <v>10</v>
      </c>
      <c r="R3843">
        <v>10</v>
      </c>
      <c r="S3843">
        <v>10</v>
      </c>
      <c r="T3843">
        <v>0.15871756209824611</v>
      </c>
      <c r="U3843">
        <v>0.29669602201834511</v>
      </c>
      <c r="V3843">
        <v>5</v>
      </c>
      <c r="W3843">
        <v>40</v>
      </c>
      <c r="X3843">
        <v>201.85265438786564</v>
      </c>
      <c r="Y3843">
        <v>186.31</v>
      </c>
      <c r="Z3843">
        <v>186.31</v>
      </c>
      <c r="AA3843">
        <v>45.126653986308334</v>
      </c>
      <c r="AB3843">
        <v>0</v>
      </c>
    </row>
    <row r="3844" spans="1:28">
      <c r="A3844">
        <v>10</v>
      </c>
      <c r="B3844">
        <v>953</v>
      </c>
      <c r="C3844">
        <v>1997</v>
      </c>
      <c r="D3844">
        <v>99</v>
      </c>
      <c r="E3844">
        <v>99</v>
      </c>
      <c r="F3844">
        <v>99</v>
      </c>
      <c r="G3844">
        <v>99</v>
      </c>
      <c r="H3844">
        <v>99</v>
      </c>
      <c r="I3844">
        <v>99</v>
      </c>
      <c r="J3844">
        <v>999</v>
      </c>
      <c r="K3844">
        <v>99</v>
      </c>
      <c r="L3844">
        <v>99</v>
      </c>
      <c r="M3844">
        <v>41</v>
      </c>
      <c r="N3844">
        <v>99</v>
      </c>
      <c r="O3844">
        <v>99</v>
      </c>
      <c r="P3844">
        <v>9999</v>
      </c>
      <c r="Q3844">
        <v>8</v>
      </c>
      <c r="R3844">
        <v>8</v>
      </c>
      <c r="S3844">
        <v>8</v>
      </c>
      <c r="T3844">
        <v>0.12697404967859691</v>
      </c>
      <c r="U3844">
        <v>0.19100274210123075</v>
      </c>
      <c r="V3844">
        <v>5</v>
      </c>
      <c r="W3844">
        <v>41</v>
      </c>
      <c r="X3844">
        <v>162.4322860238353</v>
      </c>
      <c r="Y3844">
        <v>149.92499999999995</v>
      </c>
      <c r="Z3844">
        <v>149.92499999999995</v>
      </c>
      <c r="AA3844">
        <v>33.450551191273448</v>
      </c>
      <c r="AB3844">
        <v>0</v>
      </c>
    </row>
    <row r="3845" spans="1:28">
      <c r="A3845">
        <v>10</v>
      </c>
      <c r="B3845">
        <v>954</v>
      </c>
      <c r="C3845">
        <v>1997</v>
      </c>
      <c r="D3845">
        <v>99</v>
      </c>
      <c r="E3845">
        <v>99</v>
      </c>
      <c r="F3845">
        <v>99</v>
      </c>
      <c r="G3845">
        <v>99</v>
      </c>
      <c r="H3845">
        <v>99</v>
      </c>
      <c r="I3845">
        <v>99</v>
      </c>
      <c r="J3845">
        <v>999</v>
      </c>
      <c r="K3845">
        <v>99</v>
      </c>
      <c r="L3845">
        <v>99</v>
      </c>
      <c r="M3845">
        <v>42</v>
      </c>
      <c r="N3845">
        <v>99</v>
      </c>
      <c r="O3845">
        <v>99</v>
      </c>
      <c r="P3845">
        <v>9999</v>
      </c>
      <c r="Q3845">
        <v>11</v>
      </c>
      <c r="R3845">
        <v>11</v>
      </c>
      <c r="S3845">
        <v>11</v>
      </c>
      <c r="T3845">
        <v>0.17458931830807078</v>
      </c>
      <c r="U3845">
        <v>0.31795570691955755</v>
      </c>
      <c r="V3845">
        <v>5</v>
      </c>
      <c r="W3845">
        <v>42</v>
      </c>
      <c r="X3845">
        <v>196.65123608785575</v>
      </c>
      <c r="Y3845">
        <v>181.50909090909087</v>
      </c>
      <c r="Z3845">
        <v>181.50909090909087</v>
      </c>
      <c r="AA3845">
        <v>33.64905657317113</v>
      </c>
      <c r="AB3845">
        <v>0</v>
      </c>
    </row>
    <row r="3846" spans="1:28">
      <c r="A3846">
        <v>10</v>
      </c>
      <c r="B3846">
        <v>955</v>
      </c>
      <c r="C3846">
        <v>1997</v>
      </c>
      <c r="D3846">
        <v>99</v>
      </c>
      <c r="E3846">
        <v>99</v>
      </c>
      <c r="F3846">
        <v>99</v>
      </c>
      <c r="G3846">
        <v>99</v>
      </c>
      <c r="H3846">
        <v>99</v>
      </c>
      <c r="I3846">
        <v>99</v>
      </c>
      <c r="J3846">
        <v>999</v>
      </c>
      <c r="K3846">
        <v>99</v>
      </c>
      <c r="L3846">
        <v>99</v>
      </c>
      <c r="M3846">
        <v>43</v>
      </c>
      <c r="N3846">
        <v>99</v>
      </c>
      <c r="O3846">
        <v>99</v>
      </c>
      <c r="P3846">
        <v>9999</v>
      </c>
      <c r="Q3846">
        <v>19</v>
      </c>
      <c r="R3846">
        <v>20</v>
      </c>
      <c r="S3846">
        <v>20</v>
      </c>
      <c r="T3846">
        <v>0.31743512419649222</v>
      </c>
      <c r="U3846">
        <v>0.47131208564515797</v>
      </c>
      <c r="V3846">
        <v>5</v>
      </c>
      <c r="W3846">
        <v>43</v>
      </c>
      <c r="X3846">
        <v>160.32502708559036</v>
      </c>
      <c r="Y3846">
        <v>147.97999999999999</v>
      </c>
      <c r="Z3846">
        <v>147.97999999999999</v>
      </c>
      <c r="AA3846">
        <v>38.525194353825242</v>
      </c>
      <c r="AB3846">
        <v>0</v>
      </c>
    </row>
    <row r="3847" spans="1:28">
      <c r="A3847">
        <v>10</v>
      </c>
      <c r="B3847">
        <v>956</v>
      </c>
      <c r="C3847">
        <v>1997</v>
      </c>
      <c r="D3847">
        <v>99</v>
      </c>
      <c r="E3847">
        <v>99</v>
      </c>
      <c r="F3847">
        <v>99</v>
      </c>
      <c r="G3847">
        <v>99</v>
      </c>
      <c r="H3847">
        <v>99</v>
      </c>
      <c r="I3847">
        <v>99</v>
      </c>
      <c r="J3847">
        <v>999</v>
      </c>
      <c r="K3847">
        <v>99</v>
      </c>
      <c r="L3847">
        <v>99</v>
      </c>
      <c r="M3847">
        <v>44</v>
      </c>
      <c r="N3847">
        <v>99</v>
      </c>
      <c r="O3847">
        <v>99</v>
      </c>
      <c r="P3847">
        <v>9999</v>
      </c>
      <c r="Q3847">
        <v>29</v>
      </c>
      <c r="R3847">
        <v>30</v>
      </c>
      <c r="S3847">
        <v>30</v>
      </c>
      <c r="T3847">
        <v>0.47615268629473873</v>
      </c>
      <c r="U3847">
        <v>0.77377290611611682</v>
      </c>
      <c r="V3847">
        <v>11.266666666666669</v>
      </c>
      <c r="W3847">
        <v>44</v>
      </c>
      <c r="X3847">
        <v>175.47490068616835</v>
      </c>
      <c r="Y3847">
        <v>161.9633333333334</v>
      </c>
      <c r="Z3847">
        <v>161.9633333333334</v>
      </c>
      <c r="AA3847">
        <v>34.67149149116895</v>
      </c>
      <c r="AB3847">
        <v>0</v>
      </c>
    </row>
    <row r="3848" spans="1:28">
      <c r="A3848">
        <v>10</v>
      </c>
      <c r="B3848">
        <v>957</v>
      </c>
      <c r="C3848">
        <v>1997</v>
      </c>
      <c r="D3848">
        <v>99</v>
      </c>
      <c r="E3848">
        <v>99</v>
      </c>
      <c r="F3848">
        <v>99</v>
      </c>
      <c r="G3848">
        <v>99</v>
      </c>
      <c r="H3848">
        <v>99</v>
      </c>
      <c r="I3848">
        <v>99</v>
      </c>
      <c r="J3848">
        <v>999</v>
      </c>
      <c r="K3848">
        <v>99</v>
      </c>
      <c r="L3848">
        <v>99</v>
      </c>
      <c r="M3848">
        <v>45</v>
      </c>
      <c r="N3848">
        <v>99</v>
      </c>
      <c r="O3848">
        <v>99</v>
      </c>
      <c r="P3848">
        <v>9999</v>
      </c>
      <c r="Q3848">
        <v>39</v>
      </c>
      <c r="R3848">
        <v>45</v>
      </c>
      <c r="S3848">
        <v>45</v>
      </c>
      <c r="T3848">
        <v>0.71422902944210798</v>
      </c>
      <c r="U3848">
        <v>1.1184982986678378</v>
      </c>
      <c r="V3848">
        <v>8</v>
      </c>
      <c r="W3848">
        <v>45</v>
      </c>
      <c r="X3848">
        <v>169.10075839653305</v>
      </c>
      <c r="Y3848">
        <v>156.08000000000004</v>
      </c>
      <c r="Z3848">
        <v>156.08000000000004</v>
      </c>
      <c r="AA3848">
        <v>33.395758879101571</v>
      </c>
      <c r="AB3848">
        <v>0</v>
      </c>
    </row>
    <row r="3849" spans="1:28">
      <c r="A3849">
        <v>10</v>
      </c>
      <c r="B3849">
        <v>958</v>
      </c>
      <c r="C3849">
        <v>1997</v>
      </c>
      <c r="D3849">
        <v>99</v>
      </c>
      <c r="E3849">
        <v>99</v>
      </c>
      <c r="F3849">
        <v>99</v>
      </c>
      <c r="G3849">
        <v>99</v>
      </c>
      <c r="H3849">
        <v>99</v>
      </c>
      <c r="I3849">
        <v>99</v>
      </c>
      <c r="J3849">
        <v>999</v>
      </c>
      <c r="K3849">
        <v>99</v>
      </c>
      <c r="L3849">
        <v>99</v>
      </c>
      <c r="M3849">
        <v>46</v>
      </c>
      <c r="N3849">
        <v>99</v>
      </c>
      <c r="O3849">
        <v>99</v>
      </c>
      <c r="P3849">
        <v>9999</v>
      </c>
      <c r="Q3849">
        <v>40</v>
      </c>
      <c r="R3849">
        <v>42</v>
      </c>
      <c r="S3849">
        <v>42</v>
      </c>
      <c r="T3849">
        <v>0.66661376081263379</v>
      </c>
      <c r="U3849">
        <v>0.99160903327992622</v>
      </c>
      <c r="V3849">
        <v>10.166666666666664</v>
      </c>
      <c r="W3849">
        <v>46</v>
      </c>
      <c r="X3849">
        <v>160.62529020275497</v>
      </c>
      <c r="Y3849">
        <v>148.25714285714278</v>
      </c>
      <c r="Z3849">
        <v>148.25714285714278</v>
      </c>
      <c r="AA3849">
        <v>29.792058248699192</v>
      </c>
      <c r="AB3849">
        <v>0</v>
      </c>
    </row>
    <row r="3850" spans="1:28">
      <c r="A3850">
        <v>10</v>
      </c>
      <c r="B3850">
        <v>959</v>
      </c>
      <c r="C3850">
        <v>1997</v>
      </c>
      <c r="D3850">
        <v>99</v>
      </c>
      <c r="E3850">
        <v>99</v>
      </c>
      <c r="F3850">
        <v>99</v>
      </c>
      <c r="G3850">
        <v>99</v>
      </c>
      <c r="H3850">
        <v>99</v>
      </c>
      <c r="I3850">
        <v>99</v>
      </c>
      <c r="J3850">
        <v>999</v>
      </c>
      <c r="K3850">
        <v>99</v>
      </c>
      <c r="L3850">
        <v>99</v>
      </c>
      <c r="M3850">
        <v>47</v>
      </c>
      <c r="N3850">
        <v>99</v>
      </c>
      <c r="O3850">
        <v>99</v>
      </c>
      <c r="P3850">
        <v>9999</v>
      </c>
      <c r="Q3850">
        <v>62</v>
      </c>
      <c r="R3850">
        <v>71</v>
      </c>
      <c r="S3850">
        <v>71</v>
      </c>
      <c r="T3850">
        <v>1.1268946908975479</v>
      </c>
      <c r="U3850">
        <v>1.6427764607035831</v>
      </c>
      <c r="V3850">
        <v>11.84507042253521</v>
      </c>
      <c r="W3850">
        <v>47</v>
      </c>
      <c r="X3850">
        <v>157.41382204385573</v>
      </c>
      <c r="Y3850">
        <v>145.29295774647892</v>
      </c>
      <c r="Z3850">
        <v>145.29295774647892</v>
      </c>
      <c r="AA3850">
        <v>26.000494707880815</v>
      </c>
      <c r="AB3850">
        <v>0</v>
      </c>
    </row>
    <row r="3851" spans="1:28">
      <c r="A3851">
        <v>10</v>
      </c>
      <c r="B3851">
        <v>960</v>
      </c>
      <c r="C3851">
        <v>1997</v>
      </c>
      <c r="D3851">
        <v>99</v>
      </c>
      <c r="E3851">
        <v>99</v>
      </c>
      <c r="F3851">
        <v>99</v>
      </c>
      <c r="G3851">
        <v>99</v>
      </c>
      <c r="H3851">
        <v>99</v>
      </c>
      <c r="I3851">
        <v>99</v>
      </c>
      <c r="J3851">
        <v>999</v>
      </c>
      <c r="K3851">
        <v>99</v>
      </c>
      <c r="L3851">
        <v>99</v>
      </c>
      <c r="M3851">
        <v>48</v>
      </c>
      <c r="N3851">
        <v>99</v>
      </c>
      <c r="O3851">
        <v>99</v>
      </c>
      <c r="P3851">
        <v>9999</v>
      </c>
      <c r="Q3851">
        <v>67</v>
      </c>
      <c r="R3851">
        <v>80</v>
      </c>
      <c r="S3851">
        <v>80</v>
      </c>
      <c r="T3851">
        <v>1.2697404967859689</v>
      </c>
      <c r="U3851">
        <v>1.9014598476214075</v>
      </c>
      <c r="V3851">
        <v>9.1374999999999993</v>
      </c>
      <c r="W3851">
        <v>48</v>
      </c>
      <c r="X3851">
        <v>161.7036836403033</v>
      </c>
      <c r="Y3851">
        <v>149.25250000000003</v>
      </c>
      <c r="Z3851">
        <v>149.25250000000003</v>
      </c>
      <c r="AA3851">
        <v>27.884054471148513</v>
      </c>
      <c r="AB3851">
        <v>0</v>
      </c>
    </row>
    <row r="3852" spans="1:28">
      <c r="A3852">
        <v>10</v>
      </c>
      <c r="B3852">
        <v>961</v>
      </c>
      <c r="C3852">
        <v>1997</v>
      </c>
      <c r="D3852">
        <v>99</v>
      </c>
      <c r="E3852">
        <v>99</v>
      </c>
      <c r="F3852">
        <v>99</v>
      </c>
      <c r="G3852">
        <v>99</v>
      </c>
      <c r="H3852">
        <v>99</v>
      </c>
      <c r="I3852">
        <v>99</v>
      </c>
      <c r="J3852">
        <v>999</v>
      </c>
      <c r="K3852">
        <v>99</v>
      </c>
      <c r="L3852">
        <v>99</v>
      </c>
      <c r="M3852">
        <v>49</v>
      </c>
      <c r="N3852">
        <v>99</v>
      </c>
      <c r="O3852">
        <v>99</v>
      </c>
      <c r="P3852">
        <v>9999</v>
      </c>
      <c r="Q3852">
        <v>107</v>
      </c>
      <c r="R3852">
        <v>121</v>
      </c>
      <c r="S3852">
        <v>121</v>
      </c>
      <c r="T3852">
        <v>1.9204825013887787</v>
      </c>
      <c r="U3852">
        <v>2.9597462596888824</v>
      </c>
      <c r="V3852">
        <v>8</v>
      </c>
      <c r="W3852">
        <v>49</v>
      </c>
      <c r="X3852">
        <v>166.41476321373889</v>
      </c>
      <c r="Y3852">
        <v>153.60082644628099</v>
      </c>
      <c r="Z3852">
        <v>153.60082644628099</v>
      </c>
      <c r="AA3852">
        <v>29.731521786594278</v>
      </c>
      <c r="AB3852">
        <v>0</v>
      </c>
    </row>
    <row r="3853" spans="1:28">
      <c r="A3853">
        <v>10</v>
      </c>
      <c r="B3853">
        <v>962</v>
      </c>
      <c r="C3853">
        <v>1997</v>
      </c>
      <c r="D3853">
        <v>99</v>
      </c>
      <c r="E3853">
        <v>99</v>
      </c>
      <c r="F3853">
        <v>99</v>
      </c>
      <c r="G3853">
        <v>99</v>
      </c>
      <c r="H3853">
        <v>99</v>
      </c>
      <c r="I3853">
        <v>99</v>
      </c>
      <c r="J3853">
        <v>999</v>
      </c>
      <c r="K3853">
        <v>99</v>
      </c>
      <c r="L3853">
        <v>99</v>
      </c>
      <c r="M3853">
        <v>50</v>
      </c>
      <c r="N3853">
        <v>99</v>
      </c>
      <c r="O3853">
        <v>99</v>
      </c>
      <c r="P3853">
        <v>9999</v>
      </c>
      <c r="Q3853">
        <v>183</v>
      </c>
      <c r="R3853">
        <v>214</v>
      </c>
      <c r="S3853">
        <v>214</v>
      </c>
      <c r="T3853">
        <v>3.3965558289024691</v>
      </c>
      <c r="U3853">
        <v>4.8126830661911919</v>
      </c>
      <c r="V3853">
        <v>13.467289719626169</v>
      </c>
      <c r="W3853">
        <v>50</v>
      </c>
      <c r="X3853">
        <v>153.00169095088134</v>
      </c>
      <c r="Y3853">
        <v>141.22056074766351</v>
      </c>
      <c r="Z3853">
        <v>141.22056074766351</v>
      </c>
      <c r="AA3853">
        <v>26.079268947661497</v>
      </c>
      <c r="AB3853">
        <v>0</v>
      </c>
    </row>
    <row r="3854" spans="1:28">
      <c r="A3854">
        <v>10</v>
      </c>
      <c r="B3854">
        <v>963</v>
      </c>
      <c r="C3854">
        <v>1997</v>
      </c>
      <c r="D3854">
        <v>99</v>
      </c>
      <c r="E3854">
        <v>99</v>
      </c>
      <c r="F3854">
        <v>99</v>
      </c>
      <c r="G3854">
        <v>99</v>
      </c>
      <c r="H3854">
        <v>99</v>
      </c>
      <c r="I3854">
        <v>99</v>
      </c>
      <c r="J3854">
        <v>999</v>
      </c>
      <c r="K3854">
        <v>99</v>
      </c>
      <c r="L3854">
        <v>99</v>
      </c>
      <c r="M3854">
        <v>51</v>
      </c>
      <c r="N3854">
        <v>99</v>
      </c>
      <c r="O3854">
        <v>99</v>
      </c>
      <c r="P3854">
        <v>9999</v>
      </c>
      <c r="Q3854">
        <v>109</v>
      </c>
      <c r="R3854">
        <v>137</v>
      </c>
      <c r="S3854">
        <v>137</v>
      </c>
      <c r="T3854">
        <v>2.1744306007459726</v>
      </c>
      <c r="U3854">
        <v>3.0328254312331993</v>
      </c>
      <c r="V3854">
        <v>12.306569343065696</v>
      </c>
      <c r="W3854">
        <v>51</v>
      </c>
      <c r="X3854">
        <v>150.60853611280268</v>
      </c>
      <c r="Y3854">
        <v>139.01167883211673</v>
      </c>
      <c r="Z3854">
        <v>139.01167883211673</v>
      </c>
      <c r="AA3854">
        <v>27.626724778718128</v>
      </c>
      <c r="AB3854">
        <v>0</v>
      </c>
    </row>
    <row r="3855" spans="1:28">
      <c r="A3855">
        <v>10</v>
      </c>
      <c r="B3855">
        <v>964</v>
      </c>
      <c r="C3855">
        <v>1997</v>
      </c>
      <c r="D3855">
        <v>99</v>
      </c>
      <c r="E3855">
        <v>99</v>
      </c>
      <c r="F3855">
        <v>99</v>
      </c>
      <c r="G3855">
        <v>99</v>
      </c>
      <c r="H3855">
        <v>99</v>
      </c>
      <c r="I3855">
        <v>99</v>
      </c>
      <c r="J3855">
        <v>999</v>
      </c>
      <c r="K3855">
        <v>99</v>
      </c>
      <c r="L3855">
        <v>99</v>
      </c>
      <c r="M3855">
        <v>52</v>
      </c>
      <c r="N3855">
        <v>99</v>
      </c>
      <c r="O3855">
        <v>99</v>
      </c>
      <c r="P3855">
        <v>9999</v>
      </c>
      <c r="Q3855">
        <v>227</v>
      </c>
      <c r="R3855">
        <v>283</v>
      </c>
      <c r="S3855">
        <v>283</v>
      </c>
      <c r="T3855">
        <v>4.4917070073803664</v>
      </c>
      <c r="U3855">
        <v>6.1433163930006449</v>
      </c>
      <c r="V3855">
        <v>11.932862190812722</v>
      </c>
      <c r="W3855">
        <v>52</v>
      </c>
      <c r="X3855">
        <v>147.68595262797223</v>
      </c>
      <c r="Y3855">
        <v>136.31413427561844</v>
      </c>
      <c r="Z3855">
        <v>136.31413427561844</v>
      </c>
      <c r="AA3855">
        <v>26.838725479821814</v>
      </c>
      <c r="AB3855">
        <v>0</v>
      </c>
    </row>
    <row r="3856" spans="1:28">
      <c r="A3856">
        <v>10</v>
      </c>
      <c r="B3856">
        <v>965</v>
      </c>
      <c r="C3856">
        <v>1997</v>
      </c>
      <c r="D3856">
        <v>99</v>
      </c>
      <c r="E3856">
        <v>99</v>
      </c>
      <c r="F3856">
        <v>99</v>
      </c>
      <c r="G3856">
        <v>99</v>
      </c>
      <c r="H3856">
        <v>99</v>
      </c>
      <c r="I3856">
        <v>99</v>
      </c>
      <c r="J3856">
        <v>999</v>
      </c>
      <c r="K3856">
        <v>99</v>
      </c>
      <c r="L3856">
        <v>99</v>
      </c>
      <c r="M3856">
        <v>53</v>
      </c>
      <c r="N3856">
        <v>99</v>
      </c>
      <c r="O3856">
        <v>99</v>
      </c>
      <c r="P3856">
        <v>9999</v>
      </c>
      <c r="Q3856">
        <v>278</v>
      </c>
      <c r="R3856">
        <v>369</v>
      </c>
      <c r="S3856">
        <v>369</v>
      </c>
      <c r="T3856">
        <v>5.856678041425285</v>
      </c>
      <c r="U3856">
        <v>7.7340822687698738</v>
      </c>
      <c r="V3856">
        <v>12.915989159891598</v>
      </c>
      <c r="W3856">
        <v>53</v>
      </c>
      <c r="X3856">
        <v>142.59528402434623</v>
      </c>
      <c r="Y3856">
        <v>131.61544715447161</v>
      </c>
      <c r="Z3856">
        <v>131.61544715447161</v>
      </c>
      <c r="AA3856">
        <v>24.923484096096516</v>
      </c>
      <c r="AB3856">
        <v>0</v>
      </c>
    </row>
    <row r="3857" spans="1:28">
      <c r="A3857">
        <v>10</v>
      </c>
      <c r="B3857">
        <v>966</v>
      </c>
      <c r="C3857">
        <v>1997</v>
      </c>
      <c r="D3857">
        <v>99</v>
      </c>
      <c r="E3857">
        <v>99</v>
      </c>
      <c r="F3857">
        <v>99</v>
      </c>
      <c r="G3857">
        <v>99</v>
      </c>
      <c r="H3857">
        <v>99</v>
      </c>
      <c r="I3857">
        <v>99</v>
      </c>
      <c r="J3857">
        <v>999</v>
      </c>
      <c r="K3857">
        <v>99</v>
      </c>
      <c r="L3857">
        <v>99</v>
      </c>
      <c r="M3857">
        <v>54</v>
      </c>
      <c r="N3857">
        <v>99</v>
      </c>
      <c r="O3857">
        <v>99</v>
      </c>
      <c r="P3857">
        <v>9999</v>
      </c>
      <c r="Q3857">
        <v>347</v>
      </c>
      <c r="R3857">
        <v>473</v>
      </c>
      <c r="S3857">
        <v>473</v>
      </c>
      <c r="T3857">
        <v>7.5073406872470434</v>
      </c>
      <c r="U3857">
        <v>9.340406730418124</v>
      </c>
      <c r="V3857">
        <v>12.488372093023251</v>
      </c>
      <c r="W3857">
        <v>54</v>
      </c>
      <c r="X3857">
        <v>134.34681924691739</v>
      </c>
      <c r="Y3857">
        <v>124.00211416490488</v>
      </c>
      <c r="Z3857">
        <v>124.00211416490488</v>
      </c>
      <c r="AA3857">
        <v>26.645123701998159</v>
      </c>
      <c r="AB3857">
        <v>0</v>
      </c>
    </row>
    <row r="3858" spans="1:28">
      <c r="A3858">
        <v>10</v>
      </c>
      <c r="B3858">
        <v>967</v>
      </c>
      <c r="C3858">
        <v>1997</v>
      </c>
      <c r="D3858">
        <v>99</v>
      </c>
      <c r="E3858">
        <v>99</v>
      </c>
      <c r="F3858">
        <v>99</v>
      </c>
      <c r="G3858">
        <v>99</v>
      </c>
      <c r="H3858">
        <v>99</v>
      </c>
      <c r="I3858">
        <v>99</v>
      </c>
      <c r="J3858">
        <v>999</v>
      </c>
      <c r="K3858">
        <v>99</v>
      </c>
      <c r="L3858">
        <v>99</v>
      </c>
      <c r="M3858">
        <v>55</v>
      </c>
      <c r="N3858">
        <v>99</v>
      </c>
      <c r="O3858">
        <v>99</v>
      </c>
      <c r="P3858">
        <v>9999</v>
      </c>
      <c r="Q3858">
        <v>373</v>
      </c>
      <c r="R3858">
        <v>548</v>
      </c>
      <c r="S3858">
        <v>548</v>
      </c>
      <c r="T3858">
        <v>8.6977224029838904</v>
      </c>
      <c r="U3858">
        <v>10.865004822843126</v>
      </c>
      <c r="V3858">
        <v>15.385036496350372</v>
      </c>
      <c r="W3858">
        <v>55</v>
      </c>
      <c r="X3858">
        <v>134.88762445532257</v>
      </c>
      <c r="Y3858">
        <v>124.50127737226272</v>
      </c>
      <c r="Z3858">
        <v>124.50127737226272</v>
      </c>
      <c r="AA3858">
        <v>24.610022182009139</v>
      </c>
      <c r="AB3858">
        <v>0</v>
      </c>
    </row>
    <row r="3859" spans="1:28">
      <c r="A3859">
        <v>10</v>
      </c>
      <c r="B3859">
        <v>968</v>
      </c>
      <c r="C3859">
        <v>1997</v>
      </c>
      <c r="D3859">
        <v>99</v>
      </c>
      <c r="E3859">
        <v>99</v>
      </c>
      <c r="F3859">
        <v>99</v>
      </c>
      <c r="G3859">
        <v>99</v>
      </c>
      <c r="H3859">
        <v>99</v>
      </c>
      <c r="I3859">
        <v>99</v>
      </c>
      <c r="J3859">
        <v>999</v>
      </c>
      <c r="K3859">
        <v>99</v>
      </c>
      <c r="L3859">
        <v>99</v>
      </c>
      <c r="M3859">
        <v>56</v>
      </c>
      <c r="N3859">
        <v>99</v>
      </c>
      <c r="O3859">
        <v>99</v>
      </c>
      <c r="P3859">
        <v>9999</v>
      </c>
      <c r="Q3859">
        <v>335</v>
      </c>
      <c r="R3859">
        <v>495</v>
      </c>
      <c r="S3859">
        <v>495</v>
      </c>
      <c r="T3859">
        <v>7.8565193238631856</v>
      </c>
      <c r="U3859">
        <v>9.6669300107285689</v>
      </c>
      <c r="V3859">
        <v>15.030303030303028</v>
      </c>
      <c r="W3859">
        <v>56</v>
      </c>
      <c r="X3859">
        <v>132.86363089179997</v>
      </c>
      <c r="Y3859">
        <v>122.63313131313124</v>
      </c>
      <c r="Z3859">
        <v>122.63313131313124</v>
      </c>
      <c r="AA3859">
        <v>23.592105195777581</v>
      </c>
      <c r="AB3859">
        <v>0</v>
      </c>
    </row>
    <row r="3860" spans="1:28">
      <c r="A3860">
        <v>10</v>
      </c>
      <c r="B3860">
        <v>969</v>
      </c>
      <c r="C3860">
        <v>1997</v>
      </c>
      <c r="D3860">
        <v>99</v>
      </c>
      <c r="E3860">
        <v>99</v>
      </c>
      <c r="F3860">
        <v>99</v>
      </c>
      <c r="G3860">
        <v>99</v>
      </c>
      <c r="H3860">
        <v>99</v>
      </c>
      <c r="I3860">
        <v>99</v>
      </c>
      <c r="J3860">
        <v>999</v>
      </c>
      <c r="K3860">
        <v>99</v>
      </c>
      <c r="L3860">
        <v>99</v>
      </c>
      <c r="M3860">
        <v>57</v>
      </c>
      <c r="N3860">
        <v>99</v>
      </c>
      <c r="O3860">
        <v>99</v>
      </c>
      <c r="P3860">
        <v>9999</v>
      </c>
      <c r="Q3860">
        <v>236</v>
      </c>
      <c r="R3860">
        <v>323</v>
      </c>
      <c r="S3860">
        <v>323</v>
      </c>
      <c r="T3860">
        <v>5.1265772557733511</v>
      </c>
      <c r="U3860">
        <v>6.2133061421698068</v>
      </c>
      <c r="V3860">
        <v>15.052631578947365</v>
      </c>
      <c r="W3860">
        <v>57</v>
      </c>
      <c r="X3860">
        <v>130.87086462571563</v>
      </c>
      <c r="Y3860">
        <v>120.79380804953564</v>
      </c>
      <c r="Z3860">
        <v>120.79380804953564</v>
      </c>
      <c r="AA3860">
        <v>23.977830809488601</v>
      </c>
      <c r="AB3860">
        <v>0</v>
      </c>
    </row>
    <row r="3861" spans="1:28">
      <c r="A3861">
        <v>10</v>
      </c>
      <c r="B3861">
        <v>970</v>
      </c>
      <c r="C3861">
        <v>1997</v>
      </c>
      <c r="D3861">
        <v>99</v>
      </c>
      <c r="E3861">
        <v>99</v>
      </c>
      <c r="F3861">
        <v>99</v>
      </c>
      <c r="G3861">
        <v>99</v>
      </c>
      <c r="H3861">
        <v>99</v>
      </c>
      <c r="I3861">
        <v>99</v>
      </c>
      <c r="J3861">
        <v>999</v>
      </c>
      <c r="K3861">
        <v>99</v>
      </c>
      <c r="L3861">
        <v>99</v>
      </c>
      <c r="M3861">
        <v>58</v>
      </c>
      <c r="N3861">
        <v>99</v>
      </c>
      <c r="O3861">
        <v>99</v>
      </c>
      <c r="P3861">
        <v>9999</v>
      </c>
      <c r="Q3861">
        <v>324</v>
      </c>
      <c r="R3861">
        <v>466</v>
      </c>
      <c r="S3861">
        <v>466</v>
      </c>
      <c r="T3861">
        <v>7.3962383937782716</v>
      </c>
      <c r="U3861">
        <v>8.6392511749758061</v>
      </c>
      <c r="V3861">
        <v>16.560085836909867</v>
      </c>
      <c r="W3861">
        <v>58</v>
      </c>
      <c r="X3861">
        <v>126.12841127318543</v>
      </c>
      <c r="Y3861">
        <v>116.41652360515027</v>
      </c>
      <c r="Z3861">
        <v>116.41652360515027</v>
      </c>
      <c r="AA3861">
        <v>21.881274588429033</v>
      </c>
      <c r="AB3861">
        <v>0</v>
      </c>
    </row>
    <row r="3862" spans="1:28">
      <c r="A3862">
        <v>10</v>
      </c>
      <c r="B3862">
        <v>971</v>
      </c>
      <c r="C3862">
        <v>1997</v>
      </c>
      <c r="D3862">
        <v>99</v>
      </c>
      <c r="E3862">
        <v>99</v>
      </c>
      <c r="F3862">
        <v>99</v>
      </c>
      <c r="G3862">
        <v>99</v>
      </c>
      <c r="H3862">
        <v>99</v>
      </c>
      <c r="I3862">
        <v>99</v>
      </c>
      <c r="J3862">
        <v>999</v>
      </c>
      <c r="K3862">
        <v>99</v>
      </c>
      <c r="L3862">
        <v>99</v>
      </c>
      <c r="M3862">
        <v>59</v>
      </c>
      <c r="N3862">
        <v>99</v>
      </c>
      <c r="O3862">
        <v>99</v>
      </c>
      <c r="P3862">
        <v>9999</v>
      </c>
      <c r="Q3862">
        <v>280</v>
      </c>
      <c r="R3862">
        <v>392</v>
      </c>
      <c r="S3862">
        <v>392</v>
      </c>
      <c r="T3862">
        <v>6.2217284342512498</v>
      </c>
      <c r="U3862">
        <v>7.1302435181450194</v>
      </c>
      <c r="V3862">
        <v>14.867346938775505</v>
      </c>
      <c r="W3862">
        <v>59</v>
      </c>
      <c r="X3862">
        <v>123.74881155062236</v>
      </c>
      <c r="Y3862">
        <v>114.22015306122449</v>
      </c>
      <c r="Z3862">
        <v>114.22015306122449</v>
      </c>
      <c r="AA3862">
        <v>19.692403149775984</v>
      </c>
      <c r="AB3862">
        <v>0</v>
      </c>
    </row>
    <row r="3863" spans="1:28">
      <c r="A3863">
        <v>10</v>
      </c>
      <c r="B3863">
        <v>972</v>
      </c>
      <c r="C3863">
        <v>1997</v>
      </c>
      <c r="D3863">
        <v>99</v>
      </c>
      <c r="E3863">
        <v>99</v>
      </c>
      <c r="F3863">
        <v>99</v>
      </c>
      <c r="G3863">
        <v>99</v>
      </c>
      <c r="H3863">
        <v>99</v>
      </c>
      <c r="I3863">
        <v>99</v>
      </c>
      <c r="J3863">
        <v>999</v>
      </c>
      <c r="K3863">
        <v>99</v>
      </c>
      <c r="L3863">
        <v>99</v>
      </c>
      <c r="M3863">
        <v>60</v>
      </c>
      <c r="N3863">
        <v>99</v>
      </c>
      <c r="O3863">
        <v>99</v>
      </c>
      <c r="P3863">
        <v>9999</v>
      </c>
      <c r="Q3863">
        <v>238</v>
      </c>
      <c r="R3863">
        <v>346</v>
      </c>
      <c r="S3863">
        <v>346</v>
      </c>
      <c r="T3863">
        <v>5.4916276485993194</v>
      </c>
      <c r="U3863">
        <v>6.1056541047674067</v>
      </c>
      <c r="V3863">
        <v>18.421965317919071</v>
      </c>
      <c r="W3863">
        <v>60</v>
      </c>
      <c r="X3863">
        <v>120.05460956043062</v>
      </c>
      <c r="Y3863">
        <v>110.8104046242775</v>
      </c>
      <c r="Z3863">
        <v>110.8104046242775</v>
      </c>
      <c r="AA3863">
        <v>20.122852633316555</v>
      </c>
      <c r="AB3863">
        <v>0</v>
      </c>
    </row>
    <row r="3864" spans="1:28">
      <c r="A3864">
        <v>10</v>
      </c>
      <c r="B3864">
        <v>973</v>
      </c>
      <c r="C3864">
        <v>1997</v>
      </c>
      <c r="D3864">
        <v>99</v>
      </c>
      <c r="E3864">
        <v>99</v>
      </c>
      <c r="F3864">
        <v>99</v>
      </c>
      <c r="G3864">
        <v>99</v>
      </c>
      <c r="H3864">
        <v>99</v>
      </c>
      <c r="I3864">
        <v>99</v>
      </c>
      <c r="J3864">
        <v>999</v>
      </c>
      <c r="K3864">
        <v>99</v>
      </c>
      <c r="L3864">
        <v>99</v>
      </c>
      <c r="M3864">
        <v>61</v>
      </c>
      <c r="N3864">
        <v>99</v>
      </c>
      <c r="O3864">
        <v>99</v>
      </c>
      <c r="P3864">
        <v>9999</v>
      </c>
      <c r="Q3864">
        <v>181</v>
      </c>
      <c r="R3864">
        <v>251</v>
      </c>
      <c r="S3864">
        <v>251</v>
      </c>
      <c r="T3864">
        <v>3.9838108086659778</v>
      </c>
      <c r="U3864">
        <v>4.490109150566501</v>
      </c>
      <c r="V3864">
        <v>18.306772908366529</v>
      </c>
      <c r="W3864">
        <v>61</v>
      </c>
      <c r="X3864">
        <v>121.70429873140158</v>
      </c>
      <c r="Y3864">
        <v>112.33306772908362</v>
      </c>
      <c r="Z3864">
        <v>112.33306772908362</v>
      </c>
      <c r="AA3864">
        <v>19.667018474813265</v>
      </c>
      <c r="AB3864">
        <v>0</v>
      </c>
    </row>
    <row r="3865" spans="1:28">
      <c r="A3865">
        <v>10</v>
      </c>
      <c r="B3865">
        <v>974</v>
      </c>
      <c r="C3865">
        <v>1997</v>
      </c>
      <c r="D3865">
        <v>99</v>
      </c>
      <c r="E3865">
        <v>99</v>
      </c>
      <c r="F3865">
        <v>99</v>
      </c>
      <c r="G3865">
        <v>99</v>
      </c>
      <c r="H3865">
        <v>99</v>
      </c>
      <c r="I3865">
        <v>99</v>
      </c>
      <c r="J3865">
        <v>999</v>
      </c>
      <c r="K3865">
        <v>99</v>
      </c>
      <c r="L3865">
        <v>99</v>
      </c>
      <c r="M3865">
        <v>62</v>
      </c>
      <c r="N3865">
        <v>99</v>
      </c>
      <c r="O3865">
        <v>99</v>
      </c>
      <c r="P3865">
        <v>9999</v>
      </c>
      <c r="Q3865">
        <v>98</v>
      </c>
      <c r="R3865">
        <v>126</v>
      </c>
      <c r="S3865">
        <v>126</v>
      </c>
      <c r="T3865">
        <v>1.9998412824379015</v>
      </c>
      <c r="U3865">
        <v>2.3376098476771445</v>
      </c>
      <c r="V3865">
        <v>17.650793650793652</v>
      </c>
      <c r="W3865">
        <v>62</v>
      </c>
      <c r="X3865">
        <v>126.21885157096422</v>
      </c>
      <c r="Y3865">
        <v>116.50000000000001</v>
      </c>
      <c r="Z3865">
        <v>116.50000000000001</v>
      </c>
      <c r="AA3865">
        <v>21.747446483930435</v>
      </c>
      <c r="AB3865">
        <v>0</v>
      </c>
    </row>
    <row r="3866" spans="1:28">
      <c r="A3866">
        <v>10</v>
      </c>
      <c r="B3866">
        <v>975</v>
      </c>
      <c r="C3866">
        <v>1997</v>
      </c>
      <c r="D3866">
        <v>99</v>
      </c>
      <c r="E3866">
        <v>99</v>
      </c>
      <c r="F3866">
        <v>99</v>
      </c>
      <c r="G3866">
        <v>99</v>
      </c>
      <c r="H3866">
        <v>99</v>
      </c>
      <c r="I3866">
        <v>99</v>
      </c>
      <c r="J3866">
        <v>999</v>
      </c>
      <c r="K3866">
        <v>99</v>
      </c>
      <c r="L3866">
        <v>99</v>
      </c>
      <c r="M3866">
        <v>63</v>
      </c>
      <c r="N3866">
        <v>99</v>
      </c>
      <c r="O3866">
        <v>99</v>
      </c>
      <c r="P3866">
        <v>9999</v>
      </c>
      <c r="Q3866">
        <v>49</v>
      </c>
      <c r="R3866">
        <v>59</v>
      </c>
      <c r="S3866">
        <v>59</v>
      </c>
      <c r="T3866">
        <v>0.9364336163796525</v>
      </c>
      <c r="U3866">
        <v>1.0850879474148463</v>
      </c>
      <c r="V3866">
        <v>17</v>
      </c>
      <c r="W3866">
        <v>63</v>
      </c>
      <c r="X3866">
        <v>125.12257377380315</v>
      </c>
      <c r="Y3866">
        <v>115.48813559322032</v>
      </c>
      <c r="Z3866">
        <v>115.48813559322032</v>
      </c>
      <c r="AA3866">
        <v>19.653559514976589</v>
      </c>
      <c r="AB3866">
        <v>0</v>
      </c>
    </row>
    <row r="3867" spans="1:28">
      <c r="A3867">
        <v>10</v>
      </c>
      <c r="B3867">
        <v>976</v>
      </c>
      <c r="C3867">
        <v>1997</v>
      </c>
      <c r="D3867">
        <v>99</v>
      </c>
      <c r="E3867">
        <v>99</v>
      </c>
      <c r="F3867">
        <v>99</v>
      </c>
      <c r="G3867">
        <v>99</v>
      </c>
      <c r="H3867">
        <v>99</v>
      </c>
      <c r="I3867">
        <v>99</v>
      </c>
      <c r="J3867">
        <v>999</v>
      </c>
      <c r="K3867">
        <v>99</v>
      </c>
      <c r="L3867">
        <v>99</v>
      </c>
      <c r="M3867">
        <v>64</v>
      </c>
      <c r="N3867">
        <v>99</v>
      </c>
      <c r="O3867">
        <v>99</v>
      </c>
      <c r="P3867">
        <v>9999</v>
      </c>
      <c r="Q3867">
        <v>28</v>
      </c>
      <c r="R3867">
        <v>29</v>
      </c>
      <c r="S3867">
        <v>29</v>
      </c>
      <c r="T3867">
        <v>0.460280930084914</v>
      </c>
      <c r="U3867">
        <v>0.54558562150976875</v>
      </c>
      <c r="V3867">
        <v>17</v>
      </c>
      <c r="W3867">
        <v>64</v>
      </c>
      <c r="X3867">
        <v>127.99342473941796</v>
      </c>
      <c r="Y3867">
        <v>118.13793103448272</v>
      </c>
      <c r="Z3867">
        <v>118.13793103448272</v>
      </c>
      <c r="AA3867">
        <v>20.118226661294969</v>
      </c>
      <c r="AB3867">
        <v>0</v>
      </c>
    </row>
    <row r="3868" spans="1:28">
      <c r="A3868">
        <v>10</v>
      </c>
      <c r="B3868">
        <v>977</v>
      </c>
      <c r="C3868">
        <v>1997</v>
      </c>
      <c r="D3868">
        <v>99</v>
      </c>
      <c r="E3868">
        <v>99</v>
      </c>
      <c r="F3868">
        <v>99</v>
      </c>
      <c r="G3868">
        <v>99</v>
      </c>
      <c r="H3868">
        <v>99</v>
      </c>
      <c r="I3868">
        <v>99</v>
      </c>
      <c r="J3868">
        <v>999</v>
      </c>
      <c r="K3868">
        <v>99</v>
      </c>
      <c r="L3868">
        <v>99</v>
      </c>
      <c r="M3868">
        <v>65</v>
      </c>
      <c r="N3868">
        <v>99</v>
      </c>
      <c r="O3868">
        <v>99</v>
      </c>
      <c r="P3868">
        <v>9999</v>
      </c>
      <c r="Q3868">
        <v>25</v>
      </c>
      <c r="R3868">
        <v>34</v>
      </c>
      <c r="S3868">
        <v>34</v>
      </c>
      <c r="T3868">
        <v>0.53963971113403697</v>
      </c>
      <c r="U3868">
        <v>0.60519236352118355</v>
      </c>
      <c r="V3868">
        <v>17</v>
      </c>
      <c r="W3868">
        <v>65</v>
      </c>
      <c r="X3868">
        <v>121.098081702887</v>
      </c>
      <c r="Y3868">
        <v>111.77352941176468</v>
      </c>
      <c r="Z3868">
        <v>111.77352941176468</v>
      </c>
      <c r="AA3868">
        <v>22.821639741360276</v>
      </c>
      <c r="AB3868">
        <v>0</v>
      </c>
    </row>
    <row r="3869" spans="1:28">
      <c r="A3869">
        <v>10</v>
      </c>
      <c r="B3869">
        <v>978</v>
      </c>
      <c r="C3869">
        <v>1997</v>
      </c>
      <c r="D3869">
        <v>99</v>
      </c>
      <c r="E3869">
        <v>99</v>
      </c>
      <c r="F3869">
        <v>99</v>
      </c>
      <c r="G3869">
        <v>99</v>
      </c>
      <c r="H3869">
        <v>99</v>
      </c>
      <c r="I3869">
        <v>99</v>
      </c>
      <c r="J3869">
        <v>999</v>
      </c>
      <c r="K3869">
        <v>99</v>
      </c>
      <c r="L3869">
        <v>99</v>
      </c>
      <c r="M3869">
        <v>66</v>
      </c>
      <c r="N3869">
        <v>99</v>
      </c>
      <c r="O3869">
        <v>99</v>
      </c>
      <c r="P3869">
        <v>9999</v>
      </c>
    </row>
    <row r="3870" spans="1:28">
      <c r="A3870">
        <v>10</v>
      </c>
      <c r="B3870">
        <v>979</v>
      </c>
      <c r="C3870">
        <v>1997</v>
      </c>
      <c r="D3870">
        <v>99</v>
      </c>
      <c r="E3870">
        <v>99</v>
      </c>
      <c r="F3870">
        <v>99</v>
      </c>
      <c r="G3870">
        <v>99</v>
      </c>
      <c r="H3870">
        <v>99</v>
      </c>
      <c r="I3870">
        <v>99</v>
      </c>
      <c r="J3870">
        <v>999</v>
      </c>
      <c r="K3870">
        <v>99</v>
      </c>
      <c r="L3870">
        <v>99</v>
      </c>
      <c r="M3870">
        <v>67</v>
      </c>
      <c r="N3870">
        <v>99</v>
      </c>
      <c r="O3870">
        <v>99</v>
      </c>
      <c r="P3870">
        <v>9999</v>
      </c>
    </row>
    <row r="3871" spans="1:28">
      <c r="A3871">
        <v>10</v>
      </c>
      <c r="B3871">
        <v>980</v>
      </c>
      <c r="C3871">
        <v>1997</v>
      </c>
      <c r="D3871">
        <v>99</v>
      </c>
      <c r="E3871">
        <v>99</v>
      </c>
      <c r="F3871">
        <v>99</v>
      </c>
      <c r="G3871">
        <v>99</v>
      </c>
      <c r="H3871">
        <v>99</v>
      </c>
      <c r="I3871">
        <v>99</v>
      </c>
      <c r="J3871">
        <v>999</v>
      </c>
      <c r="K3871">
        <v>99</v>
      </c>
      <c r="L3871">
        <v>99</v>
      </c>
      <c r="M3871">
        <v>68</v>
      </c>
      <c r="N3871">
        <v>99</v>
      </c>
      <c r="O3871">
        <v>99</v>
      </c>
      <c r="P3871">
        <v>9999</v>
      </c>
    </row>
    <row r="3872" spans="1:28" s="273" customFormat="1">
      <c r="A3872" s="273">
        <v>10</v>
      </c>
      <c r="B3872" s="273">
        <v>981</v>
      </c>
      <c r="C3872" s="273">
        <v>1996</v>
      </c>
      <c r="D3872" s="273">
        <v>99</v>
      </c>
      <c r="E3872" s="273">
        <v>99</v>
      </c>
      <c r="F3872" s="273">
        <v>99</v>
      </c>
      <c r="G3872" s="273">
        <v>99</v>
      </c>
      <c r="H3872" s="273">
        <v>99</v>
      </c>
      <c r="I3872" s="273">
        <v>99</v>
      </c>
      <c r="J3872" s="273">
        <v>999</v>
      </c>
      <c r="K3872" s="273">
        <v>99</v>
      </c>
      <c r="L3872" s="273">
        <v>99</v>
      </c>
      <c r="M3872" s="273">
        <v>0</v>
      </c>
      <c r="N3872" s="273">
        <v>99</v>
      </c>
      <c r="O3872" s="273">
        <v>99</v>
      </c>
      <c r="P3872" s="273">
        <v>9999</v>
      </c>
      <c r="Q3872" s="273">
        <v>538</v>
      </c>
      <c r="R3872" s="273">
        <v>1559</v>
      </c>
      <c r="S3872" s="273">
        <v>0</v>
      </c>
      <c r="T3872" s="273">
        <v>25.465534139170195</v>
      </c>
      <c r="U3872" s="273">
        <v>0</v>
      </c>
      <c r="V3872" s="273">
        <v>22.104554201411155</v>
      </c>
      <c r="X3872" s="273">
        <v>138.80929034015605</v>
      </c>
      <c r="Y3872" s="273">
        <v>0</v>
      </c>
    </row>
    <row r="3873" spans="1:28" s="273" customFormat="1">
      <c r="A3873" s="273">
        <v>10</v>
      </c>
      <c r="B3873" s="273">
        <v>982</v>
      </c>
      <c r="C3873" s="273">
        <v>1996</v>
      </c>
      <c r="D3873" s="273">
        <v>99</v>
      </c>
      <c r="E3873" s="273">
        <v>99</v>
      </c>
      <c r="F3873" s="273">
        <v>99</v>
      </c>
      <c r="G3873" s="273">
        <v>99</v>
      </c>
      <c r="H3873" s="273">
        <v>99</v>
      </c>
      <c r="I3873" s="273">
        <v>99</v>
      </c>
      <c r="J3873" s="273">
        <v>999</v>
      </c>
      <c r="K3873" s="273">
        <v>99</v>
      </c>
      <c r="L3873" s="273">
        <v>99</v>
      </c>
      <c r="M3873" s="273">
        <v>35</v>
      </c>
      <c r="N3873" s="273">
        <v>99</v>
      </c>
      <c r="O3873" s="273">
        <v>99</v>
      </c>
      <c r="P3873" s="273">
        <v>9999</v>
      </c>
      <c r="Q3873" s="273">
        <v>7</v>
      </c>
      <c r="R3873" s="273">
        <v>8</v>
      </c>
      <c r="S3873" s="273">
        <v>8</v>
      </c>
      <c r="T3873" s="273">
        <v>0.13067624959163671</v>
      </c>
      <c r="U3873" s="273">
        <v>0.24157656037298003</v>
      </c>
      <c r="V3873" s="273">
        <v>2</v>
      </c>
      <c r="W3873" s="273">
        <v>35</v>
      </c>
      <c r="X3873" s="273">
        <v>185.53629469122436</v>
      </c>
      <c r="Y3873" s="273">
        <v>171.25</v>
      </c>
      <c r="Z3873" s="273">
        <v>171.25</v>
      </c>
      <c r="AA3873" s="273">
        <v>77.916702317282386</v>
      </c>
      <c r="AB3873" s="273">
        <v>0</v>
      </c>
    </row>
    <row r="3874" spans="1:28" s="273" customFormat="1">
      <c r="A3874" s="273">
        <v>10</v>
      </c>
      <c r="B3874" s="273">
        <v>983</v>
      </c>
      <c r="C3874" s="273">
        <v>1996</v>
      </c>
      <c r="D3874" s="273">
        <v>99</v>
      </c>
      <c r="E3874" s="273">
        <v>99</v>
      </c>
      <c r="F3874" s="273">
        <v>99</v>
      </c>
      <c r="G3874" s="273">
        <v>99</v>
      </c>
      <c r="H3874" s="273">
        <v>99</v>
      </c>
      <c r="I3874" s="273">
        <v>99</v>
      </c>
      <c r="J3874" s="273">
        <v>999</v>
      </c>
      <c r="K3874" s="273">
        <v>99</v>
      </c>
      <c r="L3874" s="273">
        <v>99</v>
      </c>
      <c r="M3874" s="273">
        <v>36</v>
      </c>
      <c r="N3874" s="273">
        <v>99</v>
      </c>
      <c r="O3874" s="273">
        <v>99</v>
      </c>
      <c r="P3874" s="273">
        <v>9999</v>
      </c>
      <c r="Q3874" s="273">
        <v>1</v>
      </c>
      <c r="R3874" s="273">
        <v>1</v>
      </c>
      <c r="S3874" s="273">
        <v>1</v>
      </c>
      <c r="T3874" s="273">
        <v>1.6334531198954588E-2</v>
      </c>
      <c r="U3874" s="273">
        <v>1.4371160343356112E-2</v>
      </c>
      <c r="V3874" s="273">
        <v>2</v>
      </c>
      <c r="W3874" s="273">
        <v>36</v>
      </c>
      <c r="X3874" s="273">
        <v>88.299024918743271</v>
      </c>
      <c r="Y3874" s="273">
        <v>81.5</v>
      </c>
      <c r="Z3874" s="273">
        <v>81.5</v>
      </c>
      <c r="AA3874" s="273">
        <v>0</v>
      </c>
      <c r="AB3874" s="273">
        <v>0</v>
      </c>
    </row>
    <row r="3875" spans="1:28" s="273" customFormat="1">
      <c r="A3875" s="273">
        <v>10</v>
      </c>
      <c r="B3875" s="273">
        <v>984</v>
      </c>
      <c r="C3875" s="273">
        <v>1996</v>
      </c>
      <c r="D3875" s="273">
        <v>99</v>
      </c>
      <c r="E3875" s="273">
        <v>99</v>
      </c>
      <c r="F3875" s="273">
        <v>99</v>
      </c>
      <c r="G3875" s="273">
        <v>99</v>
      </c>
      <c r="H3875" s="273">
        <v>99</v>
      </c>
      <c r="I3875" s="273">
        <v>99</v>
      </c>
      <c r="J3875" s="273">
        <v>999</v>
      </c>
      <c r="K3875" s="273">
        <v>99</v>
      </c>
      <c r="L3875" s="273">
        <v>99</v>
      </c>
      <c r="M3875" s="273">
        <v>37</v>
      </c>
      <c r="N3875" s="273">
        <v>99</v>
      </c>
      <c r="O3875" s="273">
        <v>99</v>
      </c>
      <c r="P3875" s="273">
        <v>9999</v>
      </c>
      <c r="Q3875" s="273">
        <v>3</v>
      </c>
      <c r="R3875" s="273">
        <v>3</v>
      </c>
      <c r="S3875" s="273">
        <v>3</v>
      </c>
      <c r="T3875" s="273">
        <v>4.9003593596863758E-2</v>
      </c>
      <c r="U3875" s="273">
        <v>8.1413064178251754E-2</v>
      </c>
      <c r="V3875" s="273">
        <v>2</v>
      </c>
      <c r="W3875" s="273">
        <v>37</v>
      </c>
      <c r="X3875" s="273">
        <v>166.73889490790901</v>
      </c>
      <c r="Y3875" s="273">
        <v>153.9</v>
      </c>
      <c r="Z3875" s="273">
        <v>153.9</v>
      </c>
      <c r="AA3875" s="273">
        <v>41.554863333509672</v>
      </c>
      <c r="AB3875" s="273">
        <v>0</v>
      </c>
    </row>
    <row r="3876" spans="1:28" s="273" customFormat="1">
      <c r="A3876" s="273">
        <v>10</v>
      </c>
      <c r="B3876" s="273">
        <v>985</v>
      </c>
      <c r="C3876" s="273">
        <v>1996</v>
      </c>
      <c r="D3876" s="273">
        <v>99</v>
      </c>
      <c r="E3876" s="273">
        <v>99</v>
      </c>
      <c r="F3876" s="273">
        <v>99</v>
      </c>
      <c r="G3876" s="273">
        <v>99</v>
      </c>
      <c r="H3876" s="273">
        <v>99</v>
      </c>
      <c r="I3876" s="273">
        <v>99</v>
      </c>
      <c r="J3876" s="273">
        <v>999</v>
      </c>
      <c r="K3876" s="273">
        <v>99</v>
      </c>
      <c r="L3876" s="273">
        <v>99</v>
      </c>
      <c r="M3876" s="273">
        <v>38</v>
      </c>
      <c r="N3876" s="273">
        <v>99</v>
      </c>
      <c r="O3876" s="273">
        <v>99</v>
      </c>
      <c r="P3876" s="273">
        <v>9999</v>
      </c>
      <c r="Q3876" s="273">
        <v>1</v>
      </c>
      <c r="R3876" s="273">
        <v>1</v>
      </c>
      <c r="S3876" s="273">
        <v>1</v>
      </c>
      <c r="T3876" s="273">
        <v>1.6334531198954588E-2</v>
      </c>
      <c r="U3876" s="273">
        <v>2.3469956339885873E-2</v>
      </c>
      <c r="V3876" s="273">
        <v>2</v>
      </c>
      <c r="W3876" s="273">
        <v>38</v>
      </c>
      <c r="X3876" s="273">
        <v>144.20368364030335</v>
      </c>
      <c r="Y3876" s="273">
        <v>133.1</v>
      </c>
      <c r="Z3876" s="273">
        <v>133.1</v>
      </c>
      <c r="AA3876" s="273">
        <v>0</v>
      </c>
      <c r="AB3876" s="273">
        <v>0</v>
      </c>
    </row>
    <row r="3877" spans="1:28" s="273" customFormat="1">
      <c r="A3877" s="273">
        <v>10</v>
      </c>
      <c r="B3877" s="273">
        <v>986</v>
      </c>
      <c r="C3877" s="273">
        <v>1996</v>
      </c>
      <c r="D3877" s="273">
        <v>99</v>
      </c>
      <c r="E3877" s="273">
        <v>99</v>
      </c>
      <c r="F3877" s="273">
        <v>99</v>
      </c>
      <c r="G3877" s="273">
        <v>99</v>
      </c>
      <c r="H3877" s="273">
        <v>99</v>
      </c>
      <c r="I3877" s="273">
        <v>99</v>
      </c>
      <c r="J3877" s="273">
        <v>999</v>
      </c>
      <c r="K3877" s="273">
        <v>99</v>
      </c>
      <c r="L3877" s="273">
        <v>99</v>
      </c>
      <c r="M3877" s="273">
        <v>39</v>
      </c>
      <c r="N3877" s="273">
        <v>99</v>
      </c>
      <c r="O3877" s="273">
        <v>99</v>
      </c>
      <c r="P3877" s="273">
        <v>9999</v>
      </c>
      <c r="Q3877" s="273">
        <v>8</v>
      </c>
      <c r="R3877" s="273">
        <v>8</v>
      </c>
      <c r="S3877" s="273">
        <v>8</v>
      </c>
      <c r="T3877" s="273">
        <v>0.13067624959163671</v>
      </c>
      <c r="U3877" s="273">
        <v>0.22833393286640288</v>
      </c>
      <c r="V3877" s="273">
        <v>14.125</v>
      </c>
      <c r="W3877" s="273">
        <v>39</v>
      </c>
      <c r="X3877" s="273">
        <v>175.36565547128922</v>
      </c>
      <c r="Y3877" s="273">
        <v>161.86249999999995</v>
      </c>
      <c r="Z3877" s="273">
        <v>161.86249999999995</v>
      </c>
      <c r="AA3877" s="273">
        <v>31.454647410994951</v>
      </c>
      <c r="AB3877" s="273">
        <v>0</v>
      </c>
    </row>
    <row r="3878" spans="1:28" s="273" customFormat="1">
      <c r="A3878" s="273">
        <v>10</v>
      </c>
      <c r="B3878" s="273">
        <v>987</v>
      </c>
      <c r="C3878" s="273">
        <v>1996</v>
      </c>
      <c r="D3878" s="273">
        <v>99</v>
      </c>
      <c r="E3878" s="273">
        <v>99</v>
      </c>
      <c r="F3878" s="273">
        <v>99</v>
      </c>
      <c r="G3878" s="273">
        <v>99</v>
      </c>
      <c r="H3878" s="273">
        <v>99</v>
      </c>
      <c r="I3878" s="273">
        <v>99</v>
      </c>
      <c r="J3878" s="273">
        <v>999</v>
      </c>
      <c r="K3878" s="273">
        <v>99</v>
      </c>
      <c r="L3878" s="273">
        <v>99</v>
      </c>
      <c r="M3878" s="273">
        <v>40</v>
      </c>
      <c r="N3878" s="273">
        <v>99</v>
      </c>
      <c r="O3878" s="273">
        <v>99</v>
      </c>
      <c r="P3878" s="273">
        <v>9999</v>
      </c>
      <c r="Q3878" s="273">
        <v>12</v>
      </c>
      <c r="R3878" s="273">
        <v>12</v>
      </c>
      <c r="S3878" s="273">
        <v>12</v>
      </c>
      <c r="T3878" s="273">
        <v>0.19601437438745503</v>
      </c>
      <c r="U3878" s="273">
        <v>0.28437264154270442</v>
      </c>
      <c r="V3878" s="273">
        <v>12.833333333333336</v>
      </c>
      <c r="W3878" s="273">
        <v>40</v>
      </c>
      <c r="X3878" s="273">
        <v>145.60310581437349</v>
      </c>
      <c r="Y3878" s="273">
        <v>134.39166666666671</v>
      </c>
      <c r="Z3878" s="273">
        <v>134.39166666666671</v>
      </c>
      <c r="AA3878" s="273">
        <v>32.251730143082568</v>
      </c>
      <c r="AB3878" s="273">
        <v>0</v>
      </c>
    </row>
    <row r="3879" spans="1:28" s="273" customFormat="1">
      <c r="A3879" s="273">
        <v>10</v>
      </c>
      <c r="B3879" s="273">
        <v>988</v>
      </c>
      <c r="C3879" s="273">
        <v>1996</v>
      </c>
      <c r="D3879" s="273">
        <v>99</v>
      </c>
      <c r="E3879" s="273">
        <v>99</v>
      </c>
      <c r="F3879" s="273">
        <v>99</v>
      </c>
      <c r="G3879" s="273">
        <v>99</v>
      </c>
      <c r="H3879" s="273">
        <v>99</v>
      </c>
      <c r="I3879" s="273">
        <v>99</v>
      </c>
      <c r="J3879" s="273">
        <v>999</v>
      </c>
      <c r="K3879" s="273">
        <v>99</v>
      </c>
      <c r="L3879" s="273">
        <v>99</v>
      </c>
      <c r="M3879" s="273">
        <v>41</v>
      </c>
      <c r="N3879" s="273">
        <v>99</v>
      </c>
      <c r="O3879" s="273">
        <v>99</v>
      </c>
      <c r="P3879" s="273">
        <v>9999</v>
      </c>
      <c r="Q3879" s="273">
        <v>7</v>
      </c>
      <c r="R3879" s="273">
        <v>7</v>
      </c>
      <c r="S3879" s="273">
        <v>7</v>
      </c>
      <c r="T3879" s="273">
        <v>0.1143417183926822</v>
      </c>
      <c r="U3879" s="273">
        <v>0.20431734343370211</v>
      </c>
      <c r="V3879" s="273">
        <v>5</v>
      </c>
      <c r="W3879" s="273">
        <v>41</v>
      </c>
      <c r="X3879" s="273">
        <v>179.33756384460605</v>
      </c>
      <c r="Y3879" s="273">
        <v>165.52857142857141</v>
      </c>
      <c r="Z3879" s="273">
        <v>165.52857142857141</v>
      </c>
      <c r="AA3879" s="273">
        <v>28.245642611394445</v>
      </c>
      <c r="AB3879" s="273">
        <v>0</v>
      </c>
    </row>
    <row r="3880" spans="1:28" s="273" customFormat="1">
      <c r="A3880" s="273">
        <v>10</v>
      </c>
      <c r="B3880" s="273">
        <v>989</v>
      </c>
      <c r="C3880" s="273">
        <v>1996</v>
      </c>
      <c r="D3880" s="273">
        <v>99</v>
      </c>
      <c r="E3880" s="273">
        <v>99</v>
      </c>
      <c r="F3880" s="273">
        <v>99</v>
      </c>
      <c r="G3880" s="273">
        <v>99</v>
      </c>
      <c r="H3880" s="273">
        <v>99</v>
      </c>
      <c r="I3880" s="273">
        <v>99</v>
      </c>
      <c r="J3880" s="273">
        <v>999</v>
      </c>
      <c r="K3880" s="273">
        <v>99</v>
      </c>
      <c r="L3880" s="273">
        <v>99</v>
      </c>
      <c r="M3880" s="273">
        <v>42</v>
      </c>
      <c r="N3880" s="273">
        <v>99</v>
      </c>
      <c r="O3880" s="273">
        <v>99</v>
      </c>
      <c r="P3880" s="273">
        <v>9999</v>
      </c>
      <c r="Q3880" s="273">
        <v>9</v>
      </c>
      <c r="R3880" s="273">
        <v>9</v>
      </c>
      <c r="S3880" s="273">
        <v>9</v>
      </c>
      <c r="T3880" s="273">
        <v>0.14701078079059129</v>
      </c>
      <c r="U3880" s="273">
        <v>0.21480917215063089</v>
      </c>
      <c r="V3880" s="273">
        <v>15.444444444444445</v>
      </c>
      <c r="W3880" s="273">
        <v>42</v>
      </c>
      <c r="X3880" s="273">
        <v>146.64740580233541</v>
      </c>
      <c r="Y3880" s="273">
        <v>135.35555555555555</v>
      </c>
      <c r="Z3880" s="273">
        <v>135.35555555555555</v>
      </c>
      <c r="AA3880" s="273">
        <v>24.936502076323123</v>
      </c>
      <c r="AB3880" s="273">
        <v>0</v>
      </c>
    </row>
    <row r="3881" spans="1:28" s="273" customFormat="1">
      <c r="A3881" s="273">
        <v>10</v>
      </c>
      <c r="B3881" s="273">
        <v>990</v>
      </c>
      <c r="C3881" s="273">
        <v>1996</v>
      </c>
      <c r="D3881" s="273">
        <v>99</v>
      </c>
      <c r="E3881" s="273">
        <v>99</v>
      </c>
      <c r="F3881" s="273">
        <v>99</v>
      </c>
      <c r="G3881" s="273">
        <v>99</v>
      </c>
      <c r="H3881" s="273">
        <v>99</v>
      </c>
      <c r="I3881" s="273">
        <v>99</v>
      </c>
      <c r="J3881" s="273">
        <v>999</v>
      </c>
      <c r="K3881" s="273">
        <v>99</v>
      </c>
      <c r="L3881" s="273">
        <v>99</v>
      </c>
      <c r="M3881" s="273">
        <v>43</v>
      </c>
      <c r="N3881" s="273">
        <v>99</v>
      </c>
      <c r="O3881" s="273">
        <v>99</v>
      </c>
      <c r="P3881" s="273">
        <v>9999</v>
      </c>
      <c r="Q3881" s="273">
        <v>16</v>
      </c>
      <c r="R3881" s="273">
        <v>16</v>
      </c>
      <c r="S3881" s="273">
        <v>16</v>
      </c>
      <c r="T3881" s="273">
        <v>0.26135249918327341</v>
      </c>
      <c r="U3881" s="273">
        <v>0.46885249370490278</v>
      </c>
      <c r="V3881" s="273">
        <v>5</v>
      </c>
      <c r="W3881" s="273">
        <v>43</v>
      </c>
      <c r="X3881" s="273">
        <v>180.04469122426869</v>
      </c>
      <c r="Y3881" s="273">
        <v>166.18124999999995</v>
      </c>
      <c r="Z3881" s="273">
        <v>166.18124999999995</v>
      </c>
      <c r="AA3881" s="273">
        <v>36.212898578234622</v>
      </c>
      <c r="AB3881" s="273">
        <v>0</v>
      </c>
    </row>
    <row r="3882" spans="1:28" s="273" customFormat="1">
      <c r="A3882" s="273">
        <v>10</v>
      </c>
      <c r="B3882" s="273">
        <v>991</v>
      </c>
      <c r="C3882" s="273">
        <v>1996</v>
      </c>
      <c r="D3882" s="273">
        <v>99</v>
      </c>
      <c r="E3882" s="273">
        <v>99</v>
      </c>
      <c r="F3882" s="273">
        <v>99</v>
      </c>
      <c r="G3882" s="273">
        <v>99</v>
      </c>
      <c r="H3882" s="273">
        <v>99</v>
      </c>
      <c r="I3882" s="273">
        <v>99</v>
      </c>
      <c r="J3882" s="273">
        <v>999</v>
      </c>
      <c r="K3882" s="273">
        <v>99</v>
      </c>
      <c r="L3882" s="273">
        <v>99</v>
      </c>
      <c r="M3882" s="273">
        <v>44</v>
      </c>
      <c r="N3882" s="273">
        <v>99</v>
      </c>
      <c r="O3882" s="273">
        <v>99</v>
      </c>
      <c r="P3882" s="273">
        <v>9999</v>
      </c>
      <c r="Q3882" s="273">
        <v>19</v>
      </c>
      <c r="R3882" s="273">
        <v>20</v>
      </c>
      <c r="S3882" s="273">
        <v>20</v>
      </c>
      <c r="T3882" s="273">
        <v>0.32669062397909177</v>
      </c>
      <c r="U3882" s="273">
        <v>0.54040852888691371</v>
      </c>
      <c r="V3882" s="273">
        <v>9.6999999999999993</v>
      </c>
      <c r="W3882" s="273">
        <v>44</v>
      </c>
      <c r="X3882" s="273">
        <v>166.01841820151679</v>
      </c>
      <c r="Y3882" s="273">
        <v>153.23500000000004</v>
      </c>
      <c r="Z3882" s="273">
        <v>153.23500000000004</v>
      </c>
      <c r="AA3882" s="273">
        <v>35.549996835442805</v>
      </c>
      <c r="AB3882" s="273">
        <v>0</v>
      </c>
    </row>
    <row r="3883" spans="1:28" s="273" customFormat="1">
      <c r="A3883" s="273">
        <v>10</v>
      </c>
      <c r="B3883" s="273">
        <v>992</v>
      </c>
      <c r="C3883" s="273">
        <v>1996</v>
      </c>
      <c r="D3883" s="273">
        <v>99</v>
      </c>
      <c r="E3883" s="273">
        <v>99</v>
      </c>
      <c r="F3883" s="273">
        <v>99</v>
      </c>
      <c r="G3883" s="273">
        <v>99</v>
      </c>
      <c r="H3883" s="273">
        <v>99</v>
      </c>
      <c r="I3883" s="273">
        <v>99</v>
      </c>
      <c r="J3883" s="273">
        <v>999</v>
      </c>
      <c r="K3883" s="273">
        <v>99</v>
      </c>
      <c r="L3883" s="273">
        <v>99</v>
      </c>
      <c r="M3883" s="273">
        <v>45</v>
      </c>
      <c r="N3883" s="273">
        <v>99</v>
      </c>
      <c r="O3883" s="273">
        <v>99</v>
      </c>
      <c r="P3883" s="273">
        <v>9999</v>
      </c>
      <c r="Q3883" s="273">
        <v>39</v>
      </c>
      <c r="R3883" s="273">
        <v>46</v>
      </c>
      <c r="S3883" s="273">
        <v>46</v>
      </c>
      <c r="T3883" s="273">
        <v>0.751388435151911</v>
      </c>
      <c r="U3883" s="273">
        <v>1.1752611495517613</v>
      </c>
      <c r="V3883" s="273">
        <v>9.9782608695652169</v>
      </c>
      <c r="W3883" s="273">
        <v>45</v>
      </c>
      <c r="X3883" s="273">
        <v>156.97866126525037</v>
      </c>
      <c r="Y3883" s="273">
        <v>144.89130434782612</v>
      </c>
      <c r="Z3883" s="273">
        <v>144.89130434782612</v>
      </c>
      <c r="AA3883" s="273">
        <v>35.132518233526973</v>
      </c>
      <c r="AB3883" s="273">
        <v>0</v>
      </c>
    </row>
    <row r="3884" spans="1:28" s="273" customFormat="1">
      <c r="A3884" s="273">
        <v>10</v>
      </c>
      <c r="B3884" s="273">
        <v>993</v>
      </c>
      <c r="C3884" s="273">
        <v>1996</v>
      </c>
      <c r="D3884" s="273">
        <v>99</v>
      </c>
      <c r="E3884" s="273">
        <v>99</v>
      </c>
      <c r="F3884" s="273">
        <v>99</v>
      </c>
      <c r="G3884" s="273">
        <v>99</v>
      </c>
      <c r="H3884" s="273">
        <v>99</v>
      </c>
      <c r="I3884" s="273">
        <v>99</v>
      </c>
      <c r="J3884" s="273">
        <v>999</v>
      </c>
      <c r="K3884" s="273">
        <v>99</v>
      </c>
      <c r="L3884" s="273">
        <v>99</v>
      </c>
      <c r="M3884" s="273">
        <v>46</v>
      </c>
      <c r="N3884" s="273">
        <v>99</v>
      </c>
      <c r="O3884" s="273">
        <v>99</v>
      </c>
      <c r="P3884" s="273">
        <v>9999</v>
      </c>
      <c r="Q3884" s="273">
        <v>42</v>
      </c>
      <c r="R3884" s="273">
        <v>46</v>
      </c>
      <c r="S3884" s="273">
        <v>46</v>
      </c>
      <c r="T3884" s="273">
        <v>0.751388435151911</v>
      </c>
      <c r="U3884" s="273">
        <v>1.2081649350740955</v>
      </c>
      <c r="V3884" s="273">
        <v>15.913043478260869</v>
      </c>
      <c r="W3884" s="273">
        <v>46</v>
      </c>
      <c r="X3884" s="273">
        <v>161.37359272693018</v>
      </c>
      <c r="Y3884" s="273">
        <v>148.94782608695652</v>
      </c>
      <c r="Z3884" s="273">
        <v>148.94782608695652</v>
      </c>
      <c r="AA3884" s="273">
        <v>33.465022227176341</v>
      </c>
      <c r="AB3884" s="273">
        <v>0</v>
      </c>
    </row>
    <row r="3885" spans="1:28" s="273" customFormat="1">
      <c r="A3885" s="273">
        <v>10</v>
      </c>
      <c r="B3885" s="273">
        <v>994</v>
      </c>
      <c r="C3885" s="273">
        <v>1996</v>
      </c>
      <c r="D3885" s="273">
        <v>99</v>
      </c>
      <c r="E3885" s="273">
        <v>99</v>
      </c>
      <c r="F3885" s="273">
        <v>99</v>
      </c>
      <c r="G3885" s="273">
        <v>99</v>
      </c>
      <c r="H3885" s="273">
        <v>99</v>
      </c>
      <c r="I3885" s="273">
        <v>99</v>
      </c>
      <c r="J3885" s="273">
        <v>999</v>
      </c>
      <c r="K3885" s="273">
        <v>99</v>
      </c>
      <c r="L3885" s="273">
        <v>99</v>
      </c>
      <c r="M3885" s="273">
        <v>47</v>
      </c>
      <c r="N3885" s="273">
        <v>99</v>
      </c>
      <c r="O3885" s="273">
        <v>99</v>
      </c>
      <c r="P3885" s="273">
        <v>9999</v>
      </c>
      <c r="Q3885" s="273">
        <v>55</v>
      </c>
      <c r="R3885" s="273">
        <v>63</v>
      </c>
      <c r="S3885" s="273">
        <v>63</v>
      </c>
      <c r="T3885" s="273">
        <v>1.0290754655341388</v>
      </c>
      <c r="U3885" s="273">
        <v>1.6797858608942211</v>
      </c>
      <c r="V3885" s="273">
        <v>9.4444444444444446</v>
      </c>
      <c r="W3885" s="273">
        <v>47</v>
      </c>
      <c r="X3885" s="273">
        <v>163.82396945777222</v>
      </c>
      <c r="Y3885" s="273">
        <v>151.2095238095238</v>
      </c>
      <c r="Z3885" s="273">
        <v>151.2095238095238</v>
      </c>
      <c r="AA3885" s="273">
        <v>28.700736754470757</v>
      </c>
      <c r="AB3885" s="273">
        <v>0</v>
      </c>
    </row>
    <row r="3886" spans="1:28" s="273" customFormat="1">
      <c r="A3886" s="273">
        <v>10</v>
      </c>
      <c r="B3886" s="273">
        <v>995</v>
      </c>
      <c r="C3886" s="273">
        <v>1996</v>
      </c>
      <c r="D3886" s="273">
        <v>99</v>
      </c>
      <c r="E3886" s="273">
        <v>99</v>
      </c>
      <c r="F3886" s="273">
        <v>99</v>
      </c>
      <c r="G3886" s="273">
        <v>99</v>
      </c>
      <c r="H3886" s="273">
        <v>99</v>
      </c>
      <c r="I3886" s="273">
        <v>99</v>
      </c>
      <c r="J3886" s="273">
        <v>999</v>
      </c>
      <c r="K3886" s="273">
        <v>99</v>
      </c>
      <c r="L3886" s="273">
        <v>99</v>
      </c>
      <c r="M3886" s="273">
        <v>48</v>
      </c>
      <c r="N3886" s="273">
        <v>99</v>
      </c>
      <c r="O3886" s="273">
        <v>99</v>
      </c>
      <c r="P3886" s="273">
        <v>9999</v>
      </c>
      <c r="Q3886" s="273">
        <v>83</v>
      </c>
      <c r="R3886" s="273">
        <v>92</v>
      </c>
      <c r="S3886" s="273">
        <v>92</v>
      </c>
      <c r="T3886" s="273">
        <v>1.502776870303822</v>
      </c>
      <c r="U3886" s="273">
        <v>2.2786841307123158</v>
      </c>
      <c r="V3886" s="273">
        <v>17</v>
      </c>
      <c r="W3886" s="273">
        <v>48</v>
      </c>
      <c r="X3886" s="273">
        <v>152.18097884968662</v>
      </c>
      <c r="Y3886" s="273">
        <v>140.46304347826089</v>
      </c>
      <c r="Z3886" s="273">
        <v>140.46304347826089</v>
      </c>
      <c r="AA3886" s="273">
        <v>29.081806345247095</v>
      </c>
      <c r="AB3886" s="273">
        <v>0</v>
      </c>
    </row>
    <row r="3887" spans="1:28" s="273" customFormat="1">
      <c r="A3887" s="273">
        <v>10</v>
      </c>
      <c r="B3887" s="273">
        <v>996</v>
      </c>
      <c r="C3887" s="273">
        <v>1996</v>
      </c>
      <c r="D3887" s="273">
        <v>99</v>
      </c>
      <c r="E3887" s="273">
        <v>99</v>
      </c>
      <c r="F3887" s="273">
        <v>99</v>
      </c>
      <c r="G3887" s="273">
        <v>99</v>
      </c>
      <c r="H3887" s="273">
        <v>99</v>
      </c>
      <c r="I3887" s="273">
        <v>99</v>
      </c>
      <c r="J3887" s="273">
        <v>999</v>
      </c>
      <c r="K3887" s="273">
        <v>99</v>
      </c>
      <c r="L3887" s="273">
        <v>99</v>
      </c>
      <c r="M3887" s="273">
        <v>49</v>
      </c>
      <c r="N3887" s="273">
        <v>99</v>
      </c>
      <c r="O3887" s="273">
        <v>99</v>
      </c>
      <c r="P3887" s="273">
        <v>9999</v>
      </c>
      <c r="Q3887" s="273">
        <v>106</v>
      </c>
      <c r="R3887" s="273">
        <v>124</v>
      </c>
      <c r="S3887" s="273">
        <v>124</v>
      </c>
      <c r="T3887" s="273">
        <v>2.0254818686703686</v>
      </c>
      <c r="U3887" s="273">
        <v>3.194682494339705</v>
      </c>
      <c r="V3887" s="273">
        <v>8.8306451612903203</v>
      </c>
      <c r="W3887" s="273">
        <v>49</v>
      </c>
      <c r="X3887" s="273">
        <v>158.29605424107925</v>
      </c>
      <c r="Y3887" s="273">
        <v>146.1072580645162</v>
      </c>
      <c r="Z3887" s="273">
        <v>146.1072580645162</v>
      </c>
      <c r="AA3887" s="273">
        <v>31.785473384680312</v>
      </c>
      <c r="AB3887" s="273">
        <v>0</v>
      </c>
    </row>
    <row r="3888" spans="1:28" s="273" customFormat="1">
      <c r="A3888" s="273">
        <v>10</v>
      </c>
      <c r="B3888" s="273">
        <v>997</v>
      </c>
      <c r="C3888" s="273">
        <v>1996</v>
      </c>
      <c r="D3888" s="273">
        <v>99</v>
      </c>
      <c r="E3888" s="273">
        <v>99</v>
      </c>
      <c r="F3888" s="273">
        <v>99</v>
      </c>
      <c r="G3888" s="273">
        <v>99</v>
      </c>
      <c r="H3888" s="273">
        <v>99</v>
      </c>
      <c r="I3888" s="273">
        <v>99</v>
      </c>
      <c r="J3888" s="273">
        <v>999</v>
      </c>
      <c r="K3888" s="273">
        <v>99</v>
      </c>
      <c r="L3888" s="273">
        <v>99</v>
      </c>
      <c r="M3888" s="273">
        <v>50</v>
      </c>
      <c r="N3888" s="273">
        <v>99</v>
      </c>
      <c r="O3888" s="273">
        <v>99</v>
      </c>
      <c r="P3888" s="273">
        <v>9999</v>
      </c>
      <c r="Q3888" s="273">
        <v>165</v>
      </c>
      <c r="R3888" s="273">
        <v>193</v>
      </c>
      <c r="S3888" s="273">
        <v>193</v>
      </c>
      <c r="T3888" s="273">
        <v>3.1525645213982347</v>
      </c>
      <c r="U3888" s="273">
        <v>4.6127369037290968</v>
      </c>
      <c r="V3888" s="273">
        <v>14.663212435233161</v>
      </c>
      <c r="W3888" s="273">
        <v>50</v>
      </c>
      <c r="X3888" s="273">
        <v>146.84712499789487</v>
      </c>
      <c r="Y3888" s="273">
        <v>135.53989637305702</v>
      </c>
      <c r="Z3888" s="273">
        <v>135.53989637305702</v>
      </c>
      <c r="AA3888" s="273">
        <v>29.809219180914202</v>
      </c>
      <c r="AB3888" s="273">
        <v>0</v>
      </c>
    </row>
    <row r="3889" spans="1:28" s="273" customFormat="1">
      <c r="A3889" s="273">
        <v>10</v>
      </c>
      <c r="B3889" s="273">
        <v>998</v>
      </c>
      <c r="C3889" s="273">
        <v>1996</v>
      </c>
      <c r="D3889" s="273">
        <v>99</v>
      </c>
      <c r="E3889" s="273">
        <v>99</v>
      </c>
      <c r="F3889" s="273">
        <v>99</v>
      </c>
      <c r="G3889" s="273">
        <v>99</v>
      </c>
      <c r="H3889" s="273">
        <v>99</v>
      </c>
      <c r="I3889" s="273">
        <v>99</v>
      </c>
      <c r="J3889" s="273">
        <v>999</v>
      </c>
      <c r="K3889" s="273">
        <v>99</v>
      </c>
      <c r="L3889" s="273">
        <v>99</v>
      </c>
      <c r="M3889" s="273">
        <v>51</v>
      </c>
      <c r="N3889" s="273">
        <v>99</v>
      </c>
      <c r="O3889" s="273">
        <v>99</v>
      </c>
      <c r="P3889" s="273">
        <v>9999</v>
      </c>
      <c r="Q3889" s="273">
        <v>126</v>
      </c>
      <c r="R3889" s="273">
        <v>132</v>
      </c>
      <c r="S3889" s="273">
        <v>132</v>
      </c>
      <c r="T3889" s="273">
        <v>2.1561581182620064</v>
      </c>
      <c r="U3889" s="273">
        <v>3.0287352673564838</v>
      </c>
      <c r="V3889" s="273">
        <v>12.356060606060604</v>
      </c>
      <c r="W3889" s="273">
        <v>51</v>
      </c>
      <c r="X3889" s="273">
        <v>140.97803604845862</v>
      </c>
      <c r="Y3889" s="273">
        <v>130.1227272727273</v>
      </c>
      <c r="Z3889" s="273">
        <v>130.1227272727273</v>
      </c>
      <c r="AA3889" s="273">
        <v>27.751329727652287</v>
      </c>
      <c r="AB3889" s="273">
        <v>0</v>
      </c>
    </row>
    <row r="3890" spans="1:28" s="273" customFormat="1">
      <c r="A3890" s="273">
        <v>10</v>
      </c>
      <c r="B3890" s="273">
        <v>999</v>
      </c>
      <c r="C3890" s="273">
        <v>1996</v>
      </c>
      <c r="D3890" s="273">
        <v>99</v>
      </c>
      <c r="E3890" s="273">
        <v>99</v>
      </c>
      <c r="F3890" s="273">
        <v>99</v>
      </c>
      <c r="G3890" s="273">
        <v>99</v>
      </c>
      <c r="H3890" s="273">
        <v>99</v>
      </c>
      <c r="I3890" s="273">
        <v>99</v>
      </c>
      <c r="J3890" s="273">
        <v>999</v>
      </c>
      <c r="K3890" s="273">
        <v>99</v>
      </c>
      <c r="L3890" s="273">
        <v>99</v>
      </c>
      <c r="M3890" s="273">
        <v>52</v>
      </c>
      <c r="N3890" s="273">
        <v>99</v>
      </c>
      <c r="O3890" s="273">
        <v>99</v>
      </c>
      <c r="P3890" s="273">
        <v>9999</v>
      </c>
      <c r="Q3890" s="273">
        <v>233</v>
      </c>
      <c r="R3890" s="273">
        <v>281</v>
      </c>
      <c r="S3890" s="273">
        <v>281</v>
      </c>
      <c r="T3890" s="273">
        <v>4.5900032669062405</v>
      </c>
      <c r="U3890" s="273">
        <v>6.832966560161382</v>
      </c>
      <c r="V3890" s="273">
        <v>12.87900355871886</v>
      </c>
      <c r="W3890" s="273">
        <v>52</v>
      </c>
      <c r="X3890" s="273">
        <v>149.40565924977739</v>
      </c>
      <c r="Y3890" s="273">
        <v>137.90142348754452</v>
      </c>
      <c r="Z3890" s="273">
        <v>137.90142348754452</v>
      </c>
      <c r="AA3890" s="273">
        <v>26.80607167043912</v>
      </c>
      <c r="AB3890" s="273">
        <v>0</v>
      </c>
    </row>
    <row r="3891" spans="1:28" s="273" customFormat="1">
      <c r="A3891" s="273">
        <v>10</v>
      </c>
      <c r="B3891" s="273">
        <v>1000</v>
      </c>
      <c r="C3891" s="273">
        <v>1996</v>
      </c>
      <c r="D3891" s="273">
        <v>99</v>
      </c>
      <c r="E3891" s="273">
        <v>99</v>
      </c>
      <c r="F3891" s="273">
        <v>99</v>
      </c>
      <c r="G3891" s="273">
        <v>99</v>
      </c>
      <c r="H3891" s="273">
        <v>99</v>
      </c>
      <c r="I3891" s="273">
        <v>99</v>
      </c>
      <c r="J3891" s="273">
        <v>999</v>
      </c>
      <c r="K3891" s="273">
        <v>99</v>
      </c>
      <c r="L3891" s="273">
        <v>99</v>
      </c>
      <c r="M3891" s="273">
        <v>53</v>
      </c>
      <c r="N3891" s="273">
        <v>99</v>
      </c>
      <c r="O3891" s="273">
        <v>99</v>
      </c>
      <c r="P3891" s="273">
        <v>9999</v>
      </c>
      <c r="Q3891" s="273">
        <v>218</v>
      </c>
      <c r="R3891" s="273">
        <v>262</v>
      </c>
      <c r="S3891" s="273">
        <v>262</v>
      </c>
      <c r="T3891" s="273">
        <v>4.2796471741261035</v>
      </c>
      <c r="U3891" s="273">
        <v>6.0023663922921244</v>
      </c>
      <c r="V3891" s="273">
        <v>11.683206106870232</v>
      </c>
      <c r="W3891" s="273">
        <v>53</v>
      </c>
      <c r="X3891" s="273">
        <v>140.76195280904443</v>
      </c>
      <c r="Y3891" s="273">
        <v>129.9232824427481</v>
      </c>
      <c r="Z3891" s="273">
        <v>129.9232824427481</v>
      </c>
      <c r="AA3891" s="273">
        <v>24.592761609398199</v>
      </c>
      <c r="AB3891" s="273">
        <v>0</v>
      </c>
    </row>
    <row r="3892" spans="1:28" s="273" customFormat="1">
      <c r="A3892" s="273">
        <v>10</v>
      </c>
      <c r="B3892" s="273">
        <v>1001</v>
      </c>
      <c r="C3892" s="273">
        <v>1996</v>
      </c>
      <c r="D3892" s="273">
        <v>99</v>
      </c>
      <c r="E3892" s="273">
        <v>99</v>
      </c>
      <c r="F3892" s="273">
        <v>99</v>
      </c>
      <c r="G3892" s="273">
        <v>99</v>
      </c>
      <c r="H3892" s="273">
        <v>99</v>
      </c>
      <c r="I3892" s="273">
        <v>99</v>
      </c>
      <c r="J3892" s="273">
        <v>999</v>
      </c>
      <c r="K3892" s="273">
        <v>99</v>
      </c>
      <c r="L3892" s="273">
        <v>99</v>
      </c>
      <c r="M3892" s="273">
        <v>54</v>
      </c>
      <c r="N3892" s="273">
        <v>99</v>
      </c>
      <c r="O3892" s="273">
        <v>99</v>
      </c>
      <c r="P3892" s="273">
        <v>9999</v>
      </c>
      <c r="Q3892" s="273">
        <v>278</v>
      </c>
      <c r="R3892" s="273">
        <v>323</v>
      </c>
      <c r="S3892" s="273">
        <v>323</v>
      </c>
      <c r="T3892" s="273">
        <v>5.2760535772623323</v>
      </c>
      <c r="U3892" s="273">
        <v>7.0973782771535596</v>
      </c>
      <c r="V3892" s="273">
        <v>12.916408668730652</v>
      </c>
      <c r="W3892" s="273">
        <v>54</v>
      </c>
      <c r="X3892" s="273">
        <v>135.00799989266397</v>
      </c>
      <c r="Y3892" s="273">
        <v>124.61238390092878</v>
      </c>
      <c r="Z3892" s="273">
        <v>124.61238390092878</v>
      </c>
      <c r="AA3892" s="273">
        <v>25.15218142706328</v>
      </c>
      <c r="AB3892" s="273">
        <v>0</v>
      </c>
    </row>
    <row r="3893" spans="1:28" s="273" customFormat="1">
      <c r="A3893" s="273">
        <v>10</v>
      </c>
      <c r="B3893" s="273">
        <v>1002</v>
      </c>
      <c r="C3893" s="273">
        <v>1996</v>
      </c>
      <c r="D3893" s="273">
        <v>99</v>
      </c>
      <c r="E3893" s="273">
        <v>99</v>
      </c>
      <c r="F3893" s="273">
        <v>99</v>
      </c>
      <c r="G3893" s="273">
        <v>99</v>
      </c>
      <c r="H3893" s="273">
        <v>99</v>
      </c>
      <c r="I3893" s="273">
        <v>99</v>
      </c>
      <c r="J3893" s="273">
        <v>999</v>
      </c>
      <c r="K3893" s="273">
        <v>99</v>
      </c>
      <c r="L3893" s="273">
        <v>99</v>
      </c>
      <c r="M3893" s="273">
        <v>55</v>
      </c>
      <c r="N3893" s="273">
        <v>99</v>
      </c>
      <c r="O3893" s="273">
        <v>99</v>
      </c>
      <c r="P3893" s="273">
        <v>9999</v>
      </c>
      <c r="Q3893" s="273">
        <v>398</v>
      </c>
      <c r="R3893" s="273">
        <v>521</v>
      </c>
      <c r="S3893" s="273">
        <v>521</v>
      </c>
      <c r="T3893" s="273">
        <v>8.5102907546553404</v>
      </c>
      <c r="U3893" s="273">
        <v>11.476032783878908</v>
      </c>
      <c r="V3893" s="273">
        <v>15.1362763915547</v>
      </c>
      <c r="W3893" s="273">
        <v>55</v>
      </c>
      <c r="X3893" s="273">
        <v>135.33749373548244</v>
      </c>
      <c r="Y3893" s="273">
        <v>124.91650671785028</v>
      </c>
      <c r="Z3893" s="273">
        <v>124.91650671785028</v>
      </c>
      <c r="AA3893" s="273">
        <v>25.676994716333496</v>
      </c>
      <c r="AB3893" s="273">
        <v>0</v>
      </c>
    </row>
    <row r="3894" spans="1:28" s="273" customFormat="1">
      <c r="A3894" s="273">
        <v>10</v>
      </c>
      <c r="B3894" s="273">
        <v>1003</v>
      </c>
      <c r="C3894" s="273">
        <v>1996</v>
      </c>
      <c r="D3894" s="273">
        <v>99</v>
      </c>
      <c r="E3894" s="273">
        <v>99</v>
      </c>
      <c r="F3894" s="273">
        <v>99</v>
      </c>
      <c r="G3894" s="273">
        <v>99</v>
      </c>
      <c r="H3894" s="273">
        <v>99</v>
      </c>
      <c r="I3894" s="273">
        <v>99</v>
      </c>
      <c r="J3894" s="273">
        <v>999</v>
      </c>
      <c r="K3894" s="273">
        <v>99</v>
      </c>
      <c r="L3894" s="273">
        <v>99</v>
      </c>
      <c r="M3894" s="273">
        <v>56</v>
      </c>
      <c r="N3894" s="273">
        <v>99</v>
      </c>
      <c r="O3894" s="273">
        <v>99</v>
      </c>
      <c r="P3894" s="273">
        <v>9999</v>
      </c>
      <c r="Q3894" s="273">
        <v>299</v>
      </c>
      <c r="R3894" s="273">
        <v>417</v>
      </c>
      <c r="S3894" s="273">
        <v>417</v>
      </c>
      <c r="T3894" s="273">
        <v>6.8114995099640643</v>
      </c>
      <c r="U3894" s="273">
        <v>8.9936837427791581</v>
      </c>
      <c r="V3894" s="273">
        <v>14.829736211031173</v>
      </c>
      <c r="W3894" s="273">
        <v>56</v>
      </c>
      <c r="X3894" s="273">
        <v>132.51517962228277</v>
      </c>
      <c r="Y3894" s="273">
        <v>122.31151079136698</v>
      </c>
      <c r="Z3894" s="273">
        <v>122.31151079136698</v>
      </c>
      <c r="AA3894" s="273">
        <v>22.209939267675946</v>
      </c>
      <c r="AB3894" s="273">
        <v>0</v>
      </c>
    </row>
    <row r="3895" spans="1:28" s="273" customFormat="1">
      <c r="A3895" s="273">
        <v>10</v>
      </c>
      <c r="B3895" s="273">
        <v>1004</v>
      </c>
      <c r="C3895" s="273">
        <v>1996</v>
      </c>
      <c r="D3895" s="273">
        <v>99</v>
      </c>
      <c r="E3895" s="273">
        <v>99</v>
      </c>
      <c r="F3895" s="273">
        <v>99</v>
      </c>
      <c r="G3895" s="273">
        <v>99</v>
      </c>
      <c r="H3895" s="273">
        <v>99</v>
      </c>
      <c r="I3895" s="273">
        <v>99</v>
      </c>
      <c r="J3895" s="273">
        <v>999</v>
      </c>
      <c r="K3895" s="273">
        <v>99</v>
      </c>
      <c r="L3895" s="273">
        <v>99</v>
      </c>
      <c r="M3895" s="273">
        <v>57</v>
      </c>
      <c r="N3895" s="273">
        <v>99</v>
      </c>
      <c r="O3895" s="273">
        <v>99</v>
      </c>
      <c r="P3895" s="273">
        <v>9999</v>
      </c>
      <c r="Q3895" s="273">
        <v>227</v>
      </c>
      <c r="R3895" s="273">
        <v>295</v>
      </c>
      <c r="S3895" s="273">
        <v>295</v>
      </c>
      <c r="T3895" s="273">
        <v>4.818686703691605</v>
      </c>
      <c r="U3895" s="273">
        <v>6.2771465047221993</v>
      </c>
      <c r="V3895" s="273">
        <v>14.576271186440678</v>
      </c>
      <c r="W3895" s="273">
        <v>57</v>
      </c>
      <c r="X3895" s="273">
        <v>130.73874800301147</v>
      </c>
      <c r="Y3895" s="273">
        <v>120.67186440677956</v>
      </c>
      <c r="Z3895" s="273">
        <v>120.67186440677956</v>
      </c>
      <c r="AA3895" s="273">
        <v>21.996318372576216</v>
      </c>
      <c r="AB3895" s="273">
        <v>0</v>
      </c>
    </row>
    <row r="3896" spans="1:28" s="273" customFormat="1">
      <c r="A3896" s="273">
        <v>10</v>
      </c>
      <c r="B3896" s="273">
        <v>1005</v>
      </c>
      <c r="C3896" s="273">
        <v>1996</v>
      </c>
      <c r="D3896" s="273">
        <v>99</v>
      </c>
      <c r="E3896" s="273">
        <v>99</v>
      </c>
      <c r="F3896" s="273">
        <v>99</v>
      </c>
      <c r="G3896" s="273">
        <v>99</v>
      </c>
      <c r="H3896" s="273">
        <v>99</v>
      </c>
      <c r="I3896" s="273">
        <v>99</v>
      </c>
      <c r="J3896" s="273">
        <v>999</v>
      </c>
      <c r="K3896" s="273">
        <v>99</v>
      </c>
      <c r="L3896" s="273">
        <v>99</v>
      </c>
      <c r="M3896" s="273">
        <v>58</v>
      </c>
      <c r="N3896" s="273">
        <v>99</v>
      </c>
      <c r="O3896" s="273">
        <v>99</v>
      </c>
      <c r="P3896" s="273">
        <v>9999</v>
      </c>
      <c r="Q3896" s="273">
        <v>396</v>
      </c>
      <c r="R3896" s="273">
        <v>565</v>
      </c>
      <c r="S3896" s="273">
        <v>565</v>
      </c>
      <c r="T3896" s="273">
        <v>9.2290101274093441</v>
      </c>
      <c r="U3896" s="273">
        <v>11.843423122227158</v>
      </c>
      <c r="V3896" s="273">
        <v>15.053097345132741</v>
      </c>
      <c r="W3896" s="273">
        <v>58</v>
      </c>
      <c r="X3896" s="273">
        <v>128.79318114267647</v>
      </c>
      <c r="Y3896" s="273">
        <v>118.87610619469022</v>
      </c>
      <c r="Z3896" s="273">
        <v>118.87610619469022</v>
      </c>
      <c r="AA3896" s="273">
        <v>23.242638093517911</v>
      </c>
      <c r="AB3896" s="273">
        <v>0</v>
      </c>
    </row>
    <row r="3897" spans="1:28" s="273" customFormat="1">
      <c r="A3897" s="273">
        <v>10</v>
      </c>
      <c r="B3897" s="273">
        <v>1006</v>
      </c>
      <c r="C3897" s="273">
        <v>1996</v>
      </c>
      <c r="D3897" s="273">
        <v>99</v>
      </c>
      <c r="E3897" s="273">
        <v>99</v>
      </c>
      <c r="F3897" s="273">
        <v>99</v>
      </c>
      <c r="G3897" s="273">
        <v>99</v>
      </c>
      <c r="H3897" s="273">
        <v>99</v>
      </c>
      <c r="I3897" s="273">
        <v>99</v>
      </c>
      <c r="J3897" s="273">
        <v>999</v>
      </c>
      <c r="K3897" s="273">
        <v>99</v>
      </c>
      <c r="L3897" s="273">
        <v>99</v>
      </c>
      <c r="M3897" s="273">
        <v>59</v>
      </c>
      <c r="N3897" s="273">
        <v>99</v>
      </c>
      <c r="O3897" s="273">
        <v>99</v>
      </c>
      <c r="P3897" s="273">
        <v>9999</v>
      </c>
      <c r="Q3897" s="273">
        <v>273</v>
      </c>
      <c r="R3897" s="273">
        <v>337</v>
      </c>
      <c r="S3897" s="273">
        <v>337</v>
      </c>
      <c r="T3897" s="273">
        <v>5.5047370140476968</v>
      </c>
      <c r="U3897" s="273">
        <v>6.7235165083193982</v>
      </c>
      <c r="V3897" s="273">
        <v>14.504451038575674</v>
      </c>
      <c r="W3897" s="273">
        <v>59</v>
      </c>
      <c r="X3897" s="273">
        <v>122.58311338012098</v>
      </c>
      <c r="Y3897" s="273">
        <v>113.14421364985157</v>
      </c>
      <c r="Z3897" s="273">
        <v>113.14421364985157</v>
      </c>
      <c r="AA3897" s="273">
        <v>19.433252667738056</v>
      </c>
      <c r="AB3897" s="273">
        <v>0</v>
      </c>
    </row>
    <row r="3898" spans="1:28" s="273" customFormat="1">
      <c r="A3898" s="273">
        <v>10</v>
      </c>
      <c r="B3898" s="273">
        <v>1007</v>
      </c>
      <c r="C3898" s="273">
        <v>1996</v>
      </c>
      <c r="D3898" s="273">
        <v>99</v>
      </c>
      <c r="E3898" s="273">
        <v>99</v>
      </c>
      <c r="F3898" s="273">
        <v>99</v>
      </c>
      <c r="G3898" s="273">
        <v>99</v>
      </c>
      <c r="H3898" s="273">
        <v>99</v>
      </c>
      <c r="I3898" s="273">
        <v>99</v>
      </c>
      <c r="J3898" s="273">
        <v>999</v>
      </c>
      <c r="K3898" s="273">
        <v>99</v>
      </c>
      <c r="L3898" s="273">
        <v>99</v>
      </c>
      <c r="M3898" s="273">
        <v>60</v>
      </c>
      <c r="N3898" s="273">
        <v>99</v>
      </c>
      <c r="O3898" s="273">
        <v>99</v>
      </c>
      <c r="P3898" s="273">
        <v>9999</v>
      </c>
      <c r="Q3898" s="273">
        <v>289</v>
      </c>
      <c r="R3898" s="273">
        <v>354</v>
      </c>
      <c r="S3898" s="273">
        <v>354</v>
      </c>
      <c r="T3898" s="273">
        <v>5.7824240444299244</v>
      </c>
      <c r="U3898" s="273">
        <v>7.0134083807669807</v>
      </c>
      <c r="V3898" s="273">
        <v>18.389830508474574</v>
      </c>
      <c r="W3898" s="273">
        <v>60</v>
      </c>
      <c r="X3898" s="273">
        <v>121.72784643541378</v>
      </c>
      <c r="Y3898" s="273">
        <v>112.35480225988702</v>
      </c>
      <c r="Z3898" s="273">
        <v>112.35480225988702</v>
      </c>
      <c r="AA3898" s="273">
        <v>21.829714421873479</v>
      </c>
      <c r="AB3898" s="273">
        <v>0</v>
      </c>
    </row>
    <row r="3899" spans="1:28" s="273" customFormat="1">
      <c r="A3899" s="273">
        <v>10</v>
      </c>
      <c r="B3899" s="273">
        <v>1008</v>
      </c>
      <c r="C3899" s="273">
        <v>1996</v>
      </c>
      <c r="D3899" s="273">
        <v>99</v>
      </c>
      <c r="E3899" s="273">
        <v>99</v>
      </c>
      <c r="F3899" s="273">
        <v>99</v>
      </c>
      <c r="G3899" s="273">
        <v>99</v>
      </c>
      <c r="H3899" s="273">
        <v>99</v>
      </c>
      <c r="I3899" s="273">
        <v>99</v>
      </c>
      <c r="J3899" s="273">
        <v>999</v>
      </c>
      <c r="K3899" s="273">
        <v>99</v>
      </c>
      <c r="L3899" s="273">
        <v>99</v>
      </c>
      <c r="M3899" s="273">
        <v>61</v>
      </c>
      <c r="N3899" s="273">
        <v>99</v>
      </c>
      <c r="O3899" s="273">
        <v>99</v>
      </c>
      <c r="P3899" s="273">
        <v>9999</v>
      </c>
      <c r="Q3899" s="273">
        <v>201</v>
      </c>
      <c r="R3899" s="273">
        <v>260</v>
      </c>
      <c r="S3899" s="273">
        <v>260</v>
      </c>
      <c r="T3899" s="273">
        <v>4.2469781117281924</v>
      </c>
      <c r="U3899" s="273">
        <v>4.9702349464299562</v>
      </c>
      <c r="V3899" s="273">
        <v>17.630769230769236</v>
      </c>
      <c r="W3899" s="273">
        <v>61</v>
      </c>
      <c r="X3899" s="273">
        <v>117.453954496208</v>
      </c>
      <c r="Y3899" s="273">
        <v>108.41000000000003</v>
      </c>
      <c r="Z3899" s="273">
        <v>108.41000000000003</v>
      </c>
      <c r="AA3899" s="273">
        <v>20.082019703819995</v>
      </c>
      <c r="AB3899" s="273">
        <v>0</v>
      </c>
    </row>
    <row r="3900" spans="1:28" s="273" customFormat="1">
      <c r="A3900" s="273">
        <v>10</v>
      </c>
      <c r="B3900" s="273">
        <v>1009</v>
      </c>
      <c r="C3900" s="273">
        <v>1996</v>
      </c>
      <c r="D3900" s="273">
        <v>99</v>
      </c>
      <c r="E3900" s="273">
        <v>99</v>
      </c>
      <c r="F3900" s="273">
        <v>99</v>
      </c>
      <c r="G3900" s="273">
        <v>99</v>
      </c>
      <c r="H3900" s="273">
        <v>99</v>
      </c>
      <c r="I3900" s="273">
        <v>99</v>
      </c>
      <c r="J3900" s="273">
        <v>999</v>
      </c>
      <c r="K3900" s="273">
        <v>99</v>
      </c>
      <c r="L3900" s="273">
        <v>99</v>
      </c>
      <c r="M3900" s="273">
        <v>62</v>
      </c>
      <c r="N3900" s="273">
        <v>99</v>
      </c>
      <c r="O3900" s="273">
        <v>99</v>
      </c>
      <c r="P3900" s="273">
        <v>9999</v>
      </c>
      <c r="Q3900" s="273">
        <v>81</v>
      </c>
      <c r="R3900" s="273">
        <v>94</v>
      </c>
      <c r="S3900" s="273">
        <v>94</v>
      </c>
      <c r="T3900" s="273">
        <v>1.5354459327017309</v>
      </c>
      <c r="U3900" s="273">
        <v>1.8237443308858277</v>
      </c>
      <c r="V3900" s="273">
        <v>17.87234042553192</v>
      </c>
      <c r="W3900" s="273">
        <v>62</v>
      </c>
      <c r="X3900" s="273">
        <v>119.20656508609756</v>
      </c>
      <c r="Y3900" s="273">
        <v>110.02765957446806</v>
      </c>
      <c r="Z3900" s="273">
        <v>110.02765957446806</v>
      </c>
      <c r="AA3900" s="273">
        <v>21.397213003324666</v>
      </c>
      <c r="AB3900" s="273">
        <v>0</v>
      </c>
    </row>
    <row r="3901" spans="1:28" s="273" customFormat="1">
      <c r="A3901" s="273">
        <v>10</v>
      </c>
      <c r="B3901" s="273">
        <v>1010</v>
      </c>
      <c r="C3901" s="273">
        <v>1996</v>
      </c>
      <c r="D3901" s="273">
        <v>99</v>
      </c>
      <c r="E3901" s="273">
        <v>99</v>
      </c>
      <c r="F3901" s="273">
        <v>99</v>
      </c>
      <c r="G3901" s="273">
        <v>99</v>
      </c>
      <c r="H3901" s="273">
        <v>99</v>
      </c>
      <c r="I3901" s="273">
        <v>99</v>
      </c>
      <c r="J3901" s="273">
        <v>999</v>
      </c>
      <c r="K3901" s="273">
        <v>99</v>
      </c>
      <c r="L3901" s="273">
        <v>99</v>
      </c>
      <c r="M3901" s="273">
        <v>63</v>
      </c>
      <c r="N3901" s="273">
        <v>99</v>
      </c>
      <c r="O3901" s="273">
        <v>99</v>
      </c>
      <c r="P3901" s="273">
        <v>9999</v>
      </c>
      <c r="Q3901" s="273">
        <v>23</v>
      </c>
      <c r="R3901" s="273">
        <v>24</v>
      </c>
      <c r="S3901" s="273">
        <v>24</v>
      </c>
      <c r="T3901" s="273">
        <v>0.39202874877491006</v>
      </c>
      <c r="U3901" s="273">
        <v>0.51298870761830173</v>
      </c>
      <c r="V3901" s="273">
        <v>17</v>
      </c>
      <c r="W3901" s="273">
        <v>63</v>
      </c>
      <c r="X3901" s="273">
        <v>131.32899963885873</v>
      </c>
      <c r="Y3901" s="273">
        <v>121.21666666666664</v>
      </c>
      <c r="Z3901" s="273">
        <v>121.21666666666664</v>
      </c>
      <c r="AA3901" s="273">
        <v>25.393251509450792</v>
      </c>
      <c r="AB3901" s="273">
        <v>0</v>
      </c>
    </row>
    <row r="3902" spans="1:28" s="273" customFormat="1">
      <c r="A3902" s="273">
        <v>10</v>
      </c>
      <c r="B3902" s="273">
        <v>1011</v>
      </c>
      <c r="C3902" s="273">
        <v>1996</v>
      </c>
      <c r="D3902" s="273">
        <v>99</v>
      </c>
      <c r="E3902" s="273">
        <v>99</v>
      </c>
      <c r="F3902" s="273">
        <v>99</v>
      </c>
      <c r="G3902" s="273">
        <v>99</v>
      </c>
      <c r="H3902" s="273">
        <v>99</v>
      </c>
      <c r="I3902" s="273">
        <v>99</v>
      </c>
      <c r="J3902" s="273">
        <v>999</v>
      </c>
      <c r="K3902" s="273">
        <v>99</v>
      </c>
      <c r="L3902" s="273">
        <v>99</v>
      </c>
      <c r="M3902" s="273">
        <v>64</v>
      </c>
      <c r="N3902" s="273">
        <v>99</v>
      </c>
      <c r="O3902" s="273">
        <v>99</v>
      </c>
      <c r="P3902" s="273">
        <v>9999</v>
      </c>
      <c r="Q3902" s="273">
        <v>33</v>
      </c>
      <c r="R3902" s="273">
        <v>41</v>
      </c>
      <c r="S3902" s="273">
        <v>41</v>
      </c>
      <c r="T3902" s="273">
        <v>0.66971577915713842</v>
      </c>
      <c r="U3902" s="273">
        <v>0.80794134450580846</v>
      </c>
      <c r="V3902" s="273">
        <v>17</v>
      </c>
      <c r="W3902" s="273">
        <v>64</v>
      </c>
      <c r="X3902" s="273">
        <v>121.07655312739477</v>
      </c>
      <c r="Y3902" s="273">
        <v>111.75365853658538</v>
      </c>
      <c r="Z3902" s="273">
        <v>111.75365853658538</v>
      </c>
      <c r="AA3902" s="273">
        <v>25.30006360312996</v>
      </c>
      <c r="AB3902" s="273">
        <v>0</v>
      </c>
    </row>
    <row r="3903" spans="1:28" s="273" customFormat="1">
      <c r="A3903" s="273">
        <v>10</v>
      </c>
      <c r="B3903" s="273">
        <v>1012</v>
      </c>
      <c r="C3903" s="273">
        <v>1996</v>
      </c>
      <c r="D3903" s="273">
        <v>99</v>
      </c>
      <c r="E3903" s="273">
        <v>99</v>
      </c>
      <c r="F3903" s="273">
        <v>99</v>
      </c>
      <c r="G3903" s="273">
        <v>99</v>
      </c>
      <c r="H3903" s="273">
        <v>99</v>
      </c>
      <c r="I3903" s="273">
        <v>99</v>
      </c>
      <c r="J3903" s="273">
        <v>999</v>
      </c>
      <c r="K3903" s="273">
        <v>99</v>
      </c>
      <c r="L3903" s="273">
        <v>99</v>
      </c>
      <c r="M3903" s="273">
        <v>65</v>
      </c>
      <c r="N3903" s="273">
        <v>99</v>
      </c>
      <c r="O3903" s="273">
        <v>99</v>
      </c>
      <c r="P3903" s="273">
        <v>9999</v>
      </c>
      <c r="Q3903" s="273">
        <v>8</v>
      </c>
      <c r="R3903" s="273">
        <v>8</v>
      </c>
      <c r="S3903" s="273">
        <v>8</v>
      </c>
      <c r="T3903" s="273">
        <v>0.13067624959163671</v>
      </c>
      <c r="U3903" s="273">
        <v>0.14519280278183344</v>
      </c>
      <c r="V3903" s="273">
        <v>17</v>
      </c>
      <c r="W3903" s="273">
        <v>65</v>
      </c>
      <c r="X3903" s="273">
        <v>111.51137594799565</v>
      </c>
      <c r="Y3903" s="273">
        <v>102.92499999999998</v>
      </c>
      <c r="Z3903" s="273">
        <v>102.92499999999998</v>
      </c>
      <c r="AA3903" s="273">
        <v>11.14470165594409</v>
      </c>
      <c r="AB3903" s="273">
        <v>0</v>
      </c>
    </row>
    <row r="3904" spans="1:28" s="273" customFormat="1">
      <c r="A3904" s="273">
        <v>10</v>
      </c>
      <c r="B3904" s="273">
        <v>1013</v>
      </c>
      <c r="C3904" s="273">
        <v>1996</v>
      </c>
      <c r="D3904" s="273">
        <v>99</v>
      </c>
      <c r="E3904" s="273">
        <v>99</v>
      </c>
      <c r="F3904" s="273">
        <v>99</v>
      </c>
      <c r="G3904" s="273">
        <v>99</v>
      </c>
      <c r="H3904" s="273">
        <v>99</v>
      </c>
      <c r="I3904" s="273">
        <v>99</v>
      </c>
      <c r="J3904" s="273">
        <v>999</v>
      </c>
      <c r="K3904" s="273">
        <v>99</v>
      </c>
      <c r="L3904" s="273">
        <v>99</v>
      </c>
      <c r="M3904" s="273">
        <v>66</v>
      </c>
      <c r="N3904" s="273">
        <v>99</v>
      </c>
      <c r="O3904" s="273">
        <v>99</v>
      </c>
      <c r="P3904" s="273">
        <v>9999</v>
      </c>
    </row>
    <row r="3905" spans="1:39" s="273" customFormat="1">
      <c r="A3905" s="273">
        <v>10</v>
      </c>
      <c r="B3905" s="273">
        <v>1014</v>
      </c>
      <c r="C3905" s="273">
        <v>1996</v>
      </c>
      <c r="D3905" s="273">
        <v>99</v>
      </c>
      <c r="E3905" s="273">
        <v>99</v>
      </c>
      <c r="F3905" s="273">
        <v>99</v>
      </c>
      <c r="G3905" s="273">
        <v>99</v>
      </c>
      <c r="H3905" s="273">
        <v>99</v>
      </c>
      <c r="I3905" s="273">
        <v>99</v>
      </c>
      <c r="J3905" s="273">
        <v>999</v>
      </c>
      <c r="K3905" s="273">
        <v>99</v>
      </c>
      <c r="L3905" s="273">
        <v>99</v>
      </c>
      <c r="M3905" s="273">
        <v>67</v>
      </c>
      <c r="N3905" s="273">
        <v>99</v>
      </c>
      <c r="O3905" s="273">
        <v>99</v>
      </c>
      <c r="P3905" s="273">
        <v>9999</v>
      </c>
    </row>
    <row r="3906" spans="1:39" s="273" customFormat="1">
      <c r="A3906" s="273">
        <v>10</v>
      </c>
      <c r="B3906" s="273">
        <v>1015</v>
      </c>
      <c r="C3906" s="273">
        <v>1996</v>
      </c>
      <c r="D3906" s="273">
        <v>99</v>
      </c>
      <c r="E3906" s="273">
        <v>99</v>
      </c>
      <c r="F3906" s="273">
        <v>99</v>
      </c>
      <c r="G3906" s="273">
        <v>99</v>
      </c>
      <c r="H3906" s="273">
        <v>99</v>
      </c>
      <c r="I3906" s="273">
        <v>99</v>
      </c>
      <c r="J3906" s="273">
        <v>999</v>
      </c>
      <c r="K3906" s="273">
        <v>99</v>
      </c>
      <c r="L3906" s="273">
        <v>99</v>
      </c>
      <c r="M3906" s="273">
        <v>68</v>
      </c>
      <c r="N3906" s="273">
        <v>99</v>
      </c>
      <c r="O3906" s="273">
        <v>99</v>
      </c>
      <c r="P3906" s="273">
        <v>9999</v>
      </c>
    </row>
    <row r="3907" spans="1:39">
      <c r="A3907">
        <v>11</v>
      </c>
      <c r="B3907">
        <v>1</v>
      </c>
      <c r="C3907">
        <v>2024</v>
      </c>
      <c r="D3907">
        <v>99</v>
      </c>
      <c r="E3907">
        <v>99</v>
      </c>
      <c r="F3907">
        <v>99</v>
      </c>
      <c r="G3907">
        <v>99</v>
      </c>
      <c r="H3907">
        <v>99</v>
      </c>
      <c r="I3907">
        <v>99</v>
      </c>
      <c r="J3907">
        <v>999</v>
      </c>
      <c r="K3907">
        <v>99</v>
      </c>
      <c r="L3907">
        <v>99</v>
      </c>
      <c r="M3907">
        <v>99</v>
      </c>
      <c r="N3907">
        <v>60</v>
      </c>
      <c r="O3907">
        <v>99</v>
      </c>
      <c r="P3907">
        <v>9999</v>
      </c>
      <c r="Q3907">
        <v>9</v>
      </c>
      <c r="R3907">
        <v>10</v>
      </c>
      <c r="S3907">
        <v>10</v>
      </c>
      <c r="T3907">
        <v>0.15386982612709652</v>
      </c>
      <c r="U3907">
        <v>6.7956677980863314E-2</v>
      </c>
      <c r="V3907">
        <v>0</v>
      </c>
      <c r="W3907">
        <v>61.6</v>
      </c>
      <c r="X3907">
        <v>65.904658721560139</v>
      </c>
      <c r="Y3907">
        <v>60.83</v>
      </c>
      <c r="Z3907">
        <v>60.83</v>
      </c>
      <c r="AA3907">
        <v>6.3319902084573645</v>
      </c>
      <c r="AB3907">
        <v>1.7435595774161023</v>
      </c>
      <c r="AC3907">
        <v>41.865175365147799</v>
      </c>
      <c r="AD3907">
        <v>2</v>
      </c>
      <c r="AE3907">
        <v>0</v>
      </c>
      <c r="AF3907">
        <v>0</v>
      </c>
      <c r="AG3907">
        <v>1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</row>
    <row r="3908" spans="1:39">
      <c r="A3908">
        <v>11</v>
      </c>
      <c r="B3908">
        <v>2</v>
      </c>
      <c r="C3908">
        <v>2024</v>
      </c>
      <c r="D3908">
        <v>99</v>
      </c>
      <c r="E3908">
        <v>99</v>
      </c>
      <c r="F3908">
        <v>99</v>
      </c>
      <c r="G3908">
        <v>99</v>
      </c>
      <c r="H3908">
        <v>99</v>
      </c>
      <c r="I3908">
        <v>99</v>
      </c>
      <c r="J3908">
        <v>999</v>
      </c>
      <c r="K3908">
        <v>99</v>
      </c>
      <c r="L3908">
        <v>99</v>
      </c>
      <c r="M3908">
        <v>99</v>
      </c>
      <c r="N3908">
        <v>70</v>
      </c>
      <c r="O3908">
        <v>99</v>
      </c>
      <c r="P3908">
        <v>9999</v>
      </c>
      <c r="Q3908">
        <v>17</v>
      </c>
      <c r="R3908">
        <v>51</v>
      </c>
      <c r="S3908">
        <v>51</v>
      </c>
      <c r="T3908">
        <v>0.78473611324819204</v>
      </c>
      <c r="U3908">
        <v>0.43466355858613009</v>
      </c>
      <c r="V3908">
        <v>0.54901960784313741</v>
      </c>
      <c r="W3908">
        <v>63.529411764705877</v>
      </c>
      <c r="X3908">
        <v>82.654600301659102</v>
      </c>
      <c r="Y3908">
        <v>76.290196078431393</v>
      </c>
      <c r="Z3908">
        <v>76.290196078431393</v>
      </c>
      <c r="AA3908">
        <v>2.7477802022691873</v>
      </c>
      <c r="AB3908">
        <v>2.2259868151086821</v>
      </c>
      <c r="AC3908">
        <v>2.6814883915049954</v>
      </c>
      <c r="AD3908">
        <v>3</v>
      </c>
      <c r="AE3908">
        <v>0</v>
      </c>
      <c r="AF3908">
        <v>0</v>
      </c>
      <c r="AG3908">
        <v>0</v>
      </c>
      <c r="AH3908">
        <v>2</v>
      </c>
      <c r="AI3908">
        <v>2</v>
      </c>
      <c r="AJ3908">
        <v>0</v>
      </c>
      <c r="AK3908">
        <v>3</v>
      </c>
      <c r="AL3908">
        <v>0</v>
      </c>
      <c r="AM3908">
        <v>0</v>
      </c>
    </row>
    <row r="3909" spans="1:39">
      <c r="A3909">
        <v>11</v>
      </c>
      <c r="B3909">
        <v>3</v>
      </c>
      <c r="C3909">
        <v>2024</v>
      </c>
      <c r="D3909">
        <v>99</v>
      </c>
      <c r="E3909">
        <v>99</v>
      </c>
      <c r="F3909">
        <v>99</v>
      </c>
      <c r="G3909">
        <v>99</v>
      </c>
      <c r="H3909">
        <v>99</v>
      </c>
      <c r="I3909">
        <v>99</v>
      </c>
      <c r="J3909">
        <v>999</v>
      </c>
      <c r="K3909">
        <v>99</v>
      </c>
      <c r="L3909">
        <v>99</v>
      </c>
      <c r="M3909">
        <v>99</v>
      </c>
      <c r="N3909">
        <v>80</v>
      </c>
      <c r="O3909">
        <v>99</v>
      </c>
      <c r="P3909">
        <v>9999</v>
      </c>
      <c r="Q3909">
        <v>48</v>
      </c>
      <c r="R3909">
        <v>163</v>
      </c>
      <c r="S3909">
        <v>162</v>
      </c>
      <c r="T3909">
        <v>2.5080781658716722</v>
      </c>
      <c r="U3909">
        <v>1.5575518659822363</v>
      </c>
      <c r="V3909">
        <v>1.0306748466257667</v>
      </c>
      <c r="W3909">
        <v>63.308641975308646</v>
      </c>
      <c r="X3909">
        <v>93.258845190064378</v>
      </c>
      <c r="Y3909">
        <v>85.534355828220853</v>
      </c>
      <c r="Z3909">
        <v>86.06234567901231</v>
      </c>
      <c r="AA3909">
        <v>2.5763888842679781</v>
      </c>
      <c r="AB3909">
        <v>2.0735963588589001</v>
      </c>
      <c r="AC3909">
        <v>-3.9074017911197472</v>
      </c>
      <c r="AD3909">
        <v>5</v>
      </c>
      <c r="AE3909">
        <v>0</v>
      </c>
      <c r="AF3909">
        <v>0</v>
      </c>
      <c r="AG3909">
        <v>0</v>
      </c>
      <c r="AH3909">
        <v>11</v>
      </c>
      <c r="AI3909">
        <v>11</v>
      </c>
      <c r="AJ3909">
        <v>1</v>
      </c>
      <c r="AK3909">
        <v>6</v>
      </c>
      <c r="AL3909">
        <v>0</v>
      </c>
      <c r="AM3909">
        <v>0</v>
      </c>
    </row>
    <row r="3910" spans="1:39">
      <c r="A3910">
        <v>11</v>
      </c>
      <c r="B3910">
        <v>4</v>
      </c>
      <c r="C3910">
        <v>2024</v>
      </c>
      <c r="D3910">
        <v>99</v>
      </c>
      <c r="E3910">
        <v>99</v>
      </c>
      <c r="F3910">
        <v>99</v>
      </c>
      <c r="G3910">
        <v>99</v>
      </c>
      <c r="H3910">
        <v>99</v>
      </c>
      <c r="I3910">
        <v>99</v>
      </c>
      <c r="J3910">
        <v>999</v>
      </c>
      <c r="K3910">
        <v>99</v>
      </c>
      <c r="L3910">
        <v>99</v>
      </c>
      <c r="M3910">
        <v>99</v>
      </c>
      <c r="N3910">
        <v>90</v>
      </c>
      <c r="O3910">
        <v>99</v>
      </c>
      <c r="P3910">
        <v>9999</v>
      </c>
      <c r="Q3910">
        <v>97</v>
      </c>
      <c r="R3910">
        <v>348</v>
      </c>
      <c r="S3910">
        <v>345</v>
      </c>
      <c r="T3910">
        <v>5.3546699492229566</v>
      </c>
      <c r="U3910">
        <v>3.6903950502782226</v>
      </c>
      <c r="V3910">
        <v>1.3275862068965516</v>
      </c>
      <c r="W3910">
        <v>62.866666666666646</v>
      </c>
      <c r="X3910">
        <v>103.72566966787456</v>
      </c>
      <c r="Y3910">
        <v>94.924712643678163</v>
      </c>
      <c r="Z3910">
        <v>95.75014492753624</v>
      </c>
      <c r="AA3910">
        <v>2.8260396279948741</v>
      </c>
      <c r="AB3910">
        <v>2.282806984716117</v>
      </c>
      <c r="AC3910">
        <v>-7.7006500917503073</v>
      </c>
      <c r="AD3910">
        <v>13</v>
      </c>
      <c r="AE3910">
        <v>1</v>
      </c>
      <c r="AF3910">
        <v>0</v>
      </c>
      <c r="AG3910">
        <v>3</v>
      </c>
      <c r="AH3910">
        <v>9</v>
      </c>
      <c r="AI3910">
        <v>2</v>
      </c>
      <c r="AJ3910">
        <v>2</v>
      </c>
      <c r="AK3910">
        <v>6</v>
      </c>
      <c r="AL3910">
        <v>0</v>
      </c>
      <c r="AM3910">
        <v>0</v>
      </c>
    </row>
    <row r="3911" spans="1:39">
      <c r="A3911">
        <v>11</v>
      </c>
      <c r="B3911">
        <v>5</v>
      </c>
      <c r="C3911">
        <v>2024</v>
      </c>
      <c r="D3911">
        <v>99</v>
      </c>
      <c r="E3911">
        <v>99</v>
      </c>
      <c r="F3911">
        <v>99</v>
      </c>
      <c r="G3911">
        <v>99</v>
      </c>
      <c r="H3911">
        <v>99</v>
      </c>
      <c r="I3911">
        <v>99</v>
      </c>
      <c r="J3911">
        <v>999</v>
      </c>
      <c r="K3911">
        <v>99</v>
      </c>
      <c r="L3911">
        <v>99</v>
      </c>
      <c r="M3911">
        <v>99</v>
      </c>
      <c r="N3911">
        <v>100</v>
      </c>
      <c r="O3911">
        <v>99</v>
      </c>
      <c r="P3911">
        <v>9999</v>
      </c>
      <c r="Q3911">
        <v>101</v>
      </c>
      <c r="R3911">
        <v>579</v>
      </c>
      <c r="S3911">
        <v>577</v>
      </c>
      <c r="T3911">
        <v>8.9090629327588875</v>
      </c>
      <c r="U3911">
        <v>6.7888084523226944</v>
      </c>
      <c r="V3911">
        <v>2.4369602763385152</v>
      </c>
      <c r="W3911">
        <v>62.190641247833639</v>
      </c>
      <c r="X3911">
        <v>114.10789701674921</v>
      </c>
      <c r="Y3911">
        <v>104.95440414507777</v>
      </c>
      <c r="Z3911">
        <v>105.31819757365695</v>
      </c>
      <c r="AA3911">
        <v>2.8324680205538058</v>
      </c>
      <c r="AB3911">
        <v>2.5544433923276757</v>
      </c>
      <c r="AC3911">
        <v>-8.2111861452141657</v>
      </c>
      <c r="AD3911">
        <v>12</v>
      </c>
      <c r="AE3911">
        <v>0</v>
      </c>
      <c r="AF3911">
        <v>0</v>
      </c>
      <c r="AG3911">
        <v>2</v>
      </c>
      <c r="AH3911">
        <v>22</v>
      </c>
      <c r="AI3911">
        <v>5</v>
      </c>
      <c r="AJ3911">
        <v>1</v>
      </c>
      <c r="AK3911">
        <v>4</v>
      </c>
      <c r="AL3911">
        <v>0</v>
      </c>
      <c r="AM3911">
        <v>0</v>
      </c>
    </row>
    <row r="3912" spans="1:39">
      <c r="A3912">
        <v>11</v>
      </c>
      <c r="B3912">
        <v>6</v>
      </c>
      <c r="C3912">
        <v>2024</v>
      </c>
      <c r="D3912">
        <v>99</v>
      </c>
      <c r="E3912">
        <v>99</v>
      </c>
      <c r="F3912">
        <v>99</v>
      </c>
      <c r="G3912">
        <v>99</v>
      </c>
      <c r="H3912">
        <v>99</v>
      </c>
      <c r="I3912">
        <v>99</v>
      </c>
      <c r="J3912">
        <v>999</v>
      </c>
      <c r="K3912">
        <v>99</v>
      </c>
      <c r="L3912">
        <v>99</v>
      </c>
      <c r="M3912">
        <v>99</v>
      </c>
      <c r="N3912">
        <v>110</v>
      </c>
      <c r="O3912">
        <v>99</v>
      </c>
      <c r="P3912">
        <v>9999</v>
      </c>
      <c r="Q3912">
        <v>135</v>
      </c>
      <c r="R3912">
        <v>828</v>
      </c>
      <c r="S3912">
        <v>827</v>
      </c>
      <c r="T3912">
        <v>12.740421603323592</v>
      </c>
      <c r="U3912">
        <v>10.646430777415237</v>
      </c>
      <c r="V3912">
        <v>3.4190821256038646</v>
      </c>
      <c r="W3912">
        <v>61.472793228536858</v>
      </c>
      <c r="X3912">
        <v>124.84494480820253</v>
      </c>
      <c r="Y3912">
        <v>115.09577294685984</v>
      </c>
      <c r="Z3912">
        <v>115.23494558645704</v>
      </c>
      <c r="AA3912">
        <v>2.9366919655953714</v>
      </c>
      <c r="AB3912">
        <v>2.8412529057683007</v>
      </c>
      <c r="AC3912">
        <v>-5.5977065305974687</v>
      </c>
      <c r="AD3912">
        <v>22</v>
      </c>
      <c r="AE3912">
        <v>0</v>
      </c>
      <c r="AF3912">
        <v>0</v>
      </c>
      <c r="AG3912">
        <v>3</v>
      </c>
      <c r="AH3912">
        <v>33</v>
      </c>
      <c r="AI3912">
        <v>10</v>
      </c>
      <c r="AJ3912">
        <v>5</v>
      </c>
      <c r="AK3912">
        <v>6</v>
      </c>
      <c r="AL3912">
        <v>0</v>
      </c>
      <c r="AM3912">
        <v>0</v>
      </c>
    </row>
    <row r="3913" spans="1:39">
      <c r="A3913">
        <v>11</v>
      </c>
      <c r="B3913">
        <v>7</v>
      </c>
      <c r="C3913">
        <v>2024</v>
      </c>
      <c r="D3913">
        <v>99</v>
      </c>
      <c r="E3913">
        <v>99</v>
      </c>
      <c r="F3913">
        <v>99</v>
      </c>
      <c r="G3913">
        <v>99</v>
      </c>
      <c r="H3913">
        <v>99</v>
      </c>
      <c r="I3913">
        <v>99</v>
      </c>
      <c r="J3913">
        <v>999</v>
      </c>
      <c r="K3913">
        <v>99</v>
      </c>
      <c r="L3913">
        <v>99</v>
      </c>
      <c r="M3913">
        <v>99</v>
      </c>
      <c r="N3913">
        <v>120</v>
      </c>
      <c r="O3913">
        <v>99</v>
      </c>
      <c r="P3913">
        <v>9999</v>
      </c>
      <c r="Q3913">
        <v>152</v>
      </c>
      <c r="R3913">
        <v>866</v>
      </c>
      <c r="S3913">
        <v>864</v>
      </c>
      <c r="T3913">
        <v>13.325126942606561</v>
      </c>
      <c r="U3913">
        <v>12.064930075449437</v>
      </c>
      <c r="V3913">
        <v>4.0334872979214786</v>
      </c>
      <c r="W3913">
        <v>61.016203703703702</v>
      </c>
      <c r="X3913">
        <v>135.42507487633196</v>
      </c>
      <c r="Y3913">
        <v>124.7075057736719</v>
      </c>
      <c r="Z3913">
        <v>124.99618055555544</v>
      </c>
      <c r="AA3913">
        <v>2.8674815936029914</v>
      </c>
      <c r="AB3913">
        <v>2.8943137796032574</v>
      </c>
      <c r="AC3913">
        <v>-6.7043420358601447</v>
      </c>
      <c r="AD3913">
        <v>13</v>
      </c>
      <c r="AE3913">
        <v>2</v>
      </c>
      <c r="AF3913">
        <v>0</v>
      </c>
      <c r="AG3913">
        <v>1</v>
      </c>
      <c r="AH3913">
        <v>28</v>
      </c>
      <c r="AI3913">
        <v>5</v>
      </c>
      <c r="AJ3913">
        <v>6</v>
      </c>
      <c r="AK3913">
        <v>5</v>
      </c>
      <c r="AL3913">
        <v>0</v>
      </c>
      <c r="AM3913">
        <v>0</v>
      </c>
    </row>
    <row r="3914" spans="1:39">
      <c r="A3914">
        <v>11</v>
      </c>
      <c r="B3914">
        <v>8</v>
      </c>
      <c r="C3914">
        <v>2024</v>
      </c>
      <c r="D3914">
        <v>99</v>
      </c>
      <c r="E3914">
        <v>99</v>
      </c>
      <c r="F3914">
        <v>99</v>
      </c>
      <c r="G3914">
        <v>99</v>
      </c>
      <c r="H3914">
        <v>99</v>
      </c>
      <c r="I3914">
        <v>99</v>
      </c>
      <c r="J3914">
        <v>999</v>
      </c>
      <c r="K3914">
        <v>99</v>
      </c>
      <c r="L3914">
        <v>99</v>
      </c>
      <c r="M3914">
        <v>99</v>
      </c>
      <c r="N3914">
        <v>130</v>
      </c>
      <c r="O3914">
        <v>99</v>
      </c>
      <c r="P3914">
        <v>9999</v>
      </c>
      <c r="Q3914">
        <v>170</v>
      </c>
      <c r="R3914">
        <v>813</v>
      </c>
      <c r="S3914">
        <v>813</v>
      </c>
      <c r="T3914">
        <v>12.509616864132949</v>
      </c>
      <c r="U3914">
        <v>12.252422583513381</v>
      </c>
      <c r="V3914">
        <v>4.6346863468634689</v>
      </c>
      <c r="W3914">
        <v>60.635916359163602</v>
      </c>
      <c r="X3914">
        <v>146.15557856553659</v>
      </c>
      <c r="Y3914">
        <v>134.90159901599023</v>
      </c>
      <c r="Z3914">
        <v>134.90159901599023</v>
      </c>
      <c r="AA3914">
        <v>2.8464751127224246</v>
      </c>
      <c r="AB3914">
        <v>3.1101609538825321</v>
      </c>
      <c r="AC3914">
        <v>-3.333479306478941</v>
      </c>
      <c r="AD3914">
        <v>14</v>
      </c>
      <c r="AE3914">
        <v>2</v>
      </c>
      <c r="AF3914">
        <v>0</v>
      </c>
      <c r="AG3914">
        <v>0</v>
      </c>
      <c r="AH3914">
        <v>26</v>
      </c>
      <c r="AI3914">
        <v>3</v>
      </c>
      <c r="AJ3914">
        <v>3</v>
      </c>
      <c r="AK3914">
        <v>1</v>
      </c>
      <c r="AL3914">
        <v>0</v>
      </c>
      <c r="AM3914">
        <v>0</v>
      </c>
    </row>
    <row r="3915" spans="1:39">
      <c r="A3915">
        <v>11</v>
      </c>
      <c r="B3915">
        <v>9</v>
      </c>
      <c r="C3915">
        <v>2024</v>
      </c>
      <c r="D3915">
        <v>99</v>
      </c>
      <c r="E3915">
        <v>99</v>
      </c>
      <c r="F3915">
        <v>99</v>
      </c>
      <c r="G3915">
        <v>99</v>
      </c>
      <c r="H3915">
        <v>99</v>
      </c>
      <c r="I3915">
        <v>99</v>
      </c>
      <c r="J3915">
        <v>999</v>
      </c>
      <c r="K3915">
        <v>99</v>
      </c>
      <c r="L3915">
        <v>99</v>
      </c>
      <c r="M3915">
        <v>99</v>
      </c>
      <c r="N3915">
        <v>140</v>
      </c>
      <c r="O3915">
        <v>99</v>
      </c>
      <c r="P3915">
        <v>9999</v>
      </c>
      <c r="Q3915">
        <v>168</v>
      </c>
      <c r="R3915">
        <v>767</v>
      </c>
      <c r="S3915">
        <v>767</v>
      </c>
      <c r="T3915">
        <v>11.8018156639483</v>
      </c>
      <c r="U3915">
        <v>12.415862695112915</v>
      </c>
      <c r="V3915">
        <v>5.8318122555410703</v>
      </c>
      <c r="W3915">
        <v>59.807040417209905</v>
      </c>
      <c r="X3915">
        <v>156.98765857606756</v>
      </c>
      <c r="Y3915">
        <v>144.89960886571055</v>
      </c>
      <c r="Z3915">
        <v>144.89960886571055</v>
      </c>
      <c r="AA3915">
        <v>2.917681984922575</v>
      </c>
      <c r="AB3915">
        <v>3.3017402826484767</v>
      </c>
      <c r="AC3915">
        <v>-6.3955631360585583</v>
      </c>
      <c r="AD3915">
        <v>7</v>
      </c>
      <c r="AE3915">
        <v>1</v>
      </c>
      <c r="AF3915">
        <v>0</v>
      </c>
      <c r="AG3915">
        <v>1</v>
      </c>
      <c r="AH3915">
        <v>32</v>
      </c>
      <c r="AI3915">
        <v>3</v>
      </c>
      <c r="AJ3915">
        <v>4</v>
      </c>
      <c r="AK3915">
        <v>4</v>
      </c>
      <c r="AL3915">
        <v>0</v>
      </c>
      <c r="AM3915">
        <v>0</v>
      </c>
    </row>
    <row r="3916" spans="1:39">
      <c r="A3916">
        <v>11</v>
      </c>
      <c r="B3916">
        <v>10</v>
      </c>
      <c r="C3916">
        <v>2024</v>
      </c>
      <c r="D3916">
        <v>99</v>
      </c>
      <c r="E3916">
        <v>99</v>
      </c>
      <c r="F3916">
        <v>99</v>
      </c>
      <c r="G3916">
        <v>99</v>
      </c>
      <c r="H3916">
        <v>99</v>
      </c>
      <c r="I3916">
        <v>99</v>
      </c>
      <c r="J3916">
        <v>999</v>
      </c>
      <c r="K3916">
        <v>99</v>
      </c>
      <c r="L3916">
        <v>99</v>
      </c>
      <c r="M3916">
        <v>99</v>
      </c>
      <c r="N3916">
        <v>150</v>
      </c>
      <c r="O3916">
        <v>99</v>
      </c>
      <c r="P3916">
        <v>9999</v>
      </c>
      <c r="Q3916">
        <v>166</v>
      </c>
      <c r="R3916">
        <v>643</v>
      </c>
      <c r="S3916">
        <v>642</v>
      </c>
      <c r="T3916">
        <v>9.8938298199723018</v>
      </c>
      <c r="U3916">
        <v>11.11994906656482</v>
      </c>
      <c r="V3916">
        <v>7.0886469673405905</v>
      </c>
      <c r="W3916">
        <v>59.104361370716518</v>
      </c>
      <c r="X3916">
        <v>167.9783450072369</v>
      </c>
      <c r="Y3916">
        <v>154.80233281493011</v>
      </c>
      <c r="Z3916">
        <v>155.04345794392538</v>
      </c>
      <c r="AA3916">
        <v>2.9280939978117817</v>
      </c>
      <c r="AB3916">
        <v>3.2506907457092074</v>
      </c>
      <c r="AC3916">
        <v>-6.9780390758732009</v>
      </c>
      <c r="AD3916">
        <v>9</v>
      </c>
      <c r="AE3916">
        <v>1</v>
      </c>
      <c r="AF3916">
        <v>0</v>
      </c>
      <c r="AG3916">
        <v>3</v>
      </c>
      <c r="AH3916">
        <v>31</v>
      </c>
      <c r="AI3916">
        <v>5</v>
      </c>
      <c r="AJ3916">
        <v>2</v>
      </c>
      <c r="AK3916">
        <v>1</v>
      </c>
      <c r="AL3916">
        <v>0</v>
      </c>
      <c r="AM3916">
        <v>0</v>
      </c>
    </row>
    <row r="3917" spans="1:39">
      <c r="A3917">
        <v>11</v>
      </c>
      <c r="B3917">
        <v>11</v>
      </c>
      <c r="C3917">
        <v>2024</v>
      </c>
      <c r="D3917">
        <v>99</v>
      </c>
      <c r="E3917">
        <v>99</v>
      </c>
      <c r="F3917">
        <v>99</v>
      </c>
      <c r="G3917">
        <v>99</v>
      </c>
      <c r="H3917">
        <v>99</v>
      </c>
      <c r="I3917">
        <v>99</v>
      </c>
      <c r="J3917">
        <v>999</v>
      </c>
      <c r="K3917">
        <v>99</v>
      </c>
      <c r="L3917">
        <v>99</v>
      </c>
      <c r="M3917">
        <v>99</v>
      </c>
      <c r="N3917">
        <v>160</v>
      </c>
      <c r="O3917">
        <v>99</v>
      </c>
      <c r="P3917">
        <v>9999</v>
      </c>
      <c r="Q3917">
        <v>160</v>
      </c>
      <c r="R3917">
        <v>486</v>
      </c>
      <c r="S3917">
        <v>485</v>
      </c>
      <c r="T3917">
        <v>7.47807354977689</v>
      </c>
      <c r="U3917">
        <v>8.9264777561136146</v>
      </c>
      <c r="V3917">
        <v>7.7242798353909468</v>
      </c>
      <c r="W3917">
        <v>58.418556701030951</v>
      </c>
      <c r="X3917">
        <v>178.50496457695226</v>
      </c>
      <c r="Y3917">
        <v>164.41049382716045</v>
      </c>
      <c r="Z3917">
        <v>164.74948453608249</v>
      </c>
      <c r="AA3917">
        <v>2.8047060492957394</v>
      </c>
      <c r="AB3917">
        <v>3.5301449956175448</v>
      </c>
      <c r="AC3917">
        <v>-2.5415557591454871</v>
      </c>
      <c r="AD3917">
        <v>8</v>
      </c>
      <c r="AE3917">
        <v>1</v>
      </c>
      <c r="AF3917">
        <v>0</v>
      </c>
      <c r="AG3917">
        <v>0</v>
      </c>
      <c r="AH3917">
        <v>23</v>
      </c>
      <c r="AI3917">
        <v>1</v>
      </c>
      <c r="AJ3917">
        <v>0</v>
      </c>
      <c r="AK3917">
        <v>1</v>
      </c>
      <c r="AL3917">
        <v>0</v>
      </c>
      <c r="AM3917">
        <v>0</v>
      </c>
    </row>
    <row r="3918" spans="1:39">
      <c r="A3918">
        <v>11</v>
      </c>
      <c r="B3918">
        <v>12</v>
      </c>
      <c r="C3918">
        <v>2024</v>
      </c>
      <c r="D3918">
        <v>99</v>
      </c>
      <c r="E3918">
        <v>99</v>
      </c>
      <c r="F3918">
        <v>99</v>
      </c>
      <c r="G3918">
        <v>99</v>
      </c>
      <c r="H3918">
        <v>99</v>
      </c>
      <c r="I3918">
        <v>99</v>
      </c>
      <c r="J3918">
        <v>999</v>
      </c>
      <c r="K3918">
        <v>99</v>
      </c>
      <c r="L3918">
        <v>99</v>
      </c>
      <c r="M3918">
        <v>99</v>
      </c>
      <c r="N3918">
        <v>170</v>
      </c>
      <c r="O3918">
        <v>99</v>
      </c>
      <c r="P3918">
        <v>9999</v>
      </c>
      <c r="Q3918">
        <v>131</v>
      </c>
      <c r="R3918">
        <v>345</v>
      </c>
      <c r="S3918">
        <v>345</v>
      </c>
      <c r="T3918">
        <v>5.3085090013848282</v>
      </c>
      <c r="U3918">
        <v>6.7239909863281193</v>
      </c>
      <c r="V3918">
        <v>9.2666666666666693</v>
      </c>
      <c r="W3918">
        <v>57.4</v>
      </c>
      <c r="X3918">
        <v>189.01314239954775</v>
      </c>
      <c r="Y3918">
        <v>174.45913043478265</v>
      </c>
      <c r="Z3918">
        <v>174.45913043478265</v>
      </c>
      <c r="AA3918">
        <v>2.8649575655739139</v>
      </c>
      <c r="AB3918">
        <v>3.3797350037617324</v>
      </c>
      <c r="AC3918">
        <v>-6.9108068135828518</v>
      </c>
      <c r="AD3918">
        <v>6</v>
      </c>
      <c r="AE3918">
        <v>2</v>
      </c>
      <c r="AF3918">
        <v>0</v>
      </c>
      <c r="AG3918">
        <v>0</v>
      </c>
      <c r="AH3918">
        <v>16</v>
      </c>
      <c r="AI3918">
        <v>4</v>
      </c>
      <c r="AJ3918">
        <v>0</v>
      </c>
      <c r="AK3918">
        <v>2</v>
      </c>
      <c r="AL3918">
        <v>0</v>
      </c>
      <c r="AM3918">
        <v>0</v>
      </c>
    </row>
    <row r="3919" spans="1:39">
      <c r="A3919">
        <v>11</v>
      </c>
      <c r="B3919">
        <v>13</v>
      </c>
      <c r="C3919">
        <v>2024</v>
      </c>
      <c r="D3919">
        <v>99</v>
      </c>
      <c r="E3919">
        <v>99</v>
      </c>
      <c r="F3919">
        <v>99</v>
      </c>
      <c r="G3919">
        <v>99</v>
      </c>
      <c r="H3919">
        <v>99</v>
      </c>
      <c r="I3919">
        <v>99</v>
      </c>
      <c r="J3919">
        <v>999</v>
      </c>
      <c r="K3919">
        <v>99</v>
      </c>
      <c r="L3919">
        <v>99</v>
      </c>
      <c r="M3919">
        <v>99</v>
      </c>
      <c r="N3919">
        <v>180</v>
      </c>
      <c r="O3919">
        <v>99</v>
      </c>
      <c r="P3919">
        <v>9999</v>
      </c>
      <c r="Q3919">
        <v>113</v>
      </c>
      <c r="R3919">
        <v>248</v>
      </c>
      <c r="S3919">
        <v>247</v>
      </c>
      <c r="T3919">
        <v>3.8159716879519929</v>
      </c>
      <c r="U3919">
        <v>5.0940808426404605</v>
      </c>
      <c r="V3919">
        <v>9.6572580645161281</v>
      </c>
      <c r="W3919">
        <v>56.344129554655879</v>
      </c>
      <c r="X3919">
        <v>200.03014364100221</v>
      </c>
      <c r="Y3919">
        <v>183.86532258064503</v>
      </c>
      <c r="Z3919">
        <v>184.60971659919019</v>
      </c>
      <c r="AA3919">
        <v>2.9613547891008114</v>
      </c>
      <c r="AB3919">
        <v>3.8618601105658743</v>
      </c>
      <c r="AC3919">
        <v>-4.4862295179762803</v>
      </c>
      <c r="AD3919">
        <v>5</v>
      </c>
      <c r="AE3919">
        <v>1</v>
      </c>
      <c r="AF3919">
        <v>0</v>
      </c>
      <c r="AG3919">
        <v>0</v>
      </c>
      <c r="AH3919">
        <v>9</v>
      </c>
      <c r="AI3919">
        <v>2</v>
      </c>
      <c r="AJ3919">
        <v>1</v>
      </c>
      <c r="AK3919">
        <v>0</v>
      </c>
      <c r="AL3919">
        <v>0</v>
      </c>
      <c r="AM3919">
        <v>0</v>
      </c>
    </row>
    <row r="3920" spans="1:39">
      <c r="A3920">
        <v>11</v>
      </c>
      <c r="B3920">
        <v>14</v>
      </c>
      <c r="C3920">
        <v>2024</v>
      </c>
      <c r="D3920">
        <v>99</v>
      </c>
      <c r="E3920">
        <v>99</v>
      </c>
      <c r="F3920">
        <v>99</v>
      </c>
      <c r="G3920">
        <v>99</v>
      </c>
      <c r="H3920">
        <v>99</v>
      </c>
      <c r="I3920">
        <v>99</v>
      </c>
      <c r="J3920">
        <v>999</v>
      </c>
      <c r="K3920">
        <v>99</v>
      </c>
      <c r="L3920">
        <v>99</v>
      </c>
      <c r="M3920">
        <v>99</v>
      </c>
      <c r="N3920">
        <v>190</v>
      </c>
      <c r="O3920">
        <v>99</v>
      </c>
      <c r="P3920">
        <v>9999</v>
      </c>
      <c r="Q3920">
        <v>94</v>
      </c>
      <c r="R3920">
        <v>138</v>
      </c>
      <c r="S3920">
        <v>138</v>
      </c>
      <c r="T3920">
        <v>2.1234036005539312</v>
      </c>
      <c r="U3920">
        <v>3.003756664820751</v>
      </c>
      <c r="V3920">
        <v>10.666666666666664</v>
      </c>
      <c r="W3920">
        <v>54.949275362318843</v>
      </c>
      <c r="X3920">
        <v>211.0909604785906</v>
      </c>
      <c r="Y3920">
        <v>194.83695652173913</v>
      </c>
      <c r="Z3920">
        <v>194.83695652173913</v>
      </c>
      <c r="AA3920">
        <v>2.837458448571339</v>
      </c>
      <c r="AB3920">
        <v>4.0366481714916924</v>
      </c>
      <c r="AC3920">
        <v>-13.326436674168011</v>
      </c>
      <c r="AD3920">
        <v>1</v>
      </c>
      <c r="AE3920">
        <v>0</v>
      </c>
      <c r="AF3920">
        <v>0</v>
      </c>
      <c r="AG3920">
        <v>1</v>
      </c>
      <c r="AH3920">
        <v>7</v>
      </c>
      <c r="AI3920">
        <v>0</v>
      </c>
      <c r="AJ3920">
        <v>0</v>
      </c>
      <c r="AK3920">
        <v>1</v>
      </c>
      <c r="AL3920">
        <v>0</v>
      </c>
      <c r="AM3920">
        <v>0</v>
      </c>
    </row>
    <row r="3921" spans="1:39">
      <c r="A3921">
        <v>11</v>
      </c>
      <c r="B3921">
        <v>15</v>
      </c>
      <c r="C3921">
        <v>2024</v>
      </c>
      <c r="D3921">
        <v>99</v>
      </c>
      <c r="E3921">
        <v>99</v>
      </c>
      <c r="F3921">
        <v>99</v>
      </c>
      <c r="G3921">
        <v>99</v>
      </c>
      <c r="H3921">
        <v>99</v>
      </c>
      <c r="I3921">
        <v>99</v>
      </c>
      <c r="J3921">
        <v>999</v>
      </c>
      <c r="K3921">
        <v>99</v>
      </c>
      <c r="L3921">
        <v>99</v>
      </c>
      <c r="M3921">
        <v>99</v>
      </c>
      <c r="N3921">
        <v>200</v>
      </c>
      <c r="O3921">
        <v>99</v>
      </c>
      <c r="P3921">
        <v>9999</v>
      </c>
      <c r="Q3921">
        <v>66</v>
      </c>
      <c r="R3921">
        <v>93</v>
      </c>
      <c r="S3921">
        <v>93</v>
      </c>
      <c r="T3921">
        <v>1.4309893829819973</v>
      </c>
      <c r="U3921">
        <v>2.1220514448697951</v>
      </c>
      <c r="V3921">
        <v>10.13978494623656</v>
      </c>
      <c r="W3921">
        <v>53.741935483870975</v>
      </c>
      <c r="X3921">
        <v>221.28752664872596</v>
      </c>
      <c r="Y3921">
        <v>204.24838709677411</v>
      </c>
      <c r="Z3921">
        <v>204.24838709677411</v>
      </c>
      <c r="AA3921">
        <v>2.9778253197792535</v>
      </c>
      <c r="AB3921">
        <v>4.632524627667431</v>
      </c>
      <c r="AC3921">
        <v>-12.458967739985001</v>
      </c>
      <c r="AD3921">
        <v>3</v>
      </c>
      <c r="AE3921">
        <v>0</v>
      </c>
      <c r="AF3921">
        <v>0</v>
      </c>
      <c r="AG3921">
        <v>1</v>
      </c>
      <c r="AH3921">
        <v>4</v>
      </c>
      <c r="AI3921">
        <v>1</v>
      </c>
      <c r="AJ3921">
        <v>1</v>
      </c>
      <c r="AK3921">
        <v>0</v>
      </c>
      <c r="AL3921">
        <v>0</v>
      </c>
      <c r="AM3921">
        <v>0</v>
      </c>
    </row>
    <row r="3922" spans="1:39">
      <c r="A3922">
        <v>11</v>
      </c>
      <c r="B3922">
        <v>16</v>
      </c>
      <c r="C3922">
        <v>2024</v>
      </c>
      <c r="D3922">
        <v>99</v>
      </c>
      <c r="E3922">
        <v>99</v>
      </c>
      <c r="F3922">
        <v>99</v>
      </c>
      <c r="G3922">
        <v>99</v>
      </c>
      <c r="H3922">
        <v>99</v>
      </c>
      <c r="I3922">
        <v>99</v>
      </c>
      <c r="J3922">
        <v>999</v>
      </c>
      <c r="K3922">
        <v>99</v>
      </c>
      <c r="L3922">
        <v>99</v>
      </c>
      <c r="M3922">
        <v>99</v>
      </c>
      <c r="N3922">
        <v>210</v>
      </c>
      <c r="O3922">
        <v>99</v>
      </c>
      <c r="P3922">
        <v>9999</v>
      </c>
      <c r="Q3922">
        <v>35</v>
      </c>
      <c r="R3922">
        <v>47</v>
      </c>
      <c r="S3922">
        <v>47</v>
      </c>
      <c r="T3922">
        <v>0.72318818279735342</v>
      </c>
      <c r="U3922">
        <v>1.1246310727692796</v>
      </c>
      <c r="V3922">
        <v>10.297872340425529</v>
      </c>
      <c r="W3922">
        <v>52.936170212765937</v>
      </c>
      <c r="X3922">
        <v>232.05781332841559</v>
      </c>
      <c r="Y3922">
        <v>214.18936170212768</v>
      </c>
      <c r="Z3922">
        <v>214.18936170212768</v>
      </c>
      <c r="AA3922">
        <v>2.6112061322163354</v>
      </c>
      <c r="AB3922">
        <v>4.4502175673285604</v>
      </c>
      <c r="AC3922">
        <v>-16.356349608404788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</row>
    <row r="3923" spans="1:39">
      <c r="A3923">
        <v>11</v>
      </c>
      <c r="B3923">
        <v>17</v>
      </c>
      <c r="C3923">
        <v>2024</v>
      </c>
      <c r="D3923">
        <v>99</v>
      </c>
      <c r="E3923">
        <v>99</v>
      </c>
      <c r="F3923">
        <v>99</v>
      </c>
      <c r="G3923">
        <v>99</v>
      </c>
      <c r="H3923">
        <v>99</v>
      </c>
      <c r="I3923">
        <v>99</v>
      </c>
      <c r="J3923">
        <v>999</v>
      </c>
      <c r="K3923">
        <v>99</v>
      </c>
      <c r="L3923">
        <v>99</v>
      </c>
      <c r="M3923">
        <v>99</v>
      </c>
      <c r="N3923">
        <v>220</v>
      </c>
      <c r="O3923">
        <v>99</v>
      </c>
      <c r="P3923">
        <v>9999</v>
      </c>
      <c r="Q3923">
        <v>21</v>
      </c>
      <c r="R3923">
        <v>27</v>
      </c>
      <c r="S3923">
        <v>27</v>
      </c>
      <c r="T3923">
        <v>0.41544853054316039</v>
      </c>
      <c r="U3923">
        <v>0.67687443073853826</v>
      </c>
      <c r="V3923">
        <v>10</v>
      </c>
      <c r="W3923">
        <v>50.666666666666657</v>
      </c>
      <c r="X3923">
        <v>243.12427270173745</v>
      </c>
      <c r="Y3923">
        <v>224.40370370370368</v>
      </c>
      <c r="Z3923">
        <v>224.40370370370368</v>
      </c>
      <c r="AA3923">
        <v>2.9488832137782222</v>
      </c>
      <c r="AB3923">
        <v>4.2600643361512924</v>
      </c>
      <c r="AC3923">
        <v>0.83533403282031649</v>
      </c>
      <c r="AD3923">
        <v>0</v>
      </c>
      <c r="AE3923">
        <v>0</v>
      </c>
      <c r="AF3923">
        <v>0</v>
      </c>
      <c r="AG3923">
        <v>0</v>
      </c>
      <c r="AH3923">
        <v>2</v>
      </c>
      <c r="AI3923">
        <v>1</v>
      </c>
      <c r="AJ3923">
        <v>0</v>
      </c>
      <c r="AK3923">
        <v>0</v>
      </c>
      <c r="AL3923">
        <v>0</v>
      </c>
      <c r="AM3923">
        <v>0</v>
      </c>
    </row>
    <row r="3924" spans="1:39">
      <c r="A3924">
        <v>11</v>
      </c>
      <c r="B3924">
        <v>18</v>
      </c>
      <c r="C3924">
        <v>2024</v>
      </c>
      <c r="D3924">
        <v>99</v>
      </c>
      <c r="E3924">
        <v>99</v>
      </c>
      <c r="F3924">
        <v>99</v>
      </c>
      <c r="G3924">
        <v>99</v>
      </c>
      <c r="H3924">
        <v>99</v>
      </c>
      <c r="I3924">
        <v>99</v>
      </c>
      <c r="J3924">
        <v>999</v>
      </c>
      <c r="K3924">
        <v>99</v>
      </c>
      <c r="L3924">
        <v>99</v>
      </c>
      <c r="M3924">
        <v>99</v>
      </c>
      <c r="N3924">
        <v>230</v>
      </c>
      <c r="O3924">
        <v>99</v>
      </c>
      <c r="P3924">
        <v>9999</v>
      </c>
      <c r="Q3924">
        <v>23</v>
      </c>
      <c r="R3924">
        <v>47</v>
      </c>
      <c r="S3924">
        <v>47</v>
      </c>
      <c r="T3924">
        <v>0.72318818279735342</v>
      </c>
      <c r="U3924">
        <v>1.2891659985135104</v>
      </c>
      <c r="V3924">
        <v>7.7659574468085104</v>
      </c>
      <c r="W3924">
        <v>47.191489361702118</v>
      </c>
      <c r="X3924">
        <v>266.00816025448921</v>
      </c>
      <c r="Y3924">
        <v>245.52553191489355</v>
      </c>
      <c r="Z3924">
        <v>245.52553191489355</v>
      </c>
      <c r="AA3924">
        <v>14.89820020666704</v>
      </c>
      <c r="AB3924">
        <v>5.5106793722284255</v>
      </c>
      <c r="AC3924">
        <v>-47.662363129631103</v>
      </c>
      <c r="AD3924">
        <v>0</v>
      </c>
      <c r="AE3924">
        <v>1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</row>
    <row r="3925" spans="1:39">
      <c r="A3925">
        <v>11</v>
      </c>
      <c r="B3925">
        <v>19</v>
      </c>
      <c r="C3925">
        <v>2023</v>
      </c>
      <c r="D3925">
        <v>99</v>
      </c>
      <c r="E3925">
        <v>99</v>
      </c>
      <c r="F3925">
        <v>99</v>
      </c>
      <c r="G3925">
        <v>99</v>
      </c>
      <c r="H3925">
        <v>99</v>
      </c>
      <c r="I3925">
        <v>99</v>
      </c>
      <c r="J3925">
        <v>999</v>
      </c>
      <c r="K3925">
        <v>99</v>
      </c>
      <c r="L3925">
        <v>99</v>
      </c>
      <c r="M3925">
        <v>99</v>
      </c>
      <c r="N3925">
        <v>60</v>
      </c>
      <c r="O3925">
        <v>99</v>
      </c>
      <c r="P3925">
        <v>9999</v>
      </c>
      <c r="Q3925">
        <v>10</v>
      </c>
      <c r="R3925">
        <v>12</v>
      </c>
      <c r="S3925">
        <v>12</v>
      </c>
      <c r="T3925">
        <v>0.20321761219305673</v>
      </c>
      <c r="U3925">
        <v>9.2014654030921308E-2</v>
      </c>
      <c r="V3925">
        <v>1.166666666666667</v>
      </c>
      <c r="W3925">
        <v>62.83333333333335</v>
      </c>
      <c r="X3925">
        <v>67.61466233297223</v>
      </c>
      <c r="Y3925">
        <v>62.408333333333331</v>
      </c>
      <c r="Z3925">
        <v>62.408333333333331</v>
      </c>
      <c r="AA3925">
        <v>4.5191183382995916</v>
      </c>
      <c r="AB3925">
        <v>2.3392781412695278</v>
      </c>
      <c r="AC3925">
        <v>48.49265605577488</v>
      </c>
      <c r="AD3925">
        <v>0</v>
      </c>
      <c r="AE3925">
        <v>0</v>
      </c>
      <c r="AF3925">
        <v>0</v>
      </c>
      <c r="AG3925">
        <v>0</v>
      </c>
      <c r="AH3925">
        <v>1</v>
      </c>
      <c r="AI3925">
        <v>0</v>
      </c>
      <c r="AJ3925">
        <v>0</v>
      </c>
      <c r="AK3925">
        <v>0</v>
      </c>
      <c r="AL3925">
        <v>0</v>
      </c>
      <c r="AM3925">
        <v>0</v>
      </c>
    </row>
    <row r="3926" spans="1:39">
      <c r="A3926">
        <v>11</v>
      </c>
      <c r="B3926">
        <v>20</v>
      </c>
      <c r="C3926">
        <v>2023</v>
      </c>
      <c r="D3926">
        <v>99</v>
      </c>
      <c r="E3926">
        <v>99</v>
      </c>
      <c r="F3926">
        <v>99</v>
      </c>
      <c r="G3926">
        <v>99</v>
      </c>
      <c r="H3926">
        <v>99</v>
      </c>
      <c r="I3926">
        <v>99</v>
      </c>
      <c r="J3926">
        <v>999</v>
      </c>
      <c r="K3926">
        <v>99</v>
      </c>
      <c r="L3926">
        <v>99</v>
      </c>
      <c r="M3926">
        <v>99</v>
      </c>
      <c r="N3926">
        <v>70</v>
      </c>
      <c r="O3926">
        <v>99</v>
      </c>
      <c r="P3926">
        <v>9999</v>
      </c>
      <c r="Q3926">
        <v>22</v>
      </c>
      <c r="R3926">
        <v>38</v>
      </c>
      <c r="S3926">
        <v>38</v>
      </c>
      <c r="T3926">
        <v>0.64352243861134617</v>
      </c>
      <c r="U3926">
        <v>0.35451873780320514</v>
      </c>
      <c r="V3926">
        <v>1.1052631578947374</v>
      </c>
      <c r="W3926">
        <v>63.789473684210542</v>
      </c>
      <c r="X3926">
        <v>82.266066031818482</v>
      </c>
      <c r="Y3926">
        <v>75.931578947368394</v>
      </c>
      <c r="Z3926">
        <v>75.931578947368394</v>
      </c>
      <c r="AA3926">
        <v>2.7749922013322843</v>
      </c>
      <c r="AB3926">
        <v>1.9487903770077184</v>
      </c>
      <c r="AC3926">
        <v>-8.5388916835226851</v>
      </c>
      <c r="AD3926">
        <v>1</v>
      </c>
      <c r="AE3926">
        <v>0</v>
      </c>
      <c r="AF3926">
        <v>0</v>
      </c>
      <c r="AG3926">
        <v>1</v>
      </c>
      <c r="AH3926">
        <v>1</v>
      </c>
      <c r="AI3926">
        <v>2</v>
      </c>
      <c r="AJ3926">
        <v>0</v>
      </c>
      <c r="AK3926">
        <v>0</v>
      </c>
      <c r="AL3926">
        <v>0</v>
      </c>
      <c r="AM3926">
        <v>0</v>
      </c>
    </row>
    <row r="3927" spans="1:39">
      <c r="A3927">
        <v>11</v>
      </c>
      <c r="B3927">
        <v>21</v>
      </c>
      <c r="C3927">
        <v>2023</v>
      </c>
      <c r="D3927">
        <v>99</v>
      </c>
      <c r="E3927">
        <v>99</v>
      </c>
      <c r="F3927">
        <v>99</v>
      </c>
      <c r="G3927">
        <v>99</v>
      </c>
      <c r="H3927">
        <v>99</v>
      </c>
      <c r="I3927">
        <v>99</v>
      </c>
      <c r="J3927">
        <v>999</v>
      </c>
      <c r="K3927">
        <v>99</v>
      </c>
      <c r="L3927">
        <v>99</v>
      </c>
      <c r="M3927">
        <v>99</v>
      </c>
      <c r="N3927">
        <v>80</v>
      </c>
      <c r="O3927">
        <v>99</v>
      </c>
      <c r="P3927">
        <v>9999</v>
      </c>
      <c r="Q3927">
        <v>42</v>
      </c>
      <c r="R3927">
        <v>114</v>
      </c>
      <c r="S3927">
        <v>113</v>
      </c>
      <c r="T3927">
        <v>1.9305673158340395</v>
      </c>
      <c r="U3927">
        <v>1.1935611612399242</v>
      </c>
      <c r="V3927">
        <v>0.98245614035087714</v>
      </c>
      <c r="W3927">
        <v>63.318584070796483</v>
      </c>
      <c r="X3927">
        <v>93.150671912717883</v>
      </c>
      <c r="Y3927">
        <v>85.213157894736867</v>
      </c>
      <c r="Z3927">
        <v>85.967256637168148</v>
      </c>
      <c r="AA3927">
        <v>2.6720593787412446</v>
      </c>
      <c r="AB3927">
        <v>2.1626986040086926</v>
      </c>
      <c r="AC3927">
        <v>5.8006307087334781</v>
      </c>
      <c r="AD3927">
        <v>1</v>
      </c>
      <c r="AE3927">
        <v>0</v>
      </c>
      <c r="AF3927">
        <v>0</v>
      </c>
      <c r="AG3927">
        <v>0</v>
      </c>
      <c r="AH3927">
        <v>3</v>
      </c>
      <c r="AI3927">
        <v>2</v>
      </c>
      <c r="AJ3927">
        <v>0</v>
      </c>
      <c r="AK3927">
        <v>2</v>
      </c>
      <c r="AL3927">
        <v>0</v>
      </c>
      <c r="AM3927">
        <v>0</v>
      </c>
    </row>
    <row r="3928" spans="1:39">
      <c r="A3928">
        <v>11</v>
      </c>
      <c r="B3928">
        <v>22</v>
      </c>
      <c r="C3928">
        <v>2023</v>
      </c>
      <c r="D3928">
        <v>99</v>
      </c>
      <c r="E3928">
        <v>99</v>
      </c>
      <c r="F3928">
        <v>99</v>
      </c>
      <c r="G3928">
        <v>99</v>
      </c>
      <c r="H3928">
        <v>99</v>
      </c>
      <c r="I3928">
        <v>99</v>
      </c>
      <c r="J3928">
        <v>999</v>
      </c>
      <c r="K3928">
        <v>99</v>
      </c>
      <c r="L3928">
        <v>99</v>
      </c>
      <c r="M3928">
        <v>99</v>
      </c>
      <c r="N3928">
        <v>90</v>
      </c>
      <c r="O3928">
        <v>99</v>
      </c>
      <c r="P3928">
        <v>9999</v>
      </c>
      <c r="Q3928">
        <v>81</v>
      </c>
      <c r="R3928">
        <v>317</v>
      </c>
      <c r="S3928">
        <v>316</v>
      </c>
      <c r="T3928">
        <v>5.3683319220999151</v>
      </c>
      <c r="U3928">
        <v>3.717544377196929</v>
      </c>
      <c r="V3928">
        <v>1.7129337539432179</v>
      </c>
      <c r="W3928">
        <v>62.892405063291122</v>
      </c>
      <c r="X3928">
        <v>103.74140011141829</v>
      </c>
      <c r="Y3928">
        <v>95.447318611987328</v>
      </c>
      <c r="Z3928">
        <v>95.749367088607514</v>
      </c>
      <c r="AA3928">
        <v>2.7247052293359406</v>
      </c>
      <c r="AB3928">
        <v>2.2377244404455703</v>
      </c>
      <c r="AC3928">
        <v>-9.1047841466150814</v>
      </c>
      <c r="AD3928">
        <v>6</v>
      </c>
      <c r="AE3928">
        <v>1</v>
      </c>
      <c r="AF3928">
        <v>0</v>
      </c>
      <c r="AG3928">
        <v>0</v>
      </c>
      <c r="AH3928">
        <v>12</v>
      </c>
      <c r="AI3928">
        <v>4</v>
      </c>
      <c r="AJ3928">
        <v>2</v>
      </c>
      <c r="AK3928">
        <v>3</v>
      </c>
      <c r="AL3928">
        <v>0</v>
      </c>
      <c r="AM3928">
        <v>1</v>
      </c>
    </row>
    <row r="3929" spans="1:39">
      <c r="A3929">
        <v>11</v>
      </c>
      <c r="B3929">
        <v>23</v>
      </c>
      <c r="C3929">
        <v>2023</v>
      </c>
      <c r="D3929">
        <v>99</v>
      </c>
      <c r="E3929">
        <v>99</v>
      </c>
      <c r="F3929">
        <v>99</v>
      </c>
      <c r="G3929">
        <v>99</v>
      </c>
      <c r="H3929">
        <v>99</v>
      </c>
      <c r="I3929">
        <v>99</v>
      </c>
      <c r="J3929">
        <v>999</v>
      </c>
      <c r="K3929">
        <v>99</v>
      </c>
      <c r="L3929">
        <v>99</v>
      </c>
      <c r="M3929">
        <v>99</v>
      </c>
      <c r="N3929">
        <v>100</v>
      </c>
      <c r="O3929">
        <v>99</v>
      </c>
      <c r="P3929">
        <v>9999</v>
      </c>
      <c r="Q3929">
        <v>96</v>
      </c>
      <c r="R3929">
        <v>554</v>
      </c>
      <c r="S3929">
        <v>550</v>
      </c>
      <c r="T3929">
        <v>9.3818797629127868</v>
      </c>
      <c r="U3929">
        <v>7.1184620172624884</v>
      </c>
      <c r="V3929">
        <v>2.592057761732852</v>
      </c>
      <c r="W3929">
        <v>62</v>
      </c>
      <c r="X3929">
        <v>114.11755732953688</v>
      </c>
      <c r="Y3929">
        <v>104.57870036101082</v>
      </c>
      <c r="Z3929">
        <v>105.33927272727269</v>
      </c>
      <c r="AA3929">
        <v>2.8179269327561718</v>
      </c>
      <c r="AB3929">
        <v>2.571168818049312</v>
      </c>
      <c r="AC3929">
        <v>-9.7491783011005566</v>
      </c>
      <c r="AD3929">
        <v>17</v>
      </c>
      <c r="AE3929">
        <v>0</v>
      </c>
      <c r="AF3929">
        <v>0</v>
      </c>
      <c r="AG3929">
        <v>1</v>
      </c>
      <c r="AH3929">
        <v>16</v>
      </c>
      <c r="AI3929">
        <v>5</v>
      </c>
      <c r="AJ3929">
        <v>1</v>
      </c>
      <c r="AK3929">
        <v>7</v>
      </c>
      <c r="AL3929">
        <v>1</v>
      </c>
      <c r="AM3929">
        <v>0</v>
      </c>
    </row>
    <row r="3930" spans="1:39">
      <c r="A3930">
        <v>11</v>
      </c>
      <c r="B3930">
        <v>24</v>
      </c>
      <c r="C3930">
        <v>2023</v>
      </c>
      <c r="D3930">
        <v>99</v>
      </c>
      <c r="E3930">
        <v>99</v>
      </c>
      <c r="F3930">
        <v>99</v>
      </c>
      <c r="G3930">
        <v>99</v>
      </c>
      <c r="H3930">
        <v>99</v>
      </c>
      <c r="I3930">
        <v>99</v>
      </c>
      <c r="J3930">
        <v>999</v>
      </c>
      <c r="K3930">
        <v>99</v>
      </c>
      <c r="L3930">
        <v>99</v>
      </c>
      <c r="M3930">
        <v>99</v>
      </c>
      <c r="N3930">
        <v>110</v>
      </c>
      <c r="O3930">
        <v>99</v>
      </c>
      <c r="P3930">
        <v>9999</v>
      </c>
      <c r="Q3930">
        <v>135</v>
      </c>
      <c r="R3930">
        <v>729</v>
      </c>
      <c r="S3930">
        <v>726</v>
      </c>
      <c r="T3930">
        <v>12.345469940728195</v>
      </c>
      <c r="U3930">
        <v>10.265083049706476</v>
      </c>
      <c r="V3930">
        <v>2.7901234567901234</v>
      </c>
      <c r="W3930">
        <v>61.845730027548221</v>
      </c>
      <c r="X3930">
        <v>124.67055153544456</v>
      </c>
      <c r="Y3930">
        <v>114.60452674897122</v>
      </c>
      <c r="Z3930">
        <v>115.07809917355377</v>
      </c>
      <c r="AA3930">
        <v>2.9460441275001954</v>
      </c>
      <c r="AB3930">
        <v>2.7294743040926193</v>
      </c>
      <c r="AC3930">
        <v>-4.6824030650890949</v>
      </c>
      <c r="AD3930">
        <v>17</v>
      </c>
      <c r="AE3930">
        <v>0</v>
      </c>
      <c r="AF3930">
        <v>1</v>
      </c>
      <c r="AG3930">
        <v>2</v>
      </c>
      <c r="AH3930">
        <v>20</v>
      </c>
      <c r="AI3930">
        <v>6</v>
      </c>
      <c r="AJ3930">
        <v>2</v>
      </c>
      <c r="AK3930">
        <v>4</v>
      </c>
      <c r="AL3930">
        <v>0</v>
      </c>
      <c r="AM3930">
        <v>0</v>
      </c>
    </row>
    <row r="3931" spans="1:39">
      <c r="A3931">
        <v>11</v>
      </c>
      <c r="B3931">
        <v>25</v>
      </c>
      <c r="C3931">
        <v>2023</v>
      </c>
      <c r="D3931">
        <v>99</v>
      </c>
      <c r="E3931">
        <v>99</v>
      </c>
      <c r="F3931">
        <v>99</v>
      </c>
      <c r="G3931">
        <v>99</v>
      </c>
      <c r="H3931">
        <v>99</v>
      </c>
      <c r="I3931">
        <v>99</v>
      </c>
      <c r="J3931">
        <v>999</v>
      </c>
      <c r="K3931">
        <v>99</v>
      </c>
      <c r="L3931">
        <v>99</v>
      </c>
      <c r="M3931">
        <v>99</v>
      </c>
      <c r="N3931">
        <v>120</v>
      </c>
      <c r="O3931">
        <v>99</v>
      </c>
      <c r="P3931">
        <v>9999</v>
      </c>
      <c r="Q3931">
        <v>165</v>
      </c>
      <c r="R3931">
        <v>780</v>
      </c>
      <c r="S3931">
        <v>780</v>
      </c>
      <c r="T3931">
        <v>13.209144792548685</v>
      </c>
      <c r="U3931">
        <v>11.996344478586289</v>
      </c>
      <c r="V3931">
        <v>3.7448717948717953</v>
      </c>
      <c r="W3931">
        <v>61.087179487179498</v>
      </c>
      <c r="X3931">
        <v>135.61866266633319</v>
      </c>
      <c r="Y3931">
        <v>125.1760256410256</v>
      </c>
      <c r="Z3931">
        <v>125.1760256410256</v>
      </c>
      <c r="AA3931">
        <v>2.82637796652075</v>
      </c>
      <c r="AB3931">
        <v>3.1309193773189721</v>
      </c>
      <c r="AC3931">
        <v>-5.1412917203506243</v>
      </c>
      <c r="AD3931">
        <v>20</v>
      </c>
      <c r="AE3931">
        <v>1</v>
      </c>
      <c r="AF3931">
        <v>0</v>
      </c>
      <c r="AG3931">
        <v>1</v>
      </c>
      <c r="AH3931">
        <v>26</v>
      </c>
      <c r="AI3931">
        <v>9</v>
      </c>
      <c r="AJ3931">
        <v>3</v>
      </c>
      <c r="AK3931">
        <v>4</v>
      </c>
      <c r="AL3931">
        <v>0</v>
      </c>
      <c r="AM3931">
        <v>0</v>
      </c>
    </row>
    <row r="3932" spans="1:39">
      <c r="A3932">
        <v>11</v>
      </c>
      <c r="B3932">
        <v>26</v>
      </c>
      <c r="C3932">
        <v>2023</v>
      </c>
      <c r="D3932">
        <v>99</v>
      </c>
      <c r="E3932">
        <v>99</v>
      </c>
      <c r="F3932">
        <v>99</v>
      </c>
      <c r="G3932">
        <v>99</v>
      </c>
      <c r="H3932">
        <v>99</v>
      </c>
      <c r="I3932">
        <v>99</v>
      </c>
      <c r="J3932">
        <v>999</v>
      </c>
      <c r="K3932">
        <v>99</v>
      </c>
      <c r="L3932">
        <v>99</v>
      </c>
      <c r="M3932">
        <v>99</v>
      </c>
      <c r="N3932">
        <v>130</v>
      </c>
      <c r="O3932">
        <v>99</v>
      </c>
      <c r="P3932">
        <v>9999</v>
      </c>
      <c r="Q3932">
        <v>168</v>
      </c>
      <c r="R3932">
        <v>757</v>
      </c>
      <c r="S3932">
        <v>757</v>
      </c>
      <c r="T3932">
        <v>12.819644369178665</v>
      </c>
      <c r="U3932">
        <v>12.570646649598876</v>
      </c>
      <c r="V3932">
        <v>4.6697490092470257</v>
      </c>
      <c r="W3932">
        <v>60.447820343461018</v>
      </c>
      <c r="X3932">
        <v>146.42892411884185</v>
      </c>
      <c r="Y3932">
        <v>135.15389696169075</v>
      </c>
      <c r="Z3932">
        <v>135.15389696169075</v>
      </c>
      <c r="AA3932">
        <v>2.8568259363535957</v>
      </c>
      <c r="AB3932">
        <v>3.4074262095123955</v>
      </c>
      <c r="AC3932">
        <v>-8.5869808831635481</v>
      </c>
      <c r="AD3932">
        <v>14</v>
      </c>
      <c r="AE3932">
        <v>2</v>
      </c>
      <c r="AF3932">
        <v>0</v>
      </c>
      <c r="AG3932">
        <v>1</v>
      </c>
      <c r="AH3932">
        <v>23</v>
      </c>
      <c r="AI3932">
        <v>6</v>
      </c>
      <c r="AJ3932">
        <v>3</v>
      </c>
      <c r="AK3932">
        <v>4</v>
      </c>
      <c r="AL3932">
        <v>0</v>
      </c>
      <c r="AM3932">
        <v>1</v>
      </c>
    </row>
    <row r="3933" spans="1:39">
      <c r="A3933">
        <v>11</v>
      </c>
      <c r="B3933">
        <v>27</v>
      </c>
      <c r="C3933">
        <v>2023</v>
      </c>
      <c r="D3933">
        <v>99</v>
      </c>
      <c r="E3933">
        <v>99</v>
      </c>
      <c r="F3933">
        <v>99</v>
      </c>
      <c r="G3933">
        <v>99</v>
      </c>
      <c r="H3933">
        <v>99</v>
      </c>
      <c r="I3933">
        <v>99</v>
      </c>
      <c r="J3933">
        <v>999</v>
      </c>
      <c r="K3933">
        <v>99</v>
      </c>
      <c r="L3933">
        <v>99</v>
      </c>
      <c r="M3933">
        <v>99</v>
      </c>
      <c r="N3933">
        <v>140</v>
      </c>
      <c r="O3933">
        <v>99</v>
      </c>
      <c r="P3933">
        <v>9999</v>
      </c>
      <c r="Q3933">
        <v>183</v>
      </c>
      <c r="R3933">
        <v>688</v>
      </c>
      <c r="S3933">
        <v>686</v>
      </c>
      <c r="T3933">
        <v>11.651143099068584</v>
      </c>
      <c r="U3933">
        <v>12.225785211577797</v>
      </c>
      <c r="V3933">
        <v>5.075581395348836</v>
      </c>
      <c r="W3933">
        <v>60.001457725947503</v>
      </c>
      <c r="X3933">
        <v>157.14508428027921</v>
      </c>
      <c r="Y3933">
        <v>144.62892441860461</v>
      </c>
      <c r="Z3933">
        <v>145.05058309037895</v>
      </c>
      <c r="AA3933">
        <v>2.9224163209100631</v>
      </c>
      <c r="AB3933">
        <v>3.5136133715304396</v>
      </c>
      <c r="AC3933">
        <v>-5.5444327352594067</v>
      </c>
      <c r="AD3933">
        <v>19</v>
      </c>
      <c r="AE3933">
        <v>1</v>
      </c>
      <c r="AF3933">
        <v>0</v>
      </c>
      <c r="AG3933">
        <v>1</v>
      </c>
      <c r="AH3933">
        <v>26</v>
      </c>
      <c r="AI3933">
        <v>3</v>
      </c>
      <c r="AJ3933">
        <v>2</v>
      </c>
      <c r="AK3933">
        <v>4</v>
      </c>
      <c r="AL3933">
        <v>0</v>
      </c>
      <c r="AM3933">
        <v>0</v>
      </c>
    </row>
    <row r="3934" spans="1:39">
      <c r="A3934">
        <v>11</v>
      </c>
      <c r="B3934">
        <v>28</v>
      </c>
      <c r="C3934">
        <v>2023</v>
      </c>
      <c r="D3934">
        <v>99</v>
      </c>
      <c r="E3934">
        <v>99</v>
      </c>
      <c r="F3934">
        <v>99</v>
      </c>
      <c r="G3934">
        <v>99</v>
      </c>
      <c r="H3934">
        <v>99</v>
      </c>
      <c r="I3934">
        <v>99</v>
      </c>
      <c r="J3934">
        <v>999</v>
      </c>
      <c r="K3934">
        <v>99</v>
      </c>
      <c r="L3934">
        <v>99</v>
      </c>
      <c r="M3934">
        <v>99</v>
      </c>
      <c r="N3934">
        <v>150</v>
      </c>
      <c r="O3934">
        <v>99</v>
      </c>
      <c r="P3934">
        <v>9999</v>
      </c>
      <c r="Q3934">
        <v>176</v>
      </c>
      <c r="R3934">
        <v>588</v>
      </c>
      <c r="S3934">
        <v>587</v>
      </c>
      <c r="T3934">
        <v>9.9576629974597779</v>
      </c>
      <c r="U3934">
        <v>11.164477453460968</v>
      </c>
      <c r="V3934">
        <v>6.5357142857142891</v>
      </c>
      <c r="W3934">
        <v>59.267461669505984</v>
      </c>
      <c r="X3934">
        <v>167.71434467611513</v>
      </c>
      <c r="Y3934">
        <v>154.53537414965979</v>
      </c>
      <c r="Z3934">
        <v>154.79863713798977</v>
      </c>
      <c r="AA3934">
        <v>2.866334852216851</v>
      </c>
      <c r="AB3934">
        <v>3.5646878094279009</v>
      </c>
      <c r="AC3934">
        <v>-2.6607761939894878</v>
      </c>
      <c r="AD3934">
        <v>7</v>
      </c>
      <c r="AE3934">
        <v>2</v>
      </c>
      <c r="AF3934">
        <v>1</v>
      </c>
      <c r="AG3934">
        <v>1</v>
      </c>
      <c r="AH3934">
        <v>21</v>
      </c>
      <c r="AI3934">
        <v>2</v>
      </c>
      <c r="AJ3934">
        <v>3</v>
      </c>
      <c r="AK3934">
        <v>3</v>
      </c>
      <c r="AL3934">
        <v>0</v>
      </c>
      <c r="AM3934">
        <v>0</v>
      </c>
    </row>
    <row r="3935" spans="1:39">
      <c r="A3935">
        <v>11</v>
      </c>
      <c r="B3935">
        <v>29</v>
      </c>
      <c r="C3935">
        <v>2023</v>
      </c>
      <c r="D3935">
        <v>99</v>
      </c>
      <c r="E3935">
        <v>99</v>
      </c>
      <c r="F3935">
        <v>99</v>
      </c>
      <c r="G3935">
        <v>99</v>
      </c>
      <c r="H3935">
        <v>99</v>
      </c>
      <c r="I3935">
        <v>99</v>
      </c>
      <c r="J3935">
        <v>999</v>
      </c>
      <c r="K3935">
        <v>99</v>
      </c>
      <c r="L3935">
        <v>99</v>
      </c>
      <c r="M3935">
        <v>99</v>
      </c>
      <c r="N3935">
        <v>160</v>
      </c>
      <c r="O3935">
        <v>99</v>
      </c>
      <c r="P3935">
        <v>9999</v>
      </c>
      <c r="Q3935">
        <v>165</v>
      </c>
      <c r="R3935">
        <v>478</v>
      </c>
      <c r="S3935">
        <v>478</v>
      </c>
      <c r="T3935">
        <v>8.0948348856900925</v>
      </c>
      <c r="U3935">
        <v>9.6723632039185521</v>
      </c>
      <c r="V3935">
        <v>8.0878661087866117</v>
      </c>
      <c r="W3935">
        <v>57.828451882845158</v>
      </c>
      <c r="X3935">
        <v>178.43080368273377</v>
      </c>
      <c r="Y3935">
        <v>164.6916317991631</v>
      </c>
      <c r="Z3935">
        <v>164.6916317991631</v>
      </c>
      <c r="AA3935">
        <v>3.0284310143036173</v>
      </c>
      <c r="AB3935">
        <v>3.7270730252506494</v>
      </c>
      <c r="AC3935">
        <v>-8.1031327433352409</v>
      </c>
      <c r="AD3935">
        <v>10</v>
      </c>
      <c r="AE3935">
        <v>3</v>
      </c>
      <c r="AF3935">
        <v>0</v>
      </c>
      <c r="AG3935">
        <v>0</v>
      </c>
      <c r="AH3935">
        <v>24</v>
      </c>
      <c r="AI3935">
        <v>7</v>
      </c>
      <c r="AJ3935">
        <v>3</v>
      </c>
      <c r="AK3935">
        <v>0</v>
      </c>
      <c r="AL3935">
        <v>0</v>
      </c>
      <c r="AM3935">
        <v>0</v>
      </c>
    </row>
    <row r="3936" spans="1:39">
      <c r="A3936">
        <v>11</v>
      </c>
      <c r="B3936">
        <v>30</v>
      </c>
      <c r="C3936">
        <v>2023</v>
      </c>
      <c r="D3936">
        <v>99</v>
      </c>
      <c r="E3936">
        <v>99</v>
      </c>
      <c r="F3936">
        <v>99</v>
      </c>
      <c r="G3936">
        <v>99</v>
      </c>
      <c r="H3936">
        <v>99</v>
      </c>
      <c r="I3936">
        <v>99</v>
      </c>
      <c r="J3936">
        <v>999</v>
      </c>
      <c r="K3936">
        <v>99</v>
      </c>
      <c r="L3936">
        <v>99</v>
      </c>
      <c r="M3936">
        <v>99</v>
      </c>
      <c r="N3936">
        <v>170</v>
      </c>
      <c r="O3936">
        <v>99</v>
      </c>
      <c r="P3936">
        <v>9999</v>
      </c>
      <c r="Q3936">
        <v>140</v>
      </c>
      <c r="R3936">
        <v>326</v>
      </c>
      <c r="S3936">
        <v>325</v>
      </c>
      <c r="T3936">
        <v>5.5207451312447082</v>
      </c>
      <c r="U3936">
        <v>6.9834809798497908</v>
      </c>
      <c r="V3936">
        <v>8.6993865030674868</v>
      </c>
      <c r="W3936">
        <v>57.101538461538446</v>
      </c>
      <c r="X3936">
        <v>189.47051824870877</v>
      </c>
      <c r="Y3936">
        <v>174.34969325153381</v>
      </c>
      <c r="Z3936">
        <v>174.88615384615397</v>
      </c>
      <c r="AA3936">
        <v>2.8674661515259006</v>
      </c>
      <c r="AB3936">
        <v>3.9064637681152679</v>
      </c>
      <c r="AC3936">
        <v>6.5555415662074994</v>
      </c>
      <c r="AD3936">
        <v>2</v>
      </c>
      <c r="AE3936">
        <v>1</v>
      </c>
      <c r="AF3936">
        <v>0</v>
      </c>
      <c r="AG3936">
        <v>0</v>
      </c>
      <c r="AH3936">
        <v>8</v>
      </c>
      <c r="AI3936">
        <v>1</v>
      </c>
      <c r="AJ3936">
        <v>0</v>
      </c>
      <c r="AK3936">
        <v>0</v>
      </c>
      <c r="AL3936">
        <v>0</v>
      </c>
      <c r="AM3936">
        <v>0</v>
      </c>
    </row>
    <row r="3937" spans="1:39">
      <c r="A3937">
        <v>11</v>
      </c>
      <c r="B3937">
        <v>31</v>
      </c>
      <c r="C3937">
        <v>2023</v>
      </c>
      <c r="D3937">
        <v>99</v>
      </c>
      <c r="E3937">
        <v>99</v>
      </c>
      <c r="F3937">
        <v>99</v>
      </c>
      <c r="G3937">
        <v>99</v>
      </c>
      <c r="H3937">
        <v>99</v>
      </c>
      <c r="I3937">
        <v>99</v>
      </c>
      <c r="J3937">
        <v>999</v>
      </c>
      <c r="K3937">
        <v>99</v>
      </c>
      <c r="L3937">
        <v>99</v>
      </c>
      <c r="M3937">
        <v>99</v>
      </c>
      <c r="N3937">
        <v>180</v>
      </c>
      <c r="O3937">
        <v>99</v>
      </c>
      <c r="P3937">
        <v>9999</v>
      </c>
      <c r="Q3937">
        <v>115</v>
      </c>
      <c r="R3937">
        <v>235</v>
      </c>
      <c r="S3937">
        <v>235</v>
      </c>
      <c r="T3937">
        <v>3.9796782387806946</v>
      </c>
      <c r="U3937">
        <v>5.3323775964897582</v>
      </c>
      <c r="V3937">
        <v>9.7489361702127688</v>
      </c>
      <c r="W3937">
        <v>56.182978723404283</v>
      </c>
      <c r="X3937">
        <v>200.08667388949073</v>
      </c>
      <c r="Y3937">
        <v>184.67999999999995</v>
      </c>
      <c r="Z3937">
        <v>184.67999999999995</v>
      </c>
      <c r="AA3937">
        <v>2.8766233159983181</v>
      </c>
      <c r="AB3937">
        <v>3.9308555264420657</v>
      </c>
      <c r="AC3937">
        <v>-3.7421670887266818</v>
      </c>
      <c r="AD3937">
        <v>3</v>
      </c>
      <c r="AE3937">
        <v>4</v>
      </c>
      <c r="AF3937">
        <v>0</v>
      </c>
      <c r="AG3937">
        <v>0</v>
      </c>
      <c r="AH3937">
        <v>11</v>
      </c>
      <c r="AI3937">
        <v>3</v>
      </c>
      <c r="AJ3937">
        <v>2</v>
      </c>
      <c r="AK3937">
        <v>1</v>
      </c>
      <c r="AL3937">
        <v>0</v>
      </c>
      <c r="AM3937">
        <v>0</v>
      </c>
    </row>
    <row r="3938" spans="1:39">
      <c r="A3938">
        <v>11</v>
      </c>
      <c r="B3938">
        <v>32</v>
      </c>
      <c r="C3938">
        <v>2023</v>
      </c>
      <c r="D3938">
        <v>99</v>
      </c>
      <c r="E3938">
        <v>99</v>
      </c>
      <c r="F3938">
        <v>99</v>
      </c>
      <c r="G3938">
        <v>99</v>
      </c>
      <c r="H3938">
        <v>99</v>
      </c>
      <c r="I3938">
        <v>99</v>
      </c>
      <c r="J3938">
        <v>999</v>
      </c>
      <c r="K3938">
        <v>99</v>
      </c>
      <c r="L3938">
        <v>99</v>
      </c>
      <c r="M3938">
        <v>99</v>
      </c>
      <c r="N3938">
        <v>190</v>
      </c>
      <c r="O3938">
        <v>99</v>
      </c>
      <c r="P3938">
        <v>9999</v>
      </c>
      <c r="Q3938">
        <v>85</v>
      </c>
      <c r="R3938">
        <v>135</v>
      </c>
      <c r="S3938">
        <v>135</v>
      </c>
      <c r="T3938">
        <v>2.2861981371718887</v>
      </c>
      <c r="U3938">
        <v>3.22561184707408</v>
      </c>
      <c r="V3938">
        <v>10.555555555555555</v>
      </c>
      <c r="W3938">
        <v>54.66666666666665</v>
      </c>
      <c r="X3938">
        <v>210.68977970386413</v>
      </c>
      <c r="Y3938">
        <v>194.46666666666673</v>
      </c>
      <c r="Z3938">
        <v>194.46666666666673</v>
      </c>
      <c r="AA3938">
        <v>3.1461440243881036</v>
      </c>
      <c r="AB3938">
        <v>3.8739395203600449</v>
      </c>
      <c r="AC3938">
        <v>-18.719123597645265</v>
      </c>
      <c r="AD3938">
        <v>0</v>
      </c>
      <c r="AE3938">
        <v>1</v>
      </c>
      <c r="AF3938">
        <v>0</v>
      </c>
      <c r="AG3938">
        <v>0</v>
      </c>
      <c r="AH3938">
        <v>4</v>
      </c>
      <c r="AI3938">
        <v>0</v>
      </c>
      <c r="AJ3938">
        <v>0</v>
      </c>
      <c r="AK3938">
        <v>0</v>
      </c>
      <c r="AL3938">
        <v>0</v>
      </c>
      <c r="AM3938">
        <v>0</v>
      </c>
    </row>
    <row r="3939" spans="1:39">
      <c r="A3939">
        <v>11</v>
      </c>
      <c r="B3939">
        <v>33</v>
      </c>
      <c r="C3939">
        <v>2023</v>
      </c>
      <c r="D3939">
        <v>99</v>
      </c>
      <c r="E3939">
        <v>99</v>
      </c>
      <c r="F3939">
        <v>99</v>
      </c>
      <c r="G3939">
        <v>99</v>
      </c>
      <c r="H3939">
        <v>99</v>
      </c>
      <c r="I3939">
        <v>99</v>
      </c>
      <c r="J3939">
        <v>999</v>
      </c>
      <c r="K3939">
        <v>99</v>
      </c>
      <c r="L3939">
        <v>99</v>
      </c>
      <c r="M3939">
        <v>99</v>
      </c>
      <c r="N3939">
        <v>200</v>
      </c>
      <c r="O3939">
        <v>99</v>
      </c>
      <c r="P3939">
        <v>9999</v>
      </c>
      <c r="Q3939">
        <v>42</v>
      </c>
      <c r="R3939">
        <v>63</v>
      </c>
      <c r="S3939">
        <v>63</v>
      </c>
      <c r="T3939">
        <v>1.0668924640135482</v>
      </c>
      <c r="U3939">
        <v>1.5752333755297541</v>
      </c>
      <c r="V3939">
        <v>10.238095238095237</v>
      </c>
      <c r="W3939">
        <v>53.492063492063515</v>
      </c>
      <c r="X3939">
        <v>220.48014583225839</v>
      </c>
      <c r="Y3939">
        <v>203.50317460317456</v>
      </c>
      <c r="Z3939">
        <v>203.50317460317456</v>
      </c>
      <c r="AA3939">
        <v>2.6796687934435179</v>
      </c>
      <c r="AB3939">
        <v>4.2234155134373124</v>
      </c>
      <c r="AC3939">
        <v>-7.3210237850285855</v>
      </c>
      <c r="AD3939">
        <v>1</v>
      </c>
      <c r="AE3939">
        <v>0</v>
      </c>
      <c r="AF3939">
        <v>0</v>
      </c>
      <c r="AG3939">
        <v>0</v>
      </c>
      <c r="AH3939">
        <v>3</v>
      </c>
      <c r="AI3939">
        <v>0</v>
      </c>
      <c r="AJ3939">
        <v>0</v>
      </c>
      <c r="AK3939">
        <v>0</v>
      </c>
      <c r="AL3939">
        <v>0</v>
      </c>
      <c r="AM3939">
        <v>0</v>
      </c>
    </row>
    <row r="3940" spans="1:39">
      <c r="A3940">
        <v>11</v>
      </c>
      <c r="B3940">
        <v>34</v>
      </c>
      <c r="C3940">
        <v>2023</v>
      </c>
      <c r="D3940">
        <v>99</v>
      </c>
      <c r="E3940">
        <v>99</v>
      </c>
      <c r="F3940">
        <v>99</v>
      </c>
      <c r="G3940">
        <v>99</v>
      </c>
      <c r="H3940">
        <v>99</v>
      </c>
      <c r="I3940">
        <v>99</v>
      </c>
      <c r="J3940">
        <v>999</v>
      </c>
      <c r="K3940">
        <v>99</v>
      </c>
      <c r="L3940">
        <v>99</v>
      </c>
      <c r="M3940">
        <v>99</v>
      </c>
      <c r="N3940">
        <v>210</v>
      </c>
      <c r="O3940">
        <v>99</v>
      </c>
      <c r="P3940">
        <v>9999</v>
      </c>
      <c r="Q3940">
        <v>27</v>
      </c>
      <c r="R3940">
        <v>37</v>
      </c>
      <c r="S3940">
        <v>36</v>
      </c>
      <c r="T3940">
        <v>0.62658763759525826</v>
      </c>
      <c r="U3940">
        <v>0.94811093509815392</v>
      </c>
      <c r="V3940">
        <v>9.2162162162162176</v>
      </c>
      <c r="W3940">
        <v>51.861111111111114</v>
      </c>
      <c r="X3940">
        <v>232.11911803461095</v>
      </c>
      <c r="Y3940">
        <v>208.55675675675681</v>
      </c>
      <c r="Z3940">
        <v>214.35</v>
      </c>
      <c r="AA3940">
        <v>2.6081602711496896</v>
      </c>
      <c r="AB3940">
        <v>4.1776706546549605</v>
      </c>
      <c r="AC3940">
        <v>-38.686347115417504</v>
      </c>
      <c r="AD3940">
        <v>0</v>
      </c>
      <c r="AE3940">
        <v>0</v>
      </c>
      <c r="AF3940">
        <v>0</v>
      </c>
      <c r="AG3940">
        <v>0</v>
      </c>
      <c r="AH3940">
        <v>2</v>
      </c>
      <c r="AI3940">
        <v>0</v>
      </c>
      <c r="AJ3940">
        <v>0</v>
      </c>
      <c r="AK3940">
        <v>0</v>
      </c>
      <c r="AL3940">
        <v>0</v>
      </c>
      <c r="AM3940">
        <v>0</v>
      </c>
    </row>
    <row r="3941" spans="1:39">
      <c r="A3941">
        <v>11</v>
      </c>
      <c r="B3941">
        <v>35</v>
      </c>
      <c r="C3941">
        <v>2023</v>
      </c>
      <c r="D3941">
        <v>99</v>
      </c>
      <c r="E3941">
        <v>99</v>
      </c>
      <c r="F3941">
        <v>99</v>
      </c>
      <c r="G3941">
        <v>99</v>
      </c>
      <c r="H3941">
        <v>99</v>
      </c>
      <c r="I3941">
        <v>99</v>
      </c>
      <c r="J3941">
        <v>999</v>
      </c>
      <c r="K3941">
        <v>99</v>
      </c>
      <c r="L3941">
        <v>99</v>
      </c>
      <c r="M3941">
        <v>99</v>
      </c>
      <c r="N3941">
        <v>220</v>
      </c>
      <c r="O3941">
        <v>99</v>
      </c>
      <c r="P3941">
        <v>9999</v>
      </c>
      <c r="Q3941">
        <v>22</v>
      </c>
      <c r="R3941">
        <v>24</v>
      </c>
      <c r="S3941">
        <v>24</v>
      </c>
      <c r="T3941">
        <v>0.40643522438611346</v>
      </c>
      <c r="U3941">
        <v>0.66109500264224241</v>
      </c>
      <c r="V3941">
        <v>8.9583333333333357</v>
      </c>
      <c r="W3941">
        <v>50.416666666666657</v>
      </c>
      <c r="X3941">
        <v>242.89454676778621</v>
      </c>
      <c r="Y3941">
        <v>224.19166666666672</v>
      </c>
      <c r="Z3941">
        <v>224.19166666666672</v>
      </c>
      <c r="AA3941">
        <v>2.8279728703687819</v>
      </c>
      <c r="AB3941">
        <v>4.2221308469645153</v>
      </c>
      <c r="AC3941">
        <v>-0.59905652856294322</v>
      </c>
      <c r="AD3941">
        <v>0</v>
      </c>
      <c r="AE3941">
        <v>0</v>
      </c>
      <c r="AF3941">
        <v>0</v>
      </c>
      <c r="AG3941">
        <v>0</v>
      </c>
      <c r="AH3941">
        <v>2</v>
      </c>
      <c r="AI3941">
        <v>0</v>
      </c>
      <c r="AJ3941">
        <v>0</v>
      </c>
      <c r="AK3941">
        <v>0</v>
      </c>
      <c r="AL3941">
        <v>0</v>
      </c>
      <c r="AM3941">
        <v>0</v>
      </c>
    </row>
    <row r="3942" spans="1:39">
      <c r="A3942">
        <v>11</v>
      </c>
      <c r="B3942">
        <v>36</v>
      </c>
      <c r="C3942">
        <v>2023</v>
      </c>
      <c r="D3942">
        <v>99</v>
      </c>
      <c r="E3942">
        <v>99</v>
      </c>
      <c r="F3942">
        <v>99</v>
      </c>
      <c r="G3942">
        <v>99</v>
      </c>
      <c r="H3942">
        <v>99</v>
      </c>
      <c r="I3942">
        <v>99</v>
      </c>
      <c r="J3942">
        <v>999</v>
      </c>
      <c r="K3942">
        <v>99</v>
      </c>
      <c r="L3942">
        <v>99</v>
      </c>
      <c r="M3942">
        <v>99</v>
      </c>
      <c r="N3942">
        <v>230</v>
      </c>
      <c r="O3942">
        <v>99</v>
      </c>
      <c r="P3942">
        <v>9999</v>
      </c>
      <c r="Q3942">
        <v>16</v>
      </c>
      <c r="R3942">
        <v>30</v>
      </c>
      <c r="S3942">
        <v>30</v>
      </c>
      <c r="T3942">
        <v>0.5080440304826418</v>
      </c>
      <c r="U3942">
        <v>0.90328926893380623</v>
      </c>
      <c r="V3942">
        <v>9.3000000000000007</v>
      </c>
      <c r="W3942">
        <v>49.6</v>
      </c>
      <c r="X3942">
        <v>265.50379198266523</v>
      </c>
      <c r="Y3942">
        <v>245.06</v>
      </c>
      <c r="Z3942">
        <v>245.06</v>
      </c>
      <c r="AA3942">
        <v>14.13153919429881</v>
      </c>
      <c r="AB3942">
        <v>5.3640780506377084</v>
      </c>
      <c r="AC3942">
        <v>-14.286214479013829</v>
      </c>
      <c r="AD3942">
        <v>2</v>
      </c>
      <c r="AE3942">
        <v>0</v>
      </c>
      <c r="AF3942">
        <v>0</v>
      </c>
      <c r="AG3942">
        <v>0</v>
      </c>
      <c r="AH3942">
        <v>1</v>
      </c>
      <c r="AI3942">
        <v>0</v>
      </c>
      <c r="AJ3942">
        <v>0</v>
      </c>
      <c r="AK3942">
        <v>0</v>
      </c>
      <c r="AL3942">
        <v>0</v>
      </c>
      <c r="AM3942">
        <v>0</v>
      </c>
    </row>
    <row r="3943" spans="1:39">
      <c r="A3943">
        <v>11</v>
      </c>
      <c r="B3943">
        <v>37</v>
      </c>
      <c r="C3943">
        <v>2022</v>
      </c>
      <c r="D3943">
        <v>99</v>
      </c>
      <c r="E3943">
        <v>99</v>
      </c>
      <c r="F3943">
        <v>99</v>
      </c>
      <c r="G3943">
        <v>99</v>
      </c>
      <c r="H3943">
        <v>99</v>
      </c>
      <c r="I3943">
        <v>99</v>
      </c>
      <c r="J3943">
        <v>999</v>
      </c>
      <c r="K3943">
        <v>99</v>
      </c>
      <c r="L3943">
        <v>99</v>
      </c>
      <c r="M3943">
        <v>99</v>
      </c>
      <c r="N3943">
        <v>60</v>
      </c>
      <c r="O3943">
        <v>99</v>
      </c>
      <c r="P3943">
        <v>9999</v>
      </c>
      <c r="Q3943">
        <v>9</v>
      </c>
      <c r="R3943">
        <v>9</v>
      </c>
      <c r="S3943">
        <v>9</v>
      </c>
      <c r="T3943">
        <v>0.13467005835702531</v>
      </c>
      <c r="U3943">
        <v>6.3645787488768646E-2</v>
      </c>
      <c r="V3943">
        <v>6.2222222222222223</v>
      </c>
      <c r="W3943">
        <v>61</v>
      </c>
      <c r="X3943">
        <v>69.784519080293705</v>
      </c>
      <c r="Y3943">
        <v>64.411111111111126</v>
      </c>
      <c r="Z3943">
        <v>64.411111111111126</v>
      </c>
      <c r="AA3943">
        <v>5.3035511047777089</v>
      </c>
      <c r="AB3943">
        <v>3.0184617127124724</v>
      </c>
      <c r="AC3943">
        <v>53.304795441104176</v>
      </c>
      <c r="AD3943">
        <v>1</v>
      </c>
      <c r="AE3943">
        <v>0</v>
      </c>
      <c r="AF3943">
        <v>0</v>
      </c>
      <c r="AG3943">
        <v>0</v>
      </c>
      <c r="AH3943">
        <v>1</v>
      </c>
      <c r="AI3943">
        <v>1</v>
      </c>
      <c r="AJ3943">
        <v>0</v>
      </c>
      <c r="AK3943">
        <v>0</v>
      </c>
      <c r="AL3943">
        <v>0</v>
      </c>
      <c r="AM3943">
        <v>0</v>
      </c>
    </row>
    <row r="3944" spans="1:39">
      <c r="A3944">
        <v>11</v>
      </c>
      <c r="B3944">
        <v>38</v>
      </c>
      <c r="C3944">
        <v>2022</v>
      </c>
      <c r="D3944">
        <v>99</v>
      </c>
      <c r="E3944">
        <v>99</v>
      </c>
      <c r="F3944">
        <v>99</v>
      </c>
      <c r="G3944">
        <v>99</v>
      </c>
      <c r="H3944">
        <v>99</v>
      </c>
      <c r="I3944">
        <v>99</v>
      </c>
      <c r="J3944">
        <v>999</v>
      </c>
      <c r="K3944">
        <v>99</v>
      </c>
      <c r="L3944">
        <v>99</v>
      </c>
      <c r="M3944">
        <v>99</v>
      </c>
      <c r="N3944">
        <v>70</v>
      </c>
      <c r="O3944">
        <v>99</v>
      </c>
      <c r="P3944">
        <v>9999</v>
      </c>
      <c r="Q3944">
        <v>23</v>
      </c>
      <c r="R3944">
        <v>36</v>
      </c>
      <c r="S3944">
        <v>36</v>
      </c>
      <c r="T3944">
        <v>0.53868023342810123</v>
      </c>
      <c r="U3944">
        <v>0.30306791140567846</v>
      </c>
      <c r="V3944">
        <v>2.25</v>
      </c>
      <c r="W3944">
        <v>62.527777777777779</v>
      </c>
      <c r="X3944">
        <v>83.074816419886844</v>
      </c>
      <c r="Y3944">
        <v>76.678055555555545</v>
      </c>
      <c r="Z3944">
        <v>76.678055555555545</v>
      </c>
      <c r="AA3944">
        <v>2.6701579431486264</v>
      </c>
      <c r="AB3944">
        <v>2.7737470756192035</v>
      </c>
      <c r="AC3944">
        <v>11.91431653817445</v>
      </c>
      <c r="AD3944">
        <v>2</v>
      </c>
      <c r="AE3944">
        <v>1</v>
      </c>
      <c r="AF3944">
        <v>0</v>
      </c>
      <c r="AG3944">
        <v>1</v>
      </c>
      <c r="AH3944">
        <v>5</v>
      </c>
      <c r="AI3944">
        <v>2</v>
      </c>
      <c r="AJ3944">
        <v>0</v>
      </c>
      <c r="AK3944">
        <v>2</v>
      </c>
      <c r="AL3944">
        <v>0</v>
      </c>
      <c r="AM3944">
        <v>0</v>
      </c>
    </row>
    <row r="3945" spans="1:39">
      <c r="A3945">
        <v>11</v>
      </c>
      <c r="B3945">
        <v>39</v>
      </c>
      <c r="C3945">
        <v>2022</v>
      </c>
      <c r="D3945">
        <v>99</v>
      </c>
      <c r="E3945">
        <v>99</v>
      </c>
      <c r="F3945">
        <v>99</v>
      </c>
      <c r="G3945">
        <v>99</v>
      </c>
      <c r="H3945">
        <v>99</v>
      </c>
      <c r="I3945">
        <v>99</v>
      </c>
      <c r="J3945">
        <v>999</v>
      </c>
      <c r="K3945">
        <v>99</v>
      </c>
      <c r="L3945">
        <v>99</v>
      </c>
      <c r="M3945">
        <v>99</v>
      </c>
      <c r="N3945">
        <v>80</v>
      </c>
      <c r="O3945">
        <v>99</v>
      </c>
      <c r="P3945">
        <v>9999</v>
      </c>
      <c r="Q3945">
        <v>44</v>
      </c>
      <c r="R3945">
        <v>157</v>
      </c>
      <c r="S3945">
        <v>155</v>
      </c>
      <c r="T3945">
        <v>2.3492443513392192</v>
      </c>
      <c r="U3945">
        <v>1.465150840735929</v>
      </c>
      <c r="V3945">
        <v>1.1528662420382163</v>
      </c>
      <c r="W3945">
        <v>62.858064516129026</v>
      </c>
      <c r="X3945">
        <v>93.296023076233041</v>
      </c>
      <c r="Y3945">
        <v>84.999490445859863</v>
      </c>
      <c r="Z3945">
        <v>86.096258064516107</v>
      </c>
      <c r="AA3945">
        <v>2.735499045910843</v>
      </c>
      <c r="AB3945">
        <v>2.6431621084074512</v>
      </c>
      <c r="AC3945">
        <v>-2.7493648141939904</v>
      </c>
      <c r="AD3945">
        <v>5</v>
      </c>
      <c r="AE3945">
        <v>0</v>
      </c>
      <c r="AF3945">
        <v>0</v>
      </c>
      <c r="AG3945">
        <v>0</v>
      </c>
      <c r="AH3945">
        <v>5</v>
      </c>
      <c r="AI3945">
        <v>6</v>
      </c>
      <c r="AJ3945">
        <v>0</v>
      </c>
      <c r="AK3945">
        <v>1</v>
      </c>
      <c r="AL3945">
        <v>0</v>
      </c>
      <c r="AM3945">
        <v>0</v>
      </c>
    </row>
    <row r="3946" spans="1:39">
      <c r="A3946">
        <v>11</v>
      </c>
      <c r="B3946">
        <v>40</v>
      </c>
      <c r="C3946">
        <v>2022</v>
      </c>
      <c r="D3946">
        <v>99</v>
      </c>
      <c r="E3946">
        <v>99</v>
      </c>
      <c r="F3946">
        <v>99</v>
      </c>
      <c r="G3946">
        <v>99</v>
      </c>
      <c r="H3946">
        <v>99</v>
      </c>
      <c r="I3946">
        <v>99</v>
      </c>
      <c r="J3946">
        <v>999</v>
      </c>
      <c r="K3946">
        <v>99</v>
      </c>
      <c r="L3946">
        <v>99</v>
      </c>
      <c r="M3946">
        <v>99</v>
      </c>
      <c r="N3946">
        <v>90</v>
      </c>
      <c r="O3946">
        <v>99</v>
      </c>
      <c r="P3946">
        <v>9999</v>
      </c>
      <c r="Q3946">
        <v>83</v>
      </c>
      <c r="R3946">
        <v>373</v>
      </c>
      <c r="S3946">
        <v>371</v>
      </c>
      <c r="T3946">
        <v>5.5813257519078254</v>
      </c>
      <c r="U3946">
        <v>3.894475525883613</v>
      </c>
      <c r="V3946">
        <v>1.5147453083109923</v>
      </c>
      <c r="W3946">
        <v>62.811320754716995</v>
      </c>
      <c r="X3946">
        <v>103.57805733140847</v>
      </c>
      <c r="Y3946">
        <v>95.098525469168933</v>
      </c>
      <c r="Z3946">
        <v>95.611185983827525</v>
      </c>
      <c r="AA3946">
        <v>2.8000023479788978</v>
      </c>
      <c r="AB3946">
        <v>2.5000228855179594</v>
      </c>
      <c r="AC3946">
        <v>-8.4337617430936103</v>
      </c>
      <c r="AD3946">
        <v>12</v>
      </c>
      <c r="AE3946">
        <v>0</v>
      </c>
      <c r="AF3946">
        <v>0</v>
      </c>
      <c r="AG3946">
        <v>4</v>
      </c>
      <c r="AH3946">
        <v>13</v>
      </c>
      <c r="AI3946">
        <v>9</v>
      </c>
      <c r="AJ3946">
        <v>3</v>
      </c>
      <c r="AK3946">
        <v>7</v>
      </c>
      <c r="AL3946">
        <v>0</v>
      </c>
      <c r="AM3946">
        <v>0</v>
      </c>
    </row>
    <row r="3947" spans="1:39">
      <c r="A3947">
        <v>11</v>
      </c>
      <c r="B3947">
        <v>41</v>
      </c>
      <c r="C3947">
        <v>2022</v>
      </c>
      <c r="D3947">
        <v>99</v>
      </c>
      <c r="E3947">
        <v>99</v>
      </c>
      <c r="F3947">
        <v>99</v>
      </c>
      <c r="G3947">
        <v>99</v>
      </c>
      <c r="H3947">
        <v>99</v>
      </c>
      <c r="I3947">
        <v>99</v>
      </c>
      <c r="J3947">
        <v>999</v>
      </c>
      <c r="K3947">
        <v>99</v>
      </c>
      <c r="L3947">
        <v>99</v>
      </c>
      <c r="M3947">
        <v>99</v>
      </c>
      <c r="N3947">
        <v>100</v>
      </c>
      <c r="O3947">
        <v>99</v>
      </c>
      <c r="P3947">
        <v>9999</v>
      </c>
      <c r="Q3947">
        <v>109</v>
      </c>
      <c r="R3947">
        <v>702</v>
      </c>
      <c r="S3947">
        <v>700</v>
      </c>
      <c r="T3947">
        <v>10.504264551847969</v>
      </c>
      <c r="U3947">
        <v>8.1019726065983502</v>
      </c>
      <c r="V3947">
        <v>2.3831908831908839</v>
      </c>
      <c r="W3947">
        <v>62.077142857142888</v>
      </c>
      <c r="X3947">
        <v>114.22274387063122</v>
      </c>
      <c r="Y3947">
        <v>105.1204700854701</v>
      </c>
      <c r="Z3947">
        <v>105.42081428571436</v>
      </c>
      <c r="AA3947">
        <v>2.7922063564389257</v>
      </c>
      <c r="AB3947">
        <v>2.6805741084738326</v>
      </c>
      <c r="AC3947">
        <v>-5.4506117908903686</v>
      </c>
      <c r="AD3947">
        <v>15</v>
      </c>
      <c r="AE3947">
        <v>2</v>
      </c>
      <c r="AF3947">
        <v>0</v>
      </c>
      <c r="AG3947">
        <v>1</v>
      </c>
      <c r="AH3947">
        <v>35</v>
      </c>
      <c r="AI3947">
        <v>12</v>
      </c>
      <c r="AJ3947">
        <v>4</v>
      </c>
      <c r="AK3947">
        <v>4</v>
      </c>
      <c r="AL3947">
        <v>1</v>
      </c>
      <c r="AM3947">
        <v>1</v>
      </c>
    </row>
    <row r="3948" spans="1:39">
      <c r="A3948">
        <v>11</v>
      </c>
      <c r="B3948">
        <v>42</v>
      </c>
      <c r="C3948">
        <v>2022</v>
      </c>
      <c r="D3948">
        <v>99</v>
      </c>
      <c r="E3948">
        <v>99</v>
      </c>
      <c r="F3948">
        <v>99</v>
      </c>
      <c r="G3948">
        <v>99</v>
      </c>
      <c r="H3948">
        <v>99</v>
      </c>
      <c r="I3948">
        <v>99</v>
      </c>
      <c r="J3948">
        <v>999</v>
      </c>
      <c r="K3948">
        <v>99</v>
      </c>
      <c r="L3948">
        <v>99</v>
      </c>
      <c r="M3948">
        <v>99</v>
      </c>
      <c r="N3948">
        <v>110</v>
      </c>
      <c r="O3948">
        <v>99</v>
      </c>
      <c r="P3948">
        <v>9999</v>
      </c>
      <c r="Q3948">
        <v>142</v>
      </c>
      <c r="R3948">
        <v>862</v>
      </c>
      <c r="S3948">
        <v>857</v>
      </c>
      <c r="T3948">
        <v>12.898398922639531</v>
      </c>
      <c r="U3948">
        <v>10.834196125158384</v>
      </c>
      <c r="V3948">
        <v>3.0846867749419959</v>
      </c>
      <c r="W3948">
        <v>61.48424737456245</v>
      </c>
      <c r="X3948">
        <v>124.73658477726973</v>
      </c>
      <c r="Y3948">
        <v>114.47827146171696</v>
      </c>
      <c r="Z3948">
        <v>115.14617269544924</v>
      </c>
      <c r="AA3948">
        <v>2.8826112170584959</v>
      </c>
      <c r="AB3948">
        <v>2.9567156199672406</v>
      </c>
      <c r="AC3948">
        <v>-3.5209800139995755</v>
      </c>
      <c r="AD3948">
        <v>19</v>
      </c>
      <c r="AE3948">
        <v>0</v>
      </c>
      <c r="AF3948">
        <v>0</v>
      </c>
      <c r="AG3948">
        <v>1</v>
      </c>
      <c r="AH3948">
        <v>34</v>
      </c>
      <c r="AI3948">
        <v>14</v>
      </c>
      <c r="AJ3948">
        <v>3</v>
      </c>
      <c r="AK3948">
        <v>9</v>
      </c>
      <c r="AL3948">
        <v>0</v>
      </c>
      <c r="AM3948">
        <v>0</v>
      </c>
    </row>
    <row r="3949" spans="1:39">
      <c r="A3949">
        <v>11</v>
      </c>
      <c r="B3949">
        <v>43</v>
      </c>
      <c r="C3949">
        <v>2022</v>
      </c>
      <c r="D3949">
        <v>99</v>
      </c>
      <c r="E3949">
        <v>99</v>
      </c>
      <c r="F3949">
        <v>99</v>
      </c>
      <c r="G3949">
        <v>99</v>
      </c>
      <c r="H3949">
        <v>99</v>
      </c>
      <c r="I3949">
        <v>99</v>
      </c>
      <c r="J3949">
        <v>999</v>
      </c>
      <c r="K3949">
        <v>99</v>
      </c>
      <c r="L3949">
        <v>99</v>
      </c>
      <c r="M3949">
        <v>99</v>
      </c>
      <c r="N3949">
        <v>120</v>
      </c>
      <c r="O3949">
        <v>99</v>
      </c>
      <c r="P3949">
        <v>9999</v>
      </c>
      <c r="Q3949">
        <v>173</v>
      </c>
      <c r="R3949">
        <v>892</v>
      </c>
      <c r="S3949">
        <v>891</v>
      </c>
      <c r="T3949">
        <v>13.347299117162949</v>
      </c>
      <c r="U3949">
        <v>12.243411793646768</v>
      </c>
      <c r="V3949">
        <v>4.1715246636771299</v>
      </c>
      <c r="W3949">
        <v>60.896745230078565</v>
      </c>
      <c r="X3949">
        <v>135.60178594852985</v>
      </c>
      <c r="Y3949">
        <v>125.0176233183857</v>
      </c>
      <c r="Z3949">
        <v>125.1579349046016</v>
      </c>
      <c r="AA3949">
        <v>2.8848222348748007</v>
      </c>
      <c r="AB3949">
        <v>3.1402853890279001</v>
      </c>
      <c r="AC3949">
        <v>-7.5843845339392724</v>
      </c>
      <c r="AD3949">
        <v>22</v>
      </c>
      <c r="AE3949">
        <v>0</v>
      </c>
      <c r="AF3949">
        <v>0</v>
      </c>
      <c r="AG3949">
        <v>4</v>
      </c>
      <c r="AH3949">
        <v>33</v>
      </c>
      <c r="AI3949">
        <v>4</v>
      </c>
      <c r="AJ3949">
        <v>3</v>
      </c>
      <c r="AK3949">
        <v>6</v>
      </c>
      <c r="AL3949">
        <v>0</v>
      </c>
      <c r="AM3949">
        <v>0</v>
      </c>
    </row>
    <row r="3950" spans="1:39">
      <c r="A3950">
        <v>11</v>
      </c>
      <c r="B3950">
        <v>44</v>
      </c>
      <c r="C3950">
        <v>2022</v>
      </c>
      <c r="D3950">
        <v>99</v>
      </c>
      <c r="E3950">
        <v>99</v>
      </c>
      <c r="F3950">
        <v>99</v>
      </c>
      <c r="G3950">
        <v>99</v>
      </c>
      <c r="H3950">
        <v>99</v>
      </c>
      <c r="I3950">
        <v>99</v>
      </c>
      <c r="J3950">
        <v>999</v>
      </c>
      <c r="K3950">
        <v>99</v>
      </c>
      <c r="L3950">
        <v>99</v>
      </c>
      <c r="M3950">
        <v>99</v>
      </c>
      <c r="N3950">
        <v>130</v>
      </c>
      <c r="O3950">
        <v>99</v>
      </c>
      <c r="P3950">
        <v>9999</v>
      </c>
      <c r="Q3950">
        <v>193</v>
      </c>
      <c r="R3950">
        <v>862</v>
      </c>
      <c r="S3950">
        <v>860</v>
      </c>
      <c r="T3950">
        <v>12.898398922639531</v>
      </c>
      <c r="U3950">
        <v>12.73921324672061</v>
      </c>
      <c r="V3950">
        <v>4.7877030162412995</v>
      </c>
      <c r="W3950">
        <v>60.290697674418638</v>
      </c>
      <c r="X3950">
        <v>146.18424988625321</v>
      </c>
      <c r="Y3950">
        <v>134.6074129930395</v>
      </c>
      <c r="Z3950">
        <v>134.92045348837209</v>
      </c>
      <c r="AA3950">
        <v>2.862062949904578</v>
      </c>
      <c r="AB3950">
        <v>3.4309341024823246</v>
      </c>
      <c r="AC3950">
        <v>-6.8631881936707666</v>
      </c>
      <c r="AD3950">
        <v>29</v>
      </c>
      <c r="AE3950">
        <v>0</v>
      </c>
      <c r="AF3950">
        <v>0</v>
      </c>
      <c r="AG3950">
        <v>1</v>
      </c>
      <c r="AH3950">
        <v>39</v>
      </c>
      <c r="AI3950">
        <v>11</v>
      </c>
      <c r="AJ3950">
        <v>6</v>
      </c>
      <c r="AK3950">
        <v>5</v>
      </c>
      <c r="AL3950">
        <v>0</v>
      </c>
      <c r="AM3950">
        <v>0</v>
      </c>
    </row>
    <row r="3951" spans="1:39">
      <c r="A3951">
        <v>11</v>
      </c>
      <c r="B3951">
        <v>45</v>
      </c>
      <c r="C3951">
        <v>2022</v>
      </c>
      <c r="D3951">
        <v>99</v>
      </c>
      <c r="E3951">
        <v>99</v>
      </c>
      <c r="F3951">
        <v>99</v>
      </c>
      <c r="G3951">
        <v>99</v>
      </c>
      <c r="H3951">
        <v>99</v>
      </c>
      <c r="I3951">
        <v>99</v>
      </c>
      <c r="J3951">
        <v>999</v>
      </c>
      <c r="K3951">
        <v>99</v>
      </c>
      <c r="L3951">
        <v>99</v>
      </c>
      <c r="M3951">
        <v>99</v>
      </c>
      <c r="N3951">
        <v>140</v>
      </c>
      <c r="O3951">
        <v>99</v>
      </c>
      <c r="P3951">
        <v>9999</v>
      </c>
      <c r="Q3951">
        <v>189</v>
      </c>
      <c r="R3951">
        <v>766</v>
      </c>
      <c r="S3951">
        <v>765</v>
      </c>
      <c r="T3951">
        <v>11.461918300164596</v>
      </c>
      <c r="U3951">
        <v>12.16040986964898</v>
      </c>
      <c r="V3951">
        <v>5.6631853785900788</v>
      </c>
      <c r="W3951">
        <v>59.529411764705877</v>
      </c>
      <c r="X3951">
        <v>156.85713800780155</v>
      </c>
      <c r="Y3951">
        <v>144.59493472584845</v>
      </c>
      <c r="Z3951">
        <v>144.78394771241821</v>
      </c>
      <c r="AA3951">
        <v>2.9241871845169261</v>
      </c>
      <c r="AB3951">
        <v>3.7817221645430328</v>
      </c>
      <c r="AC3951">
        <v>-13.248880792418884</v>
      </c>
      <c r="AD3951">
        <v>23</v>
      </c>
      <c r="AE3951">
        <v>3</v>
      </c>
      <c r="AF3951">
        <v>0</v>
      </c>
      <c r="AG3951">
        <v>2</v>
      </c>
      <c r="AH3951">
        <v>38</v>
      </c>
      <c r="AI3951">
        <v>8</v>
      </c>
      <c r="AJ3951">
        <v>2</v>
      </c>
      <c r="AK3951">
        <v>5</v>
      </c>
      <c r="AL3951">
        <v>0</v>
      </c>
      <c r="AM3951">
        <v>0</v>
      </c>
    </row>
    <row r="3952" spans="1:39">
      <c r="A3952">
        <v>11</v>
      </c>
      <c r="B3952">
        <v>46</v>
      </c>
      <c r="C3952">
        <v>2022</v>
      </c>
      <c r="D3952">
        <v>99</v>
      </c>
      <c r="E3952">
        <v>99</v>
      </c>
      <c r="F3952">
        <v>99</v>
      </c>
      <c r="G3952">
        <v>99</v>
      </c>
      <c r="H3952">
        <v>99</v>
      </c>
      <c r="I3952">
        <v>99</v>
      </c>
      <c r="J3952">
        <v>999</v>
      </c>
      <c r="K3952">
        <v>99</v>
      </c>
      <c r="L3952">
        <v>99</v>
      </c>
      <c r="M3952">
        <v>99</v>
      </c>
      <c r="N3952">
        <v>150</v>
      </c>
      <c r="O3952">
        <v>99</v>
      </c>
      <c r="P3952">
        <v>9999</v>
      </c>
      <c r="Q3952">
        <v>186</v>
      </c>
      <c r="R3952">
        <v>635</v>
      </c>
      <c r="S3952">
        <v>635</v>
      </c>
      <c r="T3952">
        <v>9.5017207840790068</v>
      </c>
      <c r="U3952">
        <v>10.81962028464258</v>
      </c>
      <c r="V3952">
        <v>6.836220472440945</v>
      </c>
      <c r="W3952">
        <v>58.519685039370088</v>
      </c>
      <c r="X3952">
        <v>168.13968486875203</v>
      </c>
      <c r="Y3952">
        <v>155.19292913385831</v>
      </c>
      <c r="Z3952">
        <v>155.19292913385831</v>
      </c>
      <c r="AA3952">
        <v>2.9078397836838721</v>
      </c>
      <c r="AB3952">
        <v>3.8484077773132128</v>
      </c>
      <c r="AC3952">
        <v>-7.7241276842995186</v>
      </c>
      <c r="AD3952">
        <v>11</v>
      </c>
      <c r="AE3952">
        <v>0</v>
      </c>
      <c r="AF3952">
        <v>0</v>
      </c>
      <c r="AG3952">
        <v>0</v>
      </c>
      <c r="AH3952">
        <v>16</v>
      </c>
      <c r="AI3952">
        <v>7</v>
      </c>
      <c r="AJ3952">
        <v>2</v>
      </c>
      <c r="AK3952">
        <v>2</v>
      </c>
      <c r="AL3952">
        <v>0</v>
      </c>
      <c r="AM3952">
        <v>0</v>
      </c>
    </row>
    <row r="3953" spans="1:39">
      <c r="A3953">
        <v>11</v>
      </c>
      <c r="B3953">
        <v>47</v>
      </c>
      <c r="C3953">
        <v>2022</v>
      </c>
      <c r="D3953">
        <v>99</v>
      </c>
      <c r="E3953">
        <v>99</v>
      </c>
      <c r="F3953">
        <v>99</v>
      </c>
      <c r="G3953">
        <v>99</v>
      </c>
      <c r="H3953">
        <v>99</v>
      </c>
      <c r="I3953">
        <v>99</v>
      </c>
      <c r="J3953">
        <v>999</v>
      </c>
      <c r="K3953">
        <v>99</v>
      </c>
      <c r="L3953">
        <v>99</v>
      </c>
      <c r="M3953">
        <v>99</v>
      </c>
      <c r="N3953">
        <v>160</v>
      </c>
      <c r="O3953">
        <v>99</v>
      </c>
      <c r="P3953">
        <v>9999</v>
      </c>
      <c r="Q3953">
        <v>165</v>
      </c>
      <c r="R3953">
        <v>501</v>
      </c>
      <c r="S3953">
        <v>501</v>
      </c>
      <c r="T3953">
        <v>7.4966332485410749</v>
      </c>
      <c r="U3953">
        <v>9.0729468996508675</v>
      </c>
      <c r="V3953">
        <v>7.7045908183632719</v>
      </c>
      <c r="W3953">
        <v>57.992015968063853</v>
      </c>
      <c r="X3953">
        <v>178.70741723486924</v>
      </c>
      <c r="Y3953">
        <v>164.94694610778447</v>
      </c>
      <c r="Z3953">
        <v>164.94694610778447</v>
      </c>
      <c r="AA3953">
        <v>2.8372045037848874</v>
      </c>
      <c r="AB3953">
        <v>3.6835850106496504</v>
      </c>
      <c r="AC3953">
        <v>-8.0787390185328984</v>
      </c>
      <c r="AD3953">
        <v>7</v>
      </c>
      <c r="AE3953">
        <v>0</v>
      </c>
      <c r="AF3953">
        <v>0</v>
      </c>
      <c r="AG3953">
        <v>1</v>
      </c>
      <c r="AH3953">
        <v>18</v>
      </c>
      <c r="AI3953">
        <v>4</v>
      </c>
      <c r="AJ3953">
        <v>2</v>
      </c>
      <c r="AK3953">
        <v>0</v>
      </c>
      <c r="AL3953">
        <v>0</v>
      </c>
      <c r="AM3953">
        <v>0</v>
      </c>
    </row>
    <row r="3954" spans="1:39">
      <c r="A3954">
        <v>11</v>
      </c>
      <c r="B3954">
        <v>48</v>
      </c>
      <c r="C3954">
        <v>2022</v>
      </c>
      <c r="D3954">
        <v>99</v>
      </c>
      <c r="E3954">
        <v>99</v>
      </c>
      <c r="F3954">
        <v>99</v>
      </c>
      <c r="G3954">
        <v>99</v>
      </c>
      <c r="H3954">
        <v>99</v>
      </c>
      <c r="I3954">
        <v>99</v>
      </c>
      <c r="J3954">
        <v>999</v>
      </c>
      <c r="K3954">
        <v>99</v>
      </c>
      <c r="L3954">
        <v>99</v>
      </c>
      <c r="M3954">
        <v>99</v>
      </c>
      <c r="N3954">
        <v>170</v>
      </c>
      <c r="O3954">
        <v>99</v>
      </c>
      <c r="P3954">
        <v>9999</v>
      </c>
      <c r="Q3954">
        <v>138</v>
      </c>
      <c r="R3954">
        <v>361</v>
      </c>
      <c r="S3954">
        <v>361</v>
      </c>
      <c r="T3954">
        <v>5.4017656740984608</v>
      </c>
      <c r="U3954">
        <v>6.9325710155568654</v>
      </c>
      <c r="V3954">
        <v>9.2132963988919645</v>
      </c>
      <c r="W3954">
        <v>56.434903047091424</v>
      </c>
      <c r="X3954">
        <v>189.50429617980629</v>
      </c>
      <c r="Y3954">
        <v>174.91246537396131</v>
      </c>
      <c r="Z3954">
        <v>174.91246537396131</v>
      </c>
      <c r="AA3954">
        <v>2.9026476145042039</v>
      </c>
      <c r="AB3954">
        <v>4.012004224722074</v>
      </c>
      <c r="AC3954">
        <v>-13.845071535307053</v>
      </c>
      <c r="AD3954">
        <v>8</v>
      </c>
      <c r="AE3954">
        <v>3</v>
      </c>
      <c r="AF3954">
        <v>0</v>
      </c>
      <c r="AG3954">
        <v>0</v>
      </c>
      <c r="AH3954">
        <v>10</v>
      </c>
      <c r="AI3954">
        <v>1</v>
      </c>
      <c r="AJ3954">
        <v>1</v>
      </c>
      <c r="AK3954">
        <v>2</v>
      </c>
      <c r="AL3954">
        <v>0</v>
      </c>
      <c r="AM3954">
        <v>0</v>
      </c>
    </row>
    <row r="3955" spans="1:39">
      <c r="A3955">
        <v>11</v>
      </c>
      <c r="B3955">
        <v>49</v>
      </c>
      <c r="C3955">
        <v>2022</v>
      </c>
      <c r="D3955">
        <v>99</v>
      </c>
      <c r="E3955">
        <v>99</v>
      </c>
      <c r="F3955">
        <v>99</v>
      </c>
      <c r="G3955">
        <v>99</v>
      </c>
      <c r="H3955">
        <v>99</v>
      </c>
      <c r="I3955">
        <v>99</v>
      </c>
      <c r="J3955">
        <v>999</v>
      </c>
      <c r="K3955">
        <v>99</v>
      </c>
      <c r="L3955">
        <v>99</v>
      </c>
      <c r="M3955">
        <v>99</v>
      </c>
      <c r="N3955">
        <v>180</v>
      </c>
      <c r="O3955">
        <v>99</v>
      </c>
      <c r="P3955">
        <v>9999</v>
      </c>
      <c r="Q3955">
        <v>110</v>
      </c>
      <c r="R3955">
        <v>215</v>
      </c>
      <c r="S3955">
        <v>215</v>
      </c>
      <c r="T3955">
        <v>3.2171180607511598</v>
      </c>
      <c r="U3955">
        <v>4.3618751698053595</v>
      </c>
      <c r="V3955">
        <v>10.530232558139533</v>
      </c>
      <c r="W3955">
        <v>55.31162790697671</v>
      </c>
      <c r="X3955">
        <v>200.2012144422888</v>
      </c>
      <c r="Y3955">
        <v>184.78572093023263</v>
      </c>
      <c r="Z3955">
        <v>184.78572093023263</v>
      </c>
      <c r="AA3955">
        <v>3.047437858833876</v>
      </c>
      <c r="AB3955">
        <v>4.0221022677505323</v>
      </c>
      <c r="AC3955">
        <v>-6.8491182359132186</v>
      </c>
      <c r="AD3955">
        <v>2</v>
      </c>
      <c r="AE3955">
        <v>2</v>
      </c>
      <c r="AF3955">
        <v>0</v>
      </c>
      <c r="AG3955">
        <v>0</v>
      </c>
      <c r="AH3955">
        <v>8</v>
      </c>
      <c r="AI3955">
        <v>1</v>
      </c>
      <c r="AJ3955">
        <v>1</v>
      </c>
      <c r="AK3955">
        <v>0</v>
      </c>
      <c r="AL3955">
        <v>1</v>
      </c>
      <c r="AM3955">
        <v>1</v>
      </c>
    </row>
    <row r="3956" spans="1:39">
      <c r="A3956">
        <v>11</v>
      </c>
      <c r="B3956">
        <v>50</v>
      </c>
      <c r="C3956">
        <v>2022</v>
      </c>
      <c r="D3956">
        <v>99</v>
      </c>
      <c r="E3956">
        <v>99</v>
      </c>
      <c r="F3956">
        <v>99</v>
      </c>
      <c r="G3956">
        <v>99</v>
      </c>
      <c r="H3956">
        <v>99</v>
      </c>
      <c r="I3956">
        <v>99</v>
      </c>
      <c r="J3956">
        <v>999</v>
      </c>
      <c r="K3956">
        <v>99</v>
      </c>
      <c r="L3956">
        <v>99</v>
      </c>
      <c r="M3956">
        <v>99</v>
      </c>
      <c r="N3956">
        <v>190</v>
      </c>
      <c r="O3956">
        <v>99</v>
      </c>
      <c r="P3956">
        <v>9999</v>
      </c>
      <c r="Q3956">
        <v>83</v>
      </c>
      <c r="R3956">
        <v>138</v>
      </c>
      <c r="S3956">
        <v>138</v>
      </c>
      <c r="T3956">
        <v>2.0649408948077213</v>
      </c>
      <c r="U3956">
        <v>2.9434249883176999</v>
      </c>
      <c r="V3956">
        <v>10.492753623188403</v>
      </c>
      <c r="W3956">
        <v>54.789855072463759</v>
      </c>
      <c r="X3956">
        <v>210.47756999073596</v>
      </c>
      <c r="Y3956">
        <v>194.27079710144923</v>
      </c>
      <c r="Z3956">
        <v>194.27079710144923</v>
      </c>
      <c r="AA3956">
        <v>3.1023259300442434</v>
      </c>
      <c r="AB3956">
        <v>4.1606383612613191</v>
      </c>
      <c r="AC3956">
        <v>-3.9167229133695742</v>
      </c>
      <c r="AD3956">
        <v>3</v>
      </c>
      <c r="AE3956">
        <v>0</v>
      </c>
      <c r="AF3956">
        <v>0</v>
      </c>
      <c r="AG3956">
        <v>0</v>
      </c>
      <c r="AH3956">
        <v>6</v>
      </c>
      <c r="AI3956">
        <v>1</v>
      </c>
      <c r="AJ3956">
        <v>1</v>
      </c>
      <c r="AK3956">
        <v>0</v>
      </c>
      <c r="AL3956">
        <v>0</v>
      </c>
      <c r="AM3956">
        <v>0</v>
      </c>
    </row>
    <row r="3957" spans="1:39">
      <c r="A3957">
        <v>11</v>
      </c>
      <c r="B3957">
        <v>51</v>
      </c>
      <c r="C3957">
        <v>2022</v>
      </c>
      <c r="D3957">
        <v>99</v>
      </c>
      <c r="E3957">
        <v>99</v>
      </c>
      <c r="F3957">
        <v>99</v>
      </c>
      <c r="G3957">
        <v>99</v>
      </c>
      <c r="H3957">
        <v>99</v>
      </c>
      <c r="I3957">
        <v>99</v>
      </c>
      <c r="J3957">
        <v>999</v>
      </c>
      <c r="K3957">
        <v>99</v>
      </c>
      <c r="L3957">
        <v>99</v>
      </c>
      <c r="M3957">
        <v>99</v>
      </c>
      <c r="N3957">
        <v>200</v>
      </c>
      <c r="O3957">
        <v>99</v>
      </c>
      <c r="P3957">
        <v>9999</v>
      </c>
      <c r="Q3957">
        <v>61</v>
      </c>
      <c r="R3957">
        <v>88</v>
      </c>
      <c r="S3957">
        <v>88</v>
      </c>
      <c r="T3957">
        <v>1.3167739039353583</v>
      </c>
      <c r="U3957">
        <v>1.9772825929836175</v>
      </c>
      <c r="V3957">
        <v>9.7272727272727266</v>
      </c>
      <c r="W3957">
        <v>52.318181818181827</v>
      </c>
      <c r="X3957">
        <v>221.72670639219928</v>
      </c>
      <c r="Y3957">
        <v>204.65374999999997</v>
      </c>
      <c r="Z3957">
        <v>204.65374999999997</v>
      </c>
      <c r="AA3957">
        <v>3.0043095230448262</v>
      </c>
      <c r="AB3957">
        <v>4.7519026202560575</v>
      </c>
      <c r="AC3957">
        <v>2.4178057600689553</v>
      </c>
      <c r="AD3957">
        <v>0</v>
      </c>
      <c r="AE3957">
        <v>0</v>
      </c>
      <c r="AF3957">
        <v>0</v>
      </c>
      <c r="AG3957">
        <v>0</v>
      </c>
      <c r="AH3957">
        <v>5</v>
      </c>
      <c r="AI3957">
        <v>0</v>
      </c>
      <c r="AJ3957">
        <v>0</v>
      </c>
      <c r="AK3957">
        <v>0</v>
      </c>
      <c r="AL3957">
        <v>0</v>
      </c>
      <c r="AM3957">
        <v>0</v>
      </c>
    </row>
    <row r="3958" spans="1:39">
      <c r="A3958">
        <v>11</v>
      </c>
      <c r="B3958">
        <v>52</v>
      </c>
      <c r="C3958">
        <v>2022</v>
      </c>
      <c r="D3958">
        <v>99</v>
      </c>
      <c r="E3958">
        <v>99</v>
      </c>
      <c r="F3958">
        <v>99</v>
      </c>
      <c r="G3958">
        <v>99</v>
      </c>
      <c r="H3958">
        <v>99</v>
      </c>
      <c r="I3958">
        <v>99</v>
      </c>
      <c r="J3958">
        <v>999</v>
      </c>
      <c r="K3958">
        <v>99</v>
      </c>
      <c r="L3958">
        <v>99</v>
      </c>
      <c r="M3958">
        <v>99</v>
      </c>
      <c r="N3958">
        <v>210</v>
      </c>
      <c r="O3958">
        <v>99</v>
      </c>
      <c r="P3958">
        <v>9999</v>
      </c>
      <c r="Q3958">
        <v>25</v>
      </c>
      <c r="R3958">
        <v>39</v>
      </c>
      <c r="S3958">
        <v>38</v>
      </c>
      <c r="T3958">
        <v>0.58357025288044306</v>
      </c>
      <c r="U3958">
        <v>0.89810277583685694</v>
      </c>
      <c r="V3958">
        <v>11</v>
      </c>
      <c r="W3958">
        <v>52.105263157894754</v>
      </c>
      <c r="X3958">
        <v>233.25054865683245</v>
      </c>
      <c r="Y3958">
        <v>209.74666666666673</v>
      </c>
      <c r="Z3958">
        <v>215.26631578947365</v>
      </c>
      <c r="AA3958">
        <v>2.5457957302765526</v>
      </c>
      <c r="AB3958">
        <v>4.4116441241464308</v>
      </c>
      <c r="AC3958">
        <v>-25.433331605275271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</row>
    <row r="3959" spans="1:39">
      <c r="A3959">
        <v>11</v>
      </c>
      <c r="B3959">
        <v>53</v>
      </c>
      <c r="C3959">
        <v>2022</v>
      </c>
      <c r="D3959">
        <v>99</v>
      </c>
      <c r="E3959">
        <v>99</v>
      </c>
      <c r="F3959">
        <v>99</v>
      </c>
      <c r="G3959">
        <v>99</v>
      </c>
      <c r="H3959">
        <v>99</v>
      </c>
      <c r="I3959">
        <v>99</v>
      </c>
      <c r="J3959">
        <v>999</v>
      </c>
      <c r="K3959">
        <v>99</v>
      </c>
      <c r="L3959">
        <v>99</v>
      </c>
      <c r="M3959">
        <v>99</v>
      </c>
      <c r="N3959">
        <v>220</v>
      </c>
      <c r="O3959">
        <v>99</v>
      </c>
      <c r="P3959">
        <v>9999</v>
      </c>
      <c r="Q3959">
        <v>19</v>
      </c>
      <c r="R3959">
        <v>23</v>
      </c>
      <c r="S3959">
        <v>23</v>
      </c>
      <c r="T3959">
        <v>0.34415681580128682</v>
      </c>
      <c r="U3959">
        <v>0.56776170578000562</v>
      </c>
      <c r="V3959">
        <v>9.304347826086957</v>
      </c>
      <c r="W3959">
        <v>48.652173913043477</v>
      </c>
      <c r="X3959">
        <v>243.59602430637341</v>
      </c>
      <c r="Y3959">
        <v>224.83913043478265</v>
      </c>
      <c r="Z3959">
        <v>224.83913043478265</v>
      </c>
      <c r="AA3959">
        <v>2.45511695115571</v>
      </c>
      <c r="AB3959">
        <v>5.000945090264576</v>
      </c>
      <c r="AC3959">
        <v>-43.268589741428158</v>
      </c>
      <c r="AD3959">
        <v>0</v>
      </c>
      <c r="AE3959">
        <v>0</v>
      </c>
      <c r="AF3959">
        <v>0</v>
      </c>
      <c r="AG3959">
        <v>0</v>
      </c>
      <c r="AH3959">
        <v>1</v>
      </c>
      <c r="AI3959">
        <v>0</v>
      </c>
      <c r="AJ3959">
        <v>0</v>
      </c>
      <c r="AK3959">
        <v>0</v>
      </c>
      <c r="AL3959">
        <v>0</v>
      </c>
      <c r="AM3959">
        <v>0</v>
      </c>
    </row>
    <row r="3960" spans="1:39">
      <c r="A3960">
        <v>11</v>
      </c>
      <c r="B3960">
        <v>54</v>
      </c>
      <c r="C3960">
        <v>2022</v>
      </c>
      <c r="D3960">
        <v>99</v>
      </c>
      <c r="E3960">
        <v>99</v>
      </c>
      <c r="F3960">
        <v>99</v>
      </c>
      <c r="G3960">
        <v>99</v>
      </c>
      <c r="H3960">
        <v>99</v>
      </c>
      <c r="I3960">
        <v>99</v>
      </c>
      <c r="J3960">
        <v>999</v>
      </c>
      <c r="K3960">
        <v>99</v>
      </c>
      <c r="L3960">
        <v>99</v>
      </c>
      <c r="M3960">
        <v>99</v>
      </c>
      <c r="N3960">
        <v>230</v>
      </c>
      <c r="O3960">
        <v>99</v>
      </c>
      <c r="P3960">
        <v>9999</v>
      </c>
      <c r="Q3960">
        <v>16</v>
      </c>
      <c r="R3960">
        <v>24</v>
      </c>
      <c r="S3960">
        <v>23</v>
      </c>
      <c r="T3960">
        <v>0.35912015561873434</v>
      </c>
      <c r="U3960">
        <v>0.62087086013905712</v>
      </c>
      <c r="V3960">
        <v>8.625</v>
      </c>
      <c r="W3960">
        <v>48.043478260869563</v>
      </c>
      <c r="X3960">
        <v>266.14888046226082</v>
      </c>
      <c r="Y3960">
        <v>235.62625</v>
      </c>
      <c r="Z3960">
        <v>245.87086956521739</v>
      </c>
      <c r="AA3960">
        <v>15.574032153065565</v>
      </c>
      <c r="AB3960">
        <v>5.2459364055682913</v>
      </c>
      <c r="AC3960">
        <v>-47.073425094569394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</row>
    <row r="3961" spans="1:39">
      <c r="A3961">
        <v>11</v>
      </c>
      <c r="B3961">
        <v>55</v>
      </c>
      <c r="C3961">
        <v>2021</v>
      </c>
      <c r="D3961">
        <v>99</v>
      </c>
      <c r="E3961">
        <v>99</v>
      </c>
      <c r="F3961">
        <v>99</v>
      </c>
      <c r="G3961">
        <v>99</v>
      </c>
      <c r="H3961">
        <v>99</v>
      </c>
      <c r="I3961">
        <v>99</v>
      </c>
      <c r="J3961">
        <v>999</v>
      </c>
      <c r="K3961">
        <v>99</v>
      </c>
      <c r="L3961">
        <v>99</v>
      </c>
      <c r="M3961">
        <v>99</v>
      </c>
      <c r="N3961">
        <v>60</v>
      </c>
      <c r="O3961">
        <v>99</v>
      </c>
      <c r="P3961">
        <v>9999</v>
      </c>
      <c r="Q3961">
        <v>12</v>
      </c>
      <c r="R3961">
        <v>13</v>
      </c>
      <c r="S3961">
        <v>13</v>
      </c>
      <c r="T3961">
        <v>0.20310818010383516</v>
      </c>
      <c r="U3961">
        <v>9.3719500713924667E-2</v>
      </c>
      <c r="V3961">
        <v>16.076923076923077</v>
      </c>
      <c r="W3961">
        <v>60.692307692307693</v>
      </c>
      <c r="X3961">
        <v>67.971497624802069</v>
      </c>
      <c r="Y3961">
        <v>62.737692307692306</v>
      </c>
      <c r="Z3961">
        <v>62.737692307692306</v>
      </c>
      <c r="AA3961">
        <v>5.474922063156324</v>
      </c>
      <c r="AB3961">
        <v>3.122735866182174</v>
      </c>
      <c r="AC3961">
        <v>-9.1646964190023326</v>
      </c>
      <c r="AD3961">
        <v>0</v>
      </c>
      <c r="AE3961">
        <v>0</v>
      </c>
      <c r="AF3961">
        <v>0</v>
      </c>
      <c r="AG3961">
        <v>0</v>
      </c>
      <c r="AH3961">
        <v>4</v>
      </c>
      <c r="AI3961">
        <v>1</v>
      </c>
      <c r="AJ3961">
        <v>0</v>
      </c>
      <c r="AK3961">
        <v>0</v>
      </c>
      <c r="AL3961">
        <v>0</v>
      </c>
      <c r="AM3961">
        <v>0</v>
      </c>
    </row>
    <row r="3962" spans="1:39">
      <c r="A3962">
        <v>11</v>
      </c>
      <c r="B3962">
        <v>56</v>
      </c>
      <c r="C3962">
        <v>2021</v>
      </c>
      <c r="D3962">
        <v>99</v>
      </c>
      <c r="E3962">
        <v>99</v>
      </c>
      <c r="F3962">
        <v>99</v>
      </c>
      <c r="G3962">
        <v>99</v>
      </c>
      <c r="H3962">
        <v>99</v>
      </c>
      <c r="I3962">
        <v>99</v>
      </c>
      <c r="J3962">
        <v>999</v>
      </c>
      <c r="K3962">
        <v>99</v>
      </c>
      <c r="L3962">
        <v>99</v>
      </c>
      <c r="M3962">
        <v>99</v>
      </c>
      <c r="N3962">
        <v>70</v>
      </c>
      <c r="O3962">
        <v>99</v>
      </c>
      <c r="P3962">
        <v>9999</v>
      </c>
      <c r="Q3962">
        <v>27</v>
      </c>
      <c r="R3962">
        <v>42</v>
      </c>
      <c r="S3962">
        <v>40</v>
      </c>
      <c r="T3962">
        <v>0.65619565879700592</v>
      </c>
      <c r="U3962">
        <v>0.35015165485778021</v>
      </c>
      <c r="V3962">
        <v>15.738095238095244</v>
      </c>
      <c r="W3962">
        <v>61.75</v>
      </c>
      <c r="X3962">
        <v>82.48748903678478</v>
      </c>
      <c r="Y3962">
        <v>72.551904761904737</v>
      </c>
      <c r="Z3962">
        <v>76.17949999999999</v>
      </c>
      <c r="AA3962">
        <v>2.6465968242262998</v>
      </c>
      <c r="AB3962">
        <v>2.1994317447922778</v>
      </c>
      <c r="AC3962">
        <v>-4.4085998986521124</v>
      </c>
      <c r="AD3962">
        <v>1</v>
      </c>
      <c r="AE3962">
        <v>0</v>
      </c>
      <c r="AF3962">
        <v>0</v>
      </c>
      <c r="AG3962">
        <v>1</v>
      </c>
      <c r="AH3962">
        <v>2</v>
      </c>
      <c r="AI3962">
        <v>0</v>
      </c>
      <c r="AJ3962">
        <v>1</v>
      </c>
      <c r="AK3962">
        <v>1</v>
      </c>
      <c r="AL3962">
        <v>0</v>
      </c>
      <c r="AM3962">
        <v>0</v>
      </c>
    </row>
    <row r="3963" spans="1:39">
      <c r="A3963">
        <v>11</v>
      </c>
      <c r="B3963">
        <v>57</v>
      </c>
      <c r="C3963">
        <v>2021</v>
      </c>
      <c r="D3963">
        <v>99</v>
      </c>
      <c r="E3963">
        <v>99</v>
      </c>
      <c r="F3963">
        <v>99</v>
      </c>
      <c r="G3963">
        <v>99</v>
      </c>
      <c r="H3963">
        <v>99</v>
      </c>
      <c r="I3963">
        <v>99</v>
      </c>
      <c r="J3963">
        <v>999</v>
      </c>
      <c r="K3963">
        <v>99</v>
      </c>
      <c r="L3963">
        <v>99</v>
      </c>
      <c r="M3963">
        <v>99</v>
      </c>
      <c r="N3963">
        <v>80</v>
      </c>
      <c r="O3963">
        <v>99</v>
      </c>
      <c r="P3963">
        <v>9999</v>
      </c>
      <c r="Q3963">
        <v>49</v>
      </c>
      <c r="R3963">
        <v>137</v>
      </c>
      <c r="S3963">
        <v>135</v>
      </c>
      <c r="T3963">
        <v>2.1404477441711856</v>
      </c>
      <c r="U3963">
        <v>1.3340748403284401</v>
      </c>
      <c r="V3963">
        <v>16.24087591240875</v>
      </c>
      <c r="W3963">
        <v>61.207407407407402</v>
      </c>
      <c r="X3963">
        <v>93.134257538493131</v>
      </c>
      <c r="Y3963">
        <v>84.742554744525492</v>
      </c>
      <c r="Z3963">
        <v>85.997999999999934</v>
      </c>
      <c r="AA3963">
        <v>2.7656886624826078</v>
      </c>
      <c r="AB3963">
        <v>2.1640027941937205</v>
      </c>
      <c r="AC3963">
        <v>-10.437772445076289</v>
      </c>
      <c r="AD3963">
        <v>10</v>
      </c>
      <c r="AE3963">
        <v>0</v>
      </c>
      <c r="AF3963">
        <v>0</v>
      </c>
      <c r="AG3963">
        <v>0</v>
      </c>
      <c r="AH3963">
        <v>10</v>
      </c>
      <c r="AI3963">
        <v>1</v>
      </c>
      <c r="AJ3963">
        <v>0</v>
      </c>
      <c r="AK3963">
        <v>5</v>
      </c>
      <c r="AL3963">
        <v>0</v>
      </c>
      <c r="AM3963">
        <v>0</v>
      </c>
    </row>
    <row r="3964" spans="1:39">
      <c r="A3964">
        <v>11</v>
      </c>
      <c r="B3964">
        <v>58</v>
      </c>
      <c r="C3964">
        <v>2021</v>
      </c>
      <c r="D3964">
        <v>99</v>
      </c>
      <c r="E3964">
        <v>99</v>
      </c>
      <c r="F3964">
        <v>99</v>
      </c>
      <c r="G3964">
        <v>99</v>
      </c>
      <c r="H3964">
        <v>99</v>
      </c>
      <c r="I3964">
        <v>99</v>
      </c>
      <c r="J3964">
        <v>999</v>
      </c>
      <c r="K3964">
        <v>99</v>
      </c>
      <c r="L3964">
        <v>99</v>
      </c>
      <c r="M3964">
        <v>99</v>
      </c>
      <c r="N3964">
        <v>90</v>
      </c>
      <c r="O3964">
        <v>99</v>
      </c>
      <c r="P3964">
        <v>9999</v>
      </c>
      <c r="Q3964">
        <v>84</v>
      </c>
      <c r="R3964">
        <v>322</v>
      </c>
      <c r="S3964">
        <v>319</v>
      </c>
      <c r="T3964">
        <v>5.0308333841103794</v>
      </c>
      <c r="U3964">
        <v>3.5141727432450152</v>
      </c>
      <c r="V3964">
        <v>16.189440993788821</v>
      </c>
      <c r="W3964">
        <v>60.836990595611283</v>
      </c>
      <c r="X3964">
        <v>103.8675531449566</v>
      </c>
      <c r="Y3964">
        <v>94.974968944099373</v>
      </c>
      <c r="Z3964">
        <v>95.868150470219391</v>
      </c>
      <c r="AA3964">
        <v>2.8646350896398003</v>
      </c>
      <c r="AB3964">
        <v>2.064419818738279</v>
      </c>
      <c r="AC3964">
        <v>6.3452686734147372</v>
      </c>
      <c r="AD3964">
        <v>10</v>
      </c>
      <c r="AE3964">
        <v>0</v>
      </c>
      <c r="AF3964">
        <v>0</v>
      </c>
      <c r="AG3964">
        <v>6</v>
      </c>
      <c r="AH3964">
        <v>21</v>
      </c>
      <c r="AI3964">
        <v>6</v>
      </c>
      <c r="AJ3964">
        <v>0</v>
      </c>
      <c r="AK3964">
        <v>3</v>
      </c>
      <c r="AL3964">
        <v>0</v>
      </c>
      <c r="AM3964">
        <v>0</v>
      </c>
    </row>
    <row r="3965" spans="1:39">
      <c r="A3965">
        <v>11</v>
      </c>
      <c r="B3965">
        <v>59</v>
      </c>
      <c r="C3965">
        <v>2021</v>
      </c>
      <c r="D3965">
        <v>99</v>
      </c>
      <c r="E3965">
        <v>99</v>
      </c>
      <c r="F3965">
        <v>99</v>
      </c>
      <c r="G3965">
        <v>99</v>
      </c>
      <c r="H3965">
        <v>99</v>
      </c>
      <c r="I3965">
        <v>99</v>
      </c>
      <c r="J3965">
        <v>999</v>
      </c>
      <c r="K3965">
        <v>99</v>
      </c>
      <c r="L3965">
        <v>99</v>
      </c>
      <c r="M3965">
        <v>99</v>
      </c>
      <c r="N3965">
        <v>100</v>
      </c>
      <c r="O3965">
        <v>99</v>
      </c>
      <c r="P3965">
        <v>9999</v>
      </c>
      <c r="Q3965">
        <v>116</v>
      </c>
      <c r="R3965">
        <v>646</v>
      </c>
      <c r="S3965">
        <v>644</v>
      </c>
      <c r="T3965">
        <v>10.092914180544424</v>
      </c>
      <c r="U3965">
        <v>7.8130146175486255</v>
      </c>
      <c r="V3965">
        <v>15.710526315789473</v>
      </c>
      <c r="W3965">
        <v>60.009316770186352</v>
      </c>
      <c r="X3965">
        <v>114.38030181565684</v>
      </c>
      <c r="Y3965">
        <v>105.25143962848304</v>
      </c>
      <c r="Z3965">
        <v>105.57830745341626</v>
      </c>
      <c r="AA3965">
        <v>2.8443132365188144</v>
      </c>
      <c r="AB3965">
        <v>2.49842935114</v>
      </c>
      <c r="AC3965">
        <v>-8.115645122398762</v>
      </c>
      <c r="AD3965">
        <v>13</v>
      </c>
      <c r="AE3965">
        <v>1</v>
      </c>
      <c r="AF3965">
        <v>1</v>
      </c>
      <c r="AG3965">
        <v>1</v>
      </c>
      <c r="AH3965">
        <v>27</v>
      </c>
      <c r="AI3965">
        <v>9</v>
      </c>
      <c r="AJ3965">
        <v>1</v>
      </c>
      <c r="AK3965">
        <v>10</v>
      </c>
      <c r="AL3965">
        <v>0</v>
      </c>
      <c r="AM3965">
        <v>0</v>
      </c>
    </row>
    <row r="3966" spans="1:39">
      <c r="A3966">
        <v>11</v>
      </c>
      <c r="B3966">
        <v>60</v>
      </c>
      <c r="C3966">
        <v>2021</v>
      </c>
      <c r="D3966">
        <v>99</v>
      </c>
      <c r="E3966">
        <v>99</v>
      </c>
      <c r="F3966">
        <v>99</v>
      </c>
      <c r="G3966">
        <v>99</v>
      </c>
      <c r="H3966">
        <v>99</v>
      </c>
      <c r="I3966">
        <v>99</v>
      </c>
      <c r="J3966">
        <v>999</v>
      </c>
      <c r="K3966">
        <v>99</v>
      </c>
      <c r="L3966">
        <v>99</v>
      </c>
      <c r="M3966">
        <v>99</v>
      </c>
      <c r="N3966">
        <v>110</v>
      </c>
      <c r="O3966">
        <v>99</v>
      </c>
      <c r="P3966">
        <v>9999</v>
      </c>
      <c r="Q3966">
        <v>148</v>
      </c>
      <c r="R3966">
        <v>829</v>
      </c>
      <c r="S3966">
        <v>828</v>
      </c>
      <c r="T3966">
        <v>12.952052408159943</v>
      </c>
      <c r="U3966">
        <v>10.957952591278305</v>
      </c>
      <c r="V3966">
        <v>15.439083232810617</v>
      </c>
      <c r="W3966">
        <v>59.460144927536241</v>
      </c>
      <c r="X3966">
        <v>124.77540197107297</v>
      </c>
      <c r="Y3966">
        <v>115.03150784077218</v>
      </c>
      <c r="Z3966">
        <v>115.17043478260888</v>
      </c>
      <c r="AA3966">
        <v>2.8391965854015839</v>
      </c>
      <c r="AB3966">
        <v>2.6963216988396157</v>
      </c>
      <c r="AC3966">
        <v>-11.469073399437516</v>
      </c>
      <c r="AD3966">
        <v>14</v>
      </c>
      <c r="AE3966">
        <v>0</v>
      </c>
      <c r="AF3966">
        <v>0</v>
      </c>
      <c r="AG3966">
        <v>5</v>
      </c>
      <c r="AH3966">
        <v>21</v>
      </c>
      <c r="AI3966">
        <v>7</v>
      </c>
      <c r="AJ3966">
        <v>7</v>
      </c>
      <c r="AK3966">
        <v>3</v>
      </c>
      <c r="AL3966">
        <v>0</v>
      </c>
      <c r="AM3966">
        <v>0</v>
      </c>
    </row>
    <row r="3967" spans="1:39">
      <c r="A3967">
        <v>11</v>
      </c>
      <c r="B3967">
        <v>61</v>
      </c>
      <c r="C3967">
        <v>2021</v>
      </c>
      <c r="D3967">
        <v>99</v>
      </c>
      <c r="E3967">
        <v>99</v>
      </c>
      <c r="F3967">
        <v>99</v>
      </c>
      <c r="G3967">
        <v>99</v>
      </c>
      <c r="H3967">
        <v>99</v>
      </c>
      <c r="I3967">
        <v>99</v>
      </c>
      <c r="J3967">
        <v>999</v>
      </c>
      <c r="K3967">
        <v>99</v>
      </c>
      <c r="L3967">
        <v>99</v>
      </c>
      <c r="M3967">
        <v>99</v>
      </c>
      <c r="N3967">
        <v>120</v>
      </c>
      <c r="O3967">
        <v>99</v>
      </c>
      <c r="P3967">
        <v>9999</v>
      </c>
      <c r="Q3967">
        <v>176</v>
      </c>
      <c r="R3967">
        <v>960</v>
      </c>
      <c r="S3967">
        <v>960</v>
      </c>
      <c r="T3967">
        <v>14.998757915360134</v>
      </c>
      <c r="U3967">
        <v>13.796873568292392</v>
      </c>
      <c r="V3967">
        <v>15</v>
      </c>
      <c r="W3967">
        <v>58.768749999999997</v>
      </c>
      <c r="X3967">
        <v>135.50323898519321</v>
      </c>
      <c r="Y3967">
        <v>125.06948958333329</v>
      </c>
      <c r="Z3967">
        <v>125.06948958333329</v>
      </c>
      <c r="AA3967">
        <v>2.8712108816635098</v>
      </c>
      <c r="AB3967">
        <v>2.9309168254148905</v>
      </c>
      <c r="AC3967">
        <v>-6.86503318327446</v>
      </c>
      <c r="AD3967">
        <v>12</v>
      </c>
      <c r="AE3967">
        <v>3</v>
      </c>
      <c r="AF3967">
        <v>0</v>
      </c>
      <c r="AG3967">
        <v>3</v>
      </c>
      <c r="AH3967">
        <v>42</v>
      </c>
      <c r="AI3967">
        <v>8</v>
      </c>
      <c r="AJ3967">
        <v>7</v>
      </c>
      <c r="AK3967">
        <v>4</v>
      </c>
      <c r="AL3967">
        <v>0</v>
      </c>
      <c r="AM3967">
        <v>0</v>
      </c>
    </row>
    <row r="3968" spans="1:39">
      <c r="A3968">
        <v>11</v>
      </c>
      <c r="B3968">
        <v>62</v>
      </c>
      <c r="C3968">
        <v>2021</v>
      </c>
      <c r="D3968">
        <v>99</v>
      </c>
      <c r="E3968">
        <v>99</v>
      </c>
      <c r="F3968">
        <v>99</v>
      </c>
      <c r="G3968">
        <v>99</v>
      </c>
      <c r="H3968">
        <v>99</v>
      </c>
      <c r="I3968">
        <v>99</v>
      </c>
      <c r="J3968">
        <v>999</v>
      </c>
      <c r="K3968">
        <v>99</v>
      </c>
      <c r="L3968">
        <v>99</v>
      </c>
      <c r="M3968">
        <v>99</v>
      </c>
      <c r="N3968">
        <v>130</v>
      </c>
      <c r="O3968">
        <v>99</v>
      </c>
      <c r="P3968">
        <v>9999</v>
      </c>
      <c r="Q3968">
        <v>195</v>
      </c>
      <c r="R3968">
        <v>835</v>
      </c>
      <c r="S3968">
        <v>835</v>
      </c>
      <c r="T3968">
        <v>13.04579464513095</v>
      </c>
      <c r="U3968">
        <v>12.965265973481651</v>
      </c>
      <c r="V3968">
        <v>14.72934131736527</v>
      </c>
      <c r="W3968">
        <v>58.302994011976047</v>
      </c>
      <c r="X3968">
        <v>146.39801220960047</v>
      </c>
      <c r="Y3968">
        <v>135.12536526946113</v>
      </c>
      <c r="Z3968">
        <v>135.12536526946113</v>
      </c>
      <c r="AA3968">
        <v>2.988608224245775</v>
      </c>
      <c r="AB3968">
        <v>3.276178311585809</v>
      </c>
      <c r="AC3968">
        <v>-7.2419496339346541</v>
      </c>
      <c r="AD3968">
        <v>11</v>
      </c>
      <c r="AE3968">
        <v>1</v>
      </c>
      <c r="AF3968">
        <v>0</v>
      </c>
      <c r="AG3968">
        <v>2</v>
      </c>
      <c r="AH3968">
        <v>34</v>
      </c>
      <c r="AI3968">
        <v>3</v>
      </c>
      <c r="AJ3968">
        <v>4</v>
      </c>
      <c r="AK3968">
        <v>1</v>
      </c>
      <c r="AL3968">
        <v>0</v>
      </c>
      <c r="AM3968">
        <v>0</v>
      </c>
    </row>
    <row r="3969" spans="1:39">
      <c r="A3969">
        <v>11</v>
      </c>
      <c r="B3969">
        <v>63</v>
      </c>
      <c r="C3969">
        <v>2021</v>
      </c>
      <c r="D3969">
        <v>99</v>
      </c>
      <c r="E3969">
        <v>99</v>
      </c>
      <c r="F3969">
        <v>99</v>
      </c>
      <c r="G3969">
        <v>99</v>
      </c>
      <c r="H3969">
        <v>99</v>
      </c>
      <c r="I3969">
        <v>99</v>
      </c>
      <c r="J3969">
        <v>999</v>
      </c>
      <c r="K3969">
        <v>99</v>
      </c>
      <c r="L3969">
        <v>99</v>
      </c>
      <c r="M3969">
        <v>99</v>
      </c>
      <c r="N3969">
        <v>140</v>
      </c>
      <c r="O3969">
        <v>99</v>
      </c>
      <c r="P3969">
        <v>9999</v>
      </c>
      <c r="Q3969">
        <v>191</v>
      </c>
      <c r="R3969">
        <v>734.53</v>
      </c>
      <c r="S3969">
        <v>734.53</v>
      </c>
      <c r="T3969">
        <v>11.476080887051539</v>
      </c>
      <c r="U3969">
        <v>12.240745367360471</v>
      </c>
      <c r="V3969">
        <v>14.010333138197209</v>
      </c>
      <c r="W3969">
        <v>57.284780744149309</v>
      </c>
      <c r="X3969">
        <v>157.12256150589511</v>
      </c>
      <c r="Y3969">
        <v>145.02412426994144</v>
      </c>
      <c r="Z3969">
        <v>145.02412426994144</v>
      </c>
      <c r="AB3969">
        <v>3.2341183601485004</v>
      </c>
      <c r="AD3969">
        <v>21.53</v>
      </c>
      <c r="AE3969">
        <v>2</v>
      </c>
      <c r="AF3969">
        <v>0</v>
      </c>
      <c r="AG3969">
        <v>6</v>
      </c>
      <c r="AH3969">
        <v>42</v>
      </c>
      <c r="AI3969">
        <v>8</v>
      </c>
      <c r="AJ3969">
        <v>4</v>
      </c>
      <c r="AK3969">
        <v>3</v>
      </c>
      <c r="AL3969">
        <v>0</v>
      </c>
      <c r="AM3969">
        <v>0</v>
      </c>
    </row>
    <row r="3970" spans="1:39">
      <c r="A3970">
        <v>11</v>
      </c>
      <c r="B3970">
        <v>64</v>
      </c>
      <c r="C3970">
        <v>2021</v>
      </c>
      <c r="D3970">
        <v>99</v>
      </c>
      <c r="E3970">
        <v>99</v>
      </c>
      <c r="F3970">
        <v>99</v>
      </c>
      <c r="G3970">
        <v>99</v>
      </c>
      <c r="H3970">
        <v>99</v>
      </c>
      <c r="I3970">
        <v>99</v>
      </c>
      <c r="J3970">
        <v>999</v>
      </c>
      <c r="K3970">
        <v>99</v>
      </c>
      <c r="L3970">
        <v>99</v>
      </c>
      <c r="M3970">
        <v>99</v>
      </c>
      <c r="N3970">
        <v>150</v>
      </c>
      <c r="O3970">
        <v>99</v>
      </c>
      <c r="P3970">
        <v>9999</v>
      </c>
      <c r="Q3970">
        <v>189</v>
      </c>
      <c r="R3970">
        <v>623</v>
      </c>
      <c r="S3970">
        <v>623</v>
      </c>
      <c r="T3970">
        <v>9.7335689388222519</v>
      </c>
      <c r="U3970">
        <v>11.074628824974019</v>
      </c>
      <c r="V3970">
        <v>13.513643659711075</v>
      </c>
      <c r="W3970">
        <v>56.481540930979151</v>
      </c>
      <c r="X3970">
        <v>167.60283394402731</v>
      </c>
      <c r="Y3970">
        <v>154.69741573033716</v>
      </c>
      <c r="Z3970">
        <v>154.69741573033716</v>
      </c>
      <c r="AA3970">
        <v>2.8205498306583978</v>
      </c>
      <c r="AB3970">
        <v>3.5486840462630656</v>
      </c>
      <c r="AC3970">
        <v>-7.1206229659099138</v>
      </c>
      <c r="AD3970">
        <v>10</v>
      </c>
      <c r="AE3970">
        <v>5</v>
      </c>
      <c r="AF3970">
        <v>0</v>
      </c>
      <c r="AG3970">
        <v>2</v>
      </c>
      <c r="AH3970">
        <v>34</v>
      </c>
      <c r="AI3970">
        <v>3</v>
      </c>
      <c r="AJ3970">
        <v>4</v>
      </c>
      <c r="AK3970">
        <v>1</v>
      </c>
      <c r="AL3970">
        <v>0</v>
      </c>
      <c r="AM3970">
        <v>0</v>
      </c>
    </row>
    <row r="3971" spans="1:39">
      <c r="A3971">
        <v>11</v>
      </c>
      <c r="B3971">
        <v>65</v>
      </c>
      <c r="C3971">
        <v>2021</v>
      </c>
      <c r="D3971">
        <v>99</v>
      </c>
      <c r="E3971">
        <v>99</v>
      </c>
      <c r="F3971">
        <v>99</v>
      </c>
      <c r="G3971">
        <v>99</v>
      </c>
      <c r="H3971">
        <v>99</v>
      </c>
      <c r="I3971">
        <v>99</v>
      </c>
      <c r="J3971">
        <v>999</v>
      </c>
      <c r="K3971">
        <v>99</v>
      </c>
      <c r="L3971">
        <v>99</v>
      </c>
      <c r="M3971">
        <v>99</v>
      </c>
      <c r="N3971">
        <v>160</v>
      </c>
      <c r="O3971">
        <v>99</v>
      </c>
      <c r="P3971">
        <v>9999</v>
      </c>
      <c r="Q3971">
        <v>157</v>
      </c>
      <c r="R3971">
        <v>471</v>
      </c>
      <c r="S3971">
        <v>471</v>
      </c>
      <c r="T3971">
        <v>7.3587656022235652</v>
      </c>
      <c r="U3971">
        <v>8.9113008970867984</v>
      </c>
      <c r="V3971">
        <v>13.076433121019109</v>
      </c>
      <c r="W3971">
        <v>55.63269639065819</v>
      </c>
      <c r="X3971">
        <v>178.38585982660621</v>
      </c>
      <c r="Y3971">
        <v>164.65014861995763</v>
      </c>
      <c r="Z3971">
        <v>164.65014861995763</v>
      </c>
      <c r="AA3971">
        <v>2.9216860623763177</v>
      </c>
      <c r="AB3971">
        <v>3.6197900478651879</v>
      </c>
      <c r="AC3971">
        <v>-2.641795545272668</v>
      </c>
      <c r="AD3971">
        <v>5</v>
      </c>
      <c r="AE3971">
        <v>2</v>
      </c>
      <c r="AF3971">
        <v>0</v>
      </c>
      <c r="AG3971">
        <v>2</v>
      </c>
      <c r="AH3971">
        <v>28</v>
      </c>
      <c r="AI3971">
        <v>3</v>
      </c>
      <c r="AJ3971">
        <v>1</v>
      </c>
      <c r="AK3971">
        <v>0</v>
      </c>
      <c r="AL3971">
        <v>0</v>
      </c>
      <c r="AM3971">
        <v>0</v>
      </c>
    </row>
    <row r="3972" spans="1:39">
      <c r="A3972">
        <v>11</v>
      </c>
      <c r="B3972">
        <v>66</v>
      </c>
      <c r="C3972">
        <v>2021</v>
      </c>
      <c r="D3972">
        <v>99</v>
      </c>
      <c r="E3972">
        <v>99</v>
      </c>
      <c r="F3972">
        <v>99</v>
      </c>
      <c r="G3972">
        <v>99</v>
      </c>
      <c r="H3972">
        <v>99</v>
      </c>
      <c r="I3972">
        <v>99</v>
      </c>
      <c r="J3972">
        <v>999</v>
      </c>
      <c r="K3972">
        <v>99</v>
      </c>
      <c r="L3972">
        <v>99</v>
      </c>
      <c r="M3972">
        <v>99</v>
      </c>
      <c r="N3972">
        <v>170</v>
      </c>
      <c r="O3972">
        <v>99</v>
      </c>
      <c r="P3972">
        <v>9999</v>
      </c>
      <c r="Q3972">
        <v>128</v>
      </c>
      <c r="R3972">
        <v>318</v>
      </c>
      <c r="S3972">
        <v>318</v>
      </c>
      <c r="T3972">
        <v>4.9683385594630449</v>
      </c>
      <c r="U3972">
        <v>6.3860430325786766</v>
      </c>
      <c r="V3972">
        <v>12.188679245283019</v>
      </c>
      <c r="W3972">
        <v>54.443396226415089</v>
      </c>
      <c r="X3972">
        <v>189.34112171821437</v>
      </c>
      <c r="Y3972">
        <v>174.76185534591201</v>
      </c>
      <c r="Z3972">
        <v>174.76185534591201</v>
      </c>
      <c r="AA3972">
        <v>2.9396705444410474</v>
      </c>
      <c r="AB3972">
        <v>3.817569912650328</v>
      </c>
      <c r="AC3972">
        <v>-11.243283916996514</v>
      </c>
      <c r="AD3972">
        <v>0</v>
      </c>
      <c r="AE3972">
        <v>2</v>
      </c>
      <c r="AF3972">
        <v>0</v>
      </c>
      <c r="AG3972">
        <v>2</v>
      </c>
      <c r="AH3972">
        <v>13</v>
      </c>
      <c r="AI3972">
        <v>1</v>
      </c>
      <c r="AJ3972">
        <v>0</v>
      </c>
      <c r="AK3972">
        <v>1</v>
      </c>
      <c r="AL3972">
        <v>0</v>
      </c>
      <c r="AM3972">
        <v>0</v>
      </c>
    </row>
    <row r="3973" spans="1:39">
      <c r="A3973">
        <v>11</v>
      </c>
      <c r="B3973">
        <v>67</v>
      </c>
      <c r="C3973">
        <v>2021</v>
      </c>
      <c r="D3973">
        <v>99</v>
      </c>
      <c r="E3973">
        <v>99</v>
      </c>
      <c r="F3973">
        <v>99</v>
      </c>
      <c r="G3973">
        <v>99</v>
      </c>
      <c r="H3973">
        <v>99</v>
      </c>
      <c r="I3973">
        <v>99</v>
      </c>
      <c r="J3973">
        <v>999</v>
      </c>
      <c r="K3973">
        <v>99</v>
      </c>
      <c r="L3973">
        <v>99</v>
      </c>
      <c r="M3973">
        <v>99</v>
      </c>
      <c r="N3973">
        <v>180</v>
      </c>
      <c r="O3973">
        <v>99</v>
      </c>
      <c r="P3973">
        <v>9999</v>
      </c>
      <c r="Q3973">
        <v>101</v>
      </c>
      <c r="R3973">
        <v>189</v>
      </c>
      <c r="S3973">
        <v>189</v>
      </c>
      <c r="T3973">
        <v>2.9528804645865256</v>
      </c>
      <c r="U3973">
        <v>4.0027577036914748</v>
      </c>
      <c r="V3973">
        <v>11.396825396825401</v>
      </c>
      <c r="W3973">
        <v>53.12169312169312</v>
      </c>
      <c r="X3973">
        <v>199.68145052652099</v>
      </c>
      <c r="Y3973">
        <v>184.30597883597875</v>
      </c>
      <c r="Z3973">
        <v>184.30597883597875</v>
      </c>
      <c r="AA3973">
        <v>2.9203389525000776</v>
      </c>
      <c r="AB3973">
        <v>4.0001329727905341</v>
      </c>
      <c r="AC3973">
        <v>-1.7287188632182189</v>
      </c>
      <c r="AD3973">
        <v>3</v>
      </c>
      <c r="AE3973">
        <v>1</v>
      </c>
      <c r="AF3973">
        <v>0</v>
      </c>
      <c r="AG3973">
        <v>0</v>
      </c>
      <c r="AH3973">
        <v>10</v>
      </c>
      <c r="AI3973">
        <v>2</v>
      </c>
      <c r="AJ3973">
        <v>0</v>
      </c>
      <c r="AK3973">
        <v>1</v>
      </c>
      <c r="AL3973">
        <v>0</v>
      </c>
      <c r="AM3973">
        <v>0</v>
      </c>
    </row>
    <row r="3974" spans="1:39">
      <c r="A3974">
        <v>11</v>
      </c>
      <c r="B3974">
        <v>68</v>
      </c>
      <c r="C3974">
        <v>2021</v>
      </c>
      <c r="D3974">
        <v>99</v>
      </c>
      <c r="E3974">
        <v>99</v>
      </c>
      <c r="F3974">
        <v>99</v>
      </c>
      <c r="G3974">
        <v>99</v>
      </c>
      <c r="H3974">
        <v>99</v>
      </c>
      <c r="I3974">
        <v>99</v>
      </c>
      <c r="J3974">
        <v>999</v>
      </c>
      <c r="K3974">
        <v>99</v>
      </c>
      <c r="L3974">
        <v>99</v>
      </c>
      <c r="M3974">
        <v>99</v>
      </c>
      <c r="N3974">
        <v>190</v>
      </c>
      <c r="O3974">
        <v>99</v>
      </c>
      <c r="P3974">
        <v>9999</v>
      </c>
      <c r="Q3974">
        <v>72</v>
      </c>
      <c r="R3974">
        <v>126</v>
      </c>
      <c r="S3974">
        <v>125</v>
      </c>
      <c r="T3974">
        <v>1.9685869763910175</v>
      </c>
      <c r="U3974">
        <v>2.7985737546466458</v>
      </c>
      <c r="V3974">
        <v>10.690476190476193</v>
      </c>
      <c r="W3974">
        <v>51.832000000000008</v>
      </c>
      <c r="X3974">
        <v>211.10225455295881</v>
      </c>
      <c r="Y3974">
        <v>193.28944444444443</v>
      </c>
      <c r="Z3974">
        <v>194.83576000000005</v>
      </c>
      <c r="AA3974">
        <v>2.6668073088205886</v>
      </c>
      <c r="AB3974">
        <v>4.1196815410902907</v>
      </c>
      <c r="AC3974">
        <v>-15.27918883570992</v>
      </c>
      <c r="AD3974">
        <v>1</v>
      </c>
      <c r="AE3974">
        <v>0</v>
      </c>
      <c r="AF3974">
        <v>0</v>
      </c>
      <c r="AG3974">
        <v>0</v>
      </c>
      <c r="AH3974">
        <v>5</v>
      </c>
      <c r="AI3974">
        <v>0</v>
      </c>
      <c r="AJ3974">
        <v>0</v>
      </c>
      <c r="AK3974">
        <v>0</v>
      </c>
      <c r="AL3974">
        <v>0</v>
      </c>
      <c r="AM3974">
        <v>0</v>
      </c>
    </row>
    <row r="3975" spans="1:39">
      <c r="A3975">
        <v>11</v>
      </c>
      <c r="B3975">
        <v>69</v>
      </c>
      <c r="C3975">
        <v>2021</v>
      </c>
      <c r="D3975">
        <v>99</v>
      </c>
      <c r="E3975">
        <v>99</v>
      </c>
      <c r="F3975">
        <v>99</v>
      </c>
      <c r="G3975">
        <v>99</v>
      </c>
      <c r="H3975">
        <v>99</v>
      </c>
      <c r="I3975">
        <v>99</v>
      </c>
      <c r="J3975">
        <v>999</v>
      </c>
      <c r="K3975">
        <v>99</v>
      </c>
      <c r="L3975">
        <v>99</v>
      </c>
      <c r="M3975">
        <v>99</v>
      </c>
      <c r="N3975">
        <v>200</v>
      </c>
      <c r="O3975">
        <v>99</v>
      </c>
      <c r="P3975">
        <v>9999</v>
      </c>
      <c r="Q3975">
        <v>54</v>
      </c>
      <c r="R3975">
        <v>85</v>
      </c>
      <c r="S3975">
        <v>85</v>
      </c>
      <c r="T3975">
        <v>1.328015023755845</v>
      </c>
      <c r="U3975">
        <v>1.9986526105303248</v>
      </c>
      <c r="V3975">
        <v>9.7647058823529402</v>
      </c>
      <c r="W3975">
        <v>50.352941176470594</v>
      </c>
      <c r="X3975">
        <v>221.6963864635778</v>
      </c>
      <c r="Y3975">
        <v>204.62576470588235</v>
      </c>
      <c r="Z3975">
        <v>204.62576470588235</v>
      </c>
      <c r="AA3975">
        <v>2.7142050624666081</v>
      </c>
      <c r="AB3975">
        <v>4.5054369308332909</v>
      </c>
      <c r="AC3975">
        <v>-25.851758247652914</v>
      </c>
      <c r="AD3975">
        <v>1</v>
      </c>
      <c r="AE3975">
        <v>1</v>
      </c>
      <c r="AF3975">
        <v>0</v>
      </c>
      <c r="AG3975">
        <v>0</v>
      </c>
      <c r="AH3975">
        <v>4</v>
      </c>
      <c r="AI3975">
        <v>1</v>
      </c>
      <c r="AJ3975">
        <v>0</v>
      </c>
      <c r="AK3975">
        <v>0</v>
      </c>
      <c r="AL3975">
        <v>0</v>
      </c>
      <c r="AM3975">
        <v>0</v>
      </c>
    </row>
    <row r="3976" spans="1:39">
      <c r="A3976">
        <v>11</v>
      </c>
      <c r="B3976">
        <v>70</v>
      </c>
      <c r="C3976">
        <v>2021</v>
      </c>
      <c r="D3976">
        <v>99</v>
      </c>
      <c r="E3976">
        <v>99</v>
      </c>
      <c r="F3976">
        <v>99</v>
      </c>
      <c r="G3976">
        <v>99</v>
      </c>
      <c r="H3976">
        <v>99</v>
      </c>
      <c r="I3976">
        <v>99</v>
      </c>
      <c r="J3976">
        <v>999</v>
      </c>
      <c r="K3976">
        <v>99</v>
      </c>
      <c r="L3976">
        <v>99</v>
      </c>
      <c r="M3976">
        <v>99</v>
      </c>
      <c r="N3976">
        <v>210</v>
      </c>
      <c r="O3976">
        <v>99</v>
      </c>
      <c r="P3976">
        <v>9999</v>
      </c>
      <c r="Q3976">
        <v>30</v>
      </c>
      <c r="R3976">
        <v>41</v>
      </c>
      <c r="S3976">
        <v>41</v>
      </c>
      <c r="T3976">
        <v>0.6405719526351723</v>
      </c>
      <c r="U3976">
        <v>1.0070626254573731</v>
      </c>
      <c r="V3976">
        <v>9.3170731707317032</v>
      </c>
      <c r="W3976">
        <v>49.41463414634147</v>
      </c>
      <c r="X3976">
        <v>231.58629072747928</v>
      </c>
      <c r="Y3976">
        <v>213.75414634146347</v>
      </c>
      <c r="Z3976">
        <v>213.75414634146347</v>
      </c>
      <c r="AA3976">
        <v>2.7365065637969703</v>
      </c>
      <c r="AB3976">
        <v>4.685085884399542</v>
      </c>
      <c r="AC3976">
        <v>-4.2995193272829439</v>
      </c>
      <c r="AD3976">
        <v>0</v>
      </c>
      <c r="AE3976">
        <v>0</v>
      </c>
      <c r="AF3976">
        <v>0</v>
      </c>
      <c r="AG3976">
        <v>0</v>
      </c>
      <c r="AH3976">
        <v>3</v>
      </c>
      <c r="AI3976">
        <v>0</v>
      </c>
      <c r="AJ3976">
        <v>0</v>
      </c>
      <c r="AK3976">
        <v>0</v>
      </c>
      <c r="AL3976">
        <v>0</v>
      </c>
      <c r="AM3976">
        <v>0</v>
      </c>
    </row>
    <row r="3977" spans="1:39">
      <c r="A3977">
        <v>11</v>
      </c>
      <c r="B3977">
        <v>71</v>
      </c>
      <c r="C3977">
        <v>2021</v>
      </c>
      <c r="D3977">
        <v>99</v>
      </c>
      <c r="E3977">
        <v>99</v>
      </c>
      <c r="F3977">
        <v>99</v>
      </c>
      <c r="G3977">
        <v>99</v>
      </c>
      <c r="H3977">
        <v>99</v>
      </c>
      <c r="I3977">
        <v>99</v>
      </c>
      <c r="J3977">
        <v>999</v>
      </c>
      <c r="K3977">
        <v>99</v>
      </c>
      <c r="L3977">
        <v>99</v>
      </c>
      <c r="M3977">
        <v>99</v>
      </c>
      <c r="N3977">
        <v>220</v>
      </c>
      <c r="O3977">
        <v>99</v>
      </c>
      <c r="P3977">
        <v>9999</v>
      </c>
      <c r="Q3977">
        <v>10</v>
      </c>
      <c r="R3977">
        <v>12</v>
      </c>
      <c r="S3977">
        <v>12</v>
      </c>
      <c r="T3977">
        <v>0.1874844739420016</v>
      </c>
      <c r="U3977">
        <v>0.3101629518961872</v>
      </c>
      <c r="V3977">
        <v>8.25</v>
      </c>
      <c r="W3977">
        <v>47.416666666666657</v>
      </c>
      <c r="X3977">
        <v>243.69628024557599</v>
      </c>
      <c r="Y3977">
        <v>224.93166666666659</v>
      </c>
      <c r="Z3977">
        <v>224.93166666666659</v>
      </c>
      <c r="AA3977">
        <v>2.2720836007746872</v>
      </c>
      <c r="AB3977">
        <v>5.9225323037438384</v>
      </c>
      <c r="AC3977">
        <v>-52.377664743007848</v>
      </c>
      <c r="AD3977">
        <v>0</v>
      </c>
      <c r="AE3977">
        <v>0</v>
      </c>
      <c r="AF3977">
        <v>0</v>
      </c>
      <c r="AG3977">
        <v>0</v>
      </c>
      <c r="AH3977">
        <v>2</v>
      </c>
      <c r="AI3977">
        <v>0</v>
      </c>
      <c r="AJ3977">
        <v>0</v>
      </c>
      <c r="AK3977">
        <v>0</v>
      </c>
      <c r="AL3977">
        <v>0</v>
      </c>
      <c r="AM3977">
        <v>0</v>
      </c>
    </row>
    <row r="3978" spans="1:39">
      <c r="A3978">
        <v>11</v>
      </c>
      <c r="B3978">
        <v>72</v>
      </c>
      <c r="C3978">
        <v>2021</v>
      </c>
      <c r="D3978">
        <v>99</v>
      </c>
      <c r="E3978">
        <v>99</v>
      </c>
      <c r="F3978">
        <v>99</v>
      </c>
      <c r="G3978">
        <v>99</v>
      </c>
      <c r="H3978">
        <v>99</v>
      </c>
      <c r="I3978">
        <v>99</v>
      </c>
      <c r="J3978">
        <v>999</v>
      </c>
      <c r="K3978">
        <v>99</v>
      </c>
      <c r="L3978">
        <v>99</v>
      </c>
      <c r="M3978">
        <v>99</v>
      </c>
      <c r="N3978">
        <v>230</v>
      </c>
      <c r="O3978">
        <v>99</v>
      </c>
      <c r="P3978">
        <v>9999</v>
      </c>
      <c r="Q3978">
        <v>15</v>
      </c>
      <c r="R3978">
        <v>17</v>
      </c>
      <c r="S3978">
        <v>16</v>
      </c>
      <c r="T3978">
        <v>0.26560300475116899</v>
      </c>
      <c r="U3978">
        <v>0.4448467420318889</v>
      </c>
      <c r="V3978">
        <v>8.3529411764705888</v>
      </c>
      <c r="W3978">
        <v>48.5</v>
      </c>
      <c r="X3978">
        <v>262.644828245491</v>
      </c>
      <c r="Y3978">
        <v>227.72117647058823</v>
      </c>
      <c r="Z3978">
        <v>241.95374999999996</v>
      </c>
      <c r="AA3978">
        <v>12.874676148840742</v>
      </c>
      <c r="AB3978">
        <v>5.6789083458002736</v>
      </c>
      <c r="AC3978">
        <v>29.511234193085365</v>
      </c>
      <c r="AD3978">
        <v>0</v>
      </c>
      <c r="AE3978">
        <v>0</v>
      </c>
      <c r="AF3978">
        <v>0</v>
      </c>
      <c r="AG3978">
        <v>0</v>
      </c>
      <c r="AH3978">
        <v>1</v>
      </c>
      <c r="AI3978">
        <v>0</v>
      </c>
      <c r="AJ3978">
        <v>0</v>
      </c>
      <c r="AK3978">
        <v>0</v>
      </c>
      <c r="AL3978">
        <v>0</v>
      </c>
      <c r="AM3978">
        <v>0</v>
      </c>
    </row>
    <row r="3979" spans="1:39" s="273" customFormat="1">
      <c r="A3979" s="273">
        <v>11</v>
      </c>
      <c r="B3979" s="273">
        <v>73</v>
      </c>
      <c r="C3979" s="273">
        <v>2020</v>
      </c>
      <c r="D3979" s="273">
        <v>99</v>
      </c>
      <c r="E3979" s="273">
        <v>99</v>
      </c>
      <c r="F3979" s="273">
        <v>99</v>
      </c>
      <c r="G3979" s="273">
        <v>99</v>
      </c>
      <c r="H3979" s="273">
        <v>99</v>
      </c>
      <c r="I3979" s="273">
        <v>99</v>
      </c>
      <c r="J3979" s="273">
        <v>999</v>
      </c>
      <c r="K3979" s="273">
        <v>99</v>
      </c>
      <c r="L3979" s="273">
        <v>99</v>
      </c>
      <c r="M3979" s="273">
        <v>99</v>
      </c>
      <c r="N3979" s="273">
        <v>60</v>
      </c>
      <c r="O3979" s="273">
        <v>99</v>
      </c>
      <c r="P3979" s="273">
        <v>9999</v>
      </c>
      <c r="Q3979" s="273">
        <v>10</v>
      </c>
      <c r="R3979" s="273">
        <v>10</v>
      </c>
      <c r="S3979" s="273">
        <v>10</v>
      </c>
      <c r="T3979" s="273">
        <v>0.15057973196807711</v>
      </c>
      <c r="U3979" s="273">
        <v>7.1377320998221874E-2</v>
      </c>
      <c r="V3979" s="273">
        <v>15.8</v>
      </c>
      <c r="W3979" s="273">
        <v>60.5</v>
      </c>
      <c r="X3979" s="273">
        <v>68.1581798483207</v>
      </c>
      <c r="Y3979" s="273">
        <v>62.91</v>
      </c>
      <c r="Z3979" s="273">
        <v>62.91</v>
      </c>
      <c r="AA3979" s="273">
        <v>5.186029309597016</v>
      </c>
      <c r="AB3979" s="273">
        <v>2.6925824035672519</v>
      </c>
      <c r="AC3979" s="273">
        <v>-50.953137834551939</v>
      </c>
      <c r="AD3979" s="273">
        <v>1</v>
      </c>
      <c r="AE3979" s="273">
        <v>0</v>
      </c>
      <c r="AF3979" s="273">
        <v>0</v>
      </c>
      <c r="AG3979" s="273">
        <v>0</v>
      </c>
      <c r="AH3979" s="273">
        <v>1</v>
      </c>
      <c r="AI3979" s="273">
        <v>0</v>
      </c>
      <c r="AJ3979" s="273">
        <v>0</v>
      </c>
      <c r="AK3979" s="273">
        <v>0</v>
      </c>
      <c r="AL3979" s="273">
        <v>0</v>
      </c>
      <c r="AM3979" s="273">
        <v>0</v>
      </c>
    </row>
    <row r="3980" spans="1:39" s="273" customFormat="1">
      <c r="A3980" s="273">
        <v>11</v>
      </c>
      <c r="B3980" s="273">
        <v>74</v>
      </c>
      <c r="C3980" s="273">
        <v>2020</v>
      </c>
      <c r="D3980" s="273">
        <v>99</v>
      </c>
      <c r="E3980" s="273">
        <v>99</v>
      </c>
      <c r="F3980" s="273">
        <v>99</v>
      </c>
      <c r="G3980" s="273">
        <v>99</v>
      </c>
      <c r="H3980" s="273">
        <v>99</v>
      </c>
      <c r="I3980" s="273">
        <v>99</v>
      </c>
      <c r="J3980" s="273">
        <v>999</v>
      </c>
      <c r="K3980" s="273">
        <v>99</v>
      </c>
      <c r="L3980" s="273">
        <v>99</v>
      </c>
      <c r="M3980" s="273">
        <v>99</v>
      </c>
      <c r="N3980" s="273">
        <v>70</v>
      </c>
      <c r="O3980" s="273">
        <v>99</v>
      </c>
      <c r="P3980" s="273">
        <v>9999</v>
      </c>
      <c r="Q3980" s="273">
        <v>25</v>
      </c>
      <c r="R3980" s="273">
        <v>39</v>
      </c>
      <c r="S3980" s="273">
        <v>39</v>
      </c>
      <c r="T3980" s="273">
        <v>0.58726095467550077</v>
      </c>
      <c r="U3980" s="273">
        <v>0.33576046102374502</v>
      </c>
      <c r="V3980" s="273">
        <v>16.923076923076923</v>
      </c>
      <c r="W3980" s="273">
        <v>62.128205128205103</v>
      </c>
      <c r="X3980" s="273">
        <v>82.20962858015946</v>
      </c>
      <c r="Y3980" s="273">
        <v>75.879487179487185</v>
      </c>
      <c r="Z3980" s="273">
        <v>75.879487179487185</v>
      </c>
      <c r="AA3980" s="273">
        <v>2.9528933648537197</v>
      </c>
      <c r="AB3980" s="273">
        <v>1.4174640985725355</v>
      </c>
      <c r="AC3980" s="273">
        <v>-7.5333844014679201</v>
      </c>
      <c r="AD3980" s="273">
        <v>5</v>
      </c>
      <c r="AE3980" s="273">
        <v>0</v>
      </c>
      <c r="AF3980" s="273">
        <v>0</v>
      </c>
      <c r="AG3980" s="273">
        <v>0</v>
      </c>
      <c r="AH3980" s="273">
        <v>4</v>
      </c>
      <c r="AI3980" s="273">
        <v>0</v>
      </c>
      <c r="AJ3980" s="273">
        <v>0</v>
      </c>
      <c r="AK3980" s="273">
        <v>0</v>
      </c>
      <c r="AL3980" s="273">
        <v>0</v>
      </c>
      <c r="AM3980" s="273">
        <v>0</v>
      </c>
    </row>
    <row r="3981" spans="1:39" s="273" customFormat="1">
      <c r="A3981" s="273">
        <v>11</v>
      </c>
      <c r="B3981" s="273">
        <v>75</v>
      </c>
      <c r="C3981" s="273">
        <v>2020</v>
      </c>
      <c r="D3981" s="273">
        <v>99</v>
      </c>
      <c r="E3981" s="273">
        <v>99</v>
      </c>
      <c r="F3981" s="273">
        <v>99</v>
      </c>
      <c r="G3981" s="273">
        <v>99</v>
      </c>
      <c r="H3981" s="273">
        <v>99</v>
      </c>
      <c r="I3981" s="273">
        <v>99</v>
      </c>
      <c r="J3981" s="273">
        <v>999</v>
      </c>
      <c r="K3981" s="273">
        <v>99</v>
      </c>
      <c r="L3981" s="273">
        <v>99</v>
      </c>
      <c r="M3981" s="273">
        <v>99</v>
      </c>
      <c r="N3981" s="273">
        <v>80</v>
      </c>
      <c r="O3981" s="273">
        <v>99</v>
      </c>
      <c r="P3981" s="273">
        <v>9999</v>
      </c>
      <c r="Q3981" s="273">
        <v>60</v>
      </c>
      <c r="R3981" s="273">
        <v>175</v>
      </c>
      <c r="S3981" s="273">
        <v>175</v>
      </c>
      <c r="T3981" s="273">
        <v>2.6351453094413495</v>
      </c>
      <c r="U3981" s="273">
        <v>1.7063502522469529</v>
      </c>
      <c r="V3981" s="273">
        <v>16.588571428571424</v>
      </c>
      <c r="W3981" s="273">
        <v>61.394285714285722</v>
      </c>
      <c r="X3981" s="273">
        <v>93.108187587060783</v>
      </c>
      <c r="Y3981" s="273">
        <v>85.938857142857145</v>
      </c>
      <c r="Z3981" s="273">
        <v>85.938857142857145</v>
      </c>
      <c r="AA3981" s="273">
        <v>2.8494167537825352</v>
      </c>
      <c r="AB3981" s="273">
        <v>1.9328650617512673</v>
      </c>
      <c r="AC3981" s="273">
        <v>-4.8225999763030236</v>
      </c>
      <c r="AD3981" s="273">
        <v>4</v>
      </c>
      <c r="AE3981" s="273">
        <v>0</v>
      </c>
      <c r="AF3981" s="273">
        <v>0</v>
      </c>
      <c r="AG3981" s="273">
        <v>1</v>
      </c>
      <c r="AH3981" s="273">
        <v>2</v>
      </c>
      <c r="AI3981" s="273">
        <v>3</v>
      </c>
      <c r="AJ3981" s="273">
        <v>0</v>
      </c>
      <c r="AK3981" s="273">
        <v>3</v>
      </c>
      <c r="AL3981" s="273">
        <v>0</v>
      </c>
      <c r="AM3981" s="273">
        <v>0</v>
      </c>
    </row>
    <row r="3982" spans="1:39" s="273" customFormat="1">
      <c r="A3982" s="273">
        <v>11</v>
      </c>
      <c r="B3982" s="273">
        <v>76</v>
      </c>
      <c r="C3982" s="273">
        <v>2020</v>
      </c>
      <c r="D3982" s="273">
        <v>99</v>
      </c>
      <c r="E3982" s="273">
        <v>99</v>
      </c>
      <c r="F3982" s="273">
        <v>99</v>
      </c>
      <c r="G3982" s="273">
        <v>99</v>
      </c>
      <c r="H3982" s="273">
        <v>99</v>
      </c>
      <c r="I3982" s="273">
        <v>99</v>
      </c>
      <c r="J3982" s="273">
        <v>999</v>
      </c>
      <c r="K3982" s="273">
        <v>99</v>
      </c>
      <c r="L3982" s="273">
        <v>99</v>
      </c>
      <c r="M3982" s="273">
        <v>99</v>
      </c>
      <c r="N3982" s="273">
        <v>90</v>
      </c>
      <c r="O3982" s="273">
        <v>99</v>
      </c>
      <c r="P3982" s="273">
        <v>9999</v>
      </c>
      <c r="Q3982" s="273">
        <v>97</v>
      </c>
      <c r="R3982" s="273">
        <v>471</v>
      </c>
      <c r="S3982" s="273">
        <v>470</v>
      </c>
      <c r="T3982" s="273">
        <v>7.09230537569643</v>
      </c>
      <c r="U3982" s="273">
        <v>5.0909468584555952</v>
      </c>
      <c r="V3982" s="273">
        <v>16.246284501061574</v>
      </c>
      <c r="W3982" s="273">
        <v>60.791489361702141</v>
      </c>
      <c r="X3982" s="273">
        <v>103.4354419839303</v>
      </c>
      <c r="Y3982" s="273">
        <v>95.265817409766427</v>
      </c>
      <c r="Z3982" s="273">
        <v>95.468510638297886</v>
      </c>
      <c r="AA3982" s="273">
        <v>2.8583561551100511</v>
      </c>
      <c r="AB3982" s="273">
        <v>2.1564184044366774</v>
      </c>
      <c r="AC3982" s="273">
        <v>-2.239770334661475</v>
      </c>
      <c r="AD3982" s="273">
        <v>20</v>
      </c>
      <c r="AE3982" s="273">
        <v>1</v>
      </c>
      <c r="AF3982" s="273">
        <v>0</v>
      </c>
      <c r="AG3982" s="273">
        <v>3</v>
      </c>
      <c r="AH3982" s="273">
        <v>16</v>
      </c>
      <c r="AI3982" s="273">
        <v>5</v>
      </c>
      <c r="AJ3982" s="273">
        <v>0</v>
      </c>
      <c r="AK3982" s="273">
        <v>18</v>
      </c>
      <c r="AL3982" s="273">
        <v>0</v>
      </c>
      <c r="AM3982" s="273">
        <v>0</v>
      </c>
    </row>
    <row r="3983" spans="1:39" s="273" customFormat="1">
      <c r="A3983" s="273">
        <v>11</v>
      </c>
      <c r="B3983" s="273">
        <v>77</v>
      </c>
      <c r="C3983" s="273">
        <v>2020</v>
      </c>
      <c r="D3983" s="273">
        <v>99</v>
      </c>
      <c r="E3983" s="273">
        <v>99</v>
      </c>
      <c r="F3983" s="273">
        <v>99</v>
      </c>
      <c r="G3983" s="273">
        <v>99</v>
      </c>
      <c r="H3983" s="273">
        <v>99</v>
      </c>
      <c r="I3983" s="273">
        <v>99</v>
      </c>
      <c r="J3983" s="273">
        <v>999</v>
      </c>
      <c r="K3983" s="273">
        <v>99</v>
      </c>
      <c r="L3983" s="273">
        <v>99</v>
      </c>
      <c r="M3983" s="273">
        <v>99</v>
      </c>
      <c r="N3983" s="273">
        <v>100</v>
      </c>
      <c r="O3983" s="273">
        <v>99</v>
      </c>
      <c r="P3983" s="273">
        <v>9999</v>
      </c>
      <c r="Q3983" s="273">
        <v>129</v>
      </c>
      <c r="R3983" s="273">
        <v>757</v>
      </c>
      <c r="S3983" s="273">
        <v>754</v>
      </c>
      <c r="T3983" s="273">
        <v>11.398885709983436</v>
      </c>
      <c r="U3983" s="273">
        <v>9.0052174200737127</v>
      </c>
      <c r="V3983" s="273">
        <v>15.759577278731836</v>
      </c>
      <c r="W3983" s="273">
        <v>60.006631299734757</v>
      </c>
      <c r="X3983" s="273">
        <v>114.0508736802484</v>
      </c>
      <c r="Y3983" s="273">
        <v>104.84742404227217</v>
      </c>
      <c r="Z3983" s="273">
        <v>105.26458885941648</v>
      </c>
      <c r="AA3983" s="273">
        <v>2.8944482948851702</v>
      </c>
      <c r="AB3983" s="273">
        <v>2.6384644184453419</v>
      </c>
      <c r="AC3983" s="273">
        <v>-10.967325932527139</v>
      </c>
      <c r="AD3983" s="273">
        <v>23</v>
      </c>
      <c r="AE3983" s="273">
        <v>1</v>
      </c>
      <c r="AF3983" s="273">
        <v>0</v>
      </c>
      <c r="AG3983" s="273">
        <v>2</v>
      </c>
      <c r="AH3983" s="273">
        <v>26</v>
      </c>
      <c r="AI3983" s="273">
        <v>12</v>
      </c>
      <c r="AJ3983" s="273">
        <v>6</v>
      </c>
      <c r="AK3983" s="273">
        <v>15</v>
      </c>
      <c r="AL3983" s="273">
        <v>1</v>
      </c>
      <c r="AM3983" s="273">
        <v>0</v>
      </c>
    </row>
    <row r="3984" spans="1:39" s="273" customFormat="1">
      <c r="A3984" s="273">
        <v>11</v>
      </c>
      <c r="B3984" s="273">
        <v>78</v>
      </c>
      <c r="C3984" s="273">
        <v>2020</v>
      </c>
      <c r="D3984" s="273">
        <v>99</v>
      </c>
      <c r="E3984" s="273">
        <v>99</v>
      </c>
      <c r="F3984" s="273">
        <v>99</v>
      </c>
      <c r="G3984" s="273">
        <v>99</v>
      </c>
      <c r="H3984" s="273">
        <v>99</v>
      </c>
      <c r="I3984" s="273">
        <v>99</v>
      </c>
      <c r="J3984" s="273">
        <v>999</v>
      </c>
      <c r="K3984" s="273">
        <v>99</v>
      </c>
      <c r="L3984" s="273">
        <v>99</v>
      </c>
      <c r="M3984" s="273">
        <v>99</v>
      </c>
      <c r="N3984" s="273">
        <v>110</v>
      </c>
      <c r="O3984" s="273">
        <v>99</v>
      </c>
      <c r="P3984" s="273">
        <v>9999</v>
      </c>
      <c r="Q3984" s="273">
        <v>162</v>
      </c>
      <c r="R3984" s="273">
        <v>911</v>
      </c>
      <c r="S3984" s="273">
        <v>911</v>
      </c>
      <c r="T3984" s="273">
        <v>13.717813582291823</v>
      </c>
      <c r="U3984" s="273">
        <v>11.891601233390119</v>
      </c>
      <c r="V3984" s="273">
        <v>15.340285400658612</v>
      </c>
      <c r="W3984" s="273">
        <v>59.196487376509324</v>
      </c>
      <c r="X3984" s="273">
        <v>124.64638884561288</v>
      </c>
      <c r="Y3984" s="273">
        <v>115.04861690450056</v>
      </c>
      <c r="Z3984" s="273">
        <v>115.04861690450056</v>
      </c>
      <c r="AA3984" s="273">
        <v>2.9320610976311943</v>
      </c>
      <c r="AB3984" s="273">
        <v>2.9865833835539433</v>
      </c>
      <c r="AC3984" s="273">
        <v>-5.960680352654891</v>
      </c>
      <c r="AD3984" s="273">
        <v>22</v>
      </c>
      <c r="AE3984" s="273">
        <v>0</v>
      </c>
      <c r="AF3984" s="273">
        <v>0</v>
      </c>
      <c r="AG3984" s="273">
        <v>3</v>
      </c>
      <c r="AH3984" s="273">
        <v>20</v>
      </c>
      <c r="AI3984" s="273">
        <v>13</v>
      </c>
      <c r="AJ3984" s="273">
        <v>3</v>
      </c>
      <c r="AK3984" s="273">
        <v>16</v>
      </c>
      <c r="AL3984" s="273">
        <v>0</v>
      </c>
      <c r="AM3984" s="273">
        <v>0</v>
      </c>
    </row>
    <row r="3985" spans="1:39" s="273" customFormat="1">
      <c r="A3985" s="273">
        <v>11</v>
      </c>
      <c r="B3985" s="273">
        <v>79</v>
      </c>
      <c r="C3985" s="273">
        <v>2020</v>
      </c>
      <c r="D3985" s="273">
        <v>99</v>
      </c>
      <c r="E3985" s="273">
        <v>99</v>
      </c>
      <c r="F3985" s="273">
        <v>99</v>
      </c>
      <c r="G3985" s="273">
        <v>99</v>
      </c>
      <c r="H3985" s="273">
        <v>99</v>
      </c>
      <c r="I3985" s="273">
        <v>99</v>
      </c>
      <c r="J3985" s="273">
        <v>999</v>
      </c>
      <c r="K3985" s="273">
        <v>99</v>
      </c>
      <c r="L3985" s="273">
        <v>99</v>
      </c>
      <c r="M3985" s="273">
        <v>99</v>
      </c>
      <c r="N3985" s="273">
        <v>120</v>
      </c>
      <c r="O3985" s="273">
        <v>99</v>
      </c>
      <c r="P3985" s="273">
        <v>9999</v>
      </c>
      <c r="Q3985" s="273">
        <v>185</v>
      </c>
      <c r="R3985" s="273">
        <v>960</v>
      </c>
      <c r="S3985" s="273">
        <v>959</v>
      </c>
      <c r="T3985" s="273">
        <v>14.455654268935405</v>
      </c>
      <c r="U3985" s="273">
        <v>13.608822032648421</v>
      </c>
      <c r="V3985" s="273">
        <v>14.880208333333337</v>
      </c>
      <c r="W3985" s="273">
        <v>58.544316996871757</v>
      </c>
      <c r="X3985" s="273">
        <v>135.50413055254592</v>
      </c>
      <c r="Y3985" s="273">
        <v>124.94208333333336</v>
      </c>
      <c r="Z3985" s="273">
        <v>125.07236704900939</v>
      </c>
      <c r="AA3985" s="273">
        <v>2.8235413107774381</v>
      </c>
      <c r="AB3985" s="273">
        <v>3.2991082511803178</v>
      </c>
      <c r="AC3985" s="273">
        <v>-6.9792722890816208</v>
      </c>
      <c r="AD3985" s="273">
        <v>23</v>
      </c>
      <c r="AE3985" s="273">
        <v>1</v>
      </c>
      <c r="AF3985" s="273">
        <v>0</v>
      </c>
      <c r="AG3985" s="273">
        <v>2</v>
      </c>
      <c r="AH3985" s="273">
        <v>35</v>
      </c>
      <c r="AI3985" s="273">
        <v>12</v>
      </c>
      <c r="AJ3985" s="273">
        <v>4</v>
      </c>
      <c r="AK3985" s="273">
        <v>10</v>
      </c>
      <c r="AL3985" s="273">
        <v>0</v>
      </c>
      <c r="AM3985" s="273">
        <v>0</v>
      </c>
    </row>
    <row r="3986" spans="1:39" s="273" customFormat="1">
      <c r="A3986" s="273">
        <v>11</v>
      </c>
      <c r="B3986" s="273">
        <v>80</v>
      </c>
      <c r="C3986" s="273">
        <v>2020</v>
      </c>
      <c r="D3986" s="273">
        <v>99</v>
      </c>
      <c r="E3986" s="273">
        <v>99</v>
      </c>
      <c r="F3986" s="273">
        <v>99</v>
      </c>
      <c r="G3986" s="273">
        <v>99</v>
      </c>
      <c r="H3986" s="273">
        <v>99</v>
      </c>
      <c r="I3986" s="273">
        <v>99</v>
      </c>
      <c r="J3986" s="273">
        <v>999</v>
      </c>
      <c r="K3986" s="273">
        <v>99</v>
      </c>
      <c r="L3986" s="273">
        <v>99</v>
      </c>
      <c r="M3986" s="273">
        <v>99</v>
      </c>
      <c r="N3986" s="273">
        <v>130</v>
      </c>
      <c r="O3986" s="273">
        <v>99</v>
      </c>
      <c r="P3986" s="273">
        <v>9999</v>
      </c>
      <c r="Q3986" s="273">
        <v>194</v>
      </c>
      <c r="R3986" s="273">
        <v>871</v>
      </c>
      <c r="S3986" s="273">
        <v>870</v>
      </c>
      <c r="T3986" s="273">
        <v>13.115494654419516</v>
      </c>
      <c r="U3986" s="273">
        <v>13.319443782440244</v>
      </c>
      <c r="V3986" s="273">
        <v>14.467278989667046</v>
      </c>
      <c r="W3986" s="273">
        <v>57.936781609195393</v>
      </c>
      <c r="X3986" s="273">
        <v>146.18979442316723</v>
      </c>
      <c r="Y3986" s="273">
        <v>134.78059701492541</v>
      </c>
      <c r="Z3986" s="273">
        <v>134.93551724137939</v>
      </c>
      <c r="AA3986" s="273">
        <v>2.8520354734219846</v>
      </c>
      <c r="AB3986" s="273">
        <v>3.3735827996847627</v>
      </c>
      <c r="AC3986" s="273">
        <v>0.83688150163474606</v>
      </c>
      <c r="AD3986" s="273">
        <v>17</v>
      </c>
      <c r="AE3986" s="273">
        <v>0</v>
      </c>
      <c r="AF3986" s="273">
        <v>0</v>
      </c>
      <c r="AG3986" s="273">
        <v>0</v>
      </c>
      <c r="AH3986" s="273">
        <v>26</v>
      </c>
      <c r="AI3986" s="273">
        <v>10</v>
      </c>
      <c r="AJ3986" s="273">
        <v>3</v>
      </c>
      <c r="AK3986" s="273">
        <v>7</v>
      </c>
      <c r="AL3986" s="273">
        <v>0</v>
      </c>
      <c r="AM3986" s="273">
        <v>1</v>
      </c>
    </row>
    <row r="3987" spans="1:39" s="273" customFormat="1">
      <c r="A3987" s="273">
        <v>11</v>
      </c>
      <c r="B3987" s="273">
        <v>81</v>
      </c>
      <c r="C3987" s="273">
        <v>2020</v>
      </c>
      <c r="D3987" s="273">
        <v>99</v>
      </c>
      <c r="E3987" s="273">
        <v>99</v>
      </c>
      <c r="F3987" s="273">
        <v>99</v>
      </c>
      <c r="G3987" s="273">
        <v>99</v>
      </c>
      <c r="H3987" s="273">
        <v>99</v>
      </c>
      <c r="I3987" s="273">
        <v>99</v>
      </c>
      <c r="J3987" s="273">
        <v>999</v>
      </c>
      <c r="K3987" s="273">
        <v>99</v>
      </c>
      <c r="L3987" s="273">
        <v>99</v>
      </c>
      <c r="M3987" s="273">
        <v>99</v>
      </c>
      <c r="N3987" s="273">
        <v>140</v>
      </c>
      <c r="O3987" s="273">
        <v>99</v>
      </c>
      <c r="P3987" s="273">
        <v>9999</v>
      </c>
      <c r="Q3987" s="273">
        <v>195</v>
      </c>
      <c r="R3987" s="273">
        <v>734</v>
      </c>
      <c r="S3987" s="273">
        <v>734</v>
      </c>
      <c r="T3987" s="273">
        <v>11.05255232645686</v>
      </c>
      <c r="U3987" s="273">
        <v>12.073693390826531</v>
      </c>
      <c r="V3987" s="273">
        <v>14.110354223433244</v>
      </c>
      <c r="W3987" s="273">
        <v>57.392370572207078</v>
      </c>
      <c r="X3987" s="273">
        <v>157.07310304923217</v>
      </c>
      <c r="Y3987" s="273">
        <v>144.97847411444121</v>
      </c>
      <c r="Z3987" s="273">
        <v>144.97847411444121</v>
      </c>
      <c r="AA3987" s="273">
        <v>2.9609860762385845</v>
      </c>
      <c r="AB3987" s="273">
        <v>3.5158258930282278</v>
      </c>
      <c r="AC3987" s="273">
        <v>-11.300634552273728</v>
      </c>
      <c r="AD3987" s="273">
        <v>13</v>
      </c>
      <c r="AE3987" s="273">
        <v>0</v>
      </c>
      <c r="AF3987" s="273">
        <v>0</v>
      </c>
      <c r="AG3987" s="273">
        <v>1</v>
      </c>
      <c r="AH3987" s="273">
        <v>25</v>
      </c>
      <c r="AI3987" s="273">
        <v>13</v>
      </c>
      <c r="AJ3987" s="273">
        <v>0</v>
      </c>
      <c r="AK3987" s="273">
        <v>3</v>
      </c>
      <c r="AL3987" s="273">
        <v>1</v>
      </c>
      <c r="AM3987" s="273">
        <v>0</v>
      </c>
    </row>
    <row r="3988" spans="1:39" s="273" customFormat="1">
      <c r="A3988" s="273">
        <v>11</v>
      </c>
      <c r="B3988" s="273">
        <v>82</v>
      </c>
      <c r="C3988" s="273">
        <v>2020</v>
      </c>
      <c r="D3988" s="273">
        <v>99</v>
      </c>
      <c r="E3988" s="273">
        <v>99</v>
      </c>
      <c r="F3988" s="273">
        <v>99</v>
      </c>
      <c r="G3988" s="273">
        <v>99</v>
      </c>
      <c r="H3988" s="273">
        <v>99</v>
      </c>
      <c r="I3988" s="273">
        <v>99</v>
      </c>
      <c r="J3988" s="273">
        <v>999</v>
      </c>
      <c r="K3988" s="273">
        <v>99</v>
      </c>
      <c r="L3988" s="273">
        <v>99</v>
      </c>
      <c r="M3988" s="273">
        <v>99</v>
      </c>
      <c r="N3988" s="273">
        <v>150</v>
      </c>
      <c r="O3988" s="273">
        <v>99</v>
      </c>
      <c r="P3988" s="273">
        <v>9999</v>
      </c>
      <c r="Q3988" s="273">
        <v>185</v>
      </c>
      <c r="R3988" s="273">
        <v>572</v>
      </c>
      <c r="S3988" s="273">
        <v>571</v>
      </c>
      <c r="T3988" s="273">
        <v>8.6131606685740127</v>
      </c>
      <c r="U3988" s="273">
        <v>10.033829174067952</v>
      </c>
      <c r="V3988" s="273">
        <v>13.65909090909091</v>
      </c>
      <c r="W3988" s="273">
        <v>56.61646234676008</v>
      </c>
      <c r="X3988" s="273">
        <v>167.79068710271312</v>
      </c>
      <c r="Y3988" s="273">
        <v>154.60734265734268</v>
      </c>
      <c r="Z3988" s="273">
        <v>154.87810858143612</v>
      </c>
      <c r="AA3988" s="273">
        <v>2.834073500226252</v>
      </c>
      <c r="AB3988" s="273">
        <v>3.6118614801663074</v>
      </c>
      <c r="AC3988" s="273">
        <v>-7.56031721516133</v>
      </c>
      <c r="AD3988" s="273">
        <v>10</v>
      </c>
      <c r="AE3988" s="273">
        <v>1</v>
      </c>
      <c r="AF3988" s="273">
        <v>0</v>
      </c>
      <c r="AG3988" s="273">
        <v>1</v>
      </c>
      <c r="AH3988" s="273">
        <v>15</v>
      </c>
      <c r="AI3988" s="273">
        <v>5</v>
      </c>
      <c r="AJ3988" s="273">
        <v>1</v>
      </c>
      <c r="AK3988" s="273">
        <v>5</v>
      </c>
      <c r="AL3988" s="273">
        <v>1</v>
      </c>
      <c r="AM3988" s="273">
        <v>1</v>
      </c>
    </row>
    <row r="3989" spans="1:39" s="273" customFormat="1">
      <c r="A3989" s="273">
        <v>11</v>
      </c>
      <c r="B3989" s="273">
        <v>83</v>
      </c>
      <c r="C3989" s="273">
        <v>2020</v>
      </c>
      <c r="D3989" s="273">
        <v>99</v>
      </c>
      <c r="E3989" s="273">
        <v>99</v>
      </c>
      <c r="F3989" s="273">
        <v>99</v>
      </c>
      <c r="G3989" s="273">
        <v>99</v>
      </c>
      <c r="H3989" s="273">
        <v>99</v>
      </c>
      <c r="I3989" s="273">
        <v>99</v>
      </c>
      <c r="J3989" s="273">
        <v>999</v>
      </c>
      <c r="K3989" s="273">
        <v>99</v>
      </c>
      <c r="L3989" s="273">
        <v>99</v>
      </c>
      <c r="M3989" s="273">
        <v>99</v>
      </c>
      <c r="N3989" s="273">
        <v>160</v>
      </c>
      <c r="O3989" s="273">
        <v>99</v>
      </c>
      <c r="P3989" s="273">
        <v>9999</v>
      </c>
      <c r="Q3989" s="273">
        <v>162</v>
      </c>
      <c r="R3989" s="273">
        <v>455</v>
      </c>
      <c r="S3989" s="273">
        <v>454</v>
      </c>
      <c r="T3989" s="273">
        <v>6.8513778045475089</v>
      </c>
      <c r="U3989" s="273">
        <v>8.4871957470780313</v>
      </c>
      <c r="V3989" s="273">
        <v>13.030769230769236</v>
      </c>
      <c r="W3989" s="273">
        <v>55.689427312775322</v>
      </c>
      <c r="X3989" s="273">
        <v>178.52178157703622</v>
      </c>
      <c r="Y3989" s="273">
        <v>164.40395604395604</v>
      </c>
      <c r="Z3989" s="273">
        <v>164.76607929515421</v>
      </c>
      <c r="AA3989" s="273">
        <v>2.7881031166916559</v>
      </c>
      <c r="AB3989" s="273">
        <v>3.6754960859993888</v>
      </c>
      <c r="AC3989" s="273">
        <v>-4.8272065291033286</v>
      </c>
      <c r="AD3989" s="273">
        <v>10</v>
      </c>
      <c r="AE3989" s="273">
        <v>0</v>
      </c>
      <c r="AF3989" s="273">
        <v>0</v>
      </c>
      <c r="AG3989" s="273">
        <v>0</v>
      </c>
      <c r="AH3989" s="273">
        <v>9</v>
      </c>
      <c r="AI3989" s="273">
        <v>3</v>
      </c>
      <c r="AJ3989" s="273">
        <v>0</v>
      </c>
      <c r="AK3989" s="273">
        <v>5</v>
      </c>
      <c r="AL3989" s="273">
        <v>0</v>
      </c>
      <c r="AM3989" s="273">
        <v>0</v>
      </c>
    </row>
    <row r="3990" spans="1:39" s="273" customFormat="1">
      <c r="A3990" s="273">
        <v>11</v>
      </c>
      <c r="B3990" s="273">
        <v>84</v>
      </c>
      <c r="C3990" s="273">
        <v>2020</v>
      </c>
      <c r="D3990" s="273">
        <v>99</v>
      </c>
      <c r="E3990" s="273">
        <v>99</v>
      </c>
      <c r="F3990" s="273">
        <v>99</v>
      </c>
      <c r="G3990" s="273">
        <v>99</v>
      </c>
      <c r="H3990" s="273">
        <v>99</v>
      </c>
      <c r="I3990" s="273">
        <v>99</v>
      </c>
      <c r="J3990" s="273">
        <v>999</v>
      </c>
      <c r="K3990" s="273">
        <v>99</v>
      </c>
      <c r="L3990" s="273">
        <v>99</v>
      </c>
      <c r="M3990" s="273">
        <v>99</v>
      </c>
      <c r="N3990" s="273">
        <v>170</v>
      </c>
      <c r="O3990" s="273">
        <v>99</v>
      </c>
      <c r="P3990" s="273">
        <v>9999</v>
      </c>
      <c r="Q3990" s="273">
        <v>130</v>
      </c>
      <c r="R3990" s="273">
        <v>298</v>
      </c>
      <c r="S3990" s="273">
        <v>298</v>
      </c>
      <c r="T3990" s="273">
        <v>4.4872760126486968</v>
      </c>
      <c r="U3990" s="273">
        <v>5.9077071837932236</v>
      </c>
      <c r="V3990" s="273">
        <v>12.278523489932882</v>
      </c>
      <c r="W3990" s="273">
        <v>54.335570469798654</v>
      </c>
      <c r="X3990" s="273">
        <v>189.30428206824848</v>
      </c>
      <c r="Y3990" s="273">
        <v>174.72785234899339</v>
      </c>
      <c r="Z3990" s="273">
        <v>174.72785234899339</v>
      </c>
      <c r="AA3990" s="273">
        <v>2.788530455086482</v>
      </c>
      <c r="AB3990" s="273">
        <v>3.9563231833281183</v>
      </c>
      <c r="AC3990" s="273">
        <v>-10.824966304532811</v>
      </c>
      <c r="AD3990" s="273">
        <v>1</v>
      </c>
      <c r="AE3990" s="273">
        <v>1</v>
      </c>
      <c r="AF3990" s="273">
        <v>0</v>
      </c>
      <c r="AG3990" s="273">
        <v>0</v>
      </c>
      <c r="AH3990" s="273">
        <v>9</v>
      </c>
      <c r="AI3990" s="273">
        <v>2</v>
      </c>
      <c r="AJ3990" s="273">
        <v>1</v>
      </c>
      <c r="AK3990" s="273">
        <v>1</v>
      </c>
      <c r="AL3990" s="273">
        <v>0</v>
      </c>
      <c r="AM3990" s="273">
        <v>0</v>
      </c>
    </row>
    <row r="3991" spans="1:39" s="273" customFormat="1">
      <c r="A3991" s="273">
        <v>11</v>
      </c>
      <c r="B3991" s="273">
        <v>85</v>
      </c>
      <c r="C3991" s="273">
        <v>2020</v>
      </c>
      <c r="D3991" s="273">
        <v>99</v>
      </c>
      <c r="E3991" s="273">
        <v>99</v>
      </c>
      <c r="F3991" s="273">
        <v>99</v>
      </c>
      <c r="G3991" s="273">
        <v>99</v>
      </c>
      <c r="H3991" s="273">
        <v>99</v>
      </c>
      <c r="I3991" s="273">
        <v>99</v>
      </c>
      <c r="J3991" s="273">
        <v>999</v>
      </c>
      <c r="K3991" s="273">
        <v>99</v>
      </c>
      <c r="L3991" s="273">
        <v>99</v>
      </c>
      <c r="M3991" s="273">
        <v>99</v>
      </c>
      <c r="N3991" s="273">
        <v>180</v>
      </c>
      <c r="O3991" s="273">
        <v>99</v>
      </c>
      <c r="P3991" s="273">
        <v>9999</v>
      </c>
      <c r="Q3991" s="273">
        <v>102</v>
      </c>
      <c r="R3991" s="273">
        <v>190</v>
      </c>
      <c r="S3991" s="273">
        <v>190</v>
      </c>
      <c r="T3991" s="273">
        <v>2.8610149073934643</v>
      </c>
      <c r="U3991" s="273">
        <v>3.9794643442370576</v>
      </c>
      <c r="V3991" s="273">
        <v>11.331578947368422</v>
      </c>
      <c r="W3991" s="273">
        <v>53.015789473684201</v>
      </c>
      <c r="X3991" s="273">
        <v>199.99942977704276</v>
      </c>
      <c r="Y3991" s="273">
        <v>184.59947368421049</v>
      </c>
      <c r="Z3991" s="273">
        <v>184.59947368421049</v>
      </c>
      <c r="AA3991" s="273">
        <v>2.7284948109795546</v>
      </c>
      <c r="AB3991" s="273">
        <v>3.7352887801973873</v>
      </c>
      <c r="AC3991" s="273">
        <v>-13.845012104065084</v>
      </c>
      <c r="AD3991" s="273">
        <v>4</v>
      </c>
      <c r="AE3991" s="273">
        <v>1</v>
      </c>
      <c r="AF3991" s="273">
        <v>0</v>
      </c>
      <c r="AG3991" s="273">
        <v>0</v>
      </c>
      <c r="AH3991" s="273">
        <v>4</v>
      </c>
      <c r="AI3991" s="273">
        <v>3</v>
      </c>
      <c r="AJ3991" s="273">
        <v>2</v>
      </c>
      <c r="AK3991" s="273">
        <v>1</v>
      </c>
      <c r="AL3991" s="273">
        <v>0</v>
      </c>
      <c r="AM3991" s="273">
        <v>0</v>
      </c>
    </row>
    <row r="3992" spans="1:39" s="273" customFormat="1">
      <c r="A3992" s="273">
        <v>11</v>
      </c>
      <c r="B3992" s="273">
        <v>86</v>
      </c>
      <c r="C3992" s="273">
        <v>2020</v>
      </c>
      <c r="D3992" s="273">
        <v>99</v>
      </c>
      <c r="E3992" s="273">
        <v>99</v>
      </c>
      <c r="F3992" s="273">
        <v>99</v>
      </c>
      <c r="G3992" s="273">
        <v>99</v>
      </c>
      <c r="H3992" s="273">
        <v>99</v>
      </c>
      <c r="I3992" s="273">
        <v>99</v>
      </c>
      <c r="J3992" s="273">
        <v>999</v>
      </c>
      <c r="K3992" s="273">
        <v>99</v>
      </c>
      <c r="L3992" s="273">
        <v>99</v>
      </c>
      <c r="M3992" s="273">
        <v>99</v>
      </c>
      <c r="N3992" s="273">
        <v>190</v>
      </c>
      <c r="O3992" s="273">
        <v>99</v>
      </c>
      <c r="P3992" s="273">
        <v>9999</v>
      </c>
      <c r="Q3992" s="273">
        <v>72</v>
      </c>
      <c r="R3992" s="273">
        <v>95</v>
      </c>
      <c r="S3992" s="273">
        <v>94</v>
      </c>
      <c r="T3992" s="273">
        <v>1.4305074536967322</v>
      </c>
      <c r="U3992" s="273">
        <v>2.06984019547061</v>
      </c>
      <c r="V3992" s="273">
        <v>10.589473684210525</v>
      </c>
      <c r="W3992" s="273">
        <v>51.840425531914889</v>
      </c>
      <c r="X3992" s="273">
        <v>210.24006386497112</v>
      </c>
      <c r="Y3992" s="273">
        <v>192.03157894736827</v>
      </c>
      <c r="Z3992" s="273">
        <v>194.07446808510625</v>
      </c>
      <c r="AA3992" s="273">
        <v>2.5888441588478832</v>
      </c>
      <c r="AB3992" s="273">
        <v>4.1624031302748712</v>
      </c>
      <c r="AC3992" s="273">
        <v>6.9320949234532714</v>
      </c>
      <c r="AD3992" s="273">
        <v>2</v>
      </c>
      <c r="AE3992" s="273">
        <v>0</v>
      </c>
      <c r="AF3992" s="273">
        <v>0</v>
      </c>
      <c r="AG3992" s="273">
        <v>0</v>
      </c>
      <c r="AH3992" s="273">
        <v>5</v>
      </c>
      <c r="AI3992" s="273">
        <v>1</v>
      </c>
      <c r="AJ3992" s="273">
        <v>0</v>
      </c>
      <c r="AK3992" s="273">
        <v>0</v>
      </c>
      <c r="AL3992" s="273">
        <v>0</v>
      </c>
      <c r="AM3992" s="273">
        <v>0</v>
      </c>
    </row>
    <row r="3993" spans="1:39" s="273" customFormat="1">
      <c r="A3993" s="273">
        <v>11</v>
      </c>
      <c r="B3993" s="273">
        <v>87</v>
      </c>
      <c r="C3993" s="273">
        <v>2020</v>
      </c>
      <c r="D3993" s="273">
        <v>99</v>
      </c>
      <c r="E3993" s="273">
        <v>99</v>
      </c>
      <c r="F3993" s="273">
        <v>99</v>
      </c>
      <c r="G3993" s="273">
        <v>99</v>
      </c>
      <c r="H3993" s="273">
        <v>99</v>
      </c>
      <c r="I3993" s="273">
        <v>99</v>
      </c>
      <c r="J3993" s="273">
        <v>999</v>
      </c>
      <c r="K3993" s="273">
        <v>99</v>
      </c>
      <c r="L3993" s="273">
        <v>99</v>
      </c>
      <c r="M3993" s="273">
        <v>99</v>
      </c>
      <c r="N3993" s="273">
        <v>200</v>
      </c>
      <c r="O3993" s="273">
        <v>99</v>
      </c>
      <c r="P3993" s="273">
        <v>9999</v>
      </c>
      <c r="Q3993" s="273">
        <v>40</v>
      </c>
      <c r="R3993" s="273">
        <v>50</v>
      </c>
      <c r="S3993" s="273">
        <v>49</v>
      </c>
      <c r="T3993" s="273">
        <v>0.75289865984038562</v>
      </c>
      <c r="U3993" s="273">
        <v>1.1371016512101091</v>
      </c>
      <c r="V3993" s="273">
        <v>9.32</v>
      </c>
      <c r="W3993" s="273">
        <v>49.408163265306122</v>
      </c>
      <c r="X3993" s="273">
        <v>221.65763813651128</v>
      </c>
      <c r="Y3993" s="273">
        <v>200.44200000000001</v>
      </c>
      <c r="Z3993" s="273">
        <v>204.53265306122449</v>
      </c>
      <c r="AA3993" s="273">
        <v>2.6605498706707271</v>
      </c>
      <c r="AB3993" s="273">
        <v>5.5177574835084755</v>
      </c>
      <c r="AC3993" s="273">
        <v>-28.770125898105743</v>
      </c>
      <c r="AD3993" s="273">
        <v>1</v>
      </c>
      <c r="AE3993" s="273">
        <v>0</v>
      </c>
      <c r="AF3993" s="273">
        <v>0</v>
      </c>
      <c r="AG3993" s="273">
        <v>0</v>
      </c>
      <c r="AH3993" s="273">
        <v>2</v>
      </c>
      <c r="AI3993" s="273">
        <v>0</v>
      </c>
      <c r="AJ3993" s="273">
        <v>0</v>
      </c>
      <c r="AK3993" s="273">
        <v>0</v>
      </c>
      <c r="AL3993" s="273">
        <v>0</v>
      </c>
      <c r="AM3993" s="273">
        <v>0</v>
      </c>
    </row>
    <row r="3994" spans="1:39" s="273" customFormat="1">
      <c r="A3994" s="273">
        <v>11</v>
      </c>
      <c r="B3994" s="273">
        <v>88</v>
      </c>
      <c r="C3994" s="273">
        <v>2020</v>
      </c>
      <c r="D3994" s="273">
        <v>99</v>
      </c>
      <c r="E3994" s="273">
        <v>99</v>
      </c>
      <c r="F3994" s="273">
        <v>99</v>
      </c>
      <c r="G3994" s="273">
        <v>99</v>
      </c>
      <c r="H3994" s="273">
        <v>99</v>
      </c>
      <c r="I3994" s="273">
        <v>99</v>
      </c>
      <c r="J3994" s="273">
        <v>999</v>
      </c>
      <c r="K3994" s="273">
        <v>99</v>
      </c>
      <c r="L3994" s="273">
        <v>99</v>
      </c>
      <c r="M3994" s="273">
        <v>99</v>
      </c>
      <c r="N3994" s="273">
        <v>210</v>
      </c>
      <c r="O3994" s="273">
        <v>99</v>
      </c>
      <c r="P3994" s="273">
        <v>9999</v>
      </c>
      <c r="Q3994" s="273">
        <v>27</v>
      </c>
      <c r="R3994" s="273">
        <v>29</v>
      </c>
      <c r="S3994" s="273">
        <v>29</v>
      </c>
      <c r="T3994" s="273">
        <v>0.43668122270742343</v>
      </c>
      <c r="U3994" s="273">
        <v>0.70520702378707378</v>
      </c>
      <c r="V3994" s="273">
        <v>9.6551724137931032</v>
      </c>
      <c r="W3994" s="273">
        <v>50.206896551724128</v>
      </c>
      <c r="X3994" s="273">
        <v>232.20756902155645</v>
      </c>
      <c r="Y3994" s="273">
        <v>214.32758620689651</v>
      </c>
      <c r="Z3994" s="273">
        <v>214.32758620689651</v>
      </c>
      <c r="AA3994" s="273">
        <v>3.2434439499331398</v>
      </c>
      <c r="AB3994" s="273">
        <v>4.5891875198935939</v>
      </c>
      <c r="AC3994" s="273">
        <v>-45.699450339681079</v>
      </c>
      <c r="AD3994" s="273">
        <v>0</v>
      </c>
      <c r="AE3994" s="273">
        <v>0</v>
      </c>
      <c r="AF3994" s="273">
        <v>0</v>
      </c>
      <c r="AG3994" s="273">
        <v>0</v>
      </c>
      <c r="AH3994" s="273">
        <v>1</v>
      </c>
      <c r="AI3994" s="273">
        <v>1</v>
      </c>
      <c r="AJ3994" s="273">
        <v>0</v>
      </c>
      <c r="AK3994" s="273">
        <v>0</v>
      </c>
      <c r="AL3994" s="273">
        <v>0</v>
      </c>
      <c r="AM3994" s="273">
        <v>0</v>
      </c>
    </row>
    <row r="3995" spans="1:39" s="273" customFormat="1">
      <c r="A3995" s="273">
        <v>11</v>
      </c>
      <c r="B3995" s="273">
        <v>89</v>
      </c>
      <c r="C3995" s="273">
        <v>2020</v>
      </c>
      <c r="D3995" s="273">
        <v>99</v>
      </c>
      <c r="E3995" s="273">
        <v>99</v>
      </c>
      <c r="F3995" s="273">
        <v>99</v>
      </c>
      <c r="G3995" s="273">
        <v>99</v>
      </c>
      <c r="H3995" s="273">
        <v>99</v>
      </c>
      <c r="I3995" s="273">
        <v>99</v>
      </c>
      <c r="J3995" s="273">
        <v>999</v>
      </c>
      <c r="K3995" s="273">
        <v>99</v>
      </c>
      <c r="L3995" s="273">
        <v>99</v>
      </c>
      <c r="M3995" s="273">
        <v>99</v>
      </c>
      <c r="N3995" s="273">
        <v>220</v>
      </c>
      <c r="O3995" s="273">
        <v>99</v>
      </c>
      <c r="P3995" s="273">
        <v>9999</v>
      </c>
      <c r="Q3995" s="273">
        <v>9</v>
      </c>
      <c r="R3995" s="273">
        <v>12</v>
      </c>
      <c r="S3995" s="273">
        <v>12</v>
      </c>
      <c r="T3995" s="273">
        <v>0.18069567836169256</v>
      </c>
      <c r="U3995" s="273">
        <v>0.30592063361549138</v>
      </c>
      <c r="V3995" s="273">
        <v>9</v>
      </c>
      <c r="W3995" s="273">
        <v>48.5</v>
      </c>
      <c r="X3995" s="273">
        <v>243.43625857710359</v>
      </c>
      <c r="Y3995" s="273">
        <v>224.69166666666661</v>
      </c>
      <c r="Z3995" s="273">
        <v>224.69166666666661</v>
      </c>
      <c r="AA3995" s="273">
        <v>2.907306408959597</v>
      </c>
      <c r="AB3995" s="273">
        <v>5.5901699437494754</v>
      </c>
      <c r="AC3995" s="273">
        <v>22.894143501742537</v>
      </c>
      <c r="AD3995" s="273">
        <v>0</v>
      </c>
      <c r="AE3995" s="273">
        <v>0</v>
      </c>
      <c r="AF3995" s="273">
        <v>0</v>
      </c>
      <c r="AG3995" s="273">
        <v>0</v>
      </c>
      <c r="AH3995" s="273">
        <v>2</v>
      </c>
      <c r="AI3995" s="273">
        <v>1</v>
      </c>
      <c r="AJ3995" s="273">
        <v>0</v>
      </c>
      <c r="AK3995" s="273">
        <v>0</v>
      </c>
      <c r="AL3995" s="273">
        <v>0</v>
      </c>
      <c r="AM3995" s="273">
        <v>0</v>
      </c>
    </row>
    <row r="3996" spans="1:39" s="273" customFormat="1">
      <c r="A3996" s="273">
        <v>11</v>
      </c>
      <c r="B3996" s="273">
        <v>90</v>
      </c>
      <c r="C3996" s="273">
        <v>2020</v>
      </c>
      <c r="D3996" s="273">
        <v>99</v>
      </c>
      <c r="E3996" s="273">
        <v>99</v>
      </c>
      <c r="F3996" s="273">
        <v>99</v>
      </c>
      <c r="G3996" s="273">
        <v>99</v>
      </c>
      <c r="H3996" s="273">
        <v>99</v>
      </c>
      <c r="I3996" s="273">
        <v>99</v>
      </c>
      <c r="J3996" s="273">
        <v>999</v>
      </c>
      <c r="K3996" s="273">
        <v>99</v>
      </c>
      <c r="L3996" s="273">
        <v>99</v>
      </c>
      <c r="M3996" s="273">
        <v>99</v>
      </c>
      <c r="N3996" s="273">
        <v>230</v>
      </c>
      <c r="O3996" s="273">
        <v>99</v>
      </c>
      <c r="P3996" s="273">
        <v>9999</v>
      </c>
      <c r="Q3996" s="273">
        <v>9</v>
      </c>
      <c r="R3996" s="273">
        <v>12</v>
      </c>
      <c r="S3996" s="273">
        <v>10</v>
      </c>
      <c r="T3996" s="273">
        <v>0.18069567836169256</v>
      </c>
      <c r="U3996" s="273">
        <v>0.27052129463687874</v>
      </c>
      <c r="V3996" s="273">
        <v>4.5</v>
      </c>
      <c r="W3996" s="273">
        <v>42.1</v>
      </c>
      <c r="X3996" s="273">
        <v>257.52979414951244</v>
      </c>
      <c r="Y3996" s="273">
        <v>198.69166666666672</v>
      </c>
      <c r="Z3996" s="273">
        <v>238.43</v>
      </c>
      <c r="AA3996" s="273">
        <v>6.9113023374764904</v>
      </c>
      <c r="AB3996" s="273">
        <v>4.7634021455257995</v>
      </c>
      <c r="AC3996" s="273">
        <v>26.296035526659317</v>
      </c>
      <c r="AD3996" s="273">
        <v>0</v>
      </c>
      <c r="AE3996" s="273">
        <v>0</v>
      </c>
      <c r="AF3996" s="273">
        <v>0</v>
      </c>
      <c r="AG3996" s="273">
        <v>0</v>
      </c>
      <c r="AH3996" s="273">
        <v>0</v>
      </c>
      <c r="AI3996" s="273">
        <v>0</v>
      </c>
      <c r="AJ3996" s="273">
        <v>0</v>
      </c>
      <c r="AK3996" s="273">
        <v>0</v>
      </c>
      <c r="AL3996" s="273">
        <v>0</v>
      </c>
      <c r="AM3996" s="273">
        <v>0</v>
      </c>
    </row>
    <row r="3997" spans="1:39">
      <c r="A3997">
        <v>12</v>
      </c>
      <c r="B3997">
        <v>1</v>
      </c>
      <c r="C3997">
        <v>2024</v>
      </c>
      <c r="D3997">
        <v>99</v>
      </c>
      <c r="E3997">
        <v>99</v>
      </c>
      <c r="F3997">
        <v>99</v>
      </c>
      <c r="G3997">
        <v>99</v>
      </c>
      <c r="H3997">
        <v>99</v>
      </c>
      <c r="I3997">
        <v>99</v>
      </c>
      <c r="J3997">
        <v>999</v>
      </c>
      <c r="K3997">
        <v>0</v>
      </c>
      <c r="L3997">
        <v>99</v>
      </c>
      <c r="M3997">
        <v>99</v>
      </c>
      <c r="N3997">
        <v>99</v>
      </c>
      <c r="O3997">
        <v>99</v>
      </c>
      <c r="P3997">
        <v>9999</v>
      </c>
      <c r="Q3997">
        <v>234</v>
      </c>
      <c r="R3997">
        <v>6380</v>
      </c>
      <c r="S3997">
        <v>6370</v>
      </c>
      <c r="T3997">
        <v>98.168949069087518</v>
      </c>
      <c r="U3997">
        <v>97.625225232874229</v>
      </c>
      <c r="V3997">
        <v>5.2010971786833844</v>
      </c>
      <c r="W3997">
        <v>60.093406593406606</v>
      </c>
      <c r="X3997">
        <v>148.59840984658891</v>
      </c>
      <c r="Y3997">
        <v>136.97050156739837</v>
      </c>
      <c r="Z3997">
        <v>137.18552590266899</v>
      </c>
      <c r="AA3997">
        <v>29.465458972278348</v>
      </c>
      <c r="AB3997">
        <v>3.8031512810703512</v>
      </c>
      <c r="AC3997">
        <v>-56.588843475399059</v>
      </c>
      <c r="AD3997">
        <v>122</v>
      </c>
      <c r="AE3997">
        <v>12</v>
      </c>
      <c r="AF3997">
        <v>0</v>
      </c>
      <c r="AG3997">
        <v>13</v>
      </c>
      <c r="AH3997">
        <v>252</v>
      </c>
      <c r="AI3997">
        <v>55</v>
      </c>
      <c r="AJ3997">
        <v>26</v>
      </c>
      <c r="AK3997">
        <v>40</v>
      </c>
      <c r="AL3997">
        <v>0</v>
      </c>
      <c r="AM3997">
        <v>0</v>
      </c>
    </row>
    <row r="3998" spans="1:39">
      <c r="A3998">
        <v>12</v>
      </c>
      <c r="B3998">
        <v>2</v>
      </c>
      <c r="C3998">
        <v>2024</v>
      </c>
      <c r="D3998">
        <v>99</v>
      </c>
      <c r="E3998">
        <v>99</v>
      </c>
      <c r="F3998">
        <v>99</v>
      </c>
      <c r="G3998">
        <v>99</v>
      </c>
      <c r="H3998">
        <v>99</v>
      </c>
      <c r="I3998">
        <v>99</v>
      </c>
      <c r="J3998">
        <v>999</v>
      </c>
      <c r="K3998">
        <v>4</v>
      </c>
      <c r="L3998">
        <v>99</v>
      </c>
      <c r="M3998">
        <v>99</v>
      </c>
      <c r="N3998">
        <v>99</v>
      </c>
      <c r="O3998">
        <v>99</v>
      </c>
      <c r="P3998">
        <v>9999</v>
      </c>
      <c r="Q3998">
        <v>9</v>
      </c>
      <c r="R3998">
        <v>106</v>
      </c>
      <c r="S3998">
        <v>106</v>
      </c>
      <c r="T3998">
        <v>1.6310201569472225</v>
      </c>
      <c r="U3998">
        <v>2.2266732251247299</v>
      </c>
      <c r="V3998">
        <v>8.3867924528301891</v>
      </c>
      <c r="W3998">
        <v>52.811320754716995</v>
      </c>
      <c r="X3998">
        <v>203.72043582248205</v>
      </c>
      <c r="Y3998">
        <v>188.03396226415097</v>
      </c>
      <c r="Z3998">
        <v>188.03396226415097</v>
      </c>
      <c r="AA3998">
        <v>42.580861780391686</v>
      </c>
      <c r="AB3998">
        <v>6.553284078831858</v>
      </c>
      <c r="AC3998">
        <v>-76.074368201108143</v>
      </c>
      <c r="AD3998">
        <v>1</v>
      </c>
      <c r="AE3998">
        <v>0</v>
      </c>
      <c r="AF3998">
        <v>0</v>
      </c>
      <c r="AG3998">
        <v>3</v>
      </c>
      <c r="AH3998">
        <v>3</v>
      </c>
      <c r="AI3998">
        <v>0</v>
      </c>
      <c r="AJ3998">
        <v>0</v>
      </c>
      <c r="AK3998">
        <v>0</v>
      </c>
      <c r="AL3998">
        <v>0</v>
      </c>
      <c r="AM3998">
        <v>0</v>
      </c>
    </row>
    <row r="3999" spans="1:39">
      <c r="A3999">
        <v>12</v>
      </c>
      <c r="B3999">
        <v>3</v>
      </c>
      <c r="C3999">
        <v>2024</v>
      </c>
      <c r="D3999">
        <v>99</v>
      </c>
      <c r="E3999">
        <v>99</v>
      </c>
      <c r="F3999">
        <v>99</v>
      </c>
      <c r="G3999">
        <v>99</v>
      </c>
      <c r="H3999">
        <v>99</v>
      </c>
      <c r="I3999">
        <v>99</v>
      </c>
      <c r="J3999">
        <v>999</v>
      </c>
      <c r="K3999">
        <v>7</v>
      </c>
      <c r="L3999">
        <v>99</v>
      </c>
      <c r="M3999">
        <v>99</v>
      </c>
      <c r="N3999">
        <v>99</v>
      </c>
      <c r="O3999">
        <v>99</v>
      </c>
      <c r="P3999">
        <v>9999</v>
      </c>
      <c r="Q3999">
        <v>5</v>
      </c>
      <c r="R3999">
        <v>12</v>
      </c>
      <c r="S3999">
        <v>10</v>
      </c>
      <c r="T3999">
        <v>0.18464379135251577</v>
      </c>
      <c r="U3999">
        <v>0.13069623141511075</v>
      </c>
      <c r="V3999">
        <v>0</v>
      </c>
      <c r="W3999">
        <v>61</v>
      </c>
      <c r="X3999">
        <v>130.63380281690141</v>
      </c>
      <c r="Y3999">
        <v>97.491666666666688</v>
      </c>
      <c r="Z3999">
        <v>116.99</v>
      </c>
      <c r="AA3999">
        <v>30.337747114774391</v>
      </c>
      <c r="AB3999">
        <v>1</v>
      </c>
      <c r="AC3999">
        <v>-42.026851736102657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</row>
    <row r="4000" spans="1:39">
      <c r="A4000">
        <v>12</v>
      </c>
      <c r="B4000">
        <v>4</v>
      </c>
      <c r="C4000">
        <v>2023</v>
      </c>
      <c r="D4000">
        <v>99</v>
      </c>
      <c r="E4000">
        <v>99</v>
      </c>
      <c r="F4000">
        <v>99</v>
      </c>
      <c r="G4000">
        <v>99</v>
      </c>
      <c r="H4000">
        <v>99</v>
      </c>
      <c r="I4000">
        <v>99</v>
      </c>
      <c r="J4000">
        <v>999</v>
      </c>
      <c r="K4000">
        <v>0</v>
      </c>
      <c r="L4000">
        <v>99</v>
      </c>
      <c r="M4000">
        <v>99</v>
      </c>
      <c r="N4000">
        <v>99</v>
      </c>
      <c r="O4000">
        <v>99</v>
      </c>
      <c r="P4000">
        <v>9999</v>
      </c>
      <c r="Q4000">
        <v>239</v>
      </c>
      <c r="R4000">
        <v>5843</v>
      </c>
      <c r="S4000">
        <v>5829</v>
      </c>
      <c r="T4000">
        <v>98.950042337002529</v>
      </c>
      <c r="U4000">
        <v>98.818369167116884</v>
      </c>
      <c r="V4000">
        <v>5.0451822693821677</v>
      </c>
      <c r="W4000">
        <v>59.993137759478479</v>
      </c>
      <c r="X4000">
        <v>149.45820475056132</v>
      </c>
      <c r="Y4000">
        <v>137.64759541331503</v>
      </c>
      <c r="Z4000">
        <v>137.97819523074281</v>
      </c>
      <c r="AA4000">
        <v>29.495892455511449</v>
      </c>
      <c r="AB4000">
        <v>4.0572698437160488</v>
      </c>
      <c r="AC4000">
        <v>-57.138741191844645</v>
      </c>
      <c r="AD4000">
        <v>119</v>
      </c>
      <c r="AE4000">
        <v>16</v>
      </c>
      <c r="AF4000">
        <v>2</v>
      </c>
      <c r="AG4000">
        <v>8</v>
      </c>
      <c r="AH4000">
        <v>204</v>
      </c>
      <c r="AI4000">
        <v>50</v>
      </c>
      <c r="AJ4000">
        <v>21</v>
      </c>
      <c r="AK4000">
        <v>32</v>
      </c>
      <c r="AL4000">
        <v>1</v>
      </c>
      <c r="AM4000">
        <v>2</v>
      </c>
    </row>
    <row r="4001" spans="1:39">
      <c r="A4001">
        <v>12</v>
      </c>
      <c r="B4001">
        <v>5</v>
      </c>
      <c r="C4001">
        <v>2023</v>
      </c>
      <c r="D4001">
        <v>99</v>
      </c>
      <c r="E4001">
        <v>99</v>
      </c>
      <c r="F4001">
        <v>99</v>
      </c>
      <c r="G4001">
        <v>99</v>
      </c>
      <c r="H4001">
        <v>99</v>
      </c>
      <c r="I4001">
        <v>99</v>
      </c>
      <c r="J4001">
        <v>999</v>
      </c>
      <c r="K4001">
        <v>4</v>
      </c>
      <c r="L4001">
        <v>99</v>
      </c>
      <c r="M4001">
        <v>99</v>
      </c>
      <c r="N4001">
        <v>99</v>
      </c>
      <c r="O4001">
        <v>99</v>
      </c>
      <c r="P4001">
        <v>9999</v>
      </c>
      <c r="Q4001">
        <v>5</v>
      </c>
      <c r="R4001">
        <v>30</v>
      </c>
      <c r="S4001">
        <v>30</v>
      </c>
      <c r="T4001">
        <v>0.5080440304826418</v>
      </c>
      <c r="U4001">
        <v>0.63526848337758801</v>
      </c>
      <c r="V4001">
        <v>7.1666666666666687</v>
      </c>
      <c r="W4001">
        <v>56.3</v>
      </c>
      <c r="X4001">
        <v>186.72444925966047</v>
      </c>
      <c r="Y4001">
        <v>172.34666666666672</v>
      </c>
      <c r="Z4001">
        <v>172.34666666666672</v>
      </c>
      <c r="AA4001">
        <v>35.359446953945721</v>
      </c>
      <c r="AB4001">
        <v>5.3612809414666867</v>
      </c>
      <c r="AC4001">
        <v>-68.544255109084375</v>
      </c>
      <c r="AD4001">
        <v>1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</row>
    <row r="4002" spans="1:39">
      <c r="A4002">
        <v>12</v>
      </c>
      <c r="B4002">
        <v>6</v>
      </c>
      <c r="C4002">
        <v>2023</v>
      </c>
      <c r="D4002">
        <v>99</v>
      </c>
      <c r="E4002">
        <v>99</v>
      </c>
      <c r="F4002">
        <v>99</v>
      </c>
      <c r="G4002">
        <v>99</v>
      </c>
      <c r="H4002">
        <v>99</v>
      </c>
      <c r="I4002">
        <v>99</v>
      </c>
      <c r="J4002">
        <v>999</v>
      </c>
      <c r="K4002">
        <v>7</v>
      </c>
      <c r="L4002">
        <v>99</v>
      </c>
      <c r="M4002">
        <v>99</v>
      </c>
      <c r="N4002">
        <v>99</v>
      </c>
      <c r="O4002">
        <v>99</v>
      </c>
      <c r="P4002">
        <v>9999</v>
      </c>
      <c r="Q4002">
        <v>13</v>
      </c>
      <c r="R4002">
        <v>32</v>
      </c>
      <c r="S4002">
        <v>32</v>
      </c>
      <c r="T4002">
        <v>0.54191363251481794</v>
      </c>
      <c r="U4002">
        <v>0.54636234950554252</v>
      </c>
      <c r="V4002">
        <v>5.5</v>
      </c>
      <c r="W4002">
        <v>59.1875</v>
      </c>
      <c r="X4002">
        <v>150.5552546045503</v>
      </c>
      <c r="Y4002">
        <v>138.96250000000001</v>
      </c>
      <c r="Z4002">
        <v>138.96250000000001</v>
      </c>
      <c r="AA4002">
        <v>28.13756108389644</v>
      </c>
      <c r="AB4002">
        <v>1.9595519258238601</v>
      </c>
      <c r="AC4002">
        <v>6.785652891975511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</row>
    <row r="4003" spans="1:39">
      <c r="A4003">
        <v>12</v>
      </c>
      <c r="B4003">
        <v>7</v>
      </c>
      <c r="C4003">
        <v>2022</v>
      </c>
      <c r="D4003">
        <v>99</v>
      </c>
      <c r="E4003">
        <v>99</v>
      </c>
      <c r="F4003">
        <v>99</v>
      </c>
      <c r="G4003">
        <v>99</v>
      </c>
      <c r="H4003">
        <v>99</v>
      </c>
      <c r="I4003">
        <v>99</v>
      </c>
      <c r="J4003">
        <v>999</v>
      </c>
      <c r="K4003">
        <v>0</v>
      </c>
      <c r="L4003">
        <v>99</v>
      </c>
      <c r="M4003">
        <v>99</v>
      </c>
      <c r="N4003">
        <v>99</v>
      </c>
      <c r="O4003">
        <v>99</v>
      </c>
      <c r="P4003">
        <v>9999</v>
      </c>
      <c r="Q4003">
        <v>248</v>
      </c>
      <c r="R4003">
        <v>6629</v>
      </c>
      <c r="S4003">
        <v>6612</v>
      </c>
      <c r="T4003">
        <v>99.191979649857842</v>
      </c>
      <c r="U4003">
        <v>99.038023071592477</v>
      </c>
      <c r="V4003">
        <v>5.1143460552119446</v>
      </c>
      <c r="W4003">
        <v>59.804748941318806</v>
      </c>
      <c r="X4003">
        <v>147.78033157110164</v>
      </c>
      <c r="Y4003">
        <v>136.07789410167481</v>
      </c>
      <c r="Z4003">
        <v>136.42776164549343</v>
      </c>
      <c r="AA4003">
        <v>29.051644944259159</v>
      </c>
      <c r="AB4003">
        <v>4.1954107904268554</v>
      </c>
      <c r="AC4003">
        <v>-56.879863946088783</v>
      </c>
      <c r="AD4003">
        <v>159</v>
      </c>
      <c r="AE4003">
        <v>11</v>
      </c>
      <c r="AF4003">
        <v>0</v>
      </c>
      <c r="AG4003">
        <v>15</v>
      </c>
      <c r="AH4003">
        <v>267</v>
      </c>
      <c r="AI4003">
        <v>81</v>
      </c>
      <c r="AJ4003">
        <v>28</v>
      </c>
      <c r="AK4003">
        <v>43</v>
      </c>
      <c r="AL4003">
        <v>2</v>
      </c>
      <c r="AM4003">
        <v>2</v>
      </c>
    </row>
    <row r="4004" spans="1:39">
      <c r="A4004">
        <v>12</v>
      </c>
      <c r="B4004">
        <v>8</v>
      </c>
      <c r="C4004">
        <v>2022</v>
      </c>
      <c r="D4004">
        <v>99</v>
      </c>
      <c r="E4004">
        <v>99</v>
      </c>
      <c r="F4004">
        <v>99</v>
      </c>
      <c r="G4004">
        <v>99</v>
      </c>
      <c r="H4004">
        <v>99</v>
      </c>
      <c r="I4004">
        <v>99</v>
      </c>
      <c r="J4004">
        <v>999</v>
      </c>
      <c r="K4004">
        <v>4</v>
      </c>
      <c r="L4004">
        <v>99</v>
      </c>
      <c r="M4004">
        <v>99</v>
      </c>
      <c r="N4004">
        <v>99</v>
      </c>
      <c r="O4004">
        <v>99</v>
      </c>
      <c r="P4004">
        <v>9999</v>
      </c>
      <c r="Q4004">
        <v>7</v>
      </c>
      <c r="R4004">
        <v>26</v>
      </c>
      <c r="S4004">
        <v>26</v>
      </c>
      <c r="T4004">
        <v>0.38904683525362865</v>
      </c>
      <c r="U4004">
        <v>0.47346229768253473</v>
      </c>
      <c r="V4004">
        <v>8.8846153846153886</v>
      </c>
      <c r="W4004">
        <v>57.307692307692307</v>
      </c>
      <c r="X4004">
        <v>179.69830819234937</v>
      </c>
      <c r="Y4004">
        <v>165.86153846153849</v>
      </c>
      <c r="Z4004">
        <v>165.86153846153849</v>
      </c>
      <c r="AA4004">
        <v>42.730362803578373</v>
      </c>
      <c r="AB4004">
        <v>3.8806148478860143</v>
      </c>
      <c r="AC4004">
        <v>-54.233765405465618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</row>
    <row r="4005" spans="1:39">
      <c r="A4005">
        <v>12</v>
      </c>
      <c r="B4005">
        <v>9</v>
      </c>
      <c r="C4005">
        <v>2022</v>
      </c>
      <c r="D4005">
        <v>99</v>
      </c>
      <c r="E4005">
        <v>99</v>
      </c>
      <c r="F4005">
        <v>99</v>
      </c>
      <c r="G4005">
        <v>99</v>
      </c>
      <c r="H4005">
        <v>99</v>
      </c>
      <c r="I4005">
        <v>99</v>
      </c>
      <c r="J4005">
        <v>999</v>
      </c>
      <c r="K4005">
        <v>7</v>
      </c>
      <c r="L4005">
        <v>99</v>
      </c>
      <c r="M4005">
        <v>99</v>
      </c>
      <c r="N4005">
        <v>99</v>
      </c>
      <c r="O4005">
        <v>99</v>
      </c>
      <c r="P4005">
        <v>9999</v>
      </c>
      <c r="Q4005">
        <v>10</v>
      </c>
      <c r="R4005">
        <v>28</v>
      </c>
      <c r="S4005">
        <v>28</v>
      </c>
      <c r="T4005">
        <v>0.41897351488852302</v>
      </c>
      <c r="U4005">
        <v>0.48851463072498735</v>
      </c>
      <c r="V4005">
        <v>7.5714285714285694</v>
      </c>
      <c r="W4005">
        <v>56.071428571428562</v>
      </c>
      <c r="X4005">
        <v>172.16762111128301</v>
      </c>
      <c r="Y4005">
        <v>158.91071428571419</v>
      </c>
      <c r="Z4005">
        <v>158.91071428571419</v>
      </c>
      <c r="AA4005">
        <v>39.173764355439751</v>
      </c>
      <c r="AB4005">
        <v>5.6374295778216625</v>
      </c>
      <c r="AC4005">
        <v>-85.036309325857317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</row>
    <row r="4006" spans="1:39">
      <c r="A4006">
        <v>12</v>
      </c>
      <c r="B4006">
        <v>10</v>
      </c>
      <c r="C4006">
        <v>2021</v>
      </c>
      <c r="D4006">
        <v>99</v>
      </c>
      <c r="E4006">
        <v>99</v>
      </c>
      <c r="F4006">
        <v>99</v>
      </c>
      <c r="G4006">
        <v>99</v>
      </c>
      <c r="H4006">
        <v>99</v>
      </c>
      <c r="I4006">
        <v>99</v>
      </c>
      <c r="J4006">
        <v>999</v>
      </c>
      <c r="K4006">
        <v>0</v>
      </c>
      <c r="L4006">
        <v>99</v>
      </c>
      <c r="M4006">
        <v>99</v>
      </c>
      <c r="N4006">
        <v>99</v>
      </c>
      <c r="O4006">
        <v>99</v>
      </c>
      <c r="P4006">
        <v>9999</v>
      </c>
      <c r="Q4006">
        <v>264</v>
      </c>
      <c r="R4006">
        <v>6365.53</v>
      </c>
      <c r="S4006">
        <v>6353.53</v>
      </c>
      <c r="T4006">
        <v>99.45317028433584</v>
      </c>
      <c r="U4006">
        <v>99.402511322720798</v>
      </c>
      <c r="V4006">
        <v>14.324339057391924</v>
      </c>
      <c r="W4006">
        <v>57.747801615794671</v>
      </c>
      <c r="X4006">
        <v>147.46590384245178</v>
      </c>
      <c r="Y4006">
        <v>135.8953865585425</v>
      </c>
      <c r="Z4006">
        <v>136.15205405498978</v>
      </c>
      <c r="AA4006">
        <v>28.241048848976895</v>
      </c>
      <c r="AB4006">
        <v>4.0008062172202372</v>
      </c>
      <c r="AC4006">
        <v>-60.576595451953139</v>
      </c>
      <c r="AD4006">
        <v>112.53</v>
      </c>
      <c r="AE4006">
        <v>18</v>
      </c>
      <c r="AF4006">
        <v>1</v>
      </c>
      <c r="AG4006">
        <v>30</v>
      </c>
      <c r="AH4006">
        <v>302</v>
      </c>
      <c r="AI4006">
        <v>53</v>
      </c>
      <c r="AJ4006">
        <v>29</v>
      </c>
      <c r="AK4006">
        <v>33</v>
      </c>
      <c r="AL4006">
        <v>0</v>
      </c>
      <c r="AM4006">
        <v>0</v>
      </c>
    </row>
    <row r="4007" spans="1:39">
      <c r="A4007">
        <v>12</v>
      </c>
      <c r="B4007">
        <v>11</v>
      </c>
      <c r="C4007">
        <v>2021</v>
      </c>
      <c r="D4007">
        <v>99</v>
      </c>
      <c r="E4007">
        <v>99</v>
      </c>
      <c r="F4007">
        <v>99</v>
      </c>
      <c r="G4007">
        <v>99</v>
      </c>
      <c r="H4007">
        <v>99</v>
      </c>
      <c r="I4007">
        <v>99</v>
      </c>
      <c r="J4007">
        <v>999</v>
      </c>
      <c r="K4007">
        <v>4</v>
      </c>
      <c r="L4007">
        <v>99</v>
      </c>
      <c r="M4007">
        <v>99</v>
      </c>
      <c r="N4007">
        <v>99</v>
      </c>
      <c r="O4007">
        <v>99</v>
      </c>
      <c r="P4007">
        <v>9999</v>
      </c>
      <c r="Q4007">
        <v>2</v>
      </c>
      <c r="R4007">
        <v>6</v>
      </c>
      <c r="S4007">
        <v>6</v>
      </c>
      <c r="T4007">
        <v>9.37422369710008E-2</v>
      </c>
      <c r="U4007">
        <v>0.11705888421544552</v>
      </c>
      <c r="V4007">
        <v>13</v>
      </c>
      <c r="W4007">
        <v>55.66666666666665</v>
      </c>
      <c r="X4007">
        <v>183.94727338389305</v>
      </c>
      <c r="Y4007">
        <v>169.78333333333327</v>
      </c>
      <c r="Z4007">
        <v>169.78333333333327</v>
      </c>
      <c r="AA4007">
        <v>24.117795412424407</v>
      </c>
      <c r="AB4007">
        <v>4.4969125210773937</v>
      </c>
      <c r="AC4007">
        <v>-47.489984727383359</v>
      </c>
      <c r="AD4007">
        <v>0</v>
      </c>
      <c r="AE4007">
        <v>0</v>
      </c>
      <c r="AF4007">
        <v>0</v>
      </c>
      <c r="AG4007">
        <v>0</v>
      </c>
      <c r="AH4007">
        <v>1</v>
      </c>
      <c r="AI4007">
        <v>0</v>
      </c>
      <c r="AJ4007">
        <v>0</v>
      </c>
      <c r="AK4007">
        <v>0</v>
      </c>
      <c r="AL4007">
        <v>0</v>
      </c>
      <c r="AM4007">
        <v>0</v>
      </c>
    </row>
    <row r="4008" spans="1:39">
      <c r="A4008">
        <v>12</v>
      </c>
      <c r="B4008">
        <v>12</v>
      </c>
      <c r="C4008">
        <v>2021</v>
      </c>
      <c r="D4008">
        <v>99</v>
      </c>
      <c r="E4008">
        <v>99</v>
      </c>
      <c r="F4008">
        <v>99</v>
      </c>
      <c r="G4008">
        <v>99</v>
      </c>
      <c r="H4008">
        <v>99</v>
      </c>
      <c r="I4008">
        <v>99</v>
      </c>
      <c r="J4008">
        <v>999</v>
      </c>
      <c r="K4008">
        <v>7</v>
      </c>
      <c r="L4008">
        <v>99</v>
      </c>
      <c r="M4008">
        <v>99</v>
      </c>
      <c r="N4008">
        <v>99</v>
      </c>
      <c r="O4008">
        <v>99</v>
      </c>
      <c r="P4008">
        <v>9999</v>
      </c>
      <c r="Q4008">
        <v>14</v>
      </c>
      <c r="R4008">
        <v>29</v>
      </c>
      <c r="S4008">
        <v>29</v>
      </c>
      <c r="T4008">
        <v>0.45308747869317079</v>
      </c>
      <c r="U4008">
        <v>0.4804297930637485</v>
      </c>
      <c r="V4008">
        <v>13.586206896551722</v>
      </c>
      <c r="W4008">
        <v>56</v>
      </c>
      <c r="X4008">
        <v>156.19680950424026</v>
      </c>
      <c r="Y4008">
        <v>144.1696551724138</v>
      </c>
      <c r="Z4008">
        <v>144.1696551724138</v>
      </c>
      <c r="AA4008">
        <v>37.476960875087279</v>
      </c>
      <c r="AB4008">
        <v>3.5330947653140661</v>
      </c>
      <c r="AC4008">
        <v>-29.716293416062697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</row>
    <row r="4009" spans="1:39" s="273" customFormat="1">
      <c r="A4009" s="273">
        <v>12</v>
      </c>
      <c r="B4009" s="273">
        <v>13</v>
      </c>
      <c r="C4009" s="273">
        <v>2020</v>
      </c>
      <c r="D4009" s="273">
        <v>99</v>
      </c>
      <c r="E4009" s="273">
        <v>99</v>
      </c>
      <c r="F4009" s="273">
        <v>99</v>
      </c>
      <c r="G4009" s="273">
        <v>99</v>
      </c>
      <c r="H4009" s="273">
        <v>99</v>
      </c>
      <c r="I4009" s="273">
        <v>99</v>
      </c>
      <c r="J4009" s="273">
        <v>999</v>
      </c>
      <c r="K4009" s="273">
        <v>0</v>
      </c>
      <c r="L4009" s="273">
        <v>99</v>
      </c>
      <c r="M4009" s="273">
        <v>99</v>
      </c>
      <c r="N4009" s="273">
        <v>99</v>
      </c>
      <c r="O4009" s="273">
        <v>99</v>
      </c>
      <c r="P4009" s="273">
        <v>9999</v>
      </c>
      <c r="Q4009" s="273">
        <v>269</v>
      </c>
      <c r="R4009" s="273">
        <v>6627</v>
      </c>
      <c r="S4009" s="273">
        <v>6618</v>
      </c>
      <c r="T4009" s="273">
        <v>99.789188375244677</v>
      </c>
      <c r="U4009" s="273">
        <v>99.839410671804671</v>
      </c>
      <c r="V4009" s="273">
        <v>14.456315074694436</v>
      </c>
      <c r="W4009" s="273">
        <v>57.901783016016914</v>
      </c>
      <c r="X4009" s="273">
        <v>144.08115066879805</v>
      </c>
      <c r="Y4009" s="273">
        <v>132.78361249434144</v>
      </c>
      <c r="Z4009" s="273">
        <v>132.96418857660939</v>
      </c>
      <c r="AA4009" s="273">
        <v>27.691350079933237</v>
      </c>
      <c r="AB4009" s="273">
        <v>4.0183200701563573</v>
      </c>
      <c r="AC4009" s="273">
        <v>-56.890588777437202</v>
      </c>
      <c r="AD4009" s="273">
        <v>156</v>
      </c>
      <c r="AE4009" s="273">
        <v>6</v>
      </c>
      <c r="AF4009" s="273">
        <v>0</v>
      </c>
      <c r="AG4009" s="273">
        <v>13</v>
      </c>
      <c r="AH4009" s="273">
        <v>202</v>
      </c>
      <c r="AI4009" s="273">
        <v>84</v>
      </c>
      <c r="AJ4009" s="273">
        <v>20</v>
      </c>
      <c r="AK4009" s="273">
        <v>84</v>
      </c>
      <c r="AL4009" s="273">
        <v>3</v>
      </c>
      <c r="AM4009" s="273">
        <v>2</v>
      </c>
    </row>
    <row r="4010" spans="1:39" s="273" customFormat="1">
      <c r="A4010" s="273">
        <v>12</v>
      </c>
      <c r="B4010" s="273">
        <v>14</v>
      </c>
      <c r="C4010" s="273">
        <v>2020</v>
      </c>
      <c r="D4010" s="273">
        <v>99</v>
      </c>
      <c r="E4010" s="273">
        <v>99</v>
      </c>
      <c r="F4010" s="273">
        <v>99</v>
      </c>
      <c r="G4010" s="273">
        <v>99</v>
      </c>
      <c r="H4010" s="273">
        <v>99</v>
      </c>
      <c r="I4010" s="273">
        <v>99</v>
      </c>
      <c r="J4010" s="273">
        <v>999</v>
      </c>
      <c r="K4010" s="273">
        <v>4</v>
      </c>
      <c r="L4010" s="273">
        <v>99</v>
      </c>
      <c r="M4010" s="273">
        <v>99</v>
      </c>
      <c r="N4010" s="273">
        <v>99</v>
      </c>
      <c r="O4010" s="273">
        <v>99</v>
      </c>
      <c r="P4010" s="273">
        <v>9999</v>
      </c>
      <c r="Q4010" s="273">
        <v>1</v>
      </c>
      <c r="R4010" s="273">
        <v>3</v>
      </c>
      <c r="S4010" s="273">
        <v>0</v>
      </c>
      <c r="T4010" s="273">
        <v>4.5173919590423134E-2</v>
      </c>
      <c r="U4010" s="273">
        <v>0</v>
      </c>
      <c r="V4010" s="273">
        <v>11</v>
      </c>
      <c r="X4010" s="273">
        <v>184.79595521849043</v>
      </c>
      <c r="Y4010" s="273">
        <v>0</v>
      </c>
      <c r="AD4010" s="273">
        <v>0</v>
      </c>
      <c r="AE4010" s="273">
        <v>0</v>
      </c>
      <c r="AF4010" s="273">
        <v>0</v>
      </c>
      <c r="AG4010" s="273">
        <v>0</v>
      </c>
      <c r="AH4010" s="273">
        <v>0</v>
      </c>
      <c r="AI4010" s="273">
        <v>0</v>
      </c>
      <c r="AJ4010" s="273">
        <v>0</v>
      </c>
      <c r="AK4010" s="273">
        <v>0</v>
      </c>
      <c r="AL4010" s="273">
        <v>0</v>
      </c>
      <c r="AM4010" s="273">
        <v>0</v>
      </c>
    </row>
    <row r="4011" spans="1:39" s="273" customFormat="1">
      <c r="A4011" s="273">
        <v>12</v>
      </c>
      <c r="B4011" s="273">
        <v>15</v>
      </c>
      <c r="C4011" s="273">
        <v>2020</v>
      </c>
      <c r="D4011" s="273">
        <v>99</v>
      </c>
      <c r="E4011" s="273">
        <v>99</v>
      </c>
      <c r="F4011" s="273">
        <v>99</v>
      </c>
      <c r="G4011" s="273">
        <v>99</v>
      </c>
      <c r="H4011" s="273">
        <v>99</v>
      </c>
      <c r="I4011" s="273">
        <v>99</v>
      </c>
      <c r="J4011" s="273">
        <v>999</v>
      </c>
      <c r="K4011" s="273">
        <v>7</v>
      </c>
      <c r="L4011" s="273">
        <v>99</v>
      </c>
      <c r="M4011" s="273">
        <v>99</v>
      </c>
      <c r="N4011" s="273">
        <v>99</v>
      </c>
      <c r="O4011" s="273">
        <v>99</v>
      </c>
      <c r="P4011" s="273">
        <v>9999</v>
      </c>
      <c r="Q4011" s="273">
        <v>6</v>
      </c>
      <c r="R4011" s="273">
        <v>11</v>
      </c>
      <c r="S4011" s="273">
        <v>11</v>
      </c>
      <c r="T4011" s="273">
        <v>0.16563770516488477</v>
      </c>
      <c r="U4011" s="273">
        <v>0.16058932819531571</v>
      </c>
      <c r="V4011" s="273">
        <v>14</v>
      </c>
      <c r="W4011" s="273">
        <v>57</v>
      </c>
      <c r="X4011" s="273">
        <v>139.40608687087561</v>
      </c>
      <c r="Y4011" s="273">
        <v>128.6718181818182</v>
      </c>
      <c r="Z4011" s="273">
        <v>128.6718181818182</v>
      </c>
      <c r="AA4011" s="273">
        <v>29.783322611574455</v>
      </c>
      <c r="AB4011" s="273">
        <v>3.9542842128966447</v>
      </c>
      <c r="AC4011" s="273">
        <v>-55.00085523046539</v>
      </c>
      <c r="AD4011" s="273">
        <v>0</v>
      </c>
      <c r="AE4011" s="273">
        <v>0</v>
      </c>
      <c r="AF4011" s="273">
        <v>0</v>
      </c>
      <c r="AG4011" s="273">
        <v>0</v>
      </c>
      <c r="AH4011" s="273">
        <v>0</v>
      </c>
      <c r="AI4011" s="273">
        <v>0</v>
      </c>
      <c r="AJ4011" s="273">
        <v>0</v>
      </c>
      <c r="AK4011" s="273">
        <v>0</v>
      </c>
      <c r="AL4011" s="273">
        <v>0</v>
      </c>
      <c r="AM4011" s="273">
        <v>0</v>
      </c>
    </row>
    <row r="4012" spans="1:39" ht="15" customHeight="1">
      <c r="A4012">
        <v>13</v>
      </c>
      <c r="B4012">
        <v>1</v>
      </c>
      <c r="C4012">
        <v>2024</v>
      </c>
      <c r="D4012">
        <v>99</v>
      </c>
      <c r="E4012">
        <v>99</v>
      </c>
      <c r="F4012">
        <v>99</v>
      </c>
      <c r="G4012">
        <v>99</v>
      </c>
      <c r="H4012">
        <v>99</v>
      </c>
      <c r="I4012">
        <v>99</v>
      </c>
      <c r="J4012">
        <v>999</v>
      </c>
      <c r="K4012">
        <v>99</v>
      </c>
      <c r="L4012">
        <v>99</v>
      </c>
      <c r="M4012">
        <v>99</v>
      </c>
      <c r="N4012">
        <v>99</v>
      </c>
      <c r="O4012">
        <v>1</v>
      </c>
      <c r="Q4012">
        <v>11</v>
      </c>
      <c r="R4012">
        <v>381</v>
      </c>
      <c r="S4012">
        <v>381</v>
      </c>
      <c r="T4012">
        <v>5.8624403754423762</v>
      </c>
      <c r="U4012">
        <v>5.8343986359062612</v>
      </c>
      <c r="V4012">
        <v>9.1312335958005253</v>
      </c>
      <c r="W4012">
        <v>58.847769028871397</v>
      </c>
      <c r="X4012">
        <v>148.50979488885659</v>
      </c>
      <c r="Y4012">
        <v>137.07454068241472</v>
      </c>
      <c r="Z4012">
        <v>137.07454068241472</v>
      </c>
      <c r="AA4012">
        <v>26.821130221596366</v>
      </c>
      <c r="AB4012">
        <v>2.5187853818201495</v>
      </c>
      <c r="AC4012">
        <v>-57.598678700696397</v>
      </c>
      <c r="AD4012">
        <v>8</v>
      </c>
      <c r="AE4012">
        <v>1</v>
      </c>
      <c r="AF4012">
        <v>0</v>
      </c>
      <c r="AG4012">
        <v>0</v>
      </c>
      <c r="AH4012">
        <v>34</v>
      </c>
      <c r="AI4012">
        <v>12</v>
      </c>
      <c r="AJ4012">
        <v>9</v>
      </c>
      <c r="AK4012">
        <v>5</v>
      </c>
      <c r="AL4012">
        <v>0</v>
      </c>
      <c r="AM4012">
        <v>0</v>
      </c>
    </row>
    <row r="4013" spans="1:39" ht="15" customHeight="1">
      <c r="A4013">
        <v>13</v>
      </c>
      <c r="B4013">
        <v>2</v>
      </c>
      <c r="C4013">
        <v>2024</v>
      </c>
      <c r="D4013">
        <v>99</v>
      </c>
      <c r="E4013">
        <v>99</v>
      </c>
      <c r="F4013">
        <v>99</v>
      </c>
      <c r="G4013">
        <v>99</v>
      </c>
      <c r="H4013">
        <v>99</v>
      </c>
      <c r="I4013">
        <v>99</v>
      </c>
      <c r="J4013">
        <v>999</v>
      </c>
      <c r="K4013">
        <v>99</v>
      </c>
      <c r="L4013">
        <v>99</v>
      </c>
      <c r="M4013">
        <v>99</v>
      </c>
      <c r="N4013">
        <v>99</v>
      </c>
      <c r="O4013">
        <v>2</v>
      </c>
      <c r="Q4013">
        <v>6</v>
      </c>
      <c r="R4013">
        <v>163</v>
      </c>
      <c r="S4013">
        <v>163</v>
      </c>
      <c r="T4013">
        <v>2.5080781658716722</v>
      </c>
      <c r="U4013">
        <v>2.7803587214402903</v>
      </c>
      <c r="V4013">
        <v>4.5950920245398761</v>
      </c>
      <c r="W4013">
        <v>60.478527607361961</v>
      </c>
      <c r="X4013">
        <v>165.42349899301419</v>
      </c>
      <c r="Y4013">
        <v>152.68588957055212</v>
      </c>
      <c r="Z4013">
        <v>152.68588957055212</v>
      </c>
      <c r="AA4013">
        <v>22.954320809829326</v>
      </c>
      <c r="AB4013">
        <v>3.1101208690001099</v>
      </c>
      <c r="AC4013">
        <v>-49.847519677054493</v>
      </c>
      <c r="AD4013">
        <v>3</v>
      </c>
      <c r="AE4013">
        <v>4</v>
      </c>
      <c r="AF4013">
        <v>0</v>
      </c>
      <c r="AG4013">
        <v>0</v>
      </c>
      <c r="AH4013">
        <v>9</v>
      </c>
      <c r="AI4013">
        <v>2</v>
      </c>
      <c r="AJ4013">
        <v>0</v>
      </c>
      <c r="AK4013">
        <v>0</v>
      </c>
      <c r="AL4013">
        <v>0</v>
      </c>
      <c r="AM4013">
        <v>0</v>
      </c>
    </row>
    <row r="4014" spans="1:39" ht="15" customHeight="1">
      <c r="A4014">
        <v>13</v>
      </c>
      <c r="B4014">
        <v>3</v>
      </c>
      <c r="C4014">
        <v>2024</v>
      </c>
      <c r="D4014">
        <v>99</v>
      </c>
      <c r="E4014">
        <v>99</v>
      </c>
      <c r="F4014">
        <v>99</v>
      </c>
      <c r="G4014">
        <v>99</v>
      </c>
      <c r="H4014">
        <v>99</v>
      </c>
      <c r="I4014">
        <v>99</v>
      </c>
      <c r="J4014">
        <v>999</v>
      </c>
      <c r="K4014">
        <v>99</v>
      </c>
      <c r="L4014">
        <v>99</v>
      </c>
      <c r="M4014">
        <v>99</v>
      </c>
      <c r="N4014">
        <v>99</v>
      </c>
      <c r="O4014">
        <v>3</v>
      </c>
      <c r="Q4014">
        <v>3</v>
      </c>
      <c r="R4014">
        <v>230</v>
      </c>
      <c r="S4014">
        <v>230</v>
      </c>
      <c r="T4014">
        <v>3.539006000923218</v>
      </c>
      <c r="U4014">
        <v>3.3920023379867765</v>
      </c>
      <c r="V4014">
        <v>8.0956521739130434</v>
      </c>
      <c r="W4014">
        <v>58.904347826086955</v>
      </c>
      <c r="X4014">
        <v>143.02510716472753</v>
      </c>
      <c r="Y4014">
        <v>132.01217391304351</v>
      </c>
      <c r="Z4014">
        <v>132.01217391304351</v>
      </c>
      <c r="AA4014">
        <v>28.370330944188726</v>
      </c>
      <c r="AB4014">
        <v>1.5518511416928773</v>
      </c>
      <c r="AC4014">
        <v>-38.576859794112913</v>
      </c>
      <c r="AD4014">
        <v>11</v>
      </c>
      <c r="AE4014">
        <v>0</v>
      </c>
      <c r="AF4014">
        <v>0</v>
      </c>
      <c r="AG4014">
        <v>1</v>
      </c>
      <c r="AH4014">
        <v>3</v>
      </c>
      <c r="AI4014">
        <v>4</v>
      </c>
      <c r="AJ4014">
        <v>1</v>
      </c>
      <c r="AK4014">
        <v>3</v>
      </c>
      <c r="AL4014">
        <v>0</v>
      </c>
      <c r="AM4014">
        <v>0</v>
      </c>
    </row>
    <row r="4015" spans="1:39" ht="15" customHeight="1">
      <c r="A4015">
        <v>13</v>
      </c>
      <c r="B4015">
        <v>4</v>
      </c>
      <c r="C4015">
        <v>2024</v>
      </c>
      <c r="D4015">
        <v>99</v>
      </c>
      <c r="E4015">
        <v>99</v>
      </c>
      <c r="F4015">
        <v>99</v>
      </c>
      <c r="G4015">
        <v>99</v>
      </c>
      <c r="H4015">
        <v>99</v>
      </c>
      <c r="I4015">
        <v>99</v>
      </c>
      <c r="J4015">
        <v>999</v>
      </c>
      <c r="K4015">
        <v>99</v>
      </c>
      <c r="L4015">
        <v>99</v>
      </c>
      <c r="M4015">
        <v>99</v>
      </c>
      <c r="N4015">
        <v>99</v>
      </c>
      <c r="O4015">
        <v>4</v>
      </c>
      <c r="Q4015">
        <v>42</v>
      </c>
      <c r="R4015">
        <v>1179</v>
      </c>
      <c r="S4015">
        <v>1179</v>
      </c>
      <c r="T4015">
        <v>18.14125250038467</v>
      </c>
      <c r="U4015">
        <v>18.28122893111172</v>
      </c>
      <c r="V4015">
        <v>6.7769296013570841</v>
      </c>
      <c r="W4015">
        <v>59.08312128922816</v>
      </c>
      <c r="X4015">
        <v>150.37497116843437</v>
      </c>
      <c r="Y4015">
        <v>138.7960983884648</v>
      </c>
      <c r="Z4015">
        <v>138.7960983884648</v>
      </c>
      <c r="AA4015">
        <v>33.048613049144805</v>
      </c>
      <c r="AB4015">
        <v>3.4760606369669058</v>
      </c>
      <c r="AC4015">
        <v>-56.923505996243215</v>
      </c>
      <c r="AD4015">
        <v>29</v>
      </c>
      <c r="AE4015">
        <v>5</v>
      </c>
      <c r="AF4015">
        <v>0</v>
      </c>
      <c r="AG4015">
        <v>2</v>
      </c>
      <c r="AH4015">
        <v>57</v>
      </c>
      <c r="AI4015">
        <v>20</v>
      </c>
      <c r="AJ4015">
        <v>7</v>
      </c>
      <c r="AK4015">
        <v>18</v>
      </c>
      <c r="AL4015">
        <v>0</v>
      </c>
      <c r="AM4015">
        <v>0</v>
      </c>
    </row>
    <row r="4016" spans="1:39" ht="15" customHeight="1">
      <c r="A4016">
        <v>13</v>
      </c>
      <c r="B4016">
        <v>5</v>
      </c>
      <c r="C4016">
        <v>2024</v>
      </c>
      <c r="D4016">
        <v>99</v>
      </c>
      <c r="E4016">
        <v>99</v>
      </c>
      <c r="F4016">
        <v>99</v>
      </c>
      <c r="G4016">
        <v>99</v>
      </c>
      <c r="H4016">
        <v>99</v>
      </c>
      <c r="I4016">
        <v>99</v>
      </c>
      <c r="J4016">
        <v>999</v>
      </c>
      <c r="K4016">
        <v>99</v>
      </c>
      <c r="L4016">
        <v>99</v>
      </c>
      <c r="M4016">
        <v>99</v>
      </c>
      <c r="N4016">
        <v>99</v>
      </c>
      <c r="O4016">
        <v>7</v>
      </c>
      <c r="Q4016">
        <v>11</v>
      </c>
      <c r="R4016">
        <v>234</v>
      </c>
      <c r="S4016">
        <v>234</v>
      </c>
      <c r="T4016">
        <v>3.6005539313740575</v>
      </c>
      <c r="U4016">
        <v>4.3051331925193788</v>
      </c>
      <c r="V4016">
        <v>8.7991452991452999</v>
      </c>
      <c r="W4016">
        <v>57.20940170940171</v>
      </c>
      <c r="X4016">
        <v>178.4245909381338</v>
      </c>
      <c r="Y4016">
        <v>164.68589743589749</v>
      </c>
      <c r="Z4016">
        <v>164.68589743589749</v>
      </c>
      <c r="AA4016">
        <v>32.542961969790746</v>
      </c>
      <c r="AB4016">
        <v>4.2980512957843349</v>
      </c>
      <c r="AC4016">
        <v>-62.226331011971482</v>
      </c>
      <c r="AD4016">
        <v>5</v>
      </c>
      <c r="AE4016">
        <v>2</v>
      </c>
      <c r="AF4016">
        <v>0</v>
      </c>
      <c r="AG4016">
        <v>3</v>
      </c>
      <c r="AH4016">
        <v>25</v>
      </c>
      <c r="AI4016">
        <v>6</v>
      </c>
      <c r="AJ4016">
        <v>0</v>
      </c>
      <c r="AK4016">
        <v>2</v>
      </c>
      <c r="AL4016">
        <v>0</v>
      </c>
      <c r="AM4016">
        <v>0</v>
      </c>
    </row>
    <row r="4017" spans="1:39" ht="15" customHeight="1">
      <c r="A4017">
        <v>13</v>
      </c>
      <c r="B4017">
        <v>6</v>
      </c>
      <c r="C4017">
        <v>2024</v>
      </c>
      <c r="D4017">
        <v>99</v>
      </c>
      <c r="E4017">
        <v>99</v>
      </c>
      <c r="F4017">
        <v>99</v>
      </c>
      <c r="G4017">
        <v>99</v>
      </c>
      <c r="H4017">
        <v>99</v>
      </c>
      <c r="I4017">
        <v>99</v>
      </c>
      <c r="J4017">
        <v>999</v>
      </c>
      <c r="K4017">
        <v>99</v>
      </c>
      <c r="L4017">
        <v>99</v>
      </c>
      <c r="M4017">
        <v>99</v>
      </c>
      <c r="N4017">
        <v>99</v>
      </c>
      <c r="O4017">
        <v>8</v>
      </c>
      <c r="Q4017">
        <v>5</v>
      </c>
      <c r="R4017">
        <v>101</v>
      </c>
      <c r="S4017">
        <v>101</v>
      </c>
      <c r="T4017">
        <v>1.5540852438836743</v>
      </c>
      <c r="U4017">
        <v>1.4571864550040869</v>
      </c>
      <c r="V4017">
        <v>5.0693069306930685</v>
      </c>
      <c r="W4017">
        <v>60.623762376237607</v>
      </c>
      <c r="X4017">
        <v>139.91933321176111</v>
      </c>
      <c r="Y4017">
        <v>129.14554455445543</v>
      </c>
      <c r="Z4017">
        <v>129.14554455445543</v>
      </c>
      <c r="AA4017">
        <v>28.805714933364801</v>
      </c>
      <c r="AB4017">
        <v>2.8592441192795008</v>
      </c>
      <c r="AC4017">
        <v>-68.904091446593299</v>
      </c>
      <c r="AD4017">
        <v>1</v>
      </c>
      <c r="AE4017">
        <v>0</v>
      </c>
      <c r="AF4017">
        <v>0</v>
      </c>
      <c r="AG4017">
        <v>0</v>
      </c>
      <c r="AH4017">
        <v>8</v>
      </c>
      <c r="AI4017">
        <v>1</v>
      </c>
      <c r="AJ4017">
        <v>0</v>
      </c>
      <c r="AK4017">
        <v>0</v>
      </c>
      <c r="AL4017">
        <v>0</v>
      </c>
      <c r="AM4017">
        <v>0</v>
      </c>
    </row>
    <row r="4018" spans="1:39" ht="15" customHeight="1">
      <c r="A4018">
        <v>13</v>
      </c>
      <c r="B4018">
        <v>7</v>
      </c>
      <c r="C4018">
        <v>2024</v>
      </c>
      <c r="D4018">
        <v>99</v>
      </c>
      <c r="E4018">
        <v>99</v>
      </c>
      <c r="F4018">
        <v>99</v>
      </c>
      <c r="G4018">
        <v>99</v>
      </c>
      <c r="H4018">
        <v>99</v>
      </c>
      <c r="I4018">
        <v>99</v>
      </c>
      <c r="J4018">
        <v>999</v>
      </c>
      <c r="K4018">
        <v>99</v>
      </c>
      <c r="L4018">
        <v>99</v>
      </c>
      <c r="M4018">
        <v>99</v>
      </c>
      <c r="N4018">
        <v>99</v>
      </c>
      <c r="O4018">
        <v>9</v>
      </c>
      <c r="Q4018">
        <v>4</v>
      </c>
      <c r="R4018">
        <v>41</v>
      </c>
      <c r="S4018">
        <v>41</v>
      </c>
      <c r="T4018">
        <v>0.63086628712109549</v>
      </c>
      <c r="U4018">
        <v>0.65869828162217026</v>
      </c>
      <c r="V4018">
        <v>2.4390243902439024</v>
      </c>
      <c r="W4018">
        <v>60.317073170731696</v>
      </c>
      <c r="X4018">
        <v>155.80688634621995</v>
      </c>
      <c r="Y4018">
        <v>143.80975609756101</v>
      </c>
      <c r="Z4018">
        <v>143.80975609756101</v>
      </c>
      <c r="AA4018">
        <v>27.491176454770621</v>
      </c>
      <c r="AB4018">
        <v>3.2191426247601762</v>
      </c>
      <c r="AC4018">
        <v>-61.9919307405642</v>
      </c>
      <c r="AD4018">
        <v>1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</row>
    <row r="4019" spans="1:39">
      <c r="A4019">
        <v>13</v>
      </c>
      <c r="B4019">
        <v>8</v>
      </c>
      <c r="C4019">
        <v>2024</v>
      </c>
      <c r="D4019">
        <v>99</v>
      </c>
      <c r="E4019">
        <v>99</v>
      </c>
      <c r="F4019">
        <v>99</v>
      </c>
      <c r="G4019">
        <v>99</v>
      </c>
      <c r="H4019">
        <v>99</v>
      </c>
      <c r="I4019">
        <v>99</v>
      </c>
      <c r="J4019">
        <v>999</v>
      </c>
      <c r="K4019">
        <v>99</v>
      </c>
      <c r="L4019">
        <v>99</v>
      </c>
      <c r="M4019">
        <v>99</v>
      </c>
      <c r="N4019">
        <v>99</v>
      </c>
      <c r="O4019">
        <v>11</v>
      </c>
      <c r="Q4019">
        <v>21</v>
      </c>
      <c r="R4019">
        <v>742</v>
      </c>
      <c r="S4019">
        <v>738</v>
      </c>
      <c r="T4019">
        <v>11.417141098630562</v>
      </c>
      <c r="U4019">
        <v>11.115525123694445</v>
      </c>
      <c r="V4019">
        <v>3.7169811320754702</v>
      </c>
      <c r="W4019">
        <v>60.523035230352306</v>
      </c>
      <c r="X4019">
        <v>146.06331749568523</v>
      </c>
      <c r="Y4019">
        <v>134.09474393531008</v>
      </c>
      <c r="Z4019">
        <v>134.82154471544723</v>
      </c>
      <c r="AA4019">
        <v>25.272419477203343</v>
      </c>
      <c r="AB4019">
        <v>3.3941820941413128</v>
      </c>
      <c r="AC4019">
        <v>-52.824883545764393</v>
      </c>
      <c r="AD4019">
        <v>10</v>
      </c>
      <c r="AE4019">
        <v>0</v>
      </c>
      <c r="AF4019">
        <v>0</v>
      </c>
      <c r="AG4019">
        <v>0</v>
      </c>
      <c r="AH4019">
        <v>71</v>
      </c>
      <c r="AI4019">
        <v>6</v>
      </c>
      <c r="AJ4019">
        <v>6</v>
      </c>
      <c r="AK4019">
        <v>1</v>
      </c>
      <c r="AL4019">
        <v>0</v>
      </c>
      <c r="AM4019">
        <v>0</v>
      </c>
    </row>
    <row r="4020" spans="1:39">
      <c r="A4020">
        <v>13</v>
      </c>
      <c r="B4020">
        <v>9</v>
      </c>
      <c r="C4020">
        <v>2024</v>
      </c>
      <c r="D4020">
        <v>99</v>
      </c>
      <c r="E4020">
        <v>99</v>
      </c>
      <c r="F4020">
        <v>99</v>
      </c>
      <c r="G4020">
        <v>99</v>
      </c>
      <c r="H4020">
        <v>99</v>
      </c>
      <c r="I4020">
        <v>99</v>
      </c>
      <c r="J4020">
        <v>999</v>
      </c>
      <c r="K4020">
        <v>99</v>
      </c>
      <c r="L4020">
        <v>99</v>
      </c>
      <c r="M4020">
        <v>99</v>
      </c>
      <c r="N4020">
        <v>99</v>
      </c>
      <c r="O4020">
        <v>14</v>
      </c>
      <c r="Q4020">
        <v>8</v>
      </c>
      <c r="R4020">
        <v>93</v>
      </c>
      <c r="S4020">
        <v>93</v>
      </c>
      <c r="T4020">
        <v>1.4309893829819973</v>
      </c>
      <c r="U4020">
        <v>1.5283046881170539</v>
      </c>
      <c r="V4020">
        <v>1.4623655913978495</v>
      </c>
      <c r="W4020">
        <v>61.537634408602152</v>
      </c>
      <c r="X4020">
        <v>159.37161430119173</v>
      </c>
      <c r="Y4020">
        <v>147.09999999999997</v>
      </c>
      <c r="Z4020">
        <v>147.09999999999997</v>
      </c>
      <c r="AA4020">
        <v>24.482220891597169</v>
      </c>
      <c r="AB4020">
        <v>2.86078092874242</v>
      </c>
      <c r="AC4020">
        <v>-60.876087833676813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</row>
    <row r="4021" spans="1:39">
      <c r="A4021">
        <v>13</v>
      </c>
      <c r="B4021">
        <v>10</v>
      </c>
      <c r="C4021">
        <v>2024</v>
      </c>
      <c r="D4021">
        <v>99</v>
      </c>
      <c r="E4021">
        <v>99</v>
      </c>
      <c r="F4021">
        <v>99</v>
      </c>
      <c r="G4021">
        <v>99</v>
      </c>
      <c r="H4021">
        <v>99</v>
      </c>
      <c r="I4021">
        <v>99</v>
      </c>
      <c r="J4021">
        <v>999</v>
      </c>
      <c r="K4021">
        <v>99</v>
      </c>
      <c r="L4021">
        <v>99</v>
      </c>
      <c r="M4021">
        <v>99</v>
      </c>
      <c r="N4021">
        <v>99</v>
      </c>
      <c r="O4021">
        <v>15</v>
      </c>
      <c r="Q4021">
        <v>4</v>
      </c>
      <c r="R4021">
        <v>26</v>
      </c>
      <c r="S4021">
        <v>26</v>
      </c>
      <c r="T4021">
        <v>0.40006154793045073</v>
      </c>
      <c r="U4021">
        <v>0.4401599724553697</v>
      </c>
      <c r="V4021">
        <v>2.5384615384615392</v>
      </c>
      <c r="W4021">
        <v>60.076923076923087</v>
      </c>
      <c r="X4021">
        <v>164.18034836236347</v>
      </c>
      <c r="Y4021">
        <v>151.53846153846149</v>
      </c>
      <c r="Z4021">
        <v>151.53846153846149</v>
      </c>
      <c r="AA4021">
        <v>28.072078612620313</v>
      </c>
      <c r="AB4021">
        <v>5.1881749935129529</v>
      </c>
      <c r="AC4021">
        <v>-79.968455834326022</v>
      </c>
      <c r="AD4021">
        <v>1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</row>
    <row r="4022" spans="1:39" s="276" customFormat="1">
      <c r="A4022" s="276">
        <v>13</v>
      </c>
      <c r="B4022" s="276">
        <v>11</v>
      </c>
      <c r="C4022" s="276">
        <v>2024</v>
      </c>
      <c r="D4022" s="276">
        <v>99</v>
      </c>
      <c r="E4022" s="276">
        <v>99</v>
      </c>
      <c r="F4022" s="276">
        <v>99</v>
      </c>
      <c r="G4022" s="276">
        <v>99</v>
      </c>
      <c r="H4022" s="276">
        <v>99</v>
      </c>
      <c r="I4022" s="276">
        <v>99</v>
      </c>
      <c r="J4022" s="276">
        <v>999</v>
      </c>
      <c r="K4022" s="276">
        <v>99</v>
      </c>
      <c r="L4022" s="276">
        <v>99</v>
      </c>
      <c r="M4022" s="276">
        <v>99</v>
      </c>
      <c r="N4022" s="276">
        <v>99</v>
      </c>
      <c r="O4022" s="276">
        <v>16</v>
      </c>
      <c r="Q4022" s="276">
        <v>129</v>
      </c>
      <c r="R4022" s="276">
        <v>3246</v>
      </c>
      <c r="S4022" s="276">
        <v>3238</v>
      </c>
      <c r="T4022" s="276">
        <v>49.946145560855506</v>
      </c>
      <c r="U4022" s="276">
        <v>49.20118226521739</v>
      </c>
      <c r="V4022" s="276">
        <v>4.4242144177449179</v>
      </c>
      <c r="W4022" s="276">
        <v>60.428042001235355</v>
      </c>
      <c r="X4022" s="276">
        <v>147.30729511911974</v>
      </c>
      <c r="Y4022" s="276">
        <v>135.6790203327173</v>
      </c>
      <c r="Z4022" s="276">
        <v>136.01423718344665</v>
      </c>
      <c r="AA4022" s="276">
        <v>30.094274220322891</v>
      </c>
      <c r="AB4022" s="276">
        <v>4.3939263272110329</v>
      </c>
      <c r="AC4022" s="276">
        <v>-64.594922878707507</v>
      </c>
      <c r="AD4022" s="276">
        <v>54</v>
      </c>
      <c r="AE4022" s="276">
        <v>0</v>
      </c>
      <c r="AF4022" s="276">
        <v>0</v>
      </c>
      <c r="AG4022" s="276">
        <v>10</v>
      </c>
      <c r="AH4022" s="276">
        <v>46</v>
      </c>
      <c r="AI4022" s="276">
        <v>4</v>
      </c>
      <c r="AJ4022" s="276">
        <v>3</v>
      </c>
      <c r="AK4022" s="276">
        <v>11</v>
      </c>
      <c r="AL4022" s="276">
        <v>0</v>
      </c>
      <c r="AM4022" s="276">
        <v>0</v>
      </c>
    </row>
    <row r="4023" spans="1:39" s="276" customFormat="1">
      <c r="A4023" s="276">
        <v>13</v>
      </c>
      <c r="B4023" s="276">
        <v>12</v>
      </c>
      <c r="C4023" s="276">
        <v>2024</v>
      </c>
      <c r="D4023" s="276">
        <v>99</v>
      </c>
      <c r="E4023" s="276">
        <v>99</v>
      </c>
      <c r="F4023" s="276">
        <v>99</v>
      </c>
      <c r="G4023" s="276">
        <v>99</v>
      </c>
      <c r="H4023" s="276">
        <v>99</v>
      </c>
      <c r="I4023" s="276">
        <v>99</v>
      </c>
      <c r="J4023" s="276">
        <v>999</v>
      </c>
      <c r="K4023" s="276">
        <v>99</v>
      </c>
      <c r="L4023" s="276">
        <v>99</v>
      </c>
      <c r="M4023" s="276">
        <v>99</v>
      </c>
      <c r="N4023" s="276">
        <v>99</v>
      </c>
      <c r="O4023" s="276">
        <v>18</v>
      </c>
      <c r="Q4023" s="276">
        <v>2</v>
      </c>
      <c r="R4023" s="276">
        <v>54</v>
      </c>
      <c r="S4023" s="276">
        <v>54</v>
      </c>
      <c r="T4023" s="276">
        <v>0.83089706108632078</v>
      </c>
      <c r="U4023" s="276">
        <v>0.81550247891616945</v>
      </c>
      <c r="V4023" s="276">
        <v>0</v>
      </c>
      <c r="W4023" s="276">
        <v>63.259259259259267</v>
      </c>
      <c r="X4023" s="276">
        <v>146.45880983909149</v>
      </c>
      <c r="Y4023" s="276">
        <v>135.18148148148148</v>
      </c>
      <c r="Z4023" s="276">
        <v>135.18148148148148</v>
      </c>
      <c r="AA4023" s="276">
        <v>28.866218074998326</v>
      </c>
      <c r="AB4023" s="276">
        <v>1.1252190763676087</v>
      </c>
      <c r="AC4023" s="276">
        <v>-28.321030138357219</v>
      </c>
      <c r="AD4023" s="276">
        <v>0</v>
      </c>
      <c r="AE4023" s="276">
        <v>0</v>
      </c>
      <c r="AF4023" s="276">
        <v>0</v>
      </c>
      <c r="AG4023" s="276">
        <v>0</v>
      </c>
      <c r="AH4023" s="276">
        <v>2</v>
      </c>
      <c r="AI4023" s="276">
        <v>0</v>
      </c>
      <c r="AJ4023" s="276">
        <v>0</v>
      </c>
      <c r="AK4023" s="276">
        <v>0</v>
      </c>
      <c r="AL4023" s="276">
        <v>0</v>
      </c>
      <c r="AM4023" s="276">
        <v>0</v>
      </c>
    </row>
    <row r="4024" spans="1:39" s="276" customFormat="1">
      <c r="A4024" s="276">
        <v>13</v>
      </c>
      <c r="B4024" s="276">
        <v>13</v>
      </c>
      <c r="C4024" s="276">
        <v>2024</v>
      </c>
      <c r="D4024" s="276">
        <v>99</v>
      </c>
      <c r="E4024" s="276">
        <v>99</v>
      </c>
      <c r="F4024" s="276">
        <v>99</v>
      </c>
      <c r="G4024" s="276">
        <v>99</v>
      </c>
      <c r="H4024" s="276">
        <v>99</v>
      </c>
      <c r="I4024" s="276">
        <v>99</v>
      </c>
      <c r="J4024" s="276">
        <v>999</v>
      </c>
      <c r="K4024" s="276">
        <v>99</v>
      </c>
      <c r="L4024" s="276">
        <v>99</v>
      </c>
      <c r="M4024" s="276">
        <v>99</v>
      </c>
      <c r="N4024" s="276">
        <v>99</v>
      </c>
      <c r="O4024" s="276">
        <v>55</v>
      </c>
      <c r="Q4024" s="276">
        <v>1</v>
      </c>
      <c r="R4024" s="276">
        <v>9</v>
      </c>
      <c r="S4024" s="276">
        <v>9</v>
      </c>
      <c r="T4024" s="276">
        <v>0.13848284351438675</v>
      </c>
      <c r="U4024" s="276">
        <v>0.19031891600887504</v>
      </c>
      <c r="V4024" s="276">
        <v>0</v>
      </c>
      <c r="W4024" s="276">
        <v>62.33333333333335</v>
      </c>
      <c r="X4024" s="276">
        <v>205.08005296737687</v>
      </c>
      <c r="Y4024" s="276">
        <v>189.28888888888889</v>
      </c>
      <c r="Z4024" s="276">
        <v>189.28888888888889</v>
      </c>
      <c r="AA4024" s="276">
        <v>30.68931933079746</v>
      </c>
      <c r="AB4024" s="276">
        <v>1.2472191289246477</v>
      </c>
      <c r="AC4024" s="276">
        <v>-39.962833004636202</v>
      </c>
      <c r="AD4024" s="276">
        <v>0</v>
      </c>
      <c r="AE4024" s="276">
        <v>0</v>
      </c>
      <c r="AF4024" s="276">
        <v>0</v>
      </c>
      <c r="AG4024" s="276">
        <v>0</v>
      </c>
      <c r="AH4024" s="276">
        <v>0</v>
      </c>
      <c r="AI4024" s="276">
        <v>0</v>
      </c>
      <c r="AJ4024" s="276">
        <v>0</v>
      </c>
      <c r="AK4024" s="276">
        <v>0</v>
      </c>
      <c r="AL4024" s="276">
        <v>0</v>
      </c>
      <c r="AM4024" s="276">
        <v>0</v>
      </c>
    </row>
    <row r="4025" spans="1:39" s="276" customFormat="1">
      <c r="A4025" s="276">
        <v>13</v>
      </c>
      <c r="B4025" s="276">
        <v>14</v>
      </c>
      <c r="C4025" s="276">
        <v>2024</v>
      </c>
      <c r="D4025" s="276">
        <v>99</v>
      </c>
      <c r="E4025" s="276">
        <v>99</v>
      </c>
      <c r="F4025" s="276">
        <v>99</v>
      </c>
      <c r="G4025" s="276">
        <v>99</v>
      </c>
      <c r="H4025" s="276">
        <v>99</v>
      </c>
      <c r="I4025" s="276">
        <v>99</v>
      </c>
      <c r="J4025" s="276">
        <v>999</v>
      </c>
      <c r="K4025" s="276">
        <v>99</v>
      </c>
      <c r="L4025" s="276">
        <v>99</v>
      </c>
      <c r="M4025" s="276">
        <v>99</v>
      </c>
      <c r="N4025" s="276">
        <v>99</v>
      </c>
      <c r="O4025" s="276">
        <v>56</v>
      </c>
    </row>
    <row r="4026" spans="1:39">
      <c r="A4026">
        <v>13</v>
      </c>
      <c r="B4026">
        <v>15</v>
      </c>
      <c r="C4026">
        <v>2023</v>
      </c>
      <c r="D4026">
        <v>99</v>
      </c>
      <c r="E4026">
        <v>99</v>
      </c>
      <c r="F4026">
        <v>99</v>
      </c>
      <c r="G4026">
        <v>99</v>
      </c>
      <c r="H4026">
        <v>99</v>
      </c>
      <c r="I4026">
        <v>99</v>
      </c>
      <c r="J4026">
        <v>999</v>
      </c>
      <c r="K4026">
        <v>99</v>
      </c>
      <c r="L4026">
        <v>99</v>
      </c>
      <c r="M4026">
        <v>99</v>
      </c>
      <c r="N4026">
        <v>99</v>
      </c>
      <c r="O4026">
        <v>1</v>
      </c>
      <c r="Q4026">
        <v>11</v>
      </c>
      <c r="R4026">
        <v>331</v>
      </c>
      <c r="S4026">
        <v>331</v>
      </c>
      <c r="T4026">
        <v>5.605419136325148</v>
      </c>
      <c r="U4026">
        <v>5.6641414752643549</v>
      </c>
      <c r="V4026">
        <v>7.8670694864048354</v>
      </c>
      <c r="W4026">
        <v>58.646525679758312</v>
      </c>
      <c r="X4026">
        <v>150.89374265579525</v>
      </c>
      <c r="Y4026">
        <v>139.27492447129924</v>
      </c>
      <c r="Z4026">
        <v>139.27492447129924</v>
      </c>
      <c r="AA4026">
        <v>27.259487213099398</v>
      </c>
      <c r="AB4026">
        <v>3.546686255841796</v>
      </c>
      <c r="AC4026">
        <v>-54.06780633803757</v>
      </c>
      <c r="AD4026">
        <v>7</v>
      </c>
      <c r="AE4026">
        <v>1</v>
      </c>
      <c r="AF4026">
        <v>1</v>
      </c>
      <c r="AG4026">
        <v>1</v>
      </c>
      <c r="AH4026">
        <v>40</v>
      </c>
      <c r="AI4026">
        <v>14</v>
      </c>
      <c r="AJ4026">
        <v>9</v>
      </c>
      <c r="AK4026">
        <v>1</v>
      </c>
      <c r="AL4026">
        <v>0</v>
      </c>
      <c r="AM4026">
        <v>0</v>
      </c>
    </row>
    <row r="4027" spans="1:39">
      <c r="A4027">
        <v>13</v>
      </c>
      <c r="B4027">
        <v>16</v>
      </c>
      <c r="C4027">
        <v>2023</v>
      </c>
      <c r="D4027">
        <v>99</v>
      </c>
      <c r="E4027">
        <v>99</v>
      </c>
      <c r="F4027">
        <v>99</v>
      </c>
      <c r="G4027">
        <v>99</v>
      </c>
      <c r="H4027">
        <v>99</v>
      </c>
      <c r="I4027">
        <v>99</v>
      </c>
      <c r="J4027">
        <v>999</v>
      </c>
      <c r="K4027">
        <v>99</v>
      </c>
      <c r="L4027">
        <v>99</v>
      </c>
      <c r="M4027">
        <v>99</v>
      </c>
      <c r="N4027">
        <v>99</v>
      </c>
      <c r="O4027">
        <v>2</v>
      </c>
      <c r="Q4027">
        <v>10</v>
      </c>
      <c r="R4027">
        <v>202</v>
      </c>
      <c r="S4027">
        <v>202</v>
      </c>
      <c r="T4027">
        <v>3.4208298052497894</v>
      </c>
      <c r="U4027">
        <v>3.947292276212043</v>
      </c>
      <c r="V4027">
        <v>6.2326732673267315</v>
      </c>
      <c r="W4027">
        <v>59.128712871287121</v>
      </c>
      <c r="X4027">
        <v>172.31101766731385</v>
      </c>
      <c r="Y4027">
        <v>159.04306930693068</v>
      </c>
      <c r="Z4027">
        <v>159.04306930693068</v>
      </c>
      <c r="AA4027">
        <v>29.624857044984807</v>
      </c>
      <c r="AB4027">
        <v>3.9656030126817847</v>
      </c>
      <c r="AC4027">
        <v>-59.210707391522881</v>
      </c>
      <c r="AD4027">
        <v>8</v>
      </c>
      <c r="AE4027">
        <v>7</v>
      </c>
      <c r="AF4027">
        <v>0</v>
      </c>
      <c r="AG4027">
        <v>1</v>
      </c>
      <c r="AH4027">
        <v>10</v>
      </c>
      <c r="AI4027">
        <v>2</v>
      </c>
      <c r="AJ4027">
        <v>2</v>
      </c>
      <c r="AK4027">
        <v>2</v>
      </c>
      <c r="AL4027">
        <v>0</v>
      </c>
      <c r="AM4027">
        <v>0</v>
      </c>
    </row>
    <row r="4028" spans="1:39">
      <c r="A4028">
        <v>13</v>
      </c>
      <c r="B4028">
        <v>17</v>
      </c>
      <c r="C4028">
        <v>2023</v>
      </c>
      <c r="D4028">
        <v>99</v>
      </c>
      <c r="E4028">
        <v>99</v>
      </c>
      <c r="F4028">
        <v>99</v>
      </c>
      <c r="G4028">
        <v>99</v>
      </c>
      <c r="H4028">
        <v>99</v>
      </c>
      <c r="I4028">
        <v>99</v>
      </c>
      <c r="J4028">
        <v>999</v>
      </c>
      <c r="K4028">
        <v>99</v>
      </c>
      <c r="L4028">
        <v>99</v>
      </c>
      <c r="M4028">
        <v>99</v>
      </c>
      <c r="N4028">
        <v>99</v>
      </c>
      <c r="O4028">
        <v>3</v>
      </c>
      <c r="Q4028">
        <v>3</v>
      </c>
      <c r="R4028">
        <v>256</v>
      </c>
      <c r="S4028">
        <v>256</v>
      </c>
      <c r="T4028">
        <v>4.3353090601185436</v>
      </c>
      <c r="U4028">
        <v>4.1111714931254388</v>
      </c>
      <c r="V4028">
        <v>7.85546875</v>
      </c>
      <c r="W4028">
        <v>58.98828125</v>
      </c>
      <c r="X4028">
        <v>141.60896871614301</v>
      </c>
      <c r="Y4028">
        <v>130.70507812499997</v>
      </c>
      <c r="Z4028">
        <v>130.70507812499997</v>
      </c>
      <c r="AA4028">
        <v>26.860465793618729</v>
      </c>
      <c r="AB4028">
        <v>2.5700839326563716</v>
      </c>
      <c r="AC4028">
        <v>-41.628162267799162</v>
      </c>
      <c r="AD4028">
        <v>9</v>
      </c>
      <c r="AE4028">
        <v>0</v>
      </c>
      <c r="AF4028">
        <v>1</v>
      </c>
      <c r="AG4028">
        <v>1</v>
      </c>
      <c r="AH4028">
        <v>6</v>
      </c>
      <c r="AI4028">
        <v>1</v>
      </c>
      <c r="AJ4028">
        <v>1</v>
      </c>
      <c r="AK4028">
        <v>3</v>
      </c>
      <c r="AL4028">
        <v>0</v>
      </c>
      <c r="AM4028">
        <v>0</v>
      </c>
    </row>
    <row r="4029" spans="1:39">
      <c r="A4029">
        <v>13</v>
      </c>
      <c r="B4029">
        <v>18</v>
      </c>
      <c r="C4029">
        <v>2023</v>
      </c>
      <c r="D4029">
        <v>99</v>
      </c>
      <c r="E4029">
        <v>99</v>
      </c>
      <c r="F4029">
        <v>99</v>
      </c>
      <c r="G4029">
        <v>99</v>
      </c>
      <c r="H4029">
        <v>99</v>
      </c>
      <c r="I4029">
        <v>99</v>
      </c>
      <c r="J4029">
        <v>999</v>
      </c>
      <c r="K4029">
        <v>99</v>
      </c>
      <c r="L4029">
        <v>99</v>
      </c>
      <c r="M4029">
        <v>99</v>
      </c>
      <c r="N4029">
        <v>99</v>
      </c>
      <c r="O4029">
        <v>4</v>
      </c>
      <c r="Q4029">
        <v>43</v>
      </c>
      <c r="R4029">
        <v>1141</v>
      </c>
      <c r="S4029">
        <v>1140</v>
      </c>
      <c r="T4029">
        <v>19.322607959356478</v>
      </c>
      <c r="U4029">
        <v>19.295801003597376</v>
      </c>
      <c r="V4029">
        <v>6.4978089395267311</v>
      </c>
      <c r="W4029">
        <v>59.182456140350872</v>
      </c>
      <c r="X4029">
        <v>149.21990650842287</v>
      </c>
      <c r="Y4029">
        <v>137.63978965819439</v>
      </c>
      <c r="Z4029">
        <v>137.76052631578924</v>
      </c>
      <c r="AA4029">
        <v>31.841903921359403</v>
      </c>
      <c r="AB4029">
        <v>3.8095044024040248</v>
      </c>
      <c r="AC4029">
        <v>-57.567767434697515</v>
      </c>
      <c r="AD4029">
        <v>30</v>
      </c>
      <c r="AE4029">
        <v>6</v>
      </c>
      <c r="AF4029">
        <v>0</v>
      </c>
      <c r="AG4029">
        <v>3</v>
      </c>
      <c r="AH4029">
        <v>53</v>
      </c>
      <c r="AI4029">
        <v>25</v>
      </c>
      <c r="AJ4029">
        <v>4</v>
      </c>
      <c r="AK4029">
        <v>22</v>
      </c>
      <c r="AL4029">
        <v>0</v>
      </c>
      <c r="AM4029">
        <v>0</v>
      </c>
    </row>
    <row r="4030" spans="1:39">
      <c r="A4030">
        <v>13</v>
      </c>
      <c r="B4030">
        <v>19</v>
      </c>
      <c r="C4030">
        <v>2023</v>
      </c>
      <c r="D4030">
        <v>99</v>
      </c>
      <c r="E4030">
        <v>99</v>
      </c>
      <c r="F4030">
        <v>99</v>
      </c>
      <c r="G4030">
        <v>99</v>
      </c>
      <c r="H4030">
        <v>99</v>
      </c>
      <c r="I4030">
        <v>99</v>
      </c>
      <c r="J4030">
        <v>999</v>
      </c>
      <c r="K4030">
        <v>99</v>
      </c>
      <c r="L4030">
        <v>99</v>
      </c>
      <c r="M4030">
        <v>99</v>
      </c>
      <c r="N4030">
        <v>99</v>
      </c>
      <c r="O4030">
        <v>7</v>
      </c>
      <c r="Q4030">
        <v>9</v>
      </c>
      <c r="R4030">
        <v>158</v>
      </c>
      <c r="S4030">
        <v>158</v>
      </c>
      <c r="T4030">
        <v>2.6756985605419139</v>
      </c>
      <c r="U4030">
        <v>3.0174147162750407</v>
      </c>
      <c r="V4030">
        <v>7.9430379746835458</v>
      </c>
      <c r="W4030">
        <v>57.303797468354439</v>
      </c>
      <c r="X4030">
        <v>168.40037302686619</v>
      </c>
      <c r="Y4030">
        <v>155.43354430379739</v>
      </c>
      <c r="Z4030">
        <v>155.43354430379739</v>
      </c>
      <c r="AA4030">
        <v>29.91995780043316</v>
      </c>
      <c r="AB4030">
        <v>4.6152044550065989</v>
      </c>
      <c r="AC4030">
        <v>-57.659189011281647</v>
      </c>
      <c r="AD4030">
        <v>9</v>
      </c>
      <c r="AE4030">
        <v>1</v>
      </c>
      <c r="AF4030">
        <v>0</v>
      </c>
      <c r="AG4030">
        <v>0</v>
      </c>
      <c r="AH4030">
        <v>21</v>
      </c>
      <c r="AI4030">
        <v>1</v>
      </c>
      <c r="AJ4030">
        <v>0</v>
      </c>
      <c r="AK4030">
        <v>1</v>
      </c>
      <c r="AL4030">
        <v>0</v>
      </c>
      <c r="AM4030">
        <v>0</v>
      </c>
    </row>
    <row r="4031" spans="1:39">
      <c r="A4031">
        <v>13</v>
      </c>
      <c r="B4031">
        <v>20</v>
      </c>
      <c r="C4031">
        <v>2023</v>
      </c>
      <c r="D4031">
        <v>99</v>
      </c>
      <c r="E4031">
        <v>99</v>
      </c>
      <c r="F4031">
        <v>99</v>
      </c>
      <c r="G4031">
        <v>99</v>
      </c>
      <c r="H4031">
        <v>99</v>
      </c>
      <c r="I4031">
        <v>99</v>
      </c>
      <c r="J4031">
        <v>999</v>
      </c>
      <c r="K4031">
        <v>99</v>
      </c>
      <c r="L4031">
        <v>99</v>
      </c>
      <c r="M4031">
        <v>99</v>
      </c>
      <c r="N4031">
        <v>99</v>
      </c>
      <c r="O4031">
        <v>8</v>
      </c>
      <c r="Q4031">
        <v>3</v>
      </c>
      <c r="R4031">
        <v>79</v>
      </c>
      <c r="S4031">
        <v>79</v>
      </c>
      <c r="T4031">
        <v>1.337849280270957</v>
      </c>
      <c r="U4031">
        <v>1.2513575202413196</v>
      </c>
      <c r="V4031">
        <v>4.0253164556962027</v>
      </c>
      <c r="W4031">
        <v>60.822784810126578</v>
      </c>
      <c r="X4031">
        <v>139.6752471988699</v>
      </c>
      <c r="Y4031">
        <v>128.92025316455701</v>
      </c>
      <c r="Z4031">
        <v>128.92025316455701</v>
      </c>
      <c r="AA4031">
        <v>29.865849341646431</v>
      </c>
      <c r="AB4031">
        <v>3.9354265484505846</v>
      </c>
      <c r="AC4031">
        <v>-74.798349230140929</v>
      </c>
      <c r="AD4031">
        <v>1</v>
      </c>
      <c r="AE4031">
        <v>1</v>
      </c>
      <c r="AF4031">
        <v>0</v>
      </c>
      <c r="AG4031">
        <v>0</v>
      </c>
      <c r="AH4031">
        <v>7</v>
      </c>
      <c r="AI4031">
        <v>1</v>
      </c>
      <c r="AJ4031">
        <v>0</v>
      </c>
      <c r="AK4031">
        <v>1</v>
      </c>
      <c r="AL4031">
        <v>0</v>
      </c>
      <c r="AM4031">
        <v>0</v>
      </c>
    </row>
    <row r="4032" spans="1:39">
      <c r="A4032">
        <v>13</v>
      </c>
      <c r="B4032">
        <v>21</v>
      </c>
      <c r="C4032">
        <v>2023</v>
      </c>
      <c r="D4032">
        <v>99</v>
      </c>
      <c r="E4032">
        <v>99</v>
      </c>
      <c r="F4032">
        <v>99</v>
      </c>
      <c r="G4032">
        <v>99</v>
      </c>
      <c r="H4032">
        <v>99</v>
      </c>
      <c r="I4032">
        <v>99</v>
      </c>
      <c r="J4032">
        <v>999</v>
      </c>
      <c r="K4032">
        <v>99</v>
      </c>
      <c r="L4032">
        <v>99</v>
      </c>
      <c r="M4032">
        <v>99</v>
      </c>
      <c r="N4032">
        <v>99</v>
      </c>
      <c r="O4032">
        <v>9</v>
      </c>
      <c r="Q4032">
        <v>3</v>
      </c>
      <c r="R4032">
        <v>22</v>
      </c>
      <c r="S4032">
        <v>22</v>
      </c>
      <c r="T4032">
        <v>0.37256562235393742</v>
      </c>
      <c r="U4032">
        <v>0.4073267205812659</v>
      </c>
      <c r="V4032">
        <v>4.1818181818181808</v>
      </c>
      <c r="W4032">
        <v>60.22727272727272</v>
      </c>
      <c r="X4032">
        <v>163.26209002265344</v>
      </c>
      <c r="Y4032">
        <v>150.69090909090909</v>
      </c>
      <c r="Z4032">
        <v>150.69090909090909</v>
      </c>
      <c r="AA4032">
        <v>17.657007599119869</v>
      </c>
      <c r="AB4032">
        <v>3.6046916168921279</v>
      </c>
      <c r="AC4032">
        <v>-28.677193387277796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</row>
    <row r="4033" spans="1:39">
      <c r="A4033">
        <v>13</v>
      </c>
      <c r="B4033">
        <v>22</v>
      </c>
      <c r="C4033">
        <v>2023</v>
      </c>
      <c r="D4033">
        <v>99</v>
      </c>
      <c r="E4033">
        <v>99</v>
      </c>
      <c r="F4033">
        <v>99</v>
      </c>
      <c r="G4033">
        <v>99</v>
      </c>
      <c r="H4033">
        <v>99</v>
      </c>
      <c r="I4033">
        <v>99</v>
      </c>
      <c r="J4033">
        <v>999</v>
      </c>
      <c r="K4033">
        <v>99</v>
      </c>
      <c r="L4033">
        <v>99</v>
      </c>
      <c r="M4033">
        <v>99</v>
      </c>
      <c r="N4033">
        <v>99</v>
      </c>
      <c r="O4033">
        <v>11</v>
      </c>
      <c r="Q4033">
        <v>28</v>
      </c>
      <c r="R4033">
        <v>629</v>
      </c>
      <c r="S4033">
        <v>628</v>
      </c>
      <c r="T4033">
        <v>10.651989839119391</v>
      </c>
      <c r="U4033">
        <v>10.339245214445494</v>
      </c>
      <c r="V4033">
        <v>2.9745627980922111</v>
      </c>
      <c r="W4033">
        <v>61.113057324840781</v>
      </c>
      <c r="X4033">
        <v>145.24352917062106</v>
      </c>
      <c r="Y4033">
        <v>133.78426073131956</v>
      </c>
      <c r="Z4033">
        <v>133.99729299363057</v>
      </c>
      <c r="AA4033">
        <v>27.987651547940327</v>
      </c>
      <c r="AB4033">
        <v>3.3441109302639256</v>
      </c>
      <c r="AC4033">
        <v>-59.525085044097111</v>
      </c>
      <c r="AD4033">
        <v>5</v>
      </c>
      <c r="AE4033">
        <v>0</v>
      </c>
      <c r="AF4033">
        <v>0</v>
      </c>
      <c r="AG4033">
        <v>1</v>
      </c>
      <c r="AH4033">
        <v>21</v>
      </c>
      <c r="AI4033">
        <v>2</v>
      </c>
      <c r="AJ4033">
        <v>1</v>
      </c>
      <c r="AK4033">
        <v>0</v>
      </c>
      <c r="AL4033">
        <v>1</v>
      </c>
      <c r="AM4033">
        <v>0</v>
      </c>
    </row>
    <row r="4034" spans="1:39">
      <c r="A4034">
        <v>13</v>
      </c>
      <c r="B4034">
        <v>23</v>
      </c>
      <c r="C4034">
        <v>2023</v>
      </c>
      <c r="D4034">
        <v>99</v>
      </c>
      <c r="E4034">
        <v>99</v>
      </c>
      <c r="F4034">
        <v>99</v>
      </c>
      <c r="G4034">
        <v>99</v>
      </c>
      <c r="H4034">
        <v>99</v>
      </c>
      <c r="I4034">
        <v>99</v>
      </c>
      <c r="J4034">
        <v>999</v>
      </c>
      <c r="K4034">
        <v>99</v>
      </c>
      <c r="L4034">
        <v>99</v>
      </c>
      <c r="M4034">
        <v>99</v>
      </c>
      <c r="N4034">
        <v>99</v>
      </c>
      <c r="O4034">
        <v>14</v>
      </c>
      <c r="Q4034">
        <v>8</v>
      </c>
      <c r="R4034">
        <v>83</v>
      </c>
      <c r="S4034">
        <v>83</v>
      </c>
      <c r="T4034">
        <v>1.405588484335309</v>
      </c>
      <c r="U4034">
        <v>1.5821753276632122</v>
      </c>
      <c r="V4034">
        <v>3.5421686746987957</v>
      </c>
      <c r="W4034">
        <v>60.590361445783117</v>
      </c>
      <c r="X4034">
        <v>168.08991110705003</v>
      </c>
      <c r="Y4034">
        <v>155.14698795180723</v>
      </c>
      <c r="Z4034">
        <v>155.14698795180723</v>
      </c>
      <c r="AA4034">
        <v>26.739503457327345</v>
      </c>
      <c r="AB4034">
        <v>4.1740337445548716</v>
      </c>
      <c r="AC4034">
        <v>-65.32661831276495</v>
      </c>
      <c r="AD4034">
        <v>1</v>
      </c>
      <c r="AE4034">
        <v>0</v>
      </c>
      <c r="AF4034">
        <v>0</v>
      </c>
      <c r="AG4034">
        <v>0</v>
      </c>
      <c r="AH4034">
        <v>1</v>
      </c>
      <c r="AI4034">
        <v>1</v>
      </c>
      <c r="AJ4034">
        <v>0</v>
      </c>
      <c r="AK4034">
        <v>0</v>
      </c>
      <c r="AL4034">
        <v>0</v>
      </c>
      <c r="AM4034">
        <v>0</v>
      </c>
    </row>
    <row r="4035" spans="1:39">
      <c r="A4035">
        <v>13</v>
      </c>
      <c r="B4035">
        <v>24</v>
      </c>
      <c r="C4035">
        <v>2023</v>
      </c>
      <c r="D4035">
        <v>99</v>
      </c>
      <c r="E4035">
        <v>99</v>
      </c>
      <c r="F4035">
        <v>99</v>
      </c>
      <c r="G4035">
        <v>99</v>
      </c>
      <c r="H4035">
        <v>99</v>
      </c>
      <c r="I4035">
        <v>99</v>
      </c>
      <c r="J4035">
        <v>999</v>
      </c>
      <c r="K4035">
        <v>99</v>
      </c>
      <c r="L4035">
        <v>99</v>
      </c>
      <c r="M4035">
        <v>99</v>
      </c>
      <c r="N4035">
        <v>99</v>
      </c>
      <c r="O4035">
        <v>15</v>
      </c>
      <c r="Q4035">
        <v>6</v>
      </c>
      <c r="R4035">
        <v>28</v>
      </c>
      <c r="S4035">
        <v>28</v>
      </c>
      <c r="T4035">
        <v>0.4741744284504657</v>
      </c>
      <c r="U4035">
        <v>0.52828870067666178</v>
      </c>
      <c r="V4035">
        <v>3.3928571428571446</v>
      </c>
      <c r="W4035">
        <v>61.392857142857153</v>
      </c>
      <c r="X4035">
        <v>166.37130475158651</v>
      </c>
      <c r="Y4035">
        <v>153.56071428571431</v>
      </c>
      <c r="Z4035">
        <v>153.56071428571431</v>
      </c>
      <c r="AA4035">
        <v>26.294327732771009</v>
      </c>
      <c r="AB4035">
        <v>3.2660514136697953</v>
      </c>
      <c r="AC4035">
        <v>-77.138263028665861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</row>
    <row r="4036" spans="1:39" s="277" customFormat="1">
      <c r="A4036" s="277">
        <v>13</v>
      </c>
      <c r="B4036" s="277">
        <v>25</v>
      </c>
      <c r="C4036" s="277">
        <v>2023</v>
      </c>
      <c r="D4036" s="277">
        <v>99</v>
      </c>
      <c r="E4036" s="277">
        <v>99</v>
      </c>
      <c r="F4036" s="277">
        <v>99</v>
      </c>
      <c r="G4036" s="277">
        <v>99</v>
      </c>
      <c r="H4036" s="277">
        <v>99</v>
      </c>
      <c r="I4036" s="277">
        <v>99</v>
      </c>
      <c r="J4036" s="277">
        <v>999</v>
      </c>
      <c r="K4036" s="277">
        <v>99</v>
      </c>
      <c r="L4036" s="277">
        <v>99</v>
      </c>
      <c r="M4036" s="277">
        <v>99</v>
      </c>
      <c r="N4036" s="277">
        <v>99</v>
      </c>
      <c r="O4036" s="277">
        <v>16</v>
      </c>
      <c r="Q4036" s="277">
        <v>127</v>
      </c>
      <c r="R4036" s="277">
        <v>2912</v>
      </c>
      <c r="S4036" s="277">
        <v>2900</v>
      </c>
      <c r="T4036" s="277">
        <v>49.314140558848443</v>
      </c>
      <c r="U4036" s="277">
        <v>48.651178700469053</v>
      </c>
      <c r="V4036" s="277">
        <v>4.3272664835164845</v>
      </c>
      <c r="W4036" s="277">
        <v>60.361379310344851</v>
      </c>
      <c r="X4036" s="277">
        <v>147.87631112116483</v>
      </c>
      <c r="Y4036" s="277">
        <v>135.97805631868147</v>
      </c>
      <c r="Z4036" s="277">
        <v>136.54072413793122</v>
      </c>
      <c r="AA4036" s="277">
        <v>28.1072793398675</v>
      </c>
      <c r="AB4036" s="277">
        <v>4.289492956240899</v>
      </c>
      <c r="AC4036" s="277">
        <v>-60.380669912861677</v>
      </c>
      <c r="AD4036" s="277">
        <v>50</v>
      </c>
      <c r="AE4036" s="277">
        <v>0</v>
      </c>
      <c r="AF4036" s="277">
        <v>0</v>
      </c>
      <c r="AG4036" s="277">
        <v>1</v>
      </c>
      <c r="AH4036" s="277">
        <v>42</v>
      </c>
      <c r="AI4036" s="277">
        <v>3</v>
      </c>
      <c r="AJ4036" s="277">
        <v>3</v>
      </c>
      <c r="AK4036" s="277">
        <v>2</v>
      </c>
      <c r="AL4036" s="277">
        <v>0</v>
      </c>
      <c r="AM4036" s="277">
        <v>2</v>
      </c>
    </row>
    <row r="4037" spans="1:39" s="277" customFormat="1">
      <c r="A4037" s="277">
        <v>13</v>
      </c>
      <c r="B4037" s="277">
        <v>26</v>
      </c>
      <c r="C4037" s="277">
        <v>2023</v>
      </c>
      <c r="D4037" s="277">
        <v>99</v>
      </c>
      <c r="E4037" s="277">
        <v>99</v>
      </c>
      <c r="F4037" s="277">
        <v>99</v>
      </c>
      <c r="G4037" s="277">
        <v>99</v>
      </c>
      <c r="H4037" s="277">
        <v>99</v>
      </c>
      <c r="I4037" s="277">
        <v>99</v>
      </c>
      <c r="J4037" s="277">
        <v>999</v>
      </c>
      <c r="K4037" s="277">
        <v>99</v>
      </c>
      <c r="L4037" s="277">
        <v>99</v>
      </c>
      <c r="M4037" s="277">
        <v>99</v>
      </c>
      <c r="N4037" s="277">
        <v>99</v>
      </c>
      <c r="O4037" s="277">
        <v>18</v>
      </c>
      <c r="Q4037" s="277">
        <v>3</v>
      </c>
      <c r="R4037" s="277">
        <v>51</v>
      </c>
      <c r="S4037" s="277">
        <v>51</v>
      </c>
      <c r="T4037" s="277">
        <v>0.86367485182049109</v>
      </c>
      <c r="U4037" s="277">
        <v>0.89536438552481279</v>
      </c>
      <c r="V4037" s="277">
        <v>0.27450980392156871</v>
      </c>
      <c r="W4037" s="277">
        <v>62.862745098039248</v>
      </c>
      <c r="X4037" s="277">
        <v>154.80848894270602</v>
      </c>
      <c r="Y4037" s="277">
        <v>142.88823529411764</v>
      </c>
      <c r="Z4037" s="277">
        <v>142.88823529411764</v>
      </c>
      <c r="AA4037" s="277">
        <v>31.468164099415993</v>
      </c>
      <c r="AB4037" s="277">
        <v>1.414485395833192</v>
      </c>
      <c r="AC4037" s="277">
        <v>-71.565165704294571</v>
      </c>
      <c r="AD4037" s="277">
        <v>0</v>
      </c>
      <c r="AE4037" s="277">
        <v>0</v>
      </c>
      <c r="AF4037" s="277">
        <v>0</v>
      </c>
      <c r="AG4037" s="277">
        <v>0</v>
      </c>
      <c r="AH4037" s="277">
        <v>3</v>
      </c>
      <c r="AI4037" s="277">
        <v>0</v>
      </c>
      <c r="AJ4037" s="277">
        <v>1</v>
      </c>
      <c r="AK4037" s="277">
        <v>0</v>
      </c>
      <c r="AL4037" s="277">
        <v>0</v>
      </c>
      <c r="AM4037" s="277">
        <v>0</v>
      </c>
    </row>
    <row r="4038" spans="1:39" s="277" customFormat="1">
      <c r="A4038" s="277">
        <v>13</v>
      </c>
      <c r="B4038" s="277">
        <v>27</v>
      </c>
      <c r="C4038" s="277">
        <v>2023</v>
      </c>
      <c r="D4038" s="277">
        <v>99</v>
      </c>
      <c r="E4038" s="277">
        <v>99</v>
      </c>
      <c r="F4038" s="277">
        <v>99</v>
      </c>
      <c r="G4038" s="277">
        <v>99</v>
      </c>
      <c r="H4038" s="277">
        <v>99</v>
      </c>
      <c r="I4038" s="277">
        <v>99</v>
      </c>
      <c r="J4038" s="277">
        <v>999</v>
      </c>
      <c r="K4038" s="277">
        <v>99</v>
      </c>
      <c r="L4038" s="277">
        <v>99</v>
      </c>
      <c r="M4038" s="277">
        <v>99</v>
      </c>
      <c r="N4038" s="277">
        <v>99</v>
      </c>
      <c r="O4038" s="277">
        <v>55</v>
      </c>
      <c r="Q4038" s="277">
        <v>1</v>
      </c>
      <c r="R4038" s="277">
        <v>13</v>
      </c>
      <c r="S4038" s="277">
        <v>13</v>
      </c>
      <c r="T4038" s="277">
        <v>0.22015241320914483</v>
      </c>
      <c r="U4038" s="277">
        <v>0.30924246592392274</v>
      </c>
      <c r="V4038" s="277">
        <v>3.2307692307692299</v>
      </c>
      <c r="W4038" s="277">
        <v>61</v>
      </c>
      <c r="X4038" s="277">
        <v>209.75914659554965</v>
      </c>
      <c r="Y4038" s="277">
        <v>193.60769230769236</v>
      </c>
      <c r="Z4038" s="277">
        <v>193.60769230769236</v>
      </c>
      <c r="AA4038" s="277">
        <v>43.155291351091755</v>
      </c>
      <c r="AB4038" s="277">
        <v>1.6172150801252796</v>
      </c>
      <c r="AC4038" s="277">
        <v>-83.986558124944509</v>
      </c>
      <c r="AD4038" s="277">
        <v>0</v>
      </c>
      <c r="AE4038" s="277">
        <v>0</v>
      </c>
      <c r="AF4038" s="277">
        <v>0</v>
      </c>
      <c r="AG4038" s="277">
        <v>0</v>
      </c>
      <c r="AH4038" s="277">
        <v>0</v>
      </c>
      <c r="AI4038" s="277">
        <v>0</v>
      </c>
      <c r="AJ4038" s="277">
        <v>0</v>
      </c>
      <c r="AK4038" s="277">
        <v>0</v>
      </c>
      <c r="AL4038" s="277">
        <v>0</v>
      </c>
      <c r="AM4038" s="277">
        <v>0</v>
      </c>
    </row>
    <row r="4039" spans="1:39" s="277" customFormat="1">
      <c r="A4039" s="277">
        <v>13</v>
      </c>
      <c r="B4039" s="277">
        <v>28</v>
      </c>
      <c r="C4039" s="277">
        <v>2023</v>
      </c>
      <c r="D4039" s="277">
        <v>99</v>
      </c>
      <c r="E4039" s="277">
        <v>99</v>
      </c>
      <c r="F4039" s="277">
        <v>99</v>
      </c>
      <c r="G4039" s="277">
        <v>99</v>
      </c>
      <c r="H4039" s="277">
        <v>99</v>
      </c>
      <c r="I4039" s="277">
        <v>99</v>
      </c>
      <c r="J4039" s="277">
        <v>999</v>
      </c>
      <c r="K4039" s="277">
        <v>99</v>
      </c>
      <c r="L4039" s="277">
        <v>99</v>
      </c>
      <c r="M4039" s="277">
        <v>99</v>
      </c>
      <c r="N4039" s="277">
        <v>99</v>
      </c>
      <c r="O4039" s="277">
        <v>56</v>
      </c>
    </row>
    <row r="4040" spans="1:39">
      <c r="A4040">
        <v>13</v>
      </c>
      <c r="B4040">
        <v>29</v>
      </c>
      <c r="C4040">
        <v>2022</v>
      </c>
      <c r="D4040">
        <v>99</v>
      </c>
      <c r="E4040">
        <v>99</v>
      </c>
      <c r="F4040">
        <v>99</v>
      </c>
      <c r="G4040">
        <v>99</v>
      </c>
      <c r="H4040">
        <v>99</v>
      </c>
      <c r="I4040">
        <v>99</v>
      </c>
      <c r="J4040">
        <v>999</v>
      </c>
      <c r="K4040">
        <v>99</v>
      </c>
      <c r="L4040">
        <v>99</v>
      </c>
      <c r="M4040">
        <v>99</v>
      </c>
      <c r="N4040">
        <v>99</v>
      </c>
      <c r="O4040">
        <v>1</v>
      </c>
      <c r="Q4040">
        <v>12</v>
      </c>
      <c r="R4040">
        <v>332</v>
      </c>
      <c r="S4040">
        <v>332</v>
      </c>
      <c r="T4040">
        <v>4.967828819392488</v>
      </c>
      <c r="U4040">
        <v>5.1338336856194076</v>
      </c>
      <c r="V4040">
        <v>6.990963855421688</v>
      </c>
      <c r="W4040">
        <v>59.334337349397607</v>
      </c>
      <c r="X4040">
        <v>152.59336370400339</v>
      </c>
      <c r="Y4040">
        <v>140.84367469879498</v>
      </c>
      <c r="Z4040">
        <v>140.84367469879498</v>
      </c>
      <c r="AA4040">
        <v>27.048713124238521</v>
      </c>
      <c r="AB4040">
        <v>3.0526941262373386</v>
      </c>
      <c r="AC4040">
        <v>-44.942997918676497</v>
      </c>
      <c r="AD4040">
        <v>7</v>
      </c>
      <c r="AE4040">
        <v>0</v>
      </c>
      <c r="AF4040">
        <v>0</v>
      </c>
      <c r="AG4040">
        <v>0</v>
      </c>
      <c r="AH4040">
        <v>42</v>
      </c>
      <c r="AI4040">
        <v>7</v>
      </c>
      <c r="AJ4040">
        <v>11</v>
      </c>
      <c r="AK4040">
        <v>1</v>
      </c>
      <c r="AL4040">
        <v>0</v>
      </c>
      <c r="AM4040">
        <v>0</v>
      </c>
    </row>
    <row r="4041" spans="1:39">
      <c r="A4041">
        <v>13</v>
      </c>
      <c r="B4041">
        <v>30</v>
      </c>
      <c r="C4041">
        <v>2022</v>
      </c>
      <c r="D4041">
        <v>99</v>
      </c>
      <c r="E4041">
        <v>99</v>
      </c>
      <c r="F4041">
        <v>99</v>
      </c>
      <c r="G4041">
        <v>99</v>
      </c>
      <c r="H4041">
        <v>99</v>
      </c>
      <c r="I4041">
        <v>99</v>
      </c>
      <c r="J4041">
        <v>999</v>
      </c>
      <c r="K4041">
        <v>99</v>
      </c>
      <c r="L4041">
        <v>99</v>
      </c>
      <c r="M4041">
        <v>99</v>
      </c>
      <c r="N4041">
        <v>99</v>
      </c>
      <c r="O4041">
        <v>2</v>
      </c>
      <c r="Q4041">
        <v>7</v>
      </c>
      <c r="R4041">
        <v>197</v>
      </c>
      <c r="S4041">
        <v>197</v>
      </c>
      <c r="T4041">
        <v>2.9477779440371084</v>
      </c>
      <c r="U4041">
        <v>3.3129295720111234</v>
      </c>
      <c r="V4041">
        <v>6.4923857868020329</v>
      </c>
      <c r="W4041">
        <v>58.883248730964461</v>
      </c>
      <c r="X4041">
        <v>165.95025050733923</v>
      </c>
      <c r="Y4041">
        <v>153.17208121827412</v>
      </c>
      <c r="Z4041">
        <v>153.17208121827412</v>
      </c>
      <c r="AA4041">
        <v>25.375004333144755</v>
      </c>
      <c r="AB4041">
        <v>3.9181438685531824</v>
      </c>
      <c r="AC4041">
        <v>-47.106064809567322</v>
      </c>
      <c r="AD4041">
        <v>5</v>
      </c>
      <c r="AE4041">
        <v>4</v>
      </c>
      <c r="AF4041">
        <v>0</v>
      </c>
      <c r="AG4041">
        <v>1</v>
      </c>
      <c r="AH4041">
        <v>14</v>
      </c>
      <c r="AI4041">
        <v>5</v>
      </c>
      <c r="AJ4041">
        <v>1</v>
      </c>
      <c r="AK4041">
        <v>0</v>
      </c>
      <c r="AL4041">
        <v>0</v>
      </c>
      <c r="AM4041">
        <v>0</v>
      </c>
    </row>
    <row r="4042" spans="1:39">
      <c r="A4042">
        <v>13</v>
      </c>
      <c r="B4042">
        <v>31</v>
      </c>
      <c r="C4042">
        <v>2022</v>
      </c>
      <c r="D4042">
        <v>99</v>
      </c>
      <c r="E4042">
        <v>99</v>
      </c>
      <c r="F4042">
        <v>99</v>
      </c>
      <c r="G4042">
        <v>99</v>
      </c>
      <c r="H4042">
        <v>99</v>
      </c>
      <c r="I4042">
        <v>99</v>
      </c>
      <c r="J4042">
        <v>999</v>
      </c>
      <c r="K4042">
        <v>99</v>
      </c>
      <c r="L4042">
        <v>99</v>
      </c>
      <c r="M4042">
        <v>99</v>
      </c>
      <c r="N4042">
        <v>99</v>
      </c>
      <c r="O4042">
        <v>3</v>
      </c>
      <c r="Q4042">
        <v>3</v>
      </c>
      <c r="R4042">
        <v>234</v>
      </c>
      <c r="S4042">
        <v>233</v>
      </c>
      <c r="T4042">
        <v>3.5014215172826568</v>
      </c>
      <c r="U4042">
        <v>3.4306912964555809</v>
      </c>
      <c r="V4042">
        <v>6.5085470085470094</v>
      </c>
      <c r="W4042">
        <v>59.605150214592278</v>
      </c>
      <c r="X4042">
        <v>145.09033160170748</v>
      </c>
      <c r="Y4042">
        <v>133.53632478632477</v>
      </c>
      <c r="Z4042">
        <v>134.10944206008585</v>
      </c>
      <c r="AA4042">
        <v>27.134384947328687</v>
      </c>
      <c r="AB4042">
        <v>2.4509556862006798</v>
      </c>
      <c r="AC4042">
        <v>-39.634408476940699</v>
      </c>
      <c r="AD4042">
        <v>5</v>
      </c>
      <c r="AE4042">
        <v>0</v>
      </c>
      <c r="AF4042">
        <v>0</v>
      </c>
      <c r="AG4042">
        <v>0</v>
      </c>
      <c r="AH4042">
        <v>1</v>
      </c>
      <c r="AI4042">
        <v>4</v>
      </c>
      <c r="AJ4042">
        <v>1</v>
      </c>
      <c r="AK4042">
        <v>1</v>
      </c>
      <c r="AL4042">
        <v>0</v>
      </c>
      <c r="AM4042">
        <v>0</v>
      </c>
    </row>
    <row r="4043" spans="1:39">
      <c r="A4043">
        <v>13</v>
      </c>
      <c r="B4043">
        <v>32</v>
      </c>
      <c r="C4043">
        <v>2022</v>
      </c>
      <c r="D4043">
        <v>99</v>
      </c>
      <c r="E4043">
        <v>99</v>
      </c>
      <c r="F4043">
        <v>99</v>
      </c>
      <c r="G4043">
        <v>99</v>
      </c>
      <c r="H4043">
        <v>99</v>
      </c>
      <c r="I4043">
        <v>99</v>
      </c>
      <c r="J4043">
        <v>999</v>
      </c>
      <c r="K4043">
        <v>99</v>
      </c>
      <c r="L4043">
        <v>99</v>
      </c>
      <c r="M4043">
        <v>99</v>
      </c>
      <c r="N4043">
        <v>99</v>
      </c>
      <c r="O4043">
        <v>4</v>
      </c>
      <c r="Q4043">
        <v>44</v>
      </c>
      <c r="R4043">
        <v>1686</v>
      </c>
      <c r="S4043">
        <v>1684</v>
      </c>
      <c r="T4043">
        <v>25.228190932216073</v>
      </c>
      <c r="U4043">
        <v>24.748725398959873</v>
      </c>
      <c r="V4043">
        <v>5.7366548042704597</v>
      </c>
      <c r="W4043">
        <v>59.910926365795731</v>
      </c>
      <c r="X4043">
        <v>145.00153581402617</v>
      </c>
      <c r="Y4043">
        <v>133.6992289442467</v>
      </c>
      <c r="Z4043">
        <v>133.85801662707837</v>
      </c>
      <c r="AA4043">
        <v>27.553166289027544</v>
      </c>
      <c r="AB4043">
        <v>3.2398790843971219</v>
      </c>
      <c r="AC4043">
        <v>-43.104093086725449</v>
      </c>
      <c r="AD4043">
        <v>42</v>
      </c>
      <c r="AE4043">
        <v>5</v>
      </c>
      <c r="AF4043">
        <v>0</v>
      </c>
      <c r="AG4043">
        <v>3</v>
      </c>
      <c r="AH4043">
        <v>94</v>
      </c>
      <c r="AI4043">
        <v>26</v>
      </c>
      <c r="AJ4043">
        <v>12</v>
      </c>
      <c r="AK4043">
        <v>24</v>
      </c>
      <c r="AL4043">
        <v>1</v>
      </c>
      <c r="AM4043">
        <v>0</v>
      </c>
    </row>
    <row r="4044" spans="1:39">
      <c r="A4044">
        <v>13</v>
      </c>
      <c r="B4044">
        <v>33</v>
      </c>
      <c r="C4044">
        <v>2022</v>
      </c>
      <c r="D4044">
        <v>99</v>
      </c>
      <c r="E4044">
        <v>99</v>
      </c>
      <c r="F4044">
        <v>99</v>
      </c>
      <c r="G4044">
        <v>99</v>
      </c>
      <c r="H4044">
        <v>99</v>
      </c>
      <c r="I4044">
        <v>99</v>
      </c>
      <c r="J4044">
        <v>999</v>
      </c>
      <c r="K4044">
        <v>99</v>
      </c>
      <c r="L4044">
        <v>99</v>
      </c>
      <c r="M4044">
        <v>99</v>
      </c>
      <c r="N4044">
        <v>99</v>
      </c>
      <c r="O4044">
        <v>7</v>
      </c>
      <c r="Q4044">
        <v>9</v>
      </c>
      <c r="R4044">
        <v>145</v>
      </c>
      <c r="S4044">
        <v>145</v>
      </c>
      <c r="T4044">
        <v>2.1696842735298518</v>
      </c>
      <c r="U4044">
        <v>2.3479663309941516</v>
      </c>
      <c r="V4044">
        <v>6.6068965517241391</v>
      </c>
      <c r="W4044">
        <v>58.689655172413779</v>
      </c>
      <c r="X4044">
        <v>159.79228154070316</v>
      </c>
      <c r="Y4044">
        <v>147.48827586206889</v>
      </c>
      <c r="Z4044">
        <v>147.48827586206889</v>
      </c>
      <c r="AA4044">
        <v>31.147104815803822</v>
      </c>
      <c r="AB4044">
        <v>4.2483542312520628</v>
      </c>
      <c r="AC4044">
        <v>-57.469351828178482</v>
      </c>
      <c r="AD4044">
        <v>9</v>
      </c>
      <c r="AE4044">
        <v>2</v>
      </c>
      <c r="AF4044">
        <v>0</v>
      </c>
      <c r="AG4044">
        <v>0</v>
      </c>
      <c r="AH4044">
        <v>21</v>
      </c>
      <c r="AI4044">
        <v>3</v>
      </c>
      <c r="AJ4044">
        <v>3</v>
      </c>
      <c r="AK4044">
        <v>3</v>
      </c>
      <c r="AL4044">
        <v>0</v>
      </c>
      <c r="AM4044">
        <v>0</v>
      </c>
    </row>
    <row r="4045" spans="1:39">
      <c r="A4045">
        <v>13</v>
      </c>
      <c r="B4045">
        <v>34</v>
      </c>
      <c r="C4045">
        <v>2022</v>
      </c>
      <c r="D4045">
        <v>99</v>
      </c>
      <c r="E4045">
        <v>99</v>
      </c>
      <c r="F4045">
        <v>99</v>
      </c>
      <c r="G4045">
        <v>99</v>
      </c>
      <c r="H4045">
        <v>99</v>
      </c>
      <c r="I4045">
        <v>99</v>
      </c>
      <c r="J4045">
        <v>999</v>
      </c>
      <c r="K4045">
        <v>99</v>
      </c>
      <c r="L4045">
        <v>99</v>
      </c>
      <c r="M4045">
        <v>99</v>
      </c>
      <c r="N4045">
        <v>99</v>
      </c>
      <c r="O4045">
        <v>8</v>
      </c>
      <c r="Q4045">
        <v>3</v>
      </c>
      <c r="R4045">
        <v>128</v>
      </c>
      <c r="S4045">
        <v>128</v>
      </c>
      <c r="T4045">
        <v>1.9153074966332484</v>
      </c>
      <c r="U4045">
        <v>1.7022311246543331</v>
      </c>
      <c r="V4045">
        <v>2.4140625</v>
      </c>
      <c r="W4045">
        <v>61.5625</v>
      </c>
      <c r="X4045">
        <v>131.23222508125673</v>
      </c>
      <c r="Y4045">
        <v>121.12734374999999</v>
      </c>
      <c r="Z4045">
        <v>121.12734374999999</v>
      </c>
      <c r="AA4045">
        <v>30.171920707743144</v>
      </c>
      <c r="AB4045">
        <v>3.7806042837091551</v>
      </c>
      <c r="AC4045">
        <v>-66.171199008427507</v>
      </c>
      <c r="AD4045">
        <v>4</v>
      </c>
      <c r="AE4045">
        <v>0</v>
      </c>
      <c r="AF4045">
        <v>0</v>
      </c>
      <c r="AG4045">
        <v>0</v>
      </c>
      <c r="AH4045">
        <v>23</v>
      </c>
      <c r="AI4045">
        <v>25</v>
      </c>
      <c r="AJ4045">
        <v>0</v>
      </c>
      <c r="AK4045">
        <v>0</v>
      </c>
      <c r="AL4045">
        <v>0</v>
      </c>
      <c r="AM4045">
        <v>0</v>
      </c>
    </row>
    <row r="4046" spans="1:39">
      <c r="A4046">
        <v>13</v>
      </c>
      <c r="B4046">
        <v>35</v>
      </c>
      <c r="C4046">
        <v>2022</v>
      </c>
      <c r="D4046">
        <v>99</v>
      </c>
      <c r="E4046">
        <v>99</v>
      </c>
      <c r="F4046">
        <v>99</v>
      </c>
      <c r="G4046">
        <v>99</v>
      </c>
      <c r="H4046">
        <v>99</v>
      </c>
      <c r="I4046">
        <v>99</v>
      </c>
      <c r="J4046">
        <v>999</v>
      </c>
      <c r="K4046">
        <v>99</v>
      </c>
      <c r="L4046">
        <v>99</v>
      </c>
      <c r="M4046">
        <v>99</v>
      </c>
      <c r="N4046">
        <v>99</v>
      </c>
      <c r="O4046">
        <v>9</v>
      </c>
      <c r="Q4046">
        <v>1</v>
      </c>
      <c r="R4046">
        <v>18</v>
      </c>
      <c r="S4046">
        <v>18</v>
      </c>
      <c r="T4046">
        <v>0.26934011671405061</v>
      </c>
      <c r="U4046">
        <v>0.29079219034457976</v>
      </c>
      <c r="V4046">
        <v>1.5555555555555556</v>
      </c>
      <c r="W4046">
        <v>61.222222222222221</v>
      </c>
      <c r="X4046">
        <v>159.41976646202005</v>
      </c>
      <c r="Y4046">
        <v>147.14444444444453</v>
      </c>
      <c r="Z4046">
        <v>147.14444444444453</v>
      </c>
      <c r="AA4046">
        <v>15.99722969844079</v>
      </c>
      <c r="AB4046">
        <v>1.7177360926377856</v>
      </c>
      <c r="AC4046">
        <v>-12.651627886450978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</row>
    <row r="4047" spans="1:39">
      <c r="A4047">
        <v>13</v>
      </c>
      <c r="B4047">
        <v>36</v>
      </c>
      <c r="C4047">
        <v>2022</v>
      </c>
      <c r="D4047">
        <v>99</v>
      </c>
      <c r="E4047">
        <v>99</v>
      </c>
      <c r="F4047">
        <v>99</v>
      </c>
      <c r="G4047">
        <v>99</v>
      </c>
      <c r="H4047">
        <v>99</v>
      </c>
      <c r="I4047">
        <v>99</v>
      </c>
      <c r="J4047">
        <v>999</v>
      </c>
      <c r="K4047">
        <v>99</v>
      </c>
      <c r="L4047">
        <v>99</v>
      </c>
      <c r="M4047">
        <v>99</v>
      </c>
      <c r="N4047">
        <v>99</v>
      </c>
      <c r="O4047">
        <v>11</v>
      </c>
      <c r="Q4047">
        <v>24</v>
      </c>
      <c r="R4047">
        <v>610</v>
      </c>
      <c r="S4047">
        <v>610</v>
      </c>
      <c r="T4047">
        <v>9.1276372886428234</v>
      </c>
      <c r="U4047">
        <v>8.8166158784920352</v>
      </c>
      <c r="V4047">
        <v>4.1327868852459009</v>
      </c>
      <c r="W4047">
        <v>60.42622950819672</v>
      </c>
      <c r="X4047">
        <v>142.62774630126285</v>
      </c>
      <c r="Y4047">
        <v>131.64540983606548</v>
      </c>
      <c r="Z4047">
        <v>131.64540983606548</v>
      </c>
      <c r="AA4047">
        <v>26.69662077675078</v>
      </c>
      <c r="AB4047">
        <v>3.8998067055648895</v>
      </c>
      <c r="AC4047">
        <v>-58.599452536108146</v>
      </c>
      <c r="AD4047">
        <v>8</v>
      </c>
      <c r="AE4047">
        <v>0</v>
      </c>
      <c r="AF4047">
        <v>0</v>
      </c>
      <c r="AG4047">
        <v>2</v>
      </c>
      <c r="AH4047">
        <v>26</v>
      </c>
      <c r="AI4047">
        <v>3</v>
      </c>
      <c r="AJ4047">
        <v>0</v>
      </c>
      <c r="AK4047">
        <v>2</v>
      </c>
      <c r="AL4047">
        <v>0</v>
      </c>
      <c r="AM4047">
        <v>0</v>
      </c>
    </row>
    <row r="4048" spans="1:39">
      <c r="A4048">
        <v>13</v>
      </c>
      <c r="B4048">
        <v>37</v>
      </c>
      <c r="C4048">
        <v>2022</v>
      </c>
      <c r="D4048">
        <v>99</v>
      </c>
      <c r="E4048">
        <v>99</v>
      </c>
      <c r="F4048">
        <v>99</v>
      </c>
      <c r="G4048">
        <v>99</v>
      </c>
      <c r="H4048">
        <v>99</v>
      </c>
      <c r="I4048">
        <v>99</v>
      </c>
      <c r="J4048">
        <v>999</v>
      </c>
      <c r="K4048">
        <v>99</v>
      </c>
      <c r="L4048">
        <v>99</v>
      </c>
      <c r="M4048">
        <v>99</v>
      </c>
      <c r="N4048">
        <v>99</v>
      </c>
      <c r="O4048">
        <v>14</v>
      </c>
      <c r="Q4048">
        <v>12</v>
      </c>
      <c r="R4048">
        <v>124</v>
      </c>
      <c r="S4048">
        <v>124</v>
      </c>
      <c r="T4048">
        <v>1.8554541373634597</v>
      </c>
      <c r="U4048">
        <v>2.2350903018114683</v>
      </c>
      <c r="V4048">
        <v>6.4516129032258052</v>
      </c>
      <c r="W4048">
        <v>57.403225806451609</v>
      </c>
      <c r="X4048">
        <v>177.87107258938235</v>
      </c>
      <c r="Y4048">
        <v>164.17500000000004</v>
      </c>
      <c r="Z4048">
        <v>164.17500000000004</v>
      </c>
      <c r="AA4048">
        <v>32.462110978701347</v>
      </c>
      <c r="AB4048">
        <v>5.2562088552165074</v>
      </c>
      <c r="AC4048">
        <v>-76.958991026885343</v>
      </c>
      <c r="AD4048">
        <v>2</v>
      </c>
      <c r="AE4048">
        <v>0</v>
      </c>
      <c r="AF4048">
        <v>0</v>
      </c>
      <c r="AG4048">
        <v>0</v>
      </c>
      <c r="AH4048">
        <v>2</v>
      </c>
      <c r="AI4048">
        <v>0</v>
      </c>
      <c r="AJ4048">
        <v>0</v>
      </c>
      <c r="AK4048">
        <v>0</v>
      </c>
      <c r="AL4048">
        <v>0</v>
      </c>
      <c r="AM4048">
        <v>0</v>
      </c>
    </row>
    <row r="4049" spans="1:39">
      <c r="A4049">
        <v>13</v>
      </c>
      <c r="B4049">
        <v>38</v>
      </c>
      <c r="C4049">
        <v>2022</v>
      </c>
      <c r="D4049">
        <v>99</v>
      </c>
      <c r="E4049">
        <v>99</v>
      </c>
      <c r="F4049">
        <v>99</v>
      </c>
      <c r="G4049">
        <v>99</v>
      </c>
      <c r="H4049">
        <v>99</v>
      </c>
      <c r="I4049">
        <v>99</v>
      </c>
      <c r="J4049">
        <v>999</v>
      </c>
      <c r="K4049">
        <v>99</v>
      </c>
      <c r="L4049">
        <v>99</v>
      </c>
      <c r="M4049">
        <v>99</v>
      </c>
      <c r="N4049">
        <v>99</v>
      </c>
      <c r="O4049">
        <v>15</v>
      </c>
      <c r="Q4049">
        <v>5</v>
      </c>
      <c r="R4049">
        <v>24</v>
      </c>
      <c r="S4049">
        <v>24</v>
      </c>
      <c r="T4049">
        <v>0.35912015561873434</v>
      </c>
      <c r="U4049">
        <v>0.37728766093178312</v>
      </c>
      <c r="V4049">
        <v>2.4166666666666661</v>
      </c>
      <c r="W4049">
        <v>61.20833333333335</v>
      </c>
      <c r="X4049">
        <v>155.12910798122064</v>
      </c>
      <c r="Y4049">
        <v>143.1841666666667</v>
      </c>
      <c r="Z4049">
        <v>143.1841666666667</v>
      </c>
      <c r="AA4049">
        <v>26.845432869898396</v>
      </c>
      <c r="AB4049">
        <v>4.6545601892719537</v>
      </c>
      <c r="AC4049">
        <v>-83.098151901444666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</row>
    <row r="4050" spans="1:39" s="278" customFormat="1">
      <c r="A4050" s="278">
        <v>13</v>
      </c>
      <c r="B4050" s="278">
        <v>39</v>
      </c>
      <c r="C4050" s="278">
        <v>2022</v>
      </c>
      <c r="D4050" s="278">
        <v>99</v>
      </c>
      <c r="E4050" s="278">
        <v>99</v>
      </c>
      <c r="F4050" s="278">
        <v>99</v>
      </c>
      <c r="G4050" s="278">
        <v>99</v>
      </c>
      <c r="H4050" s="278">
        <v>99</v>
      </c>
      <c r="I4050" s="278">
        <v>99</v>
      </c>
      <c r="J4050" s="278">
        <v>999</v>
      </c>
      <c r="K4050" s="278">
        <v>99</v>
      </c>
      <c r="L4050" s="278">
        <v>99</v>
      </c>
      <c r="M4050" s="278">
        <v>99</v>
      </c>
      <c r="N4050" s="278">
        <v>99</v>
      </c>
      <c r="O4050" s="278">
        <v>16</v>
      </c>
      <c r="Q4050" s="278">
        <v>136</v>
      </c>
      <c r="R4050" s="278">
        <v>3122</v>
      </c>
      <c r="S4050" s="278">
        <v>3108</v>
      </c>
      <c r="T4050" s="278">
        <v>46.715546910070323</v>
      </c>
      <c r="U4050" s="278">
        <v>46.545836506015966</v>
      </c>
      <c r="V4050" s="278">
        <v>4.7472773862908388</v>
      </c>
      <c r="W4050" s="278">
        <v>59.692084942084946</v>
      </c>
      <c r="X4050" s="278">
        <v>147.75532810523023</v>
      </c>
      <c r="Y4050" s="278">
        <v>135.79431133888511</v>
      </c>
      <c r="Z4050" s="278">
        <v>136.40599742599719</v>
      </c>
      <c r="AA4050" s="278">
        <v>29.578724368480074</v>
      </c>
      <c r="AB4050" s="278">
        <v>4.8353297242622881</v>
      </c>
      <c r="AC4050" s="278">
        <v>-63.589012673676557</v>
      </c>
      <c r="AD4050" s="278">
        <v>75</v>
      </c>
      <c r="AE4050" s="278">
        <v>0</v>
      </c>
      <c r="AF4050" s="278">
        <v>0</v>
      </c>
      <c r="AG4050" s="278">
        <v>9</v>
      </c>
      <c r="AH4050" s="278">
        <v>38</v>
      </c>
      <c r="AI4050" s="278">
        <v>7</v>
      </c>
      <c r="AJ4050" s="278">
        <v>0</v>
      </c>
      <c r="AK4050" s="278">
        <v>11</v>
      </c>
      <c r="AL4050" s="278">
        <v>0</v>
      </c>
      <c r="AM4050" s="278">
        <v>2</v>
      </c>
    </row>
    <row r="4051" spans="1:39" s="278" customFormat="1">
      <c r="A4051" s="278">
        <v>13</v>
      </c>
      <c r="B4051" s="278">
        <v>40</v>
      </c>
      <c r="C4051" s="278">
        <v>2022</v>
      </c>
      <c r="D4051" s="278">
        <v>99</v>
      </c>
      <c r="E4051" s="278">
        <v>99</v>
      </c>
      <c r="F4051" s="278">
        <v>99</v>
      </c>
      <c r="G4051" s="278">
        <v>99</v>
      </c>
      <c r="H4051" s="278">
        <v>99</v>
      </c>
      <c r="I4051" s="278">
        <v>99</v>
      </c>
      <c r="J4051" s="278">
        <v>999</v>
      </c>
      <c r="K4051" s="278">
        <v>99</v>
      </c>
      <c r="L4051" s="278">
        <v>99</v>
      </c>
      <c r="M4051" s="278">
        <v>99</v>
      </c>
      <c r="N4051" s="278">
        <v>99</v>
      </c>
      <c r="O4051" s="278">
        <v>18</v>
      </c>
      <c r="Q4051" s="278">
        <v>3</v>
      </c>
      <c r="R4051" s="278">
        <v>44</v>
      </c>
      <c r="S4051" s="278">
        <v>44</v>
      </c>
      <c r="T4051" s="278">
        <v>0.65838695196767916</v>
      </c>
      <c r="U4051" s="278">
        <v>0.69204500996714835</v>
      </c>
      <c r="V4051" s="278">
        <v>0.31818181818181818</v>
      </c>
      <c r="W4051" s="278">
        <v>62.954545454545446</v>
      </c>
      <c r="X4051" s="278">
        <v>155.20782034866545</v>
      </c>
      <c r="Y4051" s="278">
        <v>143.25681818181815</v>
      </c>
      <c r="Z4051" s="278">
        <v>143.25681818181815</v>
      </c>
      <c r="AA4051" s="278">
        <v>30.877804603772695</v>
      </c>
      <c r="AB4051" s="278">
        <v>1.623051915577902</v>
      </c>
      <c r="AC4051" s="278">
        <v>-71.564767451312107</v>
      </c>
      <c r="AD4051" s="278">
        <v>1</v>
      </c>
      <c r="AE4051" s="278">
        <v>0</v>
      </c>
      <c r="AF4051" s="278">
        <v>0</v>
      </c>
      <c r="AG4051" s="278">
        <v>0</v>
      </c>
      <c r="AH4051" s="278">
        <v>4</v>
      </c>
      <c r="AI4051" s="278">
        <v>1</v>
      </c>
      <c r="AJ4051" s="278">
        <v>0</v>
      </c>
      <c r="AK4051" s="278">
        <v>1</v>
      </c>
      <c r="AL4051" s="278">
        <v>0</v>
      </c>
      <c r="AM4051" s="278">
        <v>0</v>
      </c>
    </row>
    <row r="4052" spans="1:39" s="278" customFormat="1">
      <c r="A4052" s="278">
        <v>13</v>
      </c>
      <c r="B4052" s="278">
        <v>41</v>
      </c>
      <c r="C4052" s="278">
        <v>2022</v>
      </c>
      <c r="D4052" s="278">
        <v>99</v>
      </c>
      <c r="E4052" s="278">
        <v>99</v>
      </c>
      <c r="F4052" s="278">
        <v>99</v>
      </c>
      <c r="G4052" s="278">
        <v>99</v>
      </c>
      <c r="H4052" s="278">
        <v>99</v>
      </c>
      <c r="I4052" s="278">
        <v>99</v>
      </c>
      <c r="J4052" s="278">
        <v>999</v>
      </c>
      <c r="K4052" s="278">
        <v>99</v>
      </c>
      <c r="L4052" s="278">
        <v>99</v>
      </c>
      <c r="M4052" s="278">
        <v>99</v>
      </c>
      <c r="N4052" s="278">
        <v>99</v>
      </c>
      <c r="O4052" s="278">
        <v>55</v>
      </c>
      <c r="Q4052" s="278">
        <v>1</v>
      </c>
      <c r="R4052" s="278">
        <v>19</v>
      </c>
      <c r="S4052" s="278">
        <v>19</v>
      </c>
      <c r="T4052" s="278">
        <v>0.28430345653149802</v>
      </c>
      <c r="U4052" s="278">
        <v>0.36595504374256321</v>
      </c>
      <c r="V4052" s="278">
        <v>2.2105263157894748</v>
      </c>
      <c r="W4052" s="278">
        <v>62.105263157894761</v>
      </c>
      <c r="X4052" s="278">
        <v>190.06671608598964</v>
      </c>
      <c r="Y4052" s="278">
        <v>175.43157894736839</v>
      </c>
      <c r="Z4052" s="278">
        <v>175.43157894736839</v>
      </c>
      <c r="AA4052" s="278">
        <v>29.81718071729744</v>
      </c>
      <c r="AB4052" s="278">
        <v>1.7739262680369579</v>
      </c>
      <c r="AC4052" s="278">
        <v>-55.042417994043504</v>
      </c>
      <c r="AD4052" s="278">
        <v>1</v>
      </c>
      <c r="AE4052" s="278">
        <v>0</v>
      </c>
      <c r="AF4052" s="278">
        <v>0</v>
      </c>
      <c r="AG4052" s="278">
        <v>0</v>
      </c>
      <c r="AH4052" s="278">
        <v>2</v>
      </c>
      <c r="AI4052" s="278">
        <v>0</v>
      </c>
      <c r="AJ4052" s="278">
        <v>0</v>
      </c>
      <c r="AK4052" s="278">
        <v>0</v>
      </c>
      <c r="AL4052" s="278">
        <v>1</v>
      </c>
      <c r="AM4052" s="278">
        <v>0</v>
      </c>
    </row>
    <row r="4053" spans="1:39" s="278" customFormat="1">
      <c r="A4053" s="278">
        <v>13</v>
      </c>
      <c r="B4053" s="278">
        <v>42</v>
      </c>
      <c r="C4053" s="278">
        <v>2022</v>
      </c>
      <c r="D4053" s="278">
        <v>99</v>
      </c>
      <c r="E4053" s="278">
        <v>99</v>
      </c>
      <c r="F4053" s="278">
        <v>99</v>
      </c>
      <c r="G4053" s="278">
        <v>99</v>
      </c>
      <c r="H4053" s="278">
        <v>99</v>
      </c>
      <c r="I4053" s="278">
        <v>99</v>
      </c>
      <c r="J4053" s="278">
        <v>999</v>
      </c>
      <c r="K4053" s="278">
        <v>99</v>
      </c>
      <c r="L4053" s="278">
        <v>99</v>
      </c>
      <c r="M4053" s="278">
        <v>99</v>
      </c>
      <c r="N4053" s="278">
        <v>99</v>
      </c>
      <c r="O4053" s="278">
        <v>56</v>
      </c>
    </row>
    <row r="4054" spans="1:39">
      <c r="A4054">
        <v>13</v>
      </c>
      <c r="B4054">
        <v>43</v>
      </c>
      <c r="C4054">
        <v>2021</v>
      </c>
      <c r="D4054">
        <v>99</v>
      </c>
      <c r="E4054">
        <v>99</v>
      </c>
      <c r="F4054">
        <v>99</v>
      </c>
      <c r="G4054">
        <v>99</v>
      </c>
      <c r="H4054">
        <v>99</v>
      </c>
      <c r="I4054">
        <v>99</v>
      </c>
      <c r="J4054">
        <v>999</v>
      </c>
      <c r="K4054">
        <v>99</v>
      </c>
      <c r="L4054">
        <v>99</v>
      </c>
      <c r="M4054">
        <v>99</v>
      </c>
      <c r="N4054">
        <v>99</v>
      </c>
      <c r="O4054">
        <v>1</v>
      </c>
      <c r="Q4054">
        <v>22</v>
      </c>
      <c r="R4054">
        <v>705</v>
      </c>
      <c r="S4054">
        <v>705</v>
      </c>
      <c r="T4054">
        <v>11.014712844092601</v>
      </c>
      <c r="U4054">
        <v>11.732888839748258</v>
      </c>
      <c r="V4054">
        <v>14.114893617021279</v>
      </c>
      <c r="W4054">
        <v>57.202836879432652</v>
      </c>
      <c r="X4054">
        <v>156.91196606809444</v>
      </c>
      <c r="Y4054">
        <v>144.82974468085135</v>
      </c>
      <c r="Z4054">
        <v>144.82974468085135</v>
      </c>
      <c r="AA4054">
        <v>28.930875179609121</v>
      </c>
      <c r="AB4054">
        <v>3.1828428183019111</v>
      </c>
      <c r="AC4054">
        <v>-55.401955496064382</v>
      </c>
      <c r="AD4054">
        <v>21</v>
      </c>
      <c r="AE4054">
        <v>5</v>
      </c>
      <c r="AF4054">
        <v>0</v>
      </c>
      <c r="AG4054">
        <v>8</v>
      </c>
      <c r="AH4054">
        <v>65</v>
      </c>
      <c r="AI4054">
        <v>13</v>
      </c>
      <c r="AJ4054">
        <v>20</v>
      </c>
      <c r="AK4054">
        <v>2</v>
      </c>
      <c r="AL4054">
        <v>0</v>
      </c>
      <c r="AM4054">
        <v>0</v>
      </c>
    </row>
    <row r="4055" spans="1:39">
      <c r="A4055">
        <v>13</v>
      </c>
      <c r="B4055">
        <v>44</v>
      </c>
      <c r="C4055">
        <v>2021</v>
      </c>
      <c r="D4055">
        <v>99</v>
      </c>
      <c r="E4055">
        <v>99</v>
      </c>
      <c r="F4055">
        <v>99</v>
      </c>
      <c r="G4055">
        <v>99</v>
      </c>
      <c r="H4055">
        <v>99</v>
      </c>
      <c r="I4055">
        <v>99</v>
      </c>
      <c r="J4055">
        <v>999</v>
      </c>
      <c r="K4055">
        <v>99</v>
      </c>
      <c r="L4055">
        <v>99</v>
      </c>
      <c r="M4055">
        <v>99</v>
      </c>
      <c r="N4055">
        <v>99</v>
      </c>
      <c r="O4055">
        <v>4</v>
      </c>
      <c r="Q4055">
        <v>46</v>
      </c>
      <c r="R4055">
        <v>1374</v>
      </c>
      <c r="S4055">
        <v>1374</v>
      </c>
      <c r="T4055">
        <v>21.466972266359196</v>
      </c>
      <c r="U4055">
        <v>21.515333288947389</v>
      </c>
      <c r="V4055">
        <v>14.65065502183406</v>
      </c>
      <c r="W4055">
        <v>58.016011644832616</v>
      </c>
      <c r="X4055">
        <v>147.63916158466864</v>
      </c>
      <c r="Y4055">
        <v>136.27094614264919</v>
      </c>
      <c r="Z4055">
        <v>136.27094614264919</v>
      </c>
      <c r="AA4055">
        <v>28.318074584241689</v>
      </c>
      <c r="AB4055">
        <v>3.3957383755021242</v>
      </c>
      <c r="AC4055">
        <v>-58.983166617946893</v>
      </c>
      <c r="AD4055">
        <v>23</v>
      </c>
      <c r="AE4055">
        <v>7</v>
      </c>
      <c r="AF4055">
        <v>1</v>
      </c>
      <c r="AG4055">
        <v>9</v>
      </c>
      <c r="AH4055">
        <v>102</v>
      </c>
      <c r="AI4055">
        <v>27</v>
      </c>
      <c r="AJ4055">
        <v>6</v>
      </c>
      <c r="AK4055">
        <v>17</v>
      </c>
      <c r="AL4055">
        <v>0</v>
      </c>
      <c r="AM4055">
        <v>0</v>
      </c>
    </row>
    <row r="4056" spans="1:39">
      <c r="A4056">
        <v>13</v>
      </c>
      <c r="B4056">
        <v>45</v>
      </c>
      <c r="C4056">
        <v>2021</v>
      </c>
      <c r="D4056">
        <v>99</v>
      </c>
      <c r="E4056">
        <v>99</v>
      </c>
      <c r="F4056">
        <v>99</v>
      </c>
      <c r="G4056">
        <v>99</v>
      </c>
      <c r="H4056">
        <v>99</v>
      </c>
      <c r="I4056">
        <v>99</v>
      </c>
      <c r="J4056">
        <v>999</v>
      </c>
      <c r="K4056">
        <v>99</v>
      </c>
      <c r="L4056">
        <v>99</v>
      </c>
      <c r="M4056">
        <v>99</v>
      </c>
      <c r="N4056">
        <v>99</v>
      </c>
      <c r="O4056">
        <v>8</v>
      </c>
      <c r="Q4056">
        <v>11</v>
      </c>
      <c r="R4056">
        <v>294</v>
      </c>
      <c r="S4056">
        <v>294</v>
      </c>
      <c r="T4056">
        <v>4.5933696115790408</v>
      </c>
      <c r="U4056">
        <v>4.6231996666504971</v>
      </c>
      <c r="V4056">
        <v>14.581632653061222</v>
      </c>
      <c r="W4056">
        <v>57.840136054421762</v>
      </c>
      <c r="X4056">
        <v>148.26394263013984</v>
      </c>
      <c r="Y4056">
        <v>136.84761904761916</v>
      </c>
      <c r="Z4056">
        <v>136.84761904761916</v>
      </c>
      <c r="AA4056">
        <v>28.323634594521376</v>
      </c>
      <c r="AB4056">
        <v>4.2783613091571668</v>
      </c>
      <c r="AC4056">
        <v>-71.428083040398221</v>
      </c>
      <c r="AD4056">
        <v>4</v>
      </c>
      <c r="AE4056">
        <v>6</v>
      </c>
      <c r="AF4056">
        <v>0</v>
      </c>
      <c r="AG4056">
        <v>1</v>
      </c>
      <c r="AH4056">
        <v>55</v>
      </c>
      <c r="AI4056">
        <v>10</v>
      </c>
      <c r="AJ4056">
        <v>0</v>
      </c>
      <c r="AK4056">
        <v>1</v>
      </c>
      <c r="AL4056">
        <v>0</v>
      </c>
      <c r="AM4056">
        <v>0</v>
      </c>
    </row>
    <row r="4057" spans="1:39">
      <c r="A4057">
        <v>13</v>
      </c>
      <c r="B4057">
        <v>46</v>
      </c>
      <c r="C4057">
        <v>2021</v>
      </c>
      <c r="D4057">
        <v>99</v>
      </c>
      <c r="E4057">
        <v>99</v>
      </c>
      <c r="F4057">
        <v>99</v>
      </c>
      <c r="G4057">
        <v>99</v>
      </c>
      <c r="H4057">
        <v>99</v>
      </c>
      <c r="I4057">
        <v>99</v>
      </c>
      <c r="J4057">
        <v>999</v>
      </c>
      <c r="K4057">
        <v>99</v>
      </c>
      <c r="L4057">
        <v>99</v>
      </c>
      <c r="M4057">
        <v>99</v>
      </c>
      <c r="N4057">
        <v>99</v>
      </c>
      <c r="O4057">
        <v>9</v>
      </c>
      <c r="Q4057">
        <v>2</v>
      </c>
      <c r="R4057">
        <v>12</v>
      </c>
      <c r="S4057">
        <v>12</v>
      </c>
      <c r="T4057">
        <v>0.1874844739420016</v>
      </c>
      <c r="U4057">
        <v>0.18632667198914765</v>
      </c>
      <c r="V4057">
        <v>16.75</v>
      </c>
      <c r="W4057">
        <v>61.41666666666665</v>
      </c>
      <c r="X4057">
        <v>146.39761646803899</v>
      </c>
      <c r="Y4057">
        <v>135.125</v>
      </c>
      <c r="Z4057">
        <v>135.125</v>
      </c>
      <c r="AA4057">
        <v>22.413728122142768</v>
      </c>
      <c r="AB4057">
        <v>1.1873172373980878</v>
      </c>
      <c r="AC4057">
        <v>-10.811141924696699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</row>
    <row r="4058" spans="1:39">
      <c r="A4058">
        <v>13</v>
      </c>
      <c r="B4058">
        <v>47</v>
      </c>
      <c r="C4058">
        <v>2021</v>
      </c>
      <c r="D4058">
        <v>99</v>
      </c>
      <c r="E4058">
        <v>99</v>
      </c>
      <c r="F4058">
        <v>99</v>
      </c>
      <c r="G4058">
        <v>99</v>
      </c>
      <c r="H4058">
        <v>99</v>
      </c>
      <c r="I4058">
        <v>99</v>
      </c>
      <c r="J4058">
        <v>999</v>
      </c>
      <c r="K4058">
        <v>99</v>
      </c>
      <c r="L4058">
        <v>99</v>
      </c>
      <c r="M4058">
        <v>99</v>
      </c>
      <c r="N4058">
        <v>99</v>
      </c>
      <c r="O4058">
        <v>11</v>
      </c>
      <c r="Q4058">
        <v>26</v>
      </c>
      <c r="R4058">
        <v>657</v>
      </c>
      <c r="S4058">
        <v>657</v>
      </c>
      <c r="T4058">
        <v>10.264774948324593</v>
      </c>
      <c r="U4058">
        <v>9.8754101398802412</v>
      </c>
      <c r="V4058">
        <v>14.780821917808224</v>
      </c>
      <c r="W4058">
        <v>58.348554033485549</v>
      </c>
      <c r="X4058">
        <v>141.71962579834462</v>
      </c>
      <c r="Y4058">
        <v>130.80721461187201</v>
      </c>
      <c r="Z4058">
        <v>130.80721461187201</v>
      </c>
      <c r="AA4058">
        <v>28.793001845159289</v>
      </c>
      <c r="AB4058">
        <v>4.067763368538329</v>
      </c>
      <c r="AC4058">
        <v>-62.456714355935695</v>
      </c>
      <c r="AD4058">
        <v>12</v>
      </c>
      <c r="AE4058">
        <v>0</v>
      </c>
      <c r="AF4058">
        <v>0</v>
      </c>
      <c r="AG4058">
        <v>2</v>
      </c>
      <c r="AH4058">
        <v>25</v>
      </c>
      <c r="AI4058">
        <v>1</v>
      </c>
      <c r="AJ4058">
        <v>1</v>
      </c>
      <c r="AK4058">
        <v>0</v>
      </c>
      <c r="AL4058">
        <v>0</v>
      </c>
      <c r="AM4058">
        <v>0</v>
      </c>
    </row>
    <row r="4059" spans="1:39">
      <c r="A4059">
        <v>13</v>
      </c>
      <c r="B4059">
        <v>48</v>
      </c>
      <c r="C4059">
        <v>2021</v>
      </c>
      <c r="D4059">
        <v>99</v>
      </c>
      <c r="E4059">
        <v>99</v>
      </c>
      <c r="F4059">
        <v>99</v>
      </c>
      <c r="G4059">
        <v>99</v>
      </c>
      <c r="H4059">
        <v>99</v>
      </c>
      <c r="I4059">
        <v>99</v>
      </c>
      <c r="J4059">
        <v>999</v>
      </c>
      <c r="K4059">
        <v>99</v>
      </c>
      <c r="L4059">
        <v>99</v>
      </c>
      <c r="M4059">
        <v>99</v>
      </c>
      <c r="N4059">
        <v>99</v>
      </c>
      <c r="O4059">
        <v>14</v>
      </c>
      <c r="Q4059">
        <v>15</v>
      </c>
      <c r="R4059">
        <v>96</v>
      </c>
      <c r="S4059">
        <v>96</v>
      </c>
      <c r="T4059">
        <v>1.4998757915360128</v>
      </c>
      <c r="U4059">
        <v>1.7560740139412101</v>
      </c>
      <c r="V4059">
        <v>13.65625</v>
      </c>
      <c r="W4059">
        <v>56.375</v>
      </c>
      <c r="X4059">
        <v>172.46930299747203</v>
      </c>
      <c r="Y4059">
        <v>159.18916666666661</v>
      </c>
      <c r="Z4059">
        <v>159.18916666666661</v>
      </c>
      <c r="AA4059">
        <v>32.599663554842039</v>
      </c>
      <c r="AB4059">
        <v>5.5644893446449046</v>
      </c>
      <c r="AC4059">
        <v>-70.258163313084339</v>
      </c>
      <c r="AD4059">
        <v>3</v>
      </c>
      <c r="AE4059">
        <v>0</v>
      </c>
      <c r="AF4059">
        <v>0</v>
      </c>
      <c r="AG4059">
        <v>0</v>
      </c>
      <c r="AH4059">
        <v>1</v>
      </c>
      <c r="AI4059">
        <v>0</v>
      </c>
      <c r="AJ4059">
        <v>0</v>
      </c>
      <c r="AK4059">
        <v>0</v>
      </c>
      <c r="AL4059">
        <v>0</v>
      </c>
      <c r="AM4059">
        <v>0</v>
      </c>
    </row>
    <row r="4060" spans="1:39">
      <c r="A4060">
        <v>13</v>
      </c>
      <c r="B4060">
        <v>49</v>
      </c>
      <c r="C4060">
        <v>2021</v>
      </c>
      <c r="D4060">
        <v>99</v>
      </c>
      <c r="E4060">
        <v>99</v>
      </c>
      <c r="F4060">
        <v>99</v>
      </c>
      <c r="G4060">
        <v>99</v>
      </c>
      <c r="H4060">
        <v>99</v>
      </c>
      <c r="I4060">
        <v>99</v>
      </c>
      <c r="J4060">
        <v>999</v>
      </c>
      <c r="K4060">
        <v>99</v>
      </c>
      <c r="L4060">
        <v>99</v>
      </c>
      <c r="M4060">
        <v>99</v>
      </c>
      <c r="N4060">
        <v>99</v>
      </c>
      <c r="O4060">
        <v>15</v>
      </c>
      <c r="Q4060">
        <v>6</v>
      </c>
      <c r="R4060">
        <v>45</v>
      </c>
      <c r="S4060">
        <v>45</v>
      </c>
      <c r="T4060">
        <v>0.70306677728250644</v>
      </c>
      <c r="U4060">
        <v>0.77624852142345313</v>
      </c>
      <c r="V4060">
        <v>13.533333333333339</v>
      </c>
      <c r="W4060">
        <v>56.577777777777776</v>
      </c>
      <c r="X4060">
        <v>162.64042373901535</v>
      </c>
      <c r="Y4060">
        <v>150.11711111111109</v>
      </c>
      <c r="Z4060">
        <v>150.11711111111109</v>
      </c>
      <c r="AA4060">
        <v>27.39829813224188</v>
      </c>
      <c r="AB4060">
        <v>4.23471835027705</v>
      </c>
      <c r="AC4060">
        <v>-55.298578090890871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</row>
    <row r="4061" spans="1:39">
      <c r="A4061">
        <v>13</v>
      </c>
      <c r="B4061">
        <v>50</v>
      </c>
      <c r="C4061">
        <v>2021</v>
      </c>
      <c r="D4061">
        <v>99</v>
      </c>
      <c r="E4061">
        <v>99</v>
      </c>
      <c r="F4061">
        <v>99</v>
      </c>
      <c r="G4061">
        <v>99</v>
      </c>
      <c r="H4061">
        <v>99</v>
      </c>
      <c r="I4061">
        <v>99</v>
      </c>
      <c r="J4061">
        <v>999</v>
      </c>
      <c r="K4061">
        <v>99</v>
      </c>
      <c r="L4061">
        <v>99</v>
      </c>
      <c r="M4061">
        <v>99</v>
      </c>
      <c r="N4061">
        <v>99</v>
      </c>
      <c r="O4061">
        <v>16</v>
      </c>
      <c r="Q4061">
        <v>142</v>
      </c>
      <c r="R4061">
        <v>3149</v>
      </c>
      <c r="S4061">
        <v>3137</v>
      </c>
      <c r="T4061">
        <v>49.199050703613594</v>
      </c>
      <c r="U4061">
        <v>48.408966717425507</v>
      </c>
      <c r="V4061">
        <v>14.068275643061289</v>
      </c>
      <c r="W4061">
        <v>57.542556582722362</v>
      </c>
      <c r="X4061">
        <v>145.41398376825683</v>
      </c>
      <c r="Y4061">
        <v>133.78119720546201</v>
      </c>
      <c r="Z4061">
        <v>134.29295186483907</v>
      </c>
      <c r="AA4061">
        <v>27.028090655770967</v>
      </c>
      <c r="AB4061">
        <v>4.3028694600370363</v>
      </c>
      <c r="AC4061">
        <v>-61.190664801936144</v>
      </c>
      <c r="AD4061">
        <v>49</v>
      </c>
      <c r="AE4061">
        <v>0</v>
      </c>
      <c r="AF4061">
        <v>0</v>
      </c>
      <c r="AG4061">
        <v>10</v>
      </c>
      <c r="AH4061">
        <v>53</v>
      </c>
      <c r="AI4061">
        <v>2</v>
      </c>
      <c r="AJ4061">
        <v>2</v>
      </c>
      <c r="AK4061">
        <v>13</v>
      </c>
      <c r="AL4061">
        <v>0</v>
      </c>
      <c r="AM4061">
        <v>0</v>
      </c>
    </row>
    <row r="4062" spans="1:39">
      <c r="A4062">
        <v>13</v>
      </c>
      <c r="B4062">
        <v>51</v>
      </c>
      <c r="C4062">
        <v>2021</v>
      </c>
      <c r="D4062">
        <v>99</v>
      </c>
      <c r="E4062">
        <v>99</v>
      </c>
      <c r="F4062">
        <v>99</v>
      </c>
      <c r="G4062">
        <v>99</v>
      </c>
      <c r="H4062">
        <v>99</v>
      </c>
      <c r="I4062">
        <v>99</v>
      </c>
      <c r="J4062">
        <v>999</v>
      </c>
      <c r="K4062">
        <v>99</v>
      </c>
      <c r="L4062">
        <v>99</v>
      </c>
      <c r="M4062">
        <v>99</v>
      </c>
      <c r="N4062">
        <v>99</v>
      </c>
      <c r="O4062">
        <v>18</v>
      </c>
      <c r="Q4062">
        <v>4</v>
      </c>
      <c r="R4062">
        <v>58</v>
      </c>
      <c r="S4062">
        <v>58</v>
      </c>
      <c r="T4062">
        <v>0.90617495738634157</v>
      </c>
      <c r="U4062">
        <v>0.91229054853905756</v>
      </c>
      <c r="V4062">
        <v>16.896551724137925</v>
      </c>
      <c r="W4062">
        <v>62.46551724137931</v>
      </c>
      <c r="X4062">
        <v>148.30145328202636</v>
      </c>
      <c r="Y4062">
        <v>136.88224137931039</v>
      </c>
      <c r="Z4062">
        <v>136.88224137931039</v>
      </c>
      <c r="AA4062">
        <v>29.133964362217675</v>
      </c>
      <c r="AB4062">
        <v>1.4409709040276879</v>
      </c>
      <c r="AC4062">
        <v>-47.541833014233589</v>
      </c>
      <c r="AD4062">
        <v>0</v>
      </c>
      <c r="AE4062">
        <v>0</v>
      </c>
      <c r="AF4062">
        <v>0</v>
      </c>
      <c r="AG4062">
        <v>0</v>
      </c>
      <c r="AH4062">
        <v>1</v>
      </c>
      <c r="AI4062">
        <v>0</v>
      </c>
      <c r="AJ4062">
        <v>0</v>
      </c>
      <c r="AK4062">
        <v>0</v>
      </c>
      <c r="AL4062">
        <v>0</v>
      </c>
      <c r="AM4062">
        <v>0</v>
      </c>
    </row>
    <row r="4063" spans="1:39">
      <c r="A4063">
        <v>13</v>
      </c>
      <c r="B4063">
        <v>52</v>
      </c>
      <c r="C4063">
        <v>2021</v>
      </c>
      <c r="D4063">
        <v>99</v>
      </c>
      <c r="E4063">
        <v>99</v>
      </c>
      <c r="F4063">
        <v>99</v>
      </c>
      <c r="G4063">
        <v>99</v>
      </c>
      <c r="H4063">
        <v>99</v>
      </c>
      <c r="I4063">
        <v>99</v>
      </c>
      <c r="J4063">
        <v>999</v>
      </c>
      <c r="K4063">
        <v>99</v>
      </c>
      <c r="L4063">
        <v>99</v>
      </c>
      <c r="M4063">
        <v>99</v>
      </c>
      <c r="N4063">
        <v>99</v>
      </c>
      <c r="O4063">
        <v>54</v>
      </c>
      <c r="Q4063">
        <v>2</v>
      </c>
      <c r="R4063">
        <v>10.53</v>
      </c>
      <c r="S4063">
        <v>10.53</v>
      </c>
      <c r="T4063">
        <v>0.16451762588410643</v>
      </c>
      <c r="U4063">
        <v>0.21326159145523235</v>
      </c>
      <c r="V4063">
        <v>16.430199430199423</v>
      </c>
      <c r="W4063">
        <v>61.670465337131994</v>
      </c>
      <c r="X4063">
        <v>190.95212666899195</v>
      </c>
      <c r="Y4063">
        <v>176.24881291547962</v>
      </c>
      <c r="Z4063">
        <v>176.24881291547962</v>
      </c>
      <c r="AA4063">
        <v>22.80592571851836</v>
      </c>
      <c r="AD4063">
        <v>0.53</v>
      </c>
      <c r="AE4063">
        <v>0</v>
      </c>
      <c r="AF4063">
        <v>0</v>
      </c>
      <c r="AG4063">
        <v>0</v>
      </c>
      <c r="AH4063">
        <v>1</v>
      </c>
      <c r="AI4063">
        <v>0</v>
      </c>
      <c r="AJ4063">
        <v>0</v>
      </c>
      <c r="AK4063">
        <v>0</v>
      </c>
      <c r="AL4063">
        <v>0</v>
      </c>
      <c r="AM4063">
        <v>0</v>
      </c>
    </row>
    <row r="4064" spans="1:39">
      <c r="A4064">
        <v>13</v>
      </c>
      <c r="B4064">
        <v>53</v>
      </c>
      <c r="C4064">
        <v>2020</v>
      </c>
      <c r="D4064">
        <v>99</v>
      </c>
      <c r="E4064">
        <v>99</v>
      </c>
      <c r="F4064">
        <v>99</v>
      </c>
      <c r="G4064">
        <v>99</v>
      </c>
      <c r="H4064">
        <v>99</v>
      </c>
      <c r="I4064">
        <v>99</v>
      </c>
      <c r="J4064">
        <v>999</v>
      </c>
      <c r="K4064">
        <v>99</v>
      </c>
      <c r="L4064">
        <v>99</v>
      </c>
      <c r="M4064">
        <v>99</v>
      </c>
      <c r="N4064">
        <v>99</v>
      </c>
      <c r="O4064">
        <v>1</v>
      </c>
      <c r="Q4064">
        <v>24</v>
      </c>
      <c r="R4064">
        <v>835</v>
      </c>
      <c r="S4064">
        <v>835</v>
      </c>
      <c r="T4064">
        <v>12.573407619334438</v>
      </c>
      <c r="U4064">
        <v>12.917207447353787</v>
      </c>
      <c r="V4064">
        <v>14.700598802395213</v>
      </c>
      <c r="W4064">
        <v>58.164071856287421</v>
      </c>
      <c r="X4064">
        <v>147.7202042285958</v>
      </c>
      <c r="Y4064">
        <v>136.34574850299396</v>
      </c>
      <c r="Z4064">
        <v>136.34574850299396</v>
      </c>
      <c r="AA4064">
        <v>28.039718459109121</v>
      </c>
      <c r="AB4064">
        <v>3.5586652540026407</v>
      </c>
      <c r="AC4064">
        <v>-56.942253887768402</v>
      </c>
      <c r="AD4064">
        <v>18</v>
      </c>
      <c r="AE4064">
        <v>2</v>
      </c>
      <c r="AF4064">
        <v>0</v>
      </c>
      <c r="AG4064">
        <v>1</v>
      </c>
      <c r="AH4064">
        <v>50</v>
      </c>
      <c r="AI4064">
        <v>29</v>
      </c>
      <c r="AJ4064">
        <v>4</v>
      </c>
      <c r="AK4064">
        <v>11</v>
      </c>
      <c r="AL4064">
        <v>0</v>
      </c>
      <c r="AM4064">
        <v>0</v>
      </c>
    </row>
    <row r="4065" spans="1:39">
      <c r="A4065">
        <v>13</v>
      </c>
      <c r="B4065">
        <v>54</v>
      </c>
      <c r="C4065">
        <v>2020</v>
      </c>
      <c r="D4065">
        <v>99</v>
      </c>
      <c r="E4065">
        <v>99</v>
      </c>
      <c r="F4065">
        <v>99</v>
      </c>
      <c r="G4065">
        <v>99</v>
      </c>
      <c r="H4065">
        <v>99</v>
      </c>
      <c r="I4065">
        <v>99</v>
      </c>
      <c r="J4065">
        <v>999</v>
      </c>
      <c r="K4065">
        <v>99</v>
      </c>
      <c r="L4065">
        <v>99</v>
      </c>
      <c r="M4065">
        <v>99</v>
      </c>
      <c r="N4065">
        <v>99</v>
      </c>
      <c r="O4065">
        <v>4</v>
      </c>
      <c r="Q4065">
        <v>44</v>
      </c>
      <c r="R4065">
        <v>1206</v>
      </c>
      <c r="S4065">
        <v>1206</v>
      </c>
      <c r="T4065">
        <v>18.159915675350096</v>
      </c>
      <c r="U4065">
        <v>18.013633261191696</v>
      </c>
      <c r="V4065">
        <v>14.960199004975124</v>
      </c>
      <c r="W4065">
        <v>58.660862354892203</v>
      </c>
      <c r="X4065">
        <v>142.63028483440505</v>
      </c>
      <c r="Y4065">
        <v>131.64775290215596</v>
      </c>
      <c r="Z4065">
        <v>131.64775290215596</v>
      </c>
      <c r="AA4065">
        <v>28.150293690021659</v>
      </c>
      <c r="AB4065">
        <v>3.6492454413440281</v>
      </c>
      <c r="AC4065">
        <v>-60.853813521221298</v>
      </c>
      <c r="AD4065">
        <v>29</v>
      </c>
      <c r="AE4065">
        <v>2</v>
      </c>
      <c r="AF4065">
        <v>0</v>
      </c>
      <c r="AG4065">
        <v>3</v>
      </c>
      <c r="AH4065">
        <v>68</v>
      </c>
      <c r="AI4065">
        <v>27</v>
      </c>
      <c r="AJ4065">
        <v>15</v>
      </c>
      <c r="AK4065">
        <v>36</v>
      </c>
      <c r="AL4065">
        <v>0</v>
      </c>
      <c r="AM4065">
        <v>0</v>
      </c>
    </row>
    <row r="4066" spans="1:39">
      <c r="A4066">
        <v>13</v>
      </c>
      <c r="B4066">
        <v>55</v>
      </c>
      <c r="C4066">
        <v>2020</v>
      </c>
      <c r="D4066">
        <v>99</v>
      </c>
      <c r="E4066">
        <v>99</v>
      </c>
      <c r="F4066">
        <v>99</v>
      </c>
      <c r="G4066">
        <v>99</v>
      </c>
      <c r="H4066">
        <v>99</v>
      </c>
      <c r="I4066">
        <v>99</v>
      </c>
      <c r="J4066">
        <v>999</v>
      </c>
      <c r="K4066">
        <v>99</v>
      </c>
      <c r="L4066">
        <v>99</v>
      </c>
      <c r="M4066">
        <v>99</v>
      </c>
      <c r="N4066">
        <v>99</v>
      </c>
      <c r="O4066">
        <v>8</v>
      </c>
      <c r="Q4066">
        <v>11</v>
      </c>
      <c r="R4066">
        <v>276</v>
      </c>
      <c r="S4066">
        <v>276</v>
      </c>
      <c r="T4066">
        <v>4.1560006023189278</v>
      </c>
      <c r="U4066">
        <v>4.3789436154223136</v>
      </c>
      <c r="V4066">
        <v>14.489130434782613</v>
      </c>
      <c r="W4066">
        <v>57.561594202898554</v>
      </c>
      <c r="X4066">
        <v>151.50187636409319</v>
      </c>
      <c r="Y4066">
        <v>139.83623188405809</v>
      </c>
      <c r="Z4066">
        <v>139.83623188405809</v>
      </c>
      <c r="AA4066">
        <v>27.701275128994805</v>
      </c>
      <c r="AB4066">
        <v>4.2340719850351807</v>
      </c>
      <c r="AC4066">
        <v>-62.974888860507313</v>
      </c>
      <c r="AD4066">
        <v>7</v>
      </c>
      <c r="AE4066">
        <v>2</v>
      </c>
      <c r="AF4066">
        <v>0</v>
      </c>
      <c r="AG4066">
        <v>2</v>
      </c>
      <c r="AH4066">
        <v>33</v>
      </c>
      <c r="AI4066">
        <v>14</v>
      </c>
      <c r="AJ4066">
        <v>0</v>
      </c>
      <c r="AK4066">
        <v>9</v>
      </c>
      <c r="AL4066">
        <v>0</v>
      </c>
      <c r="AM4066">
        <v>0</v>
      </c>
    </row>
    <row r="4067" spans="1:39">
      <c r="A4067">
        <v>13</v>
      </c>
      <c r="B4067">
        <v>56</v>
      </c>
      <c r="C4067">
        <v>2020</v>
      </c>
      <c r="D4067">
        <v>99</v>
      </c>
      <c r="E4067">
        <v>99</v>
      </c>
      <c r="F4067">
        <v>99</v>
      </c>
      <c r="G4067">
        <v>99</v>
      </c>
      <c r="H4067">
        <v>99</v>
      </c>
      <c r="I4067">
        <v>99</v>
      </c>
      <c r="J4067">
        <v>999</v>
      </c>
      <c r="K4067">
        <v>99</v>
      </c>
      <c r="L4067">
        <v>99</v>
      </c>
      <c r="M4067">
        <v>99</v>
      </c>
      <c r="N4067">
        <v>99</v>
      </c>
      <c r="O4067">
        <v>9</v>
      </c>
      <c r="Q4067">
        <v>1</v>
      </c>
      <c r="R4067">
        <v>5</v>
      </c>
      <c r="S4067">
        <v>5</v>
      </c>
      <c r="T4067">
        <v>7.5289865984038556E-2</v>
      </c>
      <c r="U4067">
        <v>7.0662526653461441E-2</v>
      </c>
      <c r="V4067">
        <v>16.399999999999999</v>
      </c>
      <c r="W4067">
        <v>60.4</v>
      </c>
      <c r="X4067">
        <v>134.95124593716142</v>
      </c>
      <c r="Y4067">
        <v>124.56</v>
      </c>
      <c r="Z4067">
        <v>124.56</v>
      </c>
      <c r="AA4067">
        <v>9.7358307298351843</v>
      </c>
      <c r="AB4067">
        <v>1.4966629547096251</v>
      </c>
      <c r="AC4067">
        <v>6.4236049642848601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</row>
    <row r="4068" spans="1:39">
      <c r="A4068">
        <v>13</v>
      </c>
      <c r="B4068">
        <v>57</v>
      </c>
      <c r="C4068">
        <v>2020</v>
      </c>
      <c r="D4068">
        <v>99</v>
      </c>
      <c r="E4068">
        <v>99</v>
      </c>
      <c r="F4068">
        <v>99</v>
      </c>
      <c r="G4068">
        <v>99</v>
      </c>
      <c r="H4068">
        <v>99</v>
      </c>
      <c r="I4068">
        <v>99</v>
      </c>
      <c r="J4068">
        <v>999</v>
      </c>
      <c r="K4068">
        <v>99</v>
      </c>
      <c r="L4068">
        <v>99</v>
      </c>
      <c r="M4068">
        <v>99</v>
      </c>
      <c r="N4068">
        <v>99</v>
      </c>
      <c r="O4068">
        <v>11</v>
      </c>
      <c r="Q4068">
        <v>23</v>
      </c>
      <c r="R4068">
        <v>575</v>
      </c>
      <c r="S4068">
        <v>575</v>
      </c>
      <c r="T4068">
        <v>8.6583345881644345</v>
      </c>
      <c r="U4068">
        <v>8.2054646617646085</v>
      </c>
      <c r="V4068">
        <v>15.168695652173914</v>
      </c>
      <c r="W4068">
        <v>58.883478260869552</v>
      </c>
      <c r="X4068">
        <v>136.26774694992716</v>
      </c>
      <c r="Y4068">
        <v>125.7751304347827</v>
      </c>
      <c r="Z4068">
        <v>125.7751304347827</v>
      </c>
      <c r="AA4068">
        <v>26.613845182869461</v>
      </c>
      <c r="AB4068">
        <v>2.9638966840757619</v>
      </c>
      <c r="AC4068">
        <v>-45.152543809718381</v>
      </c>
      <c r="AD4068">
        <v>10</v>
      </c>
      <c r="AE4068">
        <v>0</v>
      </c>
      <c r="AF4068">
        <v>0</v>
      </c>
      <c r="AG4068">
        <v>0</v>
      </c>
      <c r="AH4068">
        <v>30</v>
      </c>
      <c r="AI4068">
        <v>3</v>
      </c>
      <c r="AJ4068">
        <v>0</v>
      </c>
      <c r="AK4068">
        <v>9</v>
      </c>
      <c r="AL4068">
        <v>3</v>
      </c>
      <c r="AM4068">
        <v>0</v>
      </c>
    </row>
    <row r="4069" spans="1:39">
      <c r="A4069">
        <v>13</v>
      </c>
      <c r="B4069">
        <v>58</v>
      </c>
      <c r="C4069">
        <v>2020</v>
      </c>
      <c r="D4069">
        <v>99</v>
      </c>
      <c r="E4069">
        <v>99</v>
      </c>
      <c r="F4069">
        <v>99</v>
      </c>
      <c r="G4069">
        <v>99</v>
      </c>
      <c r="H4069">
        <v>99</v>
      </c>
      <c r="I4069">
        <v>99</v>
      </c>
      <c r="J4069">
        <v>999</v>
      </c>
      <c r="K4069">
        <v>99</v>
      </c>
      <c r="L4069">
        <v>99</v>
      </c>
      <c r="M4069">
        <v>99</v>
      </c>
      <c r="N4069">
        <v>99</v>
      </c>
      <c r="O4069">
        <v>14</v>
      </c>
      <c r="Q4069">
        <v>14</v>
      </c>
      <c r="R4069">
        <v>207</v>
      </c>
      <c r="S4069">
        <v>207</v>
      </c>
      <c r="T4069">
        <v>3.1170004517391958</v>
      </c>
      <c r="U4069">
        <v>3.1276223662962761</v>
      </c>
      <c r="V4069">
        <v>15.173913043478262</v>
      </c>
      <c r="W4069">
        <v>59.048309178743985</v>
      </c>
      <c r="X4069">
        <v>144.278528846808</v>
      </c>
      <c r="Y4069">
        <v>133.16908212560389</v>
      </c>
      <c r="Z4069">
        <v>133.16908212560389</v>
      </c>
      <c r="AA4069">
        <v>30.057679022832524</v>
      </c>
      <c r="AB4069">
        <v>3.755522123019015</v>
      </c>
      <c r="AC4069">
        <v>-47.389760679855243</v>
      </c>
      <c r="AD4069">
        <v>3</v>
      </c>
      <c r="AE4069">
        <v>0</v>
      </c>
      <c r="AF4069">
        <v>0</v>
      </c>
      <c r="AG4069">
        <v>0</v>
      </c>
      <c r="AH4069">
        <v>1</v>
      </c>
      <c r="AI4069">
        <v>0</v>
      </c>
      <c r="AJ4069">
        <v>0</v>
      </c>
      <c r="AK4069">
        <v>3</v>
      </c>
      <c r="AL4069">
        <v>0</v>
      </c>
      <c r="AM4069">
        <v>0</v>
      </c>
    </row>
    <row r="4070" spans="1:39">
      <c r="A4070">
        <v>13</v>
      </c>
      <c r="B4070">
        <v>59</v>
      </c>
      <c r="C4070">
        <v>2020</v>
      </c>
      <c r="D4070">
        <v>99</v>
      </c>
      <c r="E4070">
        <v>99</v>
      </c>
      <c r="F4070">
        <v>99</v>
      </c>
      <c r="G4070">
        <v>99</v>
      </c>
      <c r="H4070">
        <v>99</v>
      </c>
      <c r="I4070">
        <v>99</v>
      </c>
      <c r="J4070">
        <v>999</v>
      </c>
      <c r="K4070">
        <v>99</v>
      </c>
      <c r="L4070">
        <v>99</v>
      </c>
      <c r="M4070">
        <v>99</v>
      </c>
      <c r="N4070">
        <v>99</v>
      </c>
      <c r="O4070">
        <v>15</v>
      </c>
      <c r="Q4070">
        <v>7</v>
      </c>
      <c r="R4070">
        <v>137</v>
      </c>
      <c r="S4070">
        <v>137</v>
      </c>
      <c r="T4070">
        <v>2.0629423279626562</v>
      </c>
      <c r="U4070">
        <v>2.0598898043538685</v>
      </c>
      <c r="V4070">
        <v>14.394160583941613</v>
      </c>
      <c r="W4070">
        <v>57.708029197080307</v>
      </c>
      <c r="X4070">
        <v>143.57577243359088</v>
      </c>
      <c r="Y4070">
        <v>132.5204379562044</v>
      </c>
      <c r="Z4070">
        <v>132.5204379562044</v>
      </c>
      <c r="AA4070">
        <v>27.656298074143205</v>
      </c>
      <c r="AB4070">
        <v>4.7201394633942977</v>
      </c>
      <c r="AC4070">
        <v>-62.381232330060762</v>
      </c>
      <c r="AD4070">
        <v>6</v>
      </c>
      <c r="AE4070">
        <v>0</v>
      </c>
      <c r="AF4070">
        <v>0</v>
      </c>
      <c r="AG4070">
        <v>0</v>
      </c>
      <c r="AH4070">
        <v>1</v>
      </c>
      <c r="AI4070">
        <v>0</v>
      </c>
      <c r="AJ4070">
        <v>0</v>
      </c>
      <c r="AK4070">
        <v>0</v>
      </c>
      <c r="AL4070">
        <v>0</v>
      </c>
      <c r="AM4070">
        <v>0</v>
      </c>
    </row>
    <row r="4071" spans="1:39">
      <c r="A4071">
        <v>13</v>
      </c>
      <c r="B4071">
        <v>60</v>
      </c>
      <c r="C4071">
        <v>2020</v>
      </c>
      <c r="D4071">
        <v>99</v>
      </c>
      <c r="E4071">
        <v>99</v>
      </c>
      <c r="F4071">
        <v>99</v>
      </c>
      <c r="G4071">
        <v>99</v>
      </c>
      <c r="H4071">
        <v>99</v>
      </c>
      <c r="I4071">
        <v>99</v>
      </c>
      <c r="J4071">
        <v>999</v>
      </c>
      <c r="K4071">
        <v>99</v>
      </c>
      <c r="L4071">
        <v>99</v>
      </c>
      <c r="M4071">
        <v>99</v>
      </c>
      <c r="N4071">
        <v>99</v>
      </c>
      <c r="O4071">
        <v>16</v>
      </c>
      <c r="Q4071">
        <v>146</v>
      </c>
      <c r="R4071">
        <v>3365</v>
      </c>
      <c r="S4071">
        <v>3353</v>
      </c>
      <c r="T4071">
        <v>50.670079807257949</v>
      </c>
      <c r="U4071">
        <v>50.689969991004553</v>
      </c>
      <c r="V4071">
        <v>14.016939078751857</v>
      </c>
      <c r="W4071">
        <v>57.313450641216811</v>
      </c>
      <c r="X4071">
        <v>144.44348569414001</v>
      </c>
      <c r="Y4071">
        <v>132.76891530460597</v>
      </c>
      <c r="Z4071">
        <v>133.24407992842205</v>
      </c>
      <c r="AA4071">
        <v>27.168650822770648</v>
      </c>
      <c r="AB4071">
        <v>4.2670881837121595</v>
      </c>
      <c r="AC4071">
        <v>-58.561210426791909</v>
      </c>
      <c r="AD4071">
        <v>82</v>
      </c>
      <c r="AE4071">
        <v>0</v>
      </c>
      <c r="AF4071">
        <v>0</v>
      </c>
      <c r="AG4071">
        <v>7</v>
      </c>
      <c r="AH4071">
        <v>17</v>
      </c>
      <c r="AI4071">
        <v>8</v>
      </c>
      <c r="AJ4071">
        <v>1</v>
      </c>
      <c r="AK4071">
        <v>16</v>
      </c>
      <c r="AL4071">
        <v>0</v>
      </c>
      <c r="AM4071">
        <v>2</v>
      </c>
    </row>
    <row r="4072" spans="1:39">
      <c r="A4072">
        <v>13</v>
      </c>
      <c r="B4072">
        <v>61</v>
      </c>
      <c r="C4072">
        <v>2020</v>
      </c>
      <c r="D4072">
        <v>99</v>
      </c>
      <c r="E4072">
        <v>99</v>
      </c>
      <c r="F4072">
        <v>99</v>
      </c>
      <c r="G4072">
        <v>99</v>
      </c>
      <c r="H4072">
        <v>99</v>
      </c>
      <c r="I4072">
        <v>99</v>
      </c>
      <c r="J4072">
        <v>999</v>
      </c>
      <c r="K4072">
        <v>99</v>
      </c>
      <c r="L4072">
        <v>99</v>
      </c>
      <c r="M4072">
        <v>99</v>
      </c>
      <c r="N4072">
        <v>99</v>
      </c>
      <c r="O4072">
        <v>18</v>
      </c>
      <c r="Q4072">
        <v>3</v>
      </c>
      <c r="R4072">
        <v>30</v>
      </c>
      <c r="S4072">
        <v>30</v>
      </c>
      <c r="T4072">
        <v>0.45173919590423134</v>
      </c>
      <c r="U4072">
        <v>0.43546859914683761</v>
      </c>
      <c r="V4072">
        <v>17</v>
      </c>
      <c r="W4072">
        <v>61.966666666666669</v>
      </c>
      <c r="X4072">
        <v>138.60960635608524</v>
      </c>
      <c r="Y4072">
        <v>127.9366666666667</v>
      </c>
      <c r="Z4072">
        <v>127.9366666666667</v>
      </c>
      <c r="AA4072">
        <v>23.991644147262814</v>
      </c>
      <c r="AB4072">
        <v>1.0159833769417663</v>
      </c>
      <c r="AC4072">
        <v>-16.0632882524312</v>
      </c>
      <c r="AD4072">
        <v>1</v>
      </c>
      <c r="AE4072">
        <v>0</v>
      </c>
      <c r="AF4072">
        <v>0</v>
      </c>
      <c r="AG4072">
        <v>0</v>
      </c>
      <c r="AH4072">
        <v>2</v>
      </c>
      <c r="AI4072">
        <v>3</v>
      </c>
      <c r="AJ4072">
        <v>0</v>
      </c>
      <c r="AK4072">
        <v>0</v>
      </c>
      <c r="AL4072">
        <v>0</v>
      </c>
      <c r="AM4072">
        <v>0</v>
      </c>
    </row>
    <row r="4073" spans="1:39">
      <c r="A4073">
        <v>13</v>
      </c>
      <c r="B4073">
        <v>62</v>
      </c>
      <c r="C4073">
        <v>2020</v>
      </c>
      <c r="D4073">
        <v>99</v>
      </c>
      <c r="E4073">
        <v>99</v>
      </c>
      <c r="F4073">
        <v>99</v>
      </c>
      <c r="G4073">
        <v>99</v>
      </c>
      <c r="H4073">
        <v>99</v>
      </c>
      <c r="I4073">
        <v>99</v>
      </c>
      <c r="J4073">
        <v>999</v>
      </c>
      <c r="K4073">
        <v>99</v>
      </c>
      <c r="L4073">
        <v>99</v>
      </c>
      <c r="M4073">
        <v>99</v>
      </c>
      <c r="N4073">
        <v>99</v>
      </c>
      <c r="O4073">
        <v>54</v>
      </c>
      <c r="Q4073">
        <v>2</v>
      </c>
      <c r="R4073">
        <v>5</v>
      </c>
      <c r="S4073">
        <v>5</v>
      </c>
      <c r="T4073">
        <v>7.5289865984038556E-2</v>
      </c>
      <c r="U4073">
        <v>0.10113772681261329</v>
      </c>
      <c r="V4073">
        <v>15.8</v>
      </c>
      <c r="W4073">
        <v>60.4</v>
      </c>
      <c r="X4073">
        <v>193.15276273022752</v>
      </c>
      <c r="Y4073">
        <v>178.28</v>
      </c>
      <c r="Z4073">
        <v>178.28</v>
      </c>
      <c r="AA4073">
        <v>24.042828452575922</v>
      </c>
      <c r="AB4073">
        <v>1.2000000000000601</v>
      </c>
      <c r="AC4073">
        <v>-84.196971139488852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</row>
    <row r="4074" spans="1:39">
      <c r="A4074">
        <v>13</v>
      </c>
      <c r="B4074">
        <v>63</v>
      </c>
      <c r="C4074">
        <v>2019</v>
      </c>
      <c r="D4074">
        <v>99</v>
      </c>
      <c r="E4074">
        <v>99</v>
      </c>
      <c r="F4074">
        <v>99</v>
      </c>
      <c r="G4074">
        <v>99</v>
      </c>
      <c r="H4074">
        <v>99</v>
      </c>
      <c r="I4074">
        <v>99</v>
      </c>
      <c r="J4074">
        <v>999</v>
      </c>
      <c r="K4074">
        <v>99</v>
      </c>
      <c r="L4074">
        <v>99</v>
      </c>
      <c r="M4074">
        <v>99</v>
      </c>
      <c r="N4074">
        <v>99</v>
      </c>
      <c r="O4074">
        <v>1</v>
      </c>
      <c r="Q4074">
        <v>31</v>
      </c>
      <c r="R4074">
        <v>877</v>
      </c>
      <c r="S4074">
        <v>877</v>
      </c>
      <c r="T4074">
        <v>10.530739673390968</v>
      </c>
      <c r="U4074">
        <v>10.721986480836913</v>
      </c>
      <c r="V4074">
        <v>14.879133409350059</v>
      </c>
      <c r="W4074">
        <v>58.583808437856334</v>
      </c>
      <c r="X4074">
        <v>148.78395890649571</v>
      </c>
      <c r="Y4074">
        <v>137.32759407069551</v>
      </c>
      <c r="Z4074">
        <v>137.32759407069551</v>
      </c>
      <c r="AA4074">
        <v>27.481649982736712</v>
      </c>
      <c r="AB4074">
        <v>2.7280982470216157</v>
      </c>
      <c r="AC4074">
        <v>-51.985102733332361</v>
      </c>
      <c r="AD4074">
        <v>29</v>
      </c>
      <c r="AE4074">
        <v>1</v>
      </c>
      <c r="AF4074">
        <v>0</v>
      </c>
      <c r="AG4074">
        <v>6</v>
      </c>
      <c r="AH4074">
        <v>89</v>
      </c>
      <c r="AI4074">
        <v>44</v>
      </c>
      <c r="AJ4074">
        <v>14</v>
      </c>
      <c r="AK4074">
        <v>31</v>
      </c>
      <c r="AL4074">
        <v>0</v>
      </c>
      <c r="AM4074">
        <v>0</v>
      </c>
    </row>
    <row r="4075" spans="1:39">
      <c r="A4075">
        <v>13</v>
      </c>
      <c r="B4075">
        <v>64</v>
      </c>
      <c r="C4075">
        <v>2019</v>
      </c>
      <c r="D4075">
        <v>99</v>
      </c>
      <c r="E4075">
        <v>99</v>
      </c>
      <c r="F4075">
        <v>99</v>
      </c>
      <c r="G4075">
        <v>99</v>
      </c>
      <c r="H4075">
        <v>99</v>
      </c>
      <c r="I4075">
        <v>99</v>
      </c>
      <c r="J4075">
        <v>999</v>
      </c>
      <c r="K4075">
        <v>99</v>
      </c>
      <c r="L4075">
        <v>99</v>
      </c>
      <c r="M4075">
        <v>99</v>
      </c>
      <c r="N4075">
        <v>99</v>
      </c>
      <c r="O4075">
        <v>4</v>
      </c>
      <c r="Q4075">
        <v>50</v>
      </c>
      <c r="R4075">
        <v>1335</v>
      </c>
      <c r="S4075">
        <v>1335</v>
      </c>
      <c r="T4075">
        <v>16.030259365994237</v>
      </c>
      <c r="U4075">
        <v>16.17391553621194</v>
      </c>
      <c r="V4075">
        <v>15.123595505617978</v>
      </c>
      <c r="W4075">
        <v>58.895131086142314</v>
      </c>
      <c r="X4075">
        <v>147.43967115861398</v>
      </c>
      <c r="Y4075">
        <v>136.08681647940099</v>
      </c>
      <c r="Z4075">
        <v>136.08681647940099</v>
      </c>
      <c r="AA4075">
        <v>27.365854335249541</v>
      </c>
      <c r="AB4075">
        <v>2.8137328228790861</v>
      </c>
      <c r="AC4075">
        <v>-52.841872457466749</v>
      </c>
      <c r="AD4075">
        <v>30</v>
      </c>
      <c r="AE4075">
        <v>1</v>
      </c>
      <c r="AF4075">
        <v>0</v>
      </c>
      <c r="AG4075">
        <v>4</v>
      </c>
      <c r="AH4075">
        <v>64</v>
      </c>
      <c r="AI4075">
        <v>34</v>
      </c>
      <c r="AJ4075">
        <v>16</v>
      </c>
      <c r="AK4075">
        <v>43</v>
      </c>
      <c r="AL4075">
        <v>0</v>
      </c>
      <c r="AM4075">
        <v>0</v>
      </c>
    </row>
    <row r="4076" spans="1:39">
      <c r="A4076">
        <v>13</v>
      </c>
      <c r="B4076">
        <v>65</v>
      </c>
      <c r="C4076">
        <v>2019</v>
      </c>
      <c r="D4076">
        <v>99</v>
      </c>
      <c r="E4076">
        <v>99</v>
      </c>
      <c r="F4076">
        <v>99</v>
      </c>
      <c r="G4076">
        <v>99</v>
      </c>
      <c r="H4076">
        <v>99</v>
      </c>
      <c r="I4076">
        <v>99</v>
      </c>
      <c r="J4076">
        <v>999</v>
      </c>
      <c r="K4076">
        <v>99</v>
      </c>
      <c r="L4076">
        <v>99</v>
      </c>
      <c r="M4076">
        <v>99</v>
      </c>
      <c r="N4076">
        <v>99</v>
      </c>
      <c r="O4076">
        <v>8</v>
      </c>
      <c r="Q4076">
        <v>15</v>
      </c>
      <c r="R4076">
        <v>336</v>
      </c>
      <c r="S4076">
        <v>336</v>
      </c>
      <c r="T4076">
        <v>4.0345821325648412</v>
      </c>
      <c r="U4076">
        <v>4.3317568573322953</v>
      </c>
      <c r="V4076">
        <v>14.035714285714288</v>
      </c>
      <c r="W4076">
        <v>57.22916666666665</v>
      </c>
      <c r="X4076">
        <v>156.89360522106995</v>
      </c>
      <c r="Y4076">
        <v>144.81279761904756</v>
      </c>
      <c r="Z4076">
        <v>144.81279761904756</v>
      </c>
      <c r="AA4076">
        <v>28.874557045161495</v>
      </c>
      <c r="AB4076">
        <v>3.8573346053896782</v>
      </c>
      <c r="AC4076">
        <v>-66.706021631159814</v>
      </c>
      <c r="AD4076">
        <v>13</v>
      </c>
      <c r="AE4076">
        <v>0</v>
      </c>
      <c r="AF4076">
        <v>0</v>
      </c>
      <c r="AG4076">
        <v>0</v>
      </c>
      <c r="AH4076">
        <v>33</v>
      </c>
      <c r="AI4076">
        <v>15</v>
      </c>
      <c r="AJ4076">
        <v>3</v>
      </c>
      <c r="AK4076">
        <v>4</v>
      </c>
      <c r="AL4076">
        <v>0</v>
      </c>
      <c r="AM4076">
        <v>0</v>
      </c>
    </row>
    <row r="4077" spans="1:39">
      <c r="A4077">
        <v>13</v>
      </c>
      <c r="B4077">
        <v>66</v>
      </c>
      <c r="C4077">
        <v>2019</v>
      </c>
      <c r="D4077">
        <v>99</v>
      </c>
      <c r="E4077">
        <v>99</v>
      </c>
      <c r="F4077">
        <v>99</v>
      </c>
      <c r="G4077">
        <v>99</v>
      </c>
      <c r="H4077">
        <v>99</v>
      </c>
      <c r="I4077">
        <v>99</v>
      </c>
      <c r="J4077">
        <v>999</v>
      </c>
      <c r="K4077">
        <v>99</v>
      </c>
      <c r="L4077">
        <v>99</v>
      </c>
      <c r="M4077">
        <v>99</v>
      </c>
      <c r="N4077">
        <v>99</v>
      </c>
      <c r="O4077">
        <v>9</v>
      </c>
      <c r="Q4077">
        <v>2</v>
      </c>
      <c r="R4077">
        <v>8</v>
      </c>
      <c r="S4077">
        <v>8</v>
      </c>
      <c r="T4077">
        <v>9.6061479346781956E-2</v>
      </c>
      <c r="U4077">
        <v>9.4866321814766896E-2</v>
      </c>
      <c r="V4077">
        <v>15.875</v>
      </c>
      <c r="W4077">
        <v>60.75</v>
      </c>
      <c r="X4077">
        <v>144.31202600216685</v>
      </c>
      <c r="Y4077">
        <v>133.19999999999999</v>
      </c>
      <c r="Z4077">
        <v>133.19999999999999</v>
      </c>
      <c r="AA4077">
        <v>13.88281311550371</v>
      </c>
      <c r="AB4077">
        <v>2.384848003542364</v>
      </c>
      <c r="AC4077">
        <v>-40.095565910751411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</row>
    <row r="4078" spans="1:39">
      <c r="A4078">
        <v>13</v>
      </c>
      <c r="B4078">
        <v>67</v>
      </c>
      <c r="C4078">
        <v>2019</v>
      </c>
      <c r="D4078">
        <v>99</v>
      </c>
      <c r="E4078">
        <v>99</v>
      </c>
      <c r="F4078">
        <v>99</v>
      </c>
      <c r="G4078">
        <v>99</v>
      </c>
      <c r="H4078">
        <v>99</v>
      </c>
      <c r="I4078">
        <v>99</v>
      </c>
      <c r="J4078">
        <v>999</v>
      </c>
      <c r="K4078">
        <v>99</v>
      </c>
      <c r="L4078">
        <v>99</v>
      </c>
      <c r="M4078">
        <v>99</v>
      </c>
      <c r="N4078">
        <v>99</v>
      </c>
      <c r="O4078">
        <v>11</v>
      </c>
      <c r="Q4078">
        <v>82</v>
      </c>
      <c r="R4078">
        <v>2212</v>
      </c>
      <c r="S4078">
        <v>2212</v>
      </c>
      <c r="T4078">
        <v>26.560999039385205</v>
      </c>
      <c r="U4078">
        <v>26.280374850168876</v>
      </c>
      <c r="V4078">
        <v>15.110759493670885</v>
      </c>
      <c r="W4078">
        <v>58.77712477396021</v>
      </c>
      <c r="X4078">
        <v>144.58621250384485</v>
      </c>
      <c r="Y4078">
        <v>133.45307414104897</v>
      </c>
      <c r="Z4078">
        <v>133.45307414104897</v>
      </c>
      <c r="AA4078">
        <v>28.189693019591409</v>
      </c>
      <c r="AB4078">
        <v>3.6018582275658666</v>
      </c>
      <c r="AC4078">
        <v>-59.000122077778009</v>
      </c>
      <c r="AD4078">
        <v>62</v>
      </c>
      <c r="AE4078">
        <v>4</v>
      </c>
      <c r="AF4078">
        <v>0</v>
      </c>
      <c r="AG4078">
        <v>1</v>
      </c>
      <c r="AH4078">
        <v>137</v>
      </c>
      <c r="AI4078">
        <v>19</v>
      </c>
      <c r="AJ4078">
        <v>21</v>
      </c>
      <c r="AK4078">
        <v>28</v>
      </c>
      <c r="AL4078">
        <v>0</v>
      </c>
      <c r="AM4078">
        <v>0</v>
      </c>
    </row>
    <row r="4079" spans="1:39">
      <c r="A4079">
        <v>13</v>
      </c>
      <c r="B4079">
        <v>68</v>
      </c>
      <c r="C4079">
        <v>2019</v>
      </c>
      <c r="D4079">
        <v>99</v>
      </c>
      <c r="E4079">
        <v>99</v>
      </c>
      <c r="F4079">
        <v>99</v>
      </c>
      <c r="G4079">
        <v>99</v>
      </c>
      <c r="H4079">
        <v>99</v>
      </c>
      <c r="I4079">
        <v>99</v>
      </c>
      <c r="J4079">
        <v>999</v>
      </c>
      <c r="K4079">
        <v>99</v>
      </c>
      <c r="L4079">
        <v>99</v>
      </c>
      <c r="M4079">
        <v>99</v>
      </c>
      <c r="N4079">
        <v>99</v>
      </c>
      <c r="O4079">
        <v>14</v>
      </c>
      <c r="Q4079">
        <v>16</v>
      </c>
      <c r="R4079">
        <v>136</v>
      </c>
      <c r="S4079">
        <v>136</v>
      </c>
      <c r="T4079">
        <v>1.6330451488952933</v>
      </c>
      <c r="U4079">
        <v>1.8150039064697796</v>
      </c>
      <c r="V4079">
        <v>15.477941176470589</v>
      </c>
      <c r="W4079">
        <v>60.07352941176471</v>
      </c>
      <c r="X4079">
        <v>162.4123701484927</v>
      </c>
      <c r="Y4079">
        <v>149.90661764705877</v>
      </c>
      <c r="Z4079">
        <v>149.90661764705877</v>
      </c>
      <c r="AA4079">
        <v>41.584250416201321</v>
      </c>
      <c r="AB4079">
        <v>4.9462290344160236</v>
      </c>
      <c r="AC4079">
        <v>-62.422861499032152</v>
      </c>
      <c r="AD4079">
        <v>2</v>
      </c>
      <c r="AE4079">
        <v>0</v>
      </c>
      <c r="AF4079">
        <v>0</v>
      </c>
      <c r="AG4079">
        <v>0</v>
      </c>
      <c r="AH4079">
        <v>1</v>
      </c>
      <c r="AI4079">
        <v>0</v>
      </c>
      <c r="AJ4079">
        <v>0</v>
      </c>
      <c r="AK4079">
        <v>0</v>
      </c>
      <c r="AL4079">
        <v>0</v>
      </c>
      <c r="AM4079">
        <v>0</v>
      </c>
    </row>
    <row r="4080" spans="1:39">
      <c r="A4080">
        <v>13</v>
      </c>
      <c r="B4080">
        <v>69</v>
      </c>
      <c r="C4080">
        <v>2019</v>
      </c>
      <c r="D4080">
        <v>99</v>
      </c>
      <c r="E4080">
        <v>99</v>
      </c>
      <c r="F4080">
        <v>99</v>
      </c>
      <c r="G4080">
        <v>99</v>
      </c>
      <c r="H4080">
        <v>99</v>
      </c>
      <c r="I4080">
        <v>99</v>
      </c>
      <c r="J4080">
        <v>999</v>
      </c>
      <c r="K4080">
        <v>99</v>
      </c>
      <c r="L4080">
        <v>99</v>
      </c>
      <c r="M4080">
        <v>99</v>
      </c>
      <c r="N4080">
        <v>99</v>
      </c>
      <c r="O4080">
        <v>15</v>
      </c>
      <c r="Q4080">
        <v>7</v>
      </c>
      <c r="R4080">
        <v>34</v>
      </c>
      <c r="S4080">
        <v>34</v>
      </c>
      <c r="T4080">
        <v>0.40826128722382327</v>
      </c>
      <c r="U4080">
        <v>0.44481942281107606</v>
      </c>
      <c r="V4080">
        <v>14.705882352941178</v>
      </c>
      <c r="W4080">
        <v>58.029411764705877</v>
      </c>
      <c r="X4080">
        <v>159.21547383850617</v>
      </c>
      <c r="Y4080">
        <v>146.95588235294119</v>
      </c>
      <c r="Z4080">
        <v>146.95588235294119</v>
      </c>
      <c r="AA4080">
        <v>21.668358486871476</v>
      </c>
      <c r="AB4080">
        <v>3.8842464188327095</v>
      </c>
      <c r="AC4080">
        <v>-65.321635949656084</v>
      </c>
      <c r="AD4080">
        <v>1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</row>
    <row r="4081" spans="1:39">
      <c r="A4081">
        <v>13</v>
      </c>
      <c r="B4081">
        <v>70</v>
      </c>
      <c r="C4081">
        <v>2019</v>
      </c>
      <c r="D4081">
        <v>99</v>
      </c>
      <c r="E4081">
        <v>99</v>
      </c>
      <c r="F4081">
        <v>99</v>
      </c>
      <c r="G4081">
        <v>99</v>
      </c>
      <c r="H4081">
        <v>99</v>
      </c>
      <c r="I4081">
        <v>99</v>
      </c>
      <c r="J4081">
        <v>999</v>
      </c>
      <c r="K4081">
        <v>99</v>
      </c>
      <c r="L4081">
        <v>99</v>
      </c>
      <c r="M4081">
        <v>99</v>
      </c>
      <c r="N4081">
        <v>99</v>
      </c>
      <c r="O4081">
        <v>16</v>
      </c>
      <c r="Q4081">
        <v>161</v>
      </c>
      <c r="R4081">
        <v>3390</v>
      </c>
      <c r="S4081">
        <v>3375</v>
      </c>
      <c r="T4081">
        <v>40.706051873198838</v>
      </c>
      <c r="U4081">
        <v>40.137276624354357</v>
      </c>
      <c r="V4081">
        <v>14.127433628318585</v>
      </c>
      <c r="W4081">
        <v>57.478814814814818</v>
      </c>
      <c r="X4081">
        <v>144.56377018635573</v>
      </c>
      <c r="Y4081">
        <v>132.99348082595915</v>
      </c>
      <c r="Z4081">
        <v>133.58456296296339</v>
      </c>
      <c r="AA4081">
        <v>27.071891754719402</v>
      </c>
      <c r="AB4081">
        <v>4.2684105901033469</v>
      </c>
      <c r="AC4081">
        <v>-65.553950550690843</v>
      </c>
      <c r="AD4081">
        <v>91</v>
      </c>
      <c r="AE4081">
        <v>8</v>
      </c>
      <c r="AF4081">
        <v>0</v>
      </c>
      <c r="AG4081">
        <v>17</v>
      </c>
      <c r="AH4081">
        <v>24</v>
      </c>
      <c r="AI4081">
        <v>3</v>
      </c>
      <c r="AJ4081">
        <v>1</v>
      </c>
      <c r="AK4081">
        <v>23</v>
      </c>
      <c r="AL4081">
        <v>0</v>
      </c>
      <c r="AM4081">
        <v>4</v>
      </c>
    </row>
    <row r="4082" spans="1:39">
      <c r="A4082">
        <v>13</v>
      </c>
      <c r="B4082">
        <v>71</v>
      </c>
      <c r="C4082">
        <v>2019</v>
      </c>
      <c r="D4082">
        <v>99</v>
      </c>
      <c r="E4082">
        <v>99</v>
      </c>
      <c r="F4082">
        <v>99</v>
      </c>
      <c r="G4082">
        <v>99</v>
      </c>
      <c r="H4082">
        <v>99</v>
      </c>
      <c r="I4082">
        <v>99</v>
      </c>
      <c r="J4082">
        <v>999</v>
      </c>
      <c r="K4082">
        <v>99</v>
      </c>
      <c r="L4082">
        <v>99</v>
      </c>
      <c r="M4082">
        <v>99</v>
      </c>
      <c r="N4082">
        <v>99</v>
      </c>
      <c r="O4082">
        <v>18</v>
      </c>
    </row>
    <row r="4083" spans="1:39">
      <c r="A4083">
        <v>13</v>
      </c>
      <c r="B4083">
        <v>72</v>
      </c>
      <c r="C4083">
        <v>2019</v>
      </c>
      <c r="D4083">
        <v>99</v>
      </c>
      <c r="E4083">
        <v>99</v>
      </c>
      <c r="F4083">
        <v>99</v>
      </c>
      <c r="G4083">
        <v>99</v>
      </c>
      <c r="H4083">
        <v>99</v>
      </c>
      <c r="I4083">
        <v>99</v>
      </c>
      <c r="J4083">
        <v>999</v>
      </c>
      <c r="K4083">
        <v>99</v>
      </c>
      <c r="L4083">
        <v>99</v>
      </c>
      <c r="M4083">
        <v>99</v>
      </c>
      <c r="N4083">
        <v>99</v>
      </c>
      <c r="O4083">
        <v>54</v>
      </c>
    </row>
    <row r="4084" spans="1:39">
      <c r="A4084">
        <v>13</v>
      </c>
      <c r="B4084">
        <v>73</v>
      </c>
      <c r="C4084">
        <v>2018</v>
      </c>
      <c r="D4084">
        <v>99</v>
      </c>
      <c r="E4084">
        <v>99</v>
      </c>
      <c r="F4084">
        <v>99</v>
      </c>
      <c r="G4084">
        <v>99</v>
      </c>
      <c r="H4084">
        <v>99</v>
      </c>
      <c r="I4084">
        <v>99</v>
      </c>
      <c r="J4084">
        <v>999</v>
      </c>
      <c r="K4084">
        <v>99</v>
      </c>
      <c r="L4084">
        <v>99</v>
      </c>
      <c r="M4084">
        <v>99</v>
      </c>
      <c r="N4084">
        <v>99</v>
      </c>
      <c r="O4084">
        <v>1</v>
      </c>
      <c r="Q4084">
        <v>30</v>
      </c>
      <c r="R4084">
        <v>854</v>
      </c>
      <c r="S4084">
        <v>851</v>
      </c>
      <c r="T4084">
        <v>9.065817409766451</v>
      </c>
      <c r="U4084">
        <v>9.37151367269826</v>
      </c>
      <c r="V4084">
        <v>15.120608899297425</v>
      </c>
      <c r="W4084">
        <v>59.164512338425368</v>
      </c>
      <c r="X4084">
        <v>152.57953775617131</v>
      </c>
      <c r="Y4084">
        <v>140.32529274004685</v>
      </c>
      <c r="Z4084">
        <v>140.81997649823731</v>
      </c>
      <c r="AA4084">
        <v>26.050739165045943</v>
      </c>
      <c r="AB4084">
        <v>2.7774838076128394</v>
      </c>
      <c r="AC4084">
        <v>-39.359934105563823</v>
      </c>
      <c r="AD4084">
        <v>21</v>
      </c>
      <c r="AE4084">
        <v>4</v>
      </c>
      <c r="AF4084">
        <v>0</v>
      </c>
      <c r="AG4084">
        <v>2</v>
      </c>
      <c r="AH4084">
        <v>80</v>
      </c>
      <c r="AI4084">
        <v>37</v>
      </c>
      <c r="AJ4084">
        <v>8</v>
      </c>
      <c r="AK4084">
        <v>21</v>
      </c>
      <c r="AL4084">
        <v>0</v>
      </c>
      <c r="AM4084">
        <v>0</v>
      </c>
    </row>
    <row r="4085" spans="1:39">
      <c r="A4085">
        <v>13</v>
      </c>
      <c r="B4085">
        <v>74</v>
      </c>
      <c r="C4085">
        <v>2018</v>
      </c>
      <c r="D4085">
        <v>99</v>
      </c>
      <c r="E4085">
        <v>99</v>
      </c>
      <c r="F4085">
        <v>99</v>
      </c>
      <c r="G4085">
        <v>99</v>
      </c>
      <c r="H4085">
        <v>99</v>
      </c>
      <c r="I4085">
        <v>99</v>
      </c>
      <c r="J4085">
        <v>999</v>
      </c>
      <c r="K4085">
        <v>99</v>
      </c>
      <c r="L4085">
        <v>99</v>
      </c>
      <c r="M4085">
        <v>99</v>
      </c>
      <c r="N4085">
        <v>99</v>
      </c>
      <c r="O4085">
        <v>4</v>
      </c>
      <c r="Q4085">
        <v>55</v>
      </c>
      <c r="R4085">
        <v>1616</v>
      </c>
      <c r="S4085">
        <v>1616</v>
      </c>
      <c r="T4085">
        <v>17.154989384288747</v>
      </c>
      <c r="U4085">
        <v>17.161672683240955</v>
      </c>
      <c r="V4085">
        <v>15.264232673267328</v>
      </c>
      <c r="W4085">
        <v>59.199257425742573</v>
      </c>
      <c r="X4085">
        <v>147.12979897664715</v>
      </c>
      <c r="Y4085">
        <v>135.80080445544564</v>
      </c>
      <c r="Z4085">
        <v>135.80080445544564</v>
      </c>
      <c r="AA4085">
        <v>26.128332003090151</v>
      </c>
      <c r="AB4085">
        <v>3.0205401528402804</v>
      </c>
      <c r="AC4085">
        <v>-37.794833774436555</v>
      </c>
      <c r="AD4085">
        <v>45</v>
      </c>
      <c r="AE4085">
        <v>7</v>
      </c>
      <c r="AF4085">
        <v>0</v>
      </c>
      <c r="AG4085">
        <v>3</v>
      </c>
      <c r="AH4085">
        <v>133</v>
      </c>
      <c r="AI4085">
        <v>56</v>
      </c>
      <c r="AJ4085">
        <v>19</v>
      </c>
      <c r="AK4085">
        <v>85</v>
      </c>
      <c r="AL4085">
        <v>0</v>
      </c>
      <c r="AM4085">
        <v>0</v>
      </c>
    </row>
    <row r="4086" spans="1:39">
      <c r="A4086">
        <v>13</v>
      </c>
      <c r="B4086">
        <v>75</v>
      </c>
      <c r="C4086">
        <v>2018</v>
      </c>
      <c r="D4086">
        <v>99</v>
      </c>
      <c r="E4086">
        <v>99</v>
      </c>
      <c r="F4086">
        <v>99</v>
      </c>
      <c r="G4086">
        <v>99</v>
      </c>
      <c r="H4086">
        <v>99</v>
      </c>
      <c r="I4086">
        <v>99</v>
      </c>
      <c r="J4086">
        <v>999</v>
      </c>
      <c r="K4086">
        <v>99</v>
      </c>
      <c r="L4086">
        <v>99</v>
      </c>
      <c r="M4086">
        <v>99</v>
      </c>
      <c r="N4086">
        <v>99</v>
      </c>
      <c r="O4086">
        <v>8</v>
      </c>
      <c r="Q4086">
        <v>13</v>
      </c>
      <c r="R4086">
        <v>383</v>
      </c>
      <c r="S4086">
        <v>383</v>
      </c>
      <c r="T4086">
        <v>4.0658174097664546</v>
      </c>
      <c r="U4086">
        <v>4.4404460809790596</v>
      </c>
      <c r="V4086">
        <v>14.438642297650132</v>
      </c>
      <c r="W4086">
        <v>57.791122715404697</v>
      </c>
      <c r="X4086">
        <v>160.62391622278349</v>
      </c>
      <c r="Y4086">
        <v>148.25587467362911</v>
      </c>
      <c r="Z4086">
        <v>148.25587467362911</v>
      </c>
      <c r="AA4086">
        <v>30.610553150551929</v>
      </c>
      <c r="AB4086">
        <v>4.429102018752042</v>
      </c>
      <c r="AC4086">
        <v>-54.804683214399198</v>
      </c>
      <c r="AD4086">
        <v>9</v>
      </c>
      <c r="AE4086">
        <v>0</v>
      </c>
      <c r="AF4086">
        <v>0</v>
      </c>
      <c r="AG4086">
        <v>1</v>
      </c>
      <c r="AH4086">
        <v>43</v>
      </c>
      <c r="AI4086">
        <v>12</v>
      </c>
      <c r="AJ4086">
        <v>2</v>
      </c>
      <c r="AK4086">
        <v>3</v>
      </c>
      <c r="AL4086">
        <v>0</v>
      </c>
      <c r="AM4086">
        <v>0</v>
      </c>
    </row>
    <row r="4087" spans="1:39">
      <c r="A4087">
        <v>13</v>
      </c>
      <c r="B4087">
        <v>76</v>
      </c>
      <c r="C4087">
        <v>2018</v>
      </c>
      <c r="D4087">
        <v>99</v>
      </c>
      <c r="E4087">
        <v>99</v>
      </c>
      <c r="F4087">
        <v>99</v>
      </c>
      <c r="G4087">
        <v>99</v>
      </c>
      <c r="H4087">
        <v>99</v>
      </c>
      <c r="I4087">
        <v>99</v>
      </c>
      <c r="J4087">
        <v>999</v>
      </c>
      <c r="K4087">
        <v>99</v>
      </c>
      <c r="L4087">
        <v>99</v>
      </c>
      <c r="M4087">
        <v>99</v>
      </c>
      <c r="N4087">
        <v>99</v>
      </c>
      <c r="O4087">
        <v>9</v>
      </c>
      <c r="Q4087">
        <v>4</v>
      </c>
      <c r="R4087">
        <v>23</v>
      </c>
      <c r="S4087">
        <v>23</v>
      </c>
      <c r="T4087">
        <v>0.24416135881104031</v>
      </c>
      <c r="U4087">
        <v>0.33561802060050433</v>
      </c>
      <c r="V4087">
        <v>14</v>
      </c>
      <c r="W4087">
        <v>56.434782608695649</v>
      </c>
      <c r="X4087">
        <v>202.16213669979743</v>
      </c>
      <c r="Y4087">
        <v>186.59565217391295</v>
      </c>
      <c r="Z4087">
        <v>186.59565217391295</v>
      </c>
      <c r="AA4087">
        <v>31.580297631398825</v>
      </c>
      <c r="AB4087">
        <v>3.2547769169066663</v>
      </c>
      <c r="AC4087">
        <v>-56.163370276318162</v>
      </c>
      <c r="AD4087">
        <v>0</v>
      </c>
      <c r="AE4087">
        <v>0</v>
      </c>
      <c r="AF4087">
        <v>0</v>
      </c>
      <c r="AG4087">
        <v>0</v>
      </c>
      <c r="AH4087">
        <v>1</v>
      </c>
      <c r="AI4087">
        <v>0</v>
      </c>
      <c r="AJ4087">
        <v>0</v>
      </c>
      <c r="AK4087">
        <v>0</v>
      </c>
      <c r="AL4087">
        <v>0</v>
      </c>
      <c r="AM4087">
        <v>0</v>
      </c>
    </row>
    <row r="4088" spans="1:39">
      <c r="A4088">
        <v>13</v>
      </c>
      <c r="B4088">
        <v>77</v>
      </c>
      <c r="C4088">
        <v>2018</v>
      </c>
      <c r="D4088">
        <v>99</v>
      </c>
      <c r="E4088">
        <v>99</v>
      </c>
      <c r="F4088">
        <v>99</v>
      </c>
      <c r="G4088">
        <v>99</v>
      </c>
      <c r="H4088">
        <v>99</v>
      </c>
      <c r="I4088">
        <v>99</v>
      </c>
      <c r="J4088">
        <v>999</v>
      </c>
      <c r="K4088">
        <v>99</v>
      </c>
      <c r="L4088">
        <v>99</v>
      </c>
      <c r="M4088">
        <v>99</v>
      </c>
      <c r="N4088">
        <v>99</v>
      </c>
      <c r="O4088">
        <v>11</v>
      </c>
      <c r="Q4088">
        <v>88</v>
      </c>
      <c r="R4088">
        <v>2640</v>
      </c>
      <c r="S4088">
        <v>2639</v>
      </c>
      <c r="T4088">
        <v>28.025477707006367</v>
      </c>
      <c r="U4088">
        <v>27.457263971389438</v>
      </c>
      <c r="V4088">
        <v>15.852272727272725</v>
      </c>
      <c r="W4088">
        <v>60.209170140204606</v>
      </c>
      <c r="X4088">
        <v>144.14068912308363</v>
      </c>
      <c r="Y4088">
        <v>132.99564393939377</v>
      </c>
      <c r="Z4088">
        <v>133.04604016672968</v>
      </c>
      <c r="AA4088">
        <v>27.237762555431718</v>
      </c>
      <c r="AB4088">
        <v>3.2801802464018399</v>
      </c>
      <c r="AC4088">
        <v>-55.494546844677437</v>
      </c>
      <c r="AD4088">
        <v>52</v>
      </c>
      <c r="AE4088">
        <v>41</v>
      </c>
      <c r="AF4088">
        <v>0</v>
      </c>
      <c r="AG4088">
        <v>1</v>
      </c>
      <c r="AH4088">
        <v>295</v>
      </c>
      <c r="AI4088">
        <v>140</v>
      </c>
      <c r="AJ4088">
        <v>49</v>
      </c>
      <c r="AK4088">
        <v>52</v>
      </c>
      <c r="AL4088">
        <v>0</v>
      </c>
      <c r="AM4088">
        <v>0</v>
      </c>
    </row>
    <row r="4089" spans="1:39">
      <c r="A4089">
        <v>13</v>
      </c>
      <c r="B4089">
        <v>78</v>
      </c>
      <c r="C4089">
        <v>2018</v>
      </c>
      <c r="D4089">
        <v>99</v>
      </c>
      <c r="E4089">
        <v>99</v>
      </c>
      <c r="F4089">
        <v>99</v>
      </c>
      <c r="G4089">
        <v>99</v>
      </c>
      <c r="H4089">
        <v>99</v>
      </c>
      <c r="I4089">
        <v>99</v>
      </c>
      <c r="J4089">
        <v>999</v>
      </c>
      <c r="K4089">
        <v>99</v>
      </c>
      <c r="L4089">
        <v>99</v>
      </c>
      <c r="M4089">
        <v>99</v>
      </c>
      <c r="N4089">
        <v>99</v>
      </c>
      <c r="O4089">
        <v>14</v>
      </c>
      <c r="Q4089">
        <v>13</v>
      </c>
      <c r="R4089">
        <v>221</v>
      </c>
      <c r="S4089">
        <v>221</v>
      </c>
      <c r="T4089">
        <v>2.3460721868365182</v>
      </c>
      <c r="U4089">
        <v>2.4295766772650751</v>
      </c>
      <c r="V4089">
        <v>15.38461538461538</v>
      </c>
      <c r="W4089">
        <v>59.995475113122176</v>
      </c>
      <c r="X4089">
        <v>152.30730011814714</v>
      </c>
      <c r="Y4089">
        <v>140.57963800904969</v>
      </c>
      <c r="Z4089">
        <v>140.57963800904969</v>
      </c>
      <c r="AA4089">
        <v>29.152718365604823</v>
      </c>
      <c r="AB4089">
        <v>3.9744634374840047</v>
      </c>
      <c r="AC4089">
        <v>-67.413881812387999</v>
      </c>
      <c r="AD4089">
        <v>1</v>
      </c>
      <c r="AE4089">
        <v>0</v>
      </c>
      <c r="AF4089">
        <v>0</v>
      </c>
      <c r="AG4089">
        <v>0</v>
      </c>
      <c r="AH4089">
        <v>2</v>
      </c>
      <c r="AI4089">
        <v>0</v>
      </c>
      <c r="AJ4089">
        <v>0</v>
      </c>
      <c r="AK4089">
        <v>0</v>
      </c>
      <c r="AL4089">
        <v>0</v>
      </c>
      <c r="AM4089">
        <v>0</v>
      </c>
    </row>
    <row r="4090" spans="1:39">
      <c r="A4090">
        <v>13</v>
      </c>
      <c r="B4090">
        <v>79</v>
      </c>
      <c r="C4090">
        <v>2018</v>
      </c>
      <c r="D4090">
        <v>99</v>
      </c>
      <c r="E4090">
        <v>99</v>
      </c>
      <c r="F4090">
        <v>99</v>
      </c>
      <c r="G4090">
        <v>99</v>
      </c>
      <c r="H4090">
        <v>99</v>
      </c>
      <c r="I4090">
        <v>99</v>
      </c>
      <c r="J4090">
        <v>999</v>
      </c>
      <c r="K4090">
        <v>99</v>
      </c>
      <c r="L4090">
        <v>99</v>
      </c>
      <c r="M4090">
        <v>99</v>
      </c>
      <c r="N4090">
        <v>99</v>
      </c>
      <c r="O4090">
        <v>15</v>
      </c>
      <c r="Q4090">
        <v>7</v>
      </c>
      <c r="R4090">
        <v>70</v>
      </c>
      <c r="S4090">
        <v>70</v>
      </c>
      <c r="T4090">
        <v>0.74309978768577467</v>
      </c>
      <c r="U4090">
        <v>0.80082399514399072</v>
      </c>
      <c r="V4090">
        <v>13.914285714285713</v>
      </c>
      <c r="W4090">
        <v>56.957142857142848</v>
      </c>
      <c r="X4090">
        <v>158.49713666615077</v>
      </c>
      <c r="Y4090">
        <v>146.29285714285723</v>
      </c>
      <c r="Z4090">
        <v>146.29285714285723</v>
      </c>
      <c r="AA4090">
        <v>26.700986185257204</v>
      </c>
      <c r="AB4090">
        <v>3.6072772252202054</v>
      </c>
      <c r="AC4090">
        <v>-64.25928034374229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</row>
    <row r="4091" spans="1:39">
      <c r="A4091">
        <v>13</v>
      </c>
      <c r="B4091">
        <v>80</v>
      </c>
      <c r="C4091">
        <v>2018</v>
      </c>
      <c r="D4091">
        <v>99</v>
      </c>
      <c r="E4091">
        <v>99</v>
      </c>
      <c r="F4091">
        <v>99</v>
      </c>
      <c r="G4091">
        <v>99</v>
      </c>
      <c r="H4091">
        <v>99</v>
      </c>
      <c r="I4091">
        <v>99</v>
      </c>
      <c r="J4091">
        <v>999</v>
      </c>
      <c r="K4091">
        <v>99</v>
      </c>
      <c r="L4091">
        <v>99</v>
      </c>
      <c r="M4091">
        <v>99</v>
      </c>
      <c r="N4091">
        <v>99</v>
      </c>
      <c r="O4091">
        <v>16</v>
      </c>
      <c r="Q4091">
        <v>170</v>
      </c>
      <c r="R4091">
        <v>3613</v>
      </c>
      <c r="S4091">
        <v>3597</v>
      </c>
      <c r="T4091">
        <v>38.354564755838631</v>
      </c>
      <c r="U4091">
        <v>38.003084898682729</v>
      </c>
      <c r="V4091">
        <v>14.477996125103797</v>
      </c>
      <c r="W4091">
        <v>57.851820961912722</v>
      </c>
      <c r="X4091">
        <v>146.25661096815764</v>
      </c>
      <c r="Y4091">
        <v>134.50393025186821</v>
      </c>
      <c r="Z4091">
        <v>135.10222407561852</v>
      </c>
      <c r="AA4091">
        <v>27.948576046595921</v>
      </c>
      <c r="AB4091">
        <v>4.0923459197928054</v>
      </c>
      <c r="AC4091">
        <v>-60.996303350398314</v>
      </c>
      <c r="AD4091">
        <v>112</v>
      </c>
      <c r="AE4091">
        <v>7</v>
      </c>
      <c r="AF4091">
        <v>0</v>
      </c>
      <c r="AG4091">
        <v>10</v>
      </c>
      <c r="AH4091">
        <v>11</v>
      </c>
      <c r="AI4091">
        <v>2</v>
      </c>
      <c r="AJ4091">
        <v>1</v>
      </c>
      <c r="AK4091">
        <v>10</v>
      </c>
      <c r="AL4091">
        <v>0</v>
      </c>
      <c r="AM4091">
        <v>0</v>
      </c>
    </row>
    <row r="4092" spans="1:39">
      <c r="A4092">
        <v>13</v>
      </c>
      <c r="B4092">
        <v>81</v>
      </c>
      <c r="C4092">
        <v>2018</v>
      </c>
      <c r="D4092">
        <v>99</v>
      </c>
      <c r="E4092">
        <v>99</v>
      </c>
      <c r="F4092">
        <v>99</v>
      </c>
      <c r="G4092">
        <v>99</v>
      </c>
      <c r="H4092">
        <v>99</v>
      </c>
      <c r="I4092">
        <v>99</v>
      </c>
      <c r="J4092">
        <v>999</v>
      </c>
      <c r="K4092">
        <v>99</v>
      </c>
      <c r="L4092">
        <v>99</v>
      </c>
      <c r="M4092">
        <v>99</v>
      </c>
      <c r="N4092">
        <v>99</v>
      </c>
      <c r="O4092">
        <v>18</v>
      </c>
    </row>
    <row r="4093" spans="1:39">
      <c r="A4093">
        <v>13</v>
      </c>
      <c r="B4093">
        <v>82</v>
      </c>
      <c r="C4093">
        <v>2018</v>
      </c>
      <c r="D4093">
        <v>99</v>
      </c>
      <c r="E4093">
        <v>99</v>
      </c>
      <c r="F4093">
        <v>99</v>
      </c>
      <c r="G4093">
        <v>99</v>
      </c>
      <c r="H4093">
        <v>99</v>
      </c>
      <c r="I4093">
        <v>99</v>
      </c>
      <c r="J4093">
        <v>999</v>
      </c>
      <c r="K4093">
        <v>99</v>
      </c>
      <c r="L4093">
        <v>99</v>
      </c>
      <c r="M4093">
        <v>99</v>
      </c>
      <c r="N4093">
        <v>99</v>
      </c>
      <c r="O4093">
        <v>54</v>
      </c>
    </row>
    <row r="4094" spans="1:39">
      <c r="A4094">
        <v>13</v>
      </c>
      <c r="B4094">
        <v>83</v>
      </c>
      <c r="C4094">
        <v>2017</v>
      </c>
      <c r="D4094">
        <v>99</v>
      </c>
      <c r="E4094">
        <v>99</v>
      </c>
      <c r="F4094">
        <v>99</v>
      </c>
      <c r="G4094">
        <v>99</v>
      </c>
      <c r="H4094">
        <v>99</v>
      </c>
      <c r="I4094">
        <v>99</v>
      </c>
      <c r="J4094">
        <v>999</v>
      </c>
      <c r="K4094">
        <v>99</v>
      </c>
      <c r="L4094">
        <v>99</v>
      </c>
      <c r="M4094">
        <v>99</v>
      </c>
      <c r="N4094">
        <v>99</v>
      </c>
      <c r="O4094">
        <v>1</v>
      </c>
      <c r="Q4094">
        <v>36</v>
      </c>
      <c r="R4094">
        <v>906</v>
      </c>
      <c r="S4094">
        <v>906</v>
      </c>
      <c r="T4094">
        <v>10.671378091872787</v>
      </c>
      <c r="U4094">
        <v>11.029862016115752</v>
      </c>
      <c r="V4094">
        <v>14.907284768211916</v>
      </c>
      <c r="W4094">
        <v>58.766004415011025</v>
      </c>
      <c r="X4094">
        <v>154.87277545387772</v>
      </c>
      <c r="Y4094">
        <v>142.94757174392939</v>
      </c>
      <c r="Z4094">
        <v>142.94757174392939</v>
      </c>
      <c r="AA4094">
        <v>26.815911960627741</v>
      </c>
      <c r="AB4094">
        <v>3.075645436664836</v>
      </c>
      <c r="AC4094">
        <v>-43.570265642581475</v>
      </c>
      <c r="AD4094">
        <v>15</v>
      </c>
      <c r="AE4094">
        <v>3</v>
      </c>
      <c r="AF4094">
        <v>0</v>
      </c>
      <c r="AG4094">
        <v>5</v>
      </c>
      <c r="AH4094">
        <v>33</v>
      </c>
      <c r="AI4094">
        <v>23</v>
      </c>
      <c r="AJ4094">
        <v>1</v>
      </c>
      <c r="AK4094">
        <v>9</v>
      </c>
      <c r="AL4094">
        <v>0</v>
      </c>
      <c r="AM4094">
        <v>1</v>
      </c>
    </row>
    <row r="4095" spans="1:39">
      <c r="A4095">
        <v>13</v>
      </c>
      <c r="B4095">
        <v>84</v>
      </c>
      <c r="C4095">
        <v>2017</v>
      </c>
      <c r="D4095">
        <v>99</v>
      </c>
      <c r="E4095">
        <v>99</v>
      </c>
      <c r="F4095">
        <v>99</v>
      </c>
      <c r="G4095">
        <v>99</v>
      </c>
      <c r="H4095">
        <v>99</v>
      </c>
      <c r="I4095">
        <v>99</v>
      </c>
      <c r="J4095">
        <v>999</v>
      </c>
      <c r="K4095">
        <v>99</v>
      </c>
      <c r="L4095">
        <v>99</v>
      </c>
      <c r="M4095">
        <v>99</v>
      </c>
      <c r="N4095">
        <v>99</v>
      </c>
      <c r="O4095">
        <v>4</v>
      </c>
      <c r="Q4095">
        <v>59</v>
      </c>
      <c r="R4095">
        <v>1436</v>
      </c>
      <c r="S4095">
        <v>1436</v>
      </c>
      <c r="T4095">
        <v>16.914016489988221</v>
      </c>
      <c r="U4095">
        <v>16.937649966282873</v>
      </c>
      <c r="V4095">
        <v>15.086350974930362</v>
      </c>
      <c r="W4095">
        <v>58.935236768802227</v>
      </c>
      <c r="X4095">
        <v>150.04858807871861</v>
      </c>
      <c r="Y4095">
        <v>138.49484679665741</v>
      </c>
      <c r="Z4095">
        <v>138.49484679665741</v>
      </c>
      <c r="AA4095">
        <v>26.858181164220472</v>
      </c>
      <c r="AB4095">
        <v>3.4345225286276917</v>
      </c>
      <c r="AC4095">
        <v>-46.93603142562047</v>
      </c>
      <c r="AD4095">
        <v>19</v>
      </c>
      <c r="AE4095">
        <v>3</v>
      </c>
      <c r="AF4095">
        <v>0</v>
      </c>
      <c r="AG4095">
        <v>5</v>
      </c>
      <c r="AH4095">
        <v>40</v>
      </c>
      <c r="AI4095">
        <v>27</v>
      </c>
      <c r="AJ4095">
        <v>4</v>
      </c>
      <c r="AK4095">
        <v>24</v>
      </c>
      <c r="AL4095">
        <v>0</v>
      </c>
      <c r="AM4095">
        <v>1</v>
      </c>
    </row>
    <row r="4096" spans="1:39">
      <c r="A4096">
        <v>13</v>
      </c>
      <c r="B4096">
        <v>85</v>
      </c>
      <c r="C4096">
        <v>2017</v>
      </c>
      <c r="D4096">
        <v>99</v>
      </c>
      <c r="E4096">
        <v>99</v>
      </c>
      <c r="F4096">
        <v>99</v>
      </c>
      <c r="G4096">
        <v>99</v>
      </c>
      <c r="H4096">
        <v>99</v>
      </c>
      <c r="I4096">
        <v>99</v>
      </c>
      <c r="J4096">
        <v>999</v>
      </c>
      <c r="K4096">
        <v>99</v>
      </c>
      <c r="L4096">
        <v>99</v>
      </c>
      <c r="M4096">
        <v>99</v>
      </c>
      <c r="N4096">
        <v>99</v>
      </c>
      <c r="O4096">
        <v>8</v>
      </c>
      <c r="Q4096">
        <v>15</v>
      </c>
      <c r="R4096">
        <v>367</v>
      </c>
      <c r="S4096">
        <v>367</v>
      </c>
      <c r="T4096">
        <v>4.3227326266195529</v>
      </c>
      <c r="U4096">
        <v>4.5691778590107859</v>
      </c>
      <c r="V4096">
        <v>14.46594005449591</v>
      </c>
      <c r="W4096">
        <v>57.822888283378752</v>
      </c>
      <c r="X4096">
        <v>158.38177250465685</v>
      </c>
      <c r="Y4096">
        <v>146.18637602179845</v>
      </c>
      <c r="Z4096">
        <v>146.18637602179845</v>
      </c>
      <c r="AA4096">
        <v>30.582177312212423</v>
      </c>
      <c r="AB4096">
        <v>4.3188603989429906</v>
      </c>
      <c r="AC4096">
        <v>-53.163542640036006</v>
      </c>
      <c r="AD4096">
        <v>9</v>
      </c>
      <c r="AE4096">
        <v>0</v>
      </c>
      <c r="AF4096">
        <v>0</v>
      </c>
      <c r="AG4096">
        <v>0</v>
      </c>
      <c r="AH4096">
        <v>21</v>
      </c>
      <c r="AI4096">
        <v>8</v>
      </c>
      <c r="AJ4096">
        <v>1</v>
      </c>
      <c r="AK4096">
        <v>2</v>
      </c>
      <c r="AL4096">
        <v>0</v>
      </c>
      <c r="AM4096">
        <v>0</v>
      </c>
    </row>
    <row r="4097" spans="1:39">
      <c r="A4097">
        <v>13</v>
      </c>
      <c r="B4097">
        <v>86</v>
      </c>
      <c r="C4097">
        <v>2017</v>
      </c>
      <c r="D4097">
        <v>99</v>
      </c>
      <c r="E4097">
        <v>99</v>
      </c>
      <c r="F4097">
        <v>99</v>
      </c>
      <c r="G4097">
        <v>99</v>
      </c>
      <c r="H4097">
        <v>99</v>
      </c>
      <c r="I4097">
        <v>99</v>
      </c>
      <c r="J4097">
        <v>999</v>
      </c>
      <c r="K4097">
        <v>99</v>
      </c>
      <c r="L4097">
        <v>99</v>
      </c>
      <c r="M4097">
        <v>99</v>
      </c>
      <c r="N4097">
        <v>99</v>
      </c>
      <c r="O4097">
        <v>9</v>
      </c>
      <c r="Q4097">
        <v>2</v>
      </c>
      <c r="R4097">
        <v>25</v>
      </c>
      <c r="S4097">
        <v>25</v>
      </c>
      <c r="T4097">
        <v>0.29446407538280323</v>
      </c>
      <c r="U4097">
        <v>0.33539985245881249</v>
      </c>
      <c r="V4097">
        <v>14.12</v>
      </c>
      <c r="W4097">
        <v>57.64</v>
      </c>
      <c r="X4097">
        <v>170.66955579631639</v>
      </c>
      <c r="Y4097">
        <v>157.52799999999996</v>
      </c>
      <c r="Z4097">
        <v>157.52799999999996</v>
      </c>
      <c r="AA4097">
        <v>27.352594319369594</v>
      </c>
      <c r="AB4097">
        <v>2.6211447880649006</v>
      </c>
      <c r="AC4097">
        <v>-75.606160545052944</v>
      </c>
      <c r="AD4097">
        <v>0</v>
      </c>
      <c r="AE4097">
        <v>1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</row>
    <row r="4098" spans="1:39">
      <c r="A4098">
        <v>13</v>
      </c>
      <c r="B4098">
        <v>87</v>
      </c>
      <c r="C4098">
        <v>2017</v>
      </c>
      <c r="D4098">
        <v>99</v>
      </c>
      <c r="E4098">
        <v>99</v>
      </c>
      <c r="F4098">
        <v>99</v>
      </c>
      <c r="G4098">
        <v>99</v>
      </c>
      <c r="H4098">
        <v>99</v>
      </c>
      <c r="I4098">
        <v>99</v>
      </c>
      <c r="J4098">
        <v>999</v>
      </c>
      <c r="K4098">
        <v>99</v>
      </c>
      <c r="L4098">
        <v>99</v>
      </c>
      <c r="M4098">
        <v>99</v>
      </c>
      <c r="N4098">
        <v>99</v>
      </c>
      <c r="O4098">
        <v>11</v>
      </c>
      <c r="Q4098">
        <v>82</v>
      </c>
      <c r="R4098">
        <v>2266</v>
      </c>
      <c r="S4098">
        <v>2266</v>
      </c>
      <c r="T4098">
        <v>26.690223792697296</v>
      </c>
      <c r="U4098">
        <v>26.809453332817782</v>
      </c>
      <c r="V4098">
        <v>15.742277140335387</v>
      </c>
      <c r="W4098">
        <v>59.921006178287747</v>
      </c>
      <c r="X4098">
        <v>150.50857798020388</v>
      </c>
      <c r="Y4098">
        <v>138.9194174757281</v>
      </c>
      <c r="Z4098">
        <v>138.9194174757281</v>
      </c>
      <c r="AA4098">
        <v>27.250343169179537</v>
      </c>
      <c r="AB4098">
        <v>3.1372586642967182</v>
      </c>
      <c r="AC4098">
        <v>-57.736541793918704</v>
      </c>
      <c r="AD4098">
        <v>19</v>
      </c>
      <c r="AE4098">
        <v>8</v>
      </c>
      <c r="AF4098">
        <v>0</v>
      </c>
      <c r="AG4098">
        <v>0</v>
      </c>
      <c r="AH4098">
        <v>100</v>
      </c>
      <c r="AI4098">
        <v>52</v>
      </c>
      <c r="AJ4098">
        <v>13</v>
      </c>
      <c r="AK4098">
        <v>28</v>
      </c>
      <c r="AL4098">
        <v>0</v>
      </c>
      <c r="AM4098">
        <v>0</v>
      </c>
    </row>
    <row r="4099" spans="1:39">
      <c r="A4099">
        <v>13</v>
      </c>
      <c r="B4099">
        <v>88</v>
      </c>
      <c r="C4099">
        <v>2017</v>
      </c>
      <c r="D4099">
        <v>99</v>
      </c>
      <c r="E4099">
        <v>99</v>
      </c>
      <c r="F4099">
        <v>99</v>
      </c>
      <c r="G4099">
        <v>99</v>
      </c>
      <c r="H4099">
        <v>99</v>
      </c>
      <c r="I4099">
        <v>99</v>
      </c>
      <c r="J4099">
        <v>999</v>
      </c>
      <c r="K4099">
        <v>99</v>
      </c>
      <c r="L4099">
        <v>99</v>
      </c>
      <c r="M4099">
        <v>99</v>
      </c>
      <c r="N4099">
        <v>99</v>
      </c>
      <c r="O4099">
        <v>14</v>
      </c>
      <c r="Q4099">
        <v>15</v>
      </c>
      <c r="R4099">
        <v>152</v>
      </c>
      <c r="S4099">
        <v>152</v>
      </c>
      <c r="T4099">
        <v>1.7903415783274439</v>
      </c>
      <c r="U4099">
        <v>1.9772767494199797</v>
      </c>
      <c r="V4099">
        <v>14.809210526315788</v>
      </c>
      <c r="W4099">
        <v>58.519736842105239</v>
      </c>
      <c r="X4099">
        <v>165.48440440212121</v>
      </c>
      <c r="Y4099">
        <v>152.74210526315795</v>
      </c>
      <c r="Z4099">
        <v>152.74210526315795</v>
      </c>
      <c r="AA4099">
        <v>34.304768976269528</v>
      </c>
      <c r="AB4099">
        <v>5.0718137453568417</v>
      </c>
      <c r="AC4099">
        <v>-71.257150483916121</v>
      </c>
      <c r="AD4099">
        <v>2</v>
      </c>
      <c r="AE4099">
        <v>0</v>
      </c>
      <c r="AF4099">
        <v>0</v>
      </c>
      <c r="AG4099">
        <v>0</v>
      </c>
      <c r="AH4099">
        <v>2</v>
      </c>
      <c r="AI4099">
        <v>0</v>
      </c>
      <c r="AJ4099">
        <v>0</v>
      </c>
      <c r="AK4099">
        <v>2</v>
      </c>
      <c r="AL4099">
        <v>0</v>
      </c>
      <c r="AM4099">
        <v>0</v>
      </c>
    </row>
    <row r="4100" spans="1:39">
      <c r="A4100">
        <v>13</v>
      </c>
      <c r="B4100">
        <v>89</v>
      </c>
      <c r="C4100">
        <v>2017</v>
      </c>
      <c r="D4100">
        <v>99</v>
      </c>
      <c r="E4100">
        <v>99</v>
      </c>
      <c r="F4100">
        <v>99</v>
      </c>
      <c r="G4100">
        <v>99</v>
      </c>
      <c r="H4100">
        <v>99</v>
      </c>
      <c r="I4100">
        <v>99</v>
      </c>
      <c r="J4100">
        <v>999</v>
      </c>
      <c r="K4100">
        <v>99</v>
      </c>
      <c r="L4100">
        <v>99</v>
      </c>
      <c r="M4100">
        <v>99</v>
      </c>
      <c r="N4100">
        <v>99</v>
      </c>
      <c r="O4100">
        <v>15</v>
      </c>
      <c r="Q4100">
        <v>8</v>
      </c>
      <c r="R4100">
        <v>97</v>
      </c>
      <c r="S4100">
        <v>96</v>
      </c>
      <c r="T4100">
        <v>1.1425206124852765</v>
      </c>
      <c r="U4100">
        <v>1.0659092817578493</v>
      </c>
      <c r="V4100">
        <v>14.546391752577318</v>
      </c>
      <c r="W4100">
        <v>58.20833333333335</v>
      </c>
      <c r="X4100">
        <v>141.04835196747499</v>
      </c>
      <c r="Y4100">
        <v>129.02783505154639</v>
      </c>
      <c r="Z4100">
        <v>130.37187499999999</v>
      </c>
      <c r="AA4100">
        <v>19.351328028959159</v>
      </c>
      <c r="AB4100">
        <v>2.4148700218069745</v>
      </c>
      <c r="AC4100">
        <v>-41.367966967397614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</row>
    <row r="4101" spans="1:39">
      <c r="A4101">
        <v>13</v>
      </c>
      <c r="B4101">
        <v>90</v>
      </c>
      <c r="C4101">
        <v>2017</v>
      </c>
      <c r="D4101">
        <v>99</v>
      </c>
      <c r="E4101">
        <v>99</v>
      </c>
      <c r="F4101">
        <v>99</v>
      </c>
      <c r="G4101">
        <v>99</v>
      </c>
      <c r="H4101">
        <v>99</v>
      </c>
      <c r="I4101">
        <v>99</v>
      </c>
      <c r="J4101">
        <v>999</v>
      </c>
      <c r="K4101">
        <v>99</v>
      </c>
      <c r="L4101">
        <v>99</v>
      </c>
      <c r="M4101">
        <v>99</v>
      </c>
      <c r="N4101">
        <v>99</v>
      </c>
      <c r="O4101">
        <v>16</v>
      </c>
      <c r="Q4101">
        <v>173</v>
      </c>
      <c r="R4101">
        <v>3174</v>
      </c>
      <c r="S4101">
        <v>3138</v>
      </c>
      <c r="T4101">
        <v>37.385159010600709</v>
      </c>
      <c r="U4101">
        <v>36.502025327279291</v>
      </c>
      <c r="V4101">
        <v>14.607120352867041</v>
      </c>
      <c r="W4101">
        <v>58.144040790312282</v>
      </c>
      <c r="X4101">
        <v>147.45535400371796</v>
      </c>
      <c r="Y4101">
        <v>135.03456206679269</v>
      </c>
      <c r="Z4101">
        <v>136.58371574251117</v>
      </c>
      <c r="AA4101">
        <v>25.786899146323609</v>
      </c>
      <c r="AB4101">
        <v>3.5952350362433005</v>
      </c>
      <c r="AC4101">
        <v>-63.631507042721005</v>
      </c>
      <c r="AD4101">
        <v>60</v>
      </c>
      <c r="AE4101">
        <v>13</v>
      </c>
      <c r="AF4101">
        <v>0</v>
      </c>
      <c r="AG4101">
        <v>8</v>
      </c>
      <c r="AH4101">
        <v>1</v>
      </c>
      <c r="AI4101">
        <v>0</v>
      </c>
      <c r="AJ4101">
        <v>0</v>
      </c>
      <c r="AK4101">
        <v>7</v>
      </c>
      <c r="AL4101">
        <v>0</v>
      </c>
      <c r="AM4101">
        <v>1</v>
      </c>
    </row>
    <row r="4102" spans="1:39">
      <c r="A4102">
        <v>13</v>
      </c>
      <c r="B4102">
        <v>91</v>
      </c>
      <c r="C4102">
        <v>2017</v>
      </c>
      <c r="D4102">
        <v>99</v>
      </c>
      <c r="E4102">
        <v>99</v>
      </c>
      <c r="F4102">
        <v>99</v>
      </c>
      <c r="G4102">
        <v>99</v>
      </c>
      <c r="H4102">
        <v>99</v>
      </c>
      <c r="I4102">
        <v>99</v>
      </c>
      <c r="J4102">
        <v>999</v>
      </c>
      <c r="K4102">
        <v>99</v>
      </c>
      <c r="L4102">
        <v>99</v>
      </c>
      <c r="M4102">
        <v>99</v>
      </c>
      <c r="N4102">
        <v>99</v>
      </c>
      <c r="O4102">
        <v>18</v>
      </c>
      <c r="Q4102">
        <v>3</v>
      </c>
      <c r="R4102">
        <v>50</v>
      </c>
      <c r="S4102">
        <v>50</v>
      </c>
      <c r="T4102">
        <v>0.58892815076560645</v>
      </c>
      <c r="U4102">
        <v>0.56266472125327216</v>
      </c>
      <c r="V4102">
        <v>16.52</v>
      </c>
      <c r="W4102">
        <v>61.96</v>
      </c>
      <c r="X4102">
        <v>143.15709642470213</v>
      </c>
      <c r="Y4102">
        <v>132.13400000000001</v>
      </c>
      <c r="Z4102">
        <v>132.13400000000001</v>
      </c>
      <c r="AA4102">
        <v>25.329947571994438</v>
      </c>
      <c r="AB4102">
        <v>2.0587374771933056</v>
      </c>
      <c r="AC4102">
        <v>-46.983153987682499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</row>
    <row r="4103" spans="1:39">
      <c r="A4103">
        <v>13</v>
      </c>
      <c r="B4103">
        <v>92</v>
      </c>
      <c r="C4103">
        <v>2017</v>
      </c>
      <c r="D4103">
        <v>99</v>
      </c>
      <c r="E4103">
        <v>99</v>
      </c>
      <c r="F4103">
        <v>99</v>
      </c>
      <c r="G4103">
        <v>99</v>
      </c>
      <c r="H4103">
        <v>99</v>
      </c>
      <c r="I4103">
        <v>99</v>
      </c>
      <c r="J4103">
        <v>999</v>
      </c>
      <c r="K4103">
        <v>99</v>
      </c>
      <c r="L4103">
        <v>99</v>
      </c>
      <c r="M4103">
        <v>99</v>
      </c>
      <c r="N4103">
        <v>99</v>
      </c>
      <c r="O4103">
        <v>54</v>
      </c>
      <c r="Q4103">
        <v>3</v>
      </c>
      <c r="R4103">
        <v>17</v>
      </c>
      <c r="S4103">
        <v>17</v>
      </c>
      <c r="T4103">
        <v>0.20023557126030625</v>
      </c>
      <c r="U4103">
        <v>0.21058089360359047</v>
      </c>
      <c r="V4103">
        <v>15.058823529411764</v>
      </c>
      <c r="W4103">
        <v>59.17647058823529</v>
      </c>
      <c r="X4103">
        <v>157.58077879038945</v>
      </c>
      <c r="Y4103">
        <v>145.4470588235294</v>
      </c>
      <c r="Z4103">
        <v>145.4470588235294</v>
      </c>
      <c r="AA4103">
        <v>34.98868922526853</v>
      </c>
      <c r="AB4103">
        <v>4.2459017488513773</v>
      </c>
      <c r="AC4103">
        <v>-36.659788698967446</v>
      </c>
      <c r="AD4103">
        <v>0</v>
      </c>
      <c r="AE4103">
        <v>0</v>
      </c>
      <c r="AF4103">
        <v>0</v>
      </c>
      <c r="AG4103">
        <v>0</v>
      </c>
      <c r="AH4103">
        <v>2</v>
      </c>
      <c r="AI4103">
        <v>1</v>
      </c>
      <c r="AJ4103">
        <v>0</v>
      </c>
      <c r="AK4103">
        <v>0</v>
      </c>
      <c r="AL4103">
        <v>0</v>
      </c>
      <c r="AM4103">
        <v>0</v>
      </c>
    </row>
    <row r="4104" spans="1:39">
      <c r="A4104">
        <v>13</v>
      </c>
      <c r="B4104">
        <v>93</v>
      </c>
      <c r="C4104">
        <v>2016</v>
      </c>
      <c r="D4104">
        <v>99</v>
      </c>
      <c r="E4104">
        <v>99</v>
      </c>
      <c r="F4104">
        <v>99</v>
      </c>
      <c r="G4104">
        <v>99</v>
      </c>
      <c r="H4104">
        <v>99</v>
      </c>
      <c r="I4104">
        <v>99</v>
      </c>
      <c r="J4104">
        <v>999</v>
      </c>
      <c r="K4104">
        <v>99</v>
      </c>
      <c r="L4104">
        <v>99</v>
      </c>
      <c r="M4104">
        <v>99</v>
      </c>
      <c r="N4104">
        <v>99</v>
      </c>
      <c r="O4104">
        <v>1</v>
      </c>
      <c r="Q4104">
        <v>39</v>
      </c>
      <c r="R4104">
        <v>835</v>
      </c>
      <c r="S4104">
        <v>835</v>
      </c>
      <c r="T4104">
        <v>9.5483133218982257</v>
      </c>
      <c r="U4104">
        <v>9.3081321929329697</v>
      </c>
      <c r="V4104">
        <v>14.973652694610781</v>
      </c>
      <c r="W4104">
        <v>58.704191616766479</v>
      </c>
      <c r="X4104">
        <v>143.89824900578063</v>
      </c>
      <c r="Y4104">
        <v>132.81808383233528</v>
      </c>
      <c r="Z4104">
        <v>132.81808383233528</v>
      </c>
      <c r="AA4104">
        <v>26.335187110796181</v>
      </c>
      <c r="AB4104">
        <v>3.3250879650408698</v>
      </c>
      <c r="AC4104">
        <v>-34.609717324958005</v>
      </c>
      <c r="AD4104">
        <v>13</v>
      </c>
      <c r="AE4104">
        <v>3</v>
      </c>
      <c r="AF4104">
        <v>0</v>
      </c>
      <c r="AG4104">
        <v>2</v>
      </c>
      <c r="AH4104">
        <v>29</v>
      </c>
      <c r="AI4104">
        <v>4</v>
      </c>
      <c r="AJ4104">
        <v>3</v>
      </c>
      <c r="AK4104">
        <v>4</v>
      </c>
      <c r="AL4104">
        <v>2</v>
      </c>
      <c r="AM4104">
        <v>0</v>
      </c>
    </row>
    <row r="4105" spans="1:39">
      <c r="A4105">
        <v>13</v>
      </c>
      <c r="B4105">
        <v>94</v>
      </c>
      <c r="C4105">
        <v>2016</v>
      </c>
      <c r="D4105">
        <v>99</v>
      </c>
      <c r="E4105">
        <v>99</v>
      </c>
      <c r="F4105">
        <v>99</v>
      </c>
      <c r="G4105">
        <v>99</v>
      </c>
      <c r="H4105">
        <v>99</v>
      </c>
      <c r="I4105">
        <v>99</v>
      </c>
      <c r="J4105">
        <v>999</v>
      </c>
      <c r="K4105">
        <v>99</v>
      </c>
      <c r="L4105">
        <v>99</v>
      </c>
      <c r="M4105">
        <v>99</v>
      </c>
      <c r="N4105">
        <v>99</v>
      </c>
      <c r="O4105">
        <v>4</v>
      </c>
      <c r="Q4105">
        <v>56</v>
      </c>
      <c r="R4105">
        <v>1333</v>
      </c>
      <c r="S4105">
        <v>1333</v>
      </c>
      <c r="T4105">
        <v>15.242995997712987</v>
      </c>
      <c r="U4105">
        <v>15.150605397760028</v>
      </c>
      <c r="V4105">
        <v>15.084771192798202</v>
      </c>
      <c r="W4105">
        <v>58.94148537134285</v>
      </c>
      <c r="X4105">
        <v>146.71660872964719</v>
      </c>
      <c r="Y4105">
        <v>135.41942985746425</v>
      </c>
      <c r="Z4105">
        <v>135.41942985746425</v>
      </c>
      <c r="AA4105">
        <v>26.337601397752561</v>
      </c>
      <c r="AB4105">
        <v>3.7204888662075826</v>
      </c>
      <c r="AC4105">
        <v>-46.07253236247125</v>
      </c>
      <c r="AD4105">
        <v>16</v>
      </c>
      <c r="AE4105">
        <v>3</v>
      </c>
      <c r="AF4105">
        <v>0</v>
      </c>
      <c r="AG4105">
        <v>7</v>
      </c>
      <c r="AH4105">
        <v>61</v>
      </c>
      <c r="AI4105">
        <v>15</v>
      </c>
      <c r="AJ4105">
        <v>4</v>
      </c>
      <c r="AK4105">
        <v>11</v>
      </c>
      <c r="AL4105">
        <v>2</v>
      </c>
      <c r="AM4105">
        <v>1</v>
      </c>
    </row>
    <row r="4106" spans="1:39">
      <c r="A4106">
        <v>13</v>
      </c>
      <c r="B4106">
        <v>95</v>
      </c>
      <c r="C4106">
        <v>2016</v>
      </c>
      <c r="D4106">
        <v>99</v>
      </c>
      <c r="E4106">
        <v>99</v>
      </c>
      <c r="F4106">
        <v>99</v>
      </c>
      <c r="G4106">
        <v>99</v>
      </c>
      <c r="H4106">
        <v>99</v>
      </c>
      <c r="I4106">
        <v>99</v>
      </c>
      <c r="J4106">
        <v>999</v>
      </c>
      <c r="K4106">
        <v>99</v>
      </c>
      <c r="L4106">
        <v>99</v>
      </c>
      <c r="M4106">
        <v>99</v>
      </c>
      <c r="N4106">
        <v>99</v>
      </c>
      <c r="O4106">
        <v>8</v>
      </c>
      <c r="Q4106">
        <v>16</v>
      </c>
      <c r="R4106">
        <v>384</v>
      </c>
      <c r="S4106">
        <v>384</v>
      </c>
      <c r="T4106">
        <v>4.3910806174957102</v>
      </c>
      <c r="U4106">
        <v>4.6499241353876597</v>
      </c>
      <c r="V4106">
        <v>14.328125</v>
      </c>
      <c r="W4106">
        <v>57.640625</v>
      </c>
      <c r="X4106">
        <v>156.31263542795253</v>
      </c>
      <c r="Y4106">
        <v>144.27656249999995</v>
      </c>
      <c r="Z4106">
        <v>144.27656249999995</v>
      </c>
      <c r="AA4106">
        <v>28.349252684452576</v>
      </c>
      <c r="AB4106">
        <v>4.5162917616161238</v>
      </c>
      <c r="AC4106">
        <v>-45.759172682608813</v>
      </c>
      <c r="AD4106">
        <v>6</v>
      </c>
      <c r="AE4106">
        <v>1</v>
      </c>
      <c r="AF4106">
        <v>0</v>
      </c>
      <c r="AG4106">
        <v>2</v>
      </c>
      <c r="AH4106">
        <v>42</v>
      </c>
      <c r="AI4106">
        <v>8</v>
      </c>
      <c r="AJ4106">
        <v>4</v>
      </c>
      <c r="AK4106">
        <v>3</v>
      </c>
      <c r="AL4106">
        <v>1</v>
      </c>
      <c r="AM4106">
        <v>1</v>
      </c>
    </row>
    <row r="4107" spans="1:39">
      <c r="A4107">
        <v>13</v>
      </c>
      <c r="B4107">
        <v>96</v>
      </c>
      <c r="C4107">
        <v>2016</v>
      </c>
      <c r="D4107">
        <v>99</v>
      </c>
      <c r="E4107">
        <v>99</v>
      </c>
      <c r="F4107">
        <v>99</v>
      </c>
      <c r="G4107">
        <v>99</v>
      </c>
      <c r="H4107">
        <v>99</v>
      </c>
      <c r="I4107">
        <v>99</v>
      </c>
      <c r="J4107">
        <v>999</v>
      </c>
      <c r="K4107">
        <v>99</v>
      </c>
      <c r="L4107">
        <v>99</v>
      </c>
      <c r="M4107">
        <v>99</v>
      </c>
      <c r="N4107">
        <v>99</v>
      </c>
      <c r="O4107">
        <v>9</v>
      </c>
      <c r="Q4107">
        <v>4</v>
      </c>
      <c r="R4107">
        <v>41</v>
      </c>
      <c r="S4107">
        <v>41</v>
      </c>
      <c r="T4107">
        <v>0.46883933676386497</v>
      </c>
      <c r="U4107">
        <v>0.57247189719274993</v>
      </c>
      <c r="V4107">
        <v>14.365853658536585</v>
      </c>
      <c r="W4107">
        <v>57.390243902439025</v>
      </c>
      <c r="X4107">
        <v>180.23941019475197</v>
      </c>
      <c r="Y4107">
        <v>166.36097560975611</v>
      </c>
      <c r="Z4107">
        <v>166.36097560975611</v>
      </c>
      <c r="AA4107">
        <v>23.416867779640327</v>
      </c>
      <c r="AB4107">
        <v>3.9129431801081567</v>
      </c>
      <c r="AC4107">
        <v>-63.292852044524366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</row>
    <row r="4108" spans="1:39">
      <c r="A4108">
        <v>13</v>
      </c>
      <c r="B4108">
        <v>97</v>
      </c>
      <c r="C4108">
        <v>2016</v>
      </c>
      <c r="D4108">
        <v>99</v>
      </c>
      <c r="E4108">
        <v>99</v>
      </c>
      <c r="F4108">
        <v>99</v>
      </c>
      <c r="G4108">
        <v>99</v>
      </c>
      <c r="H4108">
        <v>99</v>
      </c>
      <c r="I4108">
        <v>99</v>
      </c>
      <c r="J4108">
        <v>999</v>
      </c>
      <c r="K4108">
        <v>99</v>
      </c>
      <c r="L4108">
        <v>99</v>
      </c>
      <c r="M4108">
        <v>99</v>
      </c>
      <c r="N4108">
        <v>99</v>
      </c>
      <c r="O4108">
        <v>11</v>
      </c>
      <c r="Q4108">
        <v>87</v>
      </c>
      <c r="R4108">
        <v>1975</v>
      </c>
      <c r="S4108">
        <v>1975</v>
      </c>
      <c r="T4108">
        <v>22.584333905088624</v>
      </c>
      <c r="U4108">
        <v>22.731183116980564</v>
      </c>
      <c r="V4108">
        <v>15.766582278481012</v>
      </c>
      <c r="W4108">
        <v>60.124050632911384</v>
      </c>
      <c r="X4108">
        <v>148.57111510347411</v>
      </c>
      <c r="Y4108">
        <v>137.13113924050623</v>
      </c>
      <c r="Z4108">
        <v>137.13113924050623</v>
      </c>
      <c r="AA4108">
        <v>27.476957019593559</v>
      </c>
      <c r="AB4108">
        <v>3.3981832521448903</v>
      </c>
      <c r="AC4108">
        <v>-59.384804447331135</v>
      </c>
      <c r="AD4108">
        <v>7</v>
      </c>
      <c r="AE4108">
        <v>0</v>
      </c>
      <c r="AF4108">
        <v>0</v>
      </c>
      <c r="AG4108">
        <v>1</v>
      </c>
      <c r="AH4108">
        <v>12</v>
      </c>
      <c r="AI4108">
        <v>1</v>
      </c>
      <c r="AJ4108">
        <v>0</v>
      </c>
      <c r="AK4108">
        <v>1</v>
      </c>
      <c r="AL4108">
        <v>0</v>
      </c>
      <c r="AM4108">
        <v>0</v>
      </c>
    </row>
    <row r="4109" spans="1:39">
      <c r="A4109">
        <v>13</v>
      </c>
      <c r="B4109">
        <v>98</v>
      </c>
      <c r="C4109">
        <v>2016</v>
      </c>
      <c r="D4109">
        <v>99</v>
      </c>
      <c r="E4109">
        <v>99</v>
      </c>
      <c r="F4109">
        <v>99</v>
      </c>
      <c r="G4109">
        <v>99</v>
      </c>
      <c r="H4109">
        <v>99</v>
      </c>
      <c r="I4109">
        <v>99</v>
      </c>
      <c r="J4109">
        <v>999</v>
      </c>
      <c r="K4109">
        <v>99</v>
      </c>
      <c r="L4109">
        <v>99</v>
      </c>
      <c r="M4109">
        <v>99</v>
      </c>
      <c r="N4109">
        <v>99</v>
      </c>
      <c r="O4109">
        <v>14</v>
      </c>
      <c r="Q4109">
        <v>20</v>
      </c>
      <c r="R4109">
        <v>127</v>
      </c>
      <c r="S4109">
        <v>127</v>
      </c>
      <c r="T4109">
        <v>1.4522584333905089</v>
      </c>
      <c r="U4109">
        <v>1.5985200063854201</v>
      </c>
      <c r="V4109">
        <v>14.472440944881892</v>
      </c>
      <c r="W4109">
        <v>58.30708661417323</v>
      </c>
      <c r="X4109">
        <v>162.47771303776619</v>
      </c>
      <c r="Y4109">
        <v>149.96692913385829</v>
      </c>
      <c r="Z4109">
        <v>149.96692913385829</v>
      </c>
      <c r="AA4109">
        <v>31.467273476082713</v>
      </c>
      <c r="AB4109">
        <v>4.9779226148491791</v>
      </c>
      <c r="AC4109">
        <v>-62.067592649880304</v>
      </c>
      <c r="AD4109">
        <v>1</v>
      </c>
      <c r="AE4109">
        <v>0</v>
      </c>
      <c r="AF4109">
        <v>0</v>
      </c>
      <c r="AG4109">
        <v>0</v>
      </c>
      <c r="AH4109">
        <v>1</v>
      </c>
      <c r="AI4109">
        <v>0</v>
      </c>
      <c r="AJ4109">
        <v>0</v>
      </c>
      <c r="AK4109">
        <v>0</v>
      </c>
      <c r="AL4109">
        <v>0</v>
      </c>
      <c r="AM4109">
        <v>0</v>
      </c>
    </row>
    <row r="4110" spans="1:39">
      <c r="A4110">
        <v>13</v>
      </c>
      <c r="B4110">
        <v>99</v>
      </c>
      <c r="C4110">
        <v>2016</v>
      </c>
      <c r="D4110">
        <v>99</v>
      </c>
      <c r="E4110">
        <v>99</v>
      </c>
      <c r="F4110">
        <v>99</v>
      </c>
      <c r="G4110">
        <v>99</v>
      </c>
      <c r="H4110">
        <v>99</v>
      </c>
      <c r="I4110">
        <v>99</v>
      </c>
      <c r="J4110">
        <v>999</v>
      </c>
      <c r="K4110">
        <v>99</v>
      </c>
      <c r="L4110">
        <v>99</v>
      </c>
      <c r="M4110">
        <v>99</v>
      </c>
      <c r="N4110">
        <v>99</v>
      </c>
      <c r="O4110">
        <v>15</v>
      </c>
      <c r="Q4110">
        <v>8</v>
      </c>
      <c r="R4110">
        <v>113</v>
      </c>
      <c r="S4110">
        <v>112</v>
      </c>
      <c r="T4110">
        <v>1.2921669525443111</v>
      </c>
      <c r="U4110">
        <v>1.2905041408699862</v>
      </c>
      <c r="V4110">
        <v>14.54867256637168</v>
      </c>
      <c r="W4110">
        <v>58.205357142857153</v>
      </c>
      <c r="X4110">
        <v>148.53162542306251</v>
      </c>
      <c r="Y4110">
        <v>136.06991150442477</v>
      </c>
      <c r="Z4110">
        <v>137.28482142857141</v>
      </c>
      <c r="AA4110">
        <v>25.856735133303641</v>
      </c>
      <c r="AB4110">
        <v>2.9311699055677241</v>
      </c>
      <c r="AC4110">
        <v>-53.504536694091342</v>
      </c>
      <c r="AD4110">
        <v>0</v>
      </c>
      <c r="AE4110">
        <v>0</v>
      </c>
      <c r="AF4110">
        <v>0</v>
      </c>
      <c r="AG4110">
        <v>2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</row>
    <row r="4111" spans="1:39">
      <c r="A4111">
        <v>13</v>
      </c>
      <c r="B4111">
        <v>100</v>
      </c>
      <c r="C4111">
        <v>2016</v>
      </c>
      <c r="D4111">
        <v>99</v>
      </c>
      <c r="E4111">
        <v>99</v>
      </c>
      <c r="F4111">
        <v>99</v>
      </c>
      <c r="G4111">
        <v>99</v>
      </c>
      <c r="H4111">
        <v>99</v>
      </c>
      <c r="I4111">
        <v>99</v>
      </c>
      <c r="J4111">
        <v>999</v>
      </c>
      <c r="K4111">
        <v>99</v>
      </c>
      <c r="L4111">
        <v>99</v>
      </c>
      <c r="M4111">
        <v>99</v>
      </c>
      <c r="N4111">
        <v>99</v>
      </c>
      <c r="O4111">
        <v>16</v>
      </c>
      <c r="Q4111">
        <v>179</v>
      </c>
      <c r="R4111">
        <v>3834</v>
      </c>
      <c r="S4111">
        <v>3795</v>
      </c>
      <c r="T4111">
        <v>43.842195540308744</v>
      </c>
      <c r="U4111">
        <v>43.500763681942374</v>
      </c>
      <c r="V4111">
        <v>14.740740740740742</v>
      </c>
      <c r="W4111">
        <v>58.432147562582351</v>
      </c>
      <c r="X4111">
        <v>147.5356210131057</v>
      </c>
      <c r="Y4111">
        <v>135.18419405320799</v>
      </c>
      <c r="Z4111">
        <v>136.57343873517772</v>
      </c>
      <c r="AA4111">
        <v>26.843251643465528</v>
      </c>
      <c r="AB4111">
        <v>3.6669401502045775</v>
      </c>
      <c r="AC4111">
        <v>-60.225782845076687</v>
      </c>
      <c r="AD4111">
        <v>50</v>
      </c>
      <c r="AE4111">
        <v>9</v>
      </c>
      <c r="AF4111">
        <v>0</v>
      </c>
      <c r="AG4111">
        <v>5</v>
      </c>
      <c r="AH4111">
        <v>3</v>
      </c>
      <c r="AI4111">
        <v>4</v>
      </c>
      <c r="AJ4111">
        <v>0</v>
      </c>
      <c r="AK4111">
        <v>28</v>
      </c>
      <c r="AL4111">
        <v>41</v>
      </c>
      <c r="AM4111">
        <v>1</v>
      </c>
    </row>
    <row r="4112" spans="1:39">
      <c r="A4112">
        <v>13</v>
      </c>
      <c r="B4112">
        <v>101</v>
      </c>
      <c r="C4112">
        <v>2016</v>
      </c>
      <c r="D4112">
        <v>99</v>
      </c>
      <c r="E4112">
        <v>99</v>
      </c>
      <c r="F4112">
        <v>99</v>
      </c>
      <c r="G4112">
        <v>99</v>
      </c>
      <c r="H4112">
        <v>99</v>
      </c>
      <c r="I4112">
        <v>99</v>
      </c>
      <c r="J4112">
        <v>999</v>
      </c>
      <c r="K4112">
        <v>99</v>
      </c>
      <c r="L4112">
        <v>99</v>
      </c>
      <c r="M4112">
        <v>99</v>
      </c>
      <c r="N4112">
        <v>99</v>
      </c>
      <c r="O4112">
        <v>18</v>
      </c>
      <c r="Q4112">
        <v>6</v>
      </c>
      <c r="R4112">
        <v>84</v>
      </c>
      <c r="S4112">
        <v>84</v>
      </c>
      <c r="T4112">
        <v>0.96054888507718683</v>
      </c>
      <c r="U4112">
        <v>0.96412432228368405</v>
      </c>
      <c r="V4112">
        <v>16.964285714285722</v>
      </c>
      <c r="W4112">
        <v>62.809523809523824</v>
      </c>
      <c r="X4112">
        <v>148.16075942836503</v>
      </c>
      <c r="Y4112">
        <v>136.75238095238089</v>
      </c>
      <c r="Z4112">
        <v>136.75238095238089</v>
      </c>
      <c r="AA4112">
        <v>23.200915808025297</v>
      </c>
      <c r="AB4112">
        <v>1.3842325574998104</v>
      </c>
      <c r="AC4112">
        <v>-40.699942723534967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</row>
    <row r="4113" spans="1:39">
      <c r="A4113">
        <v>13</v>
      </c>
      <c r="B4113">
        <v>102</v>
      </c>
      <c r="C4113">
        <v>2016</v>
      </c>
      <c r="D4113">
        <v>99</v>
      </c>
      <c r="E4113">
        <v>99</v>
      </c>
      <c r="F4113">
        <v>99</v>
      </c>
      <c r="G4113">
        <v>99</v>
      </c>
      <c r="H4113">
        <v>99</v>
      </c>
      <c r="I4113">
        <v>99</v>
      </c>
      <c r="J4113">
        <v>999</v>
      </c>
      <c r="K4113">
        <v>99</v>
      </c>
      <c r="L4113">
        <v>99</v>
      </c>
      <c r="M4113">
        <v>99</v>
      </c>
      <c r="N4113">
        <v>99</v>
      </c>
      <c r="O4113">
        <v>54</v>
      </c>
      <c r="Q4113">
        <v>3</v>
      </c>
      <c r="R4113">
        <v>19</v>
      </c>
      <c r="S4113">
        <v>19</v>
      </c>
      <c r="T4113">
        <v>0.21726700971983984</v>
      </c>
      <c r="U4113">
        <v>0.23377110826456801</v>
      </c>
      <c r="V4113">
        <v>16.368421052631579</v>
      </c>
      <c r="W4113">
        <v>60.947368421052623</v>
      </c>
      <c r="X4113">
        <v>158.82420026230253</v>
      </c>
      <c r="Y4113">
        <v>146.59473684210528</v>
      </c>
      <c r="Z4113">
        <v>146.59473684210528</v>
      </c>
      <c r="AA4113">
        <v>37.348733138300773</v>
      </c>
      <c r="AB4113">
        <v>1.7613895295454329</v>
      </c>
      <c r="AC4113">
        <v>-45.547056137838531</v>
      </c>
      <c r="AD4113">
        <v>0</v>
      </c>
      <c r="AE4113">
        <v>0</v>
      </c>
      <c r="AF4113">
        <v>0</v>
      </c>
      <c r="AG4113">
        <v>0</v>
      </c>
      <c r="AH4113">
        <v>4</v>
      </c>
      <c r="AI4113">
        <v>0</v>
      </c>
      <c r="AJ4113">
        <v>0</v>
      </c>
      <c r="AK4113">
        <v>0</v>
      </c>
      <c r="AL4113">
        <v>0</v>
      </c>
      <c r="AM4113">
        <v>0</v>
      </c>
    </row>
    <row r="4114" spans="1:39">
      <c r="A4114">
        <v>13</v>
      </c>
      <c r="B4114">
        <v>103</v>
      </c>
      <c r="C4114">
        <v>2015</v>
      </c>
      <c r="D4114">
        <v>99</v>
      </c>
      <c r="E4114">
        <v>99</v>
      </c>
      <c r="F4114">
        <v>99</v>
      </c>
      <c r="G4114">
        <v>99</v>
      </c>
      <c r="H4114">
        <v>99</v>
      </c>
      <c r="I4114">
        <v>99</v>
      </c>
      <c r="J4114">
        <v>999</v>
      </c>
      <c r="K4114">
        <v>99</v>
      </c>
      <c r="L4114">
        <v>99</v>
      </c>
      <c r="M4114">
        <v>99</v>
      </c>
      <c r="N4114">
        <v>99</v>
      </c>
      <c r="O4114">
        <v>1</v>
      </c>
      <c r="Q4114">
        <v>42</v>
      </c>
      <c r="R4114">
        <v>867</v>
      </c>
      <c r="S4114">
        <v>867</v>
      </c>
      <c r="T4114">
        <v>9.6045197740112993</v>
      </c>
      <c r="U4114">
        <v>9.2979066810937585</v>
      </c>
      <c r="V4114">
        <v>15.287197231833909</v>
      </c>
      <c r="W4114">
        <v>59.132641291810842</v>
      </c>
      <c r="X4114">
        <v>141.44126581867221</v>
      </c>
      <c r="Y4114">
        <v>130.5502883506343</v>
      </c>
      <c r="Z4114">
        <v>130.5502883506343</v>
      </c>
      <c r="AA4114">
        <v>26.582292139609432</v>
      </c>
      <c r="AB4114">
        <v>3.581598853540688</v>
      </c>
      <c r="AC4114">
        <v>-36.727050812496003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8</v>
      </c>
      <c r="AM4114">
        <v>0</v>
      </c>
    </row>
    <row r="4115" spans="1:39">
      <c r="A4115">
        <v>13</v>
      </c>
      <c r="B4115">
        <v>104</v>
      </c>
      <c r="C4115">
        <v>2015</v>
      </c>
      <c r="D4115">
        <v>99</v>
      </c>
      <c r="E4115">
        <v>99</v>
      </c>
      <c r="F4115">
        <v>99</v>
      </c>
      <c r="G4115">
        <v>99</v>
      </c>
      <c r="H4115">
        <v>99</v>
      </c>
      <c r="I4115">
        <v>99</v>
      </c>
      <c r="J4115">
        <v>999</v>
      </c>
      <c r="K4115">
        <v>99</v>
      </c>
      <c r="L4115">
        <v>99</v>
      </c>
      <c r="M4115">
        <v>99</v>
      </c>
      <c r="N4115">
        <v>99</v>
      </c>
      <c r="O4115">
        <v>4</v>
      </c>
      <c r="Q4115">
        <v>65</v>
      </c>
      <c r="R4115">
        <v>1288</v>
      </c>
      <c r="S4115">
        <v>1288</v>
      </c>
      <c r="T4115">
        <v>14.268306192533505</v>
      </c>
      <c r="U4115">
        <v>13.973627408489801</v>
      </c>
      <c r="V4115">
        <v>15.229813664596268</v>
      </c>
      <c r="W4115">
        <v>59.08307453416149</v>
      </c>
      <c r="X4115">
        <v>143.08804331002739</v>
      </c>
      <c r="Y4115">
        <v>132.07026397515529</v>
      </c>
      <c r="Z4115">
        <v>132.07026397515529</v>
      </c>
      <c r="AA4115">
        <v>28.105384962768898</v>
      </c>
      <c r="AB4115">
        <v>3.7976896197373202</v>
      </c>
      <c r="AC4115">
        <v>-49.243600998511603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10</v>
      </c>
      <c r="AM4115">
        <v>1</v>
      </c>
    </row>
    <row r="4116" spans="1:39">
      <c r="A4116">
        <v>13</v>
      </c>
      <c r="B4116">
        <v>105</v>
      </c>
      <c r="C4116">
        <v>2015</v>
      </c>
      <c r="D4116">
        <v>99</v>
      </c>
      <c r="E4116">
        <v>99</v>
      </c>
      <c r="F4116">
        <v>99</v>
      </c>
      <c r="G4116">
        <v>99</v>
      </c>
      <c r="H4116">
        <v>99</v>
      </c>
      <c r="I4116">
        <v>99</v>
      </c>
      <c r="J4116">
        <v>999</v>
      </c>
      <c r="K4116">
        <v>99</v>
      </c>
      <c r="L4116">
        <v>99</v>
      </c>
      <c r="M4116">
        <v>99</v>
      </c>
      <c r="N4116">
        <v>99</v>
      </c>
      <c r="O4116">
        <v>8</v>
      </c>
      <c r="Q4116">
        <v>13</v>
      </c>
      <c r="R4116">
        <v>480</v>
      </c>
      <c r="S4116">
        <v>480</v>
      </c>
      <c r="T4116">
        <v>5.3173811897640411</v>
      </c>
      <c r="U4116">
        <v>5.4117355584259341</v>
      </c>
      <c r="V4116">
        <v>15.025</v>
      </c>
      <c r="W4116">
        <v>59.168750000000003</v>
      </c>
      <c r="X4116">
        <v>148.698085951607</v>
      </c>
      <c r="Y4116">
        <v>137.24833333333331</v>
      </c>
      <c r="Z4116">
        <v>137.24833333333331</v>
      </c>
      <c r="AA4116">
        <v>30.430609544046643</v>
      </c>
      <c r="AB4116">
        <v>4.8933056418096621</v>
      </c>
      <c r="AC4116">
        <v>-50.537263843302256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6</v>
      </c>
      <c r="AM4116">
        <v>1</v>
      </c>
    </row>
    <row r="4117" spans="1:39">
      <c r="A4117">
        <v>13</v>
      </c>
      <c r="B4117">
        <v>106</v>
      </c>
      <c r="C4117">
        <v>2015</v>
      </c>
      <c r="D4117">
        <v>99</v>
      </c>
      <c r="E4117">
        <v>99</v>
      </c>
      <c r="F4117">
        <v>99</v>
      </c>
      <c r="G4117">
        <v>99</v>
      </c>
      <c r="H4117">
        <v>99</v>
      </c>
      <c r="I4117">
        <v>99</v>
      </c>
      <c r="J4117">
        <v>999</v>
      </c>
      <c r="K4117">
        <v>99</v>
      </c>
      <c r="L4117">
        <v>99</v>
      </c>
      <c r="M4117">
        <v>99</v>
      </c>
      <c r="N4117">
        <v>99</v>
      </c>
      <c r="O4117">
        <v>9</v>
      </c>
      <c r="Q4117">
        <v>3</v>
      </c>
      <c r="R4117">
        <v>38</v>
      </c>
      <c r="S4117">
        <v>38</v>
      </c>
      <c r="T4117">
        <v>0.42095934418965331</v>
      </c>
      <c r="U4117">
        <v>0.47823959723317994</v>
      </c>
      <c r="V4117">
        <v>14.47368421052631</v>
      </c>
      <c r="W4117">
        <v>57.815789473684198</v>
      </c>
      <c r="X4117">
        <v>165.98620060443628</v>
      </c>
      <c r="Y4117">
        <v>153.20526315789473</v>
      </c>
      <c r="Z4117">
        <v>153.20526315789473</v>
      </c>
      <c r="AA4117">
        <v>36.004363385921543</v>
      </c>
      <c r="AB4117">
        <v>3.76867464598062</v>
      </c>
      <c r="AC4117">
        <v>-54.663872154904077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</row>
    <row r="4118" spans="1:39">
      <c r="A4118">
        <v>13</v>
      </c>
      <c r="B4118">
        <v>107</v>
      </c>
      <c r="C4118">
        <v>2015</v>
      </c>
      <c r="D4118">
        <v>99</v>
      </c>
      <c r="E4118">
        <v>99</v>
      </c>
      <c r="F4118">
        <v>99</v>
      </c>
      <c r="G4118">
        <v>99</v>
      </c>
      <c r="H4118">
        <v>99</v>
      </c>
      <c r="I4118">
        <v>99</v>
      </c>
      <c r="J4118">
        <v>999</v>
      </c>
      <c r="K4118">
        <v>99</v>
      </c>
      <c r="L4118">
        <v>99</v>
      </c>
      <c r="M4118">
        <v>99</v>
      </c>
      <c r="N4118">
        <v>99</v>
      </c>
      <c r="O4118">
        <v>11</v>
      </c>
      <c r="Q4118">
        <v>87</v>
      </c>
      <c r="R4118">
        <v>2047</v>
      </c>
      <c r="S4118">
        <v>2047</v>
      </c>
      <c r="T4118">
        <v>22.676415198847906</v>
      </c>
      <c r="U4118">
        <v>22.482009128759135</v>
      </c>
      <c r="V4118">
        <v>15.823155837811436</v>
      </c>
      <c r="W4118">
        <v>60.340498290180783</v>
      </c>
      <c r="X4118">
        <v>144.85294390067429</v>
      </c>
      <c r="Y4118">
        <v>133.6992672203223</v>
      </c>
      <c r="Z4118">
        <v>133.6992672203223</v>
      </c>
      <c r="AA4118">
        <v>28.287687303928944</v>
      </c>
      <c r="AB4118">
        <v>3.472951712356084</v>
      </c>
      <c r="AC4118">
        <v>-56.474876576214449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4</v>
      </c>
      <c r="AM4118">
        <v>0</v>
      </c>
    </row>
    <row r="4119" spans="1:39">
      <c r="A4119">
        <v>13</v>
      </c>
      <c r="B4119">
        <v>108</v>
      </c>
      <c r="C4119">
        <v>2015</v>
      </c>
      <c r="D4119">
        <v>99</v>
      </c>
      <c r="E4119">
        <v>99</v>
      </c>
      <c r="F4119">
        <v>99</v>
      </c>
      <c r="G4119">
        <v>99</v>
      </c>
      <c r="H4119">
        <v>99</v>
      </c>
      <c r="I4119">
        <v>99</v>
      </c>
      <c r="J4119">
        <v>999</v>
      </c>
      <c r="K4119">
        <v>99</v>
      </c>
      <c r="L4119">
        <v>99</v>
      </c>
      <c r="M4119">
        <v>99</v>
      </c>
      <c r="N4119">
        <v>99</v>
      </c>
      <c r="O4119">
        <v>14</v>
      </c>
      <c r="Q4119">
        <v>21</v>
      </c>
      <c r="R4119">
        <v>222</v>
      </c>
      <c r="S4119">
        <v>222</v>
      </c>
      <c r="T4119">
        <v>2.4592888002658686</v>
      </c>
      <c r="U4119">
        <v>2.6034395003662123</v>
      </c>
      <c r="V4119">
        <v>15.33783783783784</v>
      </c>
      <c r="W4119">
        <v>59.968468468468458</v>
      </c>
      <c r="X4119">
        <v>154.669458190585</v>
      </c>
      <c r="Y4119">
        <v>142.75990990990999</v>
      </c>
      <c r="Z4119">
        <v>142.75990990990999</v>
      </c>
      <c r="AA4119">
        <v>30.563895057288473</v>
      </c>
      <c r="AB4119">
        <v>4.6811772212696381</v>
      </c>
      <c r="AC4119">
        <v>-65.512100762728252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2</v>
      </c>
      <c r="AM4119">
        <v>0</v>
      </c>
    </row>
    <row r="4120" spans="1:39">
      <c r="A4120">
        <v>13</v>
      </c>
      <c r="B4120">
        <v>109</v>
      </c>
      <c r="C4120">
        <v>2015</v>
      </c>
      <c r="D4120">
        <v>99</v>
      </c>
      <c r="E4120">
        <v>99</v>
      </c>
      <c r="F4120">
        <v>99</v>
      </c>
      <c r="G4120">
        <v>99</v>
      </c>
      <c r="H4120">
        <v>99</v>
      </c>
      <c r="I4120">
        <v>99</v>
      </c>
      <c r="J4120">
        <v>999</v>
      </c>
      <c r="K4120">
        <v>99</v>
      </c>
      <c r="L4120">
        <v>99</v>
      </c>
      <c r="M4120">
        <v>99</v>
      </c>
      <c r="N4120">
        <v>99</v>
      </c>
      <c r="O4120">
        <v>15</v>
      </c>
      <c r="Q4120">
        <v>8</v>
      </c>
      <c r="R4120">
        <v>52</v>
      </c>
      <c r="S4120">
        <v>51</v>
      </c>
      <c r="T4120">
        <v>0.57604962889110412</v>
      </c>
      <c r="U4120">
        <v>0.59272695967501643</v>
      </c>
      <c r="V4120">
        <v>14.55769230769231</v>
      </c>
      <c r="W4120">
        <v>58.274509803921582</v>
      </c>
      <c r="X4120">
        <v>152.56063005250439</v>
      </c>
      <c r="Y4120">
        <v>138.75961538461544</v>
      </c>
      <c r="Z4120">
        <v>141.48039215686279</v>
      </c>
      <c r="AA4120">
        <v>22.727559668245515</v>
      </c>
      <c r="AB4120">
        <v>3.7785692456300688</v>
      </c>
      <c r="AC4120">
        <v>-61.908075900143984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2</v>
      </c>
      <c r="AM4120">
        <v>0</v>
      </c>
    </row>
    <row r="4121" spans="1:39">
      <c r="A4121">
        <v>13</v>
      </c>
      <c r="B4121">
        <v>110</v>
      </c>
      <c r="C4121">
        <v>2015</v>
      </c>
      <c r="D4121">
        <v>99</v>
      </c>
      <c r="E4121">
        <v>99</v>
      </c>
      <c r="F4121">
        <v>99</v>
      </c>
      <c r="G4121">
        <v>99</v>
      </c>
      <c r="H4121">
        <v>99</v>
      </c>
      <c r="I4121">
        <v>99</v>
      </c>
      <c r="J4121">
        <v>999</v>
      </c>
      <c r="K4121">
        <v>99</v>
      </c>
      <c r="L4121">
        <v>99</v>
      </c>
      <c r="M4121">
        <v>99</v>
      </c>
      <c r="N4121">
        <v>99</v>
      </c>
      <c r="O4121">
        <v>16</v>
      </c>
      <c r="Q4121">
        <v>185</v>
      </c>
      <c r="R4121">
        <v>3763</v>
      </c>
      <c r="S4121">
        <v>3736</v>
      </c>
      <c r="T4121">
        <v>41.686052952254343</v>
      </c>
      <c r="U4121">
        <v>41.968601037869753</v>
      </c>
      <c r="V4121">
        <v>14.076534679776778</v>
      </c>
      <c r="W4121">
        <v>57.223233404710918</v>
      </c>
      <c r="X4121">
        <v>147.80391500868538</v>
      </c>
      <c r="Y4121">
        <v>135.76943927717227</v>
      </c>
      <c r="Z4121">
        <v>136.75064239828677</v>
      </c>
      <c r="AA4121">
        <v>28.147658602665089</v>
      </c>
      <c r="AB4121">
        <v>4.3254829581591743</v>
      </c>
      <c r="AC4121">
        <v>-62.542519675651562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96</v>
      </c>
      <c r="AM4121">
        <v>0</v>
      </c>
    </row>
    <row r="4122" spans="1:39">
      <c r="A4122">
        <v>13</v>
      </c>
      <c r="B4122">
        <v>111</v>
      </c>
      <c r="C4122">
        <v>2015</v>
      </c>
      <c r="D4122">
        <v>99</v>
      </c>
      <c r="E4122">
        <v>99</v>
      </c>
      <c r="F4122">
        <v>99</v>
      </c>
      <c r="G4122">
        <v>99</v>
      </c>
      <c r="H4122">
        <v>99</v>
      </c>
      <c r="I4122">
        <v>99</v>
      </c>
      <c r="J4122">
        <v>999</v>
      </c>
      <c r="K4122">
        <v>99</v>
      </c>
      <c r="L4122">
        <v>99</v>
      </c>
      <c r="M4122">
        <v>99</v>
      </c>
      <c r="N4122">
        <v>99</v>
      </c>
      <c r="O4122">
        <v>18</v>
      </c>
      <c r="Q4122">
        <v>9</v>
      </c>
      <c r="R4122">
        <v>172</v>
      </c>
      <c r="S4122">
        <v>172</v>
      </c>
      <c r="T4122">
        <v>1.9053949263321153</v>
      </c>
      <c r="U4122">
        <v>1.8691168840642347</v>
      </c>
      <c r="V4122">
        <v>16.843023255813961</v>
      </c>
      <c r="W4122">
        <v>62.75</v>
      </c>
      <c r="X4122">
        <v>143.3237168988889</v>
      </c>
      <c r="Y4122">
        <v>132.28779069767441</v>
      </c>
      <c r="Z4122">
        <v>132.28779069767441</v>
      </c>
      <c r="AA4122">
        <v>28.13821620853118</v>
      </c>
      <c r="AB4122">
        <v>1.7558043277111779</v>
      </c>
      <c r="AC4122">
        <v>-42.911932296131006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</row>
    <row r="4123" spans="1:39">
      <c r="A4123">
        <v>13</v>
      </c>
      <c r="B4123">
        <v>112</v>
      </c>
      <c r="C4123">
        <v>2015</v>
      </c>
      <c r="D4123">
        <v>99</v>
      </c>
      <c r="E4123">
        <v>99</v>
      </c>
      <c r="F4123">
        <v>99</v>
      </c>
      <c r="G4123">
        <v>99</v>
      </c>
      <c r="H4123">
        <v>99</v>
      </c>
      <c r="I4123">
        <v>99</v>
      </c>
      <c r="J4123">
        <v>999</v>
      </c>
      <c r="K4123">
        <v>99</v>
      </c>
      <c r="L4123">
        <v>99</v>
      </c>
      <c r="M4123">
        <v>99</v>
      </c>
      <c r="N4123">
        <v>99</v>
      </c>
      <c r="O4123">
        <v>54</v>
      </c>
      <c r="Q4123">
        <v>5</v>
      </c>
      <c r="R4123">
        <v>98</v>
      </c>
      <c r="S4123">
        <v>98</v>
      </c>
      <c r="T4123">
        <v>1.0856319929101583</v>
      </c>
      <c r="U4123">
        <v>1.3225972440229501</v>
      </c>
      <c r="V4123">
        <v>15.591836734693882</v>
      </c>
      <c r="W4123">
        <v>59.8061224489796</v>
      </c>
      <c r="X4123">
        <v>177.99655073296921</v>
      </c>
      <c r="Y4123">
        <v>164.29081632653063</v>
      </c>
      <c r="Z4123">
        <v>164.29081632653063</v>
      </c>
      <c r="AA4123">
        <v>36.778301851617883</v>
      </c>
      <c r="AB4123">
        <v>6.0265706958728176</v>
      </c>
      <c r="AC4123">
        <v>-67.630392303663157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1</v>
      </c>
      <c r="AM4123">
        <v>0</v>
      </c>
    </row>
    <row r="4124" spans="1:39">
      <c r="A4124">
        <v>13</v>
      </c>
      <c r="B4124">
        <v>113</v>
      </c>
      <c r="C4124">
        <v>2014</v>
      </c>
      <c r="D4124">
        <v>99</v>
      </c>
      <c r="E4124">
        <v>99</v>
      </c>
      <c r="F4124">
        <v>99</v>
      </c>
      <c r="G4124">
        <v>99</v>
      </c>
      <c r="H4124">
        <v>99</v>
      </c>
      <c r="I4124">
        <v>99</v>
      </c>
      <c r="J4124">
        <v>999</v>
      </c>
      <c r="K4124">
        <v>99</v>
      </c>
      <c r="L4124">
        <v>99</v>
      </c>
      <c r="M4124">
        <v>99</v>
      </c>
      <c r="N4124">
        <v>99</v>
      </c>
      <c r="O4124">
        <v>1</v>
      </c>
      <c r="Q4124">
        <v>44</v>
      </c>
      <c r="R4124">
        <v>1104</v>
      </c>
      <c r="S4124">
        <v>1104</v>
      </c>
      <c r="T4124">
        <v>12.916812916812921</v>
      </c>
      <c r="U4124">
        <v>12.59257607496594</v>
      </c>
      <c r="V4124">
        <v>17.199275362318847</v>
      </c>
      <c r="W4124">
        <v>60.369565217391298</v>
      </c>
      <c r="X4124">
        <v>141.31965707287179</v>
      </c>
      <c r="Y4124">
        <v>130.43804347826097</v>
      </c>
      <c r="Z4124">
        <v>130.43804347826097</v>
      </c>
      <c r="AA4124">
        <v>26.535076972567744</v>
      </c>
      <c r="AB4124">
        <v>3.2127488049064343</v>
      </c>
      <c r="AC4124">
        <v>-48.330927047462595</v>
      </c>
    </row>
    <row r="4125" spans="1:39">
      <c r="A4125">
        <v>13</v>
      </c>
      <c r="B4125">
        <v>114</v>
      </c>
      <c r="C4125">
        <v>2014</v>
      </c>
      <c r="D4125">
        <v>99</v>
      </c>
      <c r="E4125">
        <v>99</v>
      </c>
      <c r="F4125">
        <v>99</v>
      </c>
      <c r="G4125">
        <v>99</v>
      </c>
      <c r="H4125">
        <v>99</v>
      </c>
      <c r="I4125">
        <v>99</v>
      </c>
      <c r="J4125">
        <v>999</v>
      </c>
      <c r="K4125">
        <v>99</v>
      </c>
      <c r="L4125">
        <v>99</v>
      </c>
      <c r="M4125">
        <v>99</v>
      </c>
      <c r="N4125">
        <v>99</v>
      </c>
      <c r="O4125">
        <v>4</v>
      </c>
      <c r="Q4125">
        <v>60</v>
      </c>
      <c r="R4125">
        <v>1196</v>
      </c>
      <c r="S4125">
        <v>1194</v>
      </c>
      <c r="T4125">
        <v>13.993213993213995</v>
      </c>
      <c r="U4125">
        <v>13.815249665627396</v>
      </c>
      <c r="V4125">
        <v>16.225752508361211</v>
      </c>
      <c r="W4125">
        <v>60.021775544388589</v>
      </c>
      <c r="X4125">
        <v>143.36475503393387</v>
      </c>
      <c r="Y4125">
        <v>132.09498327759215</v>
      </c>
      <c r="Z4125">
        <v>132.31624790619782</v>
      </c>
      <c r="AA4125">
        <v>28.47436304372491</v>
      </c>
      <c r="AB4125">
        <v>3.124099044107195</v>
      </c>
      <c r="AC4125">
        <v>-38.375443427418475</v>
      </c>
    </row>
    <row r="4126" spans="1:39">
      <c r="A4126">
        <v>13</v>
      </c>
      <c r="B4126">
        <v>115</v>
      </c>
      <c r="C4126">
        <v>2014</v>
      </c>
      <c r="D4126">
        <v>99</v>
      </c>
      <c r="E4126">
        <v>99</v>
      </c>
      <c r="F4126">
        <v>99</v>
      </c>
      <c r="G4126">
        <v>99</v>
      </c>
      <c r="H4126">
        <v>99</v>
      </c>
      <c r="I4126">
        <v>99</v>
      </c>
      <c r="J4126">
        <v>999</v>
      </c>
      <c r="K4126">
        <v>99</v>
      </c>
      <c r="L4126">
        <v>99</v>
      </c>
      <c r="M4126">
        <v>99</v>
      </c>
      <c r="N4126">
        <v>99</v>
      </c>
      <c r="O4126">
        <v>8</v>
      </c>
      <c r="Q4126">
        <v>14</v>
      </c>
      <c r="R4126">
        <v>404</v>
      </c>
      <c r="S4126">
        <v>404</v>
      </c>
      <c r="T4126">
        <v>4.7268047268047262</v>
      </c>
      <c r="U4126">
        <v>5.1160521162213319</v>
      </c>
      <c r="V4126">
        <v>15.62128712871287</v>
      </c>
      <c r="W4126">
        <v>58.396039603960403</v>
      </c>
      <c r="X4126">
        <v>156.89556225395015</v>
      </c>
      <c r="Y4126">
        <v>144.8146039603962</v>
      </c>
      <c r="Z4126">
        <v>144.8146039603962</v>
      </c>
      <c r="AA4126">
        <v>30.536871230466438</v>
      </c>
      <c r="AB4126">
        <v>4.6497720755825354</v>
      </c>
      <c r="AC4126">
        <v>-50.364619486539311</v>
      </c>
    </row>
    <row r="4127" spans="1:39">
      <c r="A4127">
        <v>13</v>
      </c>
      <c r="B4127">
        <v>116</v>
      </c>
      <c r="C4127">
        <v>2014</v>
      </c>
      <c r="D4127">
        <v>99</v>
      </c>
      <c r="E4127">
        <v>99</v>
      </c>
      <c r="F4127">
        <v>99</v>
      </c>
      <c r="G4127">
        <v>99</v>
      </c>
      <c r="H4127">
        <v>99</v>
      </c>
      <c r="I4127">
        <v>99</v>
      </c>
      <c r="J4127">
        <v>999</v>
      </c>
      <c r="K4127">
        <v>99</v>
      </c>
      <c r="L4127">
        <v>99</v>
      </c>
      <c r="M4127">
        <v>99</v>
      </c>
      <c r="N4127">
        <v>99</v>
      </c>
      <c r="O4127">
        <v>9</v>
      </c>
      <c r="Q4127">
        <v>2</v>
      </c>
      <c r="R4127">
        <v>22</v>
      </c>
      <c r="S4127">
        <v>22</v>
      </c>
      <c r="T4127">
        <v>0.25740025740025746</v>
      </c>
      <c r="U4127">
        <v>0.27291977374155024</v>
      </c>
      <c r="V4127">
        <v>14.40909090909091</v>
      </c>
      <c r="W4127">
        <v>57.72727272727272</v>
      </c>
      <c r="X4127">
        <v>153.69841426179457</v>
      </c>
      <c r="Y4127">
        <v>141.86363636363637</v>
      </c>
      <c r="Z4127">
        <v>141.86363636363637</v>
      </c>
      <c r="AA4127">
        <v>22.836106686452393</v>
      </c>
      <c r="AB4127">
        <v>3.4136333373670871</v>
      </c>
      <c r="AC4127">
        <v>-66.217186167230693</v>
      </c>
    </row>
    <row r="4128" spans="1:39">
      <c r="A4128">
        <v>13</v>
      </c>
      <c r="B4128">
        <v>117</v>
      </c>
      <c r="C4128">
        <v>2014</v>
      </c>
      <c r="D4128">
        <v>99</v>
      </c>
      <c r="E4128">
        <v>99</v>
      </c>
      <c r="F4128">
        <v>99</v>
      </c>
      <c r="G4128">
        <v>99</v>
      </c>
      <c r="H4128">
        <v>99</v>
      </c>
      <c r="I4128">
        <v>99</v>
      </c>
      <c r="J4128">
        <v>999</v>
      </c>
      <c r="K4128">
        <v>99</v>
      </c>
      <c r="L4128">
        <v>99</v>
      </c>
      <c r="M4128">
        <v>99</v>
      </c>
      <c r="N4128">
        <v>99</v>
      </c>
      <c r="O4128">
        <v>11</v>
      </c>
      <c r="Q4128">
        <v>95</v>
      </c>
      <c r="R4128">
        <v>1838</v>
      </c>
      <c r="S4128">
        <v>1836</v>
      </c>
      <c r="T4128">
        <v>21.504621504621504</v>
      </c>
      <c r="U4128">
        <v>21.821278210709664</v>
      </c>
      <c r="V4128">
        <v>16.011969532100107</v>
      </c>
      <c r="W4128">
        <v>59.453159041394329</v>
      </c>
      <c r="X4128">
        <v>147.26414905268211</v>
      </c>
      <c r="Y4128">
        <v>135.76675734494029</v>
      </c>
      <c r="Z4128">
        <v>135.91465141612218</v>
      </c>
      <c r="AA4128">
        <v>29.839545633153559</v>
      </c>
      <c r="AB4128">
        <v>3.6399031922862153</v>
      </c>
      <c r="AC4128">
        <v>-58.633967580873644</v>
      </c>
    </row>
    <row r="4129" spans="1:29">
      <c r="A4129">
        <v>13</v>
      </c>
      <c r="B4129">
        <v>118</v>
      </c>
      <c r="C4129">
        <v>2014</v>
      </c>
      <c r="D4129">
        <v>99</v>
      </c>
      <c r="E4129">
        <v>99</v>
      </c>
      <c r="F4129">
        <v>99</v>
      </c>
      <c r="G4129">
        <v>99</v>
      </c>
      <c r="H4129">
        <v>99</v>
      </c>
      <c r="I4129">
        <v>99</v>
      </c>
      <c r="J4129">
        <v>999</v>
      </c>
      <c r="K4129">
        <v>99</v>
      </c>
      <c r="L4129">
        <v>99</v>
      </c>
      <c r="M4129">
        <v>99</v>
      </c>
      <c r="N4129">
        <v>99</v>
      </c>
      <c r="O4129">
        <v>14</v>
      </c>
      <c r="Q4129">
        <v>16</v>
      </c>
      <c r="R4129">
        <v>139</v>
      </c>
      <c r="S4129">
        <v>139</v>
      </c>
      <c r="T4129">
        <v>1.6263016263016259</v>
      </c>
      <c r="U4129">
        <v>1.719761848858762</v>
      </c>
      <c r="V4129">
        <v>15.446043165467621</v>
      </c>
      <c r="W4129">
        <v>59.726618705035982</v>
      </c>
      <c r="X4129">
        <v>153.28885320779131</v>
      </c>
      <c r="Y4129">
        <v>141.48561151079139</v>
      </c>
      <c r="Z4129">
        <v>141.48561151079139</v>
      </c>
      <c r="AA4129">
        <v>30.522379008024757</v>
      </c>
      <c r="AB4129">
        <v>4.4281729759544541</v>
      </c>
      <c r="AC4129">
        <v>-61.231373867793558</v>
      </c>
    </row>
    <row r="4130" spans="1:29">
      <c r="A4130">
        <v>13</v>
      </c>
      <c r="B4130">
        <v>119</v>
      </c>
      <c r="C4130">
        <v>2014</v>
      </c>
      <c r="D4130">
        <v>99</v>
      </c>
      <c r="E4130">
        <v>99</v>
      </c>
      <c r="F4130">
        <v>99</v>
      </c>
      <c r="G4130">
        <v>99</v>
      </c>
      <c r="H4130">
        <v>99</v>
      </c>
      <c r="I4130">
        <v>99</v>
      </c>
      <c r="J4130">
        <v>999</v>
      </c>
      <c r="K4130">
        <v>99</v>
      </c>
      <c r="L4130">
        <v>99</v>
      </c>
      <c r="M4130">
        <v>99</v>
      </c>
      <c r="N4130">
        <v>99</v>
      </c>
      <c r="O4130">
        <v>15</v>
      </c>
      <c r="Q4130">
        <v>9</v>
      </c>
      <c r="R4130">
        <v>94</v>
      </c>
      <c r="S4130">
        <v>93</v>
      </c>
      <c r="T4130">
        <v>1.0998010998010999</v>
      </c>
      <c r="U4130">
        <v>1.109789215165456</v>
      </c>
      <c r="V4130">
        <v>15.478723404255321</v>
      </c>
      <c r="W4130">
        <v>57.838709677419367</v>
      </c>
      <c r="X4130">
        <v>147.75016712385604</v>
      </c>
      <c r="Y4130">
        <v>135.01170212765959</v>
      </c>
      <c r="Z4130">
        <v>136.46344086021509</v>
      </c>
      <c r="AA4130">
        <v>27.80308942741549</v>
      </c>
      <c r="AB4130">
        <v>3.2931676504207559</v>
      </c>
      <c r="AC4130">
        <v>-62.747909496734927</v>
      </c>
    </row>
    <row r="4131" spans="1:29">
      <c r="A4131">
        <v>13</v>
      </c>
      <c r="B4131">
        <v>120</v>
      </c>
      <c r="C4131">
        <v>2014</v>
      </c>
      <c r="D4131">
        <v>99</v>
      </c>
      <c r="E4131">
        <v>99</v>
      </c>
      <c r="F4131">
        <v>99</v>
      </c>
      <c r="G4131">
        <v>99</v>
      </c>
      <c r="H4131">
        <v>99</v>
      </c>
      <c r="I4131">
        <v>99</v>
      </c>
      <c r="J4131">
        <v>999</v>
      </c>
      <c r="K4131">
        <v>99</v>
      </c>
      <c r="L4131">
        <v>99</v>
      </c>
      <c r="M4131">
        <v>99</v>
      </c>
      <c r="N4131">
        <v>99</v>
      </c>
      <c r="O4131">
        <v>16</v>
      </c>
      <c r="Q4131">
        <v>216</v>
      </c>
      <c r="R4131">
        <v>3574</v>
      </c>
      <c r="S4131">
        <v>3529</v>
      </c>
      <c r="T4131">
        <v>41.815841815841807</v>
      </c>
      <c r="U4131">
        <v>41.611494635827789</v>
      </c>
      <c r="V4131">
        <v>15.705931729155003</v>
      </c>
      <c r="W4131">
        <v>58.824596202890319</v>
      </c>
      <c r="X4131">
        <v>145.58503359704557</v>
      </c>
      <c r="Y4131">
        <v>133.14275321768298</v>
      </c>
      <c r="Z4131">
        <v>134.84052139416238</v>
      </c>
      <c r="AA4131">
        <v>29.281696625707191</v>
      </c>
      <c r="AB4131">
        <v>3.9440844236581776</v>
      </c>
      <c r="AC4131">
        <v>-63.941306965753242</v>
      </c>
    </row>
    <row r="4132" spans="1:29">
      <c r="A4132">
        <v>13</v>
      </c>
      <c r="B4132">
        <v>121</v>
      </c>
      <c r="C4132">
        <v>2014</v>
      </c>
      <c r="D4132">
        <v>99</v>
      </c>
      <c r="E4132">
        <v>99</v>
      </c>
      <c r="F4132">
        <v>99</v>
      </c>
      <c r="G4132">
        <v>99</v>
      </c>
      <c r="H4132">
        <v>99</v>
      </c>
      <c r="I4132">
        <v>99</v>
      </c>
      <c r="J4132">
        <v>999</v>
      </c>
      <c r="K4132">
        <v>99</v>
      </c>
      <c r="L4132">
        <v>99</v>
      </c>
      <c r="M4132">
        <v>99</v>
      </c>
      <c r="N4132">
        <v>99</v>
      </c>
      <c r="O4132">
        <v>18</v>
      </c>
      <c r="Q4132">
        <v>12</v>
      </c>
      <c r="R4132">
        <v>145</v>
      </c>
      <c r="S4132">
        <v>138</v>
      </c>
      <c r="T4132">
        <v>1.6965016965016964</v>
      </c>
      <c r="U4132">
        <v>1.5421934757220781</v>
      </c>
      <c r="V4132">
        <v>21.275862068965512</v>
      </c>
      <c r="W4132">
        <v>62.637681159420303</v>
      </c>
      <c r="X4132">
        <v>137.91609070870851</v>
      </c>
      <c r="Y4132">
        <v>121.6268965517242</v>
      </c>
      <c r="Z4132">
        <v>127.79637681159421</v>
      </c>
      <c r="AA4132">
        <v>25.404959031540113</v>
      </c>
      <c r="AB4132">
        <v>2.0674917555361096</v>
      </c>
      <c r="AC4132">
        <v>-5.0850094005541182</v>
      </c>
    </row>
    <row r="4133" spans="1:29">
      <c r="A4133">
        <v>13</v>
      </c>
      <c r="B4133">
        <v>122</v>
      </c>
      <c r="C4133">
        <v>2014</v>
      </c>
      <c r="D4133">
        <v>99</v>
      </c>
      <c r="E4133">
        <v>99</v>
      </c>
      <c r="F4133">
        <v>99</v>
      </c>
      <c r="G4133">
        <v>99</v>
      </c>
      <c r="H4133">
        <v>99</v>
      </c>
      <c r="I4133">
        <v>99</v>
      </c>
      <c r="J4133">
        <v>999</v>
      </c>
      <c r="K4133">
        <v>99</v>
      </c>
      <c r="L4133">
        <v>99</v>
      </c>
      <c r="M4133">
        <v>99</v>
      </c>
      <c r="N4133">
        <v>99</v>
      </c>
      <c r="O4133">
        <v>54</v>
      </c>
      <c r="Q4133">
        <v>5</v>
      </c>
      <c r="R4133">
        <v>31</v>
      </c>
      <c r="S4133">
        <v>30</v>
      </c>
      <c r="T4133">
        <v>0.36270036270036254</v>
      </c>
      <c r="U4133">
        <v>0.39868498316003687</v>
      </c>
      <c r="V4133">
        <v>18.870967741935484</v>
      </c>
      <c r="W4133">
        <v>60.366666666666646</v>
      </c>
      <c r="X4133">
        <v>161.84601404955782</v>
      </c>
      <c r="Y4133">
        <v>147.07096774193548</v>
      </c>
      <c r="Z4133">
        <v>151.97333333333339</v>
      </c>
      <c r="AA4133">
        <v>34.87275855003292</v>
      </c>
      <c r="AB4133">
        <v>2.3732303348437296</v>
      </c>
      <c r="AC4133">
        <v>-6.1666124154486015</v>
      </c>
    </row>
    <row r="4134" spans="1:29">
      <c r="A4134">
        <v>13</v>
      </c>
      <c r="B4134">
        <v>123</v>
      </c>
      <c r="C4134">
        <v>2013</v>
      </c>
      <c r="D4134">
        <v>99</v>
      </c>
      <c r="E4134">
        <v>99</v>
      </c>
      <c r="F4134">
        <v>99</v>
      </c>
      <c r="G4134">
        <v>99</v>
      </c>
      <c r="H4134">
        <v>99</v>
      </c>
      <c r="I4134">
        <v>99</v>
      </c>
      <c r="J4134">
        <v>999</v>
      </c>
      <c r="K4134">
        <v>99</v>
      </c>
      <c r="L4134">
        <v>99</v>
      </c>
      <c r="M4134">
        <v>99</v>
      </c>
      <c r="N4134">
        <v>99</v>
      </c>
      <c r="O4134">
        <v>1</v>
      </c>
      <c r="Q4134">
        <v>47</v>
      </c>
      <c r="R4134">
        <v>1108</v>
      </c>
      <c r="S4134">
        <v>1108</v>
      </c>
      <c r="T4134">
        <v>12.415956969968624</v>
      </c>
      <c r="U4134">
        <v>12.261705072290733</v>
      </c>
      <c r="V4134">
        <v>16.193140794223829</v>
      </c>
      <c r="W4134">
        <v>59.271660649819495</v>
      </c>
      <c r="X4134">
        <v>143.26409721869129</v>
      </c>
      <c r="Y4134">
        <v>132.23276173285183</v>
      </c>
      <c r="Z4134">
        <v>132.23276173285183</v>
      </c>
      <c r="AA4134">
        <v>30.871768977654838</v>
      </c>
      <c r="AB4134">
        <v>3.5020919669205242</v>
      </c>
      <c r="AC4134">
        <v>-47.136061140864989</v>
      </c>
    </row>
    <row r="4135" spans="1:29">
      <c r="A4135">
        <v>13</v>
      </c>
      <c r="B4135">
        <v>124</v>
      </c>
      <c r="C4135">
        <v>2013</v>
      </c>
      <c r="D4135">
        <v>99</v>
      </c>
      <c r="E4135">
        <v>99</v>
      </c>
      <c r="F4135">
        <v>99</v>
      </c>
      <c r="G4135">
        <v>99</v>
      </c>
      <c r="H4135">
        <v>99</v>
      </c>
      <c r="I4135">
        <v>99</v>
      </c>
      <c r="J4135">
        <v>999</v>
      </c>
      <c r="K4135">
        <v>99</v>
      </c>
      <c r="L4135">
        <v>99</v>
      </c>
      <c r="M4135">
        <v>99</v>
      </c>
      <c r="N4135">
        <v>99</v>
      </c>
      <c r="O4135">
        <v>4</v>
      </c>
      <c r="Q4135">
        <v>59</v>
      </c>
      <c r="R4135">
        <v>1248</v>
      </c>
      <c r="S4135">
        <v>1248</v>
      </c>
      <c r="T4135">
        <v>13.984760197220975</v>
      </c>
      <c r="U4135">
        <v>14.068841979693339</v>
      </c>
      <c r="V4135">
        <v>16.332532051282051</v>
      </c>
      <c r="W4135">
        <v>59.449519230769241</v>
      </c>
      <c r="X4135">
        <v>145.93855043475841</v>
      </c>
      <c r="Y4135">
        <v>134.70128205128179</v>
      </c>
      <c r="Z4135">
        <v>134.70128205128179</v>
      </c>
      <c r="AA4135">
        <v>28.465612941781178</v>
      </c>
      <c r="AB4135">
        <v>3.6038640800288433</v>
      </c>
      <c r="AC4135">
        <v>-42.732995701392277</v>
      </c>
    </row>
    <row r="4136" spans="1:29">
      <c r="A4136">
        <v>13</v>
      </c>
      <c r="B4136">
        <v>125</v>
      </c>
      <c r="C4136">
        <v>2013</v>
      </c>
      <c r="D4136">
        <v>99</v>
      </c>
      <c r="E4136">
        <v>99</v>
      </c>
      <c r="F4136">
        <v>99</v>
      </c>
      <c r="G4136">
        <v>99</v>
      </c>
      <c r="H4136">
        <v>99</v>
      </c>
      <c r="I4136">
        <v>99</v>
      </c>
      <c r="J4136">
        <v>999</v>
      </c>
      <c r="K4136">
        <v>99</v>
      </c>
      <c r="L4136">
        <v>99</v>
      </c>
      <c r="M4136">
        <v>99</v>
      </c>
      <c r="N4136">
        <v>99</v>
      </c>
      <c r="O4136">
        <v>8</v>
      </c>
      <c r="Q4136">
        <v>19</v>
      </c>
      <c r="R4136">
        <v>510</v>
      </c>
      <c r="S4136">
        <v>510</v>
      </c>
      <c r="T4136">
        <v>5.7149260421335697</v>
      </c>
      <c r="U4136">
        <v>5.9338678929551767</v>
      </c>
      <c r="V4136">
        <v>14.758823529411764</v>
      </c>
      <c r="W4136">
        <v>58.403921568627439</v>
      </c>
      <c r="X4136">
        <v>150.6239245427314</v>
      </c>
      <c r="Y4136">
        <v>139.02588235294121</v>
      </c>
      <c r="Z4136">
        <v>139.02588235294121</v>
      </c>
      <c r="AA4136">
        <v>28.360116926144538</v>
      </c>
      <c r="AB4136">
        <v>4.349169890789069</v>
      </c>
      <c r="AC4136">
        <v>-55.903792083606994</v>
      </c>
    </row>
    <row r="4137" spans="1:29">
      <c r="A4137">
        <v>13</v>
      </c>
      <c r="B4137">
        <v>126</v>
      </c>
      <c r="C4137">
        <v>2013</v>
      </c>
      <c r="D4137">
        <v>99</v>
      </c>
      <c r="E4137">
        <v>99</v>
      </c>
      <c r="F4137">
        <v>99</v>
      </c>
      <c r="G4137">
        <v>99</v>
      </c>
      <c r="H4137">
        <v>99</v>
      </c>
      <c r="I4137">
        <v>99</v>
      </c>
      <c r="J4137">
        <v>999</v>
      </c>
      <c r="K4137">
        <v>99</v>
      </c>
      <c r="L4137">
        <v>99</v>
      </c>
      <c r="M4137">
        <v>99</v>
      </c>
      <c r="N4137">
        <v>99</v>
      </c>
      <c r="O4137">
        <v>9</v>
      </c>
      <c r="Q4137">
        <v>2</v>
      </c>
      <c r="R4137">
        <v>64</v>
      </c>
      <c r="S4137">
        <v>64</v>
      </c>
      <c r="T4137">
        <v>0.71716718960107562</v>
      </c>
      <c r="U4137">
        <v>0.84737500126580689</v>
      </c>
      <c r="V4137">
        <v>14.65625</v>
      </c>
      <c r="W4137">
        <v>58.1875</v>
      </c>
      <c r="X4137">
        <v>171.40438786565548</v>
      </c>
      <c r="Y4137">
        <v>158.20624999999995</v>
      </c>
      <c r="Z4137">
        <v>158.20624999999995</v>
      </c>
      <c r="AA4137">
        <v>31.182110631538471</v>
      </c>
      <c r="AB4137">
        <v>3.5172565658478758</v>
      </c>
      <c r="AC4137">
        <v>-71.688409268234594</v>
      </c>
    </row>
    <row r="4138" spans="1:29">
      <c r="A4138">
        <v>13</v>
      </c>
      <c r="B4138">
        <v>127</v>
      </c>
      <c r="C4138">
        <v>2013</v>
      </c>
      <c r="D4138">
        <v>99</v>
      </c>
      <c r="E4138">
        <v>99</v>
      </c>
      <c r="F4138">
        <v>99</v>
      </c>
      <c r="G4138">
        <v>99</v>
      </c>
      <c r="H4138">
        <v>99</v>
      </c>
      <c r="I4138">
        <v>99</v>
      </c>
      <c r="J4138">
        <v>999</v>
      </c>
      <c r="K4138">
        <v>99</v>
      </c>
      <c r="L4138">
        <v>99</v>
      </c>
      <c r="M4138">
        <v>99</v>
      </c>
      <c r="N4138">
        <v>99</v>
      </c>
      <c r="O4138">
        <v>11</v>
      </c>
      <c r="Q4138">
        <v>100</v>
      </c>
      <c r="R4138">
        <v>1965</v>
      </c>
      <c r="S4138">
        <v>1965</v>
      </c>
      <c r="T4138">
        <v>22.019273868220527</v>
      </c>
      <c r="U4138">
        <v>22.363044099202089</v>
      </c>
      <c r="V4138">
        <v>16.273282442748098</v>
      </c>
      <c r="W4138">
        <v>59.692620865139951</v>
      </c>
      <c r="X4138">
        <v>147.33116648609609</v>
      </c>
      <c r="Y4138">
        <v>135.98666666666662</v>
      </c>
      <c r="Z4138">
        <v>135.98666666666662</v>
      </c>
      <c r="AA4138">
        <v>28.47231136269404</v>
      </c>
      <c r="AB4138">
        <v>3.5981577844083081</v>
      </c>
      <c r="AC4138">
        <v>-60.920428931437414</v>
      </c>
    </row>
    <row r="4139" spans="1:29">
      <c r="A4139">
        <v>13</v>
      </c>
      <c r="B4139">
        <v>128</v>
      </c>
      <c r="C4139">
        <v>2013</v>
      </c>
      <c r="D4139">
        <v>99</v>
      </c>
      <c r="E4139">
        <v>99</v>
      </c>
      <c r="F4139">
        <v>99</v>
      </c>
      <c r="G4139">
        <v>99</v>
      </c>
      <c r="H4139">
        <v>99</v>
      </c>
      <c r="I4139">
        <v>99</v>
      </c>
      <c r="J4139">
        <v>999</v>
      </c>
      <c r="K4139">
        <v>99</v>
      </c>
      <c r="L4139">
        <v>99</v>
      </c>
      <c r="M4139">
        <v>99</v>
      </c>
      <c r="N4139">
        <v>99</v>
      </c>
      <c r="O4139">
        <v>14</v>
      </c>
      <c r="Q4139">
        <v>17</v>
      </c>
      <c r="R4139">
        <v>197</v>
      </c>
      <c r="S4139">
        <v>197</v>
      </c>
      <c r="T4139">
        <v>2.2075302554908114</v>
      </c>
      <c r="U4139">
        <v>2.3806289800208402</v>
      </c>
      <c r="V4139">
        <v>15.786802030456853</v>
      </c>
      <c r="W4139">
        <v>59.959390862944154</v>
      </c>
      <c r="X4139">
        <v>156.44142087982789</v>
      </c>
      <c r="Y4139">
        <v>144.39543147208121</v>
      </c>
      <c r="Z4139">
        <v>144.39543147208121</v>
      </c>
      <c r="AA4139">
        <v>28.513709044844244</v>
      </c>
      <c r="AB4139">
        <v>4.1198264753904112</v>
      </c>
      <c r="AC4139">
        <v>-36.039994124131823</v>
      </c>
    </row>
    <row r="4140" spans="1:29">
      <c r="A4140">
        <v>13</v>
      </c>
      <c r="B4140">
        <v>129</v>
      </c>
      <c r="C4140">
        <v>2013</v>
      </c>
      <c r="D4140">
        <v>99</v>
      </c>
      <c r="E4140">
        <v>99</v>
      </c>
      <c r="F4140">
        <v>99</v>
      </c>
      <c r="G4140">
        <v>99</v>
      </c>
      <c r="H4140">
        <v>99</v>
      </c>
      <c r="I4140">
        <v>99</v>
      </c>
      <c r="J4140">
        <v>999</v>
      </c>
      <c r="K4140">
        <v>99</v>
      </c>
      <c r="L4140">
        <v>99</v>
      </c>
      <c r="M4140">
        <v>99</v>
      </c>
      <c r="N4140">
        <v>99</v>
      </c>
      <c r="O4140">
        <v>15</v>
      </c>
      <c r="Q4140">
        <v>6</v>
      </c>
      <c r="R4140">
        <v>71</v>
      </c>
      <c r="S4140">
        <v>70</v>
      </c>
      <c r="T4140">
        <v>0.79560735096369362</v>
      </c>
      <c r="U4140">
        <v>0.76245505758228305</v>
      </c>
      <c r="V4140">
        <v>16.845070422535212</v>
      </c>
      <c r="W4140">
        <v>59.671428571428557</v>
      </c>
      <c r="X4140">
        <v>141.16246776433243</v>
      </c>
      <c r="Y4140">
        <v>128.31690140845069</v>
      </c>
      <c r="Z4140">
        <v>130.15000000000003</v>
      </c>
      <c r="AA4140">
        <v>24.123194232936648</v>
      </c>
      <c r="AB4140">
        <v>3.0553065245870354</v>
      </c>
      <c r="AC4140">
        <v>-69.516716138598923</v>
      </c>
    </row>
    <row r="4141" spans="1:29">
      <c r="A4141">
        <v>13</v>
      </c>
      <c r="B4141">
        <v>130</v>
      </c>
      <c r="C4141">
        <v>2013</v>
      </c>
      <c r="D4141">
        <v>99</v>
      </c>
      <c r="E4141">
        <v>99</v>
      </c>
      <c r="F4141">
        <v>99</v>
      </c>
      <c r="G4141">
        <v>99</v>
      </c>
      <c r="H4141">
        <v>99</v>
      </c>
      <c r="I4141">
        <v>99</v>
      </c>
      <c r="J4141">
        <v>999</v>
      </c>
      <c r="K4141">
        <v>99</v>
      </c>
      <c r="L4141">
        <v>99</v>
      </c>
      <c r="M4141">
        <v>99</v>
      </c>
      <c r="N4141">
        <v>99</v>
      </c>
      <c r="O4141">
        <v>16</v>
      </c>
      <c r="Q4141">
        <v>227</v>
      </c>
      <c r="R4141">
        <v>3611</v>
      </c>
      <c r="S4141">
        <v>3555</v>
      </c>
      <c r="T4141">
        <v>40.463917525773191</v>
      </c>
      <c r="U4141">
        <v>39.746492166936562</v>
      </c>
      <c r="V4141">
        <v>16.027970091387424</v>
      </c>
      <c r="W4141">
        <v>58.925175808720113</v>
      </c>
      <c r="X4141">
        <v>144.39456541991387</v>
      </c>
      <c r="Y4141">
        <v>131.52226530047091</v>
      </c>
      <c r="Z4141">
        <v>133.59406469760916</v>
      </c>
      <c r="AA4141">
        <v>27.799779642576219</v>
      </c>
      <c r="AB4141">
        <v>3.5291869933555802</v>
      </c>
      <c r="AC4141">
        <v>-58.34060978524824</v>
      </c>
    </row>
    <row r="4142" spans="1:29">
      <c r="A4142">
        <v>13</v>
      </c>
      <c r="B4142">
        <v>131</v>
      </c>
      <c r="C4142">
        <v>2013</v>
      </c>
      <c r="D4142">
        <v>99</v>
      </c>
      <c r="E4142">
        <v>99</v>
      </c>
      <c r="F4142">
        <v>99</v>
      </c>
      <c r="G4142">
        <v>99</v>
      </c>
      <c r="H4142">
        <v>99</v>
      </c>
      <c r="I4142">
        <v>99</v>
      </c>
      <c r="J4142">
        <v>999</v>
      </c>
      <c r="K4142">
        <v>99</v>
      </c>
      <c r="L4142">
        <v>99</v>
      </c>
      <c r="M4142">
        <v>99</v>
      </c>
      <c r="N4142">
        <v>99</v>
      </c>
      <c r="O4142">
        <v>18</v>
      </c>
      <c r="Q4142">
        <v>12</v>
      </c>
      <c r="R4142">
        <v>119</v>
      </c>
      <c r="S4142">
        <v>118</v>
      </c>
      <c r="T4142">
        <v>1.3334827431645009</v>
      </c>
      <c r="U4142">
        <v>1.2459639593632921</v>
      </c>
      <c r="V4142">
        <v>17.613445378151258</v>
      </c>
      <c r="W4142">
        <v>63.228813559322049</v>
      </c>
      <c r="X4142">
        <v>136.88374591440049</v>
      </c>
      <c r="Y4142">
        <v>125.10840336134451</v>
      </c>
      <c r="Z4142">
        <v>126.16864406779661</v>
      </c>
      <c r="AA4142">
        <v>25.179241177943421</v>
      </c>
      <c r="AB4142">
        <v>1.7044856918480129</v>
      </c>
      <c r="AC4142">
        <v>-23.722080383416998</v>
      </c>
    </row>
    <row r="4143" spans="1:29">
      <c r="A4143">
        <v>13</v>
      </c>
      <c r="B4143">
        <v>132</v>
      </c>
      <c r="C4143">
        <v>2013</v>
      </c>
      <c r="D4143">
        <v>99</v>
      </c>
      <c r="E4143">
        <v>99</v>
      </c>
      <c r="F4143">
        <v>99</v>
      </c>
      <c r="G4143">
        <v>99</v>
      </c>
      <c r="H4143">
        <v>99</v>
      </c>
      <c r="I4143">
        <v>99</v>
      </c>
      <c r="J4143">
        <v>999</v>
      </c>
      <c r="K4143">
        <v>99</v>
      </c>
      <c r="L4143">
        <v>99</v>
      </c>
      <c r="M4143">
        <v>99</v>
      </c>
      <c r="N4143">
        <v>99</v>
      </c>
      <c r="O4143">
        <v>54</v>
      </c>
      <c r="Q4143">
        <v>6</v>
      </c>
      <c r="R4143">
        <v>31</v>
      </c>
      <c r="S4143">
        <v>31</v>
      </c>
      <c r="T4143">
        <v>0.34737785746302102</v>
      </c>
      <c r="U4143">
        <v>0.38962579068987191</v>
      </c>
      <c r="V4143">
        <v>15.935483870967744</v>
      </c>
      <c r="W4143">
        <v>60.903225806451609</v>
      </c>
      <c r="X4143">
        <v>162.709258029567</v>
      </c>
      <c r="Y4143">
        <v>150.1806451612903</v>
      </c>
      <c r="Z4143">
        <v>150.1806451612903</v>
      </c>
      <c r="AA4143">
        <v>37.764708045704744</v>
      </c>
      <c r="AB4143">
        <v>3.0937485218990761</v>
      </c>
      <c r="AC4143">
        <v>-24.248747549508327</v>
      </c>
    </row>
    <row r="4144" spans="1:29">
      <c r="A4144">
        <v>13</v>
      </c>
      <c r="B4144">
        <v>133</v>
      </c>
      <c r="C4144">
        <v>2012</v>
      </c>
      <c r="D4144">
        <v>99</v>
      </c>
      <c r="E4144">
        <v>99</v>
      </c>
      <c r="F4144">
        <v>99</v>
      </c>
      <c r="G4144">
        <v>99</v>
      </c>
      <c r="H4144">
        <v>99</v>
      </c>
      <c r="I4144">
        <v>99</v>
      </c>
      <c r="J4144">
        <v>999</v>
      </c>
      <c r="K4144">
        <v>99</v>
      </c>
      <c r="L4144">
        <v>99</v>
      </c>
      <c r="M4144">
        <v>99</v>
      </c>
      <c r="N4144">
        <v>99</v>
      </c>
      <c r="O4144">
        <v>1</v>
      </c>
      <c r="Q4144">
        <v>56</v>
      </c>
      <c r="R4144">
        <v>934</v>
      </c>
      <c r="S4144">
        <v>933</v>
      </c>
      <c r="T4144">
        <v>10.453273642977059</v>
      </c>
      <c r="U4144">
        <v>10.71118793807125</v>
      </c>
      <c r="V4144">
        <v>15.85331905781584</v>
      </c>
      <c r="W4144">
        <v>58.736334405144682</v>
      </c>
      <c r="X4144">
        <v>149.78760721137894</v>
      </c>
      <c r="Y4144">
        <v>138.03308351177719</v>
      </c>
      <c r="Z4144">
        <v>138.18102893890665</v>
      </c>
      <c r="AA4144">
        <v>28.2626866714917</v>
      </c>
      <c r="AB4144">
        <v>3.7475448574202352</v>
      </c>
      <c r="AC4144">
        <v>-52.506290206966781</v>
      </c>
    </row>
    <row r="4145" spans="1:29">
      <c r="A4145">
        <v>13</v>
      </c>
      <c r="B4145">
        <v>134</v>
      </c>
      <c r="C4145">
        <v>2012</v>
      </c>
      <c r="D4145">
        <v>99</v>
      </c>
      <c r="E4145">
        <v>99</v>
      </c>
      <c r="F4145">
        <v>99</v>
      </c>
      <c r="G4145">
        <v>99</v>
      </c>
      <c r="H4145">
        <v>99</v>
      </c>
      <c r="I4145">
        <v>99</v>
      </c>
      <c r="J4145">
        <v>999</v>
      </c>
      <c r="K4145">
        <v>99</v>
      </c>
      <c r="L4145">
        <v>99</v>
      </c>
      <c r="M4145">
        <v>99</v>
      </c>
      <c r="N4145">
        <v>99</v>
      </c>
      <c r="O4145">
        <v>4</v>
      </c>
      <c r="Q4145">
        <v>68</v>
      </c>
      <c r="R4145">
        <v>1385</v>
      </c>
      <c r="S4145">
        <v>1385</v>
      </c>
      <c r="T4145">
        <v>15.500839395635149</v>
      </c>
      <c r="U4145">
        <v>15.423896611279689</v>
      </c>
      <c r="V4145">
        <v>16.408664259927797</v>
      </c>
      <c r="W4145">
        <v>59.524909747292398</v>
      </c>
      <c r="X4145">
        <v>145.22288409714037</v>
      </c>
      <c r="Y4145">
        <v>134.0407220216606</v>
      </c>
      <c r="Z4145">
        <v>134.0407220216606</v>
      </c>
      <c r="AA4145">
        <v>27.19247776742894</v>
      </c>
      <c r="AB4145">
        <v>3.3342539706194034</v>
      </c>
      <c r="AC4145">
        <v>-40.617084765326531</v>
      </c>
    </row>
    <row r="4146" spans="1:29">
      <c r="A4146">
        <v>13</v>
      </c>
      <c r="B4146">
        <v>135</v>
      </c>
      <c r="C4146">
        <v>2012</v>
      </c>
      <c r="D4146">
        <v>99</v>
      </c>
      <c r="E4146">
        <v>99</v>
      </c>
      <c r="F4146">
        <v>99</v>
      </c>
      <c r="G4146">
        <v>99</v>
      </c>
      <c r="H4146">
        <v>99</v>
      </c>
      <c r="I4146">
        <v>99</v>
      </c>
      <c r="J4146">
        <v>999</v>
      </c>
      <c r="K4146">
        <v>99</v>
      </c>
      <c r="L4146">
        <v>99</v>
      </c>
      <c r="M4146">
        <v>99</v>
      </c>
      <c r="N4146">
        <v>99</v>
      </c>
      <c r="O4146">
        <v>8</v>
      </c>
      <c r="Q4146">
        <v>21</v>
      </c>
      <c r="R4146">
        <v>357</v>
      </c>
      <c r="S4146">
        <v>357</v>
      </c>
      <c r="T4146">
        <v>3.995523223279239</v>
      </c>
      <c r="U4146">
        <v>4.1265643117094948</v>
      </c>
      <c r="V4146">
        <v>16.577030812324931</v>
      </c>
      <c r="W4146">
        <v>58.229691876750707</v>
      </c>
      <c r="X4146">
        <v>150.73396639262413</v>
      </c>
      <c r="Y4146">
        <v>139.1274509803921</v>
      </c>
      <c r="Z4146">
        <v>139.1274509803921</v>
      </c>
      <c r="AA4146">
        <v>31.624267840879604</v>
      </c>
      <c r="AB4146">
        <v>4.3877743527449189</v>
      </c>
      <c r="AC4146">
        <v>-50.926500389238008</v>
      </c>
    </row>
    <row r="4147" spans="1:29">
      <c r="A4147">
        <v>13</v>
      </c>
      <c r="B4147">
        <v>136</v>
      </c>
      <c r="C4147">
        <v>2012</v>
      </c>
      <c r="D4147">
        <v>99</v>
      </c>
      <c r="E4147">
        <v>99</v>
      </c>
      <c r="F4147">
        <v>99</v>
      </c>
      <c r="G4147">
        <v>99</v>
      </c>
      <c r="H4147">
        <v>99</v>
      </c>
      <c r="I4147">
        <v>99</v>
      </c>
      <c r="J4147">
        <v>999</v>
      </c>
      <c r="K4147">
        <v>99</v>
      </c>
      <c r="L4147">
        <v>99</v>
      </c>
      <c r="M4147">
        <v>99</v>
      </c>
      <c r="N4147">
        <v>99</v>
      </c>
      <c r="O4147">
        <v>9</v>
      </c>
      <c r="Q4147">
        <v>4</v>
      </c>
      <c r="R4147">
        <v>79</v>
      </c>
      <c r="S4147">
        <v>79</v>
      </c>
      <c r="T4147">
        <v>0.88416340235030755</v>
      </c>
      <c r="U4147">
        <v>0.93842086145524628</v>
      </c>
      <c r="V4147">
        <v>14.379746835443044</v>
      </c>
      <c r="W4147">
        <v>57.354430379746837</v>
      </c>
      <c r="X4147">
        <v>154.90352044104938</v>
      </c>
      <c r="Y4147">
        <v>142.97594936708859</v>
      </c>
      <c r="Z4147">
        <v>142.97594936708859</v>
      </c>
      <c r="AA4147">
        <v>26.773883057414874</v>
      </c>
      <c r="AB4147">
        <v>4.081567006983259</v>
      </c>
      <c r="AC4147">
        <v>-38.450118571337249</v>
      </c>
    </row>
    <row r="4148" spans="1:29">
      <c r="A4148">
        <v>13</v>
      </c>
      <c r="B4148">
        <v>137</v>
      </c>
      <c r="C4148">
        <v>2012</v>
      </c>
      <c r="D4148">
        <v>99</v>
      </c>
      <c r="E4148">
        <v>99</v>
      </c>
      <c r="F4148">
        <v>99</v>
      </c>
      <c r="G4148">
        <v>99</v>
      </c>
      <c r="H4148">
        <v>99</v>
      </c>
      <c r="I4148">
        <v>99</v>
      </c>
      <c r="J4148">
        <v>999</v>
      </c>
      <c r="K4148">
        <v>99</v>
      </c>
      <c r="L4148">
        <v>99</v>
      </c>
      <c r="M4148">
        <v>99</v>
      </c>
      <c r="N4148">
        <v>99</v>
      </c>
      <c r="O4148">
        <v>11</v>
      </c>
      <c r="Q4148">
        <v>117</v>
      </c>
      <c r="R4148">
        <v>2089</v>
      </c>
      <c r="S4148">
        <v>2089</v>
      </c>
      <c r="T4148">
        <v>23.379966424174601</v>
      </c>
      <c r="U4148">
        <v>23.360764834063446</v>
      </c>
      <c r="V4148">
        <v>15.794159885112499</v>
      </c>
      <c r="W4148">
        <v>59.234083293441842</v>
      </c>
      <c r="X4148">
        <v>145.8274706233498</v>
      </c>
      <c r="Y4148">
        <v>134.59875538535201</v>
      </c>
      <c r="Z4148">
        <v>134.59875538535201</v>
      </c>
      <c r="AA4148">
        <v>29.863820460641719</v>
      </c>
      <c r="AB4148">
        <v>3.9061840030311648</v>
      </c>
      <c r="AC4148">
        <v>-58.001798809483603</v>
      </c>
    </row>
    <row r="4149" spans="1:29">
      <c r="A4149">
        <v>13</v>
      </c>
      <c r="B4149">
        <v>138</v>
      </c>
      <c r="C4149">
        <v>2012</v>
      </c>
      <c r="D4149">
        <v>99</v>
      </c>
      <c r="E4149">
        <v>99</v>
      </c>
      <c r="F4149">
        <v>99</v>
      </c>
      <c r="G4149">
        <v>99</v>
      </c>
      <c r="H4149">
        <v>99</v>
      </c>
      <c r="I4149">
        <v>99</v>
      </c>
      <c r="J4149">
        <v>999</v>
      </c>
      <c r="K4149">
        <v>99</v>
      </c>
      <c r="L4149">
        <v>99</v>
      </c>
      <c r="M4149">
        <v>99</v>
      </c>
      <c r="N4149">
        <v>99</v>
      </c>
      <c r="O4149">
        <v>14</v>
      </c>
      <c r="Q4149">
        <v>16</v>
      </c>
      <c r="R4149">
        <v>147</v>
      </c>
      <c r="S4149">
        <v>147</v>
      </c>
      <c r="T4149">
        <v>1.6452154448796863</v>
      </c>
      <c r="U4149">
        <v>1.7334502908040397</v>
      </c>
      <c r="V4149">
        <v>15.408163265306118</v>
      </c>
      <c r="W4149">
        <v>59.823129251700685</v>
      </c>
      <c r="X4149">
        <v>153.7746626277814</v>
      </c>
      <c r="Y4149">
        <v>141.93401360544223</v>
      </c>
      <c r="Z4149">
        <v>141.93401360544223</v>
      </c>
      <c r="AA4149">
        <v>29.675419858106562</v>
      </c>
      <c r="AB4149">
        <v>4.845505218243912</v>
      </c>
      <c r="AC4149">
        <v>-40.11412154303413</v>
      </c>
    </row>
    <row r="4150" spans="1:29">
      <c r="A4150">
        <v>13</v>
      </c>
      <c r="B4150">
        <v>139</v>
      </c>
      <c r="C4150">
        <v>2012</v>
      </c>
      <c r="D4150">
        <v>99</v>
      </c>
      <c r="E4150">
        <v>99</v>
      </c>
      <c r="F4150">
        <v>99</v>
      </c>
      <c r="G4150">
        <v>99</v>
      </c>
      <c r="H4150">
        <v>99</v>
      </c>
      <c r="I4150">
        <v>99</v>
      </c>
      <c r="J4150">
        <v>999</v>
      </c>
      <c r="K4150">
        <v>99</v>
      </c>
      <c r="L4150">
        <v>99</v>
      </c>
      <c r="M4150">
        <v>99</v>
      </c>
      <c r="N4150">
        <v>99</v>
      </c>
      <c r="O4150">
        <v>15</v>
      </c>
      <c r="Q4150">
        <v>7</v>
      </c>
      <c r="R4150">
        <v>88</v>
      </c>
      <c r="S4150">
        <v>88</v>
      </c>
      <c r="T4150">
        <v>0.9848908785674314</v>
      </c>
      <c r="U4150">
        <v>0.91924550799898064</v>
      </c>
      <c r="V4150">
        <v>16.818181818181817</v>
      </c>
      <c r="W4150">
        <v>58.931818181818173</v>
      </c>
      <c r="X4150">
        <v>136.21959026888598</v>
      </c>
      <c r="Y4150">
        <v>125.73068181818184</v>
      </c>
      <c r="Z4150">
        <v>125.73068181818184</v>
      </c>
      <c r="AA4150">
        <v>33.403321684154719</v>
      </c>
      <c r="AB4150">
        <v>4.544715849066991</v>
      </c>
      <c r="AC4150">
        <v>-16.86121258742719</v>
      </c>
    </row>
    <row r="4151" spans="1:29">
      <c r="A4151">
        <v>13</v>
      </c>
      <c r="B4151">
        <v>140</v>
      </c>
      <c r="C4151">
        <v>2012</v>
      </c>
      <c r="D4151">
        <v>99</v>
      </c>
      <c r="E4151">
        <v>99</v>
      </c>
      <c r="F4151">
        <v>99</v>
      </c>
      <c r="G4151">
        <v>99</v>
      </c>
      <c r="H4151">
        <v>99</v>
      </c>
      <c r="I4151">
        <v>99</v>
      </c>
      <c r="J4151">
        <v>999</v>
      </c>
      <c r="K4151">
        <v>99</v>
      </c>
      <c r="L4151">
        <v>99</v>
      </c>
      <c r="M4151">
        <v>99</v>
      </c>
      <c r="N4151">
        <v>99</v>
      </c>
      <c r="O4151">
        <v>16</v>
      </c>
      <c r="Q4151">
        <v>262</v>
      </c>
      <c r="R4151">
        <v>3702</v>
      </c>
      <c r="S4151">
        <v>3676</v>
      </c>
      <c r="T4151">
        <v>41.432568550643552</v>
      </c>
      <c r="U4151">
        <v>41.066653129819777</v>
      </c>
      <c r="V4151">
        <v>16.732576985413285</v>
      </c>
      <c r="W4151">
        <v>59.282916213275286</v>
      </c>
      <c r="X4151">
        <v>145.42591542271995</v>
      </c>
      <c r="Y4151">
        <v>133.51969205834669</v>
      </c>
      <c r="Z4151">
        <v>134.46406420021748</v>
      </c>
      <c r="AA4151">
        <v>29.675565081671543</v>
      </c>
      <c r="AB4151">
        <v>3.6708186348549607</v>
      </c>
      <c r="AC4151">
        <v>-59.357267081496303</v>
      </c>
    </row>
    <row r="4152" spans="1:29">
      <c r="A4152">
        <v>13</v>
      </c>
      <c r="B4152">
        <v>141</v>
      </c>
      <c r="C4152">
        <v>2012</v>
      </c>
      <c r="D4152">
        <v>99</v>
      </c>
      <c r="E4152">
        <v>99</v>
      </c>
      <c r="F4152">
        <v>99</v>
      </c>
      <c r="G4152">
        <v>99</v>
      </c>
      <c r="H4152">
        <v>99</v>
      </c>
      <c r="I4152">
        <v>99</v>
      </c>
      <c r="J4152">
        <v>999</v>
      </c>
      <c r="K4152">
        <v>99</v>
      </c>
      <c r="L4152">
        <v>99</v>
      </c>
      <c r="M4152">
        <v>99</v>
      </c>
      <c r="N4152">
        <v>99</v>
      </c>
      <c r="O4152">
        <v>18</v>
      </c>
      <c r="Q4152">
        <v>12</v>
      </c>
      <c r="R4152">
        <v>122</v>
      </c>
      <c r="S4152">
        <v>121</v>
      </c>
      <c r="T4152">
        <v>1.365416899832121</v>
      </c>
      <c r="U4152">
        <v>1.3278101447257309</v>
      </c>
      <c r="V4152">
        <v>17.4016393442623</v>
      </c>
      <c r="W4152">
        <v>62.652892561983471</v>
      </c>
      <c r="X4152">
        <v>142.75615864163544</v>
      </c>
      <c r="Y4152">
        <v>130.99918032786883</v>
      </c>
      <c r="Z4152">
        <v>132.08181818181811</v>
      </c>
      <c r="AA4152">
        <v>26.033532095903592</v>
      </c>
      <c r="AB4152">
        <v>2.2625617887610194</v>
      </c>
      <c r="AC4152">
        <v>-7.3936984461940227</v>
      </c>
    </row>
    <row r="4153" spans="1:29">
      <c r="A4153">
        <v>13</v>
      </c>
      <c r="B4153">
        <v>142</v>
      </c>
      <c r="C4153">
        <v>2012</v>
      </c>
      <c r="D4153">
        <v>99</v>
      </c>
      <c r="E4153">
        <v>99</v>
      </c>
      <c r="F4153">
        <v>99</v>
      </c>
      <c r="G4153">
        <v>99</v>
      </c>
      <c r="H4153">
        <v>99</v>
      </c>
      <c r="I4153">
        <v>99</v>
      </c>
      <c r="J4153">
        <v>999</v>
      </c>
      <c r="K4153">
        <v>99</v>
      </c>
      <c r="L4153">
        <v>99</v>
      </c>
      <c r="M4153">
        <v>99</v>
      </c>
      <c r="N4153">
        <v>99</v>
      </c>
      <c r="O4153">
        <v>54</v>
      </c>
      <c r="Q4153">
        <v>5</v>
      </c>
      <c r="R4153">
        <v>32</v>
      </c>
      <c r="S4153">
        <v>33</v>
      </c>
      <c r="T4153">
        <v>0.35814213766088426</v>
      </c>
      <c r="U4153">
        <v>0.39200637007235795</v>
      </c>
      <c r="V4153">
        <v>16.15625</v>
      </c>
      <c r="W4153">
        <v>59.242424242424242</v>
      </c>
      <c r="X4153">
        <v>159.23957204767061</v>
      </c>
      <c r="Y4153">
        <v>147.44687499999995</v>
      </c>
      <c r="Z4153">
        <v>142.97878787878787</v>
      </c>
      <c r="AA4153">
        <v>28.711488119669529</v>
      </c>
      <c r="AB4153">
        <v>15.672849140588788</v>
      </c>
      <c r="AC4153">
        <v>53.254754165029134</v>
      </c>
    </row>
    <row r="4154" spans="1:29">
      <c r="A4154">
        <v>13</v>
      </c>
      <c r="B4154">
        <v>143</v>
      </c>
      <c r="C4154">
        <v>2011</v>
      </c>
      <c r="D4154">
        <v>99</v>
      </c>
      <c r="E4154">
        <v>99</v>
      </c>
      <c r="F4154">
        <v>99</v>
      </c>
      <c r="G4154">
        <v>99</v>
      </c>
      <c r="H4154">
        <v>99</v>
      </c>
      <c r="I4154">
        <v>99</v>
      </c>
      <c r="J4154">
        <v>999</v>
      </c>
      <c r="K4154">
        <v>99</v>
      </c>
      <c r="L4154">
        <v>99</v>
      </c>
      <c r="M4154">
        <v>99</v>
      </c>
      <c r="N4154">
        <v>99</v>
      </c>
      <c r="O4154">
        <v>1</v>
      </c>
      <c r="Q4154">
        <v>66</v>
      </c>
      <c r="R4154">
        <v>1091</v>
      </c>
      <c r="S4154">
        <v>1089</v>
      </c>
      <c r="T4154">
        <v>12.110112110112112</v>
      </c>
      <c r="U4154">
        <v>12.438490798427855</v>
      </c>
      <c r="V4154">
        <v>16.073327222731439</v>
      </c>
      <c r="W4154">
        <v>58.568411386593198</v>
      </c>
      <c r="X4154">
        <v>150.10382395905444</v>
      </c>
      <c r="Y4154">
        <v>138.32997250229161</v>
      </c>
      <c r="Z4154">
        <v>138.58402203856761</v>
      </c>
      <c r="AA4154">
        <v>29.409571944037481</v>
      </c>
      <c r="AB4154">
        <v>3.469022476679692</v>
      </c>
      <c r="AC4154">
        <v>-48.36581200801055</v>
      </c>
    </row>
    <row r="4155" spans="1:29">
      <c r="A4155">
        <v>13</v>
      </c>
      <c r="B4155">
        <v>144</v>
      </c>
      <c r="C4155">
        <v>2011</v>
      </c>
      <c r="D4155">
        <v>99</v>
      </c>
      <c r="E4155">
        <v>99</v>
      </c>
      <c r="F4155">
        <v>99</v>
      </c>
      <c r="G4155">
        <v>99</v>
      </c>
      <c r="H4155">
        <v>99</v>
      </c>
      <c r="I4155">
        <v>99</v>
      </c>
      <c r="J4155">
        <v>999</v>
      </c>
      <c r="K4155">
        <v>99</v>
      </c>
      <c r="L4155">
        <v>99</v>
      </c>
      <c r="M4155">
        <v>99</v>
      </c>
      <c r="N4155">
        <v>99</v>
      </c>
      <c r="O4155">
        <v>4</v>
      </c>
      <c r="Q4155">
        <v>74</v>
      </c>
      <c r="R4155">
        <v>1345</v>
      </c>
      <c r="S4155">
        <v>1344</v>
      </c>
      <c r="T4155">
        <v>14.929514929514932</v>
      </c>
      <c r="U4155">
        <v>14.763873238461525</v>
      </c>
      <c r="V4155">
        <v>16.58289962825279</v>
      </c>
      <c r="W4155">
        <v>59.513392857142847</v>
      </c>
      <c r="X4155">
        <v>144.44985037476789</v>
      </c>
      <c r="Y4155">
        <v>133.18379182156127</v>
      </c>
      <c r="Z4155">
        <v>133.28288690476188</v>
      </c>
      <c r="AA4155">
        <v>26.66272598857762</v>
      </c>
      <c r="AB4155">
        <v>2.947173652186065</v>
      </c>
      <c r="AC4155">
        <v>-45.24751127407324</v>
      </c>
    </row>
    <row r="4156" spans="1:29">
      <c r="A4156">
        <v>13</v>
      </c>
      <c r="B4156">
        <v>145</v>
      </c>
      <c r="C4156">
        <v>2011</v>
      </c>
      <c r="D4156">
        <v>99</v>
      </c>
      <c r="E4156">
        <v>99</v>
      </c>
      <c r="F4156">
        <v>99</v>
      </c>
      <c r="G4156">
        <v>99</v>
      </c>
      <c r="H4156">
        <v>99</v>
      </c>
      <c r="I4156">
        <v>99</v>
      </c>
      <c r="J4156">
        <v>999</v>
      </c>
      <c r="K4156">
        <v>99</v>
      </c>
      <c r="L4156">
        <v>99</v>
      </c>
      <c r="M4156">
        <v>99</v>
      </c>
      <c r="N4156">
        <v>99</v>
      </c>
      <c r="O4156">
        <v>8</v>
      </c>
      <c r="Q4156">
        <v>20</v>
      </c>
      <c r="R4156">
        <v>373</v>
      </c>
      <c r="S4156">
        <v>372</v>
      </c>
      <c r="T4156">
        <v>4.1403041403041412</v>
      </c>
      <c r="U4156">
        <v>4.3536366171867744</v>
      </c>
      <c r="V4156">
        <v>16.010723860589817</v>
      </c>
      <c r="W4156">
        <v>58.180107526881685</v>
      </c>
      <c r="X4156">
        <v>153.73461640123264</v>
      </c>
      <c r="Y4156">
        <v>141.61742627345848</v>
      </c>
      <c r="Z4156">
        <v>141.99811827956989</v>
      </c>
      <c r="AA4156">
        <v>31.362739376373</v>
      </c>
      <c r="AB4156">
        <v>4.7192504404429449</v>
      </c>
      <c r="AC4156">
        <v>-59.67643845822812</v>
      </c>
    </row>
    <row r="4157" spans="1:29">
      <c r="A4157">
        <v>13</v>
      </c>
      <c r="B4157">
        <v>146</v>
      </c>
      <c r="C4157">
        <v>2011</v>
      </c>
      <c r="D4157">
        <v>99</v>
      </c>
      <c r="E4157">
        <v>99</v>
      </c>
      <c r="F4157">
        <v>99</v>
      </c>
      <c r="G4157">
        <v>99</v>
      </c>
      <c r="H4157">
        <v>99</v>
      </c>
      <c r="I4157">
        <v>99</v>
      </c>
      <c r="J4157">
        <v>999</v>
      </c>
      <c r="K4157">
        <v>99</v>
      </c>
      <c r="L4157">
        <v>99</v>
      </c>
      <c r="M4157">
        <v>99</v>
      </c>
      <c r="N4157">
        <v>99</v>
      </c>
      <c r="O4157">
        <v>9</v>
      </c>
      <c r="Q4157">
        <v>6</v>
      </c>
      <c r="R4157">
        <v>45</v>
      </c>
      <c r="S4157">
        <v>43</v>
      </c>
      <c r="T4157">
        <v>0.49950049950049957</v>
      </c>
      <c r="U4157">
        <v>0.51508496066641907</v>
      </c>
      <c r="V4157">
        <v>18.311111111111114</v>
      </c>
      <c r="W4157">
        <v>58</v>
      </c>
      <c r="X4157">
        <v>158.17984832069337</v>
      </c>
      <c r="Y4157">
        <v>138.88000000000002</v>
      </c>
      <c r="Z4157">
        <v>145.339534883721</v>
      </c>
      <c r="AA4157">
        <v>28.645581984409301</v>
      </c>
      <c r="AB4157">
        <v>3.1842636328860916</v>
      </c>
      <c r="AC4157">
        <v>-64.511463290332614</v>
      </c>
    </row>
    <row r="4158" spans="1:29">
      <c r="A4158">
        <v>13</v>
      </c>
      <c r="B4158">
        <v>147</v>
      </c>
      <c r="C4158">
        <v>2011</v>
      </c>
      <c r="D4158">
        <v>99</v>
      </c>
      <c r="E4158">
        <v>99</v>
      </c>
      <c r="F4158">
        <v>99</v>
      </c>
      <c r="G4158">
        <v>99</v>
      </c>
      <c r="H4158">
        <v>99</v>
      </c>
      <c r="I4158">
        <v>99</v>
      </c>
      <c r="J4158">
        <v>999</v>
      </c>
      <c r="K4158">
        <v>99</v>
      </c>
      <c r="L4158">
        <v>99</v>
      </c>
      <c r="M4158">
        <v>99</v>
      </c>
      <c r="N4158">
        <v>99</v>
      </c>
      <c r="O4158">
        <v>11</v>
      </c>
      <c r="Q4158">
        <v>119</v>
      </c>
      <c r="R4158">
        <v>1891</v>
      </c>
      <c r="S4158">
        <v>1877</v>
      </c>
      <c r="T4158">
        <v>20.990120990120985</v>
      </c>
      <c r="U4158">
        <v>20.775901118457028</v>
      </c>
      <c r="V4158">
        <v>15.301427815970388</v>
      </c>
      <c r="W4158">
        <v>58.395311667554608</v>
      </c>
      <c r="X4158">
        <v>145.27215360666605</v>
      </c>
      <c r="Y4158">
        <v>133.30354309888955</v>
      </c>
      <c r="Z4158">
        <v>134.29781566329251</v>
      </c>
      <c r="AA4158">
        <v>28.937883441128243</v>
      </c>
      <c r="AB4158">
        <v>4.2375316961912404</v>
      </c>
      <c r="AC4158">
        <v>-58.396029347868819</v>
      </c>
    </row>
    <row r="4159" spans="1:29">
      <c r="A4159">
        <v>13</v>
      </c>
      <c r="B4159">
        <v>148</v>
      </c>
      <c r="C4159">
        <v>2011</v>
      </c>
      <c r="D4159">
        <v>99</v>
      </c>
      <c r="E4159">
        <v>99</v>
      </c>
      <c r="F4159">
        <v>99</v>
      </c>
      <c r="G4159">
        <v>99</v>
      </c>
      <c r="H4159">
        <v>99</v>
      </c>
      <c r="I4159">
        <v>99</v>
      </c>
      <c r="J4159">
        <v>999</v>
      </c>
      <c r="K4159">
        <v>99</v>
      </c>
      <c r="L4159">
        <v>99</v>
      </c>
      <c r="M4159">
        <v>99</v>
      </c>
      <c r="N4159">
        <v>99</v>
      </c>
      <c r="O4159">
        <v>14</v>
      </c>
      <c r="Q4159">
        <v>18</v>
      </c>
      <c r="R4159">
        <v>191</v>
      </c>
      <c r="S4159">
        <v>191</v>
      </c>
      <c r="T4159">
        <v>2.1201021201021195</v>
      </c>
      <c r="U4159">
        <v>2.2615243007088681</v>
      </c>
      <c r="V4159">
        <v>14.596858638743456</v>
      </c>
      <c r="W4159">
        <v>58.198952879581157</v>
      </c>
      <c r="X4159">
        <v>155.64656566057639</v>
      </c>
      <c r="Y4159">
        <v>143.66178010471199</v>
      </c>
      <c r="Z4159">
        <v>143.66178010471199</v>
      </c>
      <c r="AA4159">
        <v>29.876484913020409</v>
      </c>
      <c r="AB4159">
        <v>5.1756780118740817</v>
      </c>
      <c r="AC4159">
        <v>-51.314328651972048</v>
      </c>
    </row>
    <row r="4160" spans="1:29">
      <c r="A4160">
        <v>13</v>
      </c>
      <c r="B4160">
        <v>149</v>
      </c>
      <c r="C4160">
        <v>2011</v>
      </c>
      <c r="D4160">
        <v>99</v>
      </c>
      <c r="E4160">
        <v>99</v>
      </c>
      <c r="F4160">
        <v>99</v>
      </c>
      <c r="G4160">
        <v>99</v>
      </c>
      <c r="H4160">
        <v>99</v>
      </c>
      <c r="I4160">
        <v>99</v>
      </c>
      <c r="J4160">
        <v>999</v>
      </c>
      <c r="K4160">
        <v>99</v>
      </c>
      <c r="L4160">
        <v>99</v>
      </c>
      <c r="M4160">
        <v>99</v>
      </c>
      <c r="N4160">
        <v>99</v>
      </c>
      <c r="O4160">
        <v>15</v>
      </c>
      <c r="Q4160">
        <v>10</v>
      </c>
      <c r="R4160">
        <v>100</v>
      </c>
      <c r="S4160">
        <v>97</v>
      </c>
      <c r="T4160">
        <v>1.1100011100011098</v>
      </c>
      <c r="U4160">
        <v>1.1087727962348422</v>
      </c>
      <c r="V4160">
        <v>17.379999999999995</v>
      </c>
      <c r="W4160">
        <v>58.443298969072153</v>
      </c>
      <c r="X4160">
        <v>149.48320693391116</v>
      </c>
      <c r="Y4160">
        <v>134.529</v>
      </c>
      <c r="Z4160">
        <v>138.68969072164953</v>
      </c>
      <c r="AA4160">
        <v>32.561524586688094</v>
      </c>
      <c r="AB4160">
        <v>4.7946900874121807</v>
      </c>
      <c r="AC4160">
        <v>-71.186911828374363</v>
      </c>
    </row>
    <row r="4161" spans="1:29">
      <c r="A4161">
        <v>13</v>
      </c>
      <c r="B4161">
        <v>150</v>
      </c>
      <c r="C4161">
        <v>2011</v>
      </c>
      <c r="D4161">
        <v>99</v>
      </c>
      <c r="E4161">
        <v>99</v>
      </c>
      <c r="F4161">
        <v>99</v>
      </c>
      <c r="G4161">
        <v>99</v>
      </c>
      <c r="H4161">
        <v>99</v>
      </c>
      <c r="I4161">
        <v>99</v>
      </c>
      <c r="J4161">
        <v>999</v>
      </c>
      <c r="K4161">
        <v>99</v>
      </c>
      <c r="L4161">
        <v>99</v>
      </c>
      <c r="M4161">
        <v>99</v>
      </c>
      <c r="N4161">
        <v>99</v>
      </c>
      <c r="O4161">
        <v>16</v>
      </c>
      <c r="Q4161">
        <v>269</v>
      </c>
      <c r="R4161">
        <v>3783</v>
      </c>
      <c r="S4161">
        <v>3754</v>
      </c>
      <c r="T4161">
        <v>41.99134199134199</v>
      </c>
      <c r="U4161">
        <v>41.669018351714911</v>
      </c>
      <c r="V4161">
        <v>16.569918054454138</v>
      </c>
      <c r="W4161">
        <v>58.424347362813009</v>
      </c>
      <c r="X4161">
        <v>145.56728524627931</v>
      </c>
      <c r="Y4161">
        <v>133.64425059476602</v>
      </c>
      <c r="Z4161">
        <v>134.67666489078309</v>
      </c>
      <c r="AA4161">
        <v>29.389442088928629</v>
      </c>
      <c r="AB4161">
        <v>3.7935190875234626</v>
      </c>
      <c r="AC4161">
        <v>-61.28601656793451</v>
      </c>
    </row>
    <row r="4162" spans="1:29">
      <c r="A4162">
        <v>13</v>
      </c>
      <c r="B4162">
        <v>151</v>
      </c>
      <c r="C4162">
        <v>2011</v>
      </c>
      <c r="D4162">
        <v>99</v>
      </c>
      <c r="E4162">
        <v>99</v>
      </c>
      <c r="F4162">
        <v>99</v>
      </c>
      <c r="G4162">
        <v>99</v>
      </c>
      <c r="H4162">
        <v>99</v>
      </c>
      <c r="I4162">
        <v>99</v>
      </c>
      <c r="J4162">
        <v>999</v>
      </c>
      <c r="K4162">
        <v>99</v>
      </c>
      <c r="L4162">
        <v>99</v>
      </c>
      <c r="M4162">
        <v>99</v>
      </c>
      <c r="N4162">
        <v>99</v>
      </c>
      <c r="O4162">
        <v>18</v>
      </c>
      <c r="Q4162">
        <v>14</v>
      </c>
      <c r="R4162">
        <v>133</v>
      </c>
      <c r="S4162">
        <v>131</v>
      </c>
      <c r="T4162">
        <v>1.4763014763014763</v>
      </c>
      <c r="U4162">
        <v>1.4316404717524169</v>
      </c>
      <c r="V4162">
        <v>17.962406015037597</v>
      </c>
      <c r="W4162">
        <v>62.412213740458007</v>
      </c>
      <c r="X4162">
        <v>143.76949958862485</v>
      </c>
      <c r="Y4162">
        <v>130.60375939849624</v>
      </c>
      <c r="Z4162">
        <v>132.5977099236641</v>
      </c>
      <c r="AA4162">
        <v>24.257286512592941</v>
      </c>
      <c r="AB4162">
        <v>2.2407408433002378</v>
      </c>
      <c r="AC4162">
        <v>-22.294724815193323</v>
      </c>
    </row>
    <row r="4163" spans="1:29">
      <c r="A4163">
        <v>13</v>
      </c>
      <c r="B4163">
        <v>152</v>
      </c>
      <c r="C4163">
        <v>2011</v>
      </c>
      <c r="D4163">
        <v>99</v>
      </c>
      <c r="E4163">
        <v>99</v>
      </c>
      <c r="F4163">
        <v>99</v>
      </c>
      <c r="G4163">
        <v>99</v>
      </c>
      <c r="H4163">
        <v>99</v>
      </c>
      <c r="I4163">
        <v>99</v>
      </c>
      <c r="J4163">
        <v>999</v>
      </c>
      <c r="K4163">
        <v>99</v>
      </c>
      <c r="L4163">
        <v>99</v>
      </c>
      <c r="M4163">
        <v>99</v>
      </c>
      <c r="N4163">
        <v>99</v>
      </c>
      <c r="O4163">
        <v>54</v>
      </c>
      <c r="Q4163">
        <v>7</v>
      </c>
      <c r="R4163">
        <v>57</v>
      </c>
      <c r="S4163">
        <v>56</v>
      </c>
      <c r="T4163">
        <v>0.63270063270063259</v>
      </c>
      <c r="U4163">
        <v>0.68205734638936111</v>
      </c>
      <c r="V4163">
        <v>16.491228070175438</v>
      </c>
      <c r="W4163">
        <v>58.875</v>
      </c>
      <c r="X4163">
        <v>159.17773849575181</v>
      </c>
      <c r="Y4163">
        <v>145.18421052631589</v>
      </c>
      <c r="Z4163">
        <v>147.77678571428581</v>
      </c>
      <c r="AA4163">
        <v>23.946763806644498</v>
      </c>
      <c r="AB4163">
        <v>3.8175464259502743</v>
      </c>
      <c r="AC4163">
        <v>-35.954642883353721</v>
      </c>
    </row>
    <row r="4164" spans="1:29">
      <c r="A4164">
        <v>13</v>
      </c>
      <c r="B4164">
        <v>153</v>
      </c>
      <c r="C4164">
        <v>2010</v>
      </c>
      <c r="D4164">
        <v>99</v>
      </c>
      <c r="E4164">
        <v>99</v>
      </c>
      <c r="F4164">
        <v>99</v>
      </c>
      <c r="G4164">
        <v>99</v>
      </c>
      <c r="H4164">
        <v>99</v>
      </c>
      <c r="I4164">
        <v>99</v>
      </c>
      <c r="J4164">
        <v>999</v>
      </c>
      <c r="K4164">
        <v>99</v>
      </c>
      <c r="L4164">
        <v>99</v>
      </c>
      <c r="M4164">
        <v>99</v>
      </c>
      <c r="N4164">
        <v>99</v>
      </c>
      <c r="O4164">
        <v>1</v>
      </c>
      <c r="Q4164">
        <v>74</v>
      </c>
      <c r="R4164">
        <v>1137</v>
      </c>
      <c r="S4164">
        <v>1133</v>
      </c>
      <c r="T4164">
        <v>13.731884057971012</v>
      </c>
      <c r="U4164">
        <v>13.593833171829012</v>
      </c>
      <c r="V4164">
        <v>15.906772207563764</v>
      </c>
      <c r="W4164">
        <v>58.580759046778446</v>
      </c>
      <c r="X4164">
        <v>143.78212989458311</v>
      </c>
      <c r="Y4164">
        <v>132.22673702726479</v>
      </c>
      <c r="Z4164">
        <v>132.69355692850851</v>
      </c>
      <c r="AA4164">
        <v>27.286408149405975</v>
      </c>
      <c r="AB4164">
        <v>3.5086402678072535</v>
      </c>
      <c r="AC4164">
        <v>-40.404265726757195</v>
      </c>
    </row>
    <row r="4165" spans="1:29">
      <c r="A4165">
        <v>13</v>
      </c>
      <c r="B4165">
        <v>154</v>
      </c>
      <c r="C4165">
        <v>2010</v>
      </c>
      <c r="D4165">
        <v>99</v>
      </c>
      <c r="E4165">
        <v>99</v>
      </c>
      <c r="F4165">
        <v>99</v>
      </c>
      <c r="G4165">
        <v>99</v>
      </c>
      <c r="H4165">
        <v>99</v>
      </c>
      <c r="I4165">
        <v>99</v>
      </c>
      <c r="J4165">
        <v>999</v>
      </c>
      <c r="K4165">
        <v>99</v>
      </c>
      <c r="L4165">
        <v>99</v>
      </c>
      <c r="M4165">
        <v>99</v>
      </c>
      <c r="N4165">
        <v>99</v>
      </c>
      <c r="O4165">
        <v>4</v>
      </c>
      <c r="Q4165">
        <v>81</v>
      </c>
      <c r="R4165">
        <v>1378</v>
      </c>
      <c r="S4165">
        <v>1371</v>
      </c>
      <c r="T4165">
        <v>16.642512077294683</v>
      </c>
      <c r="U4165">
        <v>16.625599628339597</v>
      </c>
      <c r="V4165">
        <v>16.379535558780837</v>
      </c>
      <c r="W4165">
        <v>58.535375638220302</v>
      </c>
      <c r="X4165">
        <v>145.20030757280091</v>
      </c>
      <c r="Y4165">
        <v>133.43381712626979</v>
      </c>
      <c r="Z4165">
        <v>134.11509846827121</v>
      </c>
      <c r="AA4165">
        <v>27.755132754319632</v>
      </c>
      <c r="AB4165">
        <v>1.8773544481416389</v>
      </c>
      <c r="AC4165">
        <v>-75.02807983813662</v>
      </c>
    </row>
    <row r="4166" spans="1:29">
      <c r="A4166">
        <v>13</v>
      </c>
      <c r="B4166">
        <v>155</v>
      </c>
      <c r="C4166">
        <v>2010</v>
      </c>
      <c r="D4166">
        <v>99</v>
      </c>
      <c r="E4166">
        <v>99</v>
      </c>
      <c r="F4166">
        <v>99</v>
      </c>
      <c r="G4166">
        <v>99</v>
      </c>
      <c r="H4166">
        <v>99</v>
      </c>
      <c r="I4166">
        <v>99</v>
      </c>
      <c r="J4166">
        <v>999</v>
      </c>
      <c r="K4166">
        <v>99</v>
      </c>
      <c r="L4166">
        <v>99</v>
      </c>
      <c r="M4166">
        <v>99</v>
      </c>
      <c r="N4166">
        <v>99</v>
      </c>
      <c r="O4166">
        <v>8</v>
      </c>
      <c r="Q4166">
        <v>28</v>
      </c>
      <c r="R4166">
        <v>418</v>
      </c>
      <c r="S4166">
        <v>418</v>
      </c>
      <c r="T4166">
        <v>5.0483091787439616</v>
      </c>
      <c r="U4166">
        <v>5.1531168647863757</v>
      </c>
      <c r="V4166">
        <v>16.055023923444981</v>
      </c>
      <c r="W4166">
        <v>57.985645933014354</v>
      </c>
      <c r="X4166">
        <v>147.71677544101564</v>
      </c>
      <c r="Y4166">
        <v>136.34258373205728</v>
      </c>
      <c r="Z4166">
        <v>136.34258373205728</v>
      </c>
      <c r="AA4166">
        <v>30.166092137621209</v>
      </c>
      <c r="AB4166">
        <v>4.2318890427151121</v>
      </c>
      <c r="AC4166">
        <v>-50.366363086649322</v>
      </c>
    </row>
    <row r="4167" spans="1:29">
      <c r="A4167">
        <v>13</v>
      </c>
      <c r="B4167">
        <v>156</v>
      </c>
      <c r="C4167">
        <v>2010</v>
      </c>
      <c r="D4167">
        <v>99</v>
      </c>
      <c r="E4167">
        <v>99</v>
      </c>
      <c r="F4167">
        <v>99</v>
      </c>
      <c r="G4167">
        <v>99</v>
      </c>
      <c r="H4167">
        <v>99</v>
      </c>
      <c r="I4167">
        <v>99</v>
      </c>
      <c r="J4167">
        <v>999</v>
      </c>
      <c r="K4167">
        <v>99</v>
      </c>
      <c r="L4167">
        <v>99</v>
      </c>
      <c r="M4167">
        <v>99</v>
      </c>
      <c r="N4167">
        <v>99</v>
      </c>
      <c r="O4167">
        <v>9</v>
      </c>
      <c r="Q4167">
        <v>9</v>
      </c>
      <c r="R4167">
        <v>66</v>
      </c>
      <c r="S4167">
        <v>64</v>
      </c>
      <c r="T4167">
        <v>0.79710144927536242</v>
      </c>
      <c r="U4167">
        <v>0.86286442343677516</v>
      </c>
      <c r="V4167">
        <v>13.484848484848484</v>
      </c>
      <c r="W4167">
        <v>57.328125</v>
      </c>
      <c r="X4167">
        <v>160.6766472963655</v>
      </c>
      <c r="Y4167">
        <v>144.58939393939397</v>
      </c>
      <c r="Z4167">
        <v>149.10781250000005</v>
      </c>
      <c r="AA4167">
        <v>33.712652042146537</v>
      </c>
      <c r="AB4167">
        <v>3.5091607236453282</v>
      </c>
      <c r="AC4167">
        <v>-53.8627522869796</v>
      </c>
    </row>
    <row r="4168" spans="1:29">
      <c r="A4168">
        <v>13</v>
      </c>
      <c r="B4168">
        <v>157</v>
      </c>
      <c r="C4168">
        <v>2010</v>
      </c>
      <c r="D4168">
        <v>99</v>
      </c>
      <c r="E4168">
        <v>99</v>
      </c>
      <c r="F4168">
        <v>99</v>
      </c>
      <c r="G4168">
        <v>99</v>
      </c>
      <c r="H4168">
        <v>99</v>
      </c>
      <c r="I4168">
        <v>99</v>
      </c>
      <c r="J4168">
        <v>999</v>
      </c>
      <c r="K4168">
        <v>99</v>
      </c>
      <c r="L4168">
        <v>99</v>
      </c>
      <c r="M4168">
        <v>99</v>
      </c>
      <c r="N4168">
        <v>99</v>
      </c>
      <c r="O4168">
        <v>11</v>
      </c>
      <c r="Q4168">
        <v>135</v>
      </c>
      <c r="R4168">
        <v>1960</v>
      </c>
      <c r="S4168">
        <v>1925</v>
      </c>
      <c r="T4168">
        <v>23.671497584541061</v>
      </c>
      <c r="U4168">
        <v>23.200156534270501</v>
      </c>
      <c r="V4168">
        <v>16.165816326530614</v>
      </c>
      <c r="W4168">
        <v>58.656623376623386</v>
      </c>
      <c r="X4168">
        <v>144.22369381121899</v>
      </c>
      <c r="Y4168">
        <v>130.90994897959183</v>
      </c>
      <c r="Z4168">
        <v>133.29012987012987</v>
      </c>
      <c r="AA4168">
        <v>29.675287654642112</v>
      </c>
      <c r="AB4168">
        <v>3.6420365397474681</v>
      </c>
      <c r="AC4168">
        <v>-54.022947322835854</v>
      </c>
    </row>
    <row r="4169" spans="1:29">
      <c r="A4169">
        <v>13</v>
      </c>
      <c r="B4169">
        <v>158</v>
      </c>
      <c r="C4169">
        <v>2010</v>
      </c>
      <c r="D4169">
        <v>99</v>
      </c>
      <c r="E4169">
        <v>99</v>
      </c>
      <c r="F4169">
        <v>99</v>
      </c>
      <c r="G4169">
        <v>99</v>
      </c>
      <c r="H4169">
        <v>99</v>
      </c>
      <c r="I4169">
        <v>99</v>
      </c>
      <c r="J4169">
        <v>999</v>
      </c>
      <c r="K4169">
        <v>99</v>
      </c>
      <c r="L4169">
        <v>99</v>
      </c>
      <c r="M4169">
        <v>99</v>
      </c>
      <c r="N4169">
        <v>99</v>
      </c>
      <c r="O4169">
        <v>14</v>
      </c>
      <c r="Q4169">
        <v>31</v>
      </c>
      <c r="R4169">
        <v>191</v>
      </c>
      <c r="S4169">
        <v>188</v>
      </c>
      <c r="T4169">
        <v>2.3067632850241546</v>
      </c>
      <c r="U4169">
        <v>2.4193912252739911</v>
      </c>
      <c r="V4169">
        <v>16.05759162303665</v>
      </c>
      <c r="W4169">
        <v>58.35106382978725</v>
      </c>
      <c r="X4169">
        <v>154.38276051800133</v>
      </c>
      <c r="Y4169">
        <v>140.09109947643975</v>
      </c>
      <c r="Z4169">
        <v>142.32659574468079</v>
      </c>
      <c r="AA4169">
        <v>26.297011299854194</v>
      </c>
      <c r="AB4169">
        <v>4.6085199701286159</v>
      </c>
      <c r="AC4169">
        <v>-47.898359656293934</v>
      </c>
    </row>
    <row r="4170" spans="1:29">
      <c r="A4170">
        <v>13</v>
      </c>
      <c r="B4170">
        <v>159</v>
      </c>
      <c r="C4170">
        <v>2010</v>
      </c>
      <c r="D4170">
        <v>99</v>
      </c>
      <c r="E4170">
        <v>99</v>
      </c>
      <c r="F4170">
        <v>99</v>
      </c>
      <c r="G4170">
        <v>99</v>
      </c>
      <c r="H4170">
        <v>99</v>
      </c>
      <c r="I4170">
        <v>99</v>
      </c>
      <c r="J4170">
        <v>999</v>
      </c>
      <c r="K4170">
        <v>99</v>
      </c>
      <c r="L4170">
        <v>99</v>
      </c>
      <c r="M4170">
        <v>99</v>
      </c>
      <c r="N4170">
        <v>99</v>
      </c>
      <c r="O4170">
        <v>15</v>
      </c>
      <c r="Q4170">
        <v>6</v>
      </c>
      <c r="R4170">
        <v>73</v>
      </c>
      <c r="S4170">
        <v>72</v>
      </c>
      <c r="T4170">
        <v>0.88164251207729472</v>
      </c>
      <c r="U4170">
        <v>0.7617121080506013</v>
      </c>
      <c r="V4170">
        <v>13.986301369863012</v>
      </c>
      <c r="W4170">
        <v>59.91666666666665</v>
      </c>
      <c r="X4170">
        <v>126.57949806319478</v>
      </c>
      <c r="Y4170">
        <v>115.4</v>
      </c>
      <c r="Z4170">
        <v>117.00277777777778</v>
      </c>
      <c r="AA4170">
        <v>30.440625140601497</v>
      </c>
      <c r="AB4170">
        <v>3.239298620929469</v>
      </c>
      <c r="AC4170">
        <v>-9.8326418355194392</v>
      </c>
    </row>
    <row r="4171" spans="1:29">
      <c r="A4171">
        <v>13</v>
      </c>
      <c r="B4171">
        <v>160</v>
      </c>
      <c r="C4171">
        <v>2010</v>
      </c>
      <c r="D4171">
        <v>99</v>
      </c>
      <c r="E4171">
        <v>99</v>
      </c>
      <c r="F4171">
        <v>99</v>
      </c>
      <c r="G4171">
        <v>99</v>
      </c>
      <c r="H4171">
        <v>99</v>
      </c>
      <c r="I4171">
        <v>99</v>
      </c>
      <c r="J4171">
        <v>999</v>
      </c>
      <c r="K4171">
        <v>99</v>
      </c>
      <c r="L4171">
        <v>99</v>
      </c>
      <c r="M4171">
        <v>99</v>
      </c>
      <c r="N4171">
        <v>99</v>
      </c>
      <c r="O4171">
        <v>16</v>
      </c>
      <c r="Q4171">
        <v>256</v>
      </c>
      <c r="R4171">
        <v>2874</v>
      </c>
      <c r="S4171">
        <v>2848</v>
      </c>
      <c r="T4171">
        <v>34.710144927536248</v>
      </c>
      <c r="U4171">
        <v>35.020202885124085</v>
      </c>
      <c r="V4171">
        <v>14.294015309672931</v>
      </c>
      <c r="W4171">
        <v>58.026334269662897</v>
      </c>
      <c r="X4171">
        <v>146.95393602447595</v>
      </c>
      <c r="Y4171">
        <v>134.7627000695895</v>
      </c>
      <c r="Z4171">
        <v>135.99297752808997</v>
      </c>
      <c r="AA4171">
        <v>29.841669383326153</v>
      </c>
      <c r="AB4171">
        <v>3.9296403601569487</v>
      </c>
      <c r="AC4171">
        <v>-61.635287271695766</v>
      </c>
    </row>
    <row r="4172" spans="1:29">
      <c r="A4172">
        <v>13</v>
      </c>
      <c r="B4172">
        <v>161</v>
      </c>
      <c r="C4172">
        <v>2010</v>
      </c>
      <c r="D4172">
        <v>99</v>
      </c>
      <c r="E4172">
        <v>99</v>
      </c>
      <c r="F4172">
        <v>99</v>
      </c>
      <c r="G4172">
        <v>99</v>
      </c>
      <c r="H4172">
        <v>99</v>
      </c>
      <c r="I4172">
        <v>99</v>
      </c>
      <c r="J4172">
        <v>999</v>
      </c>
      <c r="K4172">
        <v>99</v>
      </c>
      <c r="L4172">
        <v>99</v>
      </c>
      <c r="M4172">
        <v>99</v>
      </c>
      <c r="N4172">
        <v>99</v>
      </c>
      <c r="O4172">
        <v>18</v>
      </c>
      <c r="Q4172">
        <v>19</v>
      </c>
      <c r="R4172">
        <v>139</v>
      </c>
      <c r="S4172">
        <v>139</v>
      </c>
      <c r="T4172">
        <v>1.6787439613526571</v>
      </c>
      <c r="U4172">
        <v>1.7640667227327953</v>
      </c>
      <c r="V4172">
        <v>16.17985611510791</v>
      </c>
      <c r="W4172">
        <v>61.266187050359719</v>
      </c>
      <c r="X4172">
        <v>152.06746845210725</v>
      </c>
      <c r="Y4172">
        <v>140.35827338129491</v>
      </c>
      <c r="Z4172">
        <v>140.35827338129491</v>
      </c>
      <c r="AA4172">
        <v>25.69953082818008</v>
      </c>
      <c r="AB4172">
        <v>2.4482427689384312</v>
      </c>
      <c r="AC4172">
        <v>-21.392873605297172</v>
      </c>
    </row>
    <row r="4173" spans="1:29">
      <c r="A4173">
        <v>13</v>
      </c>
      <c r="B4173">
        <v>162</v>
      </c>
      <c r="C4173">
        <v>2010</v>
      </c>
      <c r="D4173">
        <v>99</v>
      </c>
      <c r="E4173">
        <v>99</v>
      </c>
      <c r="F4173">
        <v>99</v>
      </c>
      <c r="G4173">
        <v>99</v>
      </c>
      <c r="H4173">
        <v>99</v>
      </c>
      <c r="I4173">
        <v>99</v>
      </c>
      <c r="J4173">
        <v>999</v>
      </c>
      <c r="K4173">
        <v>99</v>
      </c>
      <c r="L4173">
        <v>99</v>
      </c>
      <c r="M4173">
        <v>99</v>
      </c>
      <c r="N4173">
        <v>99</v>
      </c>
      <c r="O4173">
        <v>54</v>
      </c>
      <c r="Q4173">
        <v>9</v>
      </c>
      <c r="R4173">
        <v>44</v>
      </c>
      <c r="S4173">
        <v>44</v>
      </c>
      <c r="T4173">
        <v>0.53140096618357491</v>
      </c>
      <c r="U4173">
        <v>0.5990564361562698</v>
      </c>
      <c r="V4173">
        <v>15.022727272727275</v>
      </c>
      <c r="W4173">
        <v>59.068181818181827</v>
      </c>
      <c r="X4173">
        <v>163.136511375948</v>
      </c>
      <c r="Y4173">
        <v>150.57499999999999</v>
      </c>
      <c r="Z4173">
        <v>150.57499999999999</v>
      </c>
      <c r="AA4173">
        <v>31.219786303211425</v>
      </c>
      <c r="AB4173">
        <v>4.2926879017099884</v>
      </c>
      <c r="AC4173">
        <v>-67.590322308909364</v>
      </c>
    </row>
    <row r="4174" spans="1:29">
      <c r="A4174">
        <v>13</v>
      </c>
      <c r="B4174">
        <v>163</v>
      </c>
      <c r="C4174">
        <v>2009</v>
      </c>
      <c r="D4174">
        <v>99</v>
      </c>
      <c r="E4174">
        <v>99</v>
      </c>
      <c r="F4174">
        <v>99</v>
      </c>
      <c r="G4174">
        <v>99</v>
      </c>
      <c r="H4174">
        <v>99</v>
      </c>
      <c r="I4174">
        <v>99</v>
      </c>
      <c r="J4174">
        <v>999</v>
      </c>
      <c r="K4174">
        <v>99</v>
      </c>
      <c r="L4174">
        <v>99</v>
      </c>
      <c r="M4174">
        <v>99</v>
      </c>
      <c r="N4174">
        <v>99</v>
      </c>
      <c r="O4174">
        <v>1</v>
      </c>
      <c r="Q4174">
        <v>85</v>
      </c>
      <c r="R4174">
        <v>1072</v>
      </c>
      <c r="S4174">
        <v>1070</v>
      </c>
      <c r="T4174">
        <v>14.986718859219909</v>
      </c>
      <c r="U4174">
        <v>14.745605809860244</v>
      </c>
      <c r="V4174">
        <v>15.23507462686567</v>
      </c>
      <c r="W4174">
        <v>56.714018691588784</v>
      </c>
      <c r="X4174">
        <v>144.89436619718288</v>
      </c>
      <c r="Y4174">
        <v>133.47770522388043</v>
      </c>
      <c r="Z4174">
        <v>133.72719626168211</v>
      </c>
      <c r="AA4174">
        <v>28.486767523093555</v>
      </c>
      <c r="AB4174">
        <v>3.1251900457541524</v>
      </c>
      <c r="AC4174">
        <v>-37.977091488152048</v>
      </c>
    </row>
    <row r="4175" spans="1:29">
      <c r="A4175">
        <v>13</v>
      </c>
      <c r="B4175">
        <v>164</v>
      </c>
      <c r="C4175">
        <v>2009</v>
      </c>
      <c r="D4175">
        <v>99</v>
      </c>
      <c r="E4175">
        <v>99</v>
      </c>
      <c r="F4175">
        <v>99</v>
      </c>
      <c r="G4175">
        <v>99</v>
      </c>
      <c r="H4175">
        <v>99</v>
      </c>
      <c r="I4175">
        <v>99</v>
      </c>
      <c r="J4175">
        <v>999</v>
      </c>
      <c r="K4175">
        <v>99</v>
      </c>
      <c r="L4175">
        <v>99</v>
      </c>
      <c r="M4175">
        <v>99</v>
      </c>
      <c r="N4175">
        <v>99</v>
      </c>
      <c r="O4175">
        <v>4</v>
      </c>
      <c r="Q4175">
        <v>96</v>
      </c>
      <c r="R4175">
        <v>1124</v>
      </c>
      <c r="S4175">
        <v>1121</v>
      </c>
      <c r="T4175">
        <v>15.713686565077587</v>
      </c>
      <c r="U4175">
        <v>15.294371399018875</v>
      </c>
      <c r="V4175">
        <v>16.040035587188612</v>
      </c>
      <c r="W4175">
        <v>57.181980374665478</v>
      </c>
      <c r="X4175">
        <v>143.41955097681628</v>
      </c>
      <c r="Y4175">
        <v>132.0402135231316</v>
      </c>
      <c r="Z4175">
        <v>132.39357716324704</v>
      </c>
      <c r="AA4175">
        <v>27.289730282796057</v>
      </c>
      <c r="AB4175">
        <v>3.0876109959669069</v>
      </c>
      <c r="AC4175">
        <v>-46.586986614175551</v>
      </c>
    </row>
    <row r="4176" spans="1:29">
      <c r="A4176">
        <v>13</v>
      </c>
      <c r="B4176">
        <v>165</v>
      </c>
      <c r="C4176">
        <v>2009</v>
      </c>
      <c r="D4176">
        <v>99</v>
      </c>
      <c r="E4176">
        <v>99</v>
      </c>
      <c r="F4176">
        <v>99</v>
      </c>
      <c r="G4176">
        <v>99</v>
      </c>
      <c r="H4176">
        <v>99</v>
      </c>
      <c r="I4176">
        <v>99</v>
      </c>
      <c r="J4176">
        <v>999</v>
      </c>
      <c r="K4176">
        <v>99</v>
      </c>
      <c r="L4176">
        <v>99</v>
      </c>
      <c r="M4176">
        <v>99</v>
      </c>
      <c r="N4176">
        <v>99</v>
      </c>
      <c r="O4176">
        <v>8</v>
      </c>
      <c r="Q4176">
        <v>32</v>
      </c>
      <c r="R4176">
        <v>299</v>
      </c>
      <c r="S4176">
        <v>299</v>
      </c>
      <c r="T4176">
        <v>4.180064308681672</v>
      </c>
      <c r="U4176">
        <v>4.0998563549314131</v>
      </c>
      <c r="V4176">
        <v>16.418060200668901</v>
      </c>
      <c r="W4176">
        <v>56.67558528428092</v>
      </c>
      <c r="X4176">
        <v>144.15730296365277</v>
      </c>
      <c r="Y4176">
        <v>133.05719063545149</v>
      </c>
      <c r="Z4176">
        <v>133.05719063545149</v>
      </c>
      <c r="AA4176">
        <v>34.044089652508084</v>
      </c>
      <c r="AB4176">
        <v>4.462227862878807</v>
      </c>
      <c r="AC4176">
        <v>-61.286061316256941</v>
      </c>
    </row>
    <row r="4177" spans="1:29">
      <c r="A4177">
        <v>13</v>
      </c>
      <c r="B4177">
        <v>166</v>
      </c>
      <c r="C4177">
        <v>2009</v>
      </c>
      <c r="D4177">
        <v>99</v>
      </c>
      <c r="E4177">
        <v>99</v>
      </c>
      <c r="F4177">
        <v>99</v>
      </c>
      <c r="G4177">
        <v>99</v>
      </c>
      <c r="H4177">
        <v>99</v>
      </c>
      <c r="I4177">
        <v>99</v>
      </c>
      <c r="J4177">
        <v>999</v>
      </c>
      <c r="K4177">
        <v>99</v>
      </c>
      <c r="L4177">
        <v>99</v>
      </c>
      <c r="M4177">
        <v>99</v>
      </c>
      <c r="N4177">
        <v>99</v>
      </c>
      <c r="O4177">
        <v>9</v>
      </c>
      <c r="Q4177">
        <v>8</v>
      </c>
      <c r="R4177">
        <v>48</v>
      </c>
      <c r="S4177">
        <v>46</v>
      </c>
      <c r="T4177">
        <v>0.67104711309939891</v>
      </c>
      <c r="U4177">
        <v>0.72403751157152252</v>
      </c>
      <c r="V4177">
        <v>20.020833333333329</v>
      </c>
      <c r="W4177">
        <v>55.065217391304337</v>
      </c>
      <c r="X4177">
        <v>164.00325027085597</v>
      </c>
      <c r="Y4177">
        <v>146.37291666666661</v>
      </c>
      <c r="Z4177">
        <v>152.7369565217391</v>
      </c>
      <c r="AA4177">
        <v>33.464597508253753</v>
      </c>
      <c r="AB4177">
        <v>4.0614956225350438</v>
      </c>
      <c r="AC4177">
        <v>-67.298617273693381</v>
      </c>
    </row>
    <row r="4178" spans="1:29">
      <c r="A4178">
        <v>13</v>
      </c>
      <c r="B4178">
        <v>167</v>
      </c>
      <c r="C4178">
        <v>2009</v>
      </c>
      <c r="D4178">
        <v>99</v>
      </c>
      <c r="E4178">
        <v>99</v>
      </c>
      <c r="F4178">
        <v>99</v>
      </c>
      <c r="G4178">
        <v>99</v>
      </c>
      <c r="H4178">
        <v>99</v>
      </c>
      <c r="I4178">
        <v>99</v>
      </c>
      <c r="J4178">
        <v>999</v>
      </c>
      <c r="K4178">
        <v>99</v>
      </c>
      <c r="L4178">
        <v>99</v>
      </c>
      <c r="M4178">
        <v>99</v>
      </c>
      <c r="N4178">
        <v>99</v>
      </c>
      <c r="O4178">
        <v>11</v>
      </c>
      <c r="Q4178">
        <v>161</v>
      </c>
      <c r="R4178">
        <v>1558</v>
      </c>
      <c r="S4178">
        <v>1545</v>
      </c>
      <c r="T4178">
        <v>21.781070879351319</v>
      </c>
      <c r="U4178">
        <v>21.900076248645</v>
      </c>
      <c r="V4178">
        <v>15.201540436457002</v>
      </c>
      <c r="W4178">
        <v>56.777993527508087</v>
      </c>
      <c r="X4178">
        <v>148.84293417262731</v>
      </c>
      <c r="Y4178">
        <v>136.40147625160469</v>
      </c>
      <c r="Z4178">
        <v>137.54919093851143</v>
      </c>
      <c r="AA4178">
        <v>31.538411793228313</v>
      </c>
      <c r="AB4178">
        <v>3.8567262959200712</v>
      </c>
      <c r="AC4178">
        <v>-56.514886620270993</v>
      </c>
    </row>
    <row r="4179" spans="1:29">
      <c r="A4179">
        <v>13</v>
      </c>
      <c r="B4179">
        <v>168</v>
      </c>
      <c r="C4179">
        <v>2009</v>
      </c>
      <c r="D4179">
        <v>99</v>
      </c>
      <c r="E4179">
        <v>99</v>
      </c>
      <c r="F4179">
        <v>99</v>
      </c>
      <c r="G4179">
        <v>99</v>
      </c>
      <c r="H4179">
        <v>99</v>
      </c>
      <c r="I4179">
        <v>99</v>
      </c>
      <c r="J4179">
        <v>999</v>
      </c>
      <c r="K4179">
        <v>99</v>
      </c>
      <c r="L4179">
        <v>99</v>
      </c>
      <c r="M4179">
        <v>99</v>
      </c>
      <c r="N4179">
        <v>99</v>
      </c>
      <c r="O4179">
        <v>14</v>
      </c>
      <c r="Q4179">
        <v>44</v>
      </c>
      <c r="R4179">
        <v>199</v>
      </c>
      <c r="S4179">
        <v>198</v>
      </c>
      <c r="T4179">
        <v>2.7820494897245904</v>
      </c>
      <c r="U4179">
        <v>2.8957996673254809</v>
      </c>
      <c r="V4179">
        <v>14.698492462311558</v>
      </c>
      <c r="W4179">
        <v>57.282828282828277</v>
      </c>
      <c r="X4179">
        <v>153.58591440408972</v>
      </c>
      <c r="Y4179">
        <v>141.20703517587938</v>
      </c>
      <c r="Z4179">
        <v>141.92020202020197</v>
      </c>
      <c r="AA4179">
        <v>28.397232685626676</v>
      </c>
      <c r="AB4179">
        <v>4.255811010177899</v>
      </c>
      <c r="AC4179">
        <v>-50.040783313311955</v>
      </c>
    </row>
    <row r="4180" spans="1:29">
      <c r="A4180">
        <v>13</v>
      </c>
      <c r="B4180">
        <v>169</v>
      </c>
      <c r="C4180">
        <v>2009</v>
      </c>
      <c r="D4180">
        <v>99</v>
      </c>
      <c r="E4180">
        <v>99</v>
      </c>
      <c r="F4180">
        <v>99</v>
      </c>
      <c r="G4180">
        <v>99</v>
      </c>
      <c r="H4180">
        <v>99</v>
      </c>
      <c r="I4180">
        <v>99</v>
      </c>
      <c r="J4180">
        <v>999</v>
      </c>
      <c r="K4180">
        <v>99</v>
      </c>
      <c r="L4180">
        <v>99</v>
      </c>
      <c r="M4180">
        <v>99</v>
      </c>
      <c r="N4180">
        <v>99</v>
      </c>
      <c r="O4180">
        <v>15</v>
      </c>
      <c r="Q4180">
        <v>16</v>
      </c>
      <c r="R4180">
        <v>130</v>
      </c>
      <c r="S4180">
        <v>114</v>
      </c>
      <c r="T4180">
        <v>1.8174192646442056</v>
      </c>
      <c r="U4180">
        <v>1.639186135628192</v>
      </c>
      <c r="V4180">
        <v>14.638461538461542</v>
      </c>
      <c r="W4180">
        <v>55.605263157894754</v>
      </c>
      <c r="X4180">
        <v>150.19501625135419</v>
      </c>
      <c r="Y4180">
        <v>122.35615384615387</v>
      </c>
      <c r="Z4180">
        <v>139.52894736842109</v>
      </c>
      <c r="AA4180">
        <v>33.511659986224203</v>
      </c>
      <c r="AB4180">
        <v>3.7641392414459367</v>
      </c>
      <c r="AC4180">
        <v>-57.149887392079449</v>
      </c>
    </row>
    <row r="4181" spans="1:29">
      <c r="A4181">
        <v>13</v>
      </c>
      <c r="B4181">
        <v>170</v>
      </c>
      <c r="C4181">
        <v>2009</v>
      </c>
      <c r="D4181">
        <v>99</v>
      </c>
      <c r="E4181">
        <v>99</v>
      </c>
      <c r="F4181">
        <v>99</v>
      </c>
      <c r="G4181">
        <v>99</v>
      </c>
      <c r="H4181">
        <v>99</v>
      </c>
      <c r="I4181">
        <v>99</v>
      </c>
      <c r="J4181">
        <v>999</v>
      </c>
      <c r="K4181">
        <v>99</v>
      </c>
      <c r="L4181">
        <v>99</v>
      </c>
      <c r="M4181">
        <v>99</v>
      </c>
      <c r="N4181">
        <v>99</v>
      </c>
      <c r="O4181">
        <v>16</v>
      </c>
      <c r="Q4181">
        <v>241</v>
      </c>
      <c r="R4181">
        <v>2540</v>
      </c>
      <c r="S4181">
        <v>2521</v>
      </c>
      <c r="T4181">
        <v>35.509576401509861</v>
      </c>
      <c r="U4181">
        <v>36.057849215238718</v>
      </c>
      <c r="V4181">
        <v>15.453543307086612</v>
      </c>
      <c r="W4181">
        <v>56.125743752479181</v>
      </c>
      <c r="X4181">
        <v>150.12429513483076</v>
      </c>
      <c r="Y4181">
        <v>137.75488188976382</v>
      </c>
      <c r="Z4181">
        <v>138.79309797699327</v>
      </c>
      <c r="AA4181">
        <v>30.714697164999095</v>
      </c>
      <c r="AB4181">
        <v>4.0763800057155422</v>
      </c>
      <c r="AC4181">
        <v>-62.316638239987483</v>
      </c>
    </row>
    <row r="4182" spans="1:29">
      <c r="A4182">
        <v>13</v>
      </c>
      <c r="B4182">
        <v>171</v>
      </c>
      <c r="C4182">
        <v>2009</v>
      </c>
      <c r="D4182">
        <v>99</v>
      </c>
      <c r="E4182">
        <v>99</v>
      </c>
      <c r="F4182">
        <v>99</v>
      </c>
      <c r="G4182">
        <v>99</v>
      </c>
      <c r="H4182">
        <v>99</v>
      </c>
      <c r="I4182">
        <v>99</v>
      </c>
      <c r="J4182">
        <v>999</v>
      </c>
      <c r="K4182">
        <v>99</v>
      </c>
      <c r="L4182">
        <v>99</v>
      </c>
      <c r="M4182">
        <v>99</v>
      </c>
      <c r="N4182">
        <v>99</v>
      </c>
      <c r="O4182">
        <v>18</v>
      </c>
      <c r="Q4182">
        <v>21</v>
      </c>
      <c r="R4182">
        <v>138</v>
      </c>
      <c r="S4182">
        <v>138</v>
      </c>
      <c r="T4182">
        <v>1.9292604501607713</v>
      </c>
      <c r="U4182">
        <v>1.9476432841267284</v>
      </c>
      <c r="V4182">
        <v>16.420289855072461</v>
      </c>
      <c r="W4182">
        <v>56.681159420289845</v>
      </c>
      <c r="X4182">
        <v>148.37800493036249</v>
      </c>
      <c r="Y4182">
        <v>136.95289855072451</v>
      </c>
      <c r="Z4182">
        <v>136.95289855072451</v>
      </c>
      <c r="AA4182">
        <v>27.560855437884875</v>
      </c>
      <c r="AB4182">
        <v>2.4286499716365886</v>
      </c>
      <c r="AC4182">
        <v>-43.271835299876869</v>
      </c>
    </row>
    <row r="4183" spans="1:29">
      <c r="A4183">
        <v>13</v>
      </c>
      <c r="B4183">
        <v>172</v>
      </c>
      <c r="C4183">
        <v>2009</v>
      </c>
      <c r="D4183">
        <v>99</v>
      </c>
      <c r="E4183">
        <v>99</v>
      </c>
      <c r="F4183">
        <v>99</v>
      </c>
      <c r="G4183">
        <v>99</v>
      </c>
      <c r="H4183">
        <v>99</v>
      </c>
      <c r="I4183">
        <v>99</v>
      </c>
      <c r="J4183">
        <v>999</v>
      </c>
      <c r="K4183">
        <v>99</v>
      </c>
      <c r="L4183">
        <v>99</v>
      </c>
      <c r="M4183">
        <v>99</v>
      </c>
      <c r="N4183">
        <v>99</v>
      </c>
      <c r="O4183">
        <v>54</v>
      </c>
      <c r="Q4183">
        <v>10</v>
      </c>
      <c r="R4183">
        <v>45</v>
      </c>
      <c r="S4183">
        <v>45</v>
      </c>
      <c r="T4183">
        <v>0.62910666853068653</v>
      </c>
      <c r="U4183">
        <v>0.69557437365381036</v>
      </c>
      <c r="V4183">
        <v>11.933333333333335</v>
      </c>
      <c r="W4183">
        <v>53.422222222222224</v>
      </c>
      <c r="X4183">
        <v>162.50631997110875</v>
      </c>
      <c r="Y4183">
        <v>149.99333333333337</v>
      </c>
      <c r="Z4183">
        <v>149.99333333333337</v>
      </c>
      <c r="AA4183">
        <v>40.630171602448897</v>
      </c>
      <c r="AB4183">
        <v>5.729025082425605</v>
      </c>
      <c r="AC4183">
        <v>-79.722259862103755</v>
      </c>
    </row>
    <row r="4184" spans="1:29">
      <c r="A4184">
        <v>13</v>
      </c>
      <c r="B4184">
        <v>173</v>
      </c>
      <c r="C4184">
        <v>2008</v>
      </c>
      <c r="D4184">
        <v>99</v>
      </c>
      <c r="E4184">
        <v>99</v>
      </c>
      <c r="F4184">
        <v>99</v>
      </c>
      <c r="G4184">
        <v>99</v>
      </c>
      <c r="H4184">
        <v>99</v>
      </c>
      <c r="I4184">
        <v>99</v>
      </c>
      <c r="J4184">
        <v>999</v>
      </c>
      <c r="K4184">
        <v>99</v>
      </c>
      <c r="L4184">
        <v>99</v>
      </c>
      <c r="M4184">
        <v>99</v>
      </c>
      <c r="N4184">
        <v>99</v>
      </c>
      <c r="O4184">
        <v>1</v>
      </c>
      <c r="Q4184">
        <v>80</v>
      </c>
      <c r="R4184">
        <v>779</v>
      </c>
      <c r="S4184">
        <v>776</v>
      </c>
      <c r="T4184">
        <v>10.005137426149499</v>
      </c>
      <c r="U4184">
        <v>9.7978200170522634</v>
      </c>
      <c r="V4184">
        <v>15.306803594351738</v>
      </c>
      <c r="W4184">
        <v>56.509020618556704</v>
      </c>
      <c r="X4184">
        <v>144.80408669057894</v>
      </c>
      <c r="Y4184">
        <v>133.11874197689343</v>
      </c>
      <c r="Z4184">
        <v>133.63337628865978</v>
      </c>
      <c r="AA4184">
        <v>29.923366588372556</v>
      </c>
      <c r="AB4184">
        <v>3.6407517448483162</v>
      </c>
      <c r="AC4184">
        <v>-28.843065584417012</v>
      </c>
    </row>
    <row r="4185" spans="1:29">
      <c r="A4185">
        <v>13</v>
      </c>
      <c r="B4185">
        <v>174</v>
      </c>
      <c r="C4185">
        <v>2008</v>
      </c>
      <c r="D4185">
        <v>99</v>
      </c>
      <c r="E4185">
        <v>99</v>
      </c>
      <c r="F4185">
        <v>99</v>
      </c>
      <c r="G4185">
        <v>99</v>
      </c>
      <c r="H4185">
        <v>99</v>
      </c>
      <c r="I4185">
        <v>99</v>
      </c>
      <c r="J4185">
        <v>999</v>
      </c>
      <c r="K4185">
        <v>99</v>
      </c>
      <c r="L4185">
        <v>99</v>
      </c>
      <c r="M4185">
        <v>99</v>
      </c>
      <c r="N4185">
        <v>99</v>
      </c>
      <c r="O4185">
        <v>4</v>
      </c>
      <c r="Q4185">
        <v>113</v>
      </c>
      <c r="R4185">
        <v>946</v>
      </c>
      <c r="S4185">
        <v>941</v>
      </c>
      <c r="T4185">
        <v>12.150012843565372</v>
      </c>
      <c r="U4185">
        <v>11.949136880646289</v>
      </c>
      <c r="V4185">
        <v>17.059196617336156</v>
      </c>
      <c r="W4185">
        <v>57.319872476089266</v>
      </c>
      <c r="X4185">
        <v>145.51467202957571</v>
      </c>
      <c r="Y4185">
        <v>133.68805496828742</v>
      </c>
      <c r="Z4185">
        <v>134.39840595111576</v>
      </c>
      <c r="AA4185">
        <v>28.713745844709724</v>
      </c>
      <c r="AB4185">
        <v>3.5948833612771289</v>
      </c>
      <c r="AC4185">
        <v>-41.166392974197194</v>
      </c>
    </row>
    <row r="4186" spans="1:29">
      <c r="A4186">
        <v>13</v>
      </c>
      <c r="B4186">
        <v>175</v>
      </c>
      <c r="C4186">
        <v>2008</v>
      </c>
      <c r="D4186">
        <v>99</v>
      </c>
      <c r="E4186">
        <v>99</v>
      </c>
      <c r="F4186">
        <v>99</v>
      </c>
      <c r="G4186">
        <v>99</v>
      </c>
      <c r="H4186">
        <v>99</v>
      </c>
      <c r="I4186">
        <v>99</v>
      </c>
      <c r="J4186">
        <v>999</v>
      </c>
      <c r="K4186">
        <v>99</v>
      </c>
      <c r="L4186">
        <v>99</v>
      </c>
      <c r="M4186">
        <v>99</v>
      </c>
      <c r="N4186">
        <v>99</v>
      </c>
      <c r="O4186">
        <v>8</v>
      </c>
      <c r="Q4186">
        <v>49</v>
      </c>
      <c r="R4186">
        <v>323</v>
      </c>
      <c r="S4186">
        <v>322</v>
      </c>
      <c r="T4186">
        <v>4.1484716157205241</v>
      </c>
      <c r="U4186">
        <v>4.0615891857244861</v>
      </c>
      <c r="V4186">
        <v>15.938080495356036</v>
      </c>
      <c r="W4186">
        <v>56.555900621118006</v>
      </c>
      <c r="X4186">
        <v>144.57533483827476</v>
      </c>
      <c r="Y4186">
        <v>133.08854489164096</v>
      </c>
      <c r="Z4186">
        <v>133.50186335403731</v>
      </c>
      <c r="AA4186">
        <v>31.333690859254101</v>
      </c>
      <c r="AB4186">
        <v>3.9007459824932385</v>
      </c>
      <c r="AC4186">
        <v>-47.599488740227265</v>
      </c>
    </row>
    <row r="4187" spans="1:29">
      <c r="A4187">
        <v>13</v>
      </c>
      <c r="B4187">
        <v>176</v>
      </c>
      <c r="C4187">
        <v>2008</v>
      </c>
      <c r="D4187">
        <v>99</v>
      </c>
      <c r="E4187">
        <v>99</v>
      </c>
      <c r="F4187">
        <v>99</v>
      </c>
      <c r="G4187">
        <v>99</v>
      </c>
      <c r="H4187">
        <v>99</v>
      </c>
      <c r="I4187">
        <v>99</v>
      </c>
      <c r="J4187">
        <v>999</v>
      </c>
      <c r="K4187">
        <v>99</v>
      </c>
      <c r="L4187">
        <v>99</v>
      </c>
      <c r="M4187">
        <v>99</v>
      </c>
      <c r="N4187">
        <v>99</v>
      </c>
      <c r="O4187">
        <v>9</v>
      </c>
      <c r="Q4187">
        <v>8</v>
      </c>
      <c r="R4187">
        <v>43</v>
      </c>
      <c r="S4187">
        <v>43</v>
      </c>
      <c r="T4187">
        <v>0.55227331107115374</v>
      </c>
      <c r="U4187">
        <v>0.62830122933472066</v>
      </c>
      <c r="V4187">
        <v>12.46511627906977</v>
      </c>
      <c r="W4187">
        <v>54.348837209302339</v>
      </c>
      <c r="X4187">
        <v>167.55020282697973</v>
      </c>
      <c r="Y4187">
        <v>154.64883720930237</v>
      </c>
      <c r="Z4187">
        <v>154.64883720930237</v>
      </c>
      <c r="AA4187">
        <v>27.5640596133596</v>
      </c>
      <c r="AB4187">
        <v>4.6898391945965265</v>
      </c>
      <c r="AC4187">
        <v>-51.961012833098806</v>
      </c>
    </row>
    <row r="4188" spans="1:29">
      <c r="A4188">
        <v>13</v>
      </c>
      <c r="B4188">
        <v>177</v>
      </c>
      <c r="C4188">
        <v>2008</v>
      </c>
      <c r="D4188">
        <v>99</v>
      </c>
      <c r="E4188">
        <v>99</v>
      </c>
      <c r="F4188">
        <v>99</v>
      </c>
      <c r="G4188">
        <v>99</v>
      </c>
      <c r="H4188">
        <v>99</v>
      </c>
      <c r="I4188">
        <v>99</v>
      </c>
      <c r="J4188">
        <v>999</v>
      </c>
      <c r="K4188">
        <v>99</v>
      </c>
      <c r="L4188">
        <v>99</v>
      </c>
      <c r="M4188">
        <v>99</v>
      </c>
      <c r="N4188">
        <v>99</v>
      </c>
      <c r="O4188">
        <v>11</v>
      </c>
      <c r="Q4188">
        <v>204</v>
      </c>
      <c r="R4188">
        <v>2547</v>
      </c>
      <c r="S4188">
        <v>2530</v>
      </c>
      <c r="T4188">
        <v>32.71256100693553</v>
      </c>
      <c r="U4188">
        <v>32.321841326326954</v>
      </c>
      <c r="V4188">
        <v>15.431095406360422</v>
      </c>
      <c r="W4188">
        <v>56.781818181818174</v>
      </c>
      <c r="X4188">
        <v>146.35772716696428</v>
      </c>
      <c r="Y4188">
        <v>134.31185708676858</v>
      </c>
      <c r="Z4188">
        <v>135.21434782608671</v>
      </c>
      <c r="AA4188">
        <v>28.966404345400584</v>
      </c>
      <c r="AB4188">
        <v>3.6822168329535874</v>
      </c>
      <c r="AC4188">
        <v>-49.300668178359992</v>
      </c>
    </row>
    <row r="4189" spans="1:29">
      <c r="A4189">
        <v>13</v>
      </c>
      <c r="B4189">
        <v>178</v>
      </c>
      <c r="C4189">
        <v>2008</v>
      </c>
      <c r="D4189">
        <v>99</v>
      </c>
      <c r="E4189">
        <v>99</v>
      </c>
      <c r="F4189">
        <v>99</v>
      </c>
      <c r="G4189">
        <v>99</v>
      </c>
      <c r="H4189">
        <v>99</v>
      </c>
      <c r="I4189">
        <v>99</v>
      </c>
      <c r="J4189">
        <v>999</v>
      </c>
      <c r="K4189">
        <v>99</v>
      </c>
      <c r="L4189">
        <v>99</v>
      </c>
      <c r="M4189">
        <v>99</v>
      </c>
      <c r="N4189">
        <v>99</v>
      </c>
      <c r="O4189">
        <v>14</v>
      </c>
      <c r="Q4189">
        <v>32</v>
      </c>
      <c r="R4189">
        <v>160</v>
      </c>
      <c r="S4189">
        <v>158</v>
      </c>
      <c r="T4189">
        <v>2.0549704597996405</v>
      </c>
      <c r="U4189">
        <v>2.1683237691535568</v>
      </c>
      <c r="V4189">
        <v>15.106249999999999</v>
      </c>
      <c r="W4189">
        <v>56.316455696202517</v>
      </c>
      <c r="X4189">
        <v>156.47210184182029</v>
      </c>
      <c r="Y4189">
        <v>143.43375</v>
      </c>
      <c r="Z4189">
        <v>145.24936708860761</v>
      </c>
      <c r="AA4189">
        <v>28.041280029188723</v>
      </c>
      <c r="AB4189">
        <v>4.4680137568701941</v>
      </c>
      <c r="AC4189">
        <v>-37.42677919553774</v>
      </c>
    </row>
    <row r="4190" spans="1:29">
      <c r="A4190">
        <v>13</v>
      </c>
      <c r="B4190">
        <v>179</v>
      </c>
      <c r="C4190">
        <v>2008</v>
      </c>
      <c r="D4190">
        <v>99</v>
      </c>
      <c r="E4190">
        <v>99</v>
      </c>
      <c r="F4190">
        <v>99</v>
      </c>
      <c r="G4190">
        <v>99</v>
      </c>
      <c r="H4190">
        <v>99</v>
      </c>
      <c r="I4190">
        <v>99</v>
      </c>
      <c r="J4190">
        <v>999</v>
      </c>
      <c r="K4190">
        <v>99</v>
      </c>
      <c r="L4190">
        <v>99</v>
      </c>
      <c r="M4190">
        <v>99</v>
      </c>
      <c r="N4190">
        <v>99</v>
      </c>
      <c r="O4190">
        <v>15</v>
      </c>
      <c r="Q4190">
        <v>16</v>
      </c>
      <c r="R4190">
        <v>96</v>
      </c>
      <c r="S4190">
        <v>86</v>
      </c>
      <c r="T4190">
        <v>1.2329822758797848</v>
      </c>
      <c r="U4190">
        <v>0.97723569001173116</v>
      </c>
      <c r="V4190">
        <v>26.697916666666675</v>
      </c>
      <c r="W4190">
        <v>56.558139534883743</v>
      </c>
      <c r="X4190">
        <v>131.16310039725531</v>
      </c>
      <c r="Y4190">
        <v>107.73958333333329</v>
      </c>
      <c r="Z4190">
        <v>120.26744186046504</v>
      </c>
      <c r="AA4190">
        <v>37.295917358277592</v>
      </c>
      <c r="AB4190">
        <v>3.0408255120087442</v>
      </c>
      <c r="AC4190">
        <v>-68.941203837211901</v>
      </c>
    </row>
    <row r="4191" spans="1:29">
      <c r="A4191">
        <v>13</v>
      </c>
      <c r="B4191">
        <v>180</v>
      </c>
      <c r="C4191">
        <v>2008</v>
      </c>
      <c r="D4191">
        <v>99</v>
      </c>
      <c r="E4191">
        <v>99</v>
      </c>
      <c r="F4191">
        <v>99</v>
      </c>
      <c r="G4191">
        <v>99</v>
      </c>
      <c r="H4191">
        <v>99</v>
      </c>
      <c r="I4191">
        <v>99</v>
      </c>
      <c r="J4191">
        <v>999</v>
      </c>
      <c r="K4191">
        <v>99</v>
      </c>
      <c r="L4191">
        <v>99</v>
      </c>
      <c r="M4191">
        <v>99</v>
      </c>
      <c r="N4191">
        <v>99</v>
      </c>
      <c r="O4191">
        <v>16</v>
      </c>
      <c r="Q4191">
        <v>267</v>
      </c>
      <c r="R4191">
        <v>2639</v>
      </c>
      <c r="S4191">
        <v>2602</v>
      </c>
      <c r="T4191">
        <v>33.894169021320323</v>
      </c>
      <c r="U4191">
        <v>34.629716203877287</v>
      </c>
      <c r="V4191">
        <v>15.007957559681699</v>
      </c>
      <c r="W4191">
        <v>55.334358186010753</v>
      </c>
      <c r="X4191">
        <v>152.25012593413939</v>
      </c>
      <c r="Y4191">
        <v>138.88544903372483</v>
      </c>
      <c r="Z4191">
        <v>140.8603766333589</v>
      </c>
      <c r="AA4191">
        <v>30.098078881487378</v>
      </c>
      <c r="AB4191">
        <v>4.344287261828609</v>
      </c>
      <c r="AC4191">
        <v>-64.736468234172605</v>
      </c>
    </row>
    <row r="4192" spans="1:29">
      <c r="A4192">
        <v>13</v>
      </c>
      <c r="B4192">
        <v>181</v>
      </c>
      <c r="C4192">
        <v>2008</v>
      </c>
      <c r="D4192">
        <v>99</v>
      </c>
      <c r="E4192">
        <v>99</v>
      </c>
      <c r="F4192">
        <v>99</v>
      </c>
      <c r="G4192">
        <v>99</v>
      </c>
      <c r="H4192">
        <v>99</v>
      </c>
      <c r="I4192">
        <v>99</v>
      </c>
      <c r="J4192">
        <v>999</v>
      </c>
      <c r="K4192">
        <v>99</v>
      </c>
      <c r="L4192">
        <v>99</v>
      </c>
      <c r="M4192">
        <v>99</v>
      </c>
      <c r="N4192">
        <v>99</v>
      </c>
      <c r="O4192">
        <v>18</v>
      </c>
      <c r="Q4192">
        <v>41</v>
      </c>
      <c r="R4192">
        <v>212</v>
      </c>
      <c r="S4192">
        <v>212</v>
      </c>
      <c r="T4192">
        <v>2.7228358592345234</v>
      </c>
      <c r="U4192">
        <v>2.9374705213636969</v>
      </c>
      <c r="V4192">
        <v>15.91509433962265</v>
      </c>
      <c r="W4192">
        <v>55.386792452830193</v>
      </c>
      <c r="X4192">
        <v>158.88509577055942</v>
      </c>
      <c r="Y4192">
        <v>146.65094339622627</v>
      </c>
      <c r="Z4192">
        <v>146.65094339622627</v>
      </c>
      <c r="AA4192">
        <v>31.805162288009843</v>
      </c>
      <c r="AB4192">
        <v>3.2083933401079157</v>
      </c>
      <c r="AC4192">
        <v>-64.291769988878229</v>
      </c>
    </row>
    <row r="4193" spans="1:29">
      <c r="A4193">
        <v>13</v>
      </c>
      <c r="B4193">
        <v>182</v>
      </c>
      <c r="C4193">
        <v>2008</v>
      </c>
      <c r="D4193">
        <v>99</v>
      </c>
      <c r="E4193">
        <v>99</v>
      </c>
      <c r="F4193">
        <v>99</v>
      </c>
      <c r="G4193">
        <v>99</v>
      </c>
      <c r="H4193">
        <v>99</v>
      </c>
      <c r="I4193">
        <v>99</v>
      </c>
      <c r="J4193">
        <v>999</v>
      </c>
      <c r="K4193">
        <v>99</v>
      </c>
      <c r="L4193">
        <v>99</v>
      </c>
      <c r="M4193">
        <v>99</v>
      </c>
      <c r="N4193">
        <v>99</v>
      </c>
      <c r="O4193">
        <v>54</v>
      </c>
      <c r="Q4193">
        <v>10</v>
      </c>
      <c r="R4193">
        <v>40</v>
      </c>
      <c r="S4193">
        <v>37</v>
      </c>
      <c r="T4193">
        <v>0.51374261494991003</v>
      </c>
      <c r="U4193">
        <v>0.51587613530542908</v>
      </c>
      <c r="V4193">
        <v>21.9</v>
      </c>
      <c r="W4193">
        <v>55.270270270270281</v>
      </c>
      <c r="X4193">
        <v>157.31310942578554</v>
      </c>
      <c r="Y4193">
        <v>136.49999999999997</v>
      </c>
      <c r="Z4193">
        <v>147.56756756756752</v>
      </c>
      <c r="AA4193">
        <v>31.42951835159122</v>
      </c>
      <c r="AB4193">
        <v>3.4847051808185645</v>
      </c>
      <c r="AC4193">
        <v>-67.126107177437007</v>
      </c>
    </row>
    <row r="4194" spans="1:29">
      <c r="A4194">
        <v>13</v>
      </c>
      <c r="B4194">
        <v>183</v>
      </c>
      <c r="C4194">
        <v>2007</v>
      </c>
      <c r="D4194">
        <v>99</v>
      </c>
      <c r="E4194">
        <v>99</v>
      </c>
      <c r="F4194">
        <v>99</v>
      </c>
      <c r="G4194">
        <v>99</v>
      </c>
      <c r="H4194">
        <v>99</v>
      </c>
      <c r="I4194">
        <v>99</v>
      </c>
      <c r="J4194">
        <v>999</v>
      </c>
      <c r="K4194">
        <v>99</v>
      </c>
      <c r="L4194">
        <v>99</v>
      </c>
      <c r="M4194">
        <v>99</v>
      </c>
      <c r="N4194">
        <v>99</v>
      </c>
      <c r="O4194">
        <v>1</v>
      </c>
      <c r="Q4194">
        <v>81</v>
      </c>
      <c r="R4194">
        <v>493</v>
      </c>
      <c r="S4194">
        <v>492</v>
      </c>
      <c r="T4194">
        <v>6.8065718624879192</v>
      </c>
      <c r="U4194">
        <v>6.786614786684309</v>
      </c>
      <c r="V4194">
        <v>14.884381338742401</v>
      </c>
      <c r="W4194">
        <v>56.313008130081286</v>
      </c>
      <c r="X4194">
        <v>147.97764587211216</v>
      </c>
      <c r="Y4194">
        <v>136.2125760649086</v>
      </c>
      <c r="Z4194">
        <v>136.48943089430881</v>
      </c>
      <c r="AA4194">
        <v>29.884187876567783</v>
      </c>
      <c r="AB4194">
        <v>4.1087346844559356</v>
      </c>
      <c r="AC4194">
        <v>-43.920073816475842</v>
      </c>
    </row>
    <row r="4195" spans="1:29">
      <c r="A4195">
        <v>13</v>
      </c>
      <c r="B4195">
        <v>184</v>
      </c>
      <c r="C4195">
        <v>2007</v>
      </c>
      <c r="D4195">
        <v>99</v>
      </c>
      <c r="E4195">
        <v>99</v>
      </c>
      <c r="F4195">
        <v>99</v>
      </c>
      <c r="G4195">
        <v>99</v>
      </c>
      <c r="H4195">
        <v>99</v>
      </c>
      <c r="I4195">
        <v>99</v>
      </c>
      <c r="J4195">
        <v>999</v>
      </c>
      <c r="K4195">
        <v>99</v>
      </c>
      <c r="L4195">
        <v>99</v>
      </c>
      <c r="M4195">
        <v>99</v>
      </c>
      <c r="N4195">
        <v>99</v>
      </c>
      <c r="O4195">
        <v>4</v>
      </c>
      <c r="Q4195">
        <v>102</v>
      </c>
      <c r="R4195">
        <v>852</v>
      </c>
      <c r="S4195">
        <v>851</v>
      </c>
      <c r="T4195">
        <v>11.763081596023749</v>
      </c>
      <c r="U4195">
        <v>11.307686220633704</v>
      </c>
      <c r="V4195">
        <v>16.306338028169012</v>
      </c>
      <c r="W4195">
        <v>57.285546415981202</v>
      </c>
      <c r="X4195">
        <v>142.39772328445216</v>
      </c>
      <c r="Y4195">
        <v>131.32429577464799</v>
      </c>
      <c r="Z4195">
        <v>131.47861339600485</v>
      </c>
      <c r="AA4195">
        <v>28.247012066309644</v>
      </c>
      <c r="AB4195">
        <v>3.731847915073899</v>
      </c>
      <c r="AC4195">
        <v>-38.859652901329497</v>
      </c>
    </row>
    <row r="4196" spans="1:29">
      <c r="A4196">
        <v>13</v>
      </c>
      <c r="B4196">
        <v>185</v>
      </c>
      <c r="C4196">
        <v>2007</v>
      </c>
      <c r="D4196">
        <v>99</v>
      </c>
      <c r="E4196">
        <v>99</v>
      </c>
      <c r="F4196">
        <v>99</v>
      </c>
      <c r="G4196">
        <v>99</v>
      </c>
      <c r="H4196">
        <v>99</v>
      </c>
      <c r="I4196">
        <v>99</v>
      </c>
      <c r="J4196">
        <v>999</v>
      </c>
      <c r="K4196">
        <v>99</v>
      </c>
      <c r="L4196">
        <v>99</v>
      </c>
      <c r="M4196">
        <v>99</v>
      </c>
      <c r="N4196">
        <v>99</v>
      </c>
      <c r="O4196">
        <v>8</v>
      </c>
      <c r="Q4196">
        <v>34</v>
      </c>
      <c r="R4196">
        <v>226</v>
      </c>
      <c r="S4196">
        <v>226</v>
      </c>
      <c r="T4196">
        <v>3.1202540383818862</v>
      </c>
      <c r="U4196">
        <v>3.0361634172955339</v>
      </c>
      <c r="V4196">
        <v>16.269911504424783</v>
      </c>
      <c r="W4196">
        <v>56.89380530973451</v>
      </c>
      <c r="X4196">
        <v>144.0210356762768</v>
      </c>
      <c r="Y4196">
        <v>132.93141592920355</v>
      </c>
      <c r="Z4196">
        <v>132.93141592920355</v>
      </c>
      <c r="AA4196">
        <v>32.599743941859302</v>
      </c>
      <c r="AB4196">
        <v>3.9462378899681001</v>
      </c>
      <c r="AC4196">
        <v>-35.428629811616055</v>
      </c>
    </row>
    <row r="4197" spans="1:29">
      <c r="A4197">
        <v>13</v>
      </c>
      <c r="B4197">
        <v>186</v>
      </c>
      <c r="C4197">
        <v>2007</v>
      </c>
      <c r="D4197">
        <v>99</v>
      </c>
      <c r="E4197">
        <v>99</v>
      </c>
      <c r="F4197">
        <v>99</v>
      </c>
      <c r="G4197">
        <v>99</v>
      </c>
      <c r="H4197">
        <v>99</v>
      </c>
      <c r="I4197">
        <v>99</v>
      </c>
      <c r="J4197">
        <v>999</v>
      </c>
      <c r="K4197">
        <v>99</v>
      </c>
      <c r="L4197">
        <v>99</v>
      </c>
      <c r="M4197">
        <v>99</v>
      </c>
      <c r="N4197">
        <v>99</v>
      </c>
      <c r="O4197">
        <v>9</v>
      </c>
      <c r="Q4197">
        <v>9</v>
      </c>
      <c r="R4197">
        <v>50</v>
      </c>
      <c r="S4197">
        <v>48</v>
      </c>
      <c r="T4197">
        <v>0.69032168990749698</v>
      </c>
      <c r="U4197">
        <v>0.74209018413445516</v>
      </c>
      <c r="V4197">
        <v>17.039999999999996</v>
      </c>
      <c r="W4197">
        <v>55.89583333333335</v>
      </c>
      <c r="X4197">
        <v>166.30769230769235</v>
      </c>
      <c r="Y4197">
        <v>146.85799999999995</v>
      </c>
      <c r="Z4197">
        <v>152.97708333333333</v>
      </c>
      <c r="AA4197">
        <v>30.664795501678071</v>
      </c>
      <c r="AB4197">
        <v>4.6108548707250243</v>
      </c>
      <c r="AC4197">
        <v>-54.798051781017591</v>
      </c>
    </row>
    <row r="4198" spans="1:29">
      <c r="A4198">
        <v>13</v>
      </c>
      <c r="B4198">
        <v>187</v>
      </c>
      <c r="C4198">
        <v>2007</v>
      </c>
      <c r="D4198">
        <v>99</v>
      </c>
      <c r="E4198">
        <v>99</v>
      </c>
      <c r="F4198">
        <v>99</v>
      </c>
      <c r="G4198">
        <v>99</v>
      </c>
      <c r="H4198">
        <v>99</v>
      </c>
      <c r="I4198">
        <v>99</v>
      </c>
      <c r="J4198">
        <v>999</v>
      </c>
      <c r="K4198">
        <v>99</v>
      </c>
      <c r="L4198">
        <v>99</v>
      </c>
      <c r="M4198">
        <v>99</v>
      </c>
      <c r="N4198">
        <v>99</v>
      </c>
      <c r="O4198">
        <v>11</v>
      </c>
      <c r="Q4198">
        <v>217</v>
      </c>
      <c r="R4198">
        <v>2466</v>
      </c>
      <c r="S4198">
        <v>2437</v>
      </c>
      <c r="T4198">
        <v>34.04666574623775</v>
      </c>
      <c r="U4198">
        <v>33.492189755741521</v>
      </c>
      <c r="V4198">
        <v>15.337793998377945</v>
      </c>
      <c r="W4198">
        <v>56.475995075913005</v>
      </c>
      <c r="X4198">
        <v>147.08182967666909</v>
      </c>
      <c r="Y4198">
        <v>134.3882806163827</v>
      </c>
      <c r="Z4198">
        <v>135.987484612228</v>
      </c>
      <c r="AA4198">
        <v>28.452163658623753</v>
      </c>
      <c r="AB4198">
        <v>3.9974266297474599</v>
      </c>
      <c r="AC4198">
        <v>-47.302789067870627</v>
      </c>
    </row>
    <row r="4199" spans="1:29">
      <c r="A4199">
        <v>13</v>
      </c>
      <c r="B4199">
        <v>188</v>
      </c>
      <c r="C4199">
        <v>2007</v>
      </c>
      <c r="D4199">
        <v>99</v>
      </c>
      <c r="E4199">
        <v>99</v>
      </c>
      <c r="F4199">
        <v>99</v>
      </c>
      <c r="G4199">
        <v>99</v>
      </c>
      <c r="H4199">
        <v>99</v>
      </c>
      <c r="I4199">
        <v>99</v>
      </c>
      <c r="J4199">
        <v>999</v>
      </c>
      <c r="K4199">
        <v>99</v>
      </c>
      <c r="L4199">
        <v>99</v>
      </c>
      <c r="M4199">
        <v>99</v>
      </c>
      <c r="N4199">
        <v>99</v>
      </c>
      <c r="O4199">
        <v>14</v>
      </c>
      <c r="Q4199">
        <v>43</v>
      </c>
      <c r="R4199">
        <v>217</v>
      </c>
      <c r="S4199">
        <v>217</v>
      </c>
      <c r="T4199">
        <v>2.9959961341985357</v>
      </c>
      <c r="U4199">
        <v>3.0916567128746957</v>
      </c>
      <c r="V4199">
        <v>13.72350230414747</v>
      </c>
      <c r="W4199">
        <v>56.506912442396313</v>
      </c>
      <c r="X4199">
        <v>152.73576945544241</v>
      </c>
      <c r="Y4199">
        <v>140.97511520737339</v>
      </c>
      <c r="Z4199">
        <v>140.97511520737339</v>
      </c>
      <c r="AA4199">
        <v>27.511779263773317</v>
      </c>
      <c r="AB4199">
        <v>4.1282658521770088</v>
      </c>
      <c r="AC4199">
        <v>-32.361314431168744</v>
      </c>
    </row>
    <row r="4200" spans="1:29">
      <c r="A4200">
        <v>13</v>
      </c>
      <c r="B4200">
        <v>189</v>
      </c>
      <c r="C4200">
        <v>2007</v>
      </c>
      <c r="D4200">
        <v>99</v>
      </c>
      <c r="E4200">
        <v>99</v>
      </c>
      <c r="F4200">
        <v>99</v>
      </c>
      <c r="G4200">
        <v>99</v>
      </c>
      <c r="H4200">
        <v>99</v>
      </c>
      <c r="I4200">
        <v>99</v>
      </c>
      <c r="J4200">
        <v>999</v>
      </c>
      <c r="K4200">
        <v>99</v>
      </c>
      <c r="L4200">
        <v>99</v>
      </c>
      <c r="M4200">
        <v>99</v>
      </c>
      <c r="N4200">
        <v>99</v>
      </c>
      <c r="O4200">
        <v>15</v>
      </c>
      <c r="Q4200">
        <v>18</v>
      </c>
      <c r="R4200">
        <v>97</v>
      </c>
      <c r="S4200">
        <v>76</v>
      </c>
      <c r="T4200">
        <v>1.339224078420544</v>
      </c>
      <c r="U4200">
        <v>1.0106530755423322</v>
      </c>
      <c r="V4200">
        <v>29.958762886597938</v>
      </c>
      <c r="W4200">
        <v>56.631578947368403</v>
      </c>
      <c r="X4200">
        <v>139.52820810668922</v>
      </c>
      <c r="Y4200">
        <v>103.09587628865978</v>
      </c>
      <c r="Z4200">
        <v>131.58289473684204</v>
      </c>
      <c r="AA4200">
        <v>34.991056707610873</v>
      </c>
      <c r="AB4200">
        <v>4.1257921257402188</v>
      </c>
      <c r="AC4200">
        <v>-72.539391172705351</v>
      </c>
    </row>
    <row r="4201" spans="1:29">
      <c r="A4201">
        <v>13</v>
      </c>
      <c r="B4201">
        <v>190</v>
      </c>
      <c r="C4201">
        <v>2007</v>
      </c>
      <c r="D4201">
        <v>99</v>
      </c>
      <c r="E4201">
        <v>99</v>
      </c>
      <c r="F4201">
        <v>99</v>
      </c>
      <c r="G4201">
        <v>99</v>
      </c>
      <c r="H4201">
        <v>99</v>
      </c>
      <c r="I4201">
        <v>99</v>
      </c>
      <c r="J4201">
        <v>999</v>
      </c>
      <c r="K4201">
        <v>99</v>
      </c>
      <c r="L4201">
        <v>99</v>
      </c>
      <c r="M4201">
        <v>99</v>
      </c>
      <c r="N4201">
        <v>99</v>
      </c>
      <c r="O4201">
        <v>16</v>
      </c>
      <c r="Q4201">
        <v>270</v>
      </c>
      <c r="R4201">
        <v>2573</v>
      </c>
      <c r="S4201">
        <v>2557</v>
      </c>
      <c r="T4201">
        <v>35.523954162639797</v>
      </c>
      <c r="U4201">
        <v>36.542299767081822</v>
      </c>
      <c r="V4201">
        <v>14.348231636222311</v>
      </c>
      <c r="W4201">
        <v>55.207274149393825</v>
      </c>
      <c r="X4201">
        <v>153.12455918806788</v>
      </c>
      <c r="Y4201">
        <v>140.52934317916859</v>
      </c>
      <c r="Z4201">
        <v>141.40868204927679</v>
      </c>
      <c r="AA4201">
        <v>29.249498972931367</v>
      </c>
      <c r="AB4201">
        <v>4.4197155220205246</v>
      </c>
      <c r="AC4201">
        <v>-63.051571987109611</v>
      </c>
    </row>
    <row r="4202" spans="1:29">
      <c r="A4202">
        <v>13</v>
      </c>
      <c r="B4202">
        <v>191</v>
      </c>
      <c r="C4202">
        <v>2007</v>
      </c>
      <c r="D4202">
        <v>99</v>
      </c>
      <c r="E4202">
        <v>99</v>
      </c>
      <c r="F4202">
        <v>99</v>
      </c>
      <c r="G4202">
        <v>99</v>
      </c>
      <c r="H4202">
        <v>99</v>
      </c>
      <c r="I4202">
        <v>99</v>
      </c>
      <c r="J4202">
        <v>999</v>
      </c>
      <c r="K4202">
        <v>99</v>
      </c>
      <c r="L4202">
        <v>99</v>
      </c>
      <c r="M4202">
        <v>99</v>
      </c>
      <c r="N4202">
        <v>99</v>
      </c>
      <c r="O4202">
        <v>18</v>
      </c>
      <c r="Q4202">
        <v>44</v>
      </c>
      <c r="R4202">
        <v>209</v>
      </c>
      <c r="S4202">
        <v>209</v>
      </c>
      <c r="T4202">
        <v>2.8855446638133375</v>
      </c>
      <c r="U4202">
        <v>3.0762042909223104</v>
      </c>
      <c r="V4202">
        <v>14.349282296650721</v>
      </c>
      <c r="W4202">
        <v>54.444976076555008</v>
      </c>
      <c r="X4202">
        <v>157.78950478728089</v>
      </c>
      <c r="Y4202">
        <v>145.63971291866022</v>
      </c>
      <c r="Z4202">
        <v>145.63971291866022</v>
      </c>
      <c r="AA4202">
        <v>29.997146625291442</v>
      </c>
      <c r="AB4202">
        <v>3.8173722924969393</v>
      </c>
      <c r="AC4202">
        <v>-55.448496265262314</v>
      </c>
    </row>
    <row r="4203" spans="1:29">
      <c r="A4203">
        <v>13</v>
      </c>
      <c r="B4203">
        <v>192</v>
      </c>
      <c r="C4203">
        <v>2007</v>
      </c>
      <c r="D4203">
        <v>99</v>
      </c>
      <c r="E4203">
        <v>99</v>
      </c>
      <c r="F4203">
        <v>99</v>
      </c>
      <c r="G4203">
        <v>99</v>
      </c>
      <c r="H4203">
        <v>99</v>
      </c>
      <c r="I4203">
        <v>99</v>
      </c>
      <c r="J4203">
        <v>999</v>
      </c>
      <c r="K4203">
        <v>99</v>
      </c>
      <c r="L4203">
        <v>99</v>
      </c>
      <c r="M4203">
        <v>99</v>
      </c>
      <c r="N4203">
        <v>99</v>
      </c>
      <c r="O4203">
        <v>54</v>
      </c>
      <c r="Q4203">
        <v>16</v>
      </c>
      <c r="R4203">
        <v>60</v>
      </c>
      <c r="S4203">
        <v>60</v>
      </c>
      <c r="T4203">
        <v>0.82838602788899618</v>
      </c>
      <c r="U4203">
        <v>0.91444178908929596</v>
      </c>
      <c r="V4203">
        <v>14.316666666666663</v>
      </c>
      <c r="W4203">
        <v>54.433333333333323</v>
      </c>
      <c r="X4203">
        <v>163.38569880823397</v>
      </c>
      <c r="Y4203">
        <v>150.80499999999995</v>
      </c>
      <c r="Z4203">
        <v>150.80499999999995</v>
      </c>
      <c r="AA4203">
        <v>31.895461667767091</v>
      </c>
      <c r="AB4203">
        <v>3.8182311204128849</v>
      </c>
      <c r="AC4203">
        <v>-71.18778005313925</v>
      </c>
    </row>
    <row r="4204" spans="1:29">
      <c r="A4204">
        <v>13</v>
      </c>
      <c r="B4204">
        <v>193</v>
      </c>
      <c r="C4204">
        <v>2006</v>
      </c>
      <c r="D4204">
        <v>99</v>
      </c>
      <c r="E4204">
        <v>99</v>
      </c>
      <c r="F4204">
        <v>99</v>
      </c>
      <c r="G4204">
        <v>99</v>
      </c>
      <c r="H4204">
        <v>99</v>
      </c>
      <c r="I4204">
        <v>99</v>
      </c>
      <c r="J4204">
        <v>999</v>
      </c>
      <c r="K4204">
        <v>99</v>
      </c>
      <c r="L4204">
        <v>99</v>
      </c>
      <c r="M4204">
        <v>99</v>
      </c>
      <c r="N4204">
        <v>99</v>
      </c>
      <c r="O4204">
        <v>1</v>
      </c>
      <c r="Q4204">
        <v>96</v>
      </c>
      <c r="R4204">
        <v>949</v>
      </c>
      <c r="S4204">
        <v>945</v>
      </c>
      <c r="T4204">
        <v>12.268907563025209</v>
      </c>
      <c r="U4204">
        <v>12.143951486408955</v>
      </c>
      <c r="V4204">
        <v>16.064278187565854</v>
      </c>
      <c r="W4204">
        <v>55.863492063492046</v>
      </c>
      <c r="X4204">
        <v>142.7555035979023</v>
      </c>
      <c r="Y4204">
        <v>131.30832455216003</v>
      </c>
      <c r="Z4204">
        <v>131.86412698412684</v>
      </c>
      <c r="AA4204">
        <v>29.525936834095155</v>
      </c>
      <c r="AB4204">
        <v>3.6937514055096776</v>
      </c>
      <c r="AC4204">
        <v>-37.103513678872929</v>
      </c>
    </row>
    <row r="4205" spans="1:29">
      <c r="A4205">
        <v>13</v>
      </c>
      <c r="B4205">
        <v>194</v>
      </c>
      <c r="C4205">
        <v>2006</v>
      </c>
      <c r="D4205">
        <v>99</v>
      </c>
      <c r="E4205">
        <v>99</v>
      </c>
      <c r="F4205">
        <v>99</v>
      </c>
      <c r="G4205">
        <v>99</v>
      </c>
      <c r="H4205">
        <v>99</v>
      </c>
      <c r="I4205">
        <v>99</v>
      </c>
      <c r="J4205">
        <v>999</v>
      </c>
      <c r="K4205">
        <v>99</v>
      </c>
      <c r="L4205">
        <v>99</v>
      </c>
      <c r="M4205">
        <v>99</v>
      </c>
      <c r="N4205">
        <v>99</v>
      </c>
      <c r="O4205">
        <v>4</v>
      </c>
      <c r="Q4205">
        <v>169</v>
      </c>
      <c r="R4205">
        <v>1251</v>
      </c>
      <c r="S4205">
        <v>1225</v>
      </c>
      <c r="T4205">
        <v>16.173238526179698</v>
      </c>
      <c r="U4205">
        <v>15.701778552951884</v>
      </c>
      <c r="V4205">
        <v>15.448441247002396</v>
      </c>
      <c r="W4205">
        <v>56.381224489795919</v>
      </c>
      <c r="X4205">
        <v>143.01694072694156</v>
      </c>
      <c r="Y4205">
        <v>128.79232613908843</v>
      </c>
      <c r="Z4205">
        <v>131.52587755102013</v>
      </c>
      <c r="AA4205">
        <v>26.926197692751995</v>
      </c>
      <c r="AB4205">
        <v>3.6532309617390033</v>
      </c>
      <c r="AC4205">
        <v>-38.898386002803761</v>
      </c>
    </row>
    <row r="4206" spans="1:29">
      <c r="A4206">
        <v>13</v>
      </c>
      <c r="B4206">
        <v>195</v>
      </c>
      <c r="C4206">
        <v>2006</v>
      </c>
      <c r="D4206">
        <v>99</v>
      </c>
      <c r="E4206">
        <v>99</v>
      </c>
      <c r="F4206">
        <v>99</v>
      </c>
      <c r="G4206">
        <v>99</v>
      </c>
      <c r="H4206">
        <v>99</v>
      </c>
      <c r="I4206">
        <v>99</v>
      </c>
      <c r="J4206">
        <v>999</v>
      </c>
      <c r="K4206">
        <v>99</v>
      </c>
      <c r="L4206">
        <v>99</v>
      </c>
      <c r="M4206">
        <v>99</v>
      </c>
      <c r="N4206">
        <v>99</v>
      </c>
      <c r="O4206">
        <v>8</v>
      </c>
      <c r="Q4206">
        <v>43</v>
      </c>
      <c r="R4206">
        <v>184</v>
      </c>
      <c r="S4206">
        <v>183</v>
      </c>
      <c r="T4206">
        <v>2.37879767291532</v>
      </c>
      <c r="U4206">
        <v>2.465869755867903</v>
      </c>
      <c r="V4206">
        <v>17.809782608695652</v>
      </c>
      <c r="W4206">
        <v>55</v>
      </c>
      <c r="X4206">
        <v>149.49950539356541</v>
      </c>
      <c r="Y4206">
        <v>137.5152173913043</v>
      </c>
      <c r="Z4206">
        <v>138.26666666666662</v>
      </c>
      <c r="AA4206">
        <v>36.067917617165257</v>
      </c>
      <c r="AB4206">
        <v>5.0592122326801565</v>
      </c>
      <c r="AC4206">
        <v>-51.774369306387754</v>
      </c>
    </row>
    <row r="4207" spans="1:29">
      <c r="A4207">
        <v>13</v>
      </c>
      <c r="B4207">
        <v>196</v>
      </c>
      <c r="C4207">
        <v>2006</v>
      </c>
      <c r="D4207">
        <v>99</v>
      </c>
      <c r="E4207">
        <v>99</v>
      </c>
      <c r="F4207">
        <v>99</v>
      </c>
      <c r="G4207">
        <v>99</v>
      </c>
      <c r="H4207">
        <v>99</v>
      </c>
      <c r="I4207">
        <v>99</v>
      </c>
      <c r="J4207">
        <v>999</v>
      </c>
      <c r="K4207">
        <v>99</v>
      </c>
      <c r="L4207">
        <v>99</v>
      </c>
      <c r="M4207">
        <v>99</v>
      </c>
      <c r="N4207">
        <v>99</v>
      </c>
      <c r="O4207">
        <v>9</v>
      </c>
      <c r="Q4207">
        <v>9</v>
      </c>
      <c r="R4207">
        <v>84</v>
      </c>
      <c r="S4207">
        <v>82</v>
      </c>
      <c r="T4207">
        <v>1.0859728506787327</v>
      </c>
      <c r="U4207">
        <v>1.0351024007214755</v>
      </c>
      <c r="V4207">
        <v>19.178571428571423</v>
      </c>
      <c r="W4207">
        <v>55.292682926829265</v>
      </c>
      <c r="X4207">
        <v>139.74874890367849</v>
      </c>
      <c r="Y4207">
        <v>126.44523809523812</v>
      </c>
      <c r="Z4207">
        <v>129.52926829268296</v>
      </c>
      <c r="AA4207">
        <v>29.292696533373409</v>
      </c>
      <c r="AB4207">
        <v>5.4448180889186961</v>
      </c>
      <c r="AC4207">
        <v>-10.268047835254819</v>
      </c>
    </row>
    <row r="4208" spans="1:29">
      <c r="A4208">
        <v>13</v>
      </c>
      <c r="B4208">
        <v>197</v>
      </c>
      <c r="C4208">
        <v>2006</v>
      </c>
      <c r="D4208">
        <v>99</v>
      </c>
      <c r="E4208">
        <v>99</v>
      </c>
      <c r="F4208">
        <v>99</v>
      </c>
      <c r="G4208">
        <v>99</v>
      </c>
      <c r="H4208">
        <v>99</v>
      </c>
      <c r="I4208">
        <v>99</v>
      </c>
      <c r="J4208">
        <v>999</v>
      </c>
      <c r="K4208">
        <v>99</v>
      </c>
      <c r="L4208">
        <v>99</v>
      </c>
      <c r="M4208">
        <v>99</v>
      </c>
      <c r="N4208">
        <v>99</v>
      </c>
      <c r="O4208">
        <v>11</v>
      </c>
      <c r="Q4208">
        <v>225</v>
      </c>
      <c r="R4208">
        <v>2242</v>
      </c>
      <c r="S4208">
        <v>2196</v>
      </c>
      <c r="T4208">
        <v>28.985132514544276</v>
      </c>
      <c r="U4208">
        <v>29.20860089851028</v>
      </c>
      <c r="V4208">
        <v>16.095004460303301</v>
      </c>
      <c r="W4208">
        <v>56.077868852458991</v>
      </c>
      <c r="X4208">
        <v>147.59805660284349</v>
      </c>
      <c r="Y4208">
        <v>133.68220338983039</v>
      </c>
      <c r="Z4208">
        <v>136.48246812386151</v>
      </c>
      <c r="AA4208">
        <v>29.177617889602253</v>
      </c>
      <c r="AB4208">
        <v>4.2341359564754493</v>
      </c>
      <c r="AC4208">
        <v>-45.594694851244917</v>
      </c>
    </row>
    <row r="4209" spans="1:39">
      <c r="A4209">
        <v>13</v>
      </c>
      <c r="B4209">
        <v>198</v>
      </c>
      <c r="C4209">
        <v>2006</v>
      </c>
      <c r="D4209">
        <v>99</v>
      </c>
      <c r="E4209">
        <v>99</v>
      </c>
      <c r="F4209">
        <v>99</v>
      </c>
      <c r="G4209">
        <v>99</v>
      </c>
      <c r="H4209">
        <v>99</v>
      </c>
      <c r="I4209">
        <v>99</v>
      </c>
      <c r="J4209">
        <v>999</v>
      </c>
      <c r="K4209">
        <v>99</v>
      </c>
      <c r="L4209">
        <v>99</v>
      </c>
      <c r="M4209">
        <v>99</v>
      </c>
      <c r="N4209">
        <v>99</v>
      </c>
      <c r="O4209">
        <v>14</v>
      </c>
      <c r="Q4209">
        <v>48</v>
      </c>
      <c r="R4209">
        <v>209</v>
      </c>
      <c r="S4209">
        <v>151</v>
      </c>
      <c r="T4209">
        <v>2.7020038784744673</v>
      </c>
      <c r="U4209">
        <v>2.0679048770773281</v>
      </c>
      <c r="V4209">
        <v>14.722488038277509</v>
      </c>
      <c r="W4209">
        <v>56.900662251655618</v>
      </c>
      <c r="X4209">
        <v>156.99326618526035</v>
      </c>
      <c r="Y4209">
        <v>101.52727272727272</v>
      </c>
      <c r="Z4209">
        <v>140.52450331125829</v>
      </c>
      <c r="AA4209">
        <v>29.615970201539209</v>
      </c>
      <c r="AB4209">
        <v>4.7601477061052258</v>
      </c>
      <c r="AC4209">
        <v>-31.27446947485987</v>
      </c>
    </row>
    <row r="4210" spans="1:39">
      <c r="A4210">
        <v>13</v>
      </c>
      <c r="B4210">
        <v>199</v>
      </c>
      <c r="C4210">
        <v>2006</v>
      </c>
      <c r="D4210">
        <v>99</v>
      </c>
      <c r="E4210">
        <v>99</v>
      </c>
      <c r="F4210">
        <v>99</v>
      </c>
      <c r="G4210">
        <v>99</v>
      </c>
      <c r="H4210">
        <v>99</v>
      </c>
      <c r="I4210">
        <v>99</v>
      </c>
      <c r="J4210">
        <v>999</v>
      </c>
      <c r="K4210">
        <v>99</v>
      </c>
      <c r="L4210">
        <v>99</v>
      </c>
      <c r="M4210">
        <v>99</v>
      </c>
      <c r="N4210">
        <v>99</v>
      </c>
      <c r="O4210">
        <v>15</v>
      </c>
      <c r="Q4210">
        <v>20</v>
      </c>
      <c r="R4210">
        <v>89</v>
      </c>
      <c r="S4210">
        <v>72</v>
      </c>
      <c r="T4210">
        <v>1.1506140917905623</v>
      </c>
      <c r="U4210">
        <v>0.88982709344037281</v>
      </c>
      <c r="V4210">
        <v>37.314606741573037</v>
      </c>
      <c r="W4210">
        <v>56.013888888888886</v>
      </c>
      <c r="X4210">
        <v>140.17432164290844</v>
      </c>
      <c r="Y4210">
        <v>102.5921348314607</v>
      </c>
      <c r="Z4210">
        <v>126.81527777777778</v>
      </c>
      <c r="AA4210">
        <v>38.402505197947562</v>
      </c>
      <c r="AB4210">
        <v>4.4393851412215799</v>
      </c>
      <c r="AC4210">
        <v>-68.018269778477844</v>
      </c>
    </row>
    <row r="4211" spans="1:39">
      <c r="A4211">
        <v>13</v>
      </c>
      <c r="B4211">
        <v>200</v>
      </c>
      <c r="C4211">
        <v>2006</v>
      </c>
      <c r="D4211">
        <v>99</v>
      </c>
      <c r="E4211">
        <v>99</v>
      </c>
      <c r="F4211">
        <v>99</v>
      </c>
      <c r="G4211">
        <v>99</v>
      </c>
      <c r="H4211">
        <v>99</v>
      </c>
      <c r="I4211">
        <v>99</v>
      </c>
      <c r="J4211">
        <v>999</v>
      </c>
      <c r="K4211">
        <v>99</v>
      </c>
      <c r="L4211">
        <v>99</v>
      </c>
      <c r="M4211">
        <v>99</v>
      </c>
      <c r="N4211">
        <v>99</v>
      </c>
      <c r="O4211">
        <v>16</v>
      </c>
      <c r="Q4211">
        <v>315</v>
      </c>
      <c r="R4211">
        <v>2495</v>
      </c>
      <c r="S4211">
        <v>2447</v>
      </c>
      <c r="T4211">
        <v>32.255979314802843</v>
      </c>
      <c r="U4211">
        <v>33.225857347970894</v>
      </c>
      <c r="V4211">
        <v>14.762324649298598</v>
      </c>
      <c r="W4211">
        <v>54.939109113199805</v>
      </c>
      <c r="X4211">
        <v>150.58576524663636</v>
      </c>
      <c r="Y4211">
        <v>136.6482565130261</v>
      </c>
      <c r="Z4211">
        <v>139.32872905598697</v>
      </c>
      <c r="AA4211">
        <v>29.772255485756745</v>
      </c>
      <c r="AB4211">
        <v>4.5196717216567563</v>
      </c>
      <c r="AC4211">
        <v>-62.725517870200655</v>
      </c>
    </row>
    <row r="4212" spans="1:39">
      <c r="A4212">
        <v>13</v>
      </c>
      <c r="B4212">
        <v>201</v>
      </c>
      <c r="C4212">
        <v>2006</v>
      </c>
      <c r="D4212">
        <v>99</v>
      </c>
      <c r="E4212">
        <v>99</v>
      </c>
      <c r="F4212">
        <v>99</v>
      </c>
      <c r="G4212">
        <v>99</v>
      </c>
      <c r="H4212">
        <v>99</v>
      </c>
      <c r="I4212">
        <v>99</v>
      </c>
      <c r="J4212">
        <v>999</v>
      </c>
      <c r="K4212">
        <v>99</v>
      </c>
      <c r="L4212">
        <v>99</v>
      </c>
      <c r="M4212">
        <v>99</v>
      </c>
      <c r="N4212">
        <v>99</v>
      </c>
      <c r="O4212">
        <v>18</v>
      </c>
      <c r="Q4212">
        <v>41</v>
      </c>
      <c r="R4212">
        <v>193</v>
      </c>
      <c r="S4212">
        <v>193</v>
      </c>
      <c r="T4212">
        <v>2.4951519069166124</v>
      </c>
      <c r="U4212">
        <v>2.7100807926396993</v>
      </c>
      <c r="V4212">
        <v>16.958549222797927</v>
      </c>
      <c r="W4212">
        <v>56.274611398963721</v>
      </c>
      <c r="X4212">
        <v>156.10674810120179</v>
      </c>
      <c r="Y4212">
        <v>144.08652849740935</v>
      </c>
      <c r="Z4212">
        <v>144.08652849740935</v>
      </c>
      <c r="AA4212">
        <v>26.98871621575514</v>
      </c>
      <c r="AB4212">
        <v>3.5950783829507302</v>
      </c>
      <c r="AC4212">
        <v>-46.103432396832545</v>
      </c>
    </row>
    <row r="4213" spans="1:39">
      <c r="A4213">
        <v>13</v>
      </c>
      <c r="B4213">
        <v>202</v>
      </c>
      <c r="C4213">
        <v>2006</v>
      </c>
      <c r="D4213">
        <v>99</v>
      </c>
      <c r="E4213">
        <v>99</v>
      </c>
      <c r="F4213">
        <v>99</v>
      </c>
      <c r="G4213">
        <v>99</v>
      </c>
      <c r="H4213">
        <v>99</v>
      </c>
      <c r="I4213">
        <v>99</v>
      </c>
      <c r="J4213">
        <v>999</v>
      </c>
      <c r="K4213">
        <v>99</v>
      </c>
      <c r="L4213">
        <v>99</v>
      </c>
      <c r="M4213">
        <v>99</v>
      </c>
      <c r="N4213">
        <v>99</v>
      </c>
      <c r="O4213">
        <v>54</v>
      </c>
      <c r="Q4213">
        <v>16</v>
      </c>
      <c r="R4213">
        <v>39</v>
      </c>
      <c r="S4213">
        <v>38</v>
      </c>
      <c r="T4213">
        <v>0.50420168067226878</v>
      </c>
      <c r="U4213">
        <v>0.55102679441122315</v>
      </c>
      <c r="V4213">
        <v>16.179487179487179</v>
      </c>
      <c r="W4213">
        <v>56.289473684210549</v>
      </c>
      <c r="X4213">
        <v>161.24121454565653</v>
      </c>
      <c r="Y4213">
        <v>144.97948717948719</v>
      </c>
      <c r="Z4213">
        <v>148.79473684210527</v>
      </c>
      <c r="AA4213">
        <v>29.957548450119756</v>
      </c>
      <c r="AB4213">
        <v>2.7711663394474004</v>
      </c>
      <c r="AC4213">
        <v>-60.115591818906687</v>
      </c>
    </row>
    <row r="4214" spans="1:39" s="273" customFormat="1">
      <c r="A4214" s="273">
        <v>13</v>
      </c>
      <c r="B4214" s="273">
        <v>203</v>
      </c>
      <c r="C4214" s="273">
        <v>2005</v>
      </c>
      <c r="D4214" s="273">
        <v>99</v>
      </c>
      <c r="E4214" s="273">
        <v>99</v>
      </c>
      <c r="F4214" s="273">
        <v>99</v>
      </c>
      <c r="G4214" s="273">
        <v>99</v>
      </c>
      <c r="H4214" s="273">
        <v>99</v>
      </c>
      <c r="I4214" s="273">
        <v>99</v>
      </c>
      <c r="J4214" s="273">
        <v>999</v>
      </c>
      <c r="K4214" s="273">
        <v>99</v>
      </c>
      <c r="L4214" s="273">
        <v>99</v>
      </c>
      <c r="M4214" s="273">
        <v>99</v>
      </c>
      <c r="N4214" s="273">
        <v>99</v>
      </c>
      <c r="O4214" s="273">
        <v>1</v>
      </c>
      <c r="Q4214" s="273">
        <v>101</v>
      </c>
      <c r="R4214" s="273">
        <v>602</v>
      </c>
      <c r="S4214" s="273">
        <v>597</v>
      </c>
      <c r="T4214" s="273">
        <v>6.8007230004518764</v>
      </c>
      <c r="U4214" s="273">
        <v>6.6936565755573234</v>
      </c>
      <c r="V4214" s="273">
        <v>16.196013289036543</v>
      </c>
      <c r="W4214" s="273">
        <v>56.279731993299826</v>
      </c>
      <c r="X4214" s="273">
        <v>142.83356669534203</v>
      </c>
      <c r="Y4214" s="273">
        <v>130.86362126245851</v>
      </c>
      <c r="Z4214" s="273">
        <v>131.95963149078733</v>
      </c>
      <c r="AA4214" s="273">
        <v>28.930763451748504</v>
      </c>
      <c r="AB4214" s="273">
        <v>3.4564252689830823</v>
      </c>
      <c r="AC4214" s="273">
        <v>-31.714945288826279</v>
      </c>
    </row>
    <row r="4215" spans="1:39" s="273" customFormat="1">
      <c r="A4215" s="273">
        <v>13</v>
      </c>
      <c r="B4215" s="273">
        <v>204</v>
      </c>
      <c r="C4215" s="273">
        <v>2005</v>
      </c>
      <c r="D4215" s="273">
        <v>99</v>
      </c>
      <c r="E4215" s="273">
        <v>99</v>
      </c>
      <c r="F4215" s="273">
        <v>99</v>
      </c>
      <c r="G4215" s="273">
        <v>99</v>
      </c>
      <c r="H4215" s="273">
        <v>99</v>
      </c>
      <c r="I4215" s="273">
        <v>99</v>
      </c>
      <c r="J4215" s="273">
        <v>999</v>
      </c>
      <c r="K4215" s="273">
        <v>99</v>
      </c>
      <c r="L4215" s="273">
        <v>99</v>
      </c>
      <c r="M4215" s="273">
        <v>99</v>
      </c>
      <c r="N4215" s="273">
        <v>99</v>
      </c>
      <c r="O4215" s="273">
        <v>4</v>
      </c>
      <c r="Q4215" s="273">
        <v>287</v>
      </c>
      <c r="R4215" s="273">
        <v>2495</v>
      </c>
      <c r="S4215" s="273">
        <v>2494</v>
      </c>
      <c r="T4215" s="273">
        <v>28.18572074107546</v>
      </c>
      <c r="U4215" s="273">
        <v>28.468884865817007</v>
      </c>
      <c r="V4215" s="273">
        <v>14.483366733466937</v>
      </c>
      <c r="W4215" s="273">
        <v>56.68765036086608</v>
      </c>
      <c r="X4215" s="273">
        <v>145.57179364145421</v>
      </c>
      <c r="Y4215" s="273">
        <v>134.2925450901804</v>
      </c>
      <c r="Z4215" s="273">
        <v>134.34639133921416</v>
      </c>
      <c r="AA4215" s="273">
        <v>28.277666247216409</v>
      </c>
      <c r="AB4215" s="273">
        <v>3.7513793042677976</v>
      </c>
      <c r="AC4215" s="273">
        <v>-59.043813055724797</v>
      </c>
    </row>
    <row r="4216" spans="1:39" s="273" customFormat="1">
      <c r="A4216" s="273">
        <v>13</v>
      </c>
      <c r="B4216" s="273">
        <v>205</v>
      </c>
      <c r="C4216" s="273">
        <v>2005</v>
      </c>
      <c r="D4216" s="273">
        <v>99</v>
      </c>
      <c r="E4216" s="273">
        <v>99</v>
      </c>
      <c r="F4216" s="273">
        <v>99</v>
      </c>
      <c r="G4216" s="273">
        <v>99</v>
      </c>
      <c r="H4216" s="273">
        <v>99</v>
      </c>
      <c r="I4216" s="273">
        <v>99</v>
      </c>
      <c r="J4216" s="273">
        <v>999</v>
      </c>
      <c r="K4216" s="273">
        <v>99</v>
      </c>
      <c r="L4216" s="273">
        <v>99</v>
      </c>
      <c r="M4216" s="273">
        <v>99</v>
      </c>
      <c r="N4216" s="273">
        <v>99</v>
      </c>
      <c r="O4216" s="273">
        <v>8</v>
      </c>
      <c r="Q4216" s="273">
        <v>55</v>
      </c>
      <c r="R4216" s="273">
        <v>194</v>
      </c>
      <c r="S4216" s="273">
        <v>194</v>
      </c>
      <c r="T4216" s="273">
        <v>2.1915951197469496</v>
      </c>
      <c r="U4216" s="273">
        <v>2.1063378506367876</v>
      </c>
      <c r="V4216" s="273">
        <v>22.453608247422679</v>
      </c>
      <c r="W4216" s="273">
        <v>56.489690721649453</v>
      </c>
      <c r="X4216" s="273">
        <v>138.44478448805441</v>
      </c>
      <c r="Y4216" s="273">
        <v>127.78453608247422</v>
      </c>
      <c r="Z4216" s="273">
        <v>127.78453608247422</v>
      </c>
      <c r="AA4216" s="273">
        <v>29.223433049827783</v>
      </c>
      <c r="AB4216" s="273">
        <v>4.0028851588658929</v>
      </c>
      <c r="AC4216" s="273">
        <v>-19.776514263305423</v>
      </c>
    </row>
    <row r="4217" spans="1:39" s="273" customFormat="1">
      <c r="A4217" s="273">
        <v>13</v>
      </c>
      <c r="B4217" s="273">
        <v>206</v>
      </c>
      <c r="C4217" s="273">
        <v>2005</v>
      </c>
      <c r="D4217" s="273">
        <v>99</v>
      </c>
      <c r="E4217" s="273">
        <v>99</v>
      </c>
      <c r="F4217" s="273">
        <v>99</v>
      </c>
      <c r="G4217" s="273">
        <v>99</v>
      </c>
      <c r="H4217" s="273">
        <v>99</v>
      </c>
      <c r="I4217" s="273">
        <v>99</v>
      </c>
      <c r="J4217" s="273">
        <v>999</v>
      </c>
      <c r="K4217" s="273">
        <v>99</v>
      </c>
      <c r="L4217" s="273">
        <v>99</v>
      </c>
      <c r="M4217" s="273">
        <v>99</v>
      </c>
      <c r="N4217" s="273">
        <v>99</v>
      </c>
      <c r="O4217" s="273">
        <v>9</v>
      </c>
      <c r="Q4217" s="273">
        <v>7</v>
      </c>
      <c r="R4217" s="273">
        <v>48</v>
      </c>
      <c r="S4217" s="273">
        <v>46</v>
      </c>
      <c r="T4217" s="273">
        <v>0.54225033890646179</v>
      </c>
      <c r="U4217" s="273">
        <v>0.55376951140068509</v>
      </c>
      <c r="V4217" s="273">
        <v>16.104166666666668</v>
      </c>
      <c r="W4217" s="273">
        <v>54.608695652173914</v>
      </c>
      <c r="X4217" s="273">
        <v>152.00207656193572</v>
      </c>
      <c r="Y4217" s="273">
        <v>135.78125000000003</v>
      </c>
      <c r="Z4217" s="273">
        <v>141.68478260869571</v>
      </c>
      <c r="AA4217" s="273">
        <v>33.399433524168359</v>
      </c>
      <c r="AB4217" s="273">
        <v>5.1392702107086032</v>
      </c>
      <c r="AC4217" s="273">
        <v>-66.889315838710246</v>
      </c>
    </row>
    <row r="4218" spans="1:39" s="273" customFormat="1">
      <c r="A4218" s="273">
        <v>13</v>
      </c>
      <c r="B4218" s="273">
        <v>207</v>
      </c>
      <c r="C4218" s="273">
        <v>2005</v>
      </c>
      <c r="D4218" s="273">
        <v>99</v>
      </c>
      <c r="E4218" s="273">
        <v>99</v>
      </c>
      <c r="F4218" s="273">
        <v>99</v>
      </c>
      <c r="G4218" s="273">
        <v>99</v>
      </c>
      <c r="H4218" s="273">
        <v>99</v>
      </c>
      <c r="I4218" s="273">
        <v>99</v>
      </c>
      <c r="J4218" s="273">
        <v>999</v>
      </c>
      <c r="K4218" s="273">
        <v>99</v>
      </c>
      <c r="L4218" s="273">
        <v>99</v>
      </c>
      <c r="M4218" s="273">
        <v>99</v>
      </c>
      <c r="N4218" s="273">
        <v>99</v>
      </c>
      <c r="O4218" s="273">
        <v>11</v>
      </c>
      <c r="Q4218" s="273">
        <v>267</v>
      </c>
      <c r="R4218" s="273">
        <v>2243</v>
      </c>
      <c r="S4218" s="273">
        <v>2199</v>
      </c>
      <c r="T4218" s="273">
        <v>25.338906461816546</v>
      </c>
      <c r="U4218" s="273">
        <v>25.308978747061101</v>
      </c>
      <c r="V4218" s="273">
        <v>16.231386535889435</v>
      </c>
      <c r="W4218" s="273">
        <v>56.381991814461138</v>
      </c>
      <c r="X4218" s="273">
        <v>146.58958242061863</v>
      </c>
      <c r="Y4218" s="273">
        <v>132.79977708426202</v>
      </c>
      <c r="Z4218" s="273">
        <v>135.45698044565697</v>
      </c>
      <c r="AA4218" s="273">
        <v>28.001758620390223</v>
      </c>
      <c r="AB4218" s="273">
        <v>4.4052929673488608</v>
      </c>
      <c r="AC4218" s="273">
        <v>-47.913216345340757</v>
      </c>
    </row>
    <row r="4219" spans="1:39" s="273" customFormat="1">
      <c r="A4219" s="273">
        <v>13</v>
      </c>
      <c r="B4219" s="273">
        <v>208</v>
      </c>
      <c r="C4219" s="273">
        <v>2005</v>
      </c>
      <c r="D4219" s="273">
        <v>99</v>
      </c>
      <c r="E4219" s="273">
        <v>99</v>
      </c>
      <c r="F4219" s="273">
        <v>99</v>
      </c>
      <c r="G4219" s="273">
        <v>99</v>
      </c>
      <c r="H4219" s="273">
        <v>99</v>
      </c>
      <c r="I4219" s="273">
        <v>99</v>
      </c>
      <c r="J4219" s="273">
        <v>999</v>
      </c>
      <c r="K4219" s="273">
        <v>99</v>
      </c>
      <c r="L4219" s="273">
        <v>99</v>
      </c>
      <c r="M4219" s="273">
        <v>99</v>
      </c>
      <c r="N4219" s="273">
        <v>99</v>
      </c>
      <c r="O4219" s="273">
        <v>14</v>
      </c>
      <c r="Q4219" s="273">
        <v>55</v>
      </c>
      <c r="R4219" s="273">
        <v>199</v>
      </c>
      <c r="S4219" s="273">
        <v>193</v>
      </c>
      <c r="T4219" s="273">
        <v>2.2480795300497065</v>
      </c>
      <c r="U4219" s="273">
        <v>2.2440176536707219</v>
      </c>
      <c r="V4219" s="273">
        <v>17.195979899497484</v>
      </c>
      <c r="W4219" s="273">
        <v>56.92227979274611</v>
      </c>
      <c r="X4219" s="273">
        <v>147.46048770395851</v>
      </c>
      <c r="Y4219" s="273">
        <v>132.7165829145728</v>
      </c>
      <c r="Z4219" s="273">
        <v>136.8424870466321</v>
      </c>
      <c r="AA4219" s="273">
        <v>31.814161770371872</v>
      </c>
      <c r="AB4219" s="273">
        <v>4.682584975889954</v>
      </c>
      <c r="AC4219" s="273">
        <v>-46.706680862788559</v>
      </c>
    </row>
    <row r="4220" spans="1:39" s="273" customFormat="1">
      <c r="A4220" s="273">
        <v>13</v>
      </c>
      <c r="B4220" s="273">
        <v>209</v>
      </c>
      <c r="C4220" s="273">
        <v>2005</v>
      </c>
      <c r="D4220" s="273">
        <v>99</v>
      </c>
      <c r="E4220" s="273">
        <v>99</v>
      </c>
      <c r="F4220" s="273">
        <v>99</v>
      </c>
      <c r="G4220" s="273">
        <v>99</v>
      </c>
      <c r="H4220" s="273">
        <v>99</v>
      </c>
      <c r="I4220" s="273">
        <v>99</v>
      </c>
      <c r="J4220" s="273">
        <v>999</v>
      </c>
      <c r="K4220" s="273">
        <v>99</v>
      </c>
      <c r="L4220" s="273">
        <v>99</v>
      </c>
      <c r="M4220" s="273">
        <v>99</v>
      </c>
      <c r="N4220" s="273">
        <v>99</v>
      </c>
      <c r="O4220" s="273">
        <v>15</v>
      </c>
      <c r="Q4220" s="273">
        <v>27</v>
      </c>
      <c r="R4220" s="273">
        <v>113</v>
      </c>
      <c r="S4220" s="273">
        <v>94</v>
      </c>
      <c r="T4220" s="273">
        <v>1.2765476728422951</v>
      </c>
      <c r="U4220" s="273">
        <v>1.2082838650979242</v>
      </c>
      <c r="V4220" s="273">
        <v>16.849557522123899</v>
      </c>
      <c r="W4220" s="273">
        <v>53.265957446808514</v>
      </c>
      <c r="X4220" s="273">
        <v>163.97089137959131</v>
      </c>
      <c r="Y4220" s="273">
        <v>125.84690265486728</v>
      </c>
      <c r="Z4220" s="273">
        <v>151.28404255319151</v>
      </c>
      <c r="AA4220" s="273">
        <v>33.660088441216558</v>
      </c>
      <c r="AB4220" s="273">
        <v>4.4820576864395214</v>
      </c>
      <c r="AC4220" s="273">
        <v>-53.013638383121034</v>
      </c>
    </row>
    <row r="4221" spans="1:39" s="273" customFormat="1">
      <c r="A4221" s="273">
        <v>13</v>
      </c>
      <c r="B4221" s="273">
        <v>210</v>
      </c>
      <c r="C4221" s="273">
        <v>2005</v>
      </c>
      <c r="D4221" s="273">
        <v>99</v>
      </c>
      <c r="E4221" s="273">
        <v>99</v>
      </c>
      <c r="F4221" s="273">
        <v>99</v>
      </c>
      <c r="G4221" s="273">
        <v>99</v>
      </c>
      <c r="H4221" s="273">
        <v>99</v>
      </c>
      <c r="I4221" s="273">
        <v>99</v>
      </c>
      <c r="J4221" s="273">
        <v>999</v>
      </c>
      <c r="K4221" s="273">
        <v>99</v>
      </c>
      <c r="L4221" s="273">
        <v>99</v>
      </c>
      <c r="M4221" s="273">
        <v>99</v>
      </c>
      <c r="N4221" s="273">
        <v>99</v>
      </c>
      <c r="O4221" s="273">
        <v>16</v>
      </c>
      <c r="Q4221" s="273">
        <v>339</v>
      </c>
      <c r="R4221" s="273">
        <v>2669</v>
      </c>
      <c r="S4221" s="273">
        <v>2595</v>
      </c>
      <c r="T4221" s="273">
        <v>30.151378219611392</v>
      </c>
      <c r="U4221" s="273">
        <v>29.880247290055475</v>
      </c>
      <c r="V4221" s="273">
        <v>14.576620457100036</v>
      </c>
      <c r="W4221" s="273">
        <v>54.904046242774569</v>
      </c>
      <c r="X4221" s="273">
        <v>146.32043927976895</v>
      </c>
      <c r="Y4221" s="273">
        <v>131.76122143124741</v>
      </c>
      <c r="Z4221" s="273">
        <v>135.51857418111737</v>
      </c>
      <c r="AA4221" s="273">
        <v>28.921155358218314</v>
      </c>
      <c r="AB4221" s="273">
        <v>4.3003386305005193</v>
      </c>
      <c r="AC4221" s="273">
        <v>-65.007062250304188</v>
      </c>
    </row>
    <row r="4222" spans="1:39" s="273" customFormat="1">
      <c r="A4222" s="273">
        <v>13</v>
      </c>
      <c r="B4222" s="273">
        <v>211</v>
      </c>
      <c r="C4222" s="273">
        <v>2005</v>
      </c>
      <c r="D4222" s="273">
        <v>99</v>
      </c>
      <c r="E4222" s="273">
        <v>99</v>
      </c>
      <c r="F4222" s="273">
        <v>99</v>
      </c>
      <c r="G4222" s="273">
        <v>99</v>
      </c>
      <c r="H4222" s="273">
        <v>99</v>
      </c>
      <c r="I4222" s="273">
        <v>99</v>
      </c>
      <c r="J4222" s="273">
        <v>999</v>
      </c>
      <c r="K4222" s="273">
        <v>99</v>
      </c>
      <c r="L4222" s="273">
        <v>99</v>
      </c>
      <c r="M4222" s="273">
        <v>99</v>
      </c>
      <c r="N4222" s="273">
        <v>99</v>
      </c>
      <c r="O4222" s="273">
        <v>18</v>
      </c>
      <c r="Q4222" s="273">
        <v>46</v>
      </c>
      <c r="R4222" s="273">
        <v>234</v>
      </c>
      <c r="S4222" s="273">
        <v>234</v>
      </c>
      <c r="T4222" s="273">
        <v>2.6434704021690005</v>
      </c>
      <c r="U4222" s="273">
        <v>2.8196660525567441</v>
      </c>
      <c r="V4222" s="273">
        <v>15.393162393162401</v>
      </c>
      <c r="W4222" s="273">
        <v>56.132478632478623</v>
      </c>
      <c r="X4222" s="273">
        <v>153.64984119046949</v>
      </c>
      <c r="Y4222" s="273">
        <v>141.81880341880344</v>
      </c>
      <c r="Z4222" s="273">
        <v>141.81880341880344</v>
      </c>
      <c r="AA4222" s="273">
        <v>29.767035434658123</v>
      </c>
      <c r="AB4222" s="273">
        <v>4.002613015318679</v>
      </c>
      <c r="AC4222" s="273">
        <v>-59.858663769467391</v>
      </c>
    </row>
    <row r="4223" spans="1:39" s="273" customFormat="1">
      <c r="A4223" s="273">
        <v>13</v>
      </c>
      <c r="B4223" s="273">
        <v>212</v>
      </c>
      <c r="C4223" s="273">
        <v>2005</v>
      </c>
      <c r="D4223" s="273">
        <v>99</v>
      </c>
      <c r="E4223" s="273">
        <v>99</v>
      </c>
      <c r="F4223" s="273">
        <v>99</v>
      </c>
      <c r="G4223" s="273">
        <v>99</v>
      </c>
      <c r="H4223" s="273">
        <v>99</v>
      </c>
      <c r="I4223" s="273">
        <v>99</v>
      </c>
      <c r="J4223" s="273">
        <v>999</v>
      </c>
      <c r="K4223" s="273">
        <v>99</v>
      </c>
      <c r="L4223" s="273">
        <v>99</v>
      </c>
      <c r="M4223" s="273">
        <v>99</v>
      </c>
      <c r="N4223" s="273">
        <v>99</v>
      </c>
      <c r="O4223" s="273">
        <v>54</v>
      </c>
      <c r="Q4223" s="273">
        <v>20</v>
      </c>
      <c r="R4223" s="273">
        <v>53</v>
      </c>
      <c r="S4223" s="273">
        <v>53</v>
      </c>
      <c r="T4223" s="273">
        <v>0.5987347492092181</v>
      </c>
      <c r="U4223" s="273">
        <v>0.69474601670425484</v>
      </c>
      <c r="V4223" s="273">
        <v>19.84905660377359</v>
      </c>
      <c r="W4223" s="273">
        <v>55.226415094339607</v>
      </c>
      <c r="X4223" s="273">
        <v>167.14773400928064</v>
      </c>
      <c r="Y4223" s="273">
        <v>154.27735849056603</v>
      </c>
      <c r="Z4223" s="273">
        <v>154.27735849056603</v>
      </c>
      <c r="AA4223" s="273">
        <v>34.359440994801702</v>
      </c>
      <c r="AB4223" s="273">
        <v>3.1601379802330998</v>
      </c>
      <c r="AC4223" s="273">
        <v>-72.561161918015699</v>
      </c>
    </row>
    <row r="4224" spans="1:39">
      <c r="A4224">
        <v>15</v>
      </c>
      <c r="B4224">
        <v>1</v>
      </c>
      <c r="C4224">
        <v>2024</v>
      </c>
      <c r="D4224">
        <v>1</v>
      </c>
      <c r="E4224">
        <v>99</v>
      </c>
      <c r="F4224">
        <v>99</v>
      </c>
      <c r="G4224">
        <v>99</v>
      </c>
      <c r="H4224">
        <v>99</v>
      </c>
      <c r="I4224">
        <v>99</v>
      </c>
      <c r="J4224">
        <v>999</v>
      </c>
      <c r="K4224">
        <v>0</v>
      </c>
      <c r="M4224">
        <v>99</v>
      </c>
      <c r="N4224">
        <v>99</v>
      </c>
      <c r="O4224">
        <v>99</v>
      </c>
      <c r="P4224">
        <v>99</v>
      </c>
      <c r="Q4224">
        <v>191</v>
      </c>
      <c r="R4224">
        <v>1806</v>
      </c>
      <c r="S4224">
        <v>1802</v>
      </c>
      <c r="T4224">
        <v>98.634625887493129</v>
      </c>
      <c r="U4224">
        <v>98.491257704967879</v>
      </c>
      <c r="V4224">
        <v>5.4933554817275763</v>
      </c>
      <c r="W4224">
        <v>59.99445061043285</v>
      </c>
      <c r="X4224">
        <v>149.46296742890252</v>
      </c>
      <c r="Y4224">
        <v>137.72857142857148</v>
      </c>
      <c r="Z4224">
        <v>138.03429522752501</v>
      </c>
      <c r="AA4224">
        <v>29.598485883025159</v>
      </c>
      <c r="AB4224">
        <v>3.7263456333508009</v>
      </c>
      <c r="AC4224">
        <v>-54.754911706134195</v>
      </c>
      <c r="AD4224">
        <v>39</v>
      </c>
      <c r="AE4224">
        <v>0</v>
      </c>
      <c r="AF4224">
        <v>0</v>
      </c>
      <c r="AG4224">
        <v>1</v>
      </c>
      <c r="AH4224">
        <v>53</v>
      </c>
      <c r="AI4224">
        <v>15</v>
      </c>
      <c r="AJ4224">
        <v>3</v>
      </c>
      <c r="AK4224">
        <v>17</v>
      </c>
      <c r="AL4224">
        <v>0</v>
      </c>
      <c r="AM4224">
        <v>0</v>
      </c>
    </row>
    <row r="4225" spans="1:39">
      <c r="A4225">
        <v>15</v>
      </c>
      <c r="B4225">
        <v>2</v>
      </c>
      <c r="C4225">
        <v>2024</v>
      </c>
      <c r="D4225">
        <v>1</v>
      </c>
      <c r="E4225">
        <v>99</v>
      </c>
      <c r="F4225">
        <v>99</v>
      </c>
      <c r="G4225">
        <v>99</v>
      </c>
      <c r="H4225">
        <v>99</v>
      </c>
      <c r="I4225">
        <v>99</v>
      </c>
      <c r="J4225">
        <v>999</v>
      </c>
      <c r="K4225">
        <v>4</v>
      </c>
      <c r="M4225">
        <v>99</v>
      </c>
      <c r="N4225">
        <v>99</v>
      </c>
      <c r="O4225">
        <v>99</v>
      </c>
      <c r="P4225">
        <v>99</v>
      </c>
      <c r="Q4225">
        <v>3</v>
      </c>
      <c r="R4225">
        <v>14</v>
      </c>
      <c r="S4225">
        <v>14</v>
      </c>
      <c r="T4225">
        <v>0.76460950300382324</v>
      </c>
      <c r="U4225">
        <v>1.0234090060467689</v>
      </c>
      <c r="V4225">
        <v>8.9285714285714306</v>
      </c>
      <c r="W4225">
        <v>50.214285714285722</v>
      </c>
      <c r="X4225">
        <v>200.01547748026624</v>
      </c>
      <c r="Y4225">
        <v>184.61428571428576</v>
      </c>
      <c r="Z4225">
        <v>184.61428571428576</v>
      </c>
      <c r="AA4225">
        <v>39.210200151470374</v>
      </c>
      <c r="AB4225">
        <v>4.7234758906758012</v>
      </c>
      <c r="AC4225">
        <v>-47.060601771232967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</row>
    <row r="4226" spans="1:39">
      <c r="A4226">
        <v>15</v>
      </c>
      <c r="B4226">
        <v>3</v>
      </c>
      <c r="C4226">
        <v>2024</v>
      </c>
      <c r="D4226">
        <v>1</v>
      </c>
      <c r="E4226">
        <v>99</v>
      </c>
      <c r="F4226">
        <v>99</v>
      </c>
      <c r="G4226">
        <v>99</v>
      </c>
      <c r="H4226">
        <v>99</v>
      </c>
      <c r="I4226">
        <v>99</v>
      </c>
      <c r="J4226">
        <v>999</v>
      </c>
      <c r="K4226">
        <v>7</v>
      </c>
      <c r="M4226">
        <v>99</v>
      </c>
      <c r="N4226">
        <v>99</v>
      </c>
      <c r="O4226">
        <v>99</v>
      </c>
      <c r="P4226">
        <v>99</v>
      </c>
      <c r="Q4226">
        <v>5</v>
      </c>
      <c r="R4226">
        <v>10</v>
      </c>
      <c r="S4226">
        <v>9</v>
      </c>
      <c r="T4226">
        <v>0.54614964500273089</v>
      </c>
      <c r="U4226">
        <v>0.4236420705600239</v>
      </c>
      <c r="V4226">
        <v>0</v>
      </c>
      <c r="W4226">
        <v>60.888888888888879</v>
      </c>
      <c r="X4226">
        <v>132.75189599133262</v>
      </c>
      <c r="Y4226">
        <v>106.99</v>
      </c>
      <c r="Z4226">
        <v>118.87777777777778</v>
      </c>
      <c r="AA4226">
        <v>31.416654386479593</v>
      </c>
      <c r="AB4226">
        <v>0.99380798999999675</v>
      </c>
      <c r="AC4226">
        <v>-38.655718996683355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</row>
    <row r="4227" spans="1:39" s="275" customFormat="1">
      <c r="A4227" s="275">
        <v>15</v>
      </c>
      <c r="B4227" s="275">
        <v>4</v>
      </c>
      <c r="C4227" s="275">
        <v>2024</v>
      </c>
      <c r="D4227" s="275">
        <v>2</v>
      </c>
      <c r="E4227" s="275">
        <v>99</v>
      </c>
      <c r="F4227" s="275">
        <v>99</v>
      </c>
      <c r="G4227" s="275">
        <v>99</v>
      </c>
      <c r="H4227" s="275">
        <v>99</v>
      </c>
      <c r="I4227" s="275">
        <v>99</v>
      </c>
      <c r="J4227" s="275">
        <v>999</v>
      </c>
      <c r="K4227" s="275">
        <v>0</v>
      </c>
      <c r="M4227" s="275">
        <v>99</v>
      </c>
      <c r="N4227" s="275">
        <v>99</v>
      </c>
      <c r="O4227" s="275">
        <v>99</v>
      </c>
      <c r="P4227" s="275">
        <v>99</v>
      </c>
      <c r="Q4227" s="275">
        <v>159</v>
      </c>
      <c r="R4227" s="275">
        <v>1604</v>
      </c>
      <c r="S4227" s="275">
        <v>1602</v>
      </c>
      <c r="T4227" s="275">
        <v>98.707692307692326</v>
      </c>
      <c r="U4227" s="275">
        <v>98.298219771745593</v>
      </c>
      <c r="V4227" s="275">
        <v>5.566084788029924</v>
      </c>
      <c r="W4227" s="275">
        <v>59.792134831460658</v>
      </c>
      <c r="X4227" s="275">
        <v>149.68314587312869</v>
      </c>
      <c r="Y4227" s="275">
        <v>137.95897755610957</v>
      </c>
      <c r="Z4227" s="275">
        <v>138.13121098626701</v>
      </c>
      <c r="AA4227" s="275">
        <v>30.094447244683597</v>
      </c>
      <c r="AB4227" s="275">
        <v>3.7946493720733394</v>
      </c>
      <c r="AC4227" s="275">
        <v>-52.243848521372279</v>
      </c>
      <c r="AD4227" s="275">
        <v>30</v>
      </c>
      <c r="AE4227" s="275">
        <v>0</v>
      </c>
      <c r="AF4227" s="275">
        <v>0</v>
      </c>
      <c r="AG4227" s="275">
        <v>5</v>
      </c>
      <c r="AH4227" s="275">
        <v>49</v>
      </c>
      <c r="AI4227" s="275">
        <v>18</v>
      </c>
      <c r="AJ4227" s="275">
        <v>9</v>
      </c>
      <c r="AK4227" s="275">
        <v>9</v>
      </c>
      <c r="AL4227" s="275">
        <v>0</v>
      </c>
      <c r="AM4227" s="275">
        <v>0</v>
      </c>
    </row>
    <row r="4228" spans="1:39" s="276" customFormat="1">
      <c r="A4228" s="276">
        <v>15</v>
      </c>
      <c r="B4228" s="276">
        <v>5</v>
      </c>
      <c r="C4228" s="276">
        <v>2024</v>
      </c>
      <c r="D4228" s="276">
        <v>2</v>
      </c>
      <c r="E4228" s="276">
        <v>99</v>
      </c>
      <c r="F4228" s="276">
        <v>99</v>
      </c>
      <c r="G4228" s="276">
        <v>99</v>
      </c>
      <c r="H4228" s="276">
        <v>99</v>
      </c>
      <c r="I4228" s="276">
        <v>99</v>
      </c>
      <c r="J4228" s="276">
        <v>999</v>
      </c>
      <c r="K4228" s="276">
        <v>4</v>
      </c>
      <c r="M4228" s="276">
        <v>99</v>
      </c>
      <c r="N4228" s="276">
        <v>99</v>
      </c>
      <c r="O4228" s="276">
        <v>99</v>
      </c>
      <c r="P4228" s="276">
        <v>99</v>
      </c>
      <c r="Q4228" s="276">
        <v>5</v>
      </c>
      <c r="R4228" s="276">
        <v>21</v>
      </c>
      <c r="S4228" s="276">
        <v>21</v>
      </c>
      <c r="T4228" s="276">
        <v>1.2923076923076919</v>
      </c>
      <c r="U4228" s="276">
        <v>1.7017802282544403</v>
      </c>
      <c r="V4228" s="276">
        <v>11.333333333333336</v>
      </c>
      <c r="W4228" s="276">
        <v>54.04761904761903</v>
      </c>
      <c r="X4228" s="276">
        <v>197.64742299953565</v>
      </c>
      <c r="Y4228" s="276">
        <v>182.42857142857139</v>
      </c>
      <c r="Z4228" s="276">
        <v>182.42857142857139</v>
      </c>
      <c r="AA4228" s="276">
        <v>33.654450535053051</v>
      </c>
      <c r="AB4228" s="276">
        <v>4.3257390282573995</v>
      </c>
      <c r="AC4228" s="276">
        <v>-72.901265370114118</v>
      </c>
      <c r="AD4228" s="276">
        <v>1</v>
      </c>
      <c r="AE4228" s="276">
        <v>0</v>
      </c>
      <c r="AF4228" s="276">
        <v>0</v>
      </c>
      <c r="AG4228" s="276">
        <v>3</v>
      </c>
      <c r="AH4228" s="276">
        <v>2</v>
      </c>
      <c r="AI4228" s="276">
        <v>0</v>
      </c>
      <c r="AJ4228" s="276">
        <v>0</v>
      </c>
      <c r="AK4228" s="276">
        <v>0</v>
      </c>
      <c r="AL4228" s="276">
        <v>0</v>
      </c>
      <c r="AM4228" s="276">
        <v>0</v>
      </c>
    </row>
    <row r="4229" spans="1:39" s="277" customFormat="1">
      <c r="A4229" s="277">
        <v>15</v>
      </c>
      <c r="B4229" s="277">
        <v>7</v>
      </c>
      <c r="C4229" s="277">
        <v>2024</v>
      </c>
      <c r="D4229" s="277">
        <v>3</v>
      </c>
      <c r="E4229" s="277">
        <v>99</v>
      </c>
      <c r="F4229" s="277">
        <v>99</v>
      </c>
      <c r="G4229" s="277">
        <v>99</v>
      </c>
      <c r="H4229" s="277">
        <v>99</v>
      </c>
      <c r="I4229" s="277">
        <v>99</v>
      </c>
      <c r="J4229" s="277">
        <v>999</v>
      </c>
      <c r="K4229" s="277">
        <v>0</v>
      </c>
      <c r="M4229" s="277">
        <v>99</v>
      </c>
      <c r="N4229" s="277">
        <v>99</v>
      </c>
      <c r="O4229" s="277">
        <v>99</v>
      </c>
      <c r="P4229" s="277">
        <v>99</v>
      </c>
      <c r="Q4229" s="277">
        <v>154</v>
      </c>
      <c r="R4229" s="277">
        <v>1437</v>
      </c>
      <c r="S4229" s="277">
        <v>1435</v>
      </c>
      <c r="T4229" s="277">
        <v>96.702557200538365</v>
      </c>
      <c r="U4229" s="277">
        <v>95.358956191151435</v>
      </c>
      <c r="V4229" s="277">
        <v>5.1343075852470434</v>
      </c>
      <c r="W4229" s="277">
        <v>60.268292682926834</v>
      </c>
      <c r="X4229" s="277">
        <v>147.02126360216857</v>
      </c>
      <c r="Y4229" s="277">
        <v>135.52073764787733</v>
      </c>
      <c r="Z4229" s="277">
        <v>135.70961672473848</v>
      </c>
      <c r="AA4229" s="277">
        <v>27.509894416262821</v>
      </c>
      <c r="AB4229" s="277">
        <v>3.641773442954257</v>
      </c>
      <c r="AC4229" s="277">
        <v>-56.895971275273027</v>
      </c>
      <c r="AD4229" s="277">
        <v>19</v>
      </c>
      <c r="AE4229" s="277">
        <v>5</v>
      </c>
      <c r="AF4229" s="277">
        <v>0</v>
      </c>
      <c r="AG4229" s="277">
        <v>5</v>
      </c>
      <c r="AH4229" s="277">
        <v>94</v>
      </c>
      <c r="AI4229" s="277">
        <v>9</v>
      </c>
      <c r="AJ4229" s="277">
        <v>5</v>
      </c>
      <c r="AK4229" s="277">
        <v>3</v>
      </c>
      <c r="AL4229" s="277">
        <v>0</v>
      </c>
      <c r="AM4229" s="277">
        <v>0</v>
      </c>
    </row>
    <row r="4230" spans="1:39" s="277" customFormat="1">
      <c r="A4230" s="277">
        <v>15</v>
      </c>
      <c r="B4230" s="277">
        <v>8</v>
      </c>
      <c r="C4230" s="277">
        <v>2024</v>
      </c>
      <c r="D4230" s="277">
        <v>3</v>
      </c>
      <c r="E4230" s="277">
        <v>99</v>
      </c>
      <c r="F4230" s="277">
        <v>99</v>
      </c>
      <c r="G4230" s="277">
        <v>99</v>
      </c>
      <c r="H4230" s="277">
        <v>99</v>
      </c>
      <c r="I4230" s="277">
        <v>99</v>
      </c>
      <c r="J4230" s="277">
        <v>999</v>
      </c>
      <c r="K4230" s="277">
        <v>4</v>
      </c>
      <c r="M4230" s="277">
        <v>99</v>
      </c>
      <c r="N4230" s="277">
        <v>99</v>
      </c>
      <c r="O4230" s="277">
        <v>99</v>
      </c>
      <c r="P4230" s="277">
        <v>99</v>
      </c>
      <c r="Q4230" s="277">
        <v>6</v>
      </c>
      <c r="R4230" s="277">
        <v>49</v>
      </c>
      <c r="S4230" s="277">
        <v>49</v>
      </c>
      <c r="T4230" s="277">
        <v>3.2974427994616407</v>
      </c>
      <c r="U4230" s="277">
        <v>4.6410438088485435</v>
      </c>
      <c r="V4230" s="277">
        <v>8.6734693877551017</v>
      </c>
      <c r="W4230" s="277">
        <v>53.081632653061213</v>
      </c>
      <c r="X4230" s="277">
        <v>209.56508280451953</v>
      </c>
      <c r="Y4230" s="277">
        <v>193.42857142857127</v>
      </c>
      <c r="Z4230" s="277">
        <v>193.42857142857127</v>
      </c>
      <c r="AA4230" s="277">
        <v>38.512478762190753</v>
      </c>
      <c r="AB4230" s="277">
        <v>6.5584864315800386</v>
      </c>
      <c r="AC4230" s="277">
        <v>-75.494224061197286</v>
      </c>
      <c r="AD4230" s="277">
        <v>0</v>
      </c>
      <c r="AE4230" s="277">
        <v>0</v>
      </c>
      <c r="AF4230" s="277">
        <v>0</v>
      </c>
      <c r="AG4230" s="277">
        <v>0</v>
      </c>
      <c r="AH4230" s="277">
        <v>1</v>
      </c>
      <c r="AI4230" s="277">
        <v>0</v>
      </c>
      <c r="AJ4230" s="277">
        <v>0</v>
      </c>
      <c r="AK4230" s="277">
        <v>0</v>
      </c>
      <c r="AL4230" s="277">
        <v>0</v>
      </c>
      <c r="AM4230" s="277">
        <v>0</v>
      </c>
    </row>
    <row r="4231" spans="1:39" s="283" customFormat="1">
      <c r="A4231" s="283">
        <v>15</v>
      </c>
      <c r="B4231" s="283">
        <v>10</v>
      </c>
      <c r="C4231" s="283">
        <v>2024</v>
      </c>
      <c r="D4231" s="283">
        <v>4</v>
      </c>
      <c r="E4231" s="283">
        <v>99</v>
      </c>
      <c r="F4231" s="283">
        <v>99</v>
      </c>
      <c r="G4231" s="283">
        <v>99</v>
      </c>
      <c r="H4231" s="283">
        <v>99</v>
      </c>
      <c r="I4231" s="283">
        <v>99</v>
      </c>
      <c r="J4231" s="283">
        <v>999</v>
      </c>
      <c r="K4231" s="283">
        <v>0</v>
      </c>
      <c r="M4231" s="283">
        <v>99</v>
      </c>
      <c r="N4231" s="283">
        <v>99</v>
      </c>
      <c r="O4231" s="283">
        <v>99</v>
      </c>
      <c r="P4231" s="283">
        <v>99</v>
      </c>
      <c r="Q4231" s="283">
        <v>178</v>
      </c>
      <c r="R4231" s="283">
        <v>1533</v>
      </c>
      <c r="S4231" s="283">
        <v>1531</v>
      </c>
      <c r="T4231" s="283">
        <v>98.458574181117527</v>
      </c>
      <c r="U4231" s="283">
        <v>98.059486265636565</v>
      </c>
      <c r="V4231" s="283">
        <v>4.5375081539465087</v>
      </c>
      <c r="W4231" s="283">
        <v>60.361201828870001</v>
      </c>
      <c r="X4231" s="283">
        <v>147.92329671743141</v>
      </c>
      <c r="Y4231" s="283">
        <v>136.4021526418785</v>
      </c>
      <c r="Z4231" s="283">
        <v>136.58033964728921</v>
      </c>
      <c r="AA4231" s="283">
        <v>30.33160835170893</v>
      </c>
      <c r="AB4231" s="283">
        <v>4.0163980819063667</v>
      </c>
      <c r="AC4231" s="283">
        <v>-62.475050530917905</v>
      </c>
      <c r="AD4231" s="283">
        <v>34</v>
      </c>
      <c r="AE4231" s="283">
        <v>7</v>
      </c>
      <c r="AF4231" s="283">
        <v>0</v>
      </c>
      <c r="AG4231" s="283">
        <v>2</v>
      </c>
      <c r="AH4231" s="283">
        <v>56</v>
      </c>
      <c r="AI4231" s="283">
        <v>13</v>
      </c>
      <c r="AJ4231" s="283">
        <v>9</v>
      </c>
      <c r="AK4231" s="283">
        <v>11</v>
      </c>
      <c r="AL4231" s="283">
        <v>0</v>
      </c>
      <c r="AM4231" s="283">
        <v>0</v>
      </c>
    </row>
    <row r="4232" spans="1:39" s="284" customFormat="1">
      <c r="A4232" s="284">
        <v>15</v>
      </c>
      <c r="B4232" s="284">
        <v>11</v>
      </c>
      <c r="C4232" s="284">
        <v>2024</v>
      </c>
      <c r="D4232" s="284">
        <v>4</v>
      </c>
      <c r="E4232" s="284">
        <v>99</v>
      </c>
      <c r="F4232" s="284">
        <v>99</v>
      </c>
      <c r="G4232" s="284">
        <v>99</v>
      </c>
      <c r="H4232" s="284">
        <v>99</v>
      </c>
      <c r="I4232" s="284">
        <v>99</v>
      </c>
      <c r="J4232" s="284">
        <v>999</v>
      </c>
      <c r="K4232" s="284">
        <v>4</v>
      </c>
      <c r="M4232" s="284">
        <v>99</v>
      </c>
      <c r="N4232" s="284">
        <v>99</v>
      </c>
      <c r="O4232" s="284">
        <v>99</v>
      </c>
      <c r="P4232" s="284">
        <v>99</v>
      </c>
      <c r="Q4232" s="284">
        <v>4</v>
      </c>
      <c r="R4232" s="284">
        <v>22</v>
      </c>
      <c r="S4232" s="284">
        <v>22</v>
      </c>
      <c r="T4232" s="284">
        <v>1.4129736673089277</v>
      </c>
      <c r="U4232" s="284">
        <v>1.8936187673657952</v>
      </c>
      <c r="V4232" s="284">
        <v>4.5909090909090908</v>
      </c>
      <c r="W4232" s="284">
        <v>52.681818181818173</v>
      </c>
      <c r="X4232" s="284">
        <v>198.85748054762144</v>
      </c>
      <c r="Y4232" s="284">
        <v>183.54545454545456</v>
      </c>
      <c r="Z4232" s="284">
        <v>183.54545454545456</v>
      </c>
      <c r="AA4232" s="284">
        <v>57.013728229362151</v>
      </c>
      <c r="AB4232" s="284">
        <v>8.5513760914750758</v>
      </c>
      <c r="AC4232" s="284">
        <v>-91.108281215748761</v>
      </c>
      <c r="AD4232" s="284">
        <v>0</v>
      </c>
      <c r="AE4232" s="284">
        <v>0</v>
      </c>
      <c r="AF4232" s="284">
        <v>0</v>
      </c>
      <c r="AG4232" s="284">
        <v>0</v>
      </c>
      <c r="AH4232" s="284">
        <v>0</v>
      </c>
      <c r="AI4232" s="284">
        <v>0</v>
      </c>
      <c r="AJ4232" s="284">
        <v>0</v>
      </c>
      <c r="AK4232" s="284">
        <v>0</v>
      </c>
      <c r="AL4232" s="284">
        <v>0</v>
      </c>
      <c r="AM4232" s="284">
        <v>0</v>
      </c>
    </row>
    <row r="4233" spans="1:39" s="284" customFormat="1">
      <c r="A4233" s="284">
        <v>15</v>
      </c>
      <c r="B4233" s="284">
        <v>12</v>
      </c>
      <c r="C4233" s="284">
        <v>2024</v>
      </c>
      <c r="D4233" s="284">
        <v>4</v>
      </c>
      <c r="E4233" s="284">
        <v>99</v>
      </c>
      <c r="F4233" s="284">
        <v>99</v>
      </c>
      <c r="G4233" s="284">
        <v>99</v>
      </c>
      <c r="H4233" s="284">
        <v>99</v>
      </c>
      <c r="I4233" s="284">
        <v>99</v>
      </c>
      <c r="J4233" s="284">
        <v>999</v>
      </c>
      <c r="K4233" s="284">
        <v>7</v>
      </c>
      <c r="M4233" s="284">
        <v>99</v>
      </c>
      <c r="N4233" s="284">
        <v>99</v>
      </c>
      <c r="O4233" s="284">
        <v>99</v>
      </c>
      <c r="P4233" s="284">
        <v>99</v>
      </c>
      <c r="Q4233" s="284">
        <v>2</v>
      </c>
      <c r="R4233" s="284">
        <v>2</v>
      </c>
      <c r="S4233" s="284">
        <v>1</v>
      </c>
      <c r="T4233" s="284">
        <v>0.12845215157353887</v>
      </c>
      <c r="U4233" s="284">
        <v>4.6894966997667042E-2</v>
      </c>
      <c r="V4233" s="284">
        <v>0</v>
      </c>
      <c r="W4233" s="284">
        <v>62</v>
      </c>
      <c r="X4233" s="284">
        <v>120.04333694474541</v>
      </c>
      <c r="Y4233" s="284">
        <v>50</v>
      </c>
      <c r="Z4233" s="284">
        <v>100</v>
      </c>
      <c r="AA4233" s="284">
        <v>0</v>
      </c>
      <c r="AB4233" s="284">
        <v>0</v>
      </c>
      <c r="AD4233" s="284">
        <v>0</v>
      </c>
      <c r="AE4233" s="284">
        <v>0</v>
      </c>
      <c r="AF4233" s="284">
        <v>0</v>
      </c>
      <c r="AG4233" s="284">
        <v>0</v>
      </c>
      <c r="AH4233" s="284">
        <v>0</v>
      </c>
      <c r="AI4233" s="284">
        <v>0</v>
      </c>
      <c r="AJ4233" s="284">
        <v>0</v>
      </c>
      <c r="AK4233" s="284">
        <v>0</v>
      </c>
      <c r="AL4233" s="284">
        <v>0</v>
      </c>
      <c r="AM4233" s="284">
        <v>0</v>
      </c>
    </row>
    <row r="4234" spans="1:39">
      <c r="A4234">
        <v>16</v>
      </c>
      <c r="B4234">
        <v>1</v>
      </c>
      <c r="C4234">
        <v>2024</v>
      </c>
      <c r="D4234">
        <v>1</v>
      </c>
      <c r="E4234">
        <v>99</v>
      </c>
      <c r="F4234">
        <v>174</v>
      </c>
      <c r="G4234">
        <v>99</v>
      </c>
      <c r="H4234">
        <v>99</v>
      </c>
      <c r="I4234">
        <v>99</v>
      </c>
      <c r="J4234">
        <v>103</v>
      </c>
      <c r="M4234">
        <v>99</v>
      </c>
      <c r="N4234">
        <v>99</v>
      </c>
      <c r="O4234">
        <v>99</v>
      </c>
      <c r="P4234">
        <v>99</v>
      </c>
      <c r="Q4234">
        <v>1</v>
      </c>
      <c r="R4234">
        <v>3</v>
      </c>
      <c r="S4234">
        <v>3</v>
      </c>
      <c r="T4234">
        <v>0.16384489350081924</v>
      </c>
      <c r="U4234">
        <v>0.18400455200415289</v>
      </c>
      <c r="V4234">
        <v>0</v>
      </c>
      <c r="W4234">
        <v>60</v>
      </c>
      <c r="X4234">
        <v>167.82231852654397</v>
      </c>
      <c r="Y4234">
        <v>154.9</v>
      </c>
      <c r="Z4234">
        <v>154.9</v>
      </c>
      <c r="AA4234">
        <v>19.724265934798979</v>
      </c>
      <c r="AB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</row>
    <row r="4235" spans="1:39">
      <c r="A4235">
        <v>16</v>
      </c>
      <c r="B4235">
        <v>2</v>
      </c>
      <c r="C4235">
        <v>2024</v>
      </c>
      <c r="D4235">
        <v>2</v>
      </c>
      <c r="E4235">
        <v>99</v>
      </c>
      <c r="F4235">
        <v>174</v>
      </c>
      <c r="G4235">
        <v>99</v>
      </c>
      <c r="H4235">
        <v>99</v>
      </c>
      <c r="I4235">
        <v>99</v>
      </c>
      <c r="J4235">
        <v>103</v>
      </c>
      <c r="M4235">
        <v>99</v>
      </c>
      <c r="N4235">
        <v>99</v>
      </c>
      <c r="O4235">
        <v>99</v>
      </c>
      <c r="P4235">
        <v>99</v>
      </c>
      <c r="Q4235">
        <v>2</v>
      </c>
      <c r="R4235">
        <v>6</v>
      </c>
      <c r="S4235">
        <v>6</v>
      </c>
      <c r="T4235">
        <v>0.44182621502209135</v>
      </c>
      <c r="U4235">
        <v>0.52150648193826288</v>
      </c>
      <c r="V4235">
        <v>0</v>
      </c>
      <c r="W4235">
        <v>60</v>
      </c>
      <c r="X4235">
        <v>176.7605633802817</v>
      </c>
      <c r="Y4235">
        <v>163.15</v>
      </c>
      <c r="Z4235">
        <v>163.15</v>
      </c>
      <c r="AA4235">
        <v>25.849677625327089</v>
      </c>
      <c r="AB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</row>
    <row r="4236" spans="1:39">
      <c r="A4236">
        <v>16</v>
      </c>
      <c r="B4236">
        <v>3</v>
      </c>
      <c r="C4236">
        <v>2024</v>
      </c>
      <c r="D4236">
        <v>3</v>
      </c>
      <c r="E4236">
        <v>99</v>
      </c>
      <c r="F4236">
        <v>174</v>
      </c>
      <c r="G4236">
        <v>99</v>
      </c>
      <c r="H4236">
        <v>99</v>
      </c>
      <c r="I4236">
        <v>99</v>
      </c>
      <c r="J4236">
        <v>103</v>
      </c>
      <c r="M4236">
        <v>99</v>
      </c>
      <c r="N4236">
        <v>99</v>
      </c>
      <c r="O4236">
        <v>99</v>
      </c>
      <c r="P4236">
        <v>99</v>
      </c>
      <c r="Q4236">
        <v>1</v>
      </c>
      <c r="R4236">
        <v>3</v>
      </c>
      <c r="S4236">
        <v>3</v>
      </c>
      <c r="T4236">
        <v>0.16</v>
      </c>
      <c r="U4236">
        <v>0.17657319263136581</v>
      </c>
      <c r="V4236">
        <v>4.6666666666666679</v>
      </c>
      <c r="W4236">
        <v>61.33333333333335</v>
      </c>
      <c r="X4236">
        <v>163.45250993138316</v>
      </c>
      <c r="Y4236">
        <v>150.86666666666662</v>
      </c>
      <c r="Z4236">
        <v>150.86666666666662</v>
      </c>
      <c r="AA4236">
        <v>26.090142881087608</v>
      </c>
      <c r="AB4236">
        <v>4.4969125210772569</v>
      </c>
      <c r="AC4236">
        <v>-91.41740728598451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</row>
    <row r="4237" spans="1:39">
      <c r="A4237">
        <v>16</v>
      </c>
      <c r="B4237">
        <v>4</v>
      </c>
      <c r="C4237">
        <v>2024</v>
      </c>
      <c r="D4237">
        <v>4</v>
      </c>
      <c r="E4237">
        <v>99</v>
      </c>
      <c r="F4237">
        <v>174</v>
      </c>
      <c r="G4237">
        <v>99</v>
      </c>
      <c r="H4237">
        <v>99</v>
      </c>
      <c r="I4237">
        <v>99</v>
      </c>
      <c r="J4237">
        <v>103</v>
      </c>
      <c r="M4237">
        <v>99</v>
      </c>
      <c r="N4237">
        <v>99</v>
      </c>
      <c r="O4237">
        <v>99</v>
      </c>
      <c r="P4237">
        <v>99</v>
      </c>
      <c r="Q4237">
        <v>2</v>
      </c>
      <c r="R4237">
        <v>2</v>
      </c>
      <c r="S4237">
        <v>2</v>
      </c>
      <c r="T4237">
        <v>0.15873015873015869</v>
      </c>
      <c r="U4237">
        <v>0.15146217910592372</v>
      </c>
      <c r="V4237">
        <v>0</v>
      </c>
      <c r="W4237">
        <v>60</v>
      </c>
      <c r="X4237">
        <v>140.57421451787653</v>
      </c>
      <c r="Y4237">
        <v>129.75</v>
      </c>
      <c r="Z4237">
        <v>129.75</v>
      </c>
      <c r="AA4237">
        <v>4.3500000000000671</v>
      </c>
      <c r="AB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</row>
    <row r="4238" spans="1:39">
      <c r="A4238">
        <v>16</v>
      </c>
      <c r="B4238">
        <v>5</v>
      </c>
      <c r="C4238">
        <v>2024</v>
      </c>
      <c r="D4238">
        <v>5</v>
      </c>
      <c r="E4238">
        <v>99</v>
      </c>
      <c r="F4238">
        <v>174</v>
      </c>
      <c r="G4238">
        <v>99</v>
      </c>
      <c r="H4238">
        <v>99</v>
      </c>
      <c r="I4238">
        <v>99</v>
      </c>
      <c r="J4238">
        <v>103</v>
      </c>
      <c r="M4238">
        <v>99</v>
      </c>
      <c r="N4238">
        <v>99</v>
      </c>
      <c r="O4238">
        <v>99</v>
      </c>
      <c r="P4238">
        <v>99</v>
      </c>
      <c r="R4238">
        <v>0</v>
      </c>
    </row>
    <row r="4239" spans="1:39">
      <c r="A4239">
        <v>16</v>
      </c>
      <c r="B4239">
        <v>6</v>
      </c>
      <c r="C4239">
        <v>2024</v>
      </c>
      <c r="D4239">
        <v>6</v>
      </c>
      <c r="E4239">
        <v>99</v>
      </c>
      <c r="F4239">
        <v>174</v>
      </c>
      <c r="G4239">
        <v>99</v>
      </c>
      <c r="H4239">
        <v>99</v>
      </c>
      <c r="I4239">
        <v>99</v>
      </c>
      <c r="J4239">
        <v>103</v>
      </c>
      <c r="M4239">
        <v>99</v>
      </c>
      <c r="N4239">
        <v>99</v>
      </c>
      <c r="O4239">
        <v>99</v>
      </c>
      <c r="P4239">
        <v>99</v>
      </c>
      <c r="R4239">
        <v>0</v>
      </c>
    </row>
    <row r="4240" spans="1:39">
      <c r="A4240">
        <v>16</v>
      </c>
      <c r="B4240">
        <v>7</v>
      </c>
      <c r="C4240">
        <v>2024</v>
      </c>
      <c r="D4240">
        <v>7</v>
      </c>
      <c r="E4240">
        <v>99</v>
      </c>
      <c r="F4240">
        <v>174</v>
      </c>
      <c r="G4240">
        <v>99</v>
      </c>
      <c r="H4240">
        <v>99</v>
      </c>
      <c r="I4240">
        <v>99</v>
      </c>
      <c r="J4240">
        <v>103</v>
      </c>
      <c r="M4240">
        <v>99</v>
      </c>
      <c r="N4240">
        <v>99</v>
      </c>
      <c r="O4240">
        <v>99</v>
      </c>
      <c r="P4240">
        <v>99</v>
      </c>
      <c r="R4240">
        <v>0</v>
      </c>
    </row>
    <row r="4241" spans="1:39">
      <c r="A4241">
        <v>16</v>
      </c>
      <c r="B4241">
        <v>8</v>
      </c>
      <c r="C4241">
        <v>2024</v>
      </c>
      <c r="D4241">
        <v>8</v>
      </c>
      <c r="E4241">
        <v>99</v>
      </c>
      <c r="F4241">
        <v>174</v>
      </c>
      <c r="G4241">
        <v>99</v>
      </c>
      <c r="H4241">
        <v>99</v>
      </c>
      <c r="I4241">
        <v>99</v>
      </c>
      <c r="J4241">
        <v>103</v>
      </c>
      <c r="M4241">
        <v>99</v>
      </c>
      <c r="N4241">
        <v>99</v>
      </c>
      <c r="O4241">
        <v>99</v>
      </c>
      <c r="P4241">
        <v>99</v>
      </c>
      <c r="R4241">
        <v>0</v>
      </c>
    </row>
    <row r="4242" spans="1:39">
      <c r="A4242">
        <v>16</v>
      </c>
      <c r="B4242">
        <v>9</v>
      </c>
      <c r="C4242">
        <v>2024</v>
      </c>
      <c r="D4242">
        <v>9</v>
      </c>
      <c r="E4242">
        <v>99</v>
      </c>
      <c r="F4242">
        <v>174</v>
      </c>
      <c r="G4242">
        <v>99</v>
      </c>
      <c r="H4242">
        <v>99</v>
      </c>
      <c r="I4242">
        <v>99</v>
      </c>
      <c r="J4242">
        <v>103</v>
      </c>
      <c r="M4242">
        <v>99</v>
      </c>
      <c r="N4242">
        <v>99</v>
      </c>
      <c r="O4242">
        <v>99</v>
      </c>
      <c r="P4242">
        <v>99</v>
      </c>
      <c r="R4242">
        <v>0</v>
      </c>
    </row>
    <row r="4243" spans="1:39">
      <c r="A4243">
        <v>16</v>
      </c>
      <c r="B4243">
        <v>10</v>
      </c>
      <c r="C4243">
        <v>2024</v>
      </c>
      <c r="D4243">
        <v>10</v>
      </c>
      <c r="E4243">
        <v>99</v>
      </c>
      <c r="F4243">
        <v>174</v>
      </c>
      <c r="G4243">
        <v>99</v>
      </c>
      <c r="H4243">
        <v>99</v>
      </c>
      <c r="I4243">
        <v>99</v>
      </c>
      <c r="J4243">
        <v>103</v>
      </c>
      <c r="M4243">
        <v>99</v>
      </c>
      <c r="N4243">
        <v>99</v>
      </c>
      <c r="O4243">
        <v>99</v>
      </c>
      <c r="P4243">
        <v>99</v>
      </c>
      <c r="R4243">
        <v>0</v>
      </c>
    </row>
    <row r="4244" spans="1:39">
      <c r="A4244">
        <v>16</v>
      </c>
      <c r="B4244">
        <v>11</v>
      </c>
      <c r="C4244">
        <v>2024</v>
      </c>
      <c r="D4244">
        <v>11</v>
      </c>
      <c r="E4244">
        <v>99</v>
      </c>
      <c r="F4244">
        <v>174</v>
      </c>
      <c r="G4244">
        <v>99</v>
      </c>
      <c r="H4244">
        <v>99</v>
      </c>
      <c r="I4244">
        <v>99</v>
      </c>
      <c r="J4244">
        <v>103</v>
      </c>
      <c r="M4244">
        <v>99</v>
      </c>
      <c r="N4244">
        <v>99</v>
      </c>
      <c r="O4244">
        <v>99</v>
      </c>
      <c r="P4244">
        <v>99</v>
      </c>
      <c r="R4244">
        <v>0</v>
      </c>
    </row>
    <row r="4245" spans="1:39">
      <c r="A4245">
        <v>16</v>
      </c>
      <c r="B4245">
        <v>12</v>
      </c>
      <c r="C4245">
        <v>2024</v>
      </c>
      <c r="D4245">
        <v>12</v>
      </c>
      <c r="E4245">
        <v>99</v>
      </c>
      <c r="F4245">
        <v>174</v>
      </c>
      <c r="G4245">
        <v>99</v>
      </c>
      <c r="H4245">
        <v>99</v>
      </c>
      <c r="I4245">
        <v>99</v>
      </c>
      <c r="J4245">
        <v>103</v>
      </c>
      <c r="M4245">
        <v>99</v>
      </c>
      <c r="N4245">
        <v>99</v>
      </c>
      <c r="O4245">
        <v>99</v>
      </c>
      <c r="P4245">
        <v>99</v>
      </c>
      <c r="R4245">
        <v>0</v>
      </c>
    </row>
    <row r="4246" spans="1:39">
      <c r="A4246">
        <v>16</v>
      </c>
      <c r="B4246">
        <v>13</v>
      </c>
      <c r="C4246">
        <v>2024</v>
      </c>
      <c r="D4246">
        <v>1</v>
      </c>
      <c r="E4246">
        <v>99</v>
      </c>
      <c r="F4246">
        <v>174</v>
      </c>
      <c r="G4246">
        <v>99</v>
      </c>
      <c r="H4246">
        <v>99</v>
      </c>
      <c r="I4246">
        <v>99</v>
      </c>
      <c r="J4246">
        <v>106</v>
      </c>
      <c r="M4246">
        <v>99</v>
      </c>
      <c r="N4246">
        <v>99</v>
      </c>
      <c r="O4246">
        <v>99</v>
      </c>
      <c r="P4246">
        <v>99</v>
      </c>
      <c r="Q4246">
        <v>30</v>
      </c>
      <c r="R4246">
        <v>236</v>
      </c>
      <c r="S4246">
        <v>236</v>
      </c>
      <c r="T4246">
        <v>12.889131622064452</v>
      </c>
      <c r="U4246">
        <v>14.04615595999336</v>
      </c>
      <c r="V4246">
        <v>5.8474576271186445</v>
      </c>
      <c r="W4246">
        <v>59.614406779661032</v>
      </c>
      <c r="X4246">
        <v>162.85004682593609</v>
      </c>
      <c r="Y4246">
        <v>150.31059322033892</v>
      </c>
      <c r="Z4246">
        <v>150.31059322033892</v>
      </c>
      <c r="AA4246">
        <v>29.876104583292776</v>
      </c>
      <c r="AB4246">
        <v>3.7200276886096049</v>
      </c>
      <c r="AC4246">
        <v>-64.145487838873365</v>
      </c>
      <c r="AD4246">
        <v>5</v>
      </c>
      <c r="AE4246">
        <v>0</v>
      </c>
      <c r="AF4246">
        <v>0</v>
      </c>
      <c r="AG4246">
        <v>0</v>
      </c>
      <c r="AH4246">
        <v>17</v>
      </c>
      <c r="AI4246">
        <v>3</v>
      </c>
      <c r="AJ4246">
        <v>0</v>
      </c>
      <c r="AK4246">
        <v>2</v>
      </c>
      <c r="AL4246">
        <v>0</v>
      </c>
      <c r="AM4246">
        <v>0</v>
      </c>
    </row>
    <row r="4247" spans="1:39">
      <c r="A4247">
        <v>16</v>
      </c>
      <c r="B4247">
        <v>14</v>
      </c>
      <c r="C4247">
        <v>2024</v>
      </c>
      <c r="D4247">
        <v>2</v>
      </c>
      <c r="E4247">
        <v>99</v>
      </c>
      <c r="F4247">
        <v>174</v>
      </c>
      <c r="G4247">
        <v>99</v>
      </c>
      <c r="H4247">
        <v>99</v>
      </c>
      <c r="I4247">
        <v>99</v>
      </c>
      <c r="J4247">
        <v>106</v>
      </c>
      <c r="M4247">
        <v>99</v>
      </c>
      <c r="N4247">
        <v>99</v>
      </c>
      <c r="O4247">
        <v>99</v>
      </c>
      <c r="P4247">
        <v>99</v>
      </c>
      <c r="Q4247">
        <v>27</v>
      </c>
      <c r="R4247">
        <v>244</v>
      </c>
      <c r="S4247">
        <v>244</v>
      </c>
      <c r="T4247">
        <v>15.015384615384621</v>
      </c>
      <c r="U4247">
        <v>16.281430294975237</v>
      </c>
      <c r="V4247">
        <v>5.4221311475409841</v>
      </c>
      <c r="W4247">
        <v>59.852459016393446</v>
      </c>
      <c r="X4247">
        <v>162.74576843152235</v>
      </c>
      <c r="Y4247">
        <v>150.21434426229499</v>
      </c>
      <c r="Z4247">
        <v>150.21434426229499</v>
      </c>
      <c r="AA4247">
        <v>31.706371844687744</v>
      </c>
      <c r="AB4247">
        <v>3.5231602131701076</v>
      </c>
      <c r="AC4247">
        <v>-56.113697943175474</v>
      </c>
      <c r="AD4247">
        <v>8</v>
      </c>
      <c r="AE4247">
        <v>0</v>
      </c>
      <c r="AF4247">
        <v>0</v>
      </c>
      <c r="AG4247">
        <v>0</v>
      </c>
      <c r="AH4247">
        <v>8</v>
      </c>
      <c r="AI4247">
        <v>6</v>
      </c>
      <c r="AJ4247">
        <v>0</v>
      </c>
      <c r="AK4247">
        <v>0</v>
      </c>
      <c r="AL4247">
        <v>0</v>
      </c>
      <c r="AM4247">
        <v>0</v>
      </c>
    </row>
    <row r="4248" spans="1:39">
      <c r="A4248">
        <v>16</v>
      </c>
      <c r="B4248">
        <v>15</v>
      </c>
      <c r="C4248">
        <v>2024</v>
      </c>
      <c r="D4248">
        <v>3</v>
      </c>
      <c r="E4248">
        <v>99</v>
      </c>
      <c r="F4248">
        <v>174</v>
      </c>
      <c r="G4248">
        <v>99</v>
      </c>
      <c r="H4248">
        <v>99</v>
      </c>
      <c r="I4248">
        <v>99</v>
      </c>
      <c r="J4248">
        <v>106</v>
      </c>
      <c r="M4248">
        <v>99</v>
      </c>
      <c r="N4248">
        <v>99</v>
      </c>
      <c r="O4248">
        <v>99</v>
      </c>
      <c r="P4248">
        <v>99</v>
      </c>
      <c r="Q4248">
        <v>25</v>
      </c>
      <c r="R4248">
        <v>181</v>
      </c>
      <c r="S4248">
        <v>181</v>
      </c>
      <c r="T4248">
        <v>12.180349932705248</v>
      </c>
      <c r="U4248">
        <v>12.285349275516319</v>
      </c>
      <c r="V4248">
        <v>4.5082872928176805</v>
      </c>
      <c r="W4248">
        <v>60.674033149171251</v>
      </c>
      <c r="X4248">
        <v>150.17867511058691</v>
      </c>
      <c r="Y4248">
        <v>138.61491712707181</v>
      </c>
      <c r="Z4248">
        <v>138.61491712707181</v>
      </c>
      <c r="AA4248">
        <v>28.453986284708403</v>
      </c>
      <c r="AB4248">
        <v>3.4270357951796409</v>
      </c>
      <c r="AC4248">
        <v>-63.816619787711488</v>
      </c>
      <c r="AD4248">
        <v>1</v>
      </c>
      <c r="AE4248">
        <v>5</v>
      </c>
      <c r="AF4248">
        <v>0</v>
      </c>
      <c r="AG4248">
        <v>0</v>
      </c>
      <c r="AH4248">
        <v>8</v>
      </c>
      <c r="AI4248">
        <v>2</v>
      </c>
      <c r="AJ4248">
        <v>1</v>
      </c>
      <c r="AK4248">
        <v>0</v>
      </c>
      <c r="AL4248">
        <v>0</v>
      </c>
      <c r="AM4248">
        <v>0</v>
      </c>
    </row>
    <row r="4249" spans="1:39">
      <c r="A4249">
        <v>16</v>
      </c>
      <c r="B4249">
        <v>16</v>
      </c>
      <c r="C4249">
        <v>2024</v>
      </c>
      <c r="D4249">
        <v>4</v>
      </c>
      <c r="E4249">
        <v>99</v>
      </c>
      <c r="F4249">
        <v>174</v>
      </c>
      <c r="G4249">
        <v>99</v>
      </c>
      <c r="H4249">
        <v>99</v>
      </c>
      <c r="I4249">
        <v>99</v>
      </c>
      <c r="J4249">
        <v>106</v>
      </c>
      <c r="M4249">
        <v>99</v>
      </c>
      <c r="N4249">
        <v>99</v>
      </c>
      <c r="O4249">
        <v>99</v>
      </c>
      <c r="P4249">
        <v>99</v>
      </c>
      <c r="Q4249">
        <v>25</v>
      </c>
      <c r="R4249">
        <v>240</v>
      </c>
      <c r="S4249">
        <v>240</v>
      </c>
      <c r="T4249">
        <v>15.414258188824663</v>
      </c>
      <c r="U4249">
        <v>15.854953867076221</v>
      </c>
      <c r="V4249">
        <v>5.0166666666666657</v>
      </c>
      <c r="W4249">
        <v>60.475000000000001</v>
      </c>
      <c r="X4249">
        <v>152.62504514265061</v>
      </c>
      <c r="Y4249">
        <v>140.8729166666667</v>
      </c>
      <c r="Z4249">
        <v>140.8729166666667</v>
      </c>
      <c r="AA4249">
        <v>29.851749945797067</v>
      </c>
      <c r="AB4249">
        <v>3.5787858741943794</v>
      </c>
      <c r="AC4249">
        <v>-62.164037029188144</v>
      </c>
      <c r="AD4249">
        <v>6</v>
      </c>
      <c r="AE4249">
        <v>7</v>
      </c>
      <c r="AF4249">
        <v>0</v>
      </c>
      <c r="AG4249">
        <v>0</v>
      </c>
      <c r="AH4249">
        <v>19</v>
      </c>
      <c r="AI4249">
        <v>4</v>
      </c>
      <c r="AJ4249">
        <v>0</v>
      </c>
      <c r="AK4249">
        <v>1</v>
      </c>
      <c r="AL4249">
        <v>0</v>
      </c>
      <c r="AM4249">
        <v>0</v>
      </c>
    </row>
    <row r="4250" spans="1:39">
      <c r="A4250">
        <v>16</v>
      </c>
      <c r="B4250">
        <v>17</v>
      </c>
      <c r="C4250">
        <v>2024</v>
      </c>
      <c r="D4250">
        <v>5</v>
      </c>
      <c r="E4250">
        <v>99</v>
      </c>
      <c r="F4250">
        <v>174</v>
      </c>
      <c r="G4250">
        <v>99</v>
      </c>
      <c r="H4250">
        <v>99</v>
      </c>
      <c r="I4250">
        <v>99</v>
      </c>
      <c r="J4250">
        <v>106</v>
      </c>
      <c r="M4250">
        <v>99</v>
      </c>
      <c r="N4250">
        <v>99</v>
      </c>
      <c r="O4250">
        <v>99</v>
      </c>
      <c r="P4250">
        <v>99</v>
      </c>
      <c r="R4250">
        <v>0</v>
      </c>
    </row>
    <row r="4251" spans="1:39">
      <c r="A4251">
        <v>16</v>
      </c>
      <c r="B4251">
        <v>18</v>
      </c>
      <c r="C4251">
        <v>2024</v>
      </c>
      <c r="D4251">
        <v>6</v>
      </c>
      <c r="E4251">
        <v>99</v>
      </c>
      <c r="F4251">
        <v>174</v>
      </c>
      <c r="G4251">
        <v>99</v>
      </c>
      <c r="H4251">
        <v>99</v>
      </c>
      <c r="I4251">
        <v>99</v>
      </c>
      <c r="J4251">
        <v>106</v>
      </c>
      <c r="M4251">
        <v>99</v>
      </c>
      <c r="N4251">
        <v>99</v>
      </c>
      <c r="O4251">
        <v>99</v>
      </c>
      <c r="P4251">
        <v>99</v>
      </c>
      <c r="R4251">
        <v>0</v>
      </c>
    </row>
    <row r="4252" spans="1:39">
      <c r="A4252">
        <v>16</v>
      </c>
      <c r="B4252">
        <v>19</v>
      </c>
      <c r="C4252">
        <v>2024</v>
      </c>
      <c r="D4252">
        <v>7</v>
      </c>
      <c r="E4252">
        <v>99</v>
      </c>
      <c r="F4252">
        <v>174</v>
      </c>
      <c r="G4252">
        <v>99</v>
      </c>
      <c r="H4252">
        <v>99</v>
      </c>
      <c r="I4252">
        <v>99</v>
      </c>
      <c r="J4252">
        <v>106</v>
      </c>
      <c r="M4252">
        <v>99</v>
      </c>
      <c r="N4252">
        <v>99</v>
      </c>
      <c r="O4252">
        <v>99</v>
      </c>
      <c r="P4252">
        <v>99</v>
      </c>
      <c r="R4252">
        <v>0</v>
      </c>
    </row>
    <row r="4253" spans="1:39">
      <c r="A4253">
        <v>16</v>
      </c>
      <c r="B4253">
        <v>20</v>
      </c>
      <c r="C4253">
        <v>2024</v>
      </c>
      <c r="D4253">
        <v>8</v>
      </c>
      <c r="E4253">
        <v>99</v>
      </c>
      <c r="F4253">
        <v>174</v>
      </c>
      <c r="G4253">
        <v>99</v>
      </c>
      <c r="H4253">
        <v>99</v>
      </c>
      <c r="I4253">
        <v>99</v>
      </c>
      <c r="J4253">
        <v>106</v>
      </c>
      <c r="M4253">
        <v>99</v>
      </c>
      <c r="N4253">
        <v>99</v>
      </c>
      <c r="O4253">
        <v>99</v>
      </c>
      <c r="P4253">
        <v>99</v>
      </c>
      <c r="R4253">
        <v>0</v>
      </c>
    </row>
    <row r="4254" spans="1:39">
      <c r="A4254">
        <v>16</v>
      </c>
      <c r="B4254">
        <v>21</v>
      </c>
      <c r="C4254">
        <v>2024</v>
      </c>
      <c r="D4254">
        <v>9</v>
      </c>
      <c r="E4254">
        <v>99</v>
      </c>
      <c r="F4254">
        <v>174</v>
      </c>
      <c r="G4254">
        <v>99</v>
      </c>
      <c r="H4254">
        <v>99</v>
      </c>
      <c r="I4254">
        <v>99</v>
      </c>
      <c r="J4254">
        <v>106</v>
      </c>
      <c r="M4254">
        <v>99</v>
      </c>
      <c r="N4254">
        <v>99</v>
      </c>
      <c r="O4254">
        <v>99</v>
      </c>
      <c r="P4254">
        <v>99</v>
      </c>
      <c r="R4254">
        <v>0</v>
      </c>
    </row>
    <row r="4255" spans="1:39">
      <c r="A4255">
        <v>16</v>
      </c>
      <c r="B4255">
        <v>22</v>
      </c>
      <c r="C4255">
        <v>2024</v>
      </c>
      <c r="D4255">
        <v>10</v>
      </c>
      <c r="E4255">
        <v>99</v>
      </c>
      <c r="F4255">
        <v>174</v>
      </c>
      <c r="G4255">
        <v>99</v>
      </c>
      <c r="H4255">
        <v>99</v>
      </c>
      <c r="I4255">
        <v>99</v>
      </c>
      <c r="J4255">
        <v>106</v>
      </c>
      <c r="M4255">
        <v>99</v>
      </c>
      <c r="N4255">
        <v>99</v>
      </c>
      <c r="O4255">
        <v>99</v>
      </c>
      <c r="P4255">
        <v>99</v>
      </c>
      <c r="R4255">
        <v>0</v>
      </c>
    </row>
    <row r="4256" spans="1:39">
      <c r="A4256">
        <v>16</v>
      </c>
      <c r="B4256">
        <v>23</v>
      </c>
      <c r="C4256">
        <v>2024</v>
      </c>
      <c r="D4256">
        <v>11</v>
      </c>
      <c r="E4256">
        <v>99</v>
      </c>
      <c r="F4256">
        <v>174</v>
      </c>
      <c r="G4256">
        <v>99</v>
      </c>
      <c r="H4256">
        <v>99</v>
      </c>
      <c r="I4256">
        <v>99</v>
      </c>
      <c r="J4256">
        <v>106</v>
      </c>
      <c r="M4256">
        <v>99</v>
      </c>
      <c r="N4256">
        <v>99</v>
      </c>
      <c r="O4256">
        <v>99</v>
      </c>
      <c r="P4256">
        <v>99</v>
      </c>
      <c r="R4256">
        <v>0</v>
      </c>
    </row>
    <row r="4257" spans="1:39">
      <c r="A4257">
        <v>16</v>
      </c>
      <c r="B4257">
        <v>24</v>
      </c>
      <c r="C4257">
        <v>2024</v>
      </c>
      <c r="D4257">
        <v>12</v>
      </c>
      <c r="E4257">
        <v>99</v>
      </c>
      <c r="F4257">
        <v>174</v>
      </c>
      <c r="G4257">
        <v>99</v>
      </c>
      <c r="H4257">
        <v>99</v>
      </c>
      <c r="I4257">
        <v>99</v>
      </c>
      <c r="J4257">
        <v>106</v>
      </c>
      <c r="M4257">
        <v>99</v>
      </c>
      <c r="N4257">
        <v>99</v>
      </c>
      <c r="O4257">
        <v>99</v>
      </c>
      <c r="P4257">
        <v>99</v>
      </c>
      <c r="R4257">
        <v>0</v>
      </c>
    </row>
    <row r="4258" spans="1:39">
      <c r="A4258">
        <v>16</v>
      </c>
      <c r="B4258">
        <v>25</v>
      </c>
      <c r="C4258">
        <v>2024</v>
      </c>
      <c r="D4258">
        <v>1</v>
      </c>
      <c r="E4258">
        <v>99</v>
      </c>
      <c r="F4258">
        <v>174</v>
      </c>
      <c r="G4258">
        <v>99</v>
      </c>
      <c r="H4258">
        <v>99</v>
      </c>
      <c r="I4258">
        <v>99</v>
      </c>
      <c r="J4258">
        <v>109</v>
      </c>
      <c r="M4258">
        <v>99</v>
      </c>
      <c r="N4258">
        <v>99</v>
      </c>
      <c r="O4258">
        <v>99</v>
      </c>
      <c r="P4258">
        <v>99</v>
      </c>
      <c r="R4258">
        <v>0</v>
      </c>
    </row>
    <row r="4259" spans="1:39">
      <c r="A4259">
        <v>16</v>
      </c>
      <c r="B4259">
        <v>26</v>
      </c>
      <c r="C4259">
        <v>2024</v>
      </c>
      <c r="D4259">
        <v>2</v>
      </c>
      <c r="E4259">
        <v>99</v>
      </c>
      <c r="F4259">
        <v>174</v>
      </c>
      <c r="G4259">
        <v>99</v>
      </c>
      <c r="H4259">
        <v>99</v>
      </c>
      <c r="I4259">
        <v>99</v>
      </c>
      <c r="J4259">
        <v>109</v>
      </c>
      <c r="M4259">
        <v>99</v>
      </c>
      <c r="N4259">
        <v>99</v>
      </c>
      <c r="O4259">
        <v>99</v>
      </c>
      <c r="P4259">
        <v>99</v>
      </c>
      <c r="R4259">
        <v>0</v>
      </c>
    </row>
    <row r="4260" spans="1:39">
      <c r="A4260">
        <v>16</v>
      </c>
      <c r="B4260">
        <v>27</v>
      </c>
      <c r="C4260">
        <v>2024</v>
      </c>
      <c r="D4260">
        <v>3</v>
      </c>
      <c r="E4260">
        <v>99</v>
      </c>
      <c r="F4260">
        <v>174</v>
      </c>
      <c r="G4260">
        <v>99</v>
      </c>
      <c r="H4260">
        <v>99</v>
      </c>
      <c r="I4260">
        <v>99</v>
      </c>
      <c r="J4260">
        <v>109</v>
      </c>
      <c r="M4260">
        <v>99</v>
      </c>
      <c r="N4260">
        <v>99</v>
      </c>
      <c r="O4260">
        <v>99</v>
      </c>
      <c r="P4260">
        <v>99</v>
      </c>
      <c r="Q4260">
        <v>1</v>
      </c>
      <c r="R4260">
        <v>1</v>
      </c>
      <c r="S4260">
        <v>1</v>
      </c>
      <c r="T4260">
        <v>5.8072009291521488E-2</v>
      </c>
      <c r="U4260">
        <v>0.12253828795131259</v>
      </c>
      <c r="V4260">
        <v>11</v>
      </c>
      <c r="W4260">
        <v>53</v>
      </c>
      <c r="X4260">
        <v>308.97074756229688</v>
      </c>
      <c r="Y4260">
        <v>285.18</v>
      </c>
      <c r="Z4260">
        <v>285.18</v>
      </c>
      <c r="AA4260">
        <v>0</v>
      </c>
      <c r="AB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</row>
    <row r="4261" spans="1:39">
      <c r="A4261">
        <v>16</v>
      </c>
      <c r="B4261">
        <v>28</v>
      </c>
      <c r="C4261">
        <v>2024</v>
      </c>
      <c r="D4261">
        <v>4</v>
      </c>
      <c r="E4261">
        <v>99</v>
      </c>
      <c r="F4261">
        <v>174</v>
      </c>
      <c r="G4261">
        <v>99</v>
      </c>
      <c r="H4261">
        <v>99</v>
      </c>
      <c r="I4261">
        <v>99</v>
      </c>
      <c r="J4261">
        <v>109</v>
      </c>
      <c r="M4261">
        <v>99</v>
      </c>
      <c r="N4261">
        <v>99</v>
      </c>
      <c r="O4261">
        <v>99</v>
      </c>
      <c r="P4261">
        <v>99</v>
      </c>
      <c r="R4261">
        <v>0</v>
      </c>
    </row>
    <row r="4262" spans="1:39">
      <c r="A4262">
        <v>16</v>
      </c>
      <c r="B4262">
        <v>29</v>
      </c>
      <c r="C4262">
        <v>2024</v>
      </c>
      <c r="D4262">
        <v>5</v>
      </c>
      <c r="E4262">
        <v>99</v>
      </c>
      <c r="F4262">
        <v>174</v>
      </c>
      <c r="G4262">
        <v>99</v>
      </c>
      <c r="H4262">
        <v>99</v>
      </c>
      <c r="I4262">
        <v>99</v>
      </c>
      <c r="J4262">
        <v>109</v>
      </c>
      <c r="M4262">
        <v>99</v>
      </c>
      <c r="N4262">
        <v>99</v>
      </c>
      <c r="O4262">
        <v>99</v>
      </c>
      <c r="P4262">
        <v>99</v>
      </c>
      <c r="R4262">
        <v>0</v>
      </c>
    </row>
    <row r="4263" spans="1:39">
      <c r="A4263">
        <v>16</v>
      </c>
      <c r="B4263">
        <v>30</v>
      </c>
      <c r="C4263">
        <v>2024</v>
      </c>
      <c r="D4263">
        <v>6</v>
      </c>
      <c r="E4263">
        <v>99</v>
      </c>
      <c r="F4263">
        <v>174</v>
      </c>
      <c r="G4263">
        <v>99</v>
      </c>
      <c r="H4263">
        <v>99</v>
      </c>
      <c r="I4263">
        <v>99</v>
      </c>
      <c r="J4263">
        <v>109</v>
      </c>
      <c r="M4263">
        <v>99</v>
      </c>
      <c r="N4263">
        <v>99</v>
      </c>
      <c r="O4263">
        <v>99</v>
      </c>
      <c r="P4263">
        <v>99</v>
      </c>
      <c r="R4263">
        <v>0</v>
      </c>
    </row>
    <row r="4264" spans="1:39">
      <c r="A4264">
        <v>16</v>
      </c>
      <c r="B4264">
        <v>31</v>
      </c>
      <c r="C4264">
        <v>2024</v>
      </c>
      <c r="D4264">
        <v>7</v>
      </c>
      <c r="E4264">
        <v>99</v>
      </c>
      <c r="F4264">
        <v>174</v>
      </c>
      <c r="G4264">
        <v>99</v>
      </c>
      <c r="H4264">
        <v>99</v>
      </c>
      <c r="I4264">
        <v>99</v>
      </c>
      <c r="J4264">
        <v>109</v>
      </c>
      <c r="M4264">
        <v>99</v>
      </c>
      <c r="N4264">
        <v>99</v>
      </c>
      <c r="O4264">
        <v>99</v>
      </c>
      <c r="P4264">
        <v>99</v>
      </c>
      <c r="R4264">
        <v>0</v>
      </c>
    </row>
    <row r="4265" spans="1:39">
      <c r="A4265">
        <v>16</v>
      </c>
      <c r="B4265">
        <v>32</v>
      </c>
      <c r="C4265">
        <v>2024</v>
      </c>
      <c r="D4265">
        <v>8</v>
      </c>
      <c r="E4265">
        <v>99</v>
      </c>
      <c r="F4265">
        <v>174</v>
      </c>
      <c r="G4265">
        <v>99</v>
      </c>
      <c r="H4265">
        <v>99</v>
      </c>
      <c r="I4265">
        <v>99</v>
      </c>
      <c r="J4265">
        <v>109</v>
      </c>
      <c r="M4265">
        <v>99</v>
      </c>
      <c r="N4265">
        <v>99</v>
      </c>
      <c r="O4265">
        <v>99</v>
      </c>
      <c r="P4265">
        <v>99</v>
      </c>
      <c r="R4265">
        <v>0</v>
      </c>
    </row>
    <row r="4266" spans="1:39">
      <c r="A4266">
        <v>16</v>
      </c>
      <c r="B4266">
        <v>33</v>
      </c>
      <c r="C4266">
        <v>2024</v>
      </c>
      <c r="D4266">
        <v>9</v>
      </c>
      <c r="E4266">
        <v>99</v>
      </c>
      <c r="F4266">
        <v>174</v>
      </c>
      <c r="G4266">
        <v>99</v>
      </c>
      <c r="H4266">
        <v>99</v>
      </c>
      <c r="I4266">
        <v>99</v>
      </c>
      <c r="J4266">
        <v>109</v>
      </c>
      <c r="M4266">
        <v>99</v>
      </c>
      <c r="N4266">
        <v>99</v>
      </c>
      <c r="O4266">
        <v>99</v>
      </c>
      <c r="P4266">
        <v>99</v>
      </c>
      <c r="R4266">
        <v>0</v>
      </c>
    </row>
    <row r="4267" spans="1:39">
      <c r="A4267">
        <v>16</v>
      </c>
      <c r="B4267">
        <v>34</v>
      </c>
      <c r="C4267">
        <v>2024</v>
      </c>
      <c r="D4267">
        <v>10</v>
      </c>
      <c r="E4267">
        <v>99</v>
      </c>
      <c r="F4267">
        <v>174</v>
      </c>
      <c r="G4267">
        <v>99</v>
      </c>
      <c r="H4267">
        <v>99</v>
      </c>
      <c r="I4267">
        <v>99</v>
      </c>
      <c r="J4267">
        <v>109</v>
      </c>
      <c r="M4267">
        <v>99</v>
      </c>
      <c r="N4267">
        <v>99</v>
      </c>
      <c r="O4267">
        <v>99</v>
      </c>
      <c r="P4267">
        <v>99</v>
      </c>
      <c r="R4267">
        <v>0</v>
      </c>
    </row>
    <row r="4268" spans="1:39">
      <c r="A4268">
        <v>16</v>
      </c>
      <c r="B4268">
        <v>35</v>
      </c>
      <c r="C4268">
        <v>2024</v>
      </c>
      <c r="D4268">
        <v>11</v>
      </c>
      <c r="E4268">
        <v>99</v>
      </c>
      <c r="F4268">
        <v>174</v>
      </c>
      <c r="G4268">
        <v>99</v>
      </c>
      <c r="H4268">
        <v>99</v>
      </c>
      <c r="I4268">
        <v>99</v>
      </c>
      <c r="J4268">
        <v>109</v>
      </c>
      <c r="M4268">
        <v>99</v>
      </c>
      <c r="N4268">
        <v>99</v>
      </c>
      <c r="O4268">
        <v>99</v>
      </c>
      <c r="P4268">
        <v>99</v>
      </c>
      <c r="R4268">
        <v>0</v>
      </c>
    </row>
    <row r="4269" spans="1:39">
      <c r="A4269">
        <v>16</v>
      </c>
      <c r="B4269">
        <v>36</v>
      </c>
      <c r="C4269">
        <v>2024</v>
      </c>
      <c r="D4269">
        <v>12</v>
      </c>
      <c r="E4269">
        <v>99</v>
      </c>
      <c r="F4269">
        <v>174</v>
      </c>
      <c r="G4269">
        <v>99</v>
      </c>
      <c r="H4269">
        <v>99</v>
      </c>
      <c r="I4269">
        <v>99</v>
      </c>
      <c r="J4269">
        <v>109</v>
      </c>
      <c r="M4269">
        <v>99</v>
      </c>
      <c r="N4269">
        <v>99</v>
      </c>
      <c r="O4269">
        <v>99</v>
      </c>
      <c r="P4269">
        <v>99</v>
      </c>
      <c r="R4269">
        <v>0</v>
      </c>
    </row>
    <row r="4270" spans="1:39">
      <c r="A4270">
        <v>16</v>
      </c>
      <c r="B4270">
        <v>37</v>
      </c>
      <c r="C4270">
        <v>2024</v>
      </c>
      <c r="D4270">
        <v>1</v>
      </c>
      <c r="E4270">
        <v>99</v>
      </c>
      <c r="F4270">
        <v>174</v>
      </c>
      <c r="G4270">
        <v>99</v>
      </c>
      <c r="H4270">
        <v>99</v>
      </c>
      <c r="I4270">
        <v>99</v>
      </c>
      <c r="J4270">
        <v>111</v>
      </c>
      <c r="M4270">
        <v>99</v>
      </c>
      <c r="N4270">
        <v>99</v>
      </c>
      <c r="O4270">
        <v>99</v>
      </c>
      <c r="P4270">
        <v>99</v>
      </c>
      <c r="R4270">
        <v>0</v>
      </c>
    </row>
    <row r="4271" spans="1:39">
      <c r="A4271">
        <v>16</v>
      </c>
      <c r="B4271">
        <v>38</v>
      </c>
      <c r="C4271">
        <v>2024</v>
      </c>
      <c r="D4271">
        <v>2</v>
      </c>
      <c r="E4271">
        <v>99</v>
      </c>
      <c r="F4271">
        <v>174</v>
      </c>
      <c r="G4271">
        <v>99</v>
      </c>
      <c r="H4271">
        <v>99</v>
      </c>
      <c r="I4271">
        <v>99</v>
      </c>
      <c r="J4271">
        <v>111</v>
      </c>
      <c r="M4271">
        <v>99</v>
      </c>
      <c r="N4271">
        <v>99</v>
      </c>
      <c r="O4271">
        <v>99</v>
      </c>
      <c r="P4271">
        <v>99</v>
      </c>
      <c r="R4271">
        <v>0</v>
      </c>
    </row>
    <row r="4272" spans="1:39">
      <c r="A4272">
        <v>16</v>
      </c>
      <c r="B4272">
        <v>39</v>
      </c>
      <c r="C4272">
        <v>2024</v>
      </c>
      <c r="D4272">
        <v>3</v>
      </c>
      <c r="E4272">
        <v>99</v>
      </c>
      <c r="F4272">
        <v>174</v>
      </c>
      <c r="G4272">
        <v>99</v>
      </c>
      <c r="H4272">
        <v>99</v>
      </c>
      <c r="I4272">
        <v>99</v>
      </c>
      <c r="J4272">
        <v>111</v>
      </c>
      <c r="M4272">
        <v>99</v>
      </c>
      <c r="N4272">
        <v>99</v>
      </c>
      <c r="O4272">
        <v>99</v>
      </c>
      <c r="P4272">
        <v>99</v>
      </c>
      <c r="R4272">
        <v>0</v>
      </c>
    </row>
    <row r="4273" spans="1:39">
      <c r="A4273">
        <v>16</v>
      </c>
      <c r="B4273">
        <v>40</v>
      </c>
      <c r="C4273">
        <v>2024</v>
      </c>
      <c r="D4273">
        <v>4</v>
      </c>
      <c r="E4273">
        <v>99</v>
      </c>
      <c r="F4273">
        <v>174</v>
      </c>
      <c r="G4273">
        <v>99</v>
      </c>
      <c r="H4273">
        <v>99</v>
      </c>
      <c r="I4273">
        <v>99</v>
      </c>
      <c r="J4273">
        <v>111</v>
      </c>
      <c r="M4273">
        <v>99</v>
      </c>
      <c r="N4273">
        <v>99</v>
      </c>
      <c r="O4273">
        <v>99</v>
      </c>
      <c r="P4273">
        <v>99</v>
      </c>
      <c r="R4273">
        <v>0</v>
      </c>
    </row>
    <row r="4274" spans="1:39">
      <c r="A4274">
        <v>16</v>
      </c>
      <c r="B4274">
        <v>41</v>
      </c>
      <c r="C4274">
        <v>2024</v>
      </c>
      <c r="D4274">
        <v>5</v>
      </c>
      <c r="E4274">
        <v>99</v>
      </c>
      <c r="F4274">
        <v>174</v>
      </c>
      <c r="G4274">
        <v>99</v>
      </c>
      <c r="H4274">
        <v>99</v>
      </c>
      <c r="I4274">
        <v>99</v>
      </c>
      <c r="J4274">
        <v>111</v>
      </c>
      <c r="M4274">
        <v>99</v>
      </c>
      <c r="N4274">
        <v>99</v>
      </c>
      <c r="O4274">
        <v>99</v>
      </c>
      <c r="P4274">
        <v>99</v>
      </c>
      <c r="R4274">
        <v>0</v>
      </c>
    </row>
    <row r="4275" spans="1:39">
      <c r="A4275">
        <v>16</v>
      </c>
      <c r="B4275">
        <v>42</v>
      </c>
      <c r="C4275">
        <v>2024</v>
      </c>
      <c r="D4275">
        <v>6</v>
      </c>
      <c r="E4275">
        <v>99</v>
      </c>
      <c r="F4275">
        <v>174</v>
      </c>
      <c r="G4275">
        <v>99</v>
      </c>
      <c r="H4275">
        <v>99</v>
      </c>
      <c r="I4275">
        <v>99</v>
      </c>
      <c r="J4275">
        <v>111</v>
      </c>
      <c r="M4275">
        <v>99</v>
      </c>
      <c r="N4275">
        <v>99</v>
      </c>
      <c r="O4275">
        <v>99</v>
      </c>
      <c r="P4275">
        <v>99</v>
      </c>
      <c r="R4275">
        <v>0</v>
      </c>
    </row>
    <row r="4276" spans="1:39">
      <c r="A4276">
        <v>16</v>
      </c>
      <c r="B4276">
        <v>43</v>
      </c>
      <c r="C4276">
        <v>2024</v>
      </c>
      <c r="D4276">
        <v>7</v>
      </c>
      <c r="E4276">
        <v>99</v>
      </c>
      <c r="F4276">
        <v>174</v>
      </c>
      <c r="G4276">
        <v>99</v>
      </c>
      <c r="H4276">
        <v>99</v>
      </c>
      <c r="I4276">
        <v>99</v>
      </c>
      <c r="J4276">
        <v>111</v>
      </c>
      <c r="M4276">
        <v>99</v>
      </c>
      <c r="N4276">
        <v>99</v>
      </c>
      <c r="O4276">
        <v>99</v>
      </c>
      <c r="P4276">
        <v>99</v>
      </c>
      <c r="R4276">
        <v>0</v>
      </c>
    </row>
    <row r="4277" spans="1:39">
      <c r="A4277">
        <v>16</v>
      </c>
      <c r="B4277">
        <v>44</v>
      </c>
      <c r="C4277">
        <v>2024</v>
      </c>
      <c r="D4277">
        <v>8</v>
      </c>
      <c r="E4277">
        <v>99</v>
      </c>
      <c r="F4277">
        <v>174</v>
      </c>
      <c r="G4277">
        <v>99</v>
      </c>
      <c r="H4277">
        <v>99</v>
      </c>
      <c r="I4277">
        <v>99</v>
      </c>
      <c r="J4277">
        <v>111</v>
      </c>
      <c r="M4277">
        <v>99</v>
      </c>
      <c r="N4277">
        <v>99</v>
      </c>
      <c r="O4277">
        <v>99</v>
      </c>
      <c r="P4277">
        <v>99</v>
      </c>
      <c r="R4277">
        <v>0</v>
      </c>
    </row>
    <row r="4278" spans="1:39">
      <c r="A4278">
        <v>16</v>
      </c>
      <c r="B4278">
        <v>45</v>
      </c>
      <c r="C4278">
        <v>2024</v>
      </c>
      <c r="D4278">
        <v>9</v>
      </c>
      <c r="E4278">
        <v>99</v>
      </c>
      <c r="F4278">
        <v>174</v>
      </c>
      <c r="G4278">
        <v>99</v>
      </c>
      <c r="H4278">
        <v>99</v>
      </c>
      <c r="I4278">
        <v>99</v>
      </c>
      <c r="J4278">
        <v>111</v>
      </c>
      <c r="M4278">
        <v>99</v>
      </c>
      <c r="N4278">
        <v>99</v>
      </c>
      <c r="O4278">
        <v>99</v>
      </c>
      <c r="P4278">
        <v>99</v>
      </c>
      <c r="R4278">
        <v>0</v>
      </c>
    </row>
    <row r="4279" spans="1:39">
      <c r="A4279">
        <v>16</v>
      </c>
      <c r="B4279">
        <v>46</v>
      </c>
      <c r="C4279">
        <v>2024</v>
      </c>
      <c r="D4279">
        <v>10</v>
      </c>
      <c r="E4279">
        <v>99</v>
      </c>
      <c r="F4279">
        <v>174</v>
      </c>
      <c r="G4279">
        <v>99</v>
      </c>
      <c r="H4279">
        <v>99</v>
      </c>
      <c r="I4279">
        <v>99</v>
      </c>
      <c r="J4279">
        <v>111</v>
      </c>
      <c r="M4279">
        <v>99</v>
      </c>
      <c r="N4279">
        <v>99</v>
      </c>
      <c r="O4279">
        <v>99</v>
      </c>
      <c r="P4279">
        <v>99</v>
      </c>
      <c r="R4279">
        <v>0</v>
      </c>
    </row>
    <row r="4280" spans="1:39">
      <c r="A4280">
        <v>16</v>
      </c>
      <c r="B4280">
        <v>47</v>
      </c>
      <c r="C4280">
        <v>2024</v>
      </c>
      <c r="D4280">
        <v>11</v>
      </c>
      <c r="E4280">
        <v>99</v>
      </c>
      <c r="F4280">
        <v>174</v>
      </c>
      <c r="G4280">
        <v>99</v>
      </c>
      <c r="H4280">
        <v>99</v>
      </c>
      <c r="I4280">
        <v>99</v>
      </c>
      <c r="J4280">
        <v>111</v>
      </c>
      <c r="M4280">
        <v>99</v>
      </c>
      <c r="N4280">
        <v>99</v>
      </c>
      <c r="O4280">
        <v>99</v>
      </c>
      <c r="P4280">
        <v>99</v>
      </c>
      <c r="R4280">
        <v>0</v>
      </c>
    </row>
    <row r="4281" spans="1:39">
      <c r="A4281">
        <v>16</v>
      </c>
      <c r="B4281">
        <v>48</v>
      </c>
      <c r="C4281">
        <v>2024</v>
      </c>
      <c r="D4281">
        <v>12</v>
      </c>
      <c r="E4281">
        <v>99</v>
      </c>
      <c r="F4281">
        <v>174</v>
      </c>
      <c r="G4281">
        <v>99</v>
      </c>
      <c r="H4281">
        <v>99</v>
      </c>
      <c r="I4281">
        <v>99</v>
      </c>
      <c r="J4281">
        <v>111</v>
      </c>
      <c r="M4281">
        <v>99</v>
      </c>
      <c r="N4281">
        <v>99</v>
      </c>
      <c r="O4281">
        <v>99</v>
      </c>
      <c r="P4281">
        <v>99</v>
      </c>
      <c r="R4281">
        <v>0</v>
      </c>
    </row>
    <row r="4282" spans="1:39">
      <c r="A4282">
        <v>16</v>
      </c>
      <c r="B4282">
        <v>49</v>
      </c>
      <c r="C4282">
        <v>2024</v>
      </c>
      <c r="D4282">
        <v>1</v>
      </c>
      <c r="E4282">
        <v>99</v>
      </c>
      <c r="F4282">
        <v>174</v>
      </c>
      <c r="G4282">
        <v>99</v>
      </c>
      <c r="H4282">
        <v>99</v>
      </c>
      <c r="I4282">
        <v>99</v>
      </c>
      <c r="J4282">
        <v>113</v>
      </c>
      <c r="M4282">
        <v>99</v>
      </c>
      <c r="N4282">
        <v>99</v>
      </c>
      <c r="O4282">
        <v>99</v>
      </c>
      <c r="P4282">
        <v>99</v>
      </c>
      <c r="Q4282">
        <v>2</v>
      </c>
      <c r="R4282">
        <v>3</v>
      </c>
      <c r="S4282">
        <v>3</v>
      </c>
      <c r="T4282">
        <v>0.18507094386181372</v>
      </c>
      <c r="U4282">
        <v>0.20798601557062624</v>
      </c>
      <c r="V4282">
        <v>4.6666666666666679</v>
      </c>
      <c r="W4282">
        <v>60</v>
      </c>
      <c r="X4282">
        <v>167.06392199349941</v>
      </c>
      <c r="Y4282">
        <v>154.20000000000005</v>
      </c>
      <c r="Z4282">
        <v>154.20000000000005</v>
      </c>
      <c r="AA4282">
        <v>39.693156421059051</v>
      </c>
      <c r="AB4282">
        <v>0.81649658092772603</v>
      </c>
      <c r="AC4282">
        <v>-10.902211537461461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</row>
    <row r="4283" spans="1:39">
      <c r="A4283">
        <v>16</v>
      </c>
      <c r="B4283">
        <v>50</v>
      </c>
      <c r="C4283">
        <v>2024</v>
      </c>
      <c r="D4283">
        <v>2</v>
      </c>
      <c r="E4283">
        <v>99</v>
      </c>
      <c r="F4283">
        <v>174</v>
      </c>
      <c r="G4283">
        <v>99</v>
      </c>
      <c r="H4283">
        <v>99</v>
      </c>
      <c r="I4283">
        <v>99</v>
      </c>
      <c r="J4283">
        <v>113</v>
      </c>
      <c r="M4283">
        <v>99</v>
      </c>
      <c r="N4283">
        <v>99</v>
      </c>
      <c r="O4283">
        <v>99</v>
      </c>
      <c r="P4283">
        <v>99</v>
      </c>
      <c r="Q4283">
        <v>1</v>
      </c>
      <c r="R4283">
        <v>1</v>
      </c>
      <c r="S4283">
        <v>1</v>
      </c>
      <c r="T4283">
        <v>6.5231572080887146E-2</v>
      </c>
      <c r="U4283">
        <v>5.5254110548132049E-2</v>
      </c>
      <c r="V4283">
        <v>14</v>
      </c>
      <c r="W4283">
        <v>58</v>
      </c>
      <c r="X4283">
        <v>127.19393282773564</v>
      </c>
      <c r="Y4283">
        <v>117.4</v>
      </c>
      <c r="Z4283">
        <v>117.4</v>
      </c>
      <c r="AA4283">
        <v>0</v>
      </c>
      <c r="AB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</row>
    <row r="4284" spans="1:39">
      <c r="A4284">
        <v>16</v>
      </c>
      <c r="B4284">
        <v>51</v>
      </c>
      <c r="C4284">
        <v>2024</v>
      </c>
      <c r="D4284">
        <v>3</v>
      </c>
      <c r="E4284">
        <v>99</v>
      </c>
      <c r="F4284">
        <v>174</v>
      </c>
      <c r="G4284">
        <v>99</v>
      </c>
      <c r="H4284">
        <v>99</v>
      </c>
      <c r="I4284">
        <v>99</v>
      </c>
      <c r="J4284">
        <v>113</v>
      </c>
      <c r="M4284">
        <v>99</v>
      </c>
      <c r="N4284">
        <v>99</v>
      </c>
      <c r="O4284">
        <v>99</v>
      </c>
      <c r="P4284">
        <v>99</v>
      </c>
      <c r="Q4284">
        <v>1</v>
      </c>
      <c r="R4284">
        <v>1</v>
      </c>
      <c r="S4284">
        <v>1</v>
      </c>
      <c r="T4284">
        <v>6.0024009603841549E-2</v>
      </c>
      <c r="U4284">
        <v>5.0766400558946677E-2</v>
      </c>
      <c r="V4284">
        <v>14</v>
      </c>
      <c r="W4284">
        <v>58</v>
      </c>
      <c r="X4284">
        <v>127.84398699891661</v>
      </c>
      <c r="Y4284">
        <v>118</v>
      </c>
      <c r="Z4284">
        <v>118</v>
      </c>
      <c r="AA4284">
        <v>0</v>
      </c>
      <c r="AB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</row>
    <row r="4285" spans="1:39">
      <c r="A4285">
        <v>16</v>
      </c>
      <c r="B4285">
        <v>52</v>
      </c>
      <c r="C4285">
        <v>2024</v>
      </c>
      <c r="D4285">
        <v>4</v>
      </c>
      <c r="E4285">
        <v>99</v>
      </c>
      <c r="F4285">
        <v>174</v>
      </c>
      <c r="G4285">
        <v>99</v>
      </c>
      <c r="H4285">
        <v>99</v>
      </c>
      <c r="I4285">
        <v>99</v>
      </c>
      <c r="J4285">
        <v>113</v>
      </c>
      <c r="M4285">
        <v>99</v>
      </c>
      <c r="N4285">
        <v>99</v>
      </c>
      <c r="O4285">
        <v>99</v>
      </c>
      <c r="P4285">
        <v>99</v>
      </c>
      <c r="Q4285">
        <v>1</v>
      </c>
      <c r="R4285">
        <v>2</v>
      </c>
      <c r="S4285">
        <v>2</v>
      </c>
      <c r="T4285">
        <v>0.15873015873015869</v>
      </c>
      <c r="U4285">
        <v>0.17673505908775997</v>
      </c>
      <c r="V4285">
        <v>7</v>
      </c>
      <c r="W4285">
        <v>60.5</v>
      </c>
      <c r="X4285">
        <v>164.03033586132176</v>
      </c>
      <c r="Y4285">
        <v>151.4</v>
      </c>
      <c r="Z4285">
        <v>151.4</v>
      </c>
      <c r="AA4285">
        <v>2.8000000000000265</v>
      </c>
      <c r="AB4285">
        <v>4.5</v>
      </c>
      <c r="AC4285">
        <v>-100.00000000000198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</row>
    <row r="4286" spans="1:39">
      <c r="A4286">
        <v>16</v>
      </c>
      <c r="B4286">
        <v>53</v>
      </c>
      <c r="C4286">
        <v>2024</v>
      </c>
      <c r="D4286">
        <v>5</v>
      </c>
      <c r="E4286">
        <v>99</v>
      </c>
      <c r="F4286">
        <v>174</v>
      </c>
      <c r="G4286">
        <v>99</v>
      </c>
      <c r="H4286">
        <v>99</v>
      </c>
      <c r="I4286">
        <v>99</v>
      </c>
      <c r="J4286">
        <v>113</v>
      </c>
      <c r="M4286">
        <v>99</v>
      </c>
      <c r="N4286">
        <v>99</v>
      </c>
      <c r="O4286">
        <v>99</v>
      </c>
      <c r="P4286">
        <v>99</v>
      </c>
      <c r="R4286">
        <v>0</v>
      </c>
    </row>
    <row r="4287" spans="1:39">
      <c r="A4287">
        <v>16</v>
      </c>
      <c r="B4287">
        <v>54</v>
      </c>
      <c r="C4287">
        <v>2024</v>
      </c>
      <c r="D4287">
        <v>6</v>
      </c>
      <c r="E4287">
        <v>99</v>
      </c>
      <c r="F4287">
        <v>174</v>
      </c>
      <c r="G4287">
        <v>99</v>
      </c>
      <c r="H4287">
        <v>99</v>
      </c>
      <c r="I4287">
        <v>99</v>
      </c>
      <c r="J4287">
        <v>113</v>
      </c>
      <c r="M4287">
        <v>99</v>
      </c>
      <c r="N4287">
        <v>99</v>
      </c>
      <c r="O4287">
        <v>99</v>
      </c>
      <c r="P4287">
        <v>99</v>
      </c>
      <c r="R4287">
        <v>0</v>
      </c>
    </row>
    <row r="4288" spans="1:39">
      <c r="A4288">
        <v>16</v>
      </c>
      <c r="B4288">
        <v>55</v>
      </c>
      <c r="C4288">
        <v>2024</v>
      </c>
      <c r="D4288">
        <v>7</v>
      </c>
      <c r="E4288">
        <v>99</v>
      </c>
      <c r="F4288">
        <v>174</v>
      </c>
      <c r="G4288">
        <v>99</v>
      </c>
      <c r="H4288">
        <v>99</v>
      </c>
      <c r="I4288">
        <v>99</v>
      </c>
      <c r="J4288">
        <v>113</v>
      </c>
      <c r="M4288">
        <v>99</v>
      </c>
      <c r="N4288">
        <v>99</v>
      </c>
      <c r="O4288">
        <v>99</v>
      </c>
      <c r="P4288">
        <v>99</v>
      </c>
      <c r="R4288">
        <v>0</v>
      </c>
    </row>
    <row r="4289" spans="1:39">
      <c r="A4289">
        <v>16</v>
      </c>
      <c r="B4289">
        <v>56</v>
      </c>
      <c r="C4289">
        <v>2024</v>
      </c>
      <c r="D4289">
        <v>8</v>
      </c>
      <c r="E4289">
        <v>99</v>
      </c>
      <c r="F4289">
        <v>174</v>
      </c>
      <c r="G4289">
        <v>99</v>
      </c>
      <c r="H4289">
        <v>99</v>
      </c>
      <c r="I4289">
        <v>99</v>
      </c>
      <c r="J4289">
        <v>113</v>
      </c>
      <c r="M4289">
        <v>99</v>
      </c>
      <c r="N4289">
        <v>99</v>
      </c>
      <c r="O4289">
        <v>99</v>
      </c>
      <c r="P4289">
        <v>99</v>
      </c>
      <c r="R4289">
        <v>0</v>
      </c>
    </row>
    <row r="4290" spans="1:39">
      <c r="A4290">
        <v>16</v>
      </c>
      <c r="B4290">
        <v>57</v>
      </c>
      <c r="C4290">
        <v>2024</v>
      </c>
      <c r="D4290">
        <v>9</v>
      </c>
      <c r="E4290">
        <v>99</v>
      </c>
      <c r="F4290">
        <v>174</v>
      </c>
      <c r="G4290">
        <v>99</v>
      </c>
      <c r="H4290">
        <v>99</v>
      </c>
      <c r="I4290">
        <v>99</v>
      </c>
      <c r="J4290">
        <v>113</v>
      </c>
      <c r="M4290">
        <v>99</v>
      </c>
      <c r="N4290">
        <v>99</v>
      </c>
      <c r="O4290">
        <v>99</v>
      </c>
      <c r="P4290">
        <v>99</v>
      </c>
      <c r="R4290">
        <v>0</v>
      </c>
    </row>
    <row r="4291" spans="1:39">
      <c r="A4291">
        <v>16</v>
      </c>
      <c r="B4291">
        <v>58</v>
      </c>
      <c r="C4291">
        <v>2024</v>
      </c>
      <c r="D4291">
        <v>10</v>
      </c>
      <c r="E4291">
        <v>99</v>
      </c>
      <c r="F4291">
        <v>174</v>
      </c>
      <c r="G4291">
        <v>99</v>
      </c>
      <c r="H4291">
        <v>99</v>
      </c>
      <c r="I4291">
        <v>99</v>
      </c>
      <c r="J4291">
        <v>113</v>
      </c>
      <c r="M4291">
        <v>99</v>
      </c>
      <c r="N4291">
        <v>99</v>
      </c>
      <c r="O4291">
        <v>99</v>
      </c>
      <c r="P4291">
        <v>99</v>
      </c>
      <c r="R4291">
        <v>0</v>
      </c>
    </row>
    <row r="4292" spans="1:39">
      <c r="A4292">
        <v>16</v>
      </c>
      <c r="B4292">
        <v>59</v>
      </c>
      <c r="C4292">
        <v>2024</v>
      </c>
      <c r="D4292">
        <v>11</v>
      </c>
      <c r="E4292">
        <v>99</v>
      </c>
      <c r="F4292">
        <v>174</v>
      </c>
      <c r="G4292">
        <v>99</v>
      </c>
      <c r="H4292">
        <v>99</v>
      </c>
      <c r="I4292">
        <v>99</v>
      </c>
      <c r="J4292">
        <v>113</v>
      </c>
      <c r="M4292">
        <v>99</v>
      </c>
      <c r="N4292">
        <v>99</v>
      </c>
      <c r="O4292">
        <v>99</v>
      </c>
      <c r="P4292">
        <v>99</v>
      </c>
      <c r="R4292">
        <v>0</v>
      </c>
    </row>
    <row r="4293" spans="1:39">
      <c r="A4293">
        <v>16</v>
      </c>
      <c r="B4293">
        <v>60</v>
      </c>
      <c r="C4293">
        <v>2024</v>
      </c>
      <c r="D4293">
        <v>12</v>
      </c>
      <c r="E4293">
        <v>99</v>
      </c>
      <c r="F4293">
        <v>174</v>
      </c>
      <c r="G4293">
        <v>99</v>
      </c>
      <c r="H4293">
        <v>99</v>
      </c>
      <c r="I4293">
        <v>99</v>
      </c>
      <c r="J4293">
        <v>113</v>
      </c>
      <c r="M4293">
        <v>99</v>
      </c>
      <c r="N4293">
        <v>99</v>
      </c>
      <c r="O4293">
        <v>99</v>
      </c>
      <c r="P4293">
        <v>99</v>
      </c>
      <c r="R4293">
        <v>0</v>
      </c>
    </row>
    <row r="4294" spans="1:39">
      <c r="A4294">
        <v>16</v>
      </c>
      <c r="B4294">
        <v>61</v>
      </c>
      <c r="C4294">
        <v>2024</v>
      </c>
      <c r="D4294">
        <v>1</v>
      </c>
      <c r="E4294">
        <v>99</v>
      </c>
      <c r="F4294">
        <v>174</v>
      </c>
      <c r="G4294">
        <v>99</v>
      </c>
      <c r="H4294">
        <v>99</v>
      </c>
      <c r="I4294">
        <v>99</v>
      </c>
      <c r="J4294">
        <v>116</v>
      </c>
      <c r="M4294">
        <v>99</v>
      </c>
      <c r="N4294">
        <v>99</v>
      </c>
      <c r="O4294">
        <v>99</v>
      </c>
      <c r="P4294">
        <v>99</v>
      </c>
      <c r="R4294">
        <v>0</v>
      </c>
    </row>
    <row r="4295" spans="1:39">
      <c r="A4295">
        <v>16</v>
      </c>
      <c r="B4295">
        <v>62</v>
      </c>
      <c r="C4295">
        <v>2024</v>
      </c>
      <c r="D4295">
        <v>2</v>
      </c>
      <c r="E4295">
        <v>99</v>
      </c>
      <c r="F4295">
        <v>174</v>
      </c>
      <c r="G4295">
        <v>99</v>
      </c>
      <c r="H4295">
        <v>99</v>
      </c>
      <c r="I4295">
        <v>99</v>
      </c>
      <c r="J4295">
        <v>116</v>
      </c>
      <c r="M4295">
        <v>99</v>
      </c>
      <c r="N4295">
        <v>99</v>
      </c>
      <c r="O4295">
        <v>99</v>
      </c>
      <c r="P4295">
        <v>99</v>
      </c>
      <c r="Q4295">
        <v>1</v>
      </c>
      <c r="R4295">
        <v>1</v>
      </c>
      <c r="S4295">
        <v>1</v>
      </c>
      <c r="T4295">
        <v>7.3637702503681887E-2</v>
      </c>
      <c r="U4295">
        <v>5.7643274436326518E-2</v>
      </c>
      <c r="V4295">
        <v>14</v>
      </c>
      <c r="W4295">
        <v>58</v>
      </c>
      <c r="X4295">
        <v>117.2264355362947</v>
      </c>
      <c r="Y4295">
        <v>108.2</v>
      </c>
      <c r="Z4295">
        <v>108.2</v>
      </c>
      <c r="AA4295">
        <v>0</v>
      </c>
      <c r="AB4295">
        <v>0</v>
      </c>
      <c r="AD4295">
        <v>1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1</v>
      </c>
      <c r="AM4295">
        <v>0</v>
      </c>
    </row>
    <row r="4296" spans="1:39">
      <c r="A4296">
        <v>16</v>
      </c>
      <c r="B4296">
        <v>63</v>
      </c>
      <c r="C4296">
        <v>2024</v>
      </c>
      <c r="D4296">
        <v>3</v>
      </c>
      <c r="E4296">
        <v>99</v>
      </c>
      <c r="F4296">
        <v>174</v>
      </c>
      <c r="G4296">
        <v>99</v>
      </c>
      <c r="H4296">
        <v>99</v>
      </c>
      <c r="I4296">
        <v>99</v>
      </c>
      <c r="J4296">
        <v>116</v>
      </c>
      <c r="M4296">
        <v>99</v>
      </c>
      <c r="N4296">
        <v>99</v>
      </c>
      <c r="O4296">
        <v>99</v>
      </c>
      <c r="P4296">
        <v>99</v>
      </c>
      <c r="Q4296">
        <v>1</v>
      </c>
      <c r="R4296">
        <v>4</v>
      </c>
      <c r="S4296">
        <v>4</v>
      </c>
      <c r="T4296">
        <v>0.2400960384153662</v>
      </c>
      <c r="U4296">
        <v>0.20655041447754485</v>
      </c>
      <c r="V4296">
        <v>0</v>
      </c>
      <c r="W4296">
        <v>60</v>
      </c>
      <c r="X4296">
        <v>130.03791982665223</v>
      </c>
      <c r="Y4296">
        <v>120.02500000000001</v>
      </c>
      <c r="Z4296">
        <v>120.02500000000001</v>
      </c>
      <c r="AA4296">
        <v>6.335366998051505</v>
      </c>
      <c r="AB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</row>
    <row r="4297" spans="1:39">
      <c r="A4297">
        <v>16</v>
      </c>
      <c r="B4297">
        <v>64</v>
      </c>
      <c r="C4297">
        <v>2024</v>
      </c>
      <c r="D4297">
        <v>4</v>
      </c>
      <c r="E4297">
        <v>99</v>
      </c>
      <c r="F4297">
        <v>174</v>
      </c>
      <c r="G4297">
        <v>99</v>
      </c>
      <c r="H4297">
        <v>99</v>
      </c>
      <c r="I4297">
        <v>99</v>
      </c>
      <c r="J4297">
        <v>116</v>
      </c>
      <c r="M4297">
        <v>99</v>
      </c>
      <c r="N4297">
        <v>99</v>
      </c>
      <c r="O4297">
        <v>99</v>
      </c>
      <c r="P4297">
        <v>99</v>
      </c>
      <c r="R4297">
        <v>0</v>
      </c>
    </row>
    <row r="4298" spans="1:39">
      <c r="A4298">
        <v>16</v>
      </c>
      <c r="B4298">
        <v>65</v>
      </c>
      <c r="C4298">
        <v>2024</v>
      </c>
      <c r="D4298">
        <v>5</v>
      </c>
      <c r="E4298">
        <v>99</v>
      </c>
      <c r="F4298">
        <v>174</v>
      </c>
      <c r="G4298">
        <v>99</v>
      </c>
      <c r="H4298">
        <v>99</v>
      </c>
      <c r="I4298">
        <v>99</v>
      </c>
      <c r="J4298">
        <v>116</v>
      </c>
      <c r="M4298">
        <v>99</v>
      </c>
      <c r="N4298">
        <v>99</v>
      </c>
      <c r="O4298">
        <v>99</v>
      </c>
      <c r="P4298">
        <v>99</v>
      </c>
      <c r="R4298">
        <v>0</v>
      </c>
    </row>
    <row r="4299" spans="1:39">
      <c r="A4299">
        <v>16</v>
      </c>
      <c r="B4299">
        <v>66</v>
      </c>
      <c r="C4299">
        <v>2024</v>
      </c>
      <c r="D4299">
        <v>6</v>
      </c>
      <c r="E4299">
        <v>99</v>
      </c>
      <c r="F4299">
        <v>174</v>
      </c>
      <c r="G4299">
        <v>99</v>
      </c>
      <c r="H4299">
        <v>99</v>
      </c>
      <c r="I4299">
        <v>99</v>
      </c>
      <c r="J4299">
        <v>116</v>
      </c>
      <c r="M4299">
        <v>99</v>
      </c>
      <c r="N4299">
        <v>99</v>
      </c>
      <c r="O4299">
        <v>99</v>
      </c>
      <c r="P4299">
        <v>99</v>
      </c>
      <c r="R4299">
        <v>0</v>
      </c>
    </row>
    <row r="4300" spans="1:39">
      <c r="A4300">
        <v>16</v>
      </c>
      <c r="B4300">
        <v>67</v>
      </c>
      <c r="C4300">
        <v>2024</v>
      </c>
      <c r="D4300">
        <v>7</v>
      </c>
      <c r="E4300">
        <v>99</v>
      </c>
      <c r="F4300">
        <v>174</v>
      </c>
      <c r="G4300">
        <v>99</v>
      </c>
      <c r="H4300">
        <v>99</v>
      </c>
      <c r="I4300">
        <v>99</v>
      </c>
      <c r="J4300">
        <v>116</v>
      </c>
      <c r="M4300">
        <v>99</v>
      </c>
      <c r="N4300">
        <v>99</v>
      </c>
      <c r="O4300">
        <v>99</v>
      </c>
      <c r="P4300">
        <v>99</v>
      </c>
      <c r="R4300">
        <v>0</v>
      </c>
    </row>
    <row r="4301" spans="1:39">
      <c r="A4301">
        <v>16</v>
      </c>
      <c r="B4301">
        <v>68</v>
      </c>
      <c r="C4301">
        <v>2024</v>
      </c>
      <c r="D4301">
        <v>8</v>
      </c>
      <c r="E4301">
        <v>99</v>
      </c>
      <c r="F4301">
        <v>174</v>
      </c>
      <c r="G4301">
        <v>99</v>
      </c>
      <c r="H4301">
        <v>99</v>
      </c>
      <c r="I4301">
        <v>99</v>
      </c>
      <c r="J4301">
        <v>116</v>
      </c>
      <c r="M4301">
        <v>99</v>
      </c>
      <c r="N4301">
        <v>99</v>
      </c>
      <c r="O4301">
        <v>99</v>
      </c>
      <c r="P4301">
        <v>99</v>
      </c>
      <c r="R4301">
        <v>0</v>
      </c>
    </row>
    <row r="4302" spans="1:39">
      <c r="A4302">
        <v>16</v>
      </c>
      <c r="B4302">
        <v>69</v>
      </c>
      <c r="C4302">
        <v>2024</v>
      </c>
      <c r="D4302">
        <v>9</v>
      </c>
      <c r="E4302">
        <v>99</v>
      </c>
      <c r="F4302">
        <v>174</v>
      </c>
      <c r="G4302">
        <v>99</v>
      </c>
      <c r="H4302">
        <v>99</v>
      </c>
      <c r="I4302">
        <v>99</v>
      </c>
      <c r="J4302">
        <v>116</v>
      </c>
      <c r="M4302">
        <v>99</v>
      </c>
      <c r="N4302">
        <v>99</v>
      </c>
      <c r="O4302">
        <v>99</v>
      </c>
      <c r="P4302">
        <v>99</v>
      </c>
      <c r="R4302">
        <v>0</v>
      </c>
    </row>
    <row r="4303" spans="1:39">
      <c r="A4303">
        <v>16</v>
      </c>
      <c r="B4303">
        <v>70</v>
      </c>
      <c r="C4303">
        <v>2024</v>
      </c>
      <c r="D4303">
        <v>10</v>
      </c>
      <c r="E4303">
        <v>99</v>
      </c>
      <c r="F4303">
        <v>174</v>
      </c>
      <c r="G4303">
        <v>99</v>
      </c>
      <c r="H4303">
        <v>99</v>
      </c>
      <c r="I4303">
        <v>99</v>
      </c>
      <c r="J4303">
        <v>116</v>
      </c>
      <c r="M4303">
        <v>99</v>
      </c>
      <c r="N4303">
        <v>99</v>
      </c>
      <c r="O4303">
        <v>99</v>
      </c>
      <c r="P4303">
        <v>99</v>
      </c>
      <c r="R4303">
        <v>0</v>
      </c>
    </row>
    <row r="4304" spans="1:39">
      <c r="A4304">
        <v>16</v>
      </c>
      <c r="B4304">
        <v>71</v>
      </c>
      <c r="C4304">
        <v>2024</v>
      </c>
      <c r="D4304">
        <v>11</v>
      </c>
      <c r="E4304">
        <v>99</v>
      </c>
      <c r="F4304">
        <v>174</v>
      </c>
      <c r="G4304">
        <v>99</v>
      </c>
      <c r="H4304">
        <v>99</v>
      </c>
      <c r="I4304">
        <v>99</v>
      </c>
      <c r="J4304">
        <v>116</v>
      </c>
      <c r="M4304">
        <v>99</v>
      </c>
      <c r="N4304">
        <v>99</v>
      </c>
      <c r="O4304">
        <v>99</v>
      </c>
      <c r="P4304">
        <v>99</v>
      </c>
      <c r="R4304">
        <v>0</v>
      </c>
    </row>
    <row r="4305" spans="1:39">
      <c r="A4305">
        <v>16</v>
      </c>
      <c r="B4305">
        <v>72</v>
      </c>
      <c r="C4305">
        <v>2024</v>
      </c>
      <c r="D4305">
        <v>12</v>
      </c>
      <c r="E4305">
        <v>99</v>
      </c>
      <c r="F4305">
        <v>174</v>
      </c>
      <c r="G4305">
        <v>99</v>
      </c>
      <c r="H4305">
        <v>99</v>
      </c>
      <c r="I4305">
        <v>99</v>
      </c>
      <c r="J4305">
        <v>116</v>
      </c>
      <c r="M4305">
        <v>99</v>
      </c>
      <c r="N4305">
        <v>99</v>
      </c>
      <c r="O4305">
        <v>99</v>
      </c>
      <c r="P4305">
        <v>99</v>
      </c>
      <c r="R4305">
        <v>0</v>
      </c>
    </row>
    <row r="4306" spans="1:39">
      <c r="A4306">
        <v>16</v>
      </c>
      <c r="B4306">
        <v>73</v>
      </c>
      <c r="C4306">
        <v>2024</v>
      </c>
      <c r="D4306">
        <v>1</v>
      </c>
      <c r="E4306">
        <v>99</v>
      </c>
      <c r="F4306">
        <v>174</v>
      </c>
      <c r="G4306">
        <v>99</v>
      </c>
      <c r="H4306">
        <v>99</v>
      </c>
      <c r="I4306">
        <v>99</v>
      </c>
      <c r="J4306">
        <v>117</v>
      </c>
      <c r="M4306">
        <v>99</v>
      </c>
      <c r="N4306">
        <v>99</v>
      </c>
      <c r="O4306">
        <v>99</v>
      </c>
      <c r="P4306">
        <v>99</v>
      </c>
      <c r="Q4306">
        <v>3</v>
      </c>
      <c r="R4306">
        <v>4</v>
      </c>
      <c r="S4306">
        <v>3</v>
      </c>
      <c r="T4306">
        <v>0.21845985800109236</v>
      </c>
      <c r="U4306">
        <v>0.11368131456938302</v>
      </c>
      <c r="V4306">
        <v>0</v>
      </c>
      <c r="W4306">
        <v>60.66666666666665</v>
      </c>
      <c r="X4306">
        <v>119.85373781148436</v>
      </c>
      <c r="Y4306">
        <v>71.775000000000006</v>
      </c>
      <c r="Z4306">
        <v>95.7</v>
      </c>
      <c r="AA4306">
        <v>23.134822238348871</v>
      </c>
      <c r="AB4306">
        <v>0.94280904158227774</v>
      </c>
      <c r="AC4306">
        <v>22.617810186181671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</row>
    <row r="4307" spans="1:39">
      <c r="A4307">
        <v>16</v>
      </c>
      <c r="B4307">
        <v>74</v>
      </c>
      <c r="C4307">
        <v>2024</v>
      </c>
      <c r="D4307">
        <v>2</v>
      </c>
      <c r="E4307">
        <v>99</v>
      </c>
      <c r="F4307">
        <v>174</v>
      </c>
      <c r="G4307">
        <v>99</v>
      </c>
      <c r="H4307">
        <v>99</v>
      </c>
      <c r="I4307">
        <v>99</v>
      </c>
      <c r="J4307">
        <v>117</v>
      </c>
      <c r="M4307">
        <v>99</v>
      </c>
      <c r="N4307">
        <v>99</v>
      </c>
      <c r="O4307">
        <v>99</v>
      </c>
      <c r="P4307">
        <v>99</v>
      </c>
      <c r="Q4307">
        <v>1</v>
      </c>
      <c r="R4307">
        <v>2</v>
      </c>
      <c r="S4307">
        <v>2</v>
      </c>
      <c r="T4307">
        <v>0.14727540500736377</v>
      </c>
      <c r="U4307">
        <v>0.15177974941690789</v>
      </c>
      <c r="V4307">
        <v>0</v>
      </c>
      <c r="W4307">
        <v>60</v>
      </c>
      <c r="X4307">
        <v>154.33369447453953</v>
      </c>
      <c r="Y4307">
        <v>142.45000000000002</v>
      </c>
      <c r="Z4307">
        <v>142.45000000000002</v>
      </c>
      <c r="AA4307">
        <v>16.849999999999905</v>
      </c>
      <c r="AB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</row>
    <row r="4308" spans="1:39">
      <c r="A4308">
        <v>16</v>
      </c>
      <c r="B4308">
        <v>75</v>
      </c>
      <c r="C4308">
        <v>2024</v>
      </c>
      <c r="D4308">
        <v>3</v>
      </c>
      <c r="E4308">
        <v>99</v>
      </c>
      <c r="F4308">
        <v>174</v>
      </c>
      <c r="G4308">
        <v>99</v>
      </c>
      <c r="H4308">
        <v>99</v>
      </c>
      <c r="I4308">
        <v>99</v>
      </c>
      <c r="J4308">
        <v>117</v>
      </c>
      <c r="M4308">
        <v>99</v>
      </c>
      <c r="N4308">
        <v>99</v>
      </c>
      <c r="O4308">
        <v>99</v>
      </c>
      <c r="P4308">
        <v>99</v>
      </c>
      <c r="Q4308">
        <v>2</v>
      </c>
      <c r="R4308">
        <v>3</v>
      </c>
      <c r="S4308">
        <v>3</v>
      </c>
      <c r="T4308">
        <v>0.18007202881152465</v>
      </c>
      <c r="U4308">
        <v>0.14494237583312819</v>
      </c>
      <c r="V4308">
        <v>4.6666666666666679</v>
      </c>
      <c r="W4308">
        <v>59.66666666666665</v>
      </c>
      <c r="X4308">
        <v>121.66847237269772</v>
      </c>
      <c r="Y4308">
        <v>112.3</v>
      </c>
      <c r="Z4308">
        <v>112.3</v>
      </c>
      <c r="AA4308">
        <v>17.326473001354529</v>
      </c>
      <c r="AB4308">
        <v>0.47140452079146061</v>
      </c>
      <c r="AC4308">
        <v>77.540471401663027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</row>
    <row r="4309" spans="1:39">
      <c r="A4309">
        <v>16</v>
      </c>
      <c r="B4309">
        <v>76</v>
      </c>
      <c r="C4309">
        <v>2024</v>
      </c>
      <c r="D4309">
        <v>4</v>
      </c>
      <c r="E4309">
        <v>99</v>
      </c>
      <c r="F4309">
        <v>174</v>
      </c>
      <c r="G4309">
        <v>99</v>
      </c>
      <c r="H4309">
        <v>99</v>
      </c>
      <c r="I4309">
        <v>99</v>
      </c>
      <c r="J4309">
        <v>117</v>
      </c>
      <c r="M4309">
        <v>99</v>
      </c>
      <c r="N4309">
        <v>99</v>
      </c>
      <c r="O4309">
        <v>99</v>
      </c>
      <c r="P4309">
        <v>99</v>
      </c>
      <c r="Q4309">
        <v>2</v>
      </c>
      <c r="R4309">
        <v>2</v>
      </c>
      <c r="S4309">
        <v>1</v>
      </c>
      <c r="T4309">
        <v>0.12845215157353887</v>
      </c>
      <c r="U4309">
        <v>4.6894966997666945E-2</v>
      </c>
      <c r="V4309">
        <v>0</v>
      </c>
      <c r="W4309">
        <v>62</v>
      </c>
      <c r="X4309">
        <v>120.04333694474541</v>
      </c>
      <c r="Y4309">
        <v>50</v>
      </c>
      <c r="Z4309">
        <v>100</v>
      </c>
      <c r="AA4309">
        <v>0</v>
      </c>
      <c r="AB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</row>
    <row r="4310" spans="1:39">
      <c r="A4310">
        <v>16</v>
      </c>
      <c r="B4310">
        <v>77</v>
      </c>
      <c r="C4310">
        <v>2024</v>
      </c>
      <c r="D4310">
        <v>5</v>
      </c>
      <c r="E4310">
        <v>99</v>
      </c>
      <c r="F4310">
        <v>174</v>
      </c>
      <c r="G4310">
        <v>99</v>
      </c>
      <c r="H4310">
        <v>99</v>
      </c>
      <c r="I4310">
        <v>99</v>
      </c>
      <c r="J4310">
        <v>117</v>
      </c>
      <c r="M4310">
        <v>99</v>
      </c>
      <c r="N4310">
        <v>99</v>
      </c>
      <c r="O4310">
        <v>99</v>
      </c>
      <c r="P4310">
        <v>99</v>
      </c>
      <c r="R4310">
        <v>0</v>
      </c>
    </row>
    <row r="4311" spans="1:39">
      <c r="A4311">
        <v>16</v>
      </c>
      <c r="B4311">
        <v>78</v>
      </c>
      <c r="C4311">
        <v>2024</v>
      </c>
      <c r="D4311">
        <v>6</v>
      </c>
      <c r="E4311">
        <v>99</v>
      </c>
      <c r="F4311">
        <v>174</v>
      </c>
      <c r="G4311">
        <v>99</v>
      </c>
      <c r="H4311">
        <v>99</v>
      </c>
      <c r="I4311">
        <v>99</v>
      </c>
      <c r="J4311">
        <v>117</v>
      </c>
      <c r="M4311">
        <v>99</v>
      </c>
      <c r="N4311">
        <v>99</v>
      </c>
      <c r="O4311">
        <v>99</v>
      </c>
      <c r="P4311">
        <v>99</v>
      </c>
      <c r="R4311">
        <v>0</v>
      </c>
    </row>
    <row r="4312" spans="1:39">
      <c r="A4312">
        <v>16</v>
      </c>
      <c r="B4312">
        <v>79</v>
      </c>
      <c r="C4312">
        <v>2024</v>
      </c>
      <c r="D4312">
        <v>7</v>
      </c>
      <c r="E4312">
        <v>99</v>
      </c>
      <c r="F4312">
        <v>174</v>
      </c>
      <c r="G4312">
        <v>99</v>
      </c>
      <c r="H4312">
        <v>99</v>
      </c>
      <c r="I4312">
        <v>99</v>
      </c>
      <c r="J4312">
        <v>117</v>
      </c>
      <c r="M4312">
        <v>99</v>
      </c>
      <c r="N4312">
        <v>99</v>
      </c>
      <c r="O4312">
        <v>99</v>
      </c>
      <c r="P4312">
        <v>99</v>
      </c>
      <c r="R4312">
        <v>0</v>
      </c>
    </row>
    <row r="4313" spans="1:39">
      <c r="A4313">
        <v>16</v>
      </c>
      <c r="B4313">
        <v>80</v>
      </c>
      <c r="C4313">
        <v>2024</v>
      </c>
      <c r="D4313">
        <v>8</v>
      </c>
      <c r="E4313">
        <v>99</v>
      </c>
      <c r="F4313">
        <v>174</v>
      </c>
      <c r="G4313">
        <v>99</v>
      </c>
      <c r="H4313">
        <v>99</v>
      </c>
      <c r="I4313">
        <v>99</v>
      </c>
      <c r="J4313">
        <v>117</v>
      </c>
      <c r="M4313">
        <v>99</v>
      </c>
      <c r="N4313">
        <v>99</v>
      </c>
      <c r="O4313">
        <v>99</v>
      </c>
      <c r="P4313">
        <v>99</v>
      </c>
      <c r="R4313">
        <v>0</v>
      </c>
    </row>
    <row r="4314" spans="1:39">
      <c r="A4314">
        <v>16</v>
      </c>
      <c r="B4314">
        <v>81</v>
      </c>
      <c r="C4314">
        <v>2024</v>
      </c>
      <c r="D4314">
        <v>9</v>
      </c>
      <c r="E4314">
        <v>99</v>
      </c>
      <c r="F4314">
        <v>174</v>
      </c>
      <c r="G4314">
        <v>99</v>
      </c>
      <c r="H4314">
        <v>99</v>
      </c>
      <c r="I4314">
        <v>99</v>
      </c>
      <c r="J4314">
        <v>117</v>
      </c>
      <c r="M4314">
        <v>99</v>
      </c>
      <c r="N4314">
        <v>99</v>
      </c>
      <c r="O4314">
        <v>99</v>
      </c>
      <c r="P4314">
        <v>99</v>
      </c>
      <c r="R4314">
        <v>0</v>
      </c>
    </row>
    <row r="4315" spans="1:39">
      <c r="A4315">
        <v>16</v>
      </c>
      <c r="B4315">
        <v>82</v>
      </c>
      <c r="C4315">
        <v>2024</v>
      </c>
      <c r="D4315">
        <v>10</v>
      </c>
      <c r="E4315">
        <v>99</v>
      </c>
      <c r="F4315">
        <v>174</v>
      </c>
      <c r="G4315">
        <v>99</v>
      </c>
      <c r="H4315">
        <v>99</v>
      </c>
      <c r="I4315">
        <v>99</v>
      </c>
      <c r="J4315">
        <v>117</v>
      </c>
      <c r="M4315">
        <v>99</v>
      </c>
      <c r="N4315">
        <v>99</v>
      </c>
      <c r="O4315">
        <v>99</v>
      </c>
      <c r="P4315">
        <v>99</v>
      </c>
      <c r="R4315">
        <v>0</v>
      </c>
    </row>
    <row r="4316" spans="1:39">
      <c r="A4316">
        <v>16</v>
      </c>
      <c r="B4316">
        <v>83</v>
      </c>
      <c r="C4316">
        <v>2024</v>
      </c>
      <c r="D4316">
        <v>11</v>
      </c>
      <c r="E4316">
        <v>99</v>
      </c>
      <c r="F4316">
        <v>174</v>
      </c>
      <c r="G4316">
        <v>99</v>
      </c>
      <c r="H4316">
        <v>99</v>
      </c>
      <c r="I4316">
        <v>99</v>
      </c>
      <c r="J4316">
        <v>117</v>
      </c>
      <c r="M4316">
        <v>99</v>
      </c>
      <c r="N4316">
        <v>99</v>
      </c>
      <c r="O4316">
        <v>99</v>
      </c>
      <c r="P4316">
        <v>99</v>
      </c>
      <c r="R4316">
        <v>0</v>
      </c>
    </row>
    <row r="4317" spans="1:39">
      <c r="A4317">
        <v>16</v>
      </c>
      <c r="B4317">
        <v>84</v>
      </c>
      <c r="C4317">
        <v>2024</v>
      </c>
      <c r="D4317">
        <v>12</v>
      </c>
      <c r="E4317">
        <v>99</v>
      </c>
      <c r="F4317">
        <v>174</v>
      </c>
      <c r="G4317">
        <v>99</v>
      </c>
      <c r="H4317">
        <v>99</v>
      </c>
      <c r="I4317">
        <v>99</v>
      </c>
      <c r="J4317">
        <v>117</v>
      </c>
      <c r="M4317">
        <v>99</v>
      </c>
      <c r="N4317">
        <v>99</v>
      </c>
      <c r="O4317">
        <v>99</v>
      </c>
      <c r="P4317">
        <v>99</v>
      </c>
      <c r="R4317">
        <v>0</v>
      </c>
    </row>
    <row r="4318" spans="1:39">
      <c r="A4318">
        <v>16</v>
      </c>
      <c r="B4318">
        <v>85</v>
      </c>
      <c r="C4318">
        <v>2024</v>
      </c>
      <c r="D4318">
        <v>1</v>
      </c>
      <c r="E4318">
        <v>99</v>
      </c>
      <c r="F4318">
        <v>174</v>
      </c>
      <c r="G4318">
        <v>99</v>
      </c>
      <c r="H4318">
        <v>99</v>
      </c>
      <c r="I4318">
        <v>99</v>
      </c>
      <c r="J4318">
        <v>121</v>
      </c>
      <c r="M4318">
        <v>99</v>
      </c>
      <c r="N4318">
        <v>99</v>
      </c>
      <c r="O4318">
        <v>99</v>
      </c>
      <c r="P4318">
        <v>99</v>
      </c>
      <c r="Q4318">
        <v>88</v>
      </c>
      <c r="R4318">
        <v>612</v>
      </c>
      <c r="S4318">
        <v>608</v>
      </c>
      <c r="T4318">
        <v>33.424358274167112</v>
      </c>
      <c r="U4318">
        <v>33.901106363500645</v>
      </c>
      <c r="V4318">
        <v>4.2271241830065378</v>
      </c>
      <c r="W4318">
        <v>60.368421052631597</v>
      </c>
      <c r="X4318">
        <v>152.28882090936787</v>
      </c>
      <c r="Y4318">
        <v>139.89640522875811</v>
      </c>
      <c r="Z4318">
        <v>140.81677631578944</v>
      </c>
      <c r="AA4318">
        <v>30.735298927034759</v>
      </c>
      <c r="AB4318">
        <v>4.421365903687831</v>
      </c>
      <c r="AC4318">
        <v>-65.452708592066543</v>
      </c>
      <c r="AD4318">
        <v>11</v>
      </c>
      <c r="AE4318">
        <v>0</v>
      </c>
      <c r="AF4318">
        <v>0</v>
      </c>
      <c r="AG4318">
        <v>0</v>
      </c>
      <c r="AH4318">
        <v>8</v>
      </c>
      <c r="AI4318">
        <v>2</v>
      </c>
      <c r="AJ4318">
        <v>0</v>
      </c>
      <c r="AK4318">
        <v>0</v>
      </c>
      <c r="AL4318">
        <v>0</v>
      </c>
      <c r="AM4318">
        <v>0</v>
      </c>
    </row>
    <row r="4319" spans="1:39">
      <c r="A4319">
        <v>16</v>
      </c>
      <c r="B4319">
        <v>86</v>
      </c>
      <c r="C4319">
        <v>2024</v>
      </c>
      <c r="D4319">
        <v>2</v>
      </c>
      <c r="E4319">
        <v>99</v>
      </c>
      <c r="F4319">
        <v>174</v>
      </c>
      <c r="G4319">
        <v>99</v>
      </c>
      <c r="H4319">
        <v>99</v>
      </c>
      <c r="I4319">
        <v>99</v>
      </c>
      <c r="J4319">
        <v>121</v>
      </c>
      <c r="M4319">
        <v>99</v>
      </c>
      <c r="N4319">
        <v>99</v>
      </c>
      <c r="O4319">
        <v>99</v>
      </c>
      <c r="P4319">
        <v>99</v>
      </c>
      <c r="Q4319">
        <v>70</v>
      </c>
      <c r="R4319">
        <v>479</v>
      </c>
      <c r="S4319">
        <v>478</v>
      </c>
      <c r="T4319">
        <v>29.476923076923082</v>
      </c>
      <c r="U4319">
        <v>29.442974592789898</v>
      </c>
      <c r="V4319">
        <v>4.6868475991649268</v>
      </c>
      <c r="W4319">
        <v>60.200836820083687</v>
      </c>
      <c r="X4319">
        <v>150.21046465075975</v>
      </c>
      <c r="Y4319">
        <v>138.37411273486435</v>
      </c>
      <c r="Z4319">
        <v>138.66359832635985</v>
      </c>
      <c r="AA4319">
        <v>30.615559482876108</v>
      </c>
      <c r="AB4319">
        <v>4.6353922406220116</v>
      </c>
      <c r="AC4319">
        <v>-66.330831856596078</v>
      </c>
      <c r="AD4319">
        <v>6</v>
      </c>
      <c r="AE4319">
        <v>0</v>
      </c>
      <c r="AF4319">
        <v>0</v>
      </c>
      <c r="AG4319">
        <v>4</v>
      </c>
      <c r="AH4319">
        <v>10</v>
      </c>
      <c r="AI4319">
        <v>0</v>
      </c>
      <c r="AJ4319">
        <v>1</v>
      </c>
      <c r="AK4319">
        <v>2</v>
      </c>
      <c r="AL4319">
        <v>0</v>
      </c>
      <c r="AM4319">
        <v>0</v>
      </c>
    </row>
    <row r="4320" spans="1:39">
      <c r="A4320">
        <v>16</v>
      </c>
      <c r="B4320">
        <v>87</v>
      </c>
      <c r="C4320">
        <v>2024</v>
      </c>
      <c r="D4320">
        <v>3</v>
      </c>
      <c r="E4320">
        <v>99</v>
      </c>
      <c r="F4320">
        <v>174</v>
      </c>
      <c r="G4320">
        <v>99</v>
      </c>
      <c r="H4320">
        <v>99</v>
      </c>
      <c r="I4320">
        <v>99</v>
      </c>
      <c r="J4320">
        <v>121</v>
      </c>
      <c r="M4320">
        <v>99</v>
      </c>
      <c r="N4320">
        <v>99</v>
      </c>
      <c r="O4320">
        <v>99</v>
      </c>
      <c r="P4320">
        <v>99</v>
      </c>
      <c r="Q4320">
        <v>70</v>
      </c>
      <c r="R4320">
        <v>497</v>
      </c>
      <c r="S4320">
        <v>497</v>
      </c>
      <c r="T4320">
        <v>33.445491251682377</v>
      </c>
      <c r="U4320">
        <v>33.770571434027715</v>
      </c>
      <c r="V4320">
        <v>4.7142857142857153</v>
      </c>
      <c r="W4320">
        <v>60.607645875251507</v>
      </c>
      <c r="X4320">
        <v>150.34235750363499</v>
      </c>
      <c r="Y4320">
        <v>138.76599597585519</v>
      </c>
      <c r="Z4320">
        <v>138.76599597585519</v>
      </c>
      <c r="AA4320">
        <v>29.110273768849257</v>
      </c>
      <c r="AB4320">
        <v>4.2089515954146748</v>
      </c>
      <c r="AC4320">
        <v>-68.848207375403007</v>
      </c>
      <c r="AD4320">
        <v>8</v>
      </c>
      <c r="AE4320">
        <v>0</v>
      </c>
      <c r="AF4320">
        <v>0</v>
      </c>
      <c r="AG4320">
        <v>3</v>
      </c>
      <c r="AH4320">
        <v>15</v>
      </c>
      <c r="AI4320">
        <v>1</v>
      </c>
      <c r="AJ4320">
        <v>0</v>
      </c>
      <c r="AK4320">
        <v>0</v>
      </c>
      <c r="AL4320">
        <v>0</v>
      </c>
      <c r="AM4320">
        <v>0</v>
      </c>
    </row>
    <row r="4321" spans="1:39">
      <c r="A4321">
        <v>16</v>
      </c>
      <c r="B4321">
        <v>88</v>
      </c>
      <c r="C4321">
        <v>2024</v>
      </c>
      <c r="D4321">
        <v>4</v>
      </c>
      <c r="E4321">
        <v>99</v>
      </c>
      <c r="F4321">
        <v>174</v>
      </c>
      <c r="G4321">
        <v>99</v>
      </c>
      <c r="H4321">
        <v>99</v>
      </c>
      <c r="I4321">
        <v>99</v>
      </c>
      <c r="J4321">
        <v>121</v>
      </c>
      <c r="M4321">
        <v>99</v>
      </c>
      <c r="N4321">
        <v>99</v>
      </c>
      <c r="O4321">
        <v>99</v>
      </c>
      <c r="P4321">
        <v>99</v>
      </c>
      <c r="Q4321">
        <v>85</v>
      </c>
      <c r="R4321">
        <v>524</v>
      </c>
      <c r="S4321">
        <v>523</v>
      </c>
      <c r="T4321">
        <v>33.654463712267166</v>
      </c>
      <c r="U4321">
        <v>33.677010914803574</v>
      </c>
      <c r="V4321">
        <v>4.133587786259544</v>
      </c>
      <c r="W4321">
        <v>60.227533460803045</v>
      </c>
      <c r="X4321">
        <v>148.67880211391676</v>
      </c>
      <c r="Y4321">
        <v>137.0490458015268</v>
      </c>
      <c r="Z4321">
        <v>137.31108986615683</v>
      </c>
      <c r="AA4321">
        <v>33.825015793912506</v>
      </c>
      <c r="AB4321">
        <v>5.0579667613969965</v>
      </c>
      <c r="AC4321">
        <v>-68.890906028438636</v>
      </c>
      <c r="AD4321">
        <v>11</v>
      </c>
      <c r="AE4321">
        <v>0</v>
      </c>
      <c r="AF4321">
        <v>0</v>
      </c>
      <c r="AG4321">
        <v>1</v>
      </c>
      <c r="AH4321">
        <v>6</v>
      </c>
      <c r="AI4321">
        <v>0</v>
      </c>
      <c r="AJ4321">
        <v>1</v>
      </c>
      <c r="AK4321">
        <v>3</v>
      </c>
      <c r="AL4321">
        <v>0</v>
      </c>
      <c r="AM4321">
        <v>0</v>
      </c>
    </row>
    <row r="4322" spans="1:39">
      <c r="A4322">
        <v>16</v>
      </c>
      <c r="B4322">
        <v>89</v>
      </c>
      <c r="C4322">
        <v>2024</v>
      </c>
      <c r="D4322">
        <v>5</v>
      </c>
      <c r="E4322">
        <v>99</v>
      </c>
      <c r="F4322">
        <v>174</v>
      </c>
      <c r="G4322">
        <v>99</v>
      </c>
      <c r="H4322">
        <v>99</v>
      </c>
      <c r="I4322">
        <v>99</v>
      </c>
      <c r="J4322">
        <v>121</v>
      </c>
      <c r="M4322">
        <v>99</v>
      </c>
      <c r="N4322">
        <v>99</v>
      </c>
      <c r="O4322">
        <v>99</v>
      </c>
      <c r="P4322">
        <v>99</v>
      </c>
      <c r="R4322">
        <v>0</v>
      </c>
    </row>
    <row r="4323" spans="1:39">
      <c r="A4323">
        <v>16</v>
      </c>
      <c r="B4323">
        <v>90</v>
      </c>
      <c r="C4323">
        <v>2024</v>
      </c>
      <c r="D4323">
        <v>6</v>
      </c>
      <c r="E4323">
        <v>99</v>
      </c>
      <c r="F4323">
        <v>174</v>
      </c>
      <c r="G4323">
        <v>99</v>
      </c>
      <c r="H4323">
        <v>99</v>
      </c>
      <c r="I4323">
        <v>99</v>
      </c>
      <c r="J4323">
        <v>121</v>
      </c>
      <c r="M4323">
        <v>99</v>
      </c>
      <c r="N4323">
        <v>99</v>
      </c>
      <c r="O4323">
        <v>99</v>
      </c>
      <c r="P4323">
        <v>99</v>
      </c>
      <c r="R4323">
        <v>0</v>
      </c>
    </row>
    <row r="4324" spans="1:39">
      <c r="A4324">
        <v>16</v>
      </c>
      <c r="B4324">
        <v>91</v>
      </c>
      <c r="C4324">
        <v>2024</v>
      </c>
      <c r="D4324">
        <v>7</v>
      </c>
      <c r="E4324">
        <v>99</v>
      </c>
      <c r="F4324">
        <v>174</v>
      </c>
      <c r="G4324">
        <v>99</v>
      </c>
      <c r="H4324">
        <v>99</v>
      </c>
      <c r="I4324">
        <v>99</v>
      </c>
      <c r="J4324">
        <v>121</v>
      </c>
      <c r="M4324">
        <v>99</v>
      </c>
      <c r="N4324">
        <v>99</v>
      </c>
      <c r="O4324">
        <v>99</v>
      </c>
      <c r="P4324">
        <v>99</v>
      </c>
      <c r="R4324">
        <v>0</v>
      </c>
    </row>
    <row r="4325" spans="1:39">
      <c r="A4325">
        <v>16</v>
      </c>
      <c r="B4325">
        <v>92</v>
      </c>
      <c r="C4325">
        <v>2024</v>
      </c>
      <c r="D4325">
        <v>8</v>
      </c>
      <c r="E4325">
        <v>99</v>
      </c>
      <c r="F4325">
        <v>174</v>
      </c>
      <c r="G4325">
        <v>99</v>
      </c>
      <c r="H4325">
        <v>99</v>
      </c>
      <c r="I4325">
        <v>99</v>
      </c>
      <c r="J4325">
        <v>121</v>
      </c>
      <c r="M4325">
        <v>99</v>
      </c>
      <c r="N4325">
        <v>99</v>
      </c>
      <c r="O4325">
        <v>99</v>
      </c>
      <c r="P4325">
        <v>99</v>
      </c>
      <c r="R4325">
        <v>0</v>
      </c>
    </row>
    <row r="4326" spans="1:39">
      <c r="A4326">
        <v>16</v>
      </c>
      <c r="B4326">
        <v>93</v>
      </c>
      <c r="C4326">
        <v>2024</v>
      </c>
      <c r="D4326">
        <v>9</v>
      </c>
      <c r="E4326">
        <v>99</v>
      </c>
      <c r="F4326">
        <v>174</v>
      </c>
      <c r="G4326">
        <v>99</v>
      </c>
      <c r="H4326">
        <v>99</v>
      </c>
      <c r="I4326">
        <v>99</v>
      </c>
      <c r="J4326">
        <v>121</v>
      </c>
      <c r="M4326">
        <v>99</v>
      </c>
      <c r="N4326">
        <v>99</v>
      </c>
      <c r="O4326">
        <v>99</v>
      </c>
      <c r="P4326">
        <v>99</v>
      </c>
      <c r="R4326">
        <v>0</v>
      </c>
    </row>
    <row r="4327" spans="1:39">
      <c r="A4327">
        <v>16</v>
      </c>
      <c r="B4327">
        <v>94</v>
      </c>
      <c r="C4327">
        <v>2024</v>
      </c>
      <c r="D4327">
        <v>10</v>
      </c>
      <c r="E4327">
        <v>99</v>
      </c>
      <c r="F4327">
        <v>174</v>
      </c>
      <c r="G4327">
        <v>99</v>
      </c>
      <c r="H4327">
        <v>99</v>
      </c>
      <c r="I4327">
        <v>99</v>
      </c>
      <c r="J4327">
        <v>121</v>
      </c>
      <c r="M4327">
        <v>99</v>
      </c>
      <c r="N4327">
        <v>99</v>
      </c>
      <c r="O4327">
        <v>99</v>
      </c>
      <c r="P4327">
        <v>99</v>
      </c>
      <c r="R4327">
        <v>0</v>
      </c>
    </row>
    <row r="4328" spans="1:39">
      <c r="A4328">
        <v>16</v>
      </c>
      <c r="B4328">
        <v>95</v>
      </c>
      <c r="C4328">
        <v>2024</v>
      </c>
      <c r="D4328">
        <v>11</v>
      </c>
      <c r="E4328">
        <v>99</v>
      </c>
      <c r="F4328">
        <v>174</v>
      </c>
      <c r="G4328">
        <v>99</v>
      </c>
      <c r="H4328">
        <v>99</v>
      </c>
      <c r="I4328">
        <v>99</v>
      </c>
      <c r="J4328">
        <v>121</v>
      </c>
      <c r="M4328">
        <v>99</v>
      </c>
      <c r="N4328">
        <v>99</v>
      </c>
      <c r="O4328">
        <v>99</v>
      </c>
      <c r="P4328">
        <v>99</v>
      </c>
      <c r="R4328">
        <v>0</v>
      </c>
    </row>
    <row r="4329" spans="1:39">
      <c r="A4329">
        <v>16</v>
      </c>
      <c r="B4329">
        <v>96</v>
      </c>
      <c r="C4329">
        <v>2024</v>
      </c>
      <c r="D4329">
        <v>12</v>
      </c>
      <c r="E4329">
        <v>99</v>
      </c>
      <c r="F4329">
        <v>174</v>
      </c>
      <c r="G4329">
        <v>99</v>
      </c>
      <c r="H4329">
        <v>99</v>
      </c>
      <c r="I4329">
        <v>99</v>
      </c>
      <c r="J4329">
        <v>121</v>
      </c>
      <c r="M4329">
        <v>99</v>
      </c>
      <c r="N4329">
        <v>99</v>
      </c>
      <c r="O4329">
        <v>99</v>
      </c>
      <c r="P4329">
        <v>99</v>
      </c>
      <c r="R4329">
        <v>0</v>
      </c>
    </row>
    <row r="4330" spans="1:39">
      <c r="A4330">
        <v>16</v>
      </c>
      <c r="B4330">
        <v>97</v>
      </c>
      <c r="C4330">
        <v>2024</v>
      </c>
      <c r="D4330">
        <v>1</v>
      </c>
      <c r="E4330">
        <v>99</v>
      </c>
      <c r="F4330">
        <v>174</v>
      </c>
      <c r="G4330">
        <v>99</v>
      </c>
      <c r="H4330">
        <v>99</v>
      </c>
      <c r="I4330">
        <v>99</v>
      </c>
      <c r="J4330">
        <v>134</v>
      </c>
      <c r="M4330">
        <v>99</v>
      </c>
      <c r="N4330">
        <v>99</v>
      </c>
      <c r="O4330">
        <v>99</v>
      </c>
      <c r="P4330">
        <v>99</v>
      </c>
      <c r="Q4330">
        <v>1</v>
      </c>
      <c r="R4330">
        <v>3</v>
      </c>
      <c r="S4330">
        <v>3</v>
      </c>
      <c r="T4330">
        <v>0.16384489350081924</v>
      </c>
      <c r="U4330">
        <v>0.12595620398648816</v>
      </c>
      <c r="V4330">
        <v>0</v>
      </c>
      <c r="W4330">
        <v>62</v>
      </c>
      <c r="X4330">
        <v>114.87901769591905</v>
      </c>
      <c r="Y4330">
        <v>106.03333333333336</v>
      </c>
      <c r="Z4330">
        <v>106.03333333333336</v>
      </c>
      <c r="AA4330">
        <v>6.0796564230408432</v>
      </c>
      <c r="AB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</row>
    <row r="4331" spans="1:39">
      <c r="A4331">
        <v>16</v>
      </c>
      <c r="B4331">
        <v>98</v>
      </c>
      <c r="C4331">
        <v>2024</v>
      </c>
      <c r="D4331">
        <v>2</v>
      </c>
      <c r="E4331">
        <v>99</v>
      </c>
      <c r="F4331">
        <v>174</v>
      </c>
      <c r="G4331">
        <v>99</v>
      </c>
      <c r="H4331">
        <v>99</v>
      </c>
      <c r="I4331">
        <v>99</v>
      </c>
      <c r="J4331">
        <v>134</v>
      </c>
      <c r="M4331">
        <v>99</v>
      </c>
      <c r="N4331">
        <v>99</v>
      </c>
      <c r="O4331">
        <v>99</v>
      </c>
      <c r="P4331">
        <v>99</v>
      </c>
      <c r="R4331">
        <v>0</v>
      </c>
    </row>
    <row r="4332" spans="1:39">
      <c r="A4332">
        <v>16</v>
      </c>
      <c r="B4332">
        <v>99</v>
      </c>
      <c r="C4332">
        <v>2024</v>
      </c>
      <c r="D4332">
        <v>3</v>
      </c>
      <c r="E4332">
        <v>99</v>
      </c>
      <c r="F4332">
        <v>174</v>
      </c>
      <c r="G4332">
        <v>99</v>
      </c>
      <c r="H4332">
        <v>99</v>
      </c>
      <c r="I4332">
        <v>99</v>
      </c>
      <c r="J4332">
        <v>134</v>
      </c>
      <c r="M4332">
        <v>99</v>
      </c>
      <c r="N4332">
        <v>99</v>
      </c>
      <c r="O4332">
        <v>99</v>
      </c>
      <c r="P4332">
        <v>99</v>
      </c>
      <c r="R4332">
        <v>0</v>
      </c>
    </row>
    <row r="4333" spans="1:39">
      <c r="A4333">
        <v>16</v>
      </c>
      <c r="B4333">
        <v>100</v>
      </c>
      <c r="C4333">
        <v>2024</v>
      </c>
      <c r="D4333">
        <v>4</v>
      </c>
      <c r="E4333">
        <v>99</v>
      </c>
      <c r="F4333">
        <v>174</v>
      </c>
      <c r="G4333">
        <v>99</v>
      </c>
      <c r="H4333">
        <v>99</v>
      </c>
      <c r="I4333">
        <v>99</v>
      </c>
      <c r="J4333">
        <v>134</v>
      </c>
      <c r="M4333">
        <v>99</v>
      </c>
      <c r="N4333">
        <v>99</v>
      </c>
      <c r="O4333">
        <v>99</v>
      </c>
      <c r="P4333">
        <v>99</v>
      </c>
      <c r="R4333">
        <v>0</v>
      </c>
    </row>
    <row r="4334" spans="1:39">
      <c r="A4334">
        <v>16</v>
      </c>
      <c r="B4334">
        <v>101</v>
      </c>
      <c r="C4334">
        <v>2024</v>
      </c>
      <c r="D4334">
        <v>5</v>
      </c>
      <c r="E4334">
        <v>99</v>
      </c>
      <c r="F4334">
        <v>174</v>
      </c>
      <c r="G4334">
        <v>99</v>
      </c>
      <c r="H4334">
        <v>99</v>
      </c>
      <c r="I4334">
        <v>99</v>
      </c>
      <c r="J4334">
        <v>134</v>
      </c>
      <c r="M4334">
        <v>99</v>
      </c>
      <c r="N4334">
        <v>99</v>
      </c>
      <c r="O4334">
        <v>99</v>
      </c>
      <c r="P4334">
        <v>99</v>
      </c>
      <c r="R4334">
        <v>0</v>
      </c>
    </row>
    <row r="4335" spans="1:39">
      <c r="A4335">
        <v>16</v>
      </c>
      <c r="B4335">
        <v>102</v>
      </c>
      <c r="C4335">
        <v>2024</v>
      </c>
      <c r="D4335">
        <v>6</v>
      </c>
      <c r="E4335">
        <v>99</v>
      </c>
      <c r="F4335">
        <v>174</v>
      </c>
      <c r="G4335">
        <v>99</v>
      </c>
      <c r="H4335">
        <v>99</v>
      </c>
      <c r="I4335">
        <v>99</v>
      </c>
      <c r="J4335">
        <v>134</v>
      </c>
      <c r="M4335">
        <v>99</v>
      </c>
      <c r="N4335">
        <v>99</v>
      </c>
      <c r="O4335">
        <v>99</v>
      </c>
      <c r="P4335">
        <v>99</v>
      </c>
      <c r="R4335">
        <v>0</v>
      </c>
    </row>
    <row r="4336" spans="1:39">
      <c r="A4336">
        <v>16</v>
      </c>
      <c r="B4336">
        <v>103</v>
      </c>
      <c r="C4336">
        <v>2024</v>
      </c>
      <c r="D4336">
        <v>7</v>
      </c>
      <c r="E4336">
        <v>99</v>
      </c>
      <c r="F4336">
        <v>174</v>
      </c>
      <c r="G4336">
        <v>99</v>
      </c>
      <c r="H4336">
        <v>99</v>
      </c>
      <c r="I4336">
        <v>99</v>
      </c>
      <c r="J4336">
        <v>134</v>
      </c>
      <c r="M4336">
        <v>99</v>
      </c>
      <c r="N4336">
        <v>99</v>
      </c>
      <c r="O4336">
        <v>99</v>
      </c>
      <c r="P4336">
        <v>99</v>
      </c>
      <c r="R4336">
        <v>0</v>
      </c>
    </row>
    <row r="4337" spans="1:39">
      <c r="A4337">
        <v>16</v>
      </c>
      <c r="B4337">
        <v>104</v>
      </c>
      <c r="C4337">
        <v>2024</v>
      </c>
      <c r="D4337">
        <v>8</v>
      </c>
      <c r="E4337">
        <v>99</v>
      </c>
      <c r="F4337">
        <v>174</v>
      </c>
      <c r="G4337">
        <v>99</v>
      </c>
      <c r="H4337">
        <v>99</v>
      </c>
      <c r="I4337">
        <v>99</v>
      </c>
      <c r="J4337">
        <v>134</v>
      </c>
      <c r="M4337">
        <v>99</v>
      </c>
      <c r="N4337">
        <v>99</v>
      </c>
      <c r="O4337">
        <v>99</v>
      </c>
      <c r="P4337">
        <v>99</v>
      </c>
      <c r="R4337">
        <v>0</v>
      </c>
    </row>
    <row r="4338" spans="1:39">
      <c r="A4338">
        <v>16</v>
      </c>
      <c r="B4338">
        <v>105</v>
      </c>
      <c r="C4338">
        <v>2024</v>
      </c>
      <c r="D4338">
        <v>9</v>
      </c>
      <c r="E4338">
        <v>99</v>
      </c>
      <c r="F4338">
        <v>174</v>
      </c>
      <c r="G4338">
        <v>99</v>
      </c>
      <c r="H4338">
        <v>99</v>
      </c>
      <c r="I4338">
        <v>99</v>
      </c>
      <c r="J4338">
        <v>134</v>
      </c>
      <c r="M4338">
        <v>99</v>
      </c>
      <c r="N4338">
        <v>99</v>
      </c>
      <c r="O4338">
        <v>99</v>
      </c>
      <c r="P4338">
        <v>99</v>
      </c>
      <c r="R4338">
        <v>0</v>
      </c>
    </row>
    <row r="4339" spans="1:39">
      <c r="A4339">
        <v>16</v>
      </c>
      <c r="B4339">
        <v>106</v>
      </c>
      <c r="C4339">
        <v>2024</v>
      </c>
      <c r="D4339">
        <v>10</v>
      </c>
      <c r="E4339">
        <v>99</v>
      </c>
      <c r="F4339">
        <v>174</v>
      </c>
      <c r="G4339">
        <v>99</v>
      </c>
      <c r="H4339">
        <v>99</v>
      </c>
      <c r="I4339">
        <v>99</v>
      </c>
      <c r="J4339">
        <v>134</v>
      </c>
      <c r="M4339">
        <v>99</v>
      </c>
      <c r="N4339">
        <v>99</v>
      </c>
      <c r="O4339">
        <v>99</v>
      </c>
      <c r="P4339">
        <v>99</v>
      </c>
      <c r="R4339">
        <v>0</v>
      </c>
    </row>
    <row r="4340" spans="1:39">
      <c r="A4340">
        <v>16</v>
      </c>
      <c r="B4340">
        <v>107</v>
      </c>
      <c r="C4340">
        <v>2024</v>
      </c>
      <c r="D4340">
        <v>11</v>
      </c>
      <c r="E4340">
        <v>99</v>
      </c>
      <c r="F4340">
        <v>174</v>
      </c>
      <c r="G4340">
        <v>99</v>
      </c>
      <c r="H4340">
        <v>99</v>
      </c>
      <c r="I4340">
        <v>99</v>
      </c>
      <c r="J4340">
        <v>134</v>
      </c>
      <c r="M4340">
        <v>99</v>
      </c>
      <c r="N4340">
        <v>99</v>
      </c>
      <c r="O4340">
        <v>99</v>
      </c>
      <c r="P4340">
        <v>99</v>
      </c>
      <c r="R4340">
        <v>0</v>
      </c>
    </row>
    <row r="4341" spans="1:39">
      <c r="A4341">
        <v>16</v>
      </c>
      <c r="B4341">
        <v>108</v>
      </c>
      <c r="C4341">
        <v>2024</v>
      </c>
      <c r="D4341">
        <v>12</v>
      </c>
      <c r="E4341">
        <v>99</v>
      </c>
      <c r="F4341">
        <v>174</v>
      </c>
      <c r="G4341">
        <v>99</v>
      </c>
      <c r="H4341">
        <v>99</v>
      </c>
      <c r="I4341">
        <v>99</v>
      </c>
      <c r="J4341">
        <v>134</v>
      </c>
      <c r="M4341">
        <v>99</v>
      </c>
      <c r="N4341">
        <v>99</v>
      </c>
      <c r="O4341">
        <v>99</v>
      </c>
      <c r="P4341">
        <v>99</v>
      </c>
      <c r="R4341">
        <v>0</v>
      </c>
    </row>
    <row r="4342" spans="1:39">
      <c r="A4342">
        <v>16</v>
      </c>
      <c r="B4342">
        <v>109</v>
      </c>
      <c r="C4342">
        <v>2024</v>
      </c>
      <c r="D4342">
        <v>1</v>
      </c>
      <c r="E4342">
        <v>99</v>
      </c>
      <c r="F4342">
        <v>174</v>
      </c>
      <c r="G4342">
        <v>99</v>
      </c>
      <c r="H4342">
        <v>99</v>
      </c>
      <c r="I4342">
        <v>99</v>
      </c>
      <c r="J4342">
        <v>141</v>
      </c>
      <c r="M4342">
        <v>99</v>
      </c>
      <c r="N4342">
        <v>99</v>
      </c>
      <c r="O4342">
        <v>99</v>
      </c>
      <c r="P4342">
        <v>99</v>
      </c>
      <c r="Q4342">
        <v>13</v>
      </c>
      <c r="R4342">
        <v>136</v>
      </c>
      <c r="S4342">
        <v>136</v>
      </c>
      <c r="T4342">
        <v>7.4276351720371396</v>
      </c>
      <c r="U4342">
        <v>7.1324630832700802</v>
      </c>
      <c r="V4342">
        <v>3.1176470588235294</v>
      </c>
      <c r="W4342">
        <v>60.845588235294123</v>
      </c>
      <c r="X4342">
        <v>143.49706838314955</v>
      </c>
      <c r="Y4342">
        <v>132.44779411764702</v>
      </c>
      <c r="Z4342">
        <v>132.44779411764702</v>
      </c>
      <c r="AA4342">
        <v>24.637316170298661</v>
      </c>
      <c r="AB4342">
        <v>3.1433372029781506</v>
      </c>
      <c r="AC4342">
        <v>-57.454644576057511</v>
      </c>
      <c r="AD4342">
        <v>2</v>
      </c>
      <c r="AE4342">
        <v>0</v>
      </c>
      <c r="AF4342">
        <v>0</v>
      </c>
      <c r="AG4342">
        <v>0</v>
      </c>
      <c r="AH4342">
        <v>3</v>
      </c>
      <c r="AI4342">
        <v>2</v>
      </c>
      <c r="AJ4342">
        <v>0</v>
      </c>
      <c r="AK4342">
        <v>1</v>
      </c>
      <c r="AL4342">
        <v>0</v>
      </c>
      <c r="AM4342">
        <v>0</v>
      </c>
    </row>
    <row r="4343" spans="1:39">
      <c r="A4343">
        <v>16</v>
      </c>
      <c r="B4343">
        <v>110</v>
      </c>
      <c r="C4343">
        <v>2024</v>
      </c>
      <c r="D4343">
        <v>2</v>
      </c>
      <c r="E4343">
        <v>99</v>
      </c>
      <c r="F4343">
        <v>174</v>
      </c>
      <c r="G4343">
        <v>99</v>
      </c>
      <c r="H4343">
        <v>99</v>
      </c>
      <c r="I4343">
        <v>99</v>
      </c>
      <c r="J4343">
        <v>141</v>
      </c>
      <c r="M4343">
        <v>99</v>
      </c>
      <c r="N4343">
        <v>99</v>
      </c>
      <c r="O4343">
        <v>99</v>
      </c>
      <c r="P4343">
        <v>99</v>
      </c>
      <c r="Q4343">
        <v>17</v>
      </c>
      <c r="R4343">
        <v>253</v>
      </c>
      <c r="S4343">
        <v>253</v>
      </c>
      <c r="T4343">
        <v>15.569230769230764</v>
      </c>
      <c r="U4343">
        <v>15.446132059211823</v>
      </c>
      <c r="V4343">
        <v>4.7549407114624493</v>
      </c>
      <c r="W4343">
        <v>59.604743083003953</v>
      </c>
      <c r="X4343">
        <v>148.90394357632564</v>
      </c>
      <c r="Y4343">
        <v>137.43833992094861</v>
      </c>
      <c r="Z4343">
        <v>137.43833992094861</v>
      </c>
      <c r="AA4343">
        <v>25.834850845180878</v>
      </c>
      <c r="AB4343">
        <v>3.809948651682872</v>
      </c>
      <c r="AC4343">
        <v>-50.435455354420711</v>
      </c>
      <c r="AD4343">
        <v>3</v>
      </c>
      <c r="AE4343">
        <v>0</v>
      </c>
      <c r="AF4343">
        <v>0</v>
      </c>
      <c r="AG4343">
        <v>0</v>
      </c>
      <c r="AH4343">
        <v>13</v>
      </c>
      <c r="AI4343">
        <v>2</v>
      </c>
      <c r="AJ4343">
        <v>5</v>
      </c>
      <c r="AK4343">
        <v>0</v>
      </c>
      <c r="AL4343">
        <v>0</v>
      </c>
      <c r="AM4343">
        <v>0</v>
      </c>
    </row>
    <row r="4344" spans="1:39">
      <c r="A4344">
        <v>16</v>
      </c>
      <c r="B4344">
        <v>111</v>
      </c>
      <c r="C4344">
        <v>2024</v>
      </c>
      <c r="D4344">
        <v>3</v>
      </c>
      <c r="E4344">
        <v>99</v>
      </c>
      <c r="F4344">
        <v>174</v>
      </c>
      <c r="G4344">
        <v>99</v>
      </c>
      <c r="H4344">
        <v>99</v>
      </c>
      <c r="I4344">
        <v>99</v>
      </c>
      <c r="J4344">
        <v>141</v>
      </c>
      <c r="M4344">
        <v>99</v>
      </c>
      <c r="N4344">
        <v>99</v>
      </c>
      <c r="O4344">
        <v>99</v>
      </c>
      <c r="P4344">
        <v>99</v>
      </c>
      <c r="Q4344">
        <v>12</v>
      </c>
      <c r="R4344">
        <v>237</v>
      </c>
      <c r="S4344">
        <v>235</v>
      </c>
      <c r="T4344">
        <v>15.948855989232838</v>
      </c>
      <c r="U4344">
        <v>15.764810036955012</v>
      </c>
      <c r="V4344">
        <v>3.2067510548523206</v>
      </c>
      <c r="W4344">
        <v>60.897872340425515</v>
      </c>
      <c r="X4344">
        <v>148.35863607480653</v>
      </c>
      <c r="Y4344">
        <v>135.84430379746837</v>
      </c>
      <c r="Z4344">
        <v>137.00042553191483</v>
      </c>
      <c r="AA4344">
        <v>22.75606348538426</v>
      </c>
      <c r="AB4344">
        <v>2.8802695915267353</v>
      </c>
      <c r="AC4344">
        <v>-39.957745229987552</v>
      </c>
      <c r="AD4344">
        <v>3</v>
      </c>
      <c r="AE4344">
        <v>0</v>
      </c>
      <c r="AF4344">
        <v>0</v>
      </c>
      <c r="AG4344">
        <v>0</v>
      </c>
      <c r="AH4344">
        <v>50</v>
      </c>
      <c r="AI4344">
        <v>2</v>
      </c>
      <c r="AJ4344">
        <v>1</v>
      </c>
      <c r="AK4344">
        <v>0</v>
      </c>
      <c r="AL4344">
        <v>0</v>
      </c>
      <c r="AM4344">
        <v>0</v>
      </c>
    </row>
    <row r="4345" spans="1:39">
      <c r="A4345">
        <v>16</v>
      </c>
      <c r="B4345">
        <v>112</v>
      </c>
      <c r="C4345">
        <v>2024</v>
      </c>
      <c r="D4345">
        <v>4</v>
      </c>
      <c r="E4345">
        <v>99</v>
      </c>
      <c r="F4345">
        <v>174</v>
      </c>
      <c r="G4345">
        <v>99</v>
      </c>
      <c r="H4345">
        <v>99</v>
      </c>
      <c r="I4345">
        <v>99</v>
      </c>
      <c r="J4345">
        <v>141</v>
      </c>
      <c r="M4345">
        <v>99</v>
      </c>
      <c r="N4345">
        <v>99</v>
      </c>
      <c r="O4345">
        <v>99</v>
      </c>
      <c r="P4345">
        <v>99</v>
      </c>
      <c r="Q4345">
        <v>16</v>
      </c>
      <c r="R4345">
        <v>188</v>
      </c>
      <c r="S4345">
        <v>188</v>
      </c>
      <c r="T4345">
        <v>12.074502247912651</v>
      </c>
      <c r="U4345">
        <v>11.891438151400392</v>
      </c>
      <c r="V4345">
        <v>2.3297872340425529</v>
      </c>
      <c r="W4345">
        <v>61.696808510638292</v>
      </c>
      <c r="X4345">
        <v>146.13309974412749</v>
      </c>
      <c r="Y4345">
        <v>134.88085106382971</v>
      </c>
      <c r="Z4345">
        <v>134.88085106382971</v>
      </c>
      <c r="AA4345">
        <v>25.782448163785041</v>
      </c>
      <c r="AB4345">
        <v>2.8840335276940774</v>
      </c>
      <c r="AC4345">
        <v>-63.287539435886146</v>
      </c>
      <c r="AD4345">
        <v>2</v>
      </c>
      <c r="AE4345">
        <v>0</v>
      </c>
      <c r="AF4345">
        <v>0</v>
      </c>
      <c r="AG4345">
        <v>0</v>
      </c>
      <c r="AH4345">
        <v>5</v>
      </c>
      <c r="AI4345">
        <v>0</v>
      </c>
      <c r="AJ4345">
        <v>0</v>
      </c>
      <c r="AK4345">
        <v>0</v>
      </c>
      <c r="AL4345">
        <v>0</v>
      </c>
      <c r="AM4345">
        <v>0</v>
      </c>
    </row>
    <row r="4346" spans="1:39">
      <c r="A4346">
        <v>16</v>
      </c>
      <c r="B4346">
        <v>113</v>
      </c>
      <c r="C4346">
        <v>2024</v>
      </c>
      <c r="D4346">
        <v>5</v>
      </c>
      <c r="E4346">
        <v>99</v>
      </c>
      <c r="F4346">
        <v>174</v>
      </c>
      <c r="G4346">
        <v>99</v>
      </c>
      <c r="H4346">
        <v>99</v>
      </c>
      <c r="I4346">
        <v>99</v>
      </c>
      <c r="J4346">
        <v>141</v>
      </c>
      <c r="M4346">
        <v>99</v>
      </c>
      <c r="N4346">
        <v>99</v>
      </c>
      <c r="O4346">
        <v>99</v>
      </c>
      <c r="P4346">
        <v>99</v>
      </c>
      <c r="R4346">
        <v>0</v>
      </c>
    </row>
    <row r="4347" spans="1:39">
      <c r="A4347">
        <v>16</v>
      </c>
      <c r="B4347">
        <v>114</v>
      </c>
      <c r="C4347">
        <v>2024</v>
      </c>
      <c r="D4347">
        <v>6</v>
      </c>
      <c r="E4347">
        <v>99</v>
      </c>
      <c r="F4347">
        <v>174</v>
      </c>
      <c r="G4347">
        <v>99</v>
      </c>
      <c r="H4347">
        <v>99</v>
      </c>
      <c r="I4347">
        <v>99</v>
      </c>
      <c r="J4347">
        <v>141</v>
      </c>
      <c r="M4347">
        <v>99</v>
      </c>
      <c r="N4347">
        <v>99</v>
      </c>
      <c r="O4347">
        <v>99</v>
      </c>
      <c r="P4347">
        <v>99</v>
      </c>
      <c r="R4347">
        <v>0</v>
      </c>
    </row>
    <row r="4348" spans="1:39">
      <c r="A4348">
        <v>16</v>
      </c>
      <c r="B4348">
        <v>115</v>
      </c>
      <c r="C4348">
        <v>2024</v>
      </c>
      <c r="D4348">
        <v>7</v>
      </c>
      <c r="E4348">
        <v>99</v>
      </c>
      <c r="F4348">
        <v>174</v>
      </c>
      <c r="G4348">
        <v>99</v>
      </c>
      <c r="H4348">
        <v>99</v>
      </c>
      <c r="I4348">
        <v>99</v>
      </c>
      <c r="J4348">
        <v>141</v>
      </c>
      <c r="M4348">
        <v>99</v>
      </c>
      <c r="N4348">
        <v>99</v>
      </c>
      <c r="O4348">
        <v>99</v>
      </c>
      <c r="P4348">
        <v>99</v>
      </c>
      <c r="R4348">
        <v>0</v>
      </c>
    </row>
    <row r="4349" spans="1:39">
      <c r="A4349">
        <v>16</v>
      </c>
      <c r="B4349">
        <v>116</v>
      </c>
      <c r="C4349">
        <v>2024</v>
      </c>
      <c r="D4349">
        <v>8</v>
      </c>
      <c r="E4349">
        <v>99</v>
      </c>
      <c r="F4349">
        <v>174</v>
      </c>
      <c r="G4349">
        <v>99</v>
      </c>
      <c r="H4349">
        <v>99</v>
      </c>
      <c r="I4349">
        <v>99</v>
      </c>
      <c r="J4349">
        <v>141</v>
      </c>
      <c r="M4349">
        <v>99</v>
      </c>
      <c r="N4349">
        <v>99</v>
      </c>
      <c r="O4349">
        <v>99</v>
      </c>
      <c r="P4349">
        <v>99</v>
      </c>
      <c r="R4349">
        <v>0</v>
      </c>
    </row>
    <row r="4350" spans="1:39">
      <c r="A4350">
        <v>16</v>
      </c>
      <c r="B4350">
        <v>117</v>
      </c>
      <c r="C4350">
        <v>2024</v>
      </c>
      <c r="D4350">
        <v>9</v>
      </c>
      <c r="E4350">
        <v>99</v>
      </c>
      <c r="F4350">
        <v>174</v>
      </c>
      <c r="G4350">
        <v>99</v>
      </c>
      <c r="H4350">
        <v>99</v>
      </c>
      <c r="I4350">
        <v>99</v>
      </c>
      <c r="J4350">
        <v>141</v>
      </c>
      <c r="M4350">
        <v>99</v>
      </c>
      <c r="N4350">
        <v>99</v>
      </c>
      <c r="O4350">
        <v>99</v>
      </c>
      <c r="P4350">
        <v>99</v>
      </c>
      <c r="R4350">
        <v>0</v>
      </c>
    </row>
    <row r="4351" spans="1:39">
      <c r="A4351">
        <v>16</v>
      </c>
      <c r="B4351">
        <v>118</v>
      </c>
      <c r="C4351">
        <v>2024</v>
      </c>
      <c r="D4351">
        <v>10</v>
      </c>
      <c r="E4351">
        <v>99</v>
      </c>
      <c r="F4351">
        <v>174</v>
      </c>
      <c r="G4351">
        <v>99</v>
      </c>
      <c r="H4351">
        <v>99</v>
      </c>
      <c r="I4351">
        <v>99</v>
      </c>
      <c r="J4351">
        <v>141</v>
      </c>
      <c r="M4351">
        <v>99</v>
      </c>
      <c r="N4351">
        <v>99</v>
      </c>
      <c r="O4351">
        <v>99</v>
      </c>
      <c r="P4351">
        <v>99</v>
      </c>
      <c r="R4351">
        <v>0</v>
      </c>
    </row>
    <row r="4352" spans="1:39">
      <c r="A4352">
        <v>16</v>
      </c>
      <c r="B4352">
        <v>119</v>
      </c>
      <c r="C4352">
        <v>2024</v>
      </c>
      <c r="D4352">
        <v>11</v>
      </c>
      <c r="E4352">
        <v>99</v>
      </c>
      <c r="F4352">
        <v>174</v>
      </c>
      <c r="G4352">
        <v>99</v>
      </c>
      <c r="H4352">
        <v>99</v>
      </c>
      <c r="I4352">
        <v>99</v>
      </c>
      <c r="J4352">
        <v>141</v>
      </c>
      <c r="M4352">
        <v>99</v>
      </c>
      <c r="N4352">
        <v>99</v>
      </c>
      <c r="O4352">
        <v>99</v>
      </c>
      <c r="P4352">
        <v>99</v>
      </c>
      <c r="R4352">
        <v>0</v>
      </c>
    </row>
    <row r="4353" spans="1:39">
      <c r="A4353">
        <v>16</v>
      </c>
      <c r="B4353">
        <v>120</v>
      </c>
      <c r="C4353">
        <v>2024</v>
      </c>
      <c r="D4353">
        <v>12</v>
      </c>
      <c r="E4353">
        <v>99</v>
      </c>
      <c r="F4353">
        <v>174</v>
      </c>
      <c r="G4353">
        <v>99</v>
      </c>
      <c r="H4353">
        <v>99</v>
      </c>
      <c r="I4353">
        <v>99</v>
      </c>
      <c r="J4353">
        <v>141</v>
      </c>
      <c r="M4353">
        <v>99</v>
      </c>
      <c r="N4353">
        <v>99</v>
      </c>
      <c r="O4353">
        <v>99</v>
      </c>
      <c r="P4353">
        <v>99</v>
      </c>
      <c r="R4353">
        <v>0</v>
      </c>
    </row>
    <row r="4354" spans="1:39">
      <c r="A4354">
        <v>16</v>
      </c>
      <c r="B4354">
        <v>121</v>
      </c>
      <c r="C4354">
        <v>2024</v>
      </c>
      <c r="D4354">
        <v>1</v>
      </c>
      <c r="E4354">
        <v>99</v>
      </c>
      <c r="F4354">
        <v>174</v>
      </c>
      <c r="G4354">
        <v>99</v>
      </c>
      <c r="H4354">
        <v>99</v>
      </c>
      <c r="I4354">
        <v>99</v>
      </c>
      <c r="J4354">
        <v>143</v>
      </c>
      <c r="M4354">
        <v>99</v>
      </c>
      <c r="N4354">
        <v>99</v>
      </c>
      <c r="O4354">
        <v>99</v>
      </c>
      <c r="P4354">
        <v>99</v>
      </c>
      <c r="Q4354">
        <v>3</v>
      </c>
      <c r="R4354">
        <v>12</v>
      </c>
      <c r="S4354">
        <v>12</v>
      </c>
      <c r="T4354">
        <v>0.65537957400327695</v>
      </c>
      <c r="U4354">
        <v>0.84573988083854146</v>
      </c>
      <c r="V4354">
        <v>5.75</v>
      </c>
      <c r="W4354">
        <v>57.83333333333335</v>
      </c>
      <c r="X4354">
        <v>192.84037558685435</v>
      </c>
      <c r="Y4354">
        <v>177.99166666666673</v>
      </c>
      <c r="Z4354">
        <v>177.99166666666673</v>
      </c>
      <c r="AA4354">
        <v>24.252472668896139</v>
      </c>
      <c r="AB4354">
        <v>4.1998677227846928</v>
      </c>
      <c r="AC4354">
        <v>-45.260815363610611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</row>
    <row r="4355" spans="1:39">
      <c r="A4355">
        <v>16</v>
      </c>
      <c r="B4355">
        <v>122</v>
      </c>
      <c r="C4355">
        <v>2024</v>
      </c>
      <c r="D4355">
        <v>2</v>
      </c>
      <c r="E4355">
        <v>99</v>
      </c>
      <c r="F4355">
        <v>174</v>
      </c>
      <c r="G4355">
        <v>99</v>
      </c>
      <c r="H4355">
        <v>99</v>
      </c>
      <c r="I4355">
        <v>99</v>
      </c>
      <c r="J4355">
        <v>143</v>
      </c>
      <c r="M4355">
        <v>99</v>
      </c>
      <c r="N4355">
        <v>99</v>
      </c>
      <c r="O4355">
        <v>99</v>
      </c>
      <c r="P4355">
        <v>99</v>
      </c>
      <c r="Q4355">
        <v>3</v>
      </c>
      <c r="R4355">
        <v>5</v>
      </c>
      <c r="S4355">
        <v>5</v>
      </c>
      <c r="T4355">
        <v>0.36818851251840945</v>
      </c>
      <c r="U4355">
        <v>0.44958557575615488</v>
      </c>
      <c r="V4355">
        <v>5</v>
      </c>
      <c r="W4355">
        <v>60.6</v>
      </c>
      <c r="X4355">
        <v>182.86023835319608</v>
      </c>
      <c r="Y4355">
        <v>168.78</v>
      </c>
      <c r="Z4355">
        <v>168.78</v>
      </c>
      <c r="AA4355">
        <v>33.07261102483438</v>
      </c>
      <c r="AB4355">
        <v>3.8262252939418162</v>
      </c>
      <c r="AC4355">
        <v>-54.880836434154787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</row>
    <row r="4356" spans="1:39">
      <c r="A4356">
        <v>16</v>
      </c>
      <c r="B4356">
        <v>123</v>
      </c>
      <c r="C4356">
        <v>2024</v>
      </c>
      <c r="D4356">
        <v>3</v>
      </c>
      <c r="E4356">
        <v>99</v>
      </c>
      <c r="F4356">
        <v>174</v>
      </c>
      <c r="G4356">
        <v>99</v>
      </c>
      <c r="H4356">
        <v>99</v>
      </c>
      <c r="I4356">
        <v>99</v>
      </c>
      <c r="J4356">
        <v>143</v>
      </c>
      <c r="M4356">
        <v>99</v>
      </c>
      <c r="N4356">
        <v>99</v>
      </c>
      <c r="O4356">
        <v>99</v>
      </c>
      <c r="P4356">
        <v>99</v>
      </c>
      <c r="Q4356">
        <v>5</v>
      </c>
      <c r="R4356">
        <v>19</v>
      </c>
      <c r="S4356">
        <v>19</v>
      </c>
      <c r="T4356">
        <v>1.1404561824729897</v>
      </c>
      <c r="U4356">
        <v>1.2559521453536691</v>
      </c>
      <c r="V4356">
        <v>3.3684210526315783</v>
      </c>
      <c r="W4356">
        <v>61.73684210526315</v>
      </c>
      <c r="X4356">
        <v>166.46518788846438</v>
      </c>
      <c r="Y4356">
        <v>153.64736842105259</v>
      </c>
      <c r="Z4356">
        <v>153.64736842105259</v>
      </c>
      <c r="AA4356">
        <v>29.530490370053837</v>
      </c>
      <c r="AB4356">
        <v>4.1781651130503246</v>
      </c>
      <c r="AC4356">
        <v>-73.347111708570253</v>
      </c>
      <c r="AD4356">
        <v>1</v>
      </c>
      <c r="AE4356">
        <v>0</v>
      </c>
      <c r="AF4356">
        <v>0</v>
      </c>
      <c r="AG4356">
        <v>0</v>
      </c>
      <c r="AH4356">
        <v>1</v>
      </c>
      <c r="AI4356">
        <v>0</v>
      </c>
      <c r="AJ4356">
        <v>0</v>
      </c>
      <c r="AK4356">
        <v>0</v>
      </c>
      <c r="AL4356">
        <v>0</v>
      </c>
      <c r="AM4356">
        <v>0</v>
      </c>
    </row>
    <row r="4357" spans="1:39">
      <c r="A4357">
        <v>16</v>
      </c>
      <c r="B4357">
        <v>124</v>
      </c>
      <c r="C4357">
        <v>2024</v>
      </c>
      <c r="D4357">
        <v>4</v>
      </c>
      <c r="E4357">
        <v>99</v>
      </c>
      <c r="F4357">
        <v>174</v>
      </c>
      <c r="G4357">
        <v>99</v>
      </c>
      <c r="H4357">
        <v>99</v>
      </c>
      <c r="I4357">
        <v>99</v>
      </c>
      <c r="J4357">
        <v>143</v>
      </c>
      <c r="M4357">
        <v>99</v>
      </c>
      <c r="N4357">
        <v>99</v>
      </c>
      <c r="O4357">
        <v>99</v>
      </c>
      <c r="P4357">
        <v>99</v>
      </c>
      <c r="Q4357">
        <v>3</v>
      </c>
      <c r="R4357">
        <v>4</v>
      </c>
      <c r="S4357">
        <v>4</v>
      </c>
      <c r="T4357">
        <v>0.31746031746031739</v>
      </c>
      <c r="U4357">
        <v>0.37570791788240127</v>
      </c>
      <c r="V4357">
        <v>4.75</v>
      </c>
      <c r="W4357">
        <v>54.75</v>
      </c>
      <c r="X4357">
        <v>174.34994582881899</v>
      </c>
      <c r="Y4357">
        <v>160.92500000000001</v>
      </c>
      <c r="Z4357">
        <v>160.92500000000001</v>
      </c>
      <c r="AA4357">
        <v>28.070658613577297</v>
      </c>
      <c r="AB4357">
        <v>5.3560713214071356</v>
      </c>
      <c r="AC4357">
        <v>-97.286503728657038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1</v>
      </c>
      <c r="AJ4357">
        <v>0</v>
      </c>
      <c r="AK4357">
        <v>0</v>
      </c>
      <c r="AL4357">
        <v>0</v>
      </c>
      <c r="AM4357">
        <v>0</v>
      </c>
    </row>
    <row r="4358" spans="1:39">
      <c r="A4358">
        <v>16</v>
      </c>
      <c r="B4358">
        <v>125</v>
      </c>
      <c r="C4358">
        <v>2024</v>
      </c>
      <c r="D4358">
        <v>5</v>
      </c>
      <c r="E4358">
        <v>99</v>
      </c>
      <c r="F4358">
        <v>174</v>
      </c>
      <c r="G4358">
        <v>99</v>
      </c>
      <c r="H4358">
        <v>99</v>
      </c>
      <c r="I4358">
        <v>99</v>
      </c>
      <c r="J4358">
        <v>143</v>
      </c>
      <c r="M4358">
        <v>99</v>
      </c>
      <c r="N4358">
        <v>99</v>
      </c>
      <c r="O4358">
        <v>99</v>
      </c>
      <c r="P4358">
        <v>99</v>
      </c>
      <c r="R4358">
        <v>0</v>
      </c>
    </row>
    <row r="4359" spans="1:39">
      <c r="A4359">
        <v>16</v>
      </c>
      <c r="B4359">
        <v>126</v>
      </c>
      <c r="C4359">
        <v>2024</v>
      </c>
      <c r="D4359">
        <v>6</v>
      </c>
      <c r="E4359">
        <v>99</v>
      </c>
      <c r="F4359">
        <v>174</v>
      </c>
      <c r="G4359">
        <v>99</v>
      </c>
      <c r="H4359">
        <v>99</v>
      </c>
      <c r="I4359">
        <v>99</v>
      </c>
      <c r="J4359">
        <v>143</v>
      </c>
      <c r="M4359">
        <v>99</v>
      </c>
      <c r="N4359">
        <v>99</v>
      </c>
      <c r="O4359">
        <v>99</v>
      </c>
      <c r="P4359">
        <v>99</v>
      </c>
      <c r="R4359">
        <v>0</v>
      </c>
    </row>
    <row r="4360" spans="1:39">
      <c r="A4360">
        <v>16</v>
      </c>
      <c r="B4360">
        <v>127</v>
      </c>
      <c r="C4360">
        <v>2024</v>
      </c>
      <c r="D4360">
        <v>7</v>
      </c>
      <c r="E4360">
        <v>99</v>
      </c>
      <c r="F4360">
        <v>174</v>
      </c>
      <c r="G4360">
        <v>99</v>
      </c>
      <c r="H4360">
        <v>99</v>
      </c>
      <c r="I4360">
        <v>99</v>
      </c>
      <c r="J4360">
        <v>143</v>
      </c>
      <c r="M4360">
        <v>99</v>
      </c>
      <c r="N4360">
        <v>99</v>
      </c>
      <c r="O4360">
        <v>99</v>
      </c>
      <c r="P4360">
        <v>99</v>
      </c>
      <c r="R4360">
        <v>0</v>
      </c>
    </row>
    <row r="4361" spans="1:39">
      <c r="A4361">
        <v>16</v>
      </c>
      <c r="B4361">
        <v>128</v>
      </c>
      <c r="C4361">
        <v>2024</v>
      </c>
      <c r="D4361">
        <v>8</v>
      </c>
      <c r="E4361">
        <v>99</v>
      </c>
      <c r="F4361">
        <v>174</v>
      </c>
      <c r="G4361">
        <v>99</v>
      </c>
      <c r="H4361">
        <v>99</v>
      </c>
      <c r="I4361">
        <v>99</v>
      </c>
      <c r="J4361">
        <v>143</v>
      </c>
      <c r="M4361">
        <v>99</v>
      </c>
      <c r="N4361">
        <v>99</v>
      </c>
      <c r="O4361">
        <v>99</v>
      </c>
      <c r="P4361">
        <v>99</v>
      </c>
      <c r="R4361">
        <v>0</v>
      </c>
    </row>
    <row r="4362" spans="1:39">
      <c r="A4362">
        <v>16</v>
      </c>
      <c r="B4362">
        <v>129</v>
      </c>
      <c r="C4362">
        <v>2024</v>
      </c>
      <c r="D4362">
        <v>9</v>
      </c>
      <c r="E4362">
        <v>99</v>
      </c>
      <c r="F4362">
        <v>174</v>
      </c>
      <c r="G4362">
        <v>99</v>
      </c>
      <c r="H4362">
        <v>99</v>
      </c>
      <c r="I4362">
        <v>99</v>
      </c>
      <c r="J4362">
        <v>143</v>
      </c>
      <c r="M4362">
        <v>99</v>
      </c>
      <c r="N4362">
        <v>99</v>
      </c>
      <c r="O4362">
        <v>99</v>
      </c>
      <c r="P4362">
        <v>99</v>
      </c>
      <c r="R4362">
        <v>0</v>
      </c>
    </row>
    <row r="4363" spans="1:39">
      <c r="A4363">
        <v>16</v>
      </c>
      <c r="B4363">
        <v>130</v>
      </c>
      <c r="C4363">
        <v>2024</v>
      </c>
      <c r="D4363">
        <v>10</v>
      </c>
      <c r="E4363">
        <v>99</v>
      </c>
      <c r="F4363">
        <v>174</v>
      </c>
      <c r="G4363">
        <v>99</v>
      </c>
      <c r="H4363">
        <v>99</v>
      </c>
      <c r="I4363">
        <v>99</v>
      </c>
      <c r="J4363">
        <v>143</v>
      </c>
      <c r="M4363">
        <v>99</v>
      </c>
      <c r="N4363">
        <v>99</v>
      </c>
      <c r="O4363">
        <v>99</v>
      </c>
      <c r="P4363">
        <v>99</v>
      </c>
      <c r="R4363">
        <v>0</v>
      </c>
    </row>
    <row r="4364" spans="1:39">
      <c r="A4364">
        <v>16</v>
      </c>
      <c r="B4364">
        <v>131</v>
      </c>
      <c r="C4364">
        <v>2024</v>
      </c>
      <c r="D4364">
        <v>11</v>
      </c>
      <c r="E4364">
        <v>99</v>
      </c>
      <c r="F4364">
        <v>174</v>
      </c>
      <c r="G4364">
        <v>99</v>
      </c>
      <c r="H4364">
        <v>99</v>
      </c>
      <c r="I4364">
        <v>99</v>
      </c>
      <c r="J4364">
        <v>143</v>
      </c>
      <c r="M4364">
        <v>99</v>
      </c>
      <c r="N4364">
        <v>99</v>
      </c>
      <c r="O4364">
        <v>99</v>
      </c>
      <c r="P4364">
        <v>99</v>
      </c>
      <c r="R4364">
        <v>0</v>
      </c>
    </row>
    <row r="4365" spans="1:39">
      <c r="A4365">
        <v>16</v>
      </c>
      <c r="B4365">
        <v>132</v>
      </c>
      <c r="C4365">
        <v>2024</v>
      </c>
      <c r="D4365">
        <v>12</v>
      </c>
      <c r="E4365">
        <v>99</v>
      </c>
      <c r="F4365">
        <v>174</v>
      </c>
      <c r="G4365">
        <v>99</v>
      </c>
      <c r="H4365">
        <v>99</v>
      </c>
      <c r="I4365">
        <v>99</v>
      </c>
      <c r="J4365">
        <v>143</v>
      </c>
      <c r="M4365">
        <v>99</v>
      </c>
      <c r="N4365">
        <v>99</v>
      </c>
      <c r="O4365">
        <v>99</v>
      </c>
      <c r="P4365">
        <v>99</v>
      </c>
      <c r="R4365">
        <v>0</v>
      </c>
    </row>
    <row r="4366" spans="1:39">
      <c r="A4366">
        <v>16</v>
      </c>
      <c r="B4366">
        <v>133</v>
      </c>
      <c r="C4366">
        <v>2024</v>
      </c>
      <c r="D4366">
        <v>1</v>
      </c>
      <c r="E4366">
        <v>99</v>
      </c>
      <c r="F4366">
        <v>174</v>
      </c>
      <c r="G4366">
        <v>99</v>
      </c>
      <c r="H4366">
        <v>99</v>
      </c>
      <c r="I4366">
        <v>99</v>
      </c>
      <c r="J4366">
        <v>147</v>
      </c>
      <c r="M4366">
        <v>99</v>
      </c>
      <c r="N4366">
        <v>99</v>
      </c>
      <c r="O4366">
        <v>99</v>
      </c>
      <c r="P4366">
        <v>99</v>
      </c>
      <c r="Q4366">
        <v>22</v>
      </c>
      <c r="R4366">
        <v>304</v>
      </c>
      <c r="S4366">
        <v>304</v>
      </c>
      <c r="T4366">
        <v>16.602949208083011</v>
      </c>
      <c r="U4366">
        <v>15.77521272185378</v>
      </c>
      <c r="V4366">
        <v>4.3552631578947363</v>
      </c>
      <c r="W4366">
        <v>60.901315789473678</v>
      </c>
      <c r="X4366">
        <v>141.98551633688771</v>
      </c>
      <c r="Y4366">
        <v>131.05263157894737</v>
      </c>
      <c r="Z4366">
        <v>131.05263157894737</v>
      </c>
      <c r="AA4366">
        <v>26.773276757579644</v>
      </c>
      <c r="AB4366">
        <v>4.060820289866693</v>
      </c>
      <c r="AC4366">
        <v>-60.769487288507797</v>
      </c>
      <c r="AD4366">
        <v>7</v>
      </c>
      <c r="AE4366">
        <v>0</v>
      </c>
      <c r="AF4366">
        <v>0</v>
      </c>
      <c r="AG4366">
        <v>0</v>
      </c>
      <c r="AH4366">
        <v>3</v>
      </c>
      <c r="AI4366">
        <v>1</v>
      </c>
      <c r="AJ4366">
        <v>0</v>
      </c>
      <c r="AK4366">
        <v>4</v>
      </c>
      <c r="AL4366">
        <v>0</v>
      </c>
      <c r="AM4366">
        <v>0</v>
      </c>
    </row>
    <row r="4367" spans="1:39">
      <c r="A4367">
        <v>16</v>
      </c>
      <c r="B4367">
        <v>134</v>
      </c>
      <c r="C4367">
        <v>2024</v>
      </c>
      <c r="D4367">
        <v>2</v>
      </c>
      <c r="E4367">
        <v>99</v>
      </c>
      <c r="F4367">
        <v>174</v>
      </c>
      <c r="G4367">
        <v>99</v>
      </c>
      <c r="H4367">
        <v>99</v>
      </c>
      <c r="I4367">
        <v>99</v>
      </c>
      <c r="J4367">
        <v>147</v>
      </c>
      <c r="M4367">
        <v>99</v>
      </c>
      <c r="N4367">
        <v>99</v>
      </c>
      <c r="O4367">
        <v>99</v>
      </c>
      <c r="P4367">
        <v>99</v>
      </c>
      <c r="Q4367">
        <v>20</v>
      </c>
      <c r="R4367">
        <v>259</v>
      </c>
      <c r="S4367">
        <v>258</v>
      </c>
      <c r="T4367">
        <v>15.938461538461542</v>
      </c>
      <c r="U4367">
        <v>15.536973629735973</v>
      </c>
      <c r="V4367">
        <v>4.1467181467181469</v>
      </c>
      <c r="W4367">
        <v>60.406976744186011</v>
      </c>
      <c r="X4367">
        <v>147.10090062202741</v>
      </c>
      <c r="Y4367">
        <v>135.0440154440154</v>
      </c>
      <c r="Z4367">
        <v>135.56744186046504</v>
      </c>
      <c r="AA4367">
        <v>29.681380802182296</v>
      </c>
      <c r="AB4367">
        <v>4.0463724024877408</v>
      </c>
      <c r="AC4367">
        <v>-59.678903715571501</v>
      </c>
      <c r="AD4367">
        <v>0</v>
      </c>
      <c r="AE4367">
        <v>0</v>
      </c>
      <c r="AF4367">
        <v>0</v>
      </c>
      <c r="AG4367">
        <v>0</v>
      </c>
      <c r="AH4367">
        <v>1</v>
      </c>
      <c r="AI4367">
        <v>0</v>
      </c>
      <c r="AJ4367">
        <v>0</v>
      </c>
      <c r="AK4367">
        <v>0</v>
      </c>
      <c r="AL4367">
        <v>0</v>
      </c>
      <c r="AM4367">
        <v>0</v>
      </c>
    </row>
    <row r="4368" spans="1:39">
      <c r="A4368">
        <v>16</v>
      </c>
      <c r="B4368">
        <v>135</v>
      </c>
      <c r="C4368">
        <v>2024</v>
      </c>
      <c r="D4368">
        <v>3</v>
      </c>
      <c r="E4368">
        <v>99</v>
      </c>
      <c r="F4368">
        <v>174</v>
      </c>
      <c r="G4368">
        <v>99</v>
      </c>
      <c r="H4368">
        <v>99</v>
      </c>
      <c r="I4368">
        <v>99</v>
      </c>
      <c r="J4368">
        <v>147</v>
      </c>
      <c r="M4368">
        <v>99</v>
      </c>
      <c r="N4368">
        <v>99</v>
      </c>
      <c r="O4368">
        <v>99</v>
      </c>
      <c r="P4368">
        <v>99</v>
      </c>
      <c r="Q4368">
        <v>21</v>
      </c>
      <c r="R4368">
        <v>284</v>
      </c>
      <c r="S4368">
        <v>284</v>
      </c>
      <c r="T4368">
        <v>19.111709286675644</v>
      </c>
      <c r="U4368">
        <v>17.531716818960614</v>
      </c>
      <c r="V4368">
        <v>4.845070422535211</v>
      </c>
      <c r="W4368">
        <v>60.179577464788736</v>
      </c>
      <c r="X4368">
        <v>136.58576594997939</v>
      </c>
      <c r="Y4368">
        <v>126.06866197183102</v>
      </c>
      <c r="Z4368">
        <v>126.06866197183102</v>
      </c>
      <c r="AA4368">
        <v>26.182724057186032</v>
      </c>
      <c r="AB4368">
        <v>4.028001264605126</v>
      </c>
      <c r="AC4368">
        <v>-62.415309446759323</v>
      </c>
      <c r="AD4368">
        <v>3</v>
      </c>
      <c r="AE4368">
        <v>0</v>
      </c>
      <c r="AF4368">
        <v>0</v>
      </c>
      <c r="AG4368">
        <v>2</v>
      </c>
      <c r="AH4368">
        <v>1</v>
      </c>
      <c r="AI4368">
        <v>0</v>
      </c>
      <c r="AJ4368">
        <v>0</v>
      </c>
      <c r="AK4368">
        <v>0</v>
      </c>
      <c r="AL4368">
        <v>0</v>
      </c>
      <c r="AM4368">
        <v>0</v>
      </c>
    </row>
    <row r="4369" spans="1:39">
      <c r="A4369">
        <v>16</v>
      </c>
      <c r="B4369">
        <v>136</v>
      </c>
      <c r="C4369">
        <v>2024</v>
      </c>
      <c r="D4369">
        <v>4</v>
      </c>
      <c r="E4369">
        <v>99</v>
      </c>
      <c r="F4369">
        <v>174</v>
      </c>
      <c r="G4369">
        <v>99</v>
      </c>
      <c r="H4369">
        <v>99</v>
      </c>
      <c r="I4369">
        <v>99</v>
      </c>
      <c r="J4369">
        <v>147</v>
      </c>
      <c r="M4369">
        <v>99</v>
      </c>
      <c r="N4369">
        <v>99</v>
      </c>
      <c r="O4369">
        <v>99</v>
      </c>
      <c r="P4369">
        <v>99</v>
      </c>
      <c r="Q4369">
        <v>21</v>
      </c>
      <c r="R4369">
        <v>313</v>
      </c>
      <c r="S4369">
        <v>312</v>
      </c>
      <c r="T4369">
        <v>20.102761721258833</v>
      </c>
      <c r="U4369">
        <v>19.253197650562157</v>
      </c>
      <c r="V4369">
        <v>4.1916932907348246</v>
      </c>
      <c r="W4369">
        <v>60.695512820512789</v>
      </c>
      <c r="X4369">
        <v>142.47816711030501</v>
      </c>
      <c r="Y4369">
        <v>131.16932907348249</v>
      </c>
      <c r="Z4369">
        <v>131.58974358974362</v>
      </c>
      <c r="AA4369">
        <v>26.172347120202904</v>
      </c>
      <c r="AB4369">
        <v>3.9467910196005858</v>
      </c>
      <c r="AC4369">
        <v>-59.264678772107501</v>
      </c>
      <c r="AD4369">
        <v>9</v>
      </c>
      <c r="AE4369">
        <v>0</v>
      </c>
      <c r="AF4369">
        <v>0</v>
      </c>
      <c r="AG4369">
        <v>0</v>
      </c>
      <c r="AH4369">
        <v>2</v>
      </c>
      <c r="AI4369">
        <v>0</v>
      </c>
      <c r="AJ4369">
        <v>1</v>
      </c>
      <c r="AK4369">
        <v>2</v>
      </c>
      <c r="AL4369">
        <v>0</v>
      </c>
      <c r="AM4369">
        <v>0</v>
      </c>
    </row>
    <row r="4370" spans="1:39">
      <c r="A4370">
        <v>16</v>
      </c>
      <c r="B4370">
        <v>137</v>
      </c>
      <c r="C4370">
        <v>2024</v>
      </c>
      <c r="D4370">
        <v>5</v>
      </c>
      <c r="E4370">
        <v>99</v>
      </c>
      <c r="F4370">
        <v>174</v>
      </c>
      <c r="G4370">
        <v>99</v>
      </c>
      <c r="H4370">
        <v>99</v>
      </c>
      <c r="I4370">
        <v>99</v>
      </c>
      <c r="J4370">
        <v>147</v>
      </c>
      <c r="M4370">
        <v>99</v>
      </c>
      <c r="N4370">
        <v>99</v>
      </c>
      <c r="O4370">
        <v>99</v>
      </c>
      <c r="P4370">
        <v>99</v>
      </c>
      <c r="R4370">
        <v>0</v>
      </c>
    </row>
    <row r="4371" spans="1:39">
      <c r="A4371">
        <v>16</v>
      </c>
      <c r="B4371">
        <v>138</v>
      </c>
      <c r="C4371">
        <v>2024</v>
      </c>
      <c r="D4371">
        <v>6</v>
      </c>
      <c r="E4371">
        <v>99</v>
      </c>
      <c r="F4371">
        <v>174</v>
      </c>
      <c r="G4371">
        <v>99</v>
      </c>
      <c r="H4371">
        <v>99</v>
      </c>
      <c r="I4371">
        <v>99</v>
      </c>
      <c r="J4371">
        <v>147</v>
      </c>
      <c r="M4371">
        <v>99</v>
      </c>
      <c r="N4371">
        <v>99</v>
      </c>
      <c r="O4371">
        <v>99</v>
      </c>
      <c r="P4371">
        <v>99</v>
      </c>
      <c r="R4371">
        <v>0</v>
      </c>
    </row>
    <row r="4372" spans="1:39">
      <c r="A4372">
        <v>16</v>
      </c>
      <c r="B4372">
        <v>139</v>
      </c>
      <c r="C4372">
        <v>2024</v>
      </c>
      <c r="D4372">
        <v>7</v>
      </c>
      <c r="E4372">
        <v>99</v>
      </c>
      <c r="F4372">
        <v>174</v>
      </c>
      <c r="G4372">
        <v>99</v>
      </c>
      <c r="H4372">
        <v>99</v>
      </c>
      <c r="I4372">
        <v>99</v>
      </c>
      <c r="J4372">
        <v>147</v>
      </c>
      <c r="M4372">
        <v>99</v>
      </c>
      <c r="N4372">
        <v>99</v>
      </c>
      <c r="O4372">
        <v>99</v>
      </c>
      <c r="P4372">
        <v>99</v>
      </c>
      <c r="R4372">
        <v>0</v>
      </c>
    </row>
    <row r="4373" spans="1:39">
      <c r="A4373">
        <v>16</v>
      </c>
      <c r="B4373">
        <v>140</v>
      </c>
      <c r="C4373">
        <v>2024</v>
      </c>
      <c r="D4373">
        <v>8</v>
      </c>
      <c r="E4373">
        <v>99</v>
      </c>
      <c r="F4373">
        <v>174</v>
      </c>
      <c r="G4373">
        <v>99</v>
      </c>
      <c r="H4373">
        <v>99</v>
      </c>
      <c r="I4373">
        <v>99</v>
      </c>
      <c r="J4373">
        <v>147</v>
      </c>
      <c r="M4373">
        <v>99</v>
      </c>
      <c r="N4373">
        <v>99</v>
      </c>
      <c r="O4373">
        <v>99</v>
      </c>
      <c r="P4373">
        <v>99</v>
      </c>
      <c r="R4373">
        <v>0</v>
      </c>
    </row>
    <row r="4374" spans="1:39">
      <c r="A4374">
        <v>16</v>
      </c>
      <c r="B4374">
        <v>141</v>
      </c>
      <c r="C4374">
        <v>2024</v>
      </c>
      <c r="D4374">
        <v>9</v>
      </c>
      <c r="E4374">
        <v>99</v>
      </c>
      <c r="F4374">
        <v>174</v>
      </c>
      <c r="G4374">
        <v>99</v>
      </c>
      <c r="H4374">
        <v>99</v>
      </c>
      <c r="I4374">
        <v>99</v>
      </c>
      <c r="J4374">
        <v>147</v>
      </c>
      <c r="M4374">
        <v>99</v>
      </c>
      <c r="N4374">
        <v>99</v>
      </c>
      <c r="O4374">
        <v>99</v>
      </c>
      <c r="P4374">
        <v>99</v>
      </c>
      <c r="R4374">
        <v>0</v>
      </c>
    </row>
    <row r="4375" spans="1:39">
      <c r="A4375">
        <v>16</v>
      </c>
      <c r="B4375">
        <v>142</v>
      </c>
      <c r="C4375">
        <v>2024</v>
      </c>
      <c r="D4375">
        <v>10</v>
      </c>
      <c r="E4375">
        <v>99</v>
      </c>
      <c r="F4375">
        <v>174</v>
      </c>
      <c r="G4375">
        <v>99</v>
      </c>
      <c r="H4375">
        <v>99</v>
      </c>
      <c r="I4375">
        <v>99</v>
      </c>
      <c r="J4375">
        <v>147</v>
      </c>
      <c r="M4375">
        <v>99</v>
      </c>
      <c r="N4375">
        <v>99</v>
      </c>
      <c r="O4375">
        <v>99</v>
      </c>
      <c r="P4375">
        <v>99</v>
      </c>
      <c r="R4375">
        <v>0</v>
      </c>
    </row>
    <row r="4376" spans="1:39">
      <c r="A4376">
        <v>16</v>
      </c>
      <c r="B4376">
        <v>143</v>
      </c>
      <c r="C4376">
        <v>2024</v>
      </c>
      <c r="D4376">
        <v>11</v>
      </c>
      <c r="E4376">
        <v>99</v>
      </c>
      <c r="F4376">
        <v>174</v>
      </c>
      <c r="G4376">
        <v>99</v>
      </c>
      <c r="H4376">
        <v>99</v>
      </c>
      <c r="I4376">
        <v>99</v>
      </c>
      <c r="J4376">
        <v>147</v>
      </c>
      <c r="M4376">
        <v>99</v>
      </c>
      <c r="N4376">
        <v>99</v>
      </c>
      <c r="O4376">
        <v>99</v>
      </c>
      <c r="P4376">
        <v>99</v>
      </c>
      <c r="R4376">
        <v>0</v>
      </c>
    </row>
    <row r="4377" spans="1:39">
      <c r="A4377">
        <v>16</v>
      </c>
      <c r="B4377">
        <v>144</v>
      </c>
      <c r="C4377">
        <v>2024</v>
      </c>
      <c r="D4377">
        <v>12</v>
      </c>
      <c r="E4377">
        <v>99</v>
      </c>
      <c r="F4377">
        <v>174</v>
      </c>
      <c r="G4377">
        <v>99</v>
      </c>
      <c r="H4377">
        <v>99</v>
      </c>
      <c r="I4377">
        <v>99</v>
      </c>
      <c r="J4377">
        <v>147</v>
      </c>
      <c r="M4377">
        <v>99</v>
      </c>
      <c r="N4377">
        <v>99</v>
      </c>
      <c r="O4377">
        <v>99</v>
      </c>
      <c r="P4377">
        <v>99</v>
      </c>
      <c r="R4377">
        <v>0</v>
      </c>
    </row>
    <row r="4378" spans="1:39">
      <c r="A4378">
        <v>16</v>
      </c>
      <c r="B4378">
        <v>145</v>
      </c>
      <c r="C4378">
        <v>2024</v>
      </c>
      <c r="D4378">
        <v>1</v>
      </c>
      <c r="E4378">
        <v>99</v>
      </c>
      <c r="F4378">
        <v>174</v>
      </c>
      <c r="G4378">
        <v>99</v>
      </c>
      <c r="H4378">
        <v>99</v>
      </c>
      <c r="I4378">
        <v>99</v>
      </c>
      <c r="J4378">
        <v>155</v>
      </c>
      <c r="M4378">
        <v>99</v>
      </c>
      <c r="N4378">
        <v>99</v>
      </c>
      <c r="O4378">
        <v>99</v>
      </c>
      <c r="P4378">
        <v>99</v>
      </c>
      <c r="R4378">
        <v>0</v>
      </c>
    </row>
    <row r="4379" spans="1:39">
      <c r="A4379">
        <v>16</v>
      </c>
      <c r="B4379">
        <v>146</v>
      </c>
      <c r="C4379">
        <v>2024</v>
      </c>
      <c r="D4379">
        <v>2</v>
      </c>
      <c r="E4379">
        <v>99</v>
      </c>
      <c r="F4379">
        <v>174</v>
      </c>
      <c r="G4379">
        <v>99</v>
      </c>
      <c r="H4379">
        <v>99</v>
      </c>
      <c r="I4379">
        <v>99</v>
      </c>
      <c r="J4379">
        <v>155</v>
      </c>
      <c r="M4379">
        <v>99</v>
      </c>
      <c r="N4379">
        <v>99</v>
      </c>
      <c r="O4379">
        <v>99</v>
      </c>
      <c r="P4379">
        <v>99</v>
      </c>
      <c r="R4379">
        <v>0</v>
      </c>
    </row>
    <row r="4380" spans="1:39">
      <c r="A4380">
        <v>16</v>
      </c>
      <c r="B4380">
        <v>147</v>
      </c>
      <c r="C4380">
        <v>2024</v>
      </c>
      <c r="D4380">
        <v>3</v>
      </c>
      <c r="E4380">
        <v>99</v>
      </c>
      <c r="F4380">
        <v>174</v>
      </c>
      <c r="G4380">
        <v>99</v>
      </c>
      <c r="H4380">
        <v>99</v>
      </c>
      <c r="I4380">
        <v>99</v>
      </c>
      <c r="J4380">
        <v>155</v>
      </c>
      <c r="M4380">
        <v>99</v>
      </c>
      <c r="N4380">
        <v>99</v>
      </c>
      <c r="O4380">
        <v>99</v>
      </c>
      <c r="P4380">
        <v>99</v>
      </c>
      <c r="Q4380">
        <v>1</v>
      </c>
      <c r="R4380">
        <v>3</v>
      </c>
      <c r="S4380">
        <v>3</v>
      </c>
      <c r="T4380">
        <v>0.17421602787456444</v>
      </c>
      <c r="U4380">
        <v>0.21126446467852536</v>
      </c>
      <c r="V4380">
        <v>15</v>
      </c>
      <c r="W4380">
        <v>58</v>
      </c>
      <c r="X4380">
        <v>177.56229685807153</v>
      </c>
      <c r="Y4380">
        <v>163.89</v>
      </c>
      <c r="Z4380">
        <v>163.89</v>
      </c>
      <c r="AA4380">
        <v>28.113193818324245</v>
      </c>
      <c r="AB4380">
        <v>1.6329931618554523</v>
      </c>
      <c r="AC4380">
        <v>-99.908543175219108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</row>
    <row r="4381" spans="1:39">
      <c r="A4381">
        <v>16</v>
      </c>
      <c r="B4381">
        <v>148</v>
      </c>
      <c r="C4381">
        <v>2024</v>
      </c>
      <c r="D4381">
        <v>4</v>
      </c>
      <c r="E4381">
        <v>99</v>
      </c>
      <c r="F4381">
        <v>174</v>
      </c>
      <c r="G4381">
        <v>99</v>
      </c>
      <c r="H4381">
        <v>99</v>
      </c>
      <c r="I4381">
        <v>99</v>
      </c>
      <c r="J4381">
        <v>155</v>
      </c>
      <c r="M4381">
        <v>99</v>
      </c>
      <c r="N4381">
        <v>99</v>
      </c>
      <c r="O4381">
        <v>99</v>
      </c>
      <c r="P4381">
        <v>99</v>
      </c>
      <c r="R4381">
        <v>0</v>
      </c>
    </row>
    <row r="4382" spans="1:39">
      <c r="A4382">
        <v>16</v>
      </c>
      <c r="B4382">
        <v>149</v>
      </c>
      <c r="C4382">
        <v>2024</v>
      </c>
      <c r="D4382">
        <v>5</v>
      </c>
      <c r="E4382">
        <v>99</v>
      </c>
      <c r="F4382">
        <v>174</v>
      </c>
      <c r="G4382">
        <v>99</v>
      </c>
      <c r="H4382">
        <v>99</v>
      </c>
      <c r="I4382">
        <v>99</v>
      </c>
      <c r="J4382">
        <v>155</v>
      </c>
      <c r="M4382">
        <v>99</v>
      </c>
      <c r="N4382">
        <v>99</v>
      </c>
      <c r="O4382">
        <v>99</v>
      </c>
      <c r="P4382">
        <v>99</v>
      </c>
      <c r="R4382">
        <v>0</v>
      </c>
    </row>
    <row r="4383" spans="1:39">
      <c r="A4383">
        <v>16</v>
      </c>
      <c r="B4383">
        <v>150</v>
      </c>
      <c r="C4383">
        <v>2024</v>
      </c>
      <c r="D4383">
        <v>6</v>
      </c>
      <c r="E4383">
        <v>99</v>
      </c>
      <c r="F4383">
        <v>174</v>
      </c>
      <c r="G4383">
        <v>99</v>
      </c>
      <c r="H4383">
        <v>99</v>
      </c>
      <c r="I4383">
        <v>99</v>
      </c>
      <c r="J4383">
        <v>155</v>
      </c>
      <c r="M4383">
        <v>99</v>
      </c>
      <c r="N4383">
        <v>99</v>
      </c>
      <c r="O4383">
        <v>99</v>
      </c>
      <c r="P4383">
        <v>99</v>
      </c>
      <c r="R4383">
        <v>0</v>
      </c>
    </row>
    <row r="4384" spans="1:39">
      <c r="A4384">
        <v>16</v>
      </c>
      <c r="B4384">
        <v>151</v>
      </c>
      <c r="C4384">
        <v>2024</v>
      </c>
      <c r="D4384">
        <v>7</v>
      </c>
      <c r="E4384">
        <v>99</v>
      </c>
      <c r="F4384">
        <v>174</v>
      </c>
      <c r="G4384">
        <v>99</v>
      </c>
      <c r="H4384">
        <v>99</v>
      </c>
      <c r="I4384">
        <v>99</v>
      </c>
      <c r="J4384">
        <v>155</v>
      </c>
      <c r="M4384">
        <v>99</v>
      </c>
      <c r="N4384">
        <v>99</v>
      </c>
      <c r="O4384">
        <v>99</v>
      </c>
      <c r="P4384">
        <v>99</v>
      </c>
      <c r="R4384">
        <v>0</v>
      </c>
    </row>
    <row r="4385" spans="1:39">
      <c r="A4385">
        <v>16</v>
      </c>
      <c r="B4385">
        <v>152</v>
      </c>
      <c r="C4385">
        <v>2024</v>
      </c>
      <c r="D4385">
        <v>8</v>
      </c>
      <c r="E4385">
        <v>99</v>
      </c>
      <c r="F4385">
        <v>174</v>
      </c>
      <c r="G4385">
        <v>99</v>
      </c>
      <c r="H4385">
        <v>99</v>
      </c>
      <c r="I4385">
        <v>99</v>
      </c>
      <c r="J4385">
        <v>155</v>
      </c>
      <c r="M4385">
        <v>99</v>
      </c>
      <c r="N4385">
        <v>99</v>
      </c>
      <c r="O4385">
        <v>99</v>
      </c>
      <c r="P4385">
        <v>99</v>
      </c>
      <c r="R4385">
        <v>0</v>
      </c>
    </row>
    <row r="4386" spans="1:39">
      <c r="A4386">
        <v>16</v>
      </c>
      <c r="B4386">
        <v>153</v>
      </c>
      <c r="C4386">
        <v>2024</v>
      </c>
      <c r="D4386">
        <v>9</v>
      </c>
      <c r="E4386">
        <v>99</v>
      </c>
      <c r="F4386">
        <v>174</v>
      </c>
      <c r="G4386">
        <v>99</v>
      </c>
      <c r="H4386">
        <v>99</v>
      </c>
      <c r="I4386">
        <v>99</v>
      </c>
      <c r="J4386">
        <v>155</v>
      </c>
      <c r="M4386">
        <v>99</v>
      </c>
      <c r="N4386">
        <v>99</v>
      </c>
      <c r="O4386">
        <v>99</v>
      </c>
      <c r="P4386">
        <v>99</v>
      </c>
      <c r="R4386">
        <v>0</v>
      </c>
    </row>
    <row r="4387" spans="1:39">
      <c r="A4387">
        <v>16</v>
      </c>
      <c r="B4387">
        <v>154</v>
      </c>
      <c r="C4387">
        <v>2024</v>
      </c>
      <c r="D4387">
        <v>10</v>
      </c>
      <c r="E4387">
        <v>99</v>
      </c>
      <c r="F4387">
        <v>174</v>
      </c>
      <c r="G4387">
        <v>99</v>
      </c>
      <c r="H4387">
        <v>99</v>
      </c>
      <c r="I4387">
        <v>99</v>
      </c>
      <c r="J4387">
        <v>155</v>
      </c>
      <c r="M4387">
        <v>99</v>
      </c>
      <c r="N4387">
        <v>99</v>
      </c>
      <c r="O4387">
        <v>99</v>
      </c>
      <c r="P4387">
        <v>99</v>
      </c>
      <c r="R4387">
        <v>0</v>
      </c>
    </row>
    <row r="4388" spans="1:39">
      <c r="A4388">
        <v>16</v>
      </c>
      <c r="B4388">
        <v>155</v>
      </c>
      <c r="C4388">
        <v>2024</v>
      </c>
      <c r="D4388">
        <v>11</v>
      </c>
      <c r="E4388">
        <v>99</v>
      </c>
      <c r="F4388">
        <v>174</v>
      </c>
      <c r="G4388">
        <v>99</v>
      </c>
      <c r="H4388">
        <v>99</v>
      </c>
      <c r="I4388">
        <v>99</v>
      </c>
      <c r="J4388">
        <v>155</v>
      </c>
      <c r="M4388">
        <v>99</v>
      </c>
      <c r="N4388">
        <v>99</v>
      </c>
      <c r="O4388">
        <v>99</v>
      </c>
      <c r="P4388">
        <v>99</v>
      </c>
      <c r="R4388">
        <v>0</v>
      </c>
    </row>
    <row r="4389" spans="1:39">
      <c r="A4389">
        <v>16</v>
      </c>
      <c r="B4389">
        <v>156</v>
      </c>
      <c r="C4389">
        <v>2024</v>
      </c>
      <c r="D4389">
        <v>12</v>
      </c>
      <c r="E4389">
        <v>99</v>
      </c>
      <c r="F4389">
        <v>174</v>
      </c>
      <c r="G4389">
        <v>99</v>
      </c>
      <c r="H4389">
        <v>99</v>
      </c>
      <c r="I4389">
        <v>99</v>
      </c>
      <c r="J4389">
        <v>155</v>
      </c>
      <c r="M4389">
        <v>99</v>
      </c>
      <c r="N4389">
        <v>99</v>
      </c>
      <c r="O4389">
        <v>99</v>
      </c>
      <c r="P4389">
        <v>99</v>
      </c>
      <c r="R4389">
        <v>0</v>
      </c>
    </row>
    <row r="4390" spans="1:39">
      <c r="A4390">
        <v>16</v>
      </c>
      <c r="B4390">
        <v>157</v>
      </c>
      <c r="C4390">
        <v>2024</v>
      </c>
      <c r="D4390">
        <v>1</v>
      </c>
      <c r="E4390">
        <v>99</v>
      </c>
      <c r="F4390">
        <v>174</v>
      </c>
      <c r="G4390">
        <v>99</v>
      </c>
      <c r="H4390">
        <v>99</v>
      </c>
      <c r="I4390">
        <v>99</v>
      </c>
      <c r="J4390">
        <v>160</v>
      </c>
      <c r="M4390">
        <v>99</v>
      </c>
      <c r="N4390">
        <v>99</v>
      </c>
      <c r="O4390">
        <v>99</v>
      </c>
      <c r="P4390">
        <v>99</v>
      </c>
      <c r="Q4390">
        <v>30</v>
      </c>
      <c r="R4390">
        <v>471</v>
      </c>
      <c r="S4390">
        <v>471</v>
      </c>
      <c r="T4390">
        <v>25.723648279628609</v>
      </c>
      <c r="U4390">
        <v>24.779913212572193</v>
      </c>
      <c r="V4390">
        <v>8.7834394904458613</v>
      </c>
      <c r="W4390">
        <v>58.670912951167722</v>
      </c>
      <c r="X4390">
        <v>143.95318505841527</v>
      </c>
      <c r="Y4390">
        <v>132.86878980891723</v>
      </c>
      <c r="Z4390">
        <v>132.86878980891723</v>
      </c>
      <c r="AA4390">
        <v>27.667666490395209</v>
      </c>
      <c r="AB4390">
        <v>1.7798062273348547</v>
      </c>
      <c r="AC4390">
        <v>-46.668423500992567</v>
      </c>
      <c r="AD4390">
        <v>14</v>
      </c>
      <c r="AE4390">
        <v>0</v>
      </c>
      <c r="AF4390">
        <v>0</v>
      </c>
      <c r="AG4390">
        <v>1</v>
      </c>
      <c r="AH4390">
        <v>21</v>
      </c>
      <c r="AI4390">
        <v>7</v>
      </c>
      <c r="AJ4390">
        <v>3</v>
      </c>
      <c r="AK4390">
        <v>10</v>
      </c>
      <c r="AL4390">
        <v>0</v>
      </c>
      <c r="AM4390">
        <v>0</v>
      </c>
    </row>
    <row r="4391" spans="1:39">
      <c r="A4391">
        <v>16</v>
      </c>
      <c r="B4391">
        <v>158</v>
      </c>
      <c r="C4391">
        <v>2024</v>
      </c>
      <c r="D4391">
        <v>2</v>
      </c>
      <c r="E4391">
        <v>99</v>
      </c>
      <c r="F4391">
        <v>174</v>
      </c>
      <c r="G4391">
        <v>99</v>
      </c>
      <c r="H4391">
        <v>99</v>
      </c>
      <c r="I4391">
        <v>99</v>
      </c>
      <c r="J4391">
        <v>160</v>
      </c>
      <c r="M4391">
        <v>99</v>
      </c>
      <c r="N4391">
        <v>99</v>
      </c>
      <c r="O4391">
        <v>99</v>
      </c>
      <c r="P4391">
        <v>99</v>
      </c>
      <c r="Q4391">
        <v>23</v>
      </c>
      <c r="R4391">
        <v>349</v>
      </c>
      <c r="S4391">
        <v>349</v>
      </c>
      <c r="T4391">
        <v>21.476923076923079</v>
      </c>
      <c r="U4391">
        <v>20.501232247025087</v>
      </c>
      <c r="V4391">
        <v>8.8968481375358142</v>
      </c>
      <c r="W4391">
        <v>58.601719197707752</v>
      </c>
      <c r="X4391">
        <v>143.27206350290413</v>
      </c>
      <c r="Y4391">
        <v>132.24011461318045</v>
      </c>
      <c r="Z4391">
        <v>132.24011461318045</v>
      </c>
      <c r="AA4391">
        <v>29.380109365826488</v>
      </c>
      <c r="AB4391">
        <v>1.7782826850557543</v>
      </c>
      <c r="AC4391">
        <v>-41.108171735218775</v>
      </c>
      <c r="AD4391">
        <v>12</v>
      </c>
      <c r="AE4391">
        <v>0</v>
      </c>
      <c r="AF4391">
        <v>0</v>
      </c>
      <c r="AG4391">
        <v>1</v>
      </c>
      <c r="AH4391">
        <v>17</v>
      </c>
      <c r="AI4391">
        <v>10</v>
      </c>
      <c r="AJ4391">
        <v>3</v>
      </c>
      <c r="AK4391">
        <v>7</v>
      </c>
      <c r="AL4391">
        <v>0</v>
      </c>
      <c r="AM4391">
        <v>0</v>
      </c>
    </row>
    <row r="4392" spans="1:39">
      <c r="A4392">
        <v>16</v>
      </c>
      <c r="B4392">
        <v>159</v>
      </c>
      <c r="C4392">
        <v>2024</v>
      </c>
      <c r="D4392">
        <v>3</v>
      </c>
      <c r="E4392">
        <v>99</v>
      </c>
      <c r="F4392">
        <v>174</v>
      </c>
      <c r="G4392">
        <v>99</v>
      </c>
      <c r="H4392">
        <v>99</v>
      </c>
      <c r="I4392">
        <v>99</v>
      </c>
      <c r="J4392">
        <v>160</v>
      </c>
      <c r="M4392">
        <v>99</v>
      </c>
      <c r="N4392">
        <v>99</v>
      </c>
      <c r="O4392">
        <v>99</v>
      </c>
      <c r="P4392">
        <v>99</v>
      </c>
      <c r="Q4392">
        <v>22</v>
      </c>
      <c r="R4392">
        <v>219</v>
      </c>
      <c r="S4392">
        <v>219</v>
      </c>
      <c r="T4392">
        <v>14.737550471063258</v>
      </c>
      <c r="U4392">
        <v>14.641714649745152</v>
      </c>
      <c r="V4392">
        <v>9.4474885844748826</v>
      </c>
      <c r="W4392">
        <v>58.488584474885847</v>
      </c>
      <c r="X4392">
        <v>147.92690106215088</v>
      </c>
      <c r="Y4392">
        <v>136.53652968036522</v>
      </c>
      <c r="Z4392">
        <v>136.53652968036522</v>
      </c>
      <c r="AA4392">
        <v>26.269045950919359</v>
      </c>
      <c r="AB4392">
        <v>1.5915321889980645</v>
      </c>
      <c r="AC4392">
        <v>-47.83670012587212</v>
      </c>
      <c r="AD4392">
        <v>4</v>
      </c>
      <c r="AE4392">
        <v>0</v>
      </c>
      <c r="AF4392">
        <v>0</v>
      </c>
      <c r="AG4392">
        <v>0</v>
      </c>
      <c r="AH4392">
        <v>19</v>
      </c>
      <c r="AI4392">
        <v>4</v>
      </c>
      <c r="AJ4392">
        <v>3</v>
      </c>
      <c r="AK4392">
        <v>3</v>
      </c>
      <c r="AL4392">
        <v>0</v>
      </c>
      <c r="AM4392">
        <v>0</v>
      </c>
    </row>
    <row r="4393" spans="1:39">
      <c r="A4393">
        <v>16</v>
      </c>
      <c r="B4393">
        <v>160</v>
      </c>
      <c r="C4393">
        <v>2024</v>
      </c>
      <c r="D4393">
        <v>4</v>
      </c>
      <c r="E4393">
        <v>99</v>
      </c>
      <c r="F4393">
        <v>174</v>
      </c>
      <c r="G4393">
        <v>99</v>
      </c>
      <c r="H4393">
        <v>99</v>
      </c>
      <c r="I4393">
        <v>99</v>
      </c>
      <c r="J4393">
        <v>160</v>
      </c>
      <c r="M4393">
        <v>99</v>
      </c>
      <c r="N4393">
        <v>99</v>
      </c>
      <c r="O4393">
        <v>99</v>
      </c>
      <c r="P4393">
        <v>99</v>
      </c>
      <c r="Q4393">
        <v>25</v>
      </c>
      <c r="R4393">
        <v>244</v>
      </c>
      <c r="S4393">
        <v>244</v>
      </c>
      <c r="T4393">
        <v>15.67116249197174</v>
      </c>
      <c r="U4393">
        <v>15.76730717375758</v>
      </c>
      <c r="V4393">
        <v>7.3647540983606579</v>
      </c>
      <c r="W4393">
        <v>59.07377049180328</v>
      </c>
      <c r="X4393">
        <v>149.29311049144803</v>
      </c>
      <c r="Y4393">
        <v>137.79754098360661</v>
      </c>
      <c r="Z4393">
        <v>137.79754098360661</v>
      </c>
      <c r="AA4393">
        <v>29.982844720936232</v>
      </c>
      <c r="AB4393">
        <v>1.8933361690320705</v>
      </c>
      <c r="AC4393">
        <v>-62.71150420758935</v>
      </c>
      <c r="AD4393">
        <v>6</v>
      </c>
      <c r="AE4393">
        <v>0</v>
      </c>
      <c r="AF4393">
        <v>0</v>
      </c>
      <c r="AG4393">
        <v>1</v>
      </c>
      <c r="AH4393">
        <v>24</v>
      </c>
      <c r="AI4393">
        <v>9</v>
      </c>
      <c r="AJ4393">
        <v>7</v>
      </c>
      <c r="AK4393">
        <v>5</v>
      </c>
      <c r="AL4393">
        <v>0</v>
      </c>
      <c r="AM4393">
        <v>0</v>
      </c>
    </row>
    <row r="4394" spans="1:39">
      <c r="A4394">
        <v>16</v>
      </c>
      <c r="B4394">
        <v>161</v>
      </c>
      <c r="C4394">
        <v>2024</v>
      </c>
      <c r="D4394">
        <v>5</v>
      </c>
      <c r="E4394">
        <v>99</v>
      </c>
      <c r="F4394">
        <v>174</v>
      </c>
      <c r="G4394">
        <v>99</v>
      </c>
      <c r="H4394">
        <v>99</v>
      </c>
      <c r="I4394">
        <v>99</v>
      </c>
      <c r="J4394">
        <v>160</v>
      </c>
      <c r="M4394">
        <v>99</v>
      </c>
      <c r="N4394">
        <v>99</v>
      </c>
      <c r="O4394">
        <v>99</v>
      </c>
      <c r="P4394">
        <v>99</v>
      </c>
      <c r="Q4394">
        <v>1</v>
      </c>
      <c r="R4394">
        <v>1</v>
      </c>
      <c r="S4394">
        <v>1</v>
      </c>
      <c r="T4394">
        <v>100</v>
      </c>
      <c r="U4394">
        <v>100</v>
      </c>
      <c r="V4394">
        <v>0</v>
      </c>
      <c r="W4394">
        <v>61</v>
      </c>
      <c r="X4394">
        <v>135.86132177681475</v>
      </c>
      <c r="Y4394">
        <v>125.4</v>
      </c>
      <c r="Z4394">
        <v>125.4</v>
      </c>
      <c r="AA4394">
        <v>0</v>
      </c>
      <c r="AB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</row>
    <row r="4395" spans="1:39">
      <c r="A4395">
        <v>16</v>
      </c>
      <c r="B4395">
        <v>162</v>
      </c>
      <c r="C4395">
        <v>2024</v>
      </c>
      <c r="D4395">
        <v>6</v>
      </c>
      <c r="E4395">
        <v>99</v>
      </c>
      <c r="F4395">
        <v>174</v>
      </c>
      <c r="G4395">
        <v>99</v>
      </c>
      <c r="H4395">
        <v>99</v>
      </c>
      <c r="I4395">
        <v>99</v>
      </c>
      <c r="J4395">
        <v>160</v>
      </c>
      <c r="M4395">
        <v>99</v>
      </c>
      <c r="N4395">
        <v>99</v>
      </c>
      <c r="O4395">
        <v>99</v>
      </c>
      <c r="P4395">
        <v>99</v>
      </c>
      <c r="R4395">
        <v>0</v>
      </c>
    </row>
    <row r="4396" spans="1:39">
      <c r="A4396">
        <v>16</v>
      </c>
      <c r="B4396">
        <v>163</v>
      </c>
      <c r="C4396">
        <v>2024</v>
      </c>
      <c r="D4396">
        <v>7</v>
      </c>
      <c r="E4396">
        <v>99</v>
      </c>
      <c r="F4396">
        <v>174</v>
      </c>
      <c r="G4396">
        <v>99</v>
      </c>
      <c r="H4396">
        <v>99</v>
      </c>
      <c r="I4396">
        <v>99</v>
      </c>
      <c r="J4396">
        <v>160</v>
      </c>
      <c r="M4396">
        <v>99</v>
      </c>
      <c r="N4396">
        <v>99</v>
      </c>
      <c r="O4396">
        <v>99</v>
      </c>
      <c r="P4396">
        <v>99</v>
      </c>
      <c r="R4396">
        <v>0</v>
      </c>
    </row>
    <row r="4397" spans="1:39">
      <c r="A4397">
        <v>16</v>
      </c>
      <c r="B4397">
        <v>164</v>
      </c>
      <c r="C4397">
        <v>2024</v>
      </c>
      <c r="D4397">
        <v>8</v>
      </c>
      <c r="E4397">
        <v>99</v>
      </c>
      <c r="F4397">
        <v>174</v>
      </c>
      <c r="G4397">
        <v>99</v>
      </c>
      <c r="H4397">
        <v>99</v>
      </c>
      <c r="I4397">
        <v>99</v>
      </c>
      <c r="J4397">
        <v>160</v>
      </c>
      <c r="M4397">
        <v>99</v>
      </c>
      <c r="N4397">
        <v>99</v>
      </c>
      <c r="O4397">
        <v>99</v>
      </c>
      <c r="P4397">
        <v>99</v>
      </c>
      <c r="R4397">
        <v>0</v>
      </c>
    </row>
    <row r="4398" spans="1:39">
      <c r="A4398">
        <v>16</v>
      </c>
      <c r="B4398">
        <v>165</v>
      </c>
      <c r="C4398">
        <v>2024</v>
      </c>
      <c r="D4398">
        <v>9</v>
      </c>
      <c r="E4398">
        <v>99</v>
      </c>
      <c r="F4398">
        <v>174</v>
      </c>
      <c r="G4398">
        <v>99</v>
      </c>
      <c r="H4398">
        <v>99</v>
      </c>
      <c r="I4398">
        <v>99</v>
      </c>
      <c r="J4398">
        <v>160</v>
      </c>
      <c r="M4398">
        <v>99</v>
      </c>
      <c r="N4398">
        <v>99</v>
      </c>
      <c r="O4398">
        <v>99</v>
      </c>
      <c r="P4398">
        <v>99</v>
      </c>
      <c r="R4398">
        <v>0</v>
      </c>
    </row>
    <row r="4399" spans="1:39">
      <c r="A4399">
        <v>16</v>
      </c>
      <c r="B4399">
        <v>166</v>
      </c>
      <c r="C4399">
        <v>2024</v>
      </c>
      <c r="D4399">
        <v>10</v>
      </c>
      <c r="E4399">
        <v>99</v>
      </c>
      <c r="F4399">
        <v>174</v>
      </c>
      <c r="G4399">
        <v>99</v>
      </c>
      <c r="H4399">
        <v>99</v>
      </c>
      <c r="I4399">
        <v>99</v>
      </c>
      <c r="J4399">
        <v>160</v>
      </c>
      <c r="M4399">
        <v>99</v>
      </c>
      <c r="N4399">
        <v>99</v>
      </c>
      <c r="O4399">
        <v>99</v>
      </c>
      <c r="P4399">
        <v>99</v>
      </c>
      <c r="R4399">
        <v>0</v>
      </c>
    </row>
    <row r="4400" spans="1:39">
      <c r="A4400">
        <v>16</v>
      </c>
      <c r="B4400">
        <v>167</v>
      </c>
      <c r="C4400">
        <v>2024</v>
      </c>
      <c r="D4400">
        <v>11</v>
      </c>
      <c r="E4400">
        <v>99</v>
      </c>
      <c r="F4400">
        <v>174</v>
      </c>
      <c r="G4400">
        <v>99</v>
      </c>
      <c r="H4400">
        <v>99</v>
      </c>
      <c r="I4400">
        <v>99</v>
      </c>
      <c r="J4400">
        <v>160</v>
      </c>
      <c r="M4400">
        <v>99</v>
      </c>
      <c r="N4400">
        <v>99</v>
      </c>
      <c r="O4400">
        <v>99</v>
      </c>
      <c r="P4400">
        <v>99</v>
      </c>
      <c r="R4400">
        <v>0</v>
      </c>
    </row>
    <row r="4401" spans="1:39">
      <c r="A4401">
        <v>16</v>
      </c>
      <c r="B4401">
        <v>168</v>
      </c>
      <c r="C4401">
        <v>2024</v>
      </c>
      <c r="D4401">
        <v>12</v>
      </c>
      <c r="E4401">
        <v>99</v>
      </c>
      <c r="F4401">
        <v>174</v>
      </c>
      <c r="G4401">
        <v>99</v>
      </c>
      <c r="H4401">
        <v>99</v>
      </c>
      <c r="I4401">
        <v>99</v>
      </c>
      <c r="J4401">
        <v>160</v>
      </c>
      <c r="M4401">
        <v>99</v>
      </c>
      <c r="N4401">
        <v>99</v>
      </c>
      <c r="O4401">
        <v>99</v>
      </c>
      <c r="P4401">
        <v>99</v>
      </c>
      <c r="R4401">
        <v>0</v>
      </c>
    </row>
    <row r="4402" spans="1:39">
      <c r="A4402">
        <v>16</v>
      </c>
      <c r="B4402">
        <v>169</v>
      </c>
      <c r="C4402">
        <v>2024</v>
      </c>
      <c r="D4402">
        <v>1</v>
      </c>
      <c r="E4402">
        <v>99</v>
      </c>
      <c r="F4402">
        <v>174</v>
      </c>
      <c r="G4402">
        <v>99</v>
      </c>
      <c r="H4402">
        <v>99</v>
      </c>
      <c r="I4402">
        <v>99</v>
      </c>
      <c r="J4402">
        <v>171</v>
      </c>
      <c r="M4402">
        <v>99</v>
      </c>
      <c r="N4402">
        <v>99</v>
      </c>
      <c r="O4402">
        <v>99</v>
      </c>
      <c r="P4402">
        <v>99</v>
      </c>
      <c r="Q4402">
        <v>1</v>
      </c>
      <c r="R4402">
        <v>2</v>
      </c>
      <c r="S4402">
        <v>2</v>
      </c>
      <c r="T4402">
        <v>0.12338062924120916</v>
      </c>
      <c r="U4402">
        <v>0.11676171258904376</v>
      </c>
      <c r="V4402">
        <v>12.5</v>
      </c>
      <c r="W4402">
        <v>56.5</v>
      </c>
      <c r="X4402">
        <v>140.68255687973999</v>
      </c>
      <c r="Y4402">
        <v>129.85</v>
      </c>
      <c r="Z4402">
        <v>129.85</v>
      </c>
      <c r="AA4402">
        <v>2.25</v>
      </c>
      <c r="AB4402">
        <v>2.5</v>
      </c>
      <c r="AC4402">
        <v>100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</row>
    <row r="4403" spans="1:39">
      <c r="A4403">
        <v>16</v>
      </c>
      <c r="B4403">
        <v>170</v>
      </c>
      <c r="C4403">
        <v>2024</v>
      </c>
      <c r="D4403">
        <v>2</v>
      </c>
      <c r="E4403">
        <v>99</v>
      </c>
      <c r="F4403">
        <v>174</v>
      </c>
      <c r="G4403">
        <v>99</v>
      </c>
      <c r="H4403">
        <v>99</v>
      </c>
      <c r="I4403">
        <v>99</v>
      </c>
      <c r="J4403">
        <v>171</v>
      </c>
      <c r="M4403">
        <v>99</v>
      </c>
      <c r="N4403">
        <v>99</v>
      </c>
      <c r="O4403">
        <v>99</v>
      </c>
      <c r="P4403">
        <v>99</v>
      </c>
      <c r="Q4403">
        <v>1</v>
      </c>
      <c r="R4403">
        <v>1</v>
      </c>
      <c r="S4403">
        <v>1</v>
      </c>
      <c r="T4403">
        <v>7.3637702503681887E-2</v>
      </c>
      <c r="U4403">
        <v>8.3002053208684617E-2</v>
      </c>
      <c r="V4403">
        <v>14</v>
      </c>
      <c r="W4403">
        <v>57</v>
      </c>
      <c r="X4403">
        <v>168.79739978331531</v>
      </c>
      <c r="Y4403">
        <v>155.80000000000001</v>
      </c>
      <c r="Z4403">
        <v>155.80000000000001</v>
      </c>
      <c r="AA4403">
        <v>0</v>
      </c>
      <c r="AB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</row>
    <row r="4404" spans="1:39">
      <c r="A4404">
        <v>16</v>
      </c>
      <c r="B4404">
        <v>171</v>
      </c>
      <c r="C4404">
        <v>2024</v>
      </c>
      <c r="D4404">
        <v>3</v>
      </c>
      <c r="E4404">
        <v>99</v>
      </c>
      <c r="F4404">
        <v>174</v>
      </c>
      <c r="G4404">
        <v>99</v>
      </c>
      <c r="H4404">
        <v>99</v>
      </c>
      <c r="I4404">
        <v>99</v>
      </c>
      <c r="J4404">
        <v>171</v>
      </c>
      <c r="M4404">
        <v>99</v>
      </c>
      <c r="N4404">
        <v>99</v>
      </c>
      <c r="O4404">
        <v>99</v>
      </c>
      <c r="P4404">
        <v>99</v>
      </c>
      <c r="R4404">
        <v>0</v>
      </c>
    </row>
    <row r="4405" spans="1:39">
      <c r="A4405">
        <v>16</v>
      </c>
      <c r="B4405">
        <v>172</v>
      </c>
      <c r="C4405">
        <v>2024</v>
      </c>
      <c r="D4405">
        <v>4</v>
      </c>
      <c r="E4405">
        <v>99</v>
      </c>
      <c r="F4405">
        <v>174</v>
      </c>
      <c r="G4405">
        <v>99</v>
      </c>
      <c r="H4405">
        <v>99</v>
      </c>
      <c r="I4405">
        <v>99</v>
      </c>
      <c r="J4405">
        <v>171</v>
      </c>
      <c r="M4405">
        <v>99</v>
      </c>
      <c r="N4405">
        <v>99</v>
      </c>
      <c r="O4405">
        <v>99</v>
      </c>
      <c r="P4405">
        <v>99</v>
      </c>
      <c r="R4405">
        <v>0</v>
      </c>
    </row>
    <row r="4406" spans="1:39">
      <c r="A4406">
        <v>16</v>
      </c>
      <c r="B4406">
        <v>173</v>
      </c>
      <c r="C4406">
        <v>2024</v>
      </c>
      <c r="D4406">
        <v>5</v>
      </c>
      <c r="E4406">
        <v>99</v>
      </c>
      <c r="F4406">
        <v>174</v>
      </c>
      <c r="G4406">
        <v>99</v>
      </c>
      <c r="H4406">
        <v>99</v>
      </c>
      <c r="I4406">
        <v>99</v>
      </c>
      <c r="J4406">
        <v>171</v>
      </c>
      <c r="M4406">
        <v>99</v>
      </c>
      <c r="N4406">
        <v>99</v>
      </c>
      <c r="O4406">
        <v>99</v>
      </c>
      <c r="P4406">
        <v>99</v>
      </c>
      <c r="R4406">
        <v>0</v>
      </c>
    </row>
    <row r="4407" spans="1:39">
      <c r="A4407">
        <v>16</v>
      </c>
      <c r="B4407">
        <v>174</v>
      </c>
      <c r="C4407">
        <v>2024</v>
      </c>
      <c r="D4407">
        <v>6</v>
      </c>
      <c r="E4407">
        <v>99</v>
      </c>
      <c r="F4407">
        <v>174</v>
      </c>
      <c r="G4407">
        <v>99</v>
      </c>
      <c r="H4407">
        <v>99</v>
      </c>
      <c r="I4407">
        <v>99</v>
      </c>
      <c r="J4407">
        <v>171</v>
      </c>
      <c r="M4407">
        <v>99</v>
      </c>
      <c r="N4407">
        <v>99</v>
      </c>
      <c r="O4407">
        <v>99</v>
      </c>
      <c r="P4407">
        <v>99</v>
      </c>
      <c r="R4407">
        <v>0</v>
      </c>
    </row>
    <row r="4408" spans="1:39">
      <c r="A4408">
        <v>16</v>
      </c>
      <c r="B4408">
        <v>175</v>
      </c>
      <c r="C4408">
        <v>2024</v>
      </c>
      <c r="D4408">
        <v>7</v>
      </c>
      <c r="E4408">
        <v>99</v>
      </c>
      <c r="F4408">
        <v>174</v>
      </c>
      <c r="G4408">
        <v>99</v>
      </c>
      <c r="H4408">
        <v>99</v>
      </c>
      <c r="I4408">
        <v>99</v>
      </c>
      <c r="J4408">
        <v>171</v>
      </c>
      <c r="M4408">
        <v>99</v>
      </c>
      <c r="N4408">
        <v>99</v>
      </c>
      <c r="O4408">
        <v>99</v>
      </c>
      <c r="P4408">
        <v>99</v>
      </c>
      <c r="R4408">
        <v>0</v>
      </c>
    </row>
    <row r="4409" spans="1:39">
      <c r="A4409">
        <v>16</v>
      </c>
      <c r="B4409">
        <v>176</v>
      </c>
      <c r="C4409">
        <v>2024</v>
      </c>
      <c r="D4409">
        <v>8</v>
      </c>
      <c r="E4409">
        <v>99</v>
      </c>
      <c r="F4409">
        <v>174</v>
      </c>
      <c r="G4409">
        <v>99</v>
      </c>
      <c r="H4409">
        <v>99</v>
      </c>
      <c r="I4409">
        <v>99</v>
      </c>
      <c r="J4409">
        <v>171</v>
      </c>
      <c r="M4409">
        <v>99</v>
      </c>
      <c r="N4409">
        <v>99</v>
      </c>
      <c r="O4409">
        <v>99</v>
      </c>
      <c r="P4409">
        <v>99</v>
      </c>
      <c r="R4409">
        <v>0</v>
      </c>
    </row>
    <row r="4410" spans="1:39">
      <c r="A4410">
        <v>16</v>
      </c>
      <c r="B4410">
        <v>177</v>
      </c>
      <c r="C4410">
        <v>2024</v>
      </c>
      <c r="D4410">
        <v>9</v>
      </c>
      <c r="E4410">
        <v>99</v>
      </c>
      <c r="F4410">
        <v>174</v>
      </c>
      <c r="G4410">
        <v>99</v>
      </c>
      <c r="H4410">
        <v>99</v>
      </c>
      <c r="I4410">
        <v>99</v>
      </c>
      <c r="J4410">
        <v>171</v>
      </c>
      <c r="M4410">
        <v>99</v>
      </c>
      <c r="N4410">
        <v>99</v>
      </c>
      <c r="O4410">
        <v>99</v>
      </c>
      <c r="P4410">
        <v>99</v>
      </c>
      <c r="R4410">
        <v>0</v>
      </c>
    </row>
    <row r="4411" spans="1:39">
      <c r="A4411">
        <v>16</v>
      </c>
      <c r="B4411">
        <v>178</v>
      </c>
      <c r="C4411">
        <v>2024</v>
      </c>
      <c r="D4411">
        <v>10</v>
      </c>
      <c r="E4411">
        <v>99</v>
      </c>
      <c r="F4411">
        <v>174</v>
      </c>
      <c r="G4411">
        <v>99</v>
      </c>
      <c r="H4411">
        <v>99</v>
      </c>
      <c r="I4411">
        <v>99</v>
      </c>
      <c r="J4411">
        <v>171</v>
      </c>
      <c r="M4411">
        <v>99</v>
      </c>
      <c r="N4411">
        <v>99</v>
      </c>
      <c r="O4411">
        <v>99</v>
      </c>
      <c r="P4411">
        <v>99</v>
      </c>
      <c r="R4411">
        <v>0</v>
      </c>
    </row>
    <row r="4412" spans="1:39">
      <c r="A4412">
        <v>16</v>
      </c>
      <c r="B4412">
        <v>179</v>
      </c>
      <c r="C4412">
        <v>2024</v>
      </c>
      <c r="D4412">
        <v>11</v>
      </c>
      <c r="E4412">
        <v>99</v>
      </c>
      <c r="F4412">
        <v>174</v>
      </c>
      <c r="G4412">
        <v>99</v>
      </c>
      <c r="H4412">
        <v>99</v>
      </c>
      <c r="I4412">
        <v>99</v>
      </c>
      <c r="J4412">
        <v>171</v>
      </c>
      <c r="M4412">
        <v>99</v>
      </c>
      <c r="N4412">
        <v>99</v>
      </c>
      <c r="O4412">
        <v>99</v>
      </c>
      <c r="P4412">
        <v>99</v>
      </c>
      <c r="R4412">
        <v>0</v>
      </c>
    </row>
    <row r="4413" spans="1:39">
      <c r="A4413">
        <v>16</v>
      </c>
      <c r="B4413">
        <v>180</v>
      </c>
      <c r="C4413">
        <v>2024</v>
      </c>
      <c r="D4413">
        <v>12</v>
      </c>
      <c r="E4413">
        <v>99</v>
      </c>
      <c r="F4413">
        <v>174</v>
      </c>
      <c r="G4413">
        <v>99</v>
      </c>
      <c r="H4413">
        <v>99</v>
      </c>
      <c r="I4413">
        <v>99</v>
      </c>
      <c r="J4413">
        <v>171</v>
      </c>
      <c r="M4413">
        <v>99</v>
      </c>
      <c r="N4413">
        <v>99</v>
      </c>
      <c r="O4413">
        <v>99</v>
      </c>
      <c r="P4413">
        <v>99</v>
      </c>
      <c r="R4413">
        <v>0</v>
      </c>
    </row>
    <row r="4414" spans="1:39">
      <c r="A4414">
        <v>16</v>
      </c>
      <c r="B4414">
        <v>181</v>
      </c>
      <c r="C4414">
        <v>2024</v>
      </c>
      <c r="D4414">
        <v>1</v>
      </c>
      <c r="E4414">
        <v>99</v>
      </c>
      <c r="F4414">
        <v>174</v>
      </c>
      <c r="G4414">
        <v>99</v>
      </c>
      <c r="H4414">
        <v>99</v>
      </c>
      <c r="I4414">
        <v>99</v>
      </c>
      <c r="J4414">
        <v>181</v>
      </c>
      <c r="M4414">
        <v>99</v>
      </c>
      <c r="N4414">
        <v>99</v>
      </c>
      <c r="O4414">
        <v>99</v>
      </c>
      <c r="P4414">
        <v>99</v>
      </c>
      <c r="Q4414">
        <v>3</v>
      </c>
      <c r="R4414">
        <v>31</v>
      </c>
      <c r="S4414">
        <v>31</v>
      </c>
      <c r="T4414">
        <v>1.6930638995084657</v>
      </c>
      <c r="U4414">
        <v>1.804567129984348</v>
      </c>
      <c r="V4414">
        <v>0</v>
      </c>
      <c r="W4414">
        <v>63.51612903225805</v>
      </c>
      <c r="X4414">
        <v>159.27725159892347</v>
      </c>
      <c r="Y4414">
        <v>147.01290322580644</v>
      </c>
      <c r="Z4414">
        <v>147.01290322580644</v>
      </c>
      <c r="AA4414">
        <v>32.168044070369298</v>
      </c>
      <c r="AB4414">
        <v>1.0118959446036375</v>
      </c>
      <c r="AC4414">
        <v>-53.148476150122384</v>
      </c>
      <c r="AD4414">
        <v>0</v>
      </c>
      <c r="AE4414">
        <v>0</v>
      </c>
      <c r="AF4414">
        <v>0</v>
      </c>
      <c r="AG4414">
        <v>0</v>
      </c>
      <c r="AH4414">
        <v>1</v>
      </c>
      <c r="AI4414">
        <v>0</v>
      </c>
      <c r="AJ4414">
        <v>0</v>
      </c>
      <c r="AK4414">
        <v>0</v>
      </c>
      <c r="AL4414">
        <v>0</v>
      </c>
      <c r="AM4414">
        <v>0</v>
      </c>
    </row>
    <row r="4415" spans="1:39">
      <c r="A4415">
        <v>16</v>
      </c>
      <c r="B4415">
        <v>182</v>
      </c>
      <c r="C4415">
        <v>2024</v>
      </c>
      <c r="D4415">
        <v>2</v>
      </c>
      <c r="E4415">
        <v>99</v>
      </c>
      <c r="F4415">
        <v>174</v>
      </c>
      <c r="G4415">
        <v>99</v>
      </c>
      <c r="H4415">
        <v>99</v>
      </c>
      <c r="I4415">
        <v>99</v>
      </c>
      <c r="J4415">
        <v>181</v>
      </c>
      <c r="M4415">
        <v>99</v>
      </c>
      <c r="N4415">
        <v>99</v>
      </c>
      <c r="O4415">
        <v>99</v>
      </c>
      <c r="P4415">
        <v>99</v>
      </c>
      <c r="Q4415">
        <v>3</v>
      </c>
      <c r="R4415">
        <v>14</v>
      </c>
      <c r="S4415">
        <v>14</v>
      </c>
      <c r="T4415">
        <v>0.86153846153846181</v>
      </c>
      <c r="U4415">
        <v>0.86088490795017003</v>
      </c>
      <c r="V4415">
        <v>0</v>
      </c>
      <c r="W4415">
        <v>63.357142857142847</v>
      </c>
      <c r="X4415">
        <v>149.97678377960077</v>
      </c>
      <c r="Y4415">
        <v>138.42857142857147</v>
      </c>
      <c r="Z4415">
        <v>138.42857142857147</v>
      </c>
      <c r="AA4415">
        <v>38.378871206720405</v>
      </c>
      <c r="AB4415">
        <v>0.61028598180863847</v>
      </c>
      <c r="AC4415">
        <v>-45.879422801714313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</row>
    <row r="4416" spans="1:39">
      <c r="A4416">
        <v>16</v>
      </c>
      <c r="B4416">
        <v>183</v>
      </c>
      <c r="C4416">
        <v>2024</v>
      </c>
      <c r="D4416">
        <v>3</v>
      </c>
      <c r="E4416">
        <v>99</v>
      </c>
      <c r="F4416">
        <v>174</v>
      </c>
      <c r="G4416">
        <v>99</v>
      </c>
      <c r="H4416">
        <v>99</v>
      </c>
      <c r="I4416">
        <v>99</v>
      </c>
      <c r="J4416">
        <v>181</v>
      </c>
      <c r="M4416">
        <v>99</v>
      </c>
      <c r="N4416">
        <v>99</v>
      </c>
      <c r="O4416">
        <v>99</v>
      </c>
      <c r="P4416">
        <v>99</v>
      </c>
      <c r="Q4416">
        <v>2</v>
      </c>
      <c r="R4416">
        <v>8</v>
      </c>
      <c r="S4416">
        <v>8</v>
      </c>
      <c r="T4416">
        <v>0.53835800807537026</v>
      </c>
      <c r="U4416">
        <v>0.56668917492935356</v>
      </c>
      <c r="V4416">
        <v>0</v>
      </c>
      <c r="W4416">
        <v>63</v>
      </c>
      <c r="X4416">
        <v>156.73076923076923</v>
      </c>
      <c r="Y4416">
        <v>144.66249999999999</v>
      </c>
      <c r="Z4416">
        <v>144.66249999999999</v>
      </c>
      <c r="AA4416">
        <v>35.346709093634203</v>
      </c>
      <c r="AB4416">
        <v>1.3228756555322951</v>
      </c>
      <c r="AC4416">
        <v>-50.310846217608841</v>
      </c>
      <c r="AD4416">
        <v>0</v>
      </c>
      <c r="AE4416">
        <v>0</v>
      </c>
      <c r="AF4416">
        <v>0</v>
      </c>
      <c r="AG4416">
        <v>0</v>
      </c>
      <c r="AH4416">
        <v>1</v>
      </c>
      <c r="AI4416">
        <v>0</v>
      </c>
      <c r="AJ4416">
        <v>0</v>
      </c>
      <c r="AK4416">
        <v>0</v>
      </c>
      <c r="AL4416">
        <v>0</v>
      </c>
      <c r="AM4416">
        <v>0</v>
      </c>
    </row>
    <row r="4417" spans="1:39">
      <c r="A4417">
        <v>16</v>
      </c>
      <c r="B4417">
        <v>184</v>
      </c>
      <c r="C4417">
        <v>2024</v>
      </c>
      <c r="D4417">
        <v>4</v>
      </c>
      <c r="E4417">
        <v>99</v>
      </c>
      <c r="F4417">
        <v>174</v>
      </c>
      <c r="G4417">
        <v>99</v>
      </c>
      <c r="H4417">
        <v>99</v>
      </c>
      <c r="I4417">
        <v>99</v>
      </c>
      <c r="J4417">
        <v>181</v>
      </c>
      <c r="M4417">
        <v>99</v>
      </c>
      <c r="N4417">
        <v>99</v>
      </c>
      <c r="O4417">
        <v>99</v>
      </c>
      <c r="P4417">
        <v>99</v>
      </c>
      <c r="Q4417">
        <v>3</v>
      </c>
      <c r="R4417">
        <v>10</v>
      </c>
      <c r="S4417">
        <v>10</v>
      </c>
      <c r="T4417">
        <v>0.64226075786769432</v>
      </c>
      <c r="U4417">
        <v>0.63341031923748781</v>
      </c>
      <c r="V4417">
        <v>0</v>
      </c>
      <c r="W4417">
        <v>61.7</v>
      </c>
      <c r="X4417">
        <v>146.33802816901411</v>
      </c>
      <c r="Y4417">
        <v>135.07</v>
      </c>
      <c r="Z4417">
        <v>135.07</v>
      </c>
      <c r="AA4417">
        <v>34.525557200427642</v>
      </c>
      <c r="AB4417">
        <v>1.0999999999999337</v>
      </c>
      <c r="AC4417">
        <v>-76.646778266628814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</row>
    <row r="4418" spans="1:39">
      <c r="A4418">
        <v>16</v>
      </c>
      <c r="B4418">
        <v>185</v>
      </c>
      <c r="C4418">
        <v>2024</v>
      </c>
      <c r="D4418">
        <v>5</v>
      </c>
      <c r="E4418">
        <v>99</v>
      </c>
      <c r="F4418">
        <v>174</v>
      </c>
      <c r="G4418">
        <v>99</v>
      </c>
      <c r="H4418">
        <v>99</v>
      </c>
      <c r="I4418">
        <v>99</v>
      </c>
      <c r="J4418">
        <v>181</v>
      </c>
      <c r="M4418">
        <v>99</v>
      </c>
      <c r="N4418">
        <v>99</v>
      </c>
      <c r="O4418">
        <v>99</v>
      </c>
      <c r="P4418">
        <v>99</v>
      </c>
      <c r="R4418">
        <v>0</v>
      </c>
    </row>
    <row r="4419" spans="1:39">
      <c r="A4419">
        <v>16</v>
      </c>
      <c r="B4419">
        <v>186</v>
      </c>
      <c r="C4419">
        <v>2024</v>
      </c>
      <c r="D4419">
        <v>6</v>
      </c>
      <c r="E4419">
        <v>99</v>
      </c>
      <c r="F4419">
        <v>174</v>
      </c>
      <c r="G4419">
        <v>99</v>
      </c>
      <c r="H4419">
        <v>99</v>
      </c>
      <c r="I4419">
        <v>99</v>
      </c>
      <c r="J4419">
        <v>181</v>
      </c>
      <c r="M4419">
        <v>99</v>
      </c>
      <c r="N4419">
        <v>99</v>
      </c>
      <c r="O4419">
        <v>99</v>
      </c>
      <c r="P4419">
        <v>99</v>
      </c>
      <c r="R4419">
        <v>0</v>
      </c>
    </row>
    <row r="4420" spans="1:39">
      <c r="A4420">
        <v>16</v>
      </c>
      <c r="B4420">
        <v>187</v>
      </c>
      <c r="C4420">
        <v>2024</v>
      </c>
      <c r="D4420">
        <v>7</v>
      </c>
      <c r="E4420">
        <v>99</v>
      </c>
      <c r="F4420">
        <v>174</v>
      </c>
      <c r="G4420">
        <v>99</v>
      </c>
      <c r="H4420">
        <v>99</v>
      </c>
      <c r="I4420">
        <v>99</v>
      </c>
      <c r="J4420">
        <v>181</v>
      </c>
      <c r="M4420">
        <v>99</v>
      </c>
      <c r="N4420">
        <v>99</v>
      </c>
      <c r="O4420">
        <v>99</v>
      </c>
      <c r="P4420">
        <v>99</v>
      </c>
      <c r="R4420">
        <v>0</v>
      </c>
    </row>
    <row r="4421" spans="1:39">
      <c r="A4421">
        <v>16</v>
      </c>
      <c r="B4421">
        <v>188</v>
      </c>
      <c r="C4421">
        <v>2024</v>
      </c>
      <c r="D4421">
        <v>8</v>
      </c>
      <c r="E4421">
        <v>99</v>
      </c>
      <c r="F4421">
        <v>174</v>
      </c>
      <c r="G4421">
        <v>99</v>
      </c>
      <c r="H4421">
        <v>99</v>
      </c>
      <c r="I4421">
        <v>99</v>
      </c>
      <c r="J4421">
        <v>181</v>
      </c>
      <c r="M4421">
        <v>99</v>
      </c>
      <c r="N4421">
        <v>99</v>
      </c>
      <c r="O4421">
        <v>99</v>
      </c>
      <c r="P4421">
        <v>99</v>
      </c>
      <c r="R4421">
        <v>0</v>
      </c>
    </row>
    <row r="4422" spans="1:39">
      <c r="A4422">
        <v>16</v>
      </c>
      <c r="B4422">
        <v>189</v>
      </c>
      <c r="C4422">
        <v>2024</v>
      </c>
      <c r="D4422">
        <v>9</v>
      </c>
      <c r="E4422">
        <v>99</v>
      </c>
      <c r="F4422">
        <v>174</v>
      </c>
      <c r="G4422">
        <v>99</v>
      </c>
      <c r="H4422">
        <v>99</v>
      </c>
      <c r="I4422">
        <v>99</v>
      </c>
      <c r="J4422">
        <v>181</v>
      </c>
      <c r="M4422">
        <v>99</v>
      </c>
      <c r="N4422">
        <v>99</v>
      </c>
      <c r="O4422">
        <v>99</v>
      </c>
      <c r="P4422">
        <v>99</v>
      </c>
      <c r="R4422">
        <v>0</v>
      </c>
    </row>
    <row r="4423" spans="1:39">
      <c r="A4423">
        <v>16</v>
      </c>
      <c r="B4423">
        <v>190</v>
      </c>
      <c r="C4423">
        <v>2024</v>
      </c>
      <c r="D4423">
        <v>10</v>
      </c>
      <c r="E4423">
        <v>99</v>
      </c>
      <c r="F4423">
        <v>174</v>
      </c>
      <c r="G4423">
        <v>99</v>
      </c>
      <c r="H4423">
        <v>99</v>
      </c>
      <c r="I4423">
        <v>99</v>
      </c>
      <c r="J4423">
        <v>181</v>
      </c>
      <c r="M4423">
        <v>99</v>
      </c>
      <c r="N4423">
        <v>99</v>
      </c>
      <c r="O4423">
        <v>99</v>
      </c>
      <c r="P4423">
        <v>99</v>
      </c>
      <c r="R4423">
        <v>0</v>
      </c>
    </row>
    <row r="4424" spans="1:39">
      <c r="A4424">
        <v>16</v>
      </c>
      <c r="B4424">
        <v>191</v>
      </c>
      <c r="C4424">
        <v>2024</v>
      </c>
      <c r="D4424">
        <v>11</v>
      </c>
      <c r="E4424">
        <v>99</v>
      </c>
      <c r="F4424">
        <v>174</v>
      </c>
      <c r="G4424">
        <v>99</v>
      </c>
      <c r="H4424">
        <v>99</v>
      </c>
      <c r="I4424">
        <v>99</v>
      </c>
      <c r="J4424">
        <v>181</v>
      </c>
      <c r="M4424">
        <v>99</v>
      </c>
      <c r="N4424">
        <v>99</v>
      </c>
      <c r="O4424">
        <v>99</v>
      </c>
      <c r="P4424">
        <v>99</v>
      </c>
      <c r="R4424">
        <v>0</v>
      </c>
    </row>
    <row r="4425" spans="1:39">
      <c r="A4425">
        <v>16</v>
      </c>
      <c r="B4425">
        <v>192</v>
      </c>
      <c r="C4425">
        <v>2024</v>
      </c>
      <c r="D4425">
        <v>12</v>
      </c>
      <c r="E4425">
        <v>99</v>
      </c>
      <c r="F4425">
        <v>174</v>
      </c>
      <c r="G4425">
        <v>99</v>
      </c>
      <c r="H4425">
        <v>99</v>
      </c>
      <c r="I4425">
        <v>99</v>
      </c>
      <c r="J4425">
        <v>181</v>
      </c>
      <c r="M4425">
        <v>99</v>
      </c>
      <c r="N4425">
        <v>99</v>
      </c>
      <c r="O4425">
        <v>99</v>
      </c>
      <c r="P4425">
        <v>99</v>
      </c>
      <c r="R4425">
        <v>0</v>
      </c>
    </row>
    <row r="4426" spans="1:39">
      <c r="A4426">
        <v>16</v>
      </c>
      <c r="B4426">
        <v>193</v>
      </c>
      <c r="C4426">
        <v>2024</v>
      </c>
      <c r="D4426">
        <v>1</v>
      </c>
      <c r="E4426">
        <v>99</v>
      </c>
      <c r="F4426">
        <v>174</v>
      </c>
      <c r="G4426">
        <v>99</v>
      </c>
      <c r="H4426">
        <v>99</v>
      </c>
      <c r="I4426">
        <v>99</v>
      </c>
      <c r="J4426">
        <v>470</v>
      </c>
      <c r="M4426">
        <v>99</v>
      </c>
      <c r="N4426">
        <v>99</v>
      </c>
      <c r="O4426">
        <v>99</v>
      </c>
      <c r="P4426">
        <v>99</v>
      </c>
      <c r="Q4426">
        <v>5</v>
      </c>
      <c r="R4426">
        <v>19</v>
      </c>
      <c r="S4426">
        <v>19</v>
      </c>
      <c r="T4426">
        <v>1.0376843255051882</v>
      </c>
      <c r="U4426">
        <v>1.2911995774270324</v>
      </c>
      <c r="V4426">
        <v>6.5789473684210513</v>
      </c>
      <c r="W4426">
        <v>53.368421052631589</v>
      </c>
      <c r="X4426">
        <v>185.94400410560525</v>
      </c>
      <c r="Y4426">
        <v>171.62631578947364</v>
      </c>
      <c r="Z4426">
        <v>171.62631578947364</v>
      </c>
      <c r="AA4426">
        <v>40.224381740762674</v>
      </c>
      <c r="AB4426">
        <v>6.737253276926082</v>
      </c>
      <c r="AC4426">
        <v>-65.35951185237235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</row>
    <row r="4427" spans="1:39">
      <c r="A4427">
        <v>16</v>
      </c>
      <c r="B4427">
        <v>194</v>
      </c>
      <c r="C4427">
        <v>2024</v>
      </c>
      <c r="D4427">
        <v>2</v>
      </c>
      <c r="E4427">
        <v>99</v>
      </c>
      <c r="F4427">
        <v>174</v>
      </c>
      <c r="G4427">
        <v>99</v>
      </c>
      <c r="H4427">
        <v>99</v>
      </c>
      <c r="I4427">
        <v>99</v>
      </c>
      <c r="J4427">
        <v>470</v>
      </c>
      <c r="M4427">
        <v>99</v>
      </c>
      <c r="N4427">
        <v>99</v>
      </c>
      <c r="O4427">
        <v>99</v>
      </c>
      <c r="P4427">
        <v>99</v>
      </c>
      <c r="Q4427">
        <v>4</v>
      </c>
      <c r="R4427">
        <v>27</v>
      </c>
      <c r="S4427">
        <v>27</v>
      </c>
      <c r="T4427">
        <v>1.6615384615384621</v>
      </c>
      <c r="U4427">
        <v>1.9303722683117956</v>
      </c>
      <c r="V4427">
        <v>8</v>
      </c>
      <c r="W4427">
        <v>56.962962962962976</v>
      </c>
      <c r="X4427">
        <v>174.37502507925035</v>
      </c>
      <c r="Y4427">
        <v>160.94814814814816</v>
      </c>
      <c r="Z4427">
        <v>160.94814814814816</v>
      </c>
      <c r="AA4427">
        <v>38.863439644672333</v>
      </c>
      <c r="AB4427">
        <v>5.3505380932684847</v>
      </c>
      <c r="AC4427">
        <v>-85.297835459047775</v>
      </c>
      <c r="AD4427">
        <v>2</v>
      </c>
      <c r="AE4427">
        <v>0</v>
      </c>
      <c r="AF4427">
        <v>0</v>
      </c>
      <c r="AG4427">
        <v>3</v>
      </c>
      <c r="AH4427">
        <v>2</v>
      </c>
      <c r="AI4427">
        <v>0</v>
      </c>
      <c r="AJ4427">
        <v>0</v>
      </c>
      <c r="AK4427">
        <v>0</v>
      </c>
      <c r="AL4427">
        <v>0</v>
      </c>
      <c r="AM4427">
        <v>0</v>
      </c>
    </row>
    <row r="4428" spans="1:39">
      <c r="A4428">
        <v>16</v>
      </c>
      <c r="B4428">
        <v>195</v>
      </c>
      <c r="C4428">
        <v>2024</v>
      </c>
      <c r="D4428">
        <v>3</v>
      </c>
      <c r="E4428">
        <v>99</v>
      </c>
      <c r="F4428">
        <v>174</v>
      </c>
      <c r="G4428">
        <v>99</v>
      </c>
      <c r="H4428">
        <v>99</v>
      </c>
      <c r="I4428">
        <v>99</v>
      </c>
      <c r="J4428">
        <v>470</v>
      </c>
      <c r="M4428">
        <v>99</v>
      </c>
      <c r="N4428">
        <v>99</v>
      </c>
      <c r="O4428">
        <v>99</v>
      </c>
      <c r="P4428">
        <v>99</v>
      </c>
      <c r="Q4428">
        <v>8</v>
      </c>
      <c r="R4428">
        <v>60</v>
      </c>
      <c r="S4428">
        <v>60</v>
      </c>
      <c r="T4428">
        <v>4.0376850605652761</v>
      </c>
      <c r="U4428">
        <v>5.4391486098658657</v>
      </c>
      <c r="V4428">
        <v>7.3166666666666655</v>
      </c>
      <c r="W4428">
        <v>54.45</v>
      </c>
      <c r="X4428">
        <v>200.57602022390753</v>
      </c>
      <c r="Y4428">
        <v>185.13166666666663</v>
      </c>
      <c r="Z4428">
        <v>185.13166666666663</v>
      </c>
      <c r="AA4428">
        <v>40.085202970949915</v>
      </c>
      <c r="AB4428">
        <v>6.6418496419797295</v>
      </c>
      <c r="AC4428">
        <v>-79.147637320927714</v>
      </c>
      <c r="AD4428">
        <v>0</v>
      </c>
      <c r="AE4428">
        <v>0</v>
      </c>
      <c r="AF4428">
        <v>0</v>
      </c>
      <c r="AG4428">
        <v>0</v>
      </c>
      <c r="AH4428">
        <v>1</v>
      </c>
      <c r="AI4428">
        <v>0</v>
      </c>
      <c r="AJ4428">
        <v>0</v>
      </c>
      <c r="AK4428">
        <v>0</v>
      </c>
      <c r="AL4428">
        <v>0</v>
      </c>
      <c r="AM4428">
        <v>0</v>
      </c>
    </row>
    <row r="4429" spans="1:39">
      <c r="A4429">
        <v>16</v>
      </c>
      <c r="B4429">
        <v>196</v>
      </c>
      <c r="C4429">
        <v>2024</v>
      </c>
      <c r="D4429">
        <v>4</v>
      </c>
      <c r="E4429">
        <v>99</v>
      </c>
      <c r="F4429">
        <v>174</v>
      </c>
      <c r="G4429">
        <v>99</v>
      </c>
      <c r="H4429">
        <v>99</v>
      </c>
      <c r="I4429">
        <v>99</v>
      </c>
      <c r="J4429">
        <v>470</v>
      </c>
      <c r="M4429">
        <v>99</v>
      </c>
      <c r="N4429">
        <v>99</v>
      </c>
      <c r="O4429">
        <v>99</v>
      </c>
      <c r="P4429">
        <v>99</v>
      </c>
      <c r="Q4429">
        <v>6</v>
      </c>
      <c r="R4429">
        <v>36</v>
      </c>
      <c r="S4429">
        <v>36</v>
      </c>
      <c r="T4429">
        <v>2.3121387283236996</v>
      </c>
      <c r="U4429">
        <v>2.8757869561649274</v>
      </c>
      <c r="V4429">
        <v>3.8888888888888888</v>
      </c>
      <c r="W4429">
        <v>55.33333333333335</v>
      </c>
      <c r="X4429">
        <v>184.55519441434936</v>
      </c>
      <c r="Y4429">
        <v>170.34444444444443</v>
      </c>
      <c r="Z4429">
        <v>170.34444444444443</v>
      </c>
      <c r="AA4429">
        <v>50.530565252046969</v>
      </c>
      <c r="AB4429">
        <v>7.681145747868606</v>
      </c>
      <c r="AC4429">
        <v>-88.241121836297182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</row>
    <row r="4430" spans="1:39">
      <c r="A4430">
        <v>16</v>
      </c>
      <c r="B4430">
        <v>197</v>
      </c>
      <c r="C4430">
        <v>2024</v>
      </c>
      <c r="D4430">
        <v>5</v>
      </c>
      <c r="E4430">
        <v>99</v>
      </c>
      <c r="F4430">
        <v>174</v>
      </c>
      <c r="G4430">
        <v>99</v>
      </c>
      <c r="H4430">
        <v>99</v>
      </c>
      <c r="I4430">
        <v>99</v>
      </c>
      <c r="J4430">
        <v>470</v>
      </c>
      <c r="M4430">
        <v>99</v>
      </c>
      <c r="N4430">
        <v>99</v>
      </c>
      <c r="O4430">
        <v>99</v>
      </c>
      <c r="P4430">
        <v>99</v>
      </c>
      <c r="R4430">
        <v>0</v>
      </c>
    </row>
    <row r="4431" spans="1:39">
      <c r="A4431">
        <v>16</v>
      </c>
      <c r="B4431">
        <v>198</v>
      </c>
      <c r="C4431">
        <v>2024</v>
      </c>
      <c r="D4431">
        <v>6</v>
      </c>
      <c r="E4431">
        <v>99</v>
      </c>
      <c r="F4431">
        <v>174</v>
      </c>
      <c r="G4431">
        <v>99</v>
      </c>
      <c r="H4431">
        <v>99</v>
      </c>
      <c r="I4431">
        <v>99</v>
      </c>
      <c r="J4431">
        <v>470</v>
      </c>
      <c r="M4431">
        <v>99</v>
      </c>
      <c r="N4431">
        <v>99</v>
      </c>
      <c r="O4431">
        <v>99</v>
      </c>
      <c r="P4431">
        <v>99</v>
      </c>
      <c r="R4431">
        <v>0</v>
      </c>
    </row>
    <row r="4432" spans="1:39">
      <c r="A4432">
        <v>16</v>
      </c>
      <c r="B4432">
        <v>199</v>
      </c>
      <c r="C4432">
        <v>2024</v>
      </c>
      <c r="D4432">
        <v>7</v>
      </c>
      <c r="E4432">
        <v>99</v>
      </c>
      <c r="F4432">
        <v>174</v>
      </c>
      <c r="G4432">
        <v>99</v>
      </c>
      <c r="H4432">
        <v>99</v>
      </c>
      <c r="I4432">
        <v>99</v>
      </c>
      <c r="J4432">
        <v>470</v>
      </c>
      <c r="M4432">
        <v>99</v>
      </c>
      <c r="N4432">
        <v>99</v>
      </c>
      <c r="O4432">
        <v>99</v>
      </c>
      <c r="P4432">
        <v>99</v>
      </c>
      <c r="R4432">
        <v>0</v>
      </c>
    </row>
    <row r="4433" spans="1:18">
      <c r="A4433">
        <v>16</v>
      </c>
      <c r="B4433">
        <v>200</v>
      </c>
      <c r="C4433">
        <v>2024</v>
      </c>
      <c r="D4433">
        <v>8</v>
      </c>
      <c r="E4433">
        <v>99</v>
      </c>
      <c r="F4433">
        <v>174</v>
      </c>
      <c r="G4433">
        <v>99</v>
      </c>
      <c r="H4433">
        <v>99</v>
      </c>
      <c r="I4433">
        <v>99</v>
      </c>
      <c r="J4433">
        <v>470</v>
      </c>
      <c r="M4433">
        <v>99</v>
      </c>
      <c r="N4433">
        <v>99</v>
      </c>
      <c r="O4433">
        <v>99</v>
      </c>
      <c r="P4433">
        <v>99</v>
      </c>
      <c r="R4433">
        <v>0</v>
      </c>
    </row>
    <row r="4434" spans="1:18">
      <c r="A4434">
        <v>16</v>
      </c>
      <c r="B4434">
        <v>201</v>
      </c>
      <c r="C4434">
        <v>2024</v>
      </c>
      <c r="D4434">
        <v>9</v>
      </c>
      <c r="E4434">
        <v>99</v>
      </c>
      <c r="F4434">
        <v>174</v>
      </c>
      <c r="G4434">
        <v>99</v>
      </c>
      <c r="H4434">
        <v>99</v>
      </c>
      <c r="I4434">
        <v>99</v>
      </c>
      <c r="J4434">
        <v>470</v>
      </c>
      <c r="M4434">
        <v>99</v>
      </c>
      <c r="N4434">
        <v>99</v>
      </c>
      <c r="O4434">
        <v>99</v>
      </c>
      <c r="P4434">
        <v>99</v>
      </c>
      <c r="R4434">
        <v>0</v>
      </c>
    </row>
    <row r="4435" spans="1:18">
      <c r="A4435">
        <v>16</v>
      </c>
      <c r="B4435">
        <v>202</v>
      </c>
      <c r="C4435">
        <v>2024</v>
      </c>
      <c r="D4435">
        <v>10</v>
      </c>
      <c r="E4435">
        <v>99</v>
      </c>
      <c r="F4435">
        <v>174</v>
      </c>
      <c r="G4435">
        <v>99</v>
      </c>
      <c r="H4435">
        <v>99</v>
      </c>
      <c r="I4435">
        <v>99</v>
      </c>
      <c r="J4435">
        <v>470</v>
      </c>
      <c r="M4435">
        <v>99</v>
      </c>
      <c r="N4435">
        <v>99</v>
      </c>
      <c r="O4435">
        <v>99</v>
      </c>
      <c r="P4435">
        <v>99</v>
      </c>
      <c r="R4435">
        <v>0</v>
      </c>
    </row>
    <row r="4436" spans="1:18">
      <c r="A4436">
        <v>16</v>
      </c>
      <c r="B4436">
        <v>203</v>
      </c>
      <c r="C4436">
        <v>2024</v>
      </c>
      <c r="D4436">
        <v>11</v>
      </c>
      <c r="E4436">
        <v>99</v>
      </c>
      <c r="F4436">
        <v>174</v>
      </c>
      <c r="G4436">
        <v>99</v>
      </c>
      <c r="H4436">
        <v>99</v>
      </c>
      <c r="I4436">
        <v>99</v>
      </c>
      <c r="J4436">
        <v>470</v>
      </c>
      <c r="M4436">
        <v>99</v>
      </c>
      <c r="N4436">
        <v>99</v>
      </c>
      <c r="O4436">
        <v>99</v>
      </c>
      <c r="P4436">
        <v>99</v>
      </c>
      <c r="R4436">
        <v>0</v>
      </c>
    </row>
    <row r="4437" spans="1:18">
      <c r="A4437">
        <v>16</v>
      </c>
      <c r="B4437">
        <v>204</v>
      </c>
      <c r="C4437">
        <v>2024</v>
      </c>
      <c r="D4437">
        <v>12</v>
      </c>
      <c r="E4437">
        <v>99</v>
      </c>
      <c r="F4437">
        <v>174</v>
      </c>
      <c r="G4437">
        <v>99</v>
      </c>
      <c r="H4437">
        <v>99</v>
      </c>
      <c r="I4437">
        <v>99</v>
      </c>
      <c r="J4437">
        <v>470</v>
      </c>
      <c r="M4437">
        <v>99</v>
      </c>
      <c r="N4437">
        <v>99</v>
      </c>
      <c r="O4437">
        <v>99</v>
      </c>
      <c r="P4437">
        <v>99</v>
      </c>
      <c r="R4437">
        <v>0</v>
      </c>
    </row>
    <row r="4438" spans="1:18">
      <c r="A4438">
        <v>16</v>
      </c>
      <c r="B4438">
        <v>205</v>
      </c>
      <c r="C4438">
        <v>2024</v>
      </c>
      <c r="D4438">
        <v>1</v>
      </c>
      <c r="E4438">
        <v>99</v>
      </c>
      <c r="F4438">
        <v>174</v>
      </c>
      <c r="G4438">
        <v>99</v>
      </c>
      <c r="H4438">
        <v>99</v>
      </c>
      <c r="I4438">
        <v>99</v>
      </c>
      <c r="J4438">
        <v>643</v>
      </c>
      <c r="M4438">
        <v>99</v>
      </c>
      <c r="N4438">
        <v>99</v>
      </c>
      <c r="O4438">
        <v>99</v>
      </c>
      <c r="P4438">
        <v>99</v>
      </c>
      <c r="R4438">
        <v>0</v>
      </c>
    </row>
    <row r="4439" spans="1:18">
      <c r="A4439">
        <v>16</v>
      </c>
      <c r="B4439">
        <v>206</v>
      </c>
      <c r="C4439">
        <v>2024</v>
      </c>
      <c r="D4439">
        <v>2</v>
      </c>
      <c r="E4439">
        <v>99</v>
      </c>
      <c r="F4439">
        <v>174</v>
      </c>
      <c r="G4439">
        <v>99</v>
      </c>
      <c r="H4439">
        <v>99</v>
      </c>
      <c r="I4439">
        <v>99</v>
      </c>
      <c r="J4439">
        <v>643</v>
      </c>
      <c r="M4439">
        <v>99</v>
      </c>
      <c r="N4439">
        <v>99</v>
      </c>
      <c r="O4439">
        <v>99</v>
      </c>
      <c r="P4439">
        <v>99</v>
      </c>
      <c r="R4439">
        <v>0</v>
      </c>
    </row>
    <row r="4440" spans="1:18">
      <c r="A4440">
        <v>16</v>
      </c>
      <c r="B4440">
        <v>207</v>
      </c>
      <c r="C4440">
        <v>2024</v>
      </c>
      <c r="D4440">
        <v>3</v>
      </c>
      <c r="E4440">
        <v>99</v>
      </c>
      <c r="F4440">
        <v>174</v>
      </c>
      <c r="G4440">
        <v>99</v>
      </c>
      <c r="H4440">
        <v>99</v>
      </c>
      <c r="I4440">
        <v>99</v>
      </c>
      <c r="J4440">
        <v>643</v>
      </c>
      <c r="M4440">
        <v>99</v>
      </c>
      <c r="N4440">
        <v>99</v>
      </c>
      <c r="O4440">
        <v>99</v>
      </c>
      <c r="P4440">
        <v>99</v>
      </c>
      <c r="R4440">
        <v>0</v>
      </c>
    </row>
    <row r="4441" spans="1:18">
      <c r="A4441">
        <v>16</v>
      </c>
      <c r="B4441">
        <v>208</v>
      </c>
      <c r="C4441">
        <v>2024</v>
      </c>
      <c r="D4441">
        <v>4</v>
      </c>
      <c r="E4441">
        <v>99</v>
      </c>
      <c r="F4441">
        <v>174</v>
      </c>
      <c r="G4441">
        <v>99</v>
      </c>
      <c r="H4441">
        <v>99</v>
      </c>
      <c r="I4441">
        <v>99</v>
      </c>
      <c r="J4441">
        <v>643</v>
      </c>
      <c r="M4441">
        <v>99</v>
      </c>
      <c r="N4441">
        <v>99</v>
      </c>
      <c r="O4441">
        <v>99</v>
      </c>
      <c r="P4441">
        <v>99</v>
      </c>
      <c r="R4441">
        <v>0</v>
      </c>
    </row>
    <row r="4442" spans="1:18">
      <c r="A4442">
        <v>16</v>
      </c>
      <c r="B4442">
        <v>209</v>
      </c>
      <c r="C4442">
        <v>2024</v>
      </c>
      <c r="D4442">
        <v>5</v>
      </c>
      <c r="E4442">
        <v>99</v>
      </c>
      <c r="F4442">
        <v>174</v>
      </c>
      <c r="G4442">
        <v>99</v>
      </c>
      <c r="H4442">
        <v>99</v>
      </c>
      <c r="I4442">
        <v>99</v>
      </c>
      <c r="J4442">
        <v>643</v>
      </c>
      <c r="M4442">
        <v>99</v>
      </c>
      <c r="N4442">
        <v>99</v>
      </c>
      <c r="O4442">
        <v>99</v>
      </c>
      <c r="P4442">
        <v>99</v>
      </c>
      <c r="R4442">
        <v>0</v>
      </c>
    </row>
    <row r="4443" spans="1:18">
      <c r="A4443">
        <v>16</v>
      </c>
      <c r="B4443">
        <v>210</v>
      </c>
      <c r="C4443">
        <v>2024</v>
      </c>
      <c r="D4443">
        <v>6</v>
      </c>
      <c r="E4443">
        <v>99</v>
      </c>
      <c r="F4443">
        <v>174</v>
      </c>
      <c r="G4443">
        <v>99</v>
      </c>
      <c r="H4443">
        <v>99</v>
      </c>
      <c r="I4443">
        <v>99</v>
      </c>
      <c r="J4443">
        <v>643</v>
      </c>
      <c r="M4443">
        <v>99</v>
      </c>
      <c r="N4443">
        <v>99</v>
      </c>
      <c r="O4443">
        <v>99</v>
      </c>
      <c r="P4443">
        <v>99</v>
      </c>
      <c r="R4443">
        <v>0</v>
      </c>
    </row>
    <row r="4444" spans="1:18">
      <c r="A4444">
        <v>16</v>
      </c>
      <c r="B4444">
        <v>211</v>
      </c>
      <c r="C4444">
        <v>2024</v>
      </c>
      <c r="D4444">
        <v>7</v>
      </c>
      <c r="E4444">
        <v>99</v>
      </c>
      <c r="F4444">
        <v>174</v>
      </c>
      <c r="G4444">
        <v>99</v>
      </c>
      <c r="H4444">
        <v>99</v>
      </c>
      <c r="I4444">
        <v>99</v>
      </c>
      <c r="J4444">
        <v>643</v>
      </c>
      <c r="M4444">
        <v>99</v>
      </c>
      <c r="N4444">
        <v>99</v>
      </c>
      <c r="O4444">
        <v>99</v>
      </c>
      <c r="P4444">
        <v>99</v>
      </c>
      <c r="R4444">
        <v>0</v>
      </c>
    </row>
    <row r="4445" spans="1:18">
      <c r="A4445">
        <v>16</v>
      </c>
      <c r="B4445">
        <v>212</v>
      </c>
      <c r="C4445">
        <v>2024</v>
      </c>
      <c r="D4445">
        <v>8</v>
      </c>
      <c r="E4445">
        <v>99</v>
      </c>
      <c r="F4445">
        <v>174</v>
      </c>
      <c r="G4445">
        <v>99</v>
      </c>
      <c r="H4445">
        <v>99</v>
      </c>
      <c r="I4445">
        <v>99</v>
      </c>
      <c r="J4445">
        <v>643</v>
      </c>
      <c r="M4445">
        <v>99</v>
      </c>
      <c r="N4445">
        <v>99</v>
      </c>
      <c r="O4445">
        <v>99</v>
      </c>
      <c r="P4445">
        <v>99</v>
      </c>
      <c r="R4445">
        <v>0</v>
      </c>
    </row>
    <row r="4446" spans="1:18">
      <c r="A4446">
        <v>16</v>
      </c>
      <c r="B4446">
        <v>213</v>
      </c>
      <c r="C4446">
        <v>2024</v>
      </c>
      <c r="D4446">
        <v>9</v>
      </c>
      <c r="E4446">
        <v>99</v>
      </c>
      <c r="F4446">
        <v>174</v>
      </c>
      <c r="G4446">
        <v>99</v>
      </c>
      <c r="H4446">
        <v>99</v>
      </c>
      <c r="I4446">
        <v>99</v>
      </c>
      <c r="J4446">
        <v>643</v>
      </c>
      <c r="M4446">
        <v>99</v>
      </c>
      <c r="N4446">
        <v>99</v>
      </c>
      <c r="O4446">
        <v>99</v>
      </c>
      <c r="P4446">
        <v>99</v>
      </c>
      <c r="R4446">
        <v>0</v>
      </c>
    </row>
    <row r="4447" spans="1:18">
      <c r="A4447">
        <v>16</v>
      </c>
      <c r="B4447">
        <v>214</v>
      </c>
      <c r="C4447">
        <v>2024</v>
      </c>
      <c r="D4447">
        <v>10</v>
      </c>
      <c r="E4447">
        <v>99</v>
      </c>
      <c r="F4447">
        <v>174</v>
      </c>
      <c r="G4447">
        <v>99</v>
      </c>
      <c r="H4447">
        <v>99</v>
      </c>
      <c r="I4447">
        <v>99</v>
      </c>
      <c r="J4447">
        <v>643</v>
      </c>
      <c r="M4447">
        <v>99</v>
      </c>
      <c r="N4447">
        <v>99</v>
      </c>
      <c r="O4447">
        <v>99</v>
      </c>
      <c r="P4447">
        <v>99</v>
      </c>
      <c r="R4447">
        <v>0</v>
      </c>
    </row>
    <row r="4448" spans="1:18">
      <c r="A4448">
        <v>16</v>
      </c>
      <c r="B4448">
        <v>215</v>
      </c>
      <c r="C4448">
        <v>2024</v>
      </c>
      <c r="D4448">
        <v>11</v>
      </c>
      <c r="E4448">
        <v>99</v>
      </c>
      <c r="F4448">
        <v>174</v>
      </c>
      <c r="G4448">
        <v>99</v>
      </c>
      <c r="H4448">
        <v>99</v>
      </c>
      <c r="I4448">
        <v>99</v>
      </c>
      <c r="J4448">
        <v>643</v>
      </c>
      <c r="M4448">
        <v>99</v>
      </c>
      <c r="N4448">
        <v>99</v>
      </c>
      <c r="O4448">
        <v>99</v>
      </c>
      <c r="P4448">
        <v>99</v>
      </c>
      <c r="R4448">
        <v>0</v>
      </c>
    </row>
    <row r="4449" spans="1:39">
      <c r="A4449">
        <v>16</v>
      </c>
      <c r="B4449">
        <v>216</v>
      </c>
      <c r="C4449">
        <v>2024</v>
      </c>
      <c r="D4449">
        <v>12</v>
      </c>
      <c r="E4449">
        <v>99</v>
      </c>
      <c r="F4449">
        <v>174</v>
      </c>
      <c r="G4449">
        <v>99</v>
      </c>
      <c r="H4449">
        <v>99</v>
      </c>
      <c r="I4449">
        <v>99</v>
      </c>
      <c r="J4449">
        <v>643</v>
      </c>
      <c r="M4449">
        <v>99</v>
      </c>
      <c r="N4449">
        <v>99</v>
      </c>
      <c r="O4449">
        <v>99</v>
      </c>
      <c r="P4449">
        <v>99</v>
      </c>
      <c r="R4449">
        <v>0</v>
      </c>
    </row>
    <row r="4450" spans="1:39">
      <c r="A4450">
        <v>16</v>
      </c>
      <c r="B4450">
        <v>217</v>
      </c>
      <c r="C4450">
        <v>2023</v>
      </c>
      <c r="D4450">
        <v>1</v>
      </c>
      <c r="E4450">
        <v>99</v>
      </c>
      <c r="F4450">
        <v>174</v>
      </c>
      <c r="G4450">
        <v>99</v>
      </c>
      <c r="H4450">
        <v>99</v>
      </c>
      <c r="I4450">
        <v>99</v>
      </c>
      <c r="J4450">
        <v>103</v>
      </c>
      <c r="M4450">
        <v>99</v>
      </c>
      <c r="N4450">
        <v>99</v>
      </c>
      <c r="O4450">
        <v>99</v>
      </c>
      <c r="P4450">
        <v>99</v>
      </c>
      <c r="Q4450">
        <v>1</v>
      </c>
      <c r="R4450">
        <v>3</v>
      </c>
      <c r="S4450">
        <v>3</v>
      </c>
      <c r="T4450">
        <v>0.16384489350081924</v>
      </c>
      <c r="U4450">
        <v>0.18400455200415289</v>
      </c>
      <c r="V4450">
        <v>0</v>
      </c>
      <c r="W4450">
        <v>60</v>
      </c>
      <c r="X4450">
        <v>167.82231852654397</v>
      </c>
      <c r="Y4450">
        <v>154.9</v>
      </c>
      <c r="Z4450">
        <v>154.9</v>
      </c>
      <c r="AA4450">
        <v>19.724265934798979</v>
      </c>
      <c r="AB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</row>
    <row r="4451" spans="1:39">
      <c r="A4451">
        <v>16</v>
      </c>
      <c r="B4451">
        <v>218</v>
      </c>
      <c r="C4451">
        <v>2023</v>
      </c>
      <c r="D4451">
        <v>2</v>
      </c>
      <c r="E4451">
        <v>99</v>
      </c>
      <c r="F4451">
        <v>174</v>
      </c>
      <c r="G4451">
        <v>99</v>
      </c>
      <c r="H4451">
        <v>99</v>
      </c>
      <c r="I4451">
        <v>99</v>
      </c>
      <c r="J4451">
        <v>103</v>
      </c>
      <c r="M4451">
        <v>99</v>
      </c>
      <c r="N4451">
        <v>99</v>
      </c>
      <c r="O4451">
        <v>99</v>
      </c>
      <c r="P4451">
        <v>99</v>
      </c>
      <c r="Q4451">
        <v>2</v>
      </c>
      <c r="R4451">
        <v>6</v>
      </c>
      <c r="S4451">
        <v>6</v>
      </c>
      <c r="T4451">
        <v>0.44182621502209135</v>
      </c>
      <c r="U4451">
        <v>0.52150648193826288</v>
      </c>
      <c r="V4451">
        <v>0</v>
      </c>
      <c r="W4451">
        <v>60</v>
      </c>
      <c r="X4451">
        <v>176.7605633802817</v>
      </c>
      <c r="Y4451">
        <v>163.15</v>
      </c>
      <c r="Z4451">
        <v>163.15</v>
      </c>
      <c r="AA4451">
        <v>25.849677625327089</v>
      </c>
      <c r="AB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</row>
    <row r="4452" spans="1:39">
      <c r="A4452">
        <v>16</v>
      </c>
      <c r="B4452">
        <v>219</v>
      </c>
      <c r="C4452">
        <v>2023</v>
      </c>
      <c r="D4452">
        <v>3</v>
      </c>
      <c r="E4452">
        <v>99</v>
      </c>
      <c r="F4452">
        <v>174</v>
      </c>
      <c r="G4452">
        <v>99</v>
      </c>
      <c r="H4452">
        <v>99</v>
      </c>
      <c r="I4452">
        <v>99</v>
      </c>
      <c r="J4452">
        <v>103</v>
      </c>
      <c r="M4452">
        <v>99</v>
      </c>
      <c r="N4452">
        <v>99</v>
      </c>
      <c r="O4452">
        <v>99</v>
      </c>
      <c r="P4452">
        <v>99</v>
      </c>
      <c r="Q4452">
        <v>1</v>
      </c>
      <c r="R4452">
        <v>3</v>
      </c>
      <c r="S4452">
        <v>3</v>
      </c>
      <c r="T4452">
        <v>0.16</v>
      </c>
      <c r="U4452">
        <v>0.17657319263136581</v>
      </c>
      <c r="V4452">
        <v>4.6666666666666679</v>
      </c>
      <c r="W4452">
        <v>61.33333333333335</v>
      </c>
      <c r="X4452">
        <v>163.45250993138316</v>
      </c>
      <c r="Y4452">
        <v>150.86666666666662</v>
      </c>
      <c r="Z4452">
        <v>150.86666666666662</v>
      </c>
      <c r="AA4452">
        <v>26.090142881087608</v>
      </c>
      <c r="AB4452">
        <v>4.4969125210772569</v>
      </c>
      <c r="AC4452">
        <v>-91.41740728598451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</row>
    <row r="4453" spans="1:39">
      <c r="A4453">
        <v>16</v>
      </c>
      <c r="B4453">
        <v>220</v>
      </c>
      <c r="C4453">
        <v>2023</v>
      </c>
      <c r="D4453">
        <v>4</v>
      </c>
      <c r="E4453">
        <v>99</v>
      </c>
      <c r="F4453">
        <v>174</v>
      </c>
      <c r="G4453">
        <v>99</v>
      </c>
      <c r="H4453">
        <v>99</v>
      </c>
      <c r="I4453">
        <v>99</v>
      </c>
      <c r="J4453">
        <v>103</v>
      </c>
      <c r="M4453">
        <v>99</v>
      </c>
      <c r="N4453">
        <v>99</v>
      </c>
      <c r="O4453">
        <v>99</v>
      </c>
      <c r="P4453">
        <v>99</v>
      </c>
      <c r="Q4453">
        <v>2</v>
      </c>
      <c r="R4453">
        <v>2</v>
      </c>
      <c r="S4453">
        <v>2</v>
      </c>
      <c r="T4453">
        <v>0.15873015873015869</v>
      </c>
      <c r="U4453">
        <v>0.15146217910592372</v>
      </c>
      <c r="V4453">
        <v>0</v>
      </c>
      <c r="W4453">
        <v>60</v>
      </c>
      <c r="X4453">
        <v>140.57421451787653</v>
      </c>
      <c r="Y4453">
        <v>129.75</v>
      </c>
      <c r="Z4453">
        <v>129.75</v>
      </c>
      <c r="AA4453">
        <v>4.3500000000000671</v>
      </c>
      <c r="AB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</row>
    <row r="4454" spans="1:39">
      <c r="A4454">
        <v>16</v>
      </c>
      <c r="B4454">
        <v>221</v>
      </c>
      <c r="C4454">
        <v>2023</v>
      </c>
      <c r="D4454">
        <v>5</v>
      </c>
      <c r="E4454">
        <v>99</v>
      </c>
      <c r="F4454">
        <v>174</v>
      </c>
      <c r="G4454">
        <v>99</v>
      </c>
      <c r="H4454">
        <v>99</v>
      </c>
      <c r="I4454">
        <v>99</v>
      </c>
      <c r="J4454">
        <v>103</v>
      </c>
      <c r="M4454">
        <v>99</v>
      </c>
      <c r="N4454">
        <v>99</v>
      </c>
      <c r="O4454">
        <v>99</v>
      </c>
      <c r="P4454">
        <v>99</v>
      </c>
      <c r="R4454">
        <v>0</v>
      </c>
    </row>
    <row r="4455" spans="1:39">
      <c r="A4455">
        <v>16</v>
      </c>
      <c r="B4455">
        <v>222</v>
      </c>
      <c r="C4455">
        <v>2023</v>
      </c>
      <c r="D4455">
        <v>6</v>
      </c>
      <c r="E4455">
        <v>99</v>
      </c>
      <c r="F4455">
        <v>174</v>
      </c>
      <c r="G4455">
        <v>99</v>
      </c>
      <c r="H4455">
        <v>99</v>
      </c>
      <c r="I4455">
        <v>99</v>
      </c>
      <c r="J4455">
        <v>103</v>
      </c>
      <c r="M4455">
        <v>99</v>
      </c>
      <c r="N4455">
        <v>99</v>
      </c>
      <c r="O4455">
        <v>99</v>
      </c>
      <c r="P4455">
        <v>99</v>
      </c>
      <c r="R4455">
        <v>0</v>
      </c>
    </row>
    <row r="4456" spans="1:39">
      <c r="A4456">
        <v>16</v>
      </c>
      <c r="B4456">
        <v>223</v>
      </c>
      <c r="C4456">
        <v>2023</v>
      </c>
      <c r="D4456">
        <v>7</v>
      </c>
      <c r="E4456">
        <v>99</v>
      </c>
      <c r="F4456">
        <v>174</v>
      </c>
      <c r="G4456">
        <v>99</v>
      </c>
      <c r="H4456">
        <v>99</v>
      </c>
      <c r="I4456">
        <v>99</v>
      </c>
      <c r="J4456">
        <v>103</v>
      </c>
      <c r="M4456">
        <v>99</v>
      </c>
      <c r="N4456">
        <v>99</v>
      </c>
      <c r="O4456">
        <v>99</v>
      </c>
      <c r="P4456">
        <v>99</v>
      </c>
      <c r="R4456">
        <v>0</v>
      </c>
    </row>
    <row r="4457" spans="1:39">
      <c r="A4457">
        <v>16</v>
      </c>
      <c r="B4457">
        <v>224</v>
      </c>
      <c r="C4457">
        <v>2023</v>
      </c>
      <c r="D4457">
        <v>8</v>
      </c>
      <c r="E4457">
        <v>99</v>
      </c>
      <c r="F4457">
        <v>174</v>
      </c>
      <c r="G4457">
        <v>99</v>
      </c>
      <c r="H4457">
        <v>99</v>
      </c>
      <c r="I4457">
        <v>99</v>
      </c>
      <c r="J4457">
        <v>103</v>
      </c>
      <c r="M4457">
        <v>99</v>
      </c>
      <c r="N4457">
        <v>99</v>
      </c>
      <c r="O4457">
        <v>99</v>
      </c>
      <c r="P4457">
        <v>99</v>
      </c>
      <c r="R4457">
        <v>0</v>
      </c>
    </row>
    <row r="4458" spans="1:39">
      <c r="A4458">
        <v>16</v>
      </c>
      <c r="B4458">
        <v>225</v>
      </c>
      <c r="C4458">
        <v>2023</v>
      </c>
      <c r="D4458">
        <v>9</v>
      </c>
      <c r="E4458">
        <v>99</v>
      </c>
      <c r="F4458">
        <v>174</v>
      </c>
      <c r="G4458">
        <v>99</v>
      </c>
      <c r="H4458">
        <v>99</v>
      </c>
      <c r="I4458">
        <v>99</v>
      </c>
      <c r="J4458">
        <v>103</v>
      </c>
      <c r="M4458">
        <v>99</v>
      </c>
      <c r="N4458">
        <v>99</v>
      </c>
      <c r="O4458">
        <v>99</v>
      </c>
      <c r="P4458">
        <v>99</v>
      </c>
      <c r="R4458">
        <v>0</v>
      </c>
    </row>
    <row r="4459" spans="1:39">
      <c r="A4459">
        <v>16</v>
      </c>
      <c r="B4459">
        <v>226</v>
      </c>
      <c r="C4459">
        <v>2023</v>
      </c>
      <c r="D4459">
        <v>10</v>
      </c>
      <c r="E4459">
        <v>99</v>
      </c>
      <c r="F4459">
        <v>174</v>
      </c>
      <c r="G4459">
        <v>99</v>
      </c>
      <c r="H4459">
        <v>99</v>
      </c>
      <c r="I4459">
        <v>99</v>
      </c>
      <c r="J4459">
        <v>103</v>
      </c>
      <c r="M4459">
        <v>99</v>
      </c>
      <c r="N4459">
        <v>99</v>
      </c>
      <c r="O4459">
        <v>99</v>
      </c>
      <c r="P4459">
        <v>99</v>
      </c>
      <c r="R4459">
        <v>0</v>
      </c>
    </row>
    <row r="4460" spans="1:39">
      <c r="A4460">
        <v>16</v>
      </c>
      <c r="B4460">
        <v>227</v>
      </c>
      <c r="C4460">
        <v>2023</v>
      </c>
      <c r="D4460">
        <v>11</v>
      </c>
      <c r="E4460">
        <v>99</v>
      </c>
      <c r="F4460">
        <v>174</v>
      </c>
      <c r="G4460">
        <v>99</v>
      </c>
      <c r="H4460">
        <v>99</v>
      </c>
      <c r="I4460">
        <v>99</v>
      </c>
      <c r="J4460">
        <v>103</v>
      </c>
      <c r="M4460">
        <v>99</v>
      </c>
      <c r="N4460">
        <v>99</v>
      </c>
      <c r="O4460">
        <v>99</v>
      </c>
      <c r="P4460">
        <v>99</v>
      </c>
      <c r="R4460">
        <v>0</v>
      </c>
    </row>
    <row r="4461" spans="1:39">
      <c r="A4461">
        <v>16</v>
      </c>
      <c r="B4461">
        <v>228</v>
      </c>
      <c r="C4461">
        <v>2023</v>
      </c>
      <c r="D4461">
        <v>12</v>
      </c>
      <c r="E4461">
        <v>99</v>
      </c>
      <c r="F4461">
        <v>174</v>
      </c>
      <c r="G4461">
        <v>99</v>
      </c>
      <c r="H4461">
        <v>99</v>
      </c>
      <c r="I4461">
        <v>99</v>
      </c>
      <c r="J4461">
        <v>103</v>
      </c>
      <c r="M4461">
        <v>99</v>
      </c>
      <c r="N4461">
        <v>99</v>
      </c>
      <c r="O4461">
        <v>99</v>
      </c>
      <c r="P4461">
        <v>99</v>
      </c>
      <c r="R4461">
        <v>0</v>
      </c>
    </row>
    <row r="4462" spans="1:39">
      <c r="A4462">
        <v>16</v>
      </c>
      <c r="B4462">
        <v>229</v>
      </c>
      <c r="C4462">
        <v>2023</v>
      </c>
      <c r="D4462">
        <v>1</v>
      </c>
      <c r="E4462">
        <v>99</v>
      </c>
      <c r="F4462">
        <v>174</v>
      </c>
      <c r="G4462">
        <v>99</v>
      </c>
      <c r="H4462">
        <v>99</v>
      </c>
      <c r="I4462">
        <v>99</v>
      </c>
      <c r="J4462">
        <v>106</v>
      </c>
      <c r="M4462">
        <v>99</v>
      </c>
      <c r="N4462">
        <v>99</v>
      </c>
      <c r="O4462">
        <v>99</v>
      </c>
      <c r="P4462">
        <v>99</v>
      </c>
      <c r="Q4462">
        <v>27</v>
      </c>
      <c r="R4462">
        <v>206</v>
      </c>
      <c r="S4462">
        <v>206</v>
      </c>
      <c r="T4462">
        <v>12.708204811844537</v>
      </c>
      <c r="U4462">
        <v>14.119265098094225</v>
      </c>
      <c r="V4462">
        <v>4.4271844660194173</v>
      </c>
      <c r="W4462">
        <v>59.587378640776677</v>
      </c>
      <c r="X4462">
        <v>165.16372319052491</v>
      </c>
      <c r="Y4462">
        <v>152.4461165048543</v>
      </c>
      <c r="Z4462">
        <v>152.4461165048543</v>
      </c>
      <c r="AA4462">
        <v>30.306871588816257</v>
      </c>
      <c r="AB4462">
        <v>4.6789796334274971</v>
      </c>
      <c r="AC4462">
        <v>-69.621952493243541</v>
      </c>
      <c r="AD4462">
        <v>11</v>
      </c>
      <c r="AE4462">
        <v>4</v>
      </c>
      <c r="AF4462">
        <v>0</v>
      </c>
      <c r="AG4462">
        <v>0</v>
      </c>
      <c r="AH4462">
        <v>7</v>
      </c>
      <c r="AI4462">
        <v>3</v>
      </c>
      <c r="AJ4462">
        <v>0</v>
      </c>
      <c r="AK4462">
        <v>4</v>
      </c>
      <c r="AL4462">
        <v>0</v>
      </c>
      <c r="AM4462">
        <v>0</v>
      </c>
    </row>
    <row r="4463" spans="1:39">
      <c r="A4463">
        <v>16</v>
      </c>
      <c r="B4463">
        <v>230</v>
      </c>
      <c r="C4463">
        <v>2023</v>
      </c>
      <c r="D4463">
        <v>2</v>
      </c>
      <c r="E4463">
        <v>99</v>
      </c>
      <c r="F4463">
        <v>174</v>
      </c>
      <c r="G4463">
        <v>99</v>
      </c>
      <c r="H4463">
        <v>99</v>
      </c>
      <c r="I4463">
        <v>99</v>
      </c>
      <c r="J4463">
        <v>106</v>
      </c>
      <c r="M4463">
        <v>99</v>
      </c>
      <c r="N4463">
        <v>99</v>
      </c>
      <c r="O4463">
        <v>99</v>
      </c>
      <c r="P4463">
        <v>99</v>
      </c>
      <c r="Q4463">
        <v>27</v>
      </c>
      <c r="R4463">
        <v>189</v>
      </c>
      <c r="S4463">
        <v>189</v>
      </c>
      <c r="T4463">
        <v>13.917525773195877</v>
      </c>
      <c r="U4463">
        <v>14.806436867828555</v>
      </c>
      <c r="V4463">
        <v>4.28042328042328</v>
      </c>
      <c r="W4463">
        <v>60.190476190476176</v>
      </c>
      <c r="X4463">
        <v>159.31830298027472</v>
      </c>
      <c r="Y4463">
        <v>147.05079365079371</v>
      </c>
      <c r="Z4463">
        <v>147.05079365079371</v>
      </c>
      <c r="AA4463">
        <v>31.33064091614866</v>
      </c>
      <c r="AB4463">
        <v>4.3565573377076756</v>
      </c>
      <c r="AC4463">
        <v>-63.373758710322349</v>
      </c>
      <c r="AD4463">
        <v>5</v>
      </c>
      <c r="AE4463">
        <v>5</v>
      </c>
      <c r="AF4463">
        <v>0</v>
      </c>
      <c r="AG4463">
        <v>1</v>
      </c>
      <c r="AH4463">
        <v>10</v>
      </c>
      <c r="AI4463">
        <v>2</v>
      </c>
      <c r="AJ4463">
        <v>1</v>
      </c>
      <c r="AK4463">
        <v>0</v>
      </c>
      <c r="AL4463">
        <v>0</v>
      </c>
      <c r="AM4463">
        <v>0</v>
      </c>
    </row>
    <row r="4464" spans="1:39">
      <c r="A4464">
        <v>16</v>
      </c>
      <c r="B4464">
        <v>231</v>
      </c>
      <c r="C4464">
        <v>2023</v>
      </c>
      <c r="D4464">
        <v>3</v>
      </c>
      <c r="E4464">
        <v>99</v>
      </c>
      <c r="F4464">
        <v>174</v>
      </c>
      <c r="G4464">
        <v>99</v>
      </c>
      <c r="H4464">
        <v>99</v>
      </c>
      <c r="I4464">
        <v>99</v>
      </c>
      <c r="J4464">
        <v>106</v>
      </c>
      <c r="M4464">
        <v>99</v>
      </c>
      <c r="N4464">
        <v>99</v>
      </c>
      <c r="O4464">
        <v>99</v>
      </c>
      <c r="P4464">
        <v>99</v>
      </c>
      <c r="Q4464">
        <v>27</v>
      </c>
      <c r="R4464">
        <v>144</v>
      </c>
      <c r="S4464">
        <v>144</v>
      </c>
      <c r="T4464">
        <v>8.6434573829531853</v>
      </c>
      <c r="U4464">
        <v>9.4463794951926712</v>
      </c>
      <c r="V4464">
        <v>5.8680555555555562</v>
      </c>
      <c r="W4464">
        <v>59.548611111111121</v>
      </c>
      <c r="X4464">
        <v>165.19877813891884</v>
      </c>
      <c r="Y4464">
        <v>152.47847222222214</v>
      </c>
      <c r="Z4464">
        <v>152.47847222222214</v>
      </c>
      <c r="AA4464">
        <v>29.138903841949141</v>
      </c>
      <c r="AB4464">
        <v>3.6644498243845391</v>
      </c>
      <c r="AC4464">
        <v>-66.590615893449026</v>
      </c>
      <c r="AD4464">
        <v>2</v>
      </c>
      <c r="AE4464">
        <v>2</v>
      </c>
      <c r="AF4464">
        <v>0</v>
      </c>
      <c r="AG4464">
        <v>0</v>
      </c>
      <c r="AH4464">
        <v>7</v>
      </c>
      <c r="AI4464">
        <v>0</v>
      </c>
      <c r="AJ4464">
        <v>1</v>
      </c>
      <c r="AK4464">
        <v>1</v>
      </c>
      <c r="AL4464">
        <v>0</v>
      </c>
      <c r="AM4464">
        <v>0</v>
      </c>
    </row>
    <row r="4465" spans="1:39">
      <c r="A4465">
        <v>16</v>
      </c>
      <c r="B4465">
        <v>232</v>
      </c>
      <c r="C4465">
        <v>2023</v>
      </c>
      <c r="D4465">
        <v>4</v>
      </c>
      <c r="E4465">
        <v>99</v>
      </c>
      <c r="F4465">
        <v>174</v>
      </c>
      <c r="G4465">
        <v>99</v>
      </c>
      <c r="H4465">
        <v>99</v>
      </c>
      <c r="I4465">
        <v>99</v>
      </c>
      <c r="J4465">
        <v>106</v>
      </c>
      <c r="M4465">
        <v>99</v>
      </c>
      <c r="N4465">
        <v>99</v>
      </c>
      <c r="O4465">
        <v>99</v>
      </c>
      <c r="P4465">
        <v>99</v>
      </c>
      <c r="Q4465">
        <v>27</v>
      </c>
      <c r="R4465">
        <v>180</v>
      </c>
      <c r="S4465">
        <v>180</v>
      </c>
      <c r="T4465">
        <v>14.285714285714288</v>
      </c>
      <c r="U4465">
        <v>15.381670099614823</v>
      </c>
      <c r="V4465">
        <v>4.6611111111111114</v>
      </c>
      <c r="W4465">
        <v>60.355555555555561</v>
      </c>
      <c r="X4465">
        <v>158.62164439629223</v>
      </c>
      <c r="Y4465">
        <v>146.40777777777771</v>
      </c>
      <c r="Z4465">
        <v>146.40777777777771</v>
      </c>
      <c r="AA4465">
        <v>30.150993083987256</v>
      </c>
      <c r="AB4465">
        <v>3.9980859618103799</v>
      </c>
      <c r="AC4465">
        <v>-63.086419777776115</v>
      </c>
      <c r="AD4465">
        <v>5</v>
      </c>
      <c r="AE4465">
        <v>5</v>
      </c>
      <c r="AF4465">
        <v>0</v>
      </c>
      <c r="AG4465">
        <v>2</v>
      </c>
      <c r="AH4465">
        <v>18</v>
      </c>
      <c r="AI4465">
        <v>7</v>
      </c>
      <c r="AJ4465">
        <v>0</v>
      </c>
      <c r="AK4465">
        <v>0</v>
      </c>
      <c r="AL4465">
        <v>0</v>
      </c>
      <c r="AM4465">
        <v>0</v>
      </c>
    </row>
    <row r="4466" spans="1:39">
      <c r="A4466">
        <v>16</v>
      </c>
      <c r="B4466">
        <v>233</v>
      </c>
      <c r="C4466">
        <v>2023</v>
      </c>
      <c r="D4466">
        <v>5</v>
      </c>
      <c r="E4466">
        <v>99</v>
      </c>
      <c r="F4466">
        <v>174</v>
      </c>
      <c r="G4466">
        <v>99</v>
      </c>
      <c r="H4466">
        <v>99</v>
      </c>
      <c r="I4466">
        <v>99</v>
      </c>
      <c r="J4466">
        <v>106</v>
      </c>
      <c r="M4466">
        <v>99</v>
      </c>
      <c r="N4466">
        <v>99</v>
      </c>
      <c r="O4466">
        <v>99</v>
      </c>
      <c r="P4466">
        <v>99</v>
      </c>
      <c r="R4466">
        <v>0</v>
      </c>
    </row>
    <row r="4467" spans="1:39">
      <c r="A4467">
        <v>16</v>
      </c>
      <c r="B4467">
        <v>234</v>
      </c>
      <c r="C4467">
        <v>2023</v>
      </c>
      <c r="D4467">
        <v>6</v>
      </c>
      <c r="E4467">
        <v>99</v>
      </c>
      <c r="F4467">
        <v>174</v>
      </c>
      <c r="G4467">
        <v>99</v>
      </c>
      <c r="H4467">
        <v>99</v>
      </c>
      <c r="I4467">
        <v>99</v>
      </c>
      <c r="J4467">
        <v>106</v>
      </c>
      <c r="M4467">
        <v>99</v>
      </c>
      <c r="N4467">
        <v>99</v>
      </c>
      <c r="O4467">
        <v>99</v>
      </c>
      <c r="P4467">
        <v>99</v>
      </c>
      <c r="R4467">
        <v>0</v>
      </c>
    </row>
    <row r="4468" spans="1:39">
      <c r="A4468">
        <v>16</v>
      </c>
      <c r="B4468">
        <v>235</v>
      </c>
      <c r="C4468">
        <v>2023</v>
      </c>
      <c r="D4468">
        <v>7</v>
      </c>
      <c r="E4468">
        <v>99</v>
      </c>
      <c r="F4468">
        <v>174</v>
      </c>
      <c r="G4468">
        <v>99</v>
      </c>
      <c r="H4468">
        <v>99</v>
      </c>
      <c r="I4468">
        <v>99</v>
      </c>
      <c r="J4468">
        <v>106</v>
      </c>
      <c r="M4468">
        <v>99</v>
      </c>
      <c r="N4468">
        <v>99</v>
      </c>
      <c r="O4468">
        <v>99</v>
      </c>
      <c r="P4468">
        <v>99</v>
      </c>
      <c r="R4468">
        <v>0</v>
      </c>
    </row>
    <row r="4469" spans="1:39">
      <c r="A4469">
        <v>16</v>
      </c>
      <c r="B4469">
        <v>236</v>
      </c>
      <c r="C4469">
        <v>2023</v>
      </c>
      <c r="D4469">
        <v>8</v>
      </c>
      <c r="E4469">
        <v>99</v>
      </c>
      <c r="F4469">
        <v>174</v>
      </c>
      <c r="G4469">
        <v>99</v>
      </c>
      <c r="H4469">
        <v>99</v>
      </c>
      <c r="I4469">
        <v>99</v>
      </c>
      <c r="J4469">
        <v>106</v>
      </c>
      <c r="M4469">
        <v>99</v>
      </c>
      <c r="N4469">
        <v>99</v>
      </c>
      <c r="O4469">
        <v>99</v>
      </c>
      <c r="P4469">
        <v>99</v>
      </c>
      <c r="R4469">
        <v>0</v>
      </c>
    </row>
    <row r="4470" spans="1:39">
      <c r="A4470">
        <v>16</v>
      </c>
      <c r="B4470">
        <v>237</v>
      </c>
      <c r="C4470">
        <v>2023</v>
      </c>
      <c r="D4470">
        <v>9</v>
      </c>
      <c r="E4470">
        <v>99</v>
      </c>
      <c r="F4470">
        <v>174</v>
      </c>
      <c r="G4470">
        <v>99</v>
      </c>
      <c r="H4470">
        <v>99</v>
      </c>
      <c r="I4470">
        <v>99</v>
      </c>
      <c r="J4470">
        <v>106</v>
      </c>
      <c r="M4470">
        <v>99</v>
      </c>
      <c r="N4470">
        <v>99</v>
      </c>
      <c r="O4470">
        <v>99</v>
      </c>
      <c r="P4470">
        <v>99</v>
      </c>
      <c r="R4470">
        <v>0</v>
      </c>
    </row>
    <row r="4471" spans="1:39">
      <c r="A4471">
        <v>16</v>
      </c>
      <c r="B4471">
        <v>238</v>
      </c>
      <c r="C4471">
        <v>2023</v>
      </c>
      <c r="D4471">
        <v>10</v>
      </c>
      <c r="E4471">
        <v>99</v>
      </c>
      <c r="F4471">
        <v>174</v>
      </c>
      <c r="G4471">
        <v>99</v>
      </c>
      <c r="H4471">
        <v>99</v>
      </c>
      <c r="I4471">
        <v>99</v>
      </c>
      <c r="J4471">
        <v>106</v>
      </c>
      <c r="M4471">
        <v>99</v>
      </c>
      <c r="N4471">
        <v>99</v>
      </c>
      <c r="O4471">
        <v>99</v>
      </c>
      <c r="P4471">
        <v>99</v>
      </c>
      <c r="R4471">
        <v>0</v>
      </c>
    </row>
    <row r="4472" spans="1:39">
      <c r="A4472">
        <v>16</v>
      </c>
      <c r="B4472">
        <v>239</v>
      </c>
      <c r="C4472">
        <v>2023</v>
      </c>
      <c r="D4472">
        <v>11</v>
      </c>
      <c r="E4472">
        <v>99</v>
      </c>
      <c r="F4472">
        <v>174</v>
      </c>
      <c r="G4472">
        <v>99</v>
      </c>
      <c r="H4472">
        <v>99</v>
      </c>
      <c r="I4472">
        <v>99</v>
      </c>
      <c r="J4472">
        <v>106</v>
      </c>
      <c r="M4472">
        <v>99</v>
      </c>
      <c r="N4472">
        <v>99</v>
      </c>
      <c r="O4472">
        <v>99</v>
      </c>
      <c r="P4472">
        <v>99</v>
      </c>
      <c r="R4472">
        <v>0</v>
      </c>
    </row>
    <row r="4473" spans="1:39">
      <c r="A4473">
        <v>16</v>
      </c>
      <c r="B4473">
        <v>240</v>
      </c>
      <c r="C4473">
        <v>2023</v>
      </c>
      <c r="D4473">
        <v>12</v>
      </c>
      <c r="E4473">
        <v>99</v>
      </c>
      <c r="F4473">
        <v>174</v>
      </c>
      <c r="G4473">
        <v>99</v>
      </c>
      <c r="H4473">
        <v>99</v>
      </c>
      <c r="I4473">
        <v>99</v>
      </c>
      <c r="J4473">
        <v>106</v>
      </c>
      <c r="M4473">
        <v>99</v>
      </c>
      <c r="N4473">
        <v>99</v>
      </c>
      <c r="O4473">
        <v>99</v>
      </c>
      <c r="P4473">
        <v>99</v>
      </c>
      <c r="R4473">
        <v>0</v>
      </c>
    </row>
    <row r="4474" spans="1:39">
      <c r="A4474">
        <v>16</v>
      </c>
      <c r="B4474">
        <v>241</v>
      </c>
      <c r="C4474">
        <v>2023</v>
      </c>
      <c r="D4474">
        <v>1</v>
      </c>
      <c r="E4474">
        <v>99</v>
      </c>
      <c r="F4474">
        <v>174</v>
      </c>
      <c r="G4474">
        <v>99</v>
      </c>
      <c r="H4474">
        <v>99</v>
      </c>
      <c r="I4474">
        <v>99</v>
      </c>
      <c r="J4474">
        <v>109</v>
      </c>
      <c r="M4474">
        <v>99</v>
      </c>
      <c r="N4474">
        <v>99</v>
      </c>
      <c r="O4474">
        <v>99</v>
      </c>
      <c r="P4474">
        <v>99</v>
      </c>
      <c r="R4474">
        <v>0</v>
      </c>
    </row>
    <row r="4475" spans="1:39">
      <c r="A4475">
        <v>16</v>
      </c>
      <c r="B4475">
        <v>242</v>
      </c>
      <c r="C4475">
        <v>2023</v>
      </c>
      <c r="D4475">
        <v>2</v>
      </c>
      <c r="E4475">
        <v>99</v>
      </c>
      <c r="F4475">
        <v>174</v>
      </c>
      <c r="G4475">
        <v>99</v>
      </c>
      <c r="H4475">
        <v>99</v>
      </c>
      <c r="I4475">
        <v>99</v>
      </c>
      <c r="J4475">
        <v>109</v>
      </c>
      <c r="M4475">
        <v>99</v>
      </c>
      <c r="N4475">
        <v>99</v>
      </c>
      <c r="O4475">
        <v>99</v>
      </c>
      <c r="P4475">
        <v>99</v>
      </c>
      <c r="R4475">
        <v>0</v>
      </c>
    </row>
    <row r="4476" spans="1:39">
      <c r="A4476">
        <v>16</v>
      </c>
      <c r="B4476">
        <v>243</v>
      </c>
      <c r="C4476">
        <v>2023</v>
      </c>
      <c r="D4476">
        <v>3</v>
      </c>
      <c r="E4476">
        <v>99</v>
      </c>
      <c r="F4476">
        <v>174</v>
      </c>
      <c r="G4476">
        <v>99</v>
      </c>
      <c r="H4476">
        <v>99</v>
      </c>
      <c r="I4476">
        <v>99</v>
      </c>
      <c r="J4476">
        <v>109</v>
      </c>
      <c r="M4476">
        <v>99</v>
      </c>
      <c r="N4476">
        <v>99</v>
      </c>
      <c r="O4476">
        <v>99</v>
      </c>
      <c r="P4476">
        <v>99</v>
      </c>
      <c r="Q4476">
        <v>1</v>
      </c>
      <c r="R4476">
        <v>1</v>
      </c>
      <c r="S4476">
        <v>1</v>
      </c>
      <c r="T4476">
        <v>5.8072009291521488E-2</v>
      </c>
      <c r="U4476">
        <v>0.12253828795131259</v>
      </c>
      <c r="V4476">
        <v>11</v>
      </c>
      <c r="W4476">
        <v>53</v>
      </c>
      <c r="X4476">
        <v>308.97074756229688</v>
      </c>
      <c r="Y4476">
        <v>285.18</v>
      </c>
      <c r="Z4476">
        <v>285.18</v>
      </c>
      <c r="AA4476">
        <v>0</v>
      </c>
      <c r="AB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</row>
    <row r="4477" spans="1:39">
      <c r="A4477">
        <v>16</v>
      </c>
      <c r="B4477">
        <v>244</v>
      </c>
      <c r="C4477">
        <v>2023</v>
      </c>
      <c r="D4477">
        <v>4</v>
      </c>
      <c r="E4477">
        <v>99</v>
      </c>
      <c r="F4477">
        <v>174</v>
      </c>
      <c r="G4477">
        <v>99</v>
      </c>
      <c r="H4477">
        <v>99</v>
      </c>
      <c r="I4477">
        <v>99</v>
      </c>
      <c r="J4477">
        <v>109</v>
      </c>
      <c r="M4477">
        <v>99</v>
      </c>
      <c r="N4477">
        <v>99</v>
      </c>
      <c r="O4477">
        <v>99</v>
      </c>
      <c r="P4477">
        <v>99</v>
      </c>
      <c r="R4477">
        <v>0</v>
      </c>
    </row>
    <row r="4478" spans="1:39">
      <c r="A4478">
        <v>16</v>
      </c>
      <c r="B4478">
        <v>245</v>
      </c>
      <c r="C4478">
        <v>2023</v>
      </c>
      <c r="D4478">
        <v>5</v>
      </c>
      <c r="E4478">
        <v>99</v>
      </c>
      <c r="F4478">
        <v>174</v>
      </c>
      <c r="G4478">
        <v>99</v>
      </c>
      <c r="H4478">
        <v>99</v>
      </c>
      <c r="I4478">
        <v>99</v>
      </c>
      <c r="J4478">
        <v>109</v>
      </c>
      <c r="M4478">
        <v>99</v>
      </c>
      <c r="N4478">
        <v>99</v>
      </c>
      <c r="O4478">
        <v>99</v>
      </c>
      <c r="P4478">
        <v>99</v>
      </c>
      <c r="R4478">
        <v>0</v>
      </c>
    </row>
    <row r="4479" spans="1:39">
      <c r="A4479">
        <v>16</v>
      </c>
      <c r="B4479">
        <v>246</v>
      </c>
      <c r="C4479">
        <v>2023</v>
      </c>
      <c r="D4479">
        <v>6</v>
      </c>
      <c r="E4479">
        <v>99</v>
      </c>
      <c r="F4479">
        <v>174</v>
      </c>
      <c r="G4479">
        <v>99</v>
      </c>
      <c r="H4479">
        <v>99</v>
      </c>
      <c r="I4479">
        <v>99</v>
      </c>
      <c r="J4479">
        <v>109</v>
      </c>
      <c r="M4479">
        <v>99</v>
      </c>
      <c r="N4479">
        <v>99</v>
      </c>
      <c r="O4479">
        <v>99</v>
      </c>
      <c r="P4479">
        <v>99</v>
      </c>
      <c r="R4479">
        <v>0</v>
      </c>
    </row>
    <row r="4480" spans="1:39">
      <c r="A4480">
        <v>16</v>
      </c>
      <c r="B4480">
        <v>247</v>
      </c>
      <c r="C4480">
        <v>2023</v>
      </c>
      <c r="D4480">
        <v>7</v>
      </c>
      <c r="E4480">
        <v>99</v>
      </c>
      <c r="F4480">
        <v>174</v>
      </c>
      <c r="G4480">
        <v>99</v>
      </c>
      <c r="H4480">
        <v>99</v>
      </c>
      <c r="I4480">
        <v>99</v>
      </c>
      <c r="J4480">
        <v>109</v>
      </c>
      <c r="M4480">
        <v>99</v>
      </c>
      <c r="N4480">
        <v>99</v>
      </c>
      <c r="O4480">
        <v>99</v>
      </c>
      <c r="P4480">
        <v>99</v>
      </c>
      <c r="R4480">
        <v>0</v>
      </c>
    </row>
    <row r="4481" spans="1:18">
      <c r="A4481">
        <v>16</v>
      </c>
      <c r="B4481">
        <v>248</v>
      </c>
      <c r="C4481">
        <v>2023</v>
      </c>
      <c r="D4481">
        <v>8</v>
      </c>
      <c r="E4481">
        <v>99</v>
      </c>
      <c r="F4481">
        <v>174</v>
      </c>
      <c r="G4481">
        <v>99</v>
      </c>
      <c r="H4481">
        <v>99</v>
      </c>
      <c r="I4481">
        <v>99</v>
      </c>
      <c r="J4481">
        <v>109</v>
      </c>
      <c r="M4481">
        <v>99</v>
      </c>
      <c r="N4481">
        <v>99</v>
      </c>
      <c r="O4481">
        <v>99</v>
      </c>
      <c r="P4481">
        <v>99</v>
      </c>
      <c r="R4481">
        <v>0</v>
      </c>
    </row>
    <row r="4482" spans="1:18">
      <c r="A4482">
        <v>16</v>
      </c>
      <c r="B4482">
        <v>249</v>
      </c>
      <c r="C4482">
        <v>2023</v>
      </c>
      <c r="D4482">
        <v>9</v>
      </c>
      <c r="E4482">
        <v>99</v>
      </c>
      <c r="F4482">
        <v>174</v>
      </c>
      <c r="G4482">
        <v>99</v>
      </c>
      <c r="H4482">
        <v>99</v>
      </c>
      <c r="I4482">
        <v>99</v>
      </c>
      <c r="J4482">
        <v>109</v>
      </c>
      <c r="M4482">
        <v>99</v>
      </c>
      <c r="N4482">
        <v>99</v>
      </c>
      <c r="O4482">
        <v>99</v>
      </c>
      <c r="P4482">
        <v>99</v>
      </c>
      <c r="R4482">
        <v>0</v>
      </c>
    </row>
    <row r="4483" spans="1:18">
      <c r="A4483">
        <v>16</v>
      </c>
      <c r="B4483">
        <v>250</v>
      </c>
      <c r="C4483">
        <v>2023</v>
      </c>
      <c r="D4483">
        <v>10</v>
      </c>
      <c r="E4483">
        <v>99</v>
      </c>
      <c r="F4483">
        <v>174</v>
      </c>
      <c r="G4483">
        <v>99</v>
      </c>
      <c r="H4483">
        <v>99</v>
      </c>
      <c r="I4483">
        <v>99</v>
      </c>
      <c r="J4483">
        <v>109</v>
      </c>
      <c r="M4483">
        <v>99</v>
      </c>
      <c r="N4483">
        <v>99</v>
      </c>
      <c r="O4483">
        <v>99</v>
      </c>
      <c r="P4483">
        <v>99</v>
      </c>
      <c r="R4483">
        <v>0</v>
      </c>
    </row>
    <row r="4484" spans="1:18">
      <c r="A4484">
        <v>16</v>
      </c>
      <c r="B4484">
        <v>251</v>
      </c>
      <c r="C4484">
        <v>2023</v>
      </c>
      <c r="D4484">
        <v>11</v>
      </c>
      <c r="E4484">
        <v>99</v>
      </c>
      <c r="F4484">
        <v>174</v>
      </c>
      <c r="G4484">
        <v>99</v>
      </c>
      <c r="H4484">
        <v>99</v>
      </c>
      <c r="I4484">
        <v>99</v>
      </c>
      <c r="J4484">
        <v>109</v>
      </c>
      <c r="M4484">
        <v>99</v>
      </c>
      <c r="N4484">
        <v>99</v>
      </c>
      <c r="O4484">
        <v>99</v>
      </c>
      <c r="P4484">
        <v>99</v>
      </c>
      <c r="R4484">
        <v>0</v>
      </c>
    </row>
    <row r="4485" spans="1:18">
      <c r="A4485">
        <v>16</v>
      </c>
      <c r="B4485">
        <v>252</v>
      </c>
      <c r="C4485">
        <v>2023</v>
      </c>
      <c r="D4485">
        <v>12</v>
      </c>
      <c r="E4485">
        <v>99</v>
      </c>
      <c r="F4485">
        <v>174</v>
      </c>
      <c r="G4485">
        <v>99</v>
      </c>
      <c r="H4485">
        <v>99</v>
      </c>
      <c r="I4485">
        <v>99</v>
      </c>
      <c r="J4485">
        <v>109</v>
      </c>
      <c r="M4485">
        <v>99</v>
      </c>
      <c r="N4485">
        <v>99</v>
      </c>
      <c r="O4485">
        <v>99</v>
      </c>
      <c r="P4485">
        <v>99</v>
      </c>
      <c r="R4485">
        <v>0</v>
      </c>
    </row>
    <row r="4486" spans="1:18">
      <c r="A4486">
        <v>16</v>
      </c>
      <c r="B4486">
        <v>253</v>
      </c>
      <c r="C4486">
        <v>2023</v>
      </c>
      <c r="D4486">
        <v>1</v>
      </c>
      <c r="E4486">
        <v>99</v>
      </c>
      <c r="F4486">
        <v>174</v>
      </c>
      <c r="G4486">
        <v>99</v>
      </c>
      <c r="H4486">
        <v>99</v>
      </c>
      <c r="I4486">
        <v>99</v>
      </c>
      <c r="J4486">
        <v>111</v>
      </c>
      <c r="M4486">
        <v>99</v>
      </c>
      <c r="N4486">
        <v>99</v>
      </c>
      <c r="O4486">
        <v>99</v>
      </c>
      <c r="P4486">
        <v>99</v>
      </c>
      <c r="R4486">
        <v>0</v>
      </c>
    </row>
    <row r="4487" spans="1:18">
      <c r="A4487">
        <v>16</v>
      </c>
      <c r="B4487">
        <v>254</v>
      </c>
      <c r="C4487">
        <v>2023</v>
      </c>
      <c r="D4487">
        <v>2</v>
      </c>
      <c r="E4487">
        <v>99</v>
      </c>
      <c r="F4487">
        <v>174</v>
      </c>
      <c r="G4487">
        <v>99</v>
      </c>
      <c r="H4487">
        <v>99</v>
      </c>
      <c r="I4487">
        <v>99</v>
      </c>
      <c r="J4487">
        <v>111</v>
      </c>
      <c r="M4487">
        <v>99</v>
      </c>
      <c r="N4487">
        <v>99</v>
      </c>
      <c r="O4487">
        <v>99</v>
      </c>
      <c r="P4487">
        <v>99</v>
      </c>
      <c r="R4487">
        <v>0</v>
      </c>
    </row>
    <row r="4488" spans="1:18">
      <c r="A4488">
        <v>16</v>
      </c>
      <c r="B4488">
        <v>255</v>
      </c>
      <c r="C4488">
        <v>2023</v>
      </c>
      <c r="D4488">
        <v>3</v>
      </c>
      <c r="E4488">
        <v>99</v>
      </c>
      <c r="F4488">
        <v>174</v>
      </c>
      <c r="G4488">
        <v>99</v>
      </c>
      <c r="H4488">
        <v>99</v>
      </c>
      <c r="I4488">
        <v>99</v>
      </c>
      <c r="J4488">
        <v>111</v>
      </c>
      <c r="M4488">
        <v>99</v>
      </c>
      <c r="N4488">
        <v>99</v>
      </c>
      <c r="O4488">
        <v>99</v>
      </c>
      <c r="P4488">
        <v>99</v>
      </c>
      <c r="R4488">
        <v>0</v>
      </c>
    </row>
    <row r="4489" spans="1:18">
      <c r="A4489">
        <v>16</v>
      </c>
      <c r="B4489">
        <v>256</v>
      </c>
      <c r="C4489">
        <v>2023</v>
      </c>
      <c r="D4489">
        <v>4</v>
      </c>
      <c r="E4489">
        <v>99</v>
      </c>
      <c r="F4489">
        <v>174</v>
      </c>
      <c r="G4489">
        <v>99</v>
      </c>
      <c r="H4489">
        <v>99</v>
      </c>
      <c r="I4489">
        <v>99</v>
      </c>
      <c r="J4489">
        <v>111</v>
      </c>
      <c r="M4489">
        <v>99</v>
      </c>
      <c r="N4489">
        <v>99</v>
      </c>
      <c r="O4489">
        <v>99</v>
      </c>
      <c r="P4489">
        <v>99</v>
      </c>
      <c r="R4489">
        <v>0</v>
      </c>
    </row>
    <row r="4490" spans="1:18">
      <c r="A4490">
        <v>16</v>
      </c>
      <c r="B4490">
        <v>257</v>
      </c>
      <c r="C4490">
        <v>2023</v>
      </c>
      <c r="D4490">
        <v>5</v>
      </c>
      <c r="E4490">
        <v>99</v>
      </c>
      <c r="F4490">
        <v>174</v>
      </c>
      <c r="G4490">
        <v>99</v>
      </c>
      <c r="H4490">
        <v>99</v>
      </c>
      <c r="I4490">
        <v>99</v>
      </c>
      <c r="J4490">
        <v>111</v>
      </c>
      <c r="M4490">
        <v>99</v>
      </c>
      <c r="N4490">
        <v>99</v>
      </c>
      <c r="O4490">
        <v>99</v>
      </c>
      <c r="P4490">
        <v>99</v>
      </c>
      <c r="R4490">
        <v>0</v>
      </c>
    </row>
    <row r="4491" spans="1:18">
      <c r="A4491">
        <v>16</v>
      </c>
      <c r="B4491">
        <v>258</v>
      </c>
      <c r="C4491">
        <v>2023</v>
      </c>
      <c r="D4491">
        <v>6</v>
      </c>
      <c r="E4491">
        <v>99</v>
      </c>
      <c r="F4491">
        <v>174</v>
      </c>
      <c r="G4491">
        <v>99</v>
      </c>
      <c r="H4491">
        <v>99</v>
      </c>
      <c r="I4491">
        <v>99</v>
      </c>
      <c r="J4491">
        <v>111</v>
      </c>
      <c r="M4491">
        <v>99</v>
      </c>
      <c r="N4491">
        <v>99</v>
      </c>
      <c r="O4491">
        <v>99</v>
      </c>
      <c r="P4491">
        <v>99</v>
      </c>
      <c r="R4491">
        <v>0</v>
      </c>
    </row>
    <row r="4492" spans="1:18">
      <c r="A4492">
        <v>16</v>
      </c>
      <c r="B4492">
        <v>259</v>
      </c>
      <c r="C4492">
        <v>2023</v>
      </c>
      <c r="D4492">
        <v>7</v>
      </c>
      <c r="E4492">
        <v>99</v>
      </c>
      <c r="F4492">
        <v>174</v>
      </c>
      <c r="G4492">
        <v>99</v>
      </c>
      <c r="H4492">
        <v>99</v>
      </c>
      <c r="I4492">
        <v>99</v>
      </c>
      <c r="J4492">
        <v>111</v>
      </c>
      <c r="M4492">
        <v>99</v>
      </c>
      <c r="N4492">
        <v>99</v>
      </c>
      <c r="O4492">
        <v>99</v>
      </c>
      <c r="P4492">
        <v>99</v>
      </c>
      <c r="R4492">
        <v>0</v>
      </c>
    </row>
    <row r="4493" spans="1:18">
      <c r="A4493">
        <v>16</v>
      </c>
      <c r="B4493">
        <v>260</v>
      </c>
      <c r="C4493">
        <v>2023</v>
      </c>
      <c r="D4493">
        <v>8</v>
      </c>
      <c r="E4493">
        <v>99</v>
      </c>
      <c r="F4493">
        <v>174</v>
      </c>
      <c r="G4493">
        <v>99</v>
      </c>
      <c r="H4493">
        <v>99</v>
      </c>
      <c r="I4493">
        <v>99</v>
      </c>
      <c r="J4493">
        <v>111</v>
      </c>
      <c r="M4493">
        <v>99</v>
      </c>
      <c r="N4493">
        <v>99</v>
      </c>
      <c r="O4493">
        <v>99</v>
      </c>
      <c r="P4493">
        <v>99</v>
      </c>
      <c r="R4493">
        <v>0</v>
      </c>
    </row>
    <row r="4494" spans="1:18">
      <c r="A4494">
        <v>16</v>
      </c>
      <c r="B4494">
        <v>261</v>
      </c>
      <c r="C4494">
        <v>2023</v>
      </c>
      <c r="D4494">
        <v>9</v>
      </c>
      <c r="E4494">
        <v>99</v>
      </c>
      <c r="F4494">
        <v>174</v>
      </c>
      <c r="G4494">
        <v>99</v>
      </c>
      <c r="H4494">
        <v>99</v>
      </c>
      <c r="I4494">
        <v>99</v>
      </c>
      <c r="J4494">
        <v>111</v>
      </c>
      <c r="M4494">
        <v>99</v>
      </c>
      <c r="N4494">
        <v>99</v>
      </c>
      <c r="O4494">
        <v>99</v>
      </c>
      <c r="P4494">
        <v>99</v>
      </c>
      <c r="R4494">
        <v>0</v>
      </c>
    </row>
    <row r="4495" spans="1:18">
      <c r="A4495">
        <v>16</v>
      </c>
      <c r="B4495">
        <v>262</v>
      </c>
      <c r="C4495">
        <v>2023</v>
      </c>
      <c r="D4495">
        <v>10</v>
      </c>
      <c r="E4495">
        <v>99</v>
      </c>
      <c r="F4495">
        <v>174</v>
      </c>
      <c r="G4495">
        <v>99</v>
      </c>
      <c r="H4495">
        <v>99</v>
      </c>
      <c r="I4495">
        <v>99</v>
      </c>
      <c r="J4495">
        <v>111</v>
      </c>
      <c r="M4495">
        <v>99</v>
      </c>
      <c r="N4495">
        <v>99</v>
      </c>
      <c r="O4495">
        <v>99</v>
      </c>
      <c r="P4495">
        <v>99</v>
      </c>
      <c r="R4495">
        <v>0</v>
      </c>
    </row>
    <row r="4496" spans="1:18">
      <c r="A4496">
        <v>16</v>
      </c>
      <c r="B4496">
        <v>263</v>
      </c>
      <c r="C4496">
        <v>2023</v>
      </c>
      <c r="D4496">
        <v>11</v>
      </c>
      <c r="E4496">
        <v>99</v>
      </c>
      <c r="F4496">
        <v>174</v>
      </c>
      <c r="G4496">
        <v>99</v>
      </c>
      <c r="H4496">
        <v>99</v>
      </c>
      <c r="I4496">
        <v>99</v>
      </c>
      <c r="J4496">
        <v>111</v>
      </c>
      <c r="M4496">
        <v>99</v>
      </c>
      <c r="N4496">
        <v>99</v>
      </c>
      <c r="O4496">
        <v>99</v>
      </c>
      <c r="P4496">
        <v>99</v>
      </c>
      <c r="R4496">
        <v>0</v>
      </c>
    </row>
    <row r="4497" spans="1:39">
      <c r="A4497">
        <v>16</v>
      </c>
      <c r="B4497">
        <v>264</v>
      </c>
      <c r="C4497">
        <v>2023</v>
      </c>
      <c r="D4497">
        <v>12</v>
      </c>
      <c r="E4497">
        <v>99</v>
      </c>
      <c r="F4497">
        <v>174</v>
      </c>
      <c r="G4497">
        <v>99</v>
      </c>
      <c r="H4497">
        <v>99</v>
      </c>
      <c r="I4497">
        <v>99</v>
      </c>
      <c r="J4497">
        <v>111</v>
      </c>
      <c r="M4497">
        <v>99</v>
      </c>
      <c r="N4497">
        <v>99</v>
      </c>
      <c r="O4497">
        <v>99</v>
      </c>
      <c r="P4497">
        <v>99</v>
      </c>
      <c r="R4497">
        <v>0</v>
      </c>
    </row>
    <row r="4498" spans="1:39">
      <c r="A4498">
        <v>16</v>
      </c>
      <c r="B4498">
        <v>265</v>
      </c>
      <c r="C4498">
        <v>2023</v>
      </c>
      <c r="D4498">
        <v>1</v>
      </c>
      <c r="E4498">
        <v>99</v>
      </c>
      <c r="F4498">
        <v>174</v>
      </c>
      <c r="G4498">
        <v>99</v>
      </c>
      <c r="H4498">
        <v>99</v>
      </c>
      <c r="I4498">
        <v>99</v>
      </c>
      <c r="J4498">
        <v>113</v>
      </c>
      <c r="M4498">
        <v>99</v>
      </c>
      <c r="N4498">
        <v>99</v>
      </c>
      <c r="O4498">
        <v>99</v>
      </c>
      <c r="P4498">
        <v>99</v>
      </c>
      <c r="Q4498">
        <v>2</v>
      </c>
      <c r="R4498">
        <v>3</v>
      </c>
      <c r="S4498">
        <v>3</v>
      </c>
      <c r="T4498">
        <v>0.18507094386181372</v>
      </c>
      <c r="U4498">
        <v>0.20798601557062624</v>
      </c>
      <c r="V4498">
        <v>4.6666666666666679</v>
      </c>
      <c r="W4498">
        <v>60</v>
      </c>
      <c r="X4498">
        <v>167.06392199349941</v>
      </c>
      <c r="Y4498">
        <v>154.20000000000005</v>
      </c>
      <c r="Z4498">
        <v>154.20000000000005</v>
      </c>
      <c r="AA4498">
        <v>39.693156421059051</v>
      </c>
      <c r="AB4498">
        <v>0.81649658092772603</v>
      </c>
      <c r="AC4498">
        <v>-10.902211537461461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</row>
    <row r="4499" spans="1:39">
      <c r="A4499">
        <v>16</v>
      </c>
      <c r="B4499">
        <v>266</v>
      </c>
      <c r="C4499">
        <v>2023</v>
      </c>
      <c r="D4499">
        <v>2</v>
      </c>
      <c r="E4499">
        <v>99</v>
      </c>
      <c r="F4499">
        <v>174</v>
      </c>
      <c r="G4499">
        <v>99</v>
      </c>
      <c r="H4499">
        <v>99</v>
      </c>
      <c r="I4499">
        <v>99</v>
      </c>
      <c r="J4499">
        <v>113</v>
      </c>
      <c r="M4499">
        <v>99</v>
      </c>
      <c r="N4499">
        <v>99</v>
      </c>
      <c r="O4499">
        <v>99</v>
      </c>
      <c r="P4499">
        <v>99</v>
      </c>
      <c r="Q4499">
        <v>1</v>
      </c>
      <c r="R4499">
        <v>1</v>
      </c>
      <c r="S4499">
        <v>1</v>
      </c>
      <c r="T4499">
        <v>6.5231572080887146E-2</v>
      </c>
      <c r="U4499">
        <v>5.5254110548132049E-2</v>
      </c>
      <c r="V4499">
        <v>14</v>
      </c>
      <c r="W4499">
        <v>58</v>
      </c>
      <c r="X4499">
        <v>127.19393282773564</v>
      </c>
      <c r="Y4499">
        <v>117.4</v>
      </c>
      <c r="Z4499">
        <v>117.4</v>
      </c>
      <c r="AA4499">
        <v>0</v>
      </c>
      <c r="AB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</row>
    <row r="4500" spans="1:39">
      <c r="A4500">
        <v>16</v>
      </c>
      <c r="B4500">
        <v>267</v>
      </c>
      <c r="C4500">
        <v>2023</v>
      </c>
      <c r="D4500">
        <v>3</v>
      </c>
      <c r="E4500">
        <v>99</v>
      </c>
      <c r="F4500">
        <v>174</v>
      </c>
      <c r="G4500">
        <v>99</v>
      </c>
      <c r="H4500">
        <v>99</v>
      </c>
      <c r="I4500">
        <v>99</v>
      </c>
      <c r="J4500">
        <v>113</v>
      </c>
      <c r="M4500">
        <v>99</v>
      </c>
      <c r="N4500">
        <v>99</v>
      </c>
      <c r="O4500">
        <v>99</v>
      </c>
      <c r="P4500">
        <v>99</v>
      </c>
      <c r="Q4500">
        <v>1</v>
      </c>
      <c r="R4500">
        <v>1</v>
      </c>
      <c r="S4500">
        <v>1</v>
      </c>
      <c r="T4500">
        <v>6.0024009603841549E-2</v>
      </c>
      <c r="U4500">
        <v>5.0766400558946677E-2</v>
      </c>
      <c r="V4500">
        <v>14</v>
      </c>
      <c r="W4500">
        <v>58</v>
      </c>
      <c r="X4500">
        <v>127.84398699891661</v>
      </c>
      <c r="Y4500">
        <v>118</v>
      </c>
      <c r="Z4500">
        <v>118</v>
      </c>
      <c r="AA4500">
        <v>0</v>
      </c>
      <c r="AB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</row>
    <row r="4501" spans="1:39">
      <c r="A4501">
        <v>16</v>
      </c>
      <c r="B4501">
        <v>268</v>
      </c>
      <c r="C4501">
        <v>2023</v>
      </c>
      <c r="D4501">
        <v>4</v>
      </c>
      <c r="E4501">
        <v>99</v>
      </c>
      <c r="F4501">
        <v>174</v>
      </c>
      <c r="G4501">
        <v>99</v>
      </c>
      <c r="H4501">
        <v>99</v>
      </c>
      <c r="I4501">
        <v>99</v>
      </c>
      <c r="J4501">
        <v>113</v>
      </c>
      <c r="M4501">
        <v>99</v>
      </c>
      <c r="N4501">
        <v>99</v>
      </c>
      <c r="O4501">
        <v>99</v>
      </c>
      <c r="P4501">
        <v>99</v>
      </c>
      <c r="Q4501">
        <v>1</v>
      </c>
      <c r="R4501">
        <v>2</v>
      </c>
      <c r="S4501">
        <v>2</v>
      </c>
      <c r="T4501">
        <v>0.15873015873015869</v>
      </c>
      <c r="U4501">
        <v>0.17673505908775997</v>
      </c>
      <c r="V4501">
        <v>7</v>
      </c>
      <c r="W4501">
        <v>60.5</v>
      </c>
      <c r="X4501">
        <v>164.03033586132176</v>
      </c>
      <c r="Y4501">
        <v>151.4</v>
      </c>
      <c r="Z4501">
        <v>151.4</v>
      </c>
      <c r="AA4501">
        <v>2.8000000000000265</v>
      </c>
      <c r="AB4501">
        <v>4.5</v>
      </c>
      <c r="AC4501">
        <v>-100.00000000000198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</row>
    <row r="4502" spans="1:39">
      <c r="A4502">
        <v>16</v>
      </c>
      <c r="B4502">
        <v>269</v>
      </c>
      <c r="C4502">
        <v>2023</v>
      </c>
      <c r="D4502">
        <v>5</v>
      </c>
      <c r="E4502">
        <v>99</v>
      </c>
      <c r="F4502">
        <v>174</v>
      </c>
      <c r="G4502">
        <v>99</v>
      </c>
      <c r="H4502">
        <v>99</v>
      </c>
      <c r="I4502">
        <v>99</v>
      </c>
      <c r="J4502">
        <v>113</v>
      </c>
      <c r="M4502">
        <v>99</v>
      </c>
      <c r="N4502">
        <v>99</v>
      </c>
      <c r="O4502">
        <v>99</v>
      </c>
      <c r="P4502">
        <v>99</v>
      </c>
      <c r="R4502">
        <v>0</v>
      </c>
    </row>
    <row r="4503" spans="1:39">
      <c r="A4503">
        <v>16</v>
      </c>
      <c r="B4503">
        <v>270</v>
      </c>
      <c r="C4503">
        <v>2023</v>
      </c>
      <c r="D4503">
        <v>6</v>
      </c>
      <c r="E4503">
        <v>99</v>
      </c>
      <c r="F4503">
        <v>174</v>
      </c>
      <c r="G4503">
        <v>99</v>
      </c>
      <c r="H4503">
        <v>99</v>
      </c>
      <c r="I4503">
        <v>99</v>
      </c>
      <c r="J4503">
        <v>113</v>
      </c>
      <c r="M4503">
        <v>99</v>
      </c>
      <c r="N4503">
        <v>99</v>
      </c>
      <c r="O4503">
        <v>99</v>
      </c>
      <c r="P4503">
        <v>99</v>
      </c>
      <c r="R4503">
        <v>0</v>
      </c>
    </row>
    <row r="4504" spans="1:39">
      <c r="A4504">
        <v>16</v>
      </c>
      <c r="B4504">
        <v>271</v>
      </c>
      <c r="C4504">
        <v>2023</v>
      </c>
      <c r="D4504">
        <v>7</v>
      </c>
      <c r="E4504">
        <v>99</v>
      </c>
      <c r="F4504">
        <v>174</v>
      </c>
      <c r="G4504">
        <v>99</v>
      </c>
      <c r="H4504">
        <v>99</v>
      </c>
      <c r="I4504">
        <v>99</v>
      </c>
      <c r="J4504">
        <v>113</v>
      </c>
      <c r="M4504">
        <v>99</v>
      </c>
      <c r="N4504">
        <v>99</v>
      </c>
      <c r="O4504">
        <v>99</v>
      </c>
      <c r="P4504">
        <v>99</v>
      </c>
      <c r="R4504">
        <v>0</v>
      </c>
    </row>
    <row r="4505" spans="1:39">
      <c r="A4505">
        <v>16</v>
      </c>
      <c r="B4505">
        <v>272</v>
      </c>
      <c r="C4505">
        <v>2023</v>
      </c>
      <c r="D4505">
        <v>8</v>
      </c>
      <c r="E4505">
        <v>99</v>
      </c>
      <c r="F4505">
        <v>174</v>
      </c>
      <c r="G4505">
        <v>99</v>
      </c>
      <c r="H4505">
        <v>99</v>
      </c>
      <c r="I4505">
        <v>99</v>
      </c>
      <c r="J4505">
        <v>113</v>
      </c>
      <c r="M4505">
        <v>99</v>
      </c>
      <c r="N4505">
        <v>99</v>
      </c>
      <c r="O4505">
        <v>99</v>
      </c>
      <c r="P4505">
        <v>99</v>
      </c>
      <c r="R4505">
        <v>0</v>
      </c>
    </row>
    <row r="4506" spans="1:39">
      <c r="A4506">
        <v>16</v>
      </c>
      <c r="B4506">
        <v>273</v>
      </c>
      <c r="C4506">
        <v>2023</v>
      </c>
      <c r="D4506">
        <v>9</v>
      </c>
      <c r="E4506">
        <v>99</v>
      </c>
      <c r="F4506">
        <v>174</v>
      </c>
      <c r="G4506">
        <v>99</v>
      </c>
      <c r="H4506">
        <v>99</v>
      </c>
      <c r="I4506">
        <v>99</v>
      </c>
      <c r="J4506">
        <v>113</v>
      </c>
      <c r="M4506">
        <v>99</v>
      </c>
      <c r="N4506">
        <v>99</v>
      </c>
      <c r="O4506">
        <v>99</v>
      </c>
      <c r="P4506">
        <v>99</v>
      </c>
      <c r="R4506">
        <v>0</v>
      </c>
    </row>
    <row r="4507" spans="1:39">
      <c r="A4507">
        <v>16</v>
      </c>
      <c r="B4507">
        <v>274</v>
      </c>
      <c r="C4507">
        <v>2023</v>
      </c>
      <c r="D4507">
        <v>10</v>
      </c>
      <c r="E4507">
        <v>99</v>
      </c>
      <c r="F4507">
        <v>174</v>
      </c>
      <c r="G4507">
        <v>99</v>
      </c>
      <c r="H4507">
        <v>99</v>
      </c>
      <c r="I4507">
        <v>99</v>
      </c>
      <c r="J4507">
        <v>113</v>
      </c>
      <c r="M4507">
        <v>99</v>
      </c>
      <c r="N4507">
        <v>99</v>
      </c>
      <c r="O4507">
        <v>99</v>
      </c>
      <c r="P4507">
        <v>99</v>
      </c>
      <c r="R4507">
        <v>0</v>
      </c>
    </row>
    <row r="4508" spans="1:39">
      <c r="A4508">
        <v>16</v>
      </c>
      <c r="B4508">
        <v>275</v>
      </c>
      <c r="C4508">
        <v>2023</v>
      </c>
      <c r="D4508">
        <v>11</v>
      </c>
      <c r="E4508">
        <v>99</v>
      </c>
      <c r="F4508">
        <v>174</v>
      </c>
      <c r="G4508">
        <v>99</v>
      </c>
      <c r="H4508">
        <v>99</v>
      </c>
      <c r="I4508">
        <v>99</v>
      </c>
      <c r="J4508">
        <v>113</v>
      </c>
      <c r="M4508">
        <v>99</v>
      </c>
      <c r="N4508">
        <v>99</v>
      </c>
      <c r="O4508">
        <v>99</v>
      </c>
      <c r="P4508">
        <v>99</v>
      </c>
      <c r="R4508">
        <v>0</v>
      </c>
    </row>
    <row r="4509" spans="1:39">
      <c r="A4509">
        <v>16</v>
      </c>
      <c r="B4509">
        <v>276</v>
      </c>
      <c r="C4509">
        <v>2023</v>
      </c>
      <c r="D4509">
        <v>12</v>
      </c>
      <c r="E4509">
        <v>99</v>
      </c>
      <c r="F4509">
        <v>174</v>
      </c>
      <c r="G4509">
        <v>99</v>
      </c>
      <c r="H4509">
        <v>99</v>
      </c>
      <c r="I4509">
        <v>99</v>
      </c>
      <c r="J4509">
        <v>113</v>
      </c>
      <c r="M4509">
        <v>99</v>
      </c>
      <c r="N4509">
        <v>99</v>
      </c>
      <c r="O4509">
        <v>99</v>
      </c>
      <c r="P4509">
        <v>99</v>
      </c>
      <c r="R4509">
        <v>0</v>
      </c>
    </row>
    <row r="4510" spans="1:39">
      <c r="A4510">
        <v>16</v>
      </c>
      <c r="B4510">
        <v>277</v>
      </c>
      <c r="C4510">
        <v>2023</v>
      </c>
      <c r="D4510">
        <v>1</v>
      </c>
      <c r="E4510">
        <v>99</v>
      </c>
      <c r="F4510">
        <v>174</v>
      </c>
      <c r="G4510">
        <v>99</v>
      </c>
      <c r="H4510">
        <v>99</v>
      </c>
      <c r="I4510">
        <v>99</v>
      </c>
      <c r="J4510">
        <v>116</v>
      </c>
      <c r="M4510">
        <v>99</v>
      </c>
      <c r="N4510">
        <v>99</v>
      </c>
      <c r="O4510">
        <v>99</v>
      </c>
      <c r="P4510">
        <v>99</v>
      </c>
      <c r="R4510">
        <v>0</v>
      </c>
    </row>
    <row r="4511" spans="1:39">
      <c r="A4511">
        <v>16</v>
      </c>
      <c r="B4511">
        <v>278</v>
      </c>
      <c r="C4511">
        <v>2023</v>
      </c>
      <c r="D4511">
        <v>2</v>
      </c>
      <c r="E4511">
        <v>99</v>
      </c>
      <c r="F4511">
        <v>174</v>
      </c>
      <c r="G4511">
        <v>99</v>
      </c>
      <c r="H4511">
        <v>99</v>
      </c>
      <c r="I4511">
        <v>99</v>
      </c>
      <c r="J4511">
        <v>116</v>
      </c>
      <c r="M4511">
        <v>99</v>
      </c>
      <c r="N4511">
        <v>99</v>
      </c>
      <c r="O4511">
        <v>99</v>
      </c>
      <c r="P4511">
        <v>99</v>
      </c>
      <c r="Q4511">
        <v>1</v>
      </c>
      <c r="R4511">
        <v>1</v>
      </c>
      <c r="S4511">
        <v>1</v>
      </c>
      <c r="T4511">
        <v>7.3637702503681887E-2</v>
      </c>
      <c r="U4511">
        <v>5.7643274436326518E-2</v>
      </c>
      <c r="V4511">
        <v>14</v>
      </c>
      <c r="W4511">
        <v>58</v>
      </c>
      <c r="X4511">
        <v>117.2264355362947</v>
      </c>
      <c r="Y4511">
        <v>108.2</v>
      </c>
      <c r="Z4511">
        <v>108.2</v>
      </c>
      <c r="AA4511">
        <v>0</v>
      </c>
      <c r="AB4511">
        <v>0</v>
      </c>
      <c r="AD4511">
        <v>1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1</v>
      </c>
      <c r="AM4511">
        <v>0</v>
      </c>
    </row>
    <row r="4512" spans="1:39">
      <c r="A4512">
        <v>16</v>
      </c>
      <c r="B4512">
        <v>279</v>
      </c>
      <c r="C4512">
        <v>2023</v>
      </c>
      <c r="D4512">
        <v>3</v>
      </c>
      <c r="E4512">
        <v>99</v>
      </c>
      <c r="F4512">
        <v>174</v>
      </c>
      <c r="G4512">
        <v>99</v>
      </c>
      <c r="H4512">
        <v>99</v>
      </c>
      <c r="I4512">
        <v>99</v>
      </c>
      <c r="J4512">
        <v>116</v>
      </c>
      <c r="M4512">
        <v>99</v>
      </c>
      <c r="N4512">
        <v>99</v>
      </c>
      <c r="O4512">
        <v>99</v>
      </c>
      <c r="P4512">
        <v>99</v>
      </c>
      <c r="Q4512">
        <v>1</v>
      </c>
      <c r="R4512">
        <v>4</v>
      </c>
      <c r="S4512">
        <v>4</v>
      </c>
      <c r="T4512">
        <v>0.2400960384153662</v>
      </c>
      <c r="U4512">
        <v>0.20655041447754485</v>
      </c>
      <c r="V4512">
        <v>0</v>
      </c>
      <c r="W4512">
        <v>60</v>
      </c>
      <c r="X4512">
        <v>130.03791982665223</v>
      </c>
      <c r="Y4512">
        <v>120.02500000000001</v>
      </c>
      <c r="Z4512">
        <v>120.02500000000001</v>
      </c>
      <c r="AA4512">
        <v>6.335366998051505</v>
      </c>
      <c r="AB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</row>
    <row r="4513" spans="1:39">
      <c r="A4513">
        <v>16</v>
      </c>
      <c r="B4513">
        <v>280</v>
      </c>
      <c r="C4513">
        <v>2023</v>
      </c>
      <c r="D4513">
        <v>4</v>
      </c>
      <c r="E4513">
        <v>99</v>
      </c>
      <c r="F4513">
        <v>174</v>
      </c>
      <c r="G4513">
        <v>99</v>
      </c>
      <c r="H4513">
        <v>99</v>
      </c>
      <c r="I4513">
        <v>99</v>
      </c>
      <c r="J4513">
        <v>116</v>
      </c>
      <c r="M4513">
        <v>99</v>
      </c>
      <c r="N4513">
        <v>99</v>
      </c>
      <c r="O4513">
        <v>99</v>
      </c>
      <c r="P4513">
        <v>99</v>
      </c>
      <c r="R4513">
        <v>0</v>
      </c>
    </row>
    <row r="4514" spans="1:39">
      <c r="A4514">
        <v>16</v>
      </c>
      <c r="B4514">
        <v>281</v>
      </c>
      <c r="C4514">
        <v>2023</v>
      </c>
      <c r="D4514">
        <v>5</v>
      </c>
      <c r="E4514">
        <v>99</v>
      </c>
      <c r="F4514">
        <v>174</v>
      </c>
      <c r="G4514">
        <v>99</v>
      </c>
      <c r="H4514">
        <v>99</v>
      </c>
      <c r="I4514">
        <v>99</v>
      </c>
      <c r="J4514">
        <v>116</v>
      </c>
      <c r="M4514">
        <v>99</v>
      </c>
      <c r="N4514">
        <v>99</v>
      </c>
      <c r="O4514">
        <v>99</v>
      </c>
      <c r="P4514">
        <v>99</v>
      </c>
      <c r="R4514">
        <v>0</v>
      </c>
    </row>
    <row r="4515" spans="1:39">
      <c r="A4515">
        <v>16</v>
      </c>
      <c r="B4515">
        <v>282</v>
      </c>
      <c r="C4515">
        <v>2023</v>
      </c>
      <c r="D4515">
        <v>6</v>
      </c>
      <c r="E4515">
        <v>99</v>
      </c>
      <c r="F4515">
        <v>174</v>
      </c>
      <c r="G4515">
        <v>99</v>
      </c>
      <c r="H4515">
        <v>99</v>
      </c>
      <c r="I4515">
        <v>99</v>
      </c>
      <c r="J4515">
        <v>116</v>
      </c>
      <c r="M4515">
        <v>99</v>
      </c>
      <c r="N4515">
        <v>99</v>
      </c>
      <c r="O4515">
        <v>99</v>
      </c>
      <c r="P4515">
        <v>99</v>
      </c>
      <c r="R4515">
        <v>0</v>
      </c>
    </row>
    <row r="4516" spans="1:39">
      <c r="A4516">
        <v>16</v>
      </c>
      <c r="B4516">
        <v>283</v>
      </c>
      <c r="C4516">
        <v>2023</v>
      </c>
      <c r="D4516">
        <v>7</v>
      </c>
      <c r="E4516">
        <v>99</v>
      </c>
      <c r="F4516">
        <v>174</v>
      </c>
      <c r="G4516">
        <v>99</v>
      </c>
      <c r="H4516">
        <v>99</v>
      </c>
      <c r="I4516">
        <v>99</v>
      </c>
      <c r="J4516">
        <v>116</v>
      </c>
      <c r="M4516">
        <v>99</v>
      </c>
      <c r="N4516">
        <v>99</v>
      </c>
      <c r="O4516">
        <v>99</v>
      </c>
      <c r="P4516">
        <v>99</v>
      </c>
      <c r="R4516">
        <v>0</v>
      </c>
    </row>
    <row r="4517" spans="1:39">
      <c r="A4517">
        <v>16</v>
      </c>
      <c r="B4517">
        <v>284</v>
      </c>
      <c r="C4517">
        <v>2023</v>
      </c>
      <c r="D4517">
        <v>8</v>
      </c>
      <c r="E4517">
        <v>99</v>
      </c>
      <c r="F4517">
        <v>174</v>
      </c>
      <c r="G4517">
        <v>99</v>
      </c>
      <c r="H4517">
        <v>99</v>
      </c>
      <c r="I4517">
        <v>99</v>
      </c>
      <c r="J4517">
        <v>116</v>
      </c>
      <c r="M4517">
        <v>99</v>
      </c>
      <c r="N4517">
        <v>99</v>
      </c>
      <c r="O4517">
        <v>99</v>
      </c>
      <c r="P4517">
        <v>99</v>
      </c>
      <c r="R4517">
        <v>0</v>
      </c>
    </row>
    <row r="4518" spans="1:39">
      <c r="A4518">
        <v>16</v>
      </c>
      <c r="B4518">
        <v>285</v>
      </c>
      <c r="C4518">
        <v>2023</v>
      </c>
      <c r="D4518">
        <v>9</v>
      </c>
      <c r="E4518">
        <v>99</v>
      </c>
      <c r="F4518">
        <v>174</v>
      </c>
      <c r="G4518">
        <v>99</v>
      </c>
      <c r="H4518">
        <v>99</v>
      </c>
      <c r="I4518">
        <v>99</v>
      </c>
      <c r="J4518">
        <v>116</v>
      </c>
      <c r="M4518">
        <v>99</v>
      </c>
      <c r="N4518">
        <v>99</v>
      </c>
      <c r="O4518">
        <v>99</v>
      </c>
      <c r="P4518">
        <v>99</v>
      </c>
      <c r="R4518">
        <v>0</v>
      </c>
    </row>
    <row r="4519" spans="1:39">
      <c r="A4519">
        <v>16</v>
      </c>
      <c r="B4519">
        <v>286</v>
      </c>
      <c r="C4519">
        <v>2023</v>
      </c>
      <c r="D4519">
        <v>10</v>
      </c>
      <c r="E4519">
        <v>99</v>
      </c>
      <c r="F4519">
        <v>174</v>
      </c>
      <c r="G4519">
        <v>99</v>
      </c>
      <c r="H4519">
        <v>99</v>
      </c>
      <c r="I4519">
        <v>99</v>
      </c>
      <c r="J4519">
        <v>116</v>
      </c>
      <c r="M4519">
        <v>99</v>
      </c>
      <c r="N4519">
        <v>99</v>
      </c>
      <c r="O4519">
        <v>99</v>
      </c>
      <c r="P4519">
        <v>99</v>
      </c>
      <c r="R4519">
        <v>0</v>
      </c>
    </row>
    <row r="4520" spans="1:39">
      <c r="A4520">
        <v>16</v>
      </c>
      <c r="B4520">
        <v>287</v>
      </c>
      <c r="C4520">
        <v>2023</v>
      </c>
      <c r="D4520">
        <v>11</v>
      </c>
      <c r="E4520">
        <v>99</v>
      </c>
      <c r="F4520">
        <v>174</v>
      </c>
      <c r="G4520">
        <v>99</v>
      </c>
      <c r="H4520">
        <v>99</v>
      </c>
      <c r="I4520">
        <v>99</v>
      </c>
      <c r="J4520">
        <v>116</v>
      </c>
      <c r="M4520">
        <v>99</v>
      </c>
      <c r="N4520">
        <v>99</v>
      </c>
      <c r="O4520">
        <v>99</v>
      </c>
      <c r="P4520">
        <v>99</v>
      </c>
      <c r="R4520">
        <v>0</v>
      </c>
    </row>
    <row r="4521" spans="1:39">
      <c r="A4521">
        <v>16</v>
      </c>
      <c r="B4521">
        <v>288</v>
      </c>
      <c r="C4521">
        <v>2023</v>
      </c>
      <c r="D4521">
        <v>12</v>
      </c>
      <c r="E4521">
        <v>99</v>
      </c>
      <c r="F4521">
        <v>174</v>
      </c>
      <c r="G4521">
        <v>99</v>
      </c>
      <c r="H4521">
        <v>99</v>
      </c>
      <c r="I4521">
        <v>99</v>
      </c>
      <c r="J4521">
        <v>116</v>
      </c>
      <c r="M4521">
        <v>99</v>
      </c>
      <c r="N4521">
        <v>99</v>
      </c>
      <c r="O4521">
        <v>99</v>
      </c>
      <c r="P4521">
        <v>99</v>
      </c>
      <c r="R4521">
        <v>0</v>
      </c>
    </row>
    <row r="4522" spans="1:39">
      <c r="A4522">
        <v>16</v>
      </c>
      <c r="B4522">
        <v>289</v>
      </c>
      <c r="C4522">
        <v>2023</v>
      </c>
      <c r="D4522">
        <v>1</v>
      </c>
      <c r="E4522">
        <v>99</v>
      </c>
      <c r="F4522">
        <v>174</v>
      </c>
      <c r="G4522">
        <v>99</v>
      </c>
      <c r="H4522">
        <v>99</v>
      </c>
      <c r="I4522">
        <v>99</v>
      </c>
      <c r="J4522">
        <v>117</v>
      </c>
      <c r="M4522">
        <v>99</v>
      </c>
      <c r="N4522">
        <v>99</v>
      </c>
      <c r="O4522">
        <v>99</v>
      </c>
      <c r="P4522">
        <v>99</v>
      </c>
      <c r="Q4522">
        <v>3</v>
      </c>
      <c r="R4522">
        <v>4</v>
      </c>
      <c r="S4522">
        <v>3</v>
      </c>
      <c r="T4522">
        <v>0.21845985800109236</v>
      </c>
      <c r="U4522">
        <v>0.11368131456938302</v>
      </c>
      <c r="V4522">
        <v>0</v>
      </c>
      <c r="W4522">
        <v>60.66666666666665</v>
      </c>
      <c r="X4522">
        <v>119.85373781148436</v>
      </c>
      <c r="Y4522">
        <v>71.775000000000006</v>
      </c>
      <c r="Z4522">
        <v>95.7</v>
      </c>
      <c r="AA4522">
        <v>23.134822238348871</v>
      </c>
      <c r="AB4522">
        <v>0.94280904158227774</v>
      </c>
      <c r="AC4522">
        <v>22.617810186181671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</row>
    <row r="4523" spans="1:39">
      <c r="A4523">
        <v>16</v>
      </c>
      <c r="B4523">
        <v>290</v>
      </c>
      <c r="C4523">
        <v>2023</v>
      </c>
      <c r="D4523">
        <v>2</v>
      </c>
      <c r="E4523">
        <v>99</v>
      </c>
      <c r="F4523">
        <v>174</v>
      </c>
      <c r="G4523">
        <v>99</v>
      </c>
      <c r="H4523">
        <v>99</v>
      </c>
      <c r="I4523">
        <v>99</v>
      </c>
      <c r="J4523">
        <v>117</v>
      </c>
      <c r="M4523">
        <v>99</v>
      </c>
      <c r="N4523">
        <v>99</v>
      </c>
      <c r="O4523">
        <v>99</v>
      </c>
      <c r="P4523">
        <v>99</v>
      </c>
      <c r="Q4523">
        <v>1</v>
      </c>
      <c r="R4523">
        <v>2</v>
      </c>
      <c r="S4523">
        <v>2</v>
      </c>
      <c r="T4523">
        <v>0.14727540500736377</v>
      </c>
      <c r="U4523">
        <v>0.15177974941690789</v>
      </c>
      <c r="V4523">
        <v>0</v>
      </c>
      <c r="W4523">
        <v>60</v>
      </c>
      <c r="X4523">
        <v>154.33369447453953</v>
      </c>
      <c r="Y4523">
        <v>142.45000000000002</v>
      </c>
      <c r="Z4523">
        <v>142.45000000000002</v>
      </c>
      <c r="AA4523">
        <v>16.849999999999905</v>
      </c>
      <c r="AB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</row>
    <row r="4524" spans="1:39">
      <c r="A4524">
        <v>16</v>
      </c>
      <c r="B4524">
        <v>291</v>
      </c>
      <c r="C4524">
        <v>2023</v>
      </c>
      <c r="D4524">
        <v>3</v>
      </c>
      <c r="E4524">
        <v>99</v>
      </c>
      <c r="F4524">
        <v>174</v>
      </c>
      <c r="G4524">
        <v>99</v>
      </c>
      <c r="H4524">
        <v>99</v>
      </c>
      <c r="I4524">
        <v>99</v>
      </c>
      <c r="J4524">
        <v>117</v>
      </c>
      <c r="M4524">
        <v>99</v>
      </c>
      <c r="N4524">
        <v>99</v>
      </c>
      <c r="O4524">
        <v>99</v>
      </c>
      <c r="P4524">
        <v>99</v>
      </c>
      <c r="Q4524">
        <v>2</v>
      </c>
      <c r="R4524">
        <v>3</v>
      </c>
      <c r="S4524">
        <v>3</v>
      </c>
      <c r="T4524">
        <v>0.18007202881152465</v>
      </c>
      <c r="U4524">
        <v>0.14494237583312819</v>
      </c>
      <c r="V4524">
        <v>4.6666666666666679</v>
      </c>
      <c r="W4524">
        <v>59.66666666666665</v>
      </c>
      <c r="X4524">
        <v>121.66847237269772</v>
      </c>
      <c r="Y4524">
        <v>112.3</v>
      </c>
      <c r="Z4524">
        <v>112.3</v>
      </c>
      <c r="AA4524">
        <v>17.326473001354529</v>
      </c>
      <c r="AB4524">
        <v>0.47140452079146061</v>
      </c>
      <c r="AC4524">
        <v>77.540471401663027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</row>
    <row r="4525" spans="1:39">
      <c r="A4525">
        <v>16</v>
      </c>
      <c r="B4525">
        <v>292</v>
      </c>
      <c r="C4525">
        <v>2023</v>
      </c>
      <c r="D4525">
        <v>4</v>
      </c>
      <c r="E4525">
        <v>99</v>
      </c>
      <c r="F4525">
        <v>174</v>
      </c>
      <c r="G4525">
        <v>99</v>
      </c>
      <c r="H4525">
        <v>99</v>
      </c>
      <c r="I4525">
        <v>99</v>
      </c>
      <c r="J4525">
        <v>117</v>
      </c>
      <c r="M4525">
        <v>99</v>
      </c>
      <c r="N4525">
        <v>99</v>
      </c>
      <c r="O4525">
        <v>99</v>
      </c>
      <c r="P4525">
        <v>99</v>
      </c>
      <c r="Q4525">
        <v>2</v>
      </c>
      <c r="R4525">
        <v>2</v>
      </c>
      <c r="S4525">
        <v>1</v>
      </c>
      <c r="T4525">
        <v>0.12845215157353887</v>
      </c>
      <c r="U4525">
        <v>4.6894966997666945E-2</v>
      </c>
      <c r="V4525">
        <v>0</v>
      </c>
      <c r="W4525">
        <v>62</v>
      </c>
      <c r="X4525">
        <v>120.04333694474541</v>
      </c>
      <c r="Y4525">
        <v>50</v>
      </c>
      <c r="Z4525">
        <v>100</v>
      </c>
      <c r="AA4525">
        <v>0</v>
      </c>
      <c r="AB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</row>
    <row r="4526" spans="1:39">
      <c r="A4526">
        <v>16</v>
      </c>
      <c r="B4526">
        <v>293</v>
      </c>
      <c r="C4526">
        <v>2023</v>
      </c>
      <c r="D4526">
        <v>5</v>
      </c>
      <c r="E4526">
        <v>99</v>
      </c>
      <c r="F4526">
        <v>174</v>
      </c>
      <c r="G4526">
        <v>99</v>
      </c>
      <c r="H4526">
        <v>99</v>
      </c>
      <c r="I4526">
        <v>99</v>
      </c>
      <c r="J4526">
        <v>117</v>
      </c>
      <c r="M4526">
        <v>99</v>
      </c>
      <c r="N4526">
        <v>99</v>
      </c>
      <c r="O4526">
        <v>99</v>
      </c>
      <c r="P4526">
        <v>99</v>
      </c>
      <c r="R4526">
        <v>0</v>
      </c>
    </row>
    <row r="4527" spans="1:39">
      <c r="A4527">
        <v>16</v>
      </c>
      <c r="B4527">
        <v>294</v>
      </c>
      <c r="C4527">
        <v>2023</v>
      </c>
      <c r="D4527">
        <v>6</v>
      </c>
      <c r="E4527">
        <v>99</v>
      </c>
      <c r="F4527">
        <v>174</v>
      </c>
      <c r="G4527">
        <v>99</v>
      </c>
      <c r="H4527">
        <v>99</v>
      </c>
      <c r="I4527">
        <v>99</v>
      </c>
      <c r="J4527">
        <v>117</v>
      </c>
      <c r="M4527">
        <v>99</v>
      </c>
      <c r="N4527">
        <v>99</v>
      </c>
      <c r="O4527">
        <v>99</v>
      </c>
      <c r="P4527">
        <v>99</v>
      </c>
      <c r="R4527">
        <v>0</v>
      </c>
    </row>
    <row r="4528" spans="1:39">
      <c r="A4528">
        <v>16</v>
      </c>
      <c r="B4528">
        <v>295</v>
      </c>
      <c r="C4528">
        <v>2023</v>
      </c>
      <c r="D4528">
        <v>7</v>
      </c>
      <c r="E4528">
        <v>99</v>
      </c>
      <c r="F4528">
        <v>174</v>
      </c>
      <c r="G4528">
        <v>99</v>
      </c>
      <c r="H4528">
        <v>99</v>
      </c>
      <c r="I4528">
        <v>99</v>
      </c>
      <c r="J4528">
        <v>117</v>
      </c>
      <c r="M4528">
        <v>99</v>
      </c>
      <c r="N4528">
        <v>99</v>
      </c>
      <c r="O4528">
        <v>99</v>
      </c>
      <c r="P4528">
        <v>99</v>
      </c>
      <c r="R4528">
        <v>0</v>
      </c>
    </row>
    <row r="4529" spans="1:39">
      <c r="A4529">
        <v>16</v>
      </c>
      <c r="B4529">
        <v>296</v>
      </c>
      <c r="C4529">
        <v>2023</v>
      </c>
      <c r="D4529">
        <v>8</v>
      </c>
      <c r="E4529">
        <v>99</v>
      </c>
      <c r="F4529">
        <v>174</v>
      </c>
      <c r="G4529">
        <v>99</v>
      </c>
      <c r="H4529">
        <v>99</v>
      </c>
      <c r="I4529">
        <v>99</v>
      </c>
      <c r="J4529">
        <v>117</v>
      </c>
      <c r="M4529">
        <v>99</v>
      </c>
      <c r="N4529">
        <v>99</v>
      </c>
      <c r="O4529">
        <v>99</v>
      </c>
      <c r="P4529">
        <v>99</v>
      </c>
      <c r="R4529">
        <v>0</v>
      </c>
    </row>
    <row r="4530" spans="1:39">
      <c r="A4530">
        <v>16</v>
      </c>
      <c r="B4530">
        <v>297</v>
      </c>
      <c r="C4530">
        <v>2023</v>
      </c>
      <c r="D4530">
        <v>9</v>
      </c>
      <c r="E4530">
        <v>99</v>
      </c>
      <c r="F4530">
        <v>174</v>
      </c>
      <c r="G4530">
        <v>99</v>
      </c>
      <c r="H4530">
        <v>99</v>
      </c>
      <c r="I4530">
        <v>99</v>
      </c>
      <c r="J4530">
        <v>117</v>
      </c>
      <c r="M4530">
        <v>99</v>
      </c>
      <c r="N4530">
        <v>99</v>
      </c>
      <c r="O4530">
        <v>99</v>
      </c>
      <c r="P4530">
        <v>99</v>
      </c>
      <c r="R4530">
        <v>0</v>
      </c>
    </row>
    <row r="4531" spans="1:39">
      <c r="A4531">
        <v>16</v>
      </c>
      <c r="B4531">
        <v>298</v>
      </c>
      <c r="C4531">
        <v>2023</v>
      </c>
      <c r="D4531">
        <v>10</v>
      </c>
      <c r="E4531">
        <v>99</v>
      </c>
      <c r="F4531">
        <v>174</v>
      </c>
      <c r="G4531">
        <v>99</v>
      </c>
      <c r="H4531">
        <v>99</v>
      </c>
      <c r="I4531">
        <v>99</v>
      </c>
      <c r="J4531">
        <v>117</v>
      </c>
      <c r="M4531">
        <v>99</v>
      </c>
      <c r="N4531">
        <v>99</v>
      </c>
      <c r="O4531">
        <v>99</v>
      </c>
      <c r="P4531">
        <v>99</v>
      </c>
      <c r="R4531">
        <v>0</v>
      </c>
    </row>
    <row r="4532" spans="1:39">
      <c r="A4532">
        <v>16</v>
      </c>
      <c r="B4532">
        <v>299</v>
      </c>
      <c r="C4532">
        <v>2023</v>
      </c>
      <c r="D4532">
        <v>11</v>
      </c>
      <c r="E4532">
        <v>99</v>
      </c>
      <c r="F4532">
        <v>174</v>
      </c>
      <c r="G4532">
        <v>99</v>
      </c>
      <c r="H4532">
        <v>99</v>
      </c>
      <c r="I4532">
        <v>99</v>
      </c>
      <c r="J4532">
        <v>117</v>
      </c>
      <c r="M4532">
        <v>99</v>
      </c>
      <c r="N4532">
        <v>99</v>
      </c>
      <c r="O4532">
        <v>99</v>
      </c>
      <c r="P4532">
        <v>99</v>
      </c>
      <c r="R4532">
        <v>0</v>
      </c>
    </row>
    <row r="4533" spans="1:39">
      <c r="A4533">
        <v>16</v>
      </c>
      <c r="B4533">
        <v>300</v>
      </c>
      <c r="C4533">
        <v>2023</v>
      </c>
      <c r="D4533">
        <v>12</v>
      </c>
      <c r="E4533">
        <v>99</v>
      </c>
      <c r="F4533">
        <v>174</v>
      </c>
      <c r="G4533">
        <v>99</v>
      </c>
      <c r="H4533">
        <v>99</v>
      </c>
      <c r="I4533">
        <v>99</v>
      </c>
      <c r="J4533">
        <v>117</v>
      </c>
      <c r="M4533">
        <v>99</v>
      </c>
      <c r="N4533">
        <v>99</v>
      </c>
      <c r="O4533">
        <v>99</v>
      </c>
      <c r="P4533">
        <v>99</v>
      </c>
      <c r="R4533">
        <v>0</v>
      </c>
    </row>
    <row r="4534" spans="1:39">
      <c r="A4534">
        <v>16</v>
      </c>
      <c r="B4534">
        <v>301</v>
      </c>
      <c r="C4534">
        <v>2023</v>
      </c>
      <c r="D4534">
        <v>1</v>
      </c>
      <c r="E4534">
        <v>99</v>
      </c>
      <c r="F4534">
        <v>174</v>
      </c>
      <c r="G4534">
        <v>99</v>
      </c>
      <c r="H4534">
        <v>99</v>
      </c>
      <c r="I4534">
        <v>99</v>
      </c>
      <c r="J4534">
        <v>121</v>
      </c>
      <c r="M4534">
        <v>99</v>
      </c>
      <c r="N4534">
        <v>99</v>
      </c>
      <c r="O4534">
        <v>99</v>
      </c>
      <c r="P4534">
        <v>99</v>
      </c>
      <c r="Q4534">
        <v>83</v>
      </c>
      <c r="R4534">
        <v>534</v>
      </c>
      <c r="S4534">
        <v>530</v>
      </c>
      <c r="T4534">
        <v>32.942628007402838</v>
      </c>
      <c r="U4534">
        <v>33.423208829469445</v>
      </c>
      <c r="V4534">
        <v>4.795880149812735</v>
      </c>
      <c r="W4534">
        <v>59.84905660377359</v>
      </c>
      <c r="X4534">
        <v>151.76857746884636</v>
      </c>
      <c r="Y4534">
        <v>139.21254681647929</v>
      </c>
      <c r="Z4534">
        <v>140.26320754716971</v>
      </c>
      <c r="AA4534">
        <v>27.154710927585239</v>
      </c>
      <c r="AB4534">
        <v>4.3180019244365848</v>
      </c>
      <c r="AC4534">
        <v>-53.708457186605841</v>
      </c>
      <c r="AD4534">
        <v>16</v>
      </c>
      <c r="AE4534">
        <v>0</v>
      </c>
      <c r="AF4534">
        <v>0</v>
      </c>
      <c r="AG4534">
        <v>0</v>
      </c>
      <c r="AH4534">
        <v>12</v>
      </c>
      <c r="AI4534">
        <v>1</v>
      </c>
      <c r="AJ4534">
        <v>2</v>
      </c>
      <c r="AK4534">
        <v>0</v>
      </c>
      <c r="AL4534">
        <v>0</v>
      </c>
      <c r="AM4534">
        <v>0</v>
      </c>
    </row>
    <row r="4535" spans="1:39">
      <c r="A4535">
        <v>16</v>
      </c>
      <c r="B4535">
        <v>302</v>
      </c>
      <c r="C4535">
        <v>2023</v>
      </c>
      <c r="D4535">
        <v>2</v>
      </c>
      <c r="E4535">
        <v>99</v>
      </c>
      <c r="F4535">
        <v>174</v>
      </c>
      <c r="G4535">
        <v>99</v>
      </c>
      <c r="H4535">
        <v>99</v>
      </c>
      <c r="I4535">
        <v>99</v>
      </c>
      <c r="J4535">
        <v>121</v>
      </c>
      <c r="M4535">
        <v>99</v>
      </c>
      <c r="N4535">
        <v>99</v>
      </c>
      <c r="O4535">
        <v>99</v>
      </c>
      <c r="P4535">
        <v>99</v>
      </c>
      <c r="Q4535">
        <v>71</v>
      </c>
      <c r="R4535">
        <v>477</v>
      </c>
      <c r="S4535">
        <v>476</v>
      </c>
      <c r="T4535">
        <v>35.125184094256255</v>
      </c>
      <c r="U4535">
        <v>35.017703197869878</v>
      </c>
      <c r="V4535">
        <v>4.7148846960167718</v>
      </c>
      <c r="W4535">
        <v>60.172268907563009</v>
      </c>
      <c r="X4535">
        <v>149.49338021355035</v>
      </c>
      <c r="Y4535">
        <v>137.79958071278836</v>
      </c>
      <c r="Z4535">
        <v>138.08907563025221</v>
      </c>
      <c r="AA4535">
        <v>28.653663704373244</v>
      </c>
      <c r="AB4535">
        <v>4.5508042390116605</v>
      </c>
      <c r="AC4535">
        <v>-62.093731594111247</v>
      </c>
      <c r="AD4535">
        <v>4</v>
      </c>
      <c r="AE4535">
        <v>0</v>
      </c>
      <c r="AF4535">
        <v>0</v>
      </c>
      <c r="AG4535">
        <v>1</v>
      </c>
      <c r="AH4535">
        <v>8</v>
      </c>
      <c r="AI4535">
        <v>0</v>
      </c>
      <c r="AJ4535">
        <v>1</v>
      </c>
      <c r="AK4535">
        <v>1</v>
      </c>
      <c r="AL4535">
        <v>0</v>
      </c>
      <c r="AM4535">
        <v>0</v>
      </c>
    </row>
    <row r="4536" spans="1:39">
      <c r="A4536">
        <v>16</v>
      </c>
      <c r="B4536">
        <v>303</v>
      </c>
      <c r="C4536">
        <v>2023</v>
      </c>
      <c r="D4536">
        <v>3</v>
      </c>
      <c r="E4536">
        <v>99</v>
      </c>
      <c r="F4536">
        <v>174</v>
      </c>
      <c r="G4536">
        <v>99</v>
      </c>
      <c r="H4536">
        <v>99</v>
      </c>
      <c r="I4536">
        <v>99</v>
      </c>
      <c r="J4536">
        <v>121</v>
      </c>
      <c r="M4536">
        <v>99</v>
      </c>
      <c r="N4536">
        <v>99</v>
      </c>
      <c r="O4536">
        <v>99</v>
      </c>
      <c r="P4536">
        <v>99</v>
      </c>
      <c r="Q4536">
        <v>92</v>
      </c>
      <c r="R4536">
        <v>646</v>
      </c>
      <c r="S4536">
        <v>644</v>
      </c>
      <c r="T4536">
        <v>38.775510204081634</v>
      </c>
      <c r="U4536">
        <v>38.815946844997278</v>
      </c>
      <c r="V4536">
        <v>4.6068111455108349</v>
      </c>
      <c r="W4536">
        <v>60.344720496894418</v>
      </c>
      <c r="X4536">
        <v>151.76349835138475</v>
      </c>
      <c r="Y4536">
        <v>139.66362229102177</v>
      </c>
      <c r="Z4536">
        <v>140.09736024844727</v>
      </c>
      <c r="AA4536">
        <v>28.436666731015208</v>
      </c>
      <c r="AB4536">
        <v>4.4368362157181025</v>
      </c>
      <c r="AC4536">
        <v>-65.301209039257486</v>
      </c>
      <c r="AD4536">
        <v>14</v>
      </c>
      <c r="AE4536">
        <v>0</v>
      </c>
      <c r="AF4536">
        <v>0</v>
      </c>
      <c r="AG4536">
        <v>0</v>
      </c>
      <c r="AH4536">
        <v>10</v>
      </c>
      <c r="AI4536">
        <v>0</v>
      </c>
      <c r="AJ4536">
        <v>0</v>
      </c>
      <c r="AK4536">
        <v>0</v>
      </c>
      <c r="AL4536">
        <v>0</v>
      </c>
      <c r="AM4536">
        <v>1</v>
      </c>
    </row>
    <row r="4537" spans="1:39">
      <c r="A4537">
        <v>16</v>
      </c>
      <c r="B4537">
        <v>304</v>
      </c>
      <c r="C4537">
        <v>2023</v>
      </c>
      <c r="D4537">
        <v>4</v>
      </c>
      <c r="E4537">
        <v>99</v>
      </c>
      <c r="F4537">
        <v>174</v>
      </c>
      <c r="G4537">
        <v>99</v>
      </c>
      <c r="H4537">
        <v>99</v>
      </c>
      <c r="I4537">
        <v>99</v>
      </c>
      <c r="J4537">
        <v>121</v>
      </c>
      <c r="M4537">
        <v>99</v>
      </c>
      <c r="N4537">
        <v>99</v>
      </c>
      <c r="O4537">
        <v>99</v>
      </c>
      <c r="P4537">
        <v>99</v>
      </c>
      <c r="Q4537">
        <v>68</v>
      </c>
      <c r="R4537">
        <v>360</v>
      </c>
      <c r="S4537">
        <v>359</v>
      </c>
      <c r="T4537">
        <v>28.571428571428577</v>
      </c>
      <c r="U4537">
        <v>28.50208866053152</v>
      </c>
      <c r="V4537">
        <v>3.7611111111111111</v>
      </c>
      <c r="W4537">
        <v>60.832869080779922</v>
      </c>
      <c r="X4537">
        <v>147.25412302877095</v>
      </c>
      <c r="Y4537">
        <v>135.64611111111105</v>
      </c>
      <c r="Z4537">
        <v>136.02395543175484</v>
      </c>
      <c r="AA4537">
        <v>30.342329753725569</v>
      </c>
      <c r="AB4537">
        <v>4.3155391135753698</v>
      </c>
      <c r="AC4537">
        <v>-61.828874366190249</v>
      </c>
      <c r="AD4537">
        <v>1</v>
      </c>
      <c r="AE4537">
        <v>0</v>
      </c>
      <c r="AF4537">
        <v>0</v>
      </c>
      <c r="AG4537">
        <v>0</v>
      </c>
      <c r="AH4537">
        <v>3</v>
      </c>
      <c r="AI4537">
        <v>1</v>
      </c>
      <c r="AJ4537">
        <v>0</v>
      </c>
      <c r="AK4537">
        <v>1</v>
      </c>
      <c r="AL4537">
        <v>0</v>
      </c>
      <c r="AM4537">
        <v>0</v>
      </c>
    </row>
    <row r="4538" spans="1:39">
      <c r="A4538">
        <v>16</v>
      </c>
      <c r="B4538">
        <v>305</v>
      </c>
      <c r="C4538">
        <v>2023</v>
      </c>
      <c r="D4538">
        <v>5</v>
      </c>
      <c r="E4538">
        <v>99</v>
      </c>
      <c r="F4538">
        <v>174</v>
      </c>
      <c r="G4538">
        <v>99</v>
      </c>
      <c r="H4538">
        <v>99</v>
      </c>
      <c r="I4538">
        <v>99</v>
      </c>
      <c r="J4538">
        <v>121</v>
      </c>
      <c r="M4538">
        <v>99</v>
      </c>
      <c r="N4538">
        <v>99</v>
      </c>
      <c r="O4538">
        <v>99</v>
      </c>
      <c r="P4538">
        <v>99</v>
      </c>
      <c r="R4538">
        <v>0</v>
      </c>
    </row>
    <row r="4539" spans="1:39">
      <c r="A4539">
        <v>16</v>
      </c>
      <c r="B4539">
        <v>306</v>
      </c>
      <c r="C4539">
        <v>2023</v>
      </c>
      <c r="D4539">
        <v>6</v>
      </c>
      <c r="E4539">
        <v>99</v>
      </c>
      <c r="F4539">
        <v>174</v>
      </c>
      <c r="G4539">
        <v>99</v>
      </c>
      <c r="H4539">
        <v>99</v>
      </c>
      <c r="I4539">
        <v>99</v>
      </c>
      <c r="J4539">
        <v>121</v>
      </c>
      <c r="M4539">
        <v>99</v>
      </c>
      <c r="N4539">
        <v>99</v>
      </c>
      <c r="O4539">
        <v>99</v>
      </c>
      <c r="P4539">
        <v>99</v>
      </c>
      <c r="R4539">
        <v>0</v>
      </c>
    </row>
    <row r="4540" spans="1:39">
      <c r="A4540">
        <v>16</v>
      </c>
      <c r="B4540">
        <v>307</v>
      </c>
      <c r="C4540">
        <v>2023</v>
      </c>
      <c r="D4540">
        <v>7</v>
      </c>
      <c r="E4540">
        <v>99</v>
      </c>
      <c r="F4540">
        <v>174</v>
      </c>
      <c r="G4540">
        <v>99</v>
      </c>
      <c r="H4540">
        <v>99</v>
      </c>
      <c r="I4540">
        <v>99</v>
      </c>
      <c r="J4540">
        <v>121</v>
      </c>
      <c r="M4540">
        <v>99</v>
      </c>
      <c r="N4540">
        <v>99</v>
      </c>
      <c r="O4540">
        <v>99</v>
      </c>
      <c r="P4540">
        <v>99</v>
      </c>
      <c r="R4540">
        <v>0</v>
      </c>
    </row>
    <row r="4541" spans="1:39">
      <c r="A4541">
        <v>16</v>
      </c>
      <c r="B4541">
        <v>308</v>
      </c>
      <c r="C4541">
        <v>2023</v>
      </c>
      <c r="D4541">
        <v>8</v>
      </c>
      <c r="E4541">
        <v>99</v>
      </c>
      <c r="F4541">
        <v>174</v>
      </c>
      <c r="G4541">
        <v>99</v>
      </c>
      <c r="H4541">
        <v>99</v>
      </c>
      <c r="I4541">
        <v>99</v>
      </c>
      <c r="J4541">
        <v>121</v>
      </c>
      <c r="M4541">
        <v>99</v>
      </c>
      <c r="N4541">
        <v>99</v>
      </c>
      <c r="O4541">
        <v>99</v>
      </c>
      <c r="P4541">
        <v>99</v>
      </c>
      <c r="R4541">
        <v>0</v>
      </c>
    </row>
    <row r="4542" spans="1:39">
      <c r="A4542">
        <v>16</v>
      </c>
      <c r="B4542">
        <v>309</v>
      </c>
      <c r="C4542">
        <v>2023</v>
      </c>
      <c r="D4542">
        <v>9</v>
      </c>
      <c r="E4542">
        <v>99</v>
      </c>
      <c r="F4542">
        <v>174</v>
      </c>
      <c r="G4542">
        <v>99</v>
      </c>
      <c r="H4542">
        <v>99</v>
      </c>
      <c r="I4542">
        <v>99</v>
      </c>
      <c r="J4542">
        <v>121</v>
      </c>
      <c r="M4542">
        <v>99</v>
      </c>
      <c r="N4542">
        <v>99</v>
      </c>
      <c r="O4542">
        <v>99</v>
      </c>
      <c r="P4542">
        <v>99</v>
      </c>
      <c r="R4542">
        <v>0</v>
      </c>
    </row>
    <row r="4543" spans="1:39">
      <c r="A4543">
        <v>16</v>
      </c>
      <c r="B4543">
        <v>310</v>
      </c>
      <c r="C4543">
        <v>2023</v>
      </c>
      <c r="D4543">
        <v>10</v>
      </c>
      <c r="E4543">
        <v>99</v>
      </c>
      <c r="F4543">
        <v>174</v>
      </c>
      <c r="G4543">
        <v>99</v>
      </c>
      <c r="H4543">
        <v>99</v>
      </c>
      <c r="I4543">
        <v>99</v>
      </c>
      <c r="J4543">
        <v>121</v>
      </c>
      <c r="M4543">
        <v>99</v>
      </c>
      <c r="N4543">
        <v>99</v>
      </c>
      <c r="O4543">
        <v>99</v>
      </c>
      <c r="P4543">
        <v>99</v>
      </c>
      <c r="R4543">
        <v>0</v>
      </c>
    </row>
    <row r="4544" spans="1:39">
      <c r="A4544">
        <v>16</v>
      </c>
      <c r="B4544">
        <v>311</v>
      </c>
      <c r="C4544">
        <v>2023</v>
      </c>
      <c r="D4544">
        <v>11</v>
      </c>
      <c r="E4544">
        <v>99</v>
      </c>
      <c r="F4544">
        <v>174</v>
      </c>
      <c r="G4544">
        <v>99</v>
      </c>
      <c r="H4544">
        <v>99</v>
      </c>
      <c r="I4544">
        <v>99</v>
      </c>
      <c r="J4544">
        <v>121</v>
      </c>
      <c r="M4544">
        <v>99</v>
      </c>
      <c r="N4544">
        <v>99</v>
      </c>
      <c r="O4544">
        <v>99</v>
      </c>
      <c r="P4544">
        <v>99</v>
      </c>
      <c r="R4544">
        <v>0</v>
      </c>
    </row>
    <row r="4545" spans="1:39">
      <c r="A4545">
        <v>16</v>
      </c>
      <c r="B4545">
        <v>312</v>
      </c>
      <c r="C4545">
        <v>2023</v>
      </c>
      <c r="D4545">
        <v>12</v>
      </c>
      <c r="E4545">
        <v>99</v>
      </c>
      <c r="F4545">
        <v>174</v>
      </c>
      <c r="G4545">
        <v>99</v>
      </c>
      <c r="H4545">
        <v>99</v>
      </c>
      <c r="I4545">
        <v>99</v>
      </c>
      <c r="J4545">
        <v>121</v>
      </c>
      <c r="M4545">
        <v>99</v>
      </c>
      <c r="N4545">
        <v>99</v>
      </c>
      <c r="O4545">
        <v>99</v>
      </c>
      <c r="P4545">
        <v>99</v>
      </c>
      <c r="R4545">
        <v>0</v>
      </c>
    </row>
    <row r="4546" spans="1:39">
      <c r="A4546">
        <v>16</v>
      </c>
      <c r="B4546">
        <v>313</v>
      </c>
      <c r="C4546">
        <v>2023</v>
      </c>
      <c r="D4546">
        <v>1</v>
      </c>
      <c r="E4546">
        <v>99</v>
      </c>
      <c r="F4546">
        <v>174</v>
      </c>
      <c r="G4546">
        <v>99</v>
      </c>
      <c r="H4546">
        <v>99</v>
      </c>
      <c r="I4546">
        <v>99</v>
      </c>
      <c r="J4546">
        <v>134</v>
      </c>
      <c r="M4546">
        <v>99</v>
      </c>
      <c r="N4546">
        <v>99</v>
      </c>
      <c r="O4546">
        <v>99</v>
      </c>
      <c r="P4546">
        <v>99</v>
      </c>
      <c r="Q4546">
        <v>1</v>
      </c>
      <c r="R4546">
        <v>3</v>
      </c>
      <c r="S4546">
        <v>3</v>
      </c>
      <c r="T4546">
        <v>0.16384489350081924</v>
      </c>
      <c r="U4546">
        <v>0.12595620398648816</v>
      </c>
      <c r="V4546">
        <v>0</v>
      </c>
      <c r="W4546">
        <v>62</v>
      </c>
      <c r="X4546">
        <v>114.87901769591905</v>
      </c>
      <c r="Y4546">
        <v>106.03333333333336</v>
      </c>
      <c r="Z4546">
        <v>106.03333333333336</v>
      </c>
      <c r="AA4546">
        <v>6.0796564230408432</v>
      </c>
      <c r="AB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</row>
    <row r="4547" spans="1:39">
      <c r="A4547">
        <v>16</v>
      </c>
      <c r="B4547">
        <v>314</v>
      </c>
      <c r="C4547">
        <v>2023</v>
      </c>
      <c r="D4547">
        <v>2</v>
      </c>
      <c r="E4547">
        <v>99</v>
      </c>
      <c r="F4547">
        <v>174</v>
      </c>
      <c r="G4547">
        <v>99</v>
      </c>
      <c r="H4547">
        <v>99</v>
      </c>
      <c r="I4547">
        <v>99</v>
      </c>
      <c r="J4547">
        <v>134</v>
      </c>
      <c r="M4547">
        <v>99</v>
      </c>
      <c r="N4547">
        <v>99</v>
      </c>
      <c r="O4547">
        <v>99</v>
      </c>
      <c r="P4547">
        <v>99</v>
      </c>
      <c r="R4547">
        <v>0</v>
      </c>
    </row>
    <row r="4548" spans="1:39">
      <c r="A4548">
        <v>16</v>
      </c>
      <c r="B4548">
        <v>315</v>
      </c>
      <c r="C4548">
        <v>2023</v>
      </c>
      <c r="D4548">
        <v>3</v>
      </c>
      <c r="E4548">
        <v>99</v>
      </c>
      <c r="F4548">
        <v>174</v>
      </c>
      <c r="G4548">
        <v>99</v>
      </c>
      <c r="H4548">
        <v>99</v>
      </c>
      <c r="I4548">
        <v>99</v>
      </c>
      <c r="J4548">
        <v>134</v>
      </c>
      <c r="M4548">
        <v>99</v>
      </c>
      <c r="N4548">
        <v>99</v>
      </c>
      <c r="O4548">
        <v>99</v>
      </c>
      <c r="P4548">
        <v>99</v>
      </c>
      <c r="R4548">
        <v>0</v>
      </c>
    </row>
    <row r="4549" spans="1:39">
      <c r="A4549">
        <v>16</v>
      </c>
      <c r="B4549">
        <v>316</v>
      </c>
      <c r="C4549">
        <v>2023</v>
      </c>
      <c r="D4549">
        <v>4</v>
      </c>
      <c r="E4549">
        <v>99</v>
      </c>
      <c r="F4549">
        <v>174</v>
      </c>
      <c r="G4549">
        <v>99</v>
      </c>
      <c r="H4549">
        <v>99</v>
      </c>
      <c r="I4549">
        <v>99</v>
      </c>
      <c r="J4549">
        <v>134</v>
      </c>
      <c r="M4549">
        <v>99</v>
      </c>
      <c r="N4549">
        <v>99</v>
      </c>
      <c r="O4549">
        <v>99</v>
      </c>
      <c r="P4549">
        <v>99</v>
      </c>
      <c r="R4549">
        <v>0</v>
      </c>
    </row>
    <row r="4550" spans="1:39">
      <c r="A4550">
        <v>16</v>
      </c>
      <c r="B4550">
        <v>317</v>
      </c>
      <c r="C4550">
        <v>2023</v>
      </c>
      <c r="D4550">
        <v>5</v>
      </c>
      <c r="E4550">
        <v>99</v>
      </c>
      <c r="F4550">
        <v>174</v>
      </c>
      <c r="G4550">
        <v>99</v>
      </c>
      <c r="H4550">
        <v>99</v>
      </c>
      <c r="I4550">
        <v>99</v>
      </c>
      <c r="J4550">
        <v>134</v>
      </c>
      <c r="M4550">
        <v>99</v>
      </c>
      <c r="N4550">
        <v>99</v>
      </c>
      <c r="O4550">
        <v>99</v>
      </c>
      <c r="P4550">
        <v>99</v>
      </c>
      <c r="R4550">
        <v>0</v>
      </c>
    </row>
    <row r="4551" spans="1:39">
      <c r="A4551">
        <v>16</v>
      </c>
      <c r="B4551">
        <v>318</v>
      </c>
      <c r="C4551">
        <v>2023</v>
      </c>
      <c r="D4551">
        <v>6</v>
      </c>
      <c r="E4551">
        <v>99</v>
      </c>
      <c r="F4551">
        <v>174</v>
      </c>
      <c r="G4551">
        <v>99</v>
      </c>
      <c r="H4551">
        <v>99</v>
      </c>
      <c r="I4551">
        <v>99</v>
      </c>
      <c r="J4551">
        <v>134</v>
      </c>
      <c r="M4551">
        <v>99</v>
      </c>
      <c r="N4551">
        <v>99</v>
      </c>
      <c r="O4551">
        <v>99</v>
      </c>
      <c r="P4551">
        <v>99</v>
      </c>
      <c r="R4551">
        <v>0</v>
      </c>
    </row>
    <row r="4552" spans="1:39">
      <c r="A4552">
        <v>16</v>
      </c>
      <c r="B4552">
        <v>319</v>
      </c>
      <c r="C4552">
        <v>2023</v>
      </c>
      <c r="D4552">
        <v>7</v>
      </c>
      <c r="E4552">
        <v>99</v>
      </c>
      <c r="F4552">
        <v>174</v>
      </c>
      <c r="G4552">
        <v>99</v>
      </c>
      <c r="H4552">
        <v>99</v>
      </c>
      <c r="I4552">
        <v>99</v>
      </c>
      <c r="J4552">
        <v>134</v>
      </c>
      <c r="M4552">
        <v>99</v>
      </c>
      <c r="N4552">
        <v>99</v>
      </c>
      <c r="O4552">
        <v>99</v>
      </c>
      <c r="P4552">
        <v>99</v>
      </c>
      <c r="R4552">
        <v>0</v>
      </c>
    </row>
    <row r="4553" spans="1:39">
      <c r="A4553">
        <v>16</v>
      </c>
      <c r="B4553">
        <v>320</v>
      </c>
      <c r="C4553">
        <v>2023</v>
      </c>
      <c r="D4553">
        <v>8</v>
      </c>
      <c r="E4553">
        <v>99</v>
      </c>
      <c r="F4553">
        <v>174</v>
      </c>
      <c r="G4553">
        <v>99</v>
      </c>
      <c r="H4553">
        <v>99</v>
      </c>
      <c r="I4553">
        <v>99</v>
      </c>
      <c r="J4553">
        <v>134</v>
      </c>
      <c r="M4553">
        <v>99</v>
      </c>
      <c r="N4553">
        <v>99</v>
      </c>
      <c r="O4553">
        <v>99</v>
      </c>
      <c r="P4553">
        <v>99</v>
      </c>
      <c r="R4553">
        <v>0</v>
      </c>
    </row>
    <row r="4554" spans="1:39">
      <c r="A4554">
        <v>16</v>
      </c>
      <c r="B4554">
        <v>321</v>
      </c>
      <c r="C4554">
        <v>2023</v>
      </c>
      <c r="D4554">
        <v>9</v>
      </c>
      <c r="E4554">
        <v>99</v>
      </c>
      <c r="F4554">
        <v>174</v>
      </c>
      <c r="G4554">
        <v>99</v>
      </c>
      <c r="H4554">
        <v>99</v>
      </c>
      <c r="I4554">
        <v>99</v>
      </c>
      <c r="J4554">
        <v>134</v>
      </c>
      <c r="M4554">
        <v>99</v>
      </c>
      <c r="N4554">
        <v>99</v>
      </c>
      <c r="O4554">
        <v>99</v>
      </c>
      <c r="P4554">
        <v>99</v>
      </c>
      <c r="R4554">
        <v>0</v>
      </c>
    </row>
    <row r="4555" spans="1:39">
      <c r="A4555">
        <v>16</v>
      </c>
      <c r="B4555">
        <v>322</v>
      </c>
      <c r="C4555">
        <v>2023</v>
      </c>
      <c r="D4555">
        <v>10</v>
      </c>
      <c r="E4555">
        <v>99</v>
      </c>
      <c r="F4555">
        <v>174</v>
      </c>
      <c r="G4555">
        <v>99</v>
      </c>
      <c r="H4555">
        <v>99</v>
      </c>
      <c r="I4555">
        <v>99</v>
      </c>
      <c r="J4555">
        <v>134</v>
      </c>
      <c r="M4555">
        <v>99</v>
      </c>
      <c r="N4555">
        <v>99</v>
      </c>
      <c r="O4555">
        <v>99</v>
      </c>
      <c r="P4555">
        <v>99</v>
      </c>
      <c r="R4555">
        <v>0</v>
      </c>
    </row>
    <row r="4556" spans="1:39">
      <c r="A4556">
        <v>16</v>
      </c>
      <c r="B4556">
        <v>323</v>
      </c>
      <c r="C4556">
        <v>2023</v>
      </c>
      <c r="D4556">
        <v>11</v>
      </c>
      <c r="E4556">
        <v>99</v>
      </c>
      <c r="F4556">
        <v>174</v>
      </c>
      <c r="G4556">
        <v>99</v>
      </c>
      <c r="H4556">
        <v>99</v>
      </c>
      <c r="I4556">
        <v>99</v>
      </c>
      <c r="J4556">
        <v>134</v>
      </c>
      <c r="M4556">
        <v>99</v>
      </c>
      <c r="N4556">
        <v>99</v>
      </c>
      <c r="O4556">
        <v>99</v>
      </c>
      <c r="P4556">
        <v>99</v>
      </c>
      <c r="R4556">
        <v>0</v>
      </c>
    </row>
    <row r="4557" spans="1:39">
      <c r="A4557">
        <v>16</v>
      </c>
      <c r="B4557">
        <v>324</v>
      </c>
      <c r="C4557">
        <v>2023</v>
      </c>
      <c r="D4557">
        <v>12</v>
      </c>
      <c r="E4557">
        <v>99</v>
      </c>
      <c r="F4557">
        <v>174</v>
      </c>
      <c r="G4557">
        <v>99</v>
      </c>
      <c r="H4557">
        <v>99</v>
      </c>
      <c r="I4557">
        <v>99</v>
      </c>
      <c r="J4557">
        <v>134</v>
      </c>
      <c r="M4557">
        <v>99</v>
      </c>
      <c r="N4557">
        <v>99</v>
      </c>
      <c r="O4557">
        <v>99</v>
      </c>
      <c r="P4557">
        <v>99</v>
      </c>
      <c r="R4557">
        <v>0</v>
      </c>
    </row>
    <row r="4558" spans="1:39">
      <c r="A4558">
        <v>16</v>
      </c>
      <c r="B4558">
        <v>325</v>
      </c>
      <c r="C4558">
        <v>2023</v>
      </c>
      <c r="D4558">
        <v>1</v>
      </c>
      <c r="E4558">
        <v>99</v>
      </c>
      <c r="F4558">
        <v>174</v>
      </c>
      <c r="G4558">
        <v>99</v>
      </c>
      <c r="H4558">
        <v>99</v>
      </c>
      <c r="I4558">
        <v>99</v>
      </c>
      <c r="J4558">
        <v>141</v>
      </c>
      <c r="M4558">
        <v>99</v>
      </c>
      <c r="N4558">
        <v>99</v>
      </c>
      <c r="O4558">
        <v>99</v>
      </c>
      <c r="P4558">
        <v>99</v>
      </c>
      <c r="Q4558">
        <v>15</v>
      </c>
      <c r="R4558">
        <v>144</v>
      </c>
      <c r="S4558">
        <v>143</v>
      </c>
      <c r="T4558">
        <v>8.8834053053670594</v>
      </c>
      <c r="U4558">
        <v>8.8517697245017057</v>
      </c>
      <c r="V4558">
        <v>2.6875</v>
      </c>
      <c r="W4558">
        <v>61.286713286713294</v>
      </c>
      <c r="X4558">
        <v>149.43195497772965</v>
      </c>
      <c r="Y4558">
        <v>136.72222222222223</v>
      </c>
      <c r="Z4558">
        <v>137.67832167832165</v>
      </c>
      <c r="AA4558">
        <v>29.558185216064409</v>
      </c>
      <c r="AB4558">
        <v>3.4734203082949255</v>
      </c>
      <c r="AC4558">
        <v>-58.359820966555162</v>
      </c>
      <c r="AD4558">
        <v>2</v>
      </c>
      <c r="AE4558">
        <v>0</v>
      </c>
      <c r="AF4558">
        <v>0</v>
      </c>
      <c r="AG4558">
        <v>0</v>
      </c>
      <c r="AH4558">
        <v>3</v>
      </c>
      <c r="AI4558">
        <v>1</v>
      </c>
      <c r="AJ4558">
        <v>0</v>
      </c>
      <c r="AK4558">
        <v>0</v>
      </c>
      <c r="AL4558">
        <v>0</v>
      </c>
      <c r="AM4558">
        <v>0</v>
      </c>
    </row>
    <row r="4559" spans="1:39">
      <c r="A4559">
        <v>16</v>
      </c>
      <c r="B4559">
        <v>326</v>
      </c>
      <c r="C4559">
        <v>2023</v>
      </c>
      <c r="D4559">
        <v>2</v>
      </c>
      <c r="E4559">
        <v>99</v>
      </c>
      <c r="F4559">
        <v>174</v>
      </c>
      <c r="G4559">
        <v>99</v>
      </c>
      <c r="H4559">
        <v>99</v>
      </c>
      <c r="I4559">
        <v>99</v>
      </c>
      <c r="J4559">
        <v>141</v>
      </c>
      <c r="M4559">
        <v>99</v>
      </c>
      <c r="N4559">
        <v>99</v>
      </c>
      <c r="O4559">
        <v>99</v>
      </c>
      <c r="P4559">
        <v>99</v>
      </c>
      <c r="Q4559">
        <v>15</v>
      </c>
      <c r="R4559">
        <v>194</v>
      </c>
      <c r="S4559">
        <v>194</v>
      </c>
      <c r="T4559">
        <v>14.285714285714288</v>
      </c>
      <c r="U4559">
        <v>14.110135946495104</v>
      </c>
      <c r="V4559">
        <v>4.2371134020618557</v>
      </c>
      <c r="W4559">
        <v>60.432989690721648</v>
      </c>
      <c r="X4559">
        <v>147.91301336967078</v>
      </c>
      <c r="Y4559">
        <v>136.52371134020618</v>
      </c>
      <c r="Z4559">
        <v>136.52371134020618</v>
      </c>
      <c r="AA4559">
        <v>28.612410879355249</v>
      </c>
      <c r="AB4559">
        <v>3.7852323370243122</v>
      </c>
      <c r="AC4559">
        <v>-62.918617964207279</v>
      </c>
      <c r="AD4559">
        <v>1</v>
      </c>
      <c r="AE4559">
        <v>0</v>
      </c>
      <c r="AF4559">
        <v>0</v>
      </c>
      <c r="AG4559">
        <v>1</v>
      </c>
      <c r="AH4559">
        <v>10</v>
      </c>
      <c r="AI4559">
        <v>1</v>
      </c>
      <c r="AJ4559">
        <v>1</v>
      </c>
      <c r="AK4559">
        <v>0</v>
      </c>
      <c r="AL4559">
        <v>0</v>
      </c>
      <c r="AM4559">
        <v>0</v>
      </c>
    </row>
    <row r="4560" spans="1:39">
      <c r="A4560">
        <v>16</v>
      </c>
      <c r="B4560">
        <v>327</v>
      </c>
      <c r="C4560">
        <v>2023</v>
      </c>
      <c r="D4560">
        <v>3</v>
      </c>
      <c r="E4560">
        <v>99</v>
      </c>
      <c r="F4560">
        <v>174</v>
      </c>
      <c r="G4560">
        <v>99</v>
      </c>
      <c r="H4560">
        <v>99</v>
      </c>
      <c r="I4560">
        <v>99</v>
      </c>
      <c r="J4560">
        <v>141</v>
      </c>
      <c r="M4560">
        <v>99</v>
      </c>
      <c r="N4560">
        <v>99</v>
      </c>
      <c r="O4560">
        <v>99</v>
      </c>
      <c r="P4560">
        <v>99</v>
      </c>
      <c r="Q4560">
        <v>14</v>
      </c>
      <c r="R4560">
        <v>163</v>
      </c>
      <c r="S4560">
        <v>163</v>
      </c>
      <c r="T4560">
        <v>9.78391356542617</v>
      </c>
      <c r="U4560">
        <v>9.6050890304994248</v>
      </c>
      <c r="V4560">
        <v>2.0858895705521472</v>
      </c>
      <c r="W4560">
        <v>61.361963190184014</v>
      </c>
      <c r="X4560">
        <v>148.39447254551379</v>
      </c>
      <c r="Y4560">
        <v>136.96809815950931</v>
      </c>
      <c r="Z4560">
        <v>136.96809815950931</v>
      </c>
      <c r="AA4560">
        <v>27.209863119541712</v>
      </c>
      <c r="AB4560">
        <v>2.9863125093588447</v>
      </c>
      <c r="AC4560">
        <v>-70.014922330744724</v>
      </c>
      <c r="AD4560">
        <v>1</v>
      </c>
      <c r="AE4560">
        <v>0</v>
      </c>
      <c r="AF4560">
        <v>0</v>
      </c>
      <c r="AG4560">
        <v>0</v>
      </c>
      <c r="AH4560">
        <v>5</v>
      </c>
      <c r="AI4560">
        <v>0</v>
      </c>
      <c r="AJ4560">
        <v>0</v>
      </c>
      <c r="AK4560">
        <v>0</v>
      </c>
      <c r="AL4560">
        <v>0</v>
      </c>
      <c r="AM4560">
        <v>0</v>
      </c>
    </row>
    <row r="4561" spans="1:39">
      <c r="A4561">
        <v>16</v>
      </c>
      <c r="B4561">
        <v>328</v>
      </c>
      <c r="C4561">
        <v>2023</v>
      </c>
      <c r="D4561">
        <v>4</v>
      </c>
      <c r="E4561">
        <v>99</v>
      </c>
      <c r="F4561">
        <v>174</v>
      </c>
      <c r="G4561">
        <v>99</v>
      </c>
      <c r="H4561">
        <v>99</v>
      </c>
      <c r="I4561">
        <v>99</v>
      </c>
      <c r="J4561">
        <v>141</v>
      </c>
      <c r="M4561">
        <v>99</v>
      </c>
      <c r="N4561">
        <v>99</v>
      </c>
      <c r="O4561">
        <v>99</v>
      </c>
      <c r="P4561">
        <v>99</v>
      </c>
      <c r="Q4561">
        <v>15</v>
      </c>
      <c r="R4561">
        <v>150</v>
      </c>
      <c r="S4561">
        <v>150</v>
      </c>
      <c r="T4561">
        <v>11.90476190476191</v>
      </c>
      <c r="U4561">
        <v>11.486378034423652</v>
      </c>
      <c r="V4561">
        <v>1.9533333333333336</v>
      </c>
      <c r="W4561">
        <v>61.82</v>
      </c>
      <c r="X4561">
        <v>142.14228963524744</v>
      </c>
      <c r="Y4561">
        <v>131.1973333333334</v>
      </c>
      <c r="Z4561">
        <v>131.1973333333334</v>
      </c>
      <c r="AA4561">
        <v>27.509426134003657</v>
      </c>
      <c r="AB4561">
        <v>2.9867931520835898</v>
      </c>
      <c r="AC4561">
        <v>-56.474775671227611</v>
      </c>
      <c r="AD4561">
        <v>0</v>
      </c>
      <c r="AE4561">
        <v>0</v>
      </c>
      <c r="AF4561">
        <v>0</v>
      </c>
      <c r="AG4561">
        <v>0</v>
      </c>
      <c r="AH4561">
        <v>3</v>
      </c>
      <c r="AI4561">
        <v>0</v>
      </c>
      <c r="AJ4561">
        <v>0</v>
      </c>
      <c r="AK4561">
        <v>0</v>
      </c>
      <c r="AL4561">
        <v>0</v>
      </c>
      <c r="AM4561">
        <v>0</v>
      </c>
    </row>
    <row r="4562" spans="1:39">
      <c r="A4562">
        <v>16</v>
      </c>
      <c r="B4562">
        <v>329</v>
      </c>
      <c r="C4562">
        <v>2023</v>
      </c>
      <c r="D4562">
        <v>5</v>
      </c>
      <c r="E4562">
        <v>99</v>
      </c>
      <c r="F4562">
        <v>174</v>
      </c>
      <c r="G4562">
        <v>99</v>
      </c>
      <c r="H4562">
        <v>99</v>
      </c>
      <c r="I4562">
        <v>99</v>
      </c>
      <c r="J4562">
        <v>141</v>
      </c>
      <c r="M4562">
        <v>99</v>
      </c>
      <c r="N4562">
        <v>99</v>
      </c>
      <c r="O4562">
        <v>99</v>
      </c>
      <c r="P4562">
        <v>99</v>
      </c>
      <c r="R4562">
        <v>0</v>
      </c>
    </row>
    <row r="4563" spans="1:39">
      <c r="A4563">
        <v>16</v>
      </c>
      <c r="B4563">
        <v>330</v>
      </c>
      <c r="C4563">
        <v>2023</v>
      </c>
      <c r="D4563">
        <v>6</v>
      </c>
      <c r="E4563">
        <v>99</v>
      </c>
      <c r="F4563">
        <v>174</v>
      </c>
      <c r="G4563">
        <v>99</v>
      </c>
      <c r="H4563">
        <v>99</v>
      </c>
      <c r="I4563">
        <v>99</v>
      </c>
      <c r="J4563">
        <v>141</v>
      </c>
      <c r="M4563">
        <v>99</v>
      </c>
      <c r="N4563">
        <v>99</v>
      </c>
      <c r="O4563">
        <v>99</v>
      </c>
      <c r="P4563">
        <v>99</v>
      </c>
      <c r="R4563">
        <v>0</v>
      </c>
    </row>
    <row r="4564" spans="1:39">
      <c r="A4564">
        <v>16</v>
      </c>
      <c r="B4564">
        <v>331</v>
      </c>
      <c r="C4564">
        <v>2023</v>
      </c>
      <c r="D4564">
        <v>7</v>
      </c>
      <c r="E4564">
        <v>99</v>
      </c>
      <c r="F4564">
        <v>174</v>
      </c>
      <c r="G4564">
        <v>99</v>
      </c>
      <c r="H4564">
        <v>99</v>
      </c>
      <c r="I4564">
        <v>99</v>
      </c>
      <c r="J4564">
        <v>141</v>
      </c>
      <c r="M4564">
        <v>99</v>
      </c>
      <c r="N4564">
        <v>99</v>
      </c>
      <c r="O4564">
        <v>99</v>
      </c>
      <c r="P4564">
        <v>99</v>
      </c>
      <c r="R4564">
        <v>0</v>
      </c>
    </row>
    <row r="4565" spans="1:39">
      <c r="A4565">
        <v>16</v>
      </c>
      <c r="B4565">
        <v>332</v>
      </c>
      <c r="C4565">
        <v>2023</v>
      </c>
      <c r="D4565">
        <v>8</v>
      </c>
      <c r="E4565">
        <v>99</v>
      </c>
      <c r="F4565">
        <v>174</v>
      </c>
      <c r="G4565">
        <v>99</v>
      </c>
      <c r="H4565">
        <v>99</v>
      </c>
      <c r="I4565">
        <v>99</v>
      </c>
      <c r="J4565">
        <v>141</v>
      </c>
      <c r="M4565">
        <v>99</v>
      </c>
      <c r="N4565">
        <v>99</v>
      </c>
      <c r="O4565">
        <v>99</v>
      </c>
      <c r="P4565">
        <v>99</v>
      </c>
      <c r="R4565">
        <v>0</v>
      </c>
    </row>
    <row r="4566" spans="1:39">
      <c r="A4566">
        <v>16</v>
      </c>
      <c r="B4566">
        <v>333</v>
      </c>
      <c r="C4566">
        <v>2023</v>
      </c>
      <c r="D4566">
        <v>9</v>
      </c>
      <c r="E4566">
        <v>99</v>
      </c>
      <c r="F4566">
        <v>174</v>
      </c>
      <c r="G4566">
        <v>99</v>
      </c>
      <c r="H4566">
        <v>99</v>
      </c>
      <c r="I4566">
        <v>99</v>
      </c>
      <c r="J4566">
        <v>141</v>
      </c>
      <c r="M4566">
        <v>99</v>
      </c>
      <c r="N4566">
        <v>99</v>
      </c>
      <c r="O4566">
        <v>99</v>
      </c>
      <c r="P4566">
        <v>99</v>
      </c>
      <c r="R4566">
        <v>0</v>
      </c>
    </row>
    <row r="4567" spans="1:39">
      <c r="A4567">
        <v>16</v>
      </c>
      <c r="B4567">
        <v>334</v>
      </c>
      <c r="C4567">
        <v>2023</v>
      </c>
      <c r="D4567">
        <v>10</v>
      </c>
      <c r="E4567">
        <v>99</v>
      </c>
      <c r="F4567">
        <v>174</v>
      </c>
      <c r="G4567">
        <v>99</v>
      </c>
      <c r="H4567">
        <v>99</v>
      </c>
      <c r="I4567">
        <v>99</v>
      </c>
      <c r="J4567">
        <v>141</v>
      </c>
      <c r="M4567">
        <v>99</v>
      </c>
      <c r="N4567">
        <v>99</v>
      </c>
      <c r="O4567">
        <v>99</v>
      </c>
      <c r="P4567">
        <v>99</v>
      </c>
      <c r="R4567">
        <v>0</v>
      </c>
    </row>
    <row r="4568" spans="1:39">
      <c r="A4568">
        <v>16</v>
      </c>
      <c r="B4568">
        <v>335</v>
      </c>
      <c r="C4568">
        <v>2023</v>
      </c>
      <c r="D4568">
        <v>11</v>
      </c>
      <c r="E4568">
        <v>99</v>
      </c>
      <c r="F4568">
        <v>174</v>
      </c>
      <c r="G4568">
        <v>99</v>
      </c>
      <c r="H4568">
        <v>99</v>
      </c>
      <c r="I4568">
        <v>99</v>
      </c>
      <c r="J4568">
        <v>141</v>
      </c>
      <c r="M4568">
        <v>99</v>
      </c>
      <c r="N4568">
        <v>99</v>
      </c>
      <c r="O4568">
        <v>99</v>
      </c>
      <c r="P4568">
        <v>99</v>
      </c>
      <c r="R4568">
        <v>0</v>
      </c>
    </row>
    <row r="4569" spans="1:39">
      <c r="A4569">
        <v>16</v>
      </c>
      <c r="B4569">
        <v>336</v>
      </c>
      <c r="C4569">
        <v>2023</v>
      </c>
      <c r="D4569">
        <v>12</v>
      </c>
      <c r="E4569">
        <v>99</v>
      </c>
      <c r="F4569">
        <v>174</v>
      </c>
      <c r="G4569">
        <v>99</v>
      </c>
      <c r="H4569">
        <v>99</v>
      </c>
      <c r="I4569">
        <v>99</v>
      </c>
      <c r="J4569">
        <v>141</v>
      </c>
      <c r="M4569">
        <v>99</v>
      </c>
      <c r="N4569">
        <v>99</v>
      </c>
      <c r="O4569">
        <v>99</v>
      </c>
      <c r="P4569">
        <v>99</v>
      </c>
      <c r="R4569">
        <v>0</v>
      </c>
    </row>
    <row r="4570" spans="1:39">
      <c r="A4570">
        <v>16</v>
      </c>
      <c r="B4570">
        <v>337</v>
      </c>
      <c r="C4570">
        <v>2023</v>
      </c>
      <c r="D4570">
        <v>1</v>
      </c>
      <c r="E4570">
        <v>99</v>
      </c>
      <c r="F4570">
        <v>174</v>
      </c>
      <c r="G4570">
        <v>99</v>
      </c>
      <c r="H4570">
        <v>99</v>
      </c>
      <c r="I4570">
        <v>99</v>
      </c>
      <c r="J4570">
        <v>143</v>
      </c>
      <c r="M4570">
        <v>99</v>
      </c>
      <c r="N4570">
        <v>99</v>
      </c>
      <c r="O4570">
        <v>99</v>
      </c>
      <c r="P4570">
        <v>99</v>
      </c>
      <c r="Q4570">
        <v>3</v>
      </c>
      <c r="R4570">
        <v>12</v>
      </c>
      <c r="S4570">
        <v>12</v>
      </c>
      <c r="T4570">
        <v>0.65537957400327695</v>
      </c>
      <c r="U4570">
        <v>0.84573988083854146</v>
      </c>
      <c r="V4570">
        <v>5.75</v>
      </c>
      <c r="W4570">
        <v>57.83333333333335</v>
      </c>
      <c r="X4570">
        <v>192.84037558685435</v>
      </c>
      <c r="Y4570">
        <v>177.99166666666673</v>
      </c>
      <c r="Z4570">
        <v>177.99166666666673</v>
      </c>
      <c r="AA4570">
        <v>24.252472668896139</v>
      </c>
      <c r="AB4570">
        <v>4.1998677227846928</v>
      </c>
      <c r="AC4570">
        <v>-45.260815363610611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</row>
    <row r="4571" spans="1:39">
      <c r="A4571">
        <v>16</v>
      </c>
      <c r="B4571">
        <v>338</v>
      </c>
      <c r="C4571">
        <v>2023</v>
      </c>
      <c r="D4571">
        <v>2</v>
      </c>
      <c r="E4571">
        <v>99</v>
      </c>
      <c r="F4571">
        <v>174</v>
      </c>
      <c r="G4571">
        <v>99</v>
      </c>
      <c r="H4571">
        <v>99</v>
      </c>
      <c r="I4571">
        <v>99</v>
      </c>
      <c r="J4571">
        <v>143</v>
      </c>
      <c r="M4571">
        <v>99</v>
      </c>
      <c r="N4571">
        <v>99</v>
      </c>
      <c r="O4571">
        <v>99</v>
      </c>
      <c r="P4571">
        <v>99</v>
      </c>
      <c r="Q4571">
        <v>3</v>
      </c>
      <c r="R4571">
        <v>5</v>
      </c>
      <c r="S4571">
        <v>5</v>
      </c>
      <c r="T4571">
        <v>0.36818851251840945</v>
      </c>
      <c r="U4571">
        <v>0.44958557575615488</v>
      </c>
      <c r="V4571">
        <v>5</v>
      </c>
      <c r="W4571">
        <v>60.6</v>
      </c>
      <c r="X4571">
        <v>182.86023835319608</v>
      </c>
      <c r="Y4571">
        <v>168.78</v>
      </c>
      <c r="Z4571">
        <v>168.78</v>
      </c>
      <c r="AA4571">
        <v>33.07261102483438</v>
      </c>
      <c r="AB4571">
        <v>3.8262252939418162</v>
      </c>
      <c r="AC4571">
        <v>-54.880836434154787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</row>
    <row r="4572" spans="1:39">
      <c r="A4572">
        <v>16</v>
      </c>
      <c r="B4572">
        <v>339</v>
      </c>
      <c r="C4572">
        <v>2023</v>
      </c>
      <c r="D4572">
        <v>3</v>
      </c>
      <c r="E4572">
        <v>99</v>
      </c>
      <c r="F4572">
        <v>174</v>
      </c>
      <c r="G4572">
        <v>99</v>
      </c>
      <c r="H4572">
        <v>99</v>
      </c>
      <c r="I4572">
        <v>99</v>
      </c>
      <c r="J4572">
        <v>143</v>
      </c>
      <c r="M4572">
        <v>99</v>
      </c>
      <c r="N4572">
        <v>99</v>
      </c>
      <c r="O4572">
        <v>99</v>
      </c>
      <c r="P4572">
        <v>99</v>
      </c>
      <c r="Q4572">
        <v>5</v>
      </c>
      <c r="R4572">
        <v>19</v>
      </c>
      <c r="S4572">
        <v>19</v>
      </c>
      <c r="T4572">
        <v>1.1404561824729897</v>
      </c>
      <c r="U4572">
        <v>1.2559521453536691</v>
      </c>
      <c r="V4572">
        <v>3.3684210526315783</v>
      </c>
      <c r="W4572">
        <v>61.73684210526315</v>
      </c>
      <c r="X4572">
        <v>166.46518788846438</v>
      </c>
      <c r="Y4572">
        <v>153.64736842105259</v>
      </c>
      <c r="Z4572">
        <v>153.64736842105259</v>
      </c>
      <c r="AA4572">
        <v>29.530490370053837</v>
      </c>
      <c r="AB4572">
        <v>4.1781651130503246</v>
      </c>
      <c r="AC4572">
        <v>-73.347111708570253</v>
      </c>
      <c r="AD4572">
        <v>1</v>
      </c>
      <c r="AE4572">
        <v>0</v>
      </c>
      <c r="AF4572">
        <v>0</v>
      </c>
      <c r="AG4572">
        <v>0</v>
      </c>
      <c r="AH4572">
        <v>1</v>
      </c>
      <c r="AI4572">
        <v>0</v>
      </c>
      <c r="AJ4572">
        <v>0</v>
      </c>
      <c r="AK4572">
        <v>0</v>
      </c>
      <c r="AL4572">
        <v>0</v>
      </c>
      <c r="AM4572">
        <v>0</v>
      </c>
    </row>
    <row r="4573" spans="1:39">
      <c r="A4573">
        <v>16</v>
      </c>
      <c r="B4573">
        <v>340</v>
      </c>
      <c r="C4573">
        <v>2023</v>
      </c>
      <c r="D4573">
        <v>4</v>
      </c>
      <c r="E4573">
        <v>99</v>
      </c>
      <c r="F4573">
        <v>174</v>
      </c>
      <c r="G4573">
        <v>99</v>
      </c>
      <c r="H4573">
        <v>99</v>
      </c>
      <c r="I4573">
        <v>99</v>
      </c>
      <c r="J4573">
        <v>143</v>
      </c>
      <c r="M4573">
        <v>99</v>
      </c>
      <c r="N4573">
        <v>99</v>
      </c>
      <c r="O4573">
        <v>99</v>
      </c>
      <c r="P4573">
        <v>99</v>
      </c>
      <c r="Q4573">
        <v>3</v>
      </c>
      <c r="R4573">
        <v>4</v>
      </c>
      <c r="S4573">
        <v>4</v>
      </c>
      <c r="T4573">
        <v>0.31746031746031739</v>
      </c>
      <c r="U4573">
        <v>0.37570791788240127</v>
      </c>
      <c r="V4573">
        <v>4.75</v>
      </c>
      <c r="W4573">
        <v>54.75</v>
      </c>
      <c r="X4573">
        <v>174.34994582881899</v>
      </c>
      <c r="Y4573">
        <v>160.92500000000001</v>
      </c>
      <c r="Z4573">
        <v>160.92500000000001</v>
      </c>
      <c r="AA4573">
        <v>28.070658613577297</v>
      </c>
      <c r="AB4573">
        <v>5.3560713214071356</v>
      </c>
      <c r="AC4573">
        <v>-97.286503728657038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1</v>
      </c>
      <c r="AJ4573">
        <v>0</v>
      </c>
      <c r="AK4573">
        <v>0</v>
      </c>
      <c r="AL4573">
        <v>0</v>
      </c>
      <c r="AM4573">
        <v>0</v>
      </c>
    </row>
    <row r="4574" spans="1:39">
      <c r="A4574">
        <v>16</v>
      </c>
      <c r="B4574">
        <v>341</v>
      </c>
      <c r="C4574">
        <v>2023</v>
      </c>
      <c r="D4574">
        <v>5</v>
      </c>
      <c r="E4574">
        <v>99</v>
      </c>
      <c r="F4574">
        <v>174</v>
      </c>
      <c r="G4574">
        <v>99</v>
      </c>
      <c r="H4574">
        <v>99</v>
      </c>
      <c r="I4574">
        <v>99</v>
      </c>
      <c r="J4574">
        <v>143</v>
      </c>
      <c r="M4574">
        <v>99</v>
      </c>
      <c r="N4574">
        <v>99</v>
      </c>
      <c r="O4574">
        <v>99</v>
      </c>
      <c r="P4574">
        <v>99</v>
      </c>
      <c r="R4574">
        <v>0</v>
      </c>
    </row>
    <row r="4575" spans="1:39">
      <c r="A4575">
        <v>16</v>
      </c>
      <c r="B4575">
        <v>342</v>
      </c>
      <c r="C4575">
        <v>2023</v>
      </c>
      <c r="D4575">
        <v>6</v>
      </c>
      <c r="E4575">
        <v>99</v>
      </c>
      <c r="F4575">
        <v>174</v>
      </c>
      <c r="G4575">
        <v>99</v>
      </c>
      <c r="H4575">
        <v>99</v>
      </c>
      <c r="I4575">
        <v>99</v>
      </c>
      <c r="J4575">
        <v>143</v>
      </c>
      <c r="M4575">
        <v>99</v>
      </c>
      <c r="N4575">
        <v>99</v>
      </c>
      <c r="O4575">
        <v>99</v>
      </c>
      <c r="P4575">
        <v>99</v>
      </c>
      <c r="R4575">
        <v>0</v>
      </c>
    </row>
    <row r="4576" spans="1:39">
      <c r="A4576">
        <v>16</v>
      </c>
      <c r="B4576">
        <v>343</v>
      </c>
      <c r="C4576">
        <v>2023</v>
      </c>
      <c r="D4576">
        <v>7</v>
      </c>
      <c r="E4576">
        <v>99</v>
      </c>
      <c r="F4576">
        <v>174</v>
      </c>
      <c r="G4576">
        <v>99</v>
      </c>
      <c r="H4576">
        <v>99</v>
      </c>
      <c r="I4576">
        <v>99</v>
      </c>
      <c r="J4576">
        <v>143</v>
      </c>
      <c r="M4576">
        <v>99</v>
      </c>
      <c r="N4576">
        <v>99</v>
      </c>
      <c r="O4576">
        <v>99</v>
      </c>
      <c r="P4576">
        <v>99</v>
      </c>
      <c r="R4576">
        <v>0</v>
      </c>
    </row>
    <row r="4577" spans="1:39">
      <c r="A4577">
        <v>16</v>
      </c>
      <c r="B4577">
        <v>344</v>
      </c>
      <c r="C4577">
        <v>2023</v>
      </c>
      <c r="D4577">
        <v>8</v>
      </c>
      <c r="E4577">
        <v>99</v>
      </c>
      <c r="F4577">
        <v>174</v>
      </c>
      <c r="G4577">
        <v>99</v>
      </c>
      <c r="H4577">
        <v>99</v>
      </c>
      <c r="I4577">
        <v>99</v>
      </c>
      <c r="J4577">
        <v>143</v>
      </c>
      <c r="M4577">
        <v>99</v>
      </c>
      <c r="N4577">
        <v>99</v>
      </c>
      <c r="O4577">
        <v>99</v>
      </c>
      <c r="P4577">
        <v>99</v>
      </c>
      <c r="R4577">
        <v>0</v>
      </c>
    </row>
    <row r="4578" spans="1:39">
      <c r="A4578">
        <v>16</v>
      </c>
      <c r="B4578">
        <v>345</v>
      </c>
      <c r="C4578">
        <v>2023</v>
      </c>
      <c r="D4578">
        <v>9</v>
      </c>
      <c r="E4578">
        <v>99</v>
      </c>
      <c r="F4578">
        <v>174</v>
      </c>
      <c r="G4578">
        <v>99</v>
      </c>
      <c r="H4578">
        <v>99</v>
      </c>
      <c r="I4578">
        <v>99</v>
      </c>
      <c r="J4578">
        <v>143</v>
      </c>
      <c r="M4578">
        <v>99</v>
      </c>
      <c r="N4578">
        <v>99</v>
      </c>
      <c r="O4578">
        <v>99</v>
      </c>
      <c r="P4578">
        <v>99</v>
      </c>
      <c r="R4578">
        <v>0</v>
      </c>
    </row>
    <row r="4579" spans="1:39">
      <c r="A4579">
        <v>16</v>
      </c>
      <c r="B4579">
        <v>346</v>
      </c>
      <c r="C4579">
        <v>2023</v>
      </c>
      <c r="D4579">
        <v>10</v>
      </c>
      <c r="E4579">
        <v>99</v>
      </c>
      <c r="F4579">
        <v>174</v>
      </c>
      <c r="G4579">
        <v>99</v>
      </c>
      <c r="H4579">
        <v>99</v>
      </c>
      <c r="I4579">
        <v>99</v>
      </c>
      <c r="J4579">
        <v>143</v>
      </c>
      <c r="M4579">
        <v>99</v>
      </c>
      <c r="N4579">
        <v>99</v>
      </c>
      <c r="O4579">
        <v>99</v>
      </c>
      <c r="P4579">
        <v>99</v>
      </c>
      <c r="R4579">
        <v>0</v>
      </c>
    </row>
    <row r="4580" spans="1:39">
      <c r="A4580">
        <v>16</v>
      </c>
      <c r="B4580">
        <v>347</v>
      </c>
      <c r="C4580">
        <v>2023</v>
      </c>
      <c r="D4580">
        <v>11</v>
      </c>
      <c r="E4580">
        <v>99</v>
      </c>
      <c r="F4580">
        <v>174</v>
      </c>
      <c r="G4580">
        <v>99</v>
      </c>
      <c r="H4580">
        <v>99</v>
      </c>
      <c r="I4580">
        <v>99</v>
      </c>
      <c r="J4580">
        <v>143</v>
      </c>
      <c r="M4580">
        <v>99</v>
      </c>
      <c r="N4580">
        <v>99</v>
      </c>
      <c r="O4580">
        <v>99</v>
      </c>
      <c r="P4580">
        <v>99</v>
      </c>
      <c r="R4580">
        <v>0</v>
      </c>
    </row>
    <row r="4581" spans="1:39">
      <c r="A4581">
        <v>16</v>
      </c>
      <c r="B4581">
        <v>348</v>
      </c>
      <c r="C4581">
        <v>2023</v>
      </c>
      <c r="D4581">
        <v>12</v>
      </c>
      <c r="E4581">
        <v>99</v>
      </c>
      <c r="F4581">
        <v>174</v>
      </c>
      <c r="G4581">
        <v>99</v>
      </c>
      <c r="H4581">
        <v>99</v>
      </c>
      <c r="I4581">
        <v>99</v>
      </c>
      <c r="J4581">
        <v>143</v>
      </c>
      <c r="M4581">
        <v>99</v>
      </c>
      <c r="N4581">
        <v>99</v>
      </c>
      <c r="O4581">
        <v>99</v>
      </c>
      <c r="P4581">
        <v>99</v>
      </c>
      <c r="R4581">
        <v>0</v>
      </c>
    </row>
    <row r="4582" spans="1:39">
      <c r="A4582">
        <v>16</v>
      </c>
      <c r="B4582">
        <v>349</v>
      </c>
      <c r="C4582">
        <v>2023</v>
      </c>
      <c r="D4582">
        <v>1</v>
      </c>
      <c r="E4582">
        <v>99</v>
      </c>
      <c r="F4582">
        <v>174</v>
      </c>
      <c r="G4582">
        <v>99</v>
      </c>
      <c r="H4582">
        <v>99</v>
      </c>
      <c r="I4582">
        <v>99</v>
      </c>
      <c r="J4582">
        <v>147</v>
      </c>
      <c r="M4582">
        <v>99</v>
      </c>
      <c r="N4582">
        <v>99</v>
      </c>
      <c r="O4582">
        <v>99</v>
      </c>
      <c r="P4582">
        <v>99</v>
      </c>
      <c r="Q4582">
        <v>18</v>
      </c>
      <c r="R4582">
        <v>305</v>
      </c>
      <c r="S4582">
        <v>305</v>
      </c>
      <c r="T4582">
        <v>18.8155459592844</v>
      </c>
      <c r="U4582">
        <v>17.858607276003653</v>
      </c>
      <c r="V4582">
        <v>3.5606557377049191</v>
      </c>
      <c r="W4582">
        <v>60.750819672131151</v>
      </c>
      <c r="X4582">
        <v>141.09692201126049</v>
      </c>
      <c r="Y4582">
        <v>130.23245901639345</v>
      </c>
      <c r="Z4582">
        <v>130.23245901639345</v>
      </c>
      <c r="AA4582">
        <v>26.042708218046119</v>
      </c>
      <c r="AB4582">
        <v>3.722797421242853</v>
      </c>
      <c r="AC4582">
        <v>-53.094982018769393</v>
      </c>
      <c r="AD4582">
        <v>3</v>
      </c>
      <c r="AE4582">
        <v>0</v>
      </c>
      <c r="AF4582">
        <v>0</v>
      </c>
      <c r="AG4582">
        <v>0</v>
      </c>
      <c r="AH4582">
        <v>4</v>
      </c>
      <c r="AI4582">
        <v>0</v>
      </c>
      <c r="AJ4582">
        <v>0</v>
      </c>
      <c r="AK4582">
        <v>2</v>
      </c>
      <c r="AL4582">
        <v>0</v>
      </c>
      <c r="AM4582">
        <v>0</v>
      </c>
    </row>
    <row r="4583" spans="1:39">
      <c r="A4583">
        <v>16</v>
      </c>
      <c r="B4583">
        <v>350</v>
      </c>
      <c r="C4583">
        <v>2023</v>
      </c>
      <c r="D4583">
        <v>2</v>
      </c>
      <c r="E4583">
        <v>99</v>
      </c>
      <c r="F4583">
        <v>174</v>
      </c>
      <c r="G4583">
        <v>99</v>
      </c>
      <c r="H4583">
        <v>99</v>
      </c>
      <c r="I4583">
        <v>99</v>
      </c>
      <c r="J4583">
        <v>147</v>
      </c>
      <c r="M4583">
        <v>99</v>
      </c>
      <c r="N4583">
        <v>99</v>
      </c>
      <c r="O4583">
        <v>99</v>
      </c>
      <c r="P4583">
        <v>99</v>
      </c>
      <c r="Q4583">
        <v>20</v>
      </c>
      <c r="R4583">
        <v>236</v>
      </c>
      <c r="S4583">
        <v>236</v>
      </c>
      <c r="T4583">
        <v>17.378497790868924</v>
      </c>
      <c r="U4583">
        <v>16.96251908567751</v>
      </c>
      <c r="V4583">
        <v>4.1186440677966099</v>
      </c>
      <c r="W4583">
        <v>60.127118644067778</v>
      </c>
      <c r="X4583">
        <v>146.16899572139494</v>
      </c>
      <c r="Y4583">
        <v>134.91398305084749</v>
      </c>
      <c r="Z4583">
        <v>134.91398305084749</v>
      </c>
      <c r="AA4583">
        <v>28.903602486155258</v>
      </c>
      <c r="AB4583">
        <v>4.2933662076164367</v>
      </c>
      <c r="AC4583">
        <v>-64.818133030873881</v>
      </c>
      <c r="AD4583">
        <v>3</v>
      </c>
      <c r="AE4583">
        <v>0</v>
      </c>
      <c r="AF4583">
        <v>0</v>
      </c>
      <c r="AG4583">
        <v>0</v>
      </c>
      <c r="AH4583">
        <v>1</v>
      </c>
      <c r="AI4583">
        <v>1</v>
      </c>
      <c r="AJ4583">
        <v>0</v>
      </c>
      <c r="AK4583">
        <v>0</v>
      </c>
      <c r="AL4583">
        <v>0</v>
      </c>
      <c r="AM4583">
        <v>0</v>
      </c>
    </row>
    <row r="4584" spans="1:39">
      <c r="A4584">
        <v>16</v>
      </c>
      <c r="B4584">
        <v>351</v>
      </c>
      <c r="C4584">
        <v>2023</v>
      </c>
      <c r="D4584">
        <v>3</v>
      </c>
      <c r="E4584">
        <v>99</v>
      </c>
      <c r="F4584">
        <v>174</v>
      </c>
      <c r="G4584">
        <v>99</v>
      </c>
      <c r="H4584">
        <v>99</v>
      </c>
      <c r="I4584">
        <v>99</v>
      </c>
      <c r="J4584">
        <v>147</v>
      </c>
      <c r="M4584">
        <v>99</v>
      </c>
      <c r="N4584">
        <v>99</v>
      </c>
      <c r="O4584">
        <v>99</v>
      </c>
      <c r="P4584">
        <v>99</v>
      </c>
      <c r="Q4584">
        <v>21</v>
      </c>
      <c r="R4584">
        <v>244</v>
      </c>
      <c r="S4584">
        <v>241</v>
      </c>
      <c r="T4584">
        <v>14.645858343337338</v>
      </c>
      <c r="U4584">
        <v>13.668896372869751</v>
      </c>
      <c r="V4584">
        <v>4.2090163934426252</v>
      </c>
      <c r="W4584">
        <v>60.477178423236495</v>
      </c>
      <c r="X4584">
        <v>142.68422641777519</v>
      </c>
      <c r="Y4584">
        <v>130.21147540983617</v>
      </c>
      <c r="Z4584">
        <v>131.83236514522835</v>
      </c>
      <c r="AA4584">
        <v>25.579589207659659</v>
      </c>
      <c r="AB4584">
        <v>4.1387373950791071</v>
      </c>
      <c r="AC4584">
        <v>-58.724717685145883</v>
      </c>
      <c r="AD4584">
        <v>5</v>
      </c>
      <c r="AE4584">
        <v>0</v>
      </c>
      <c r="AF4584">
        <v>0</v>
      </c>
      <c r="AG4584">
        <v>0</v>
      </c>
      <c r="AH4584">
        <v>3</v>
      </c>
      <c r="AI4584">
        <v>0</v>
      </c>
      <c r="AJ4584">
        <v>0</v>
      </c>
      <c r="AK4584">
        <v>0</v>
      </c>
      <c r="AL4584">
        <v>0</v>
      </c>
      <c r="AM4584">
        <v>1</v>
      </c>
    </row>
    <row r="4585" spans="1:39">
      <c r="A4585">
        <v>16</v>
      </c>
      <c r="B4585">
        <v>352</v>
      </c>
      <c r="C4585">
        <v>2023</v>
      </c>
      <c r="D4585">
        <v>4</v>
      </c>
      <c r="E4585">
        <v>99</v>
      </c>
      <c r="F4585">
        <v>174</v>
      </c>
      <c r="G4585">
        <v>99</v>
      </c>
      <c r="H4585">
        <v>99</v>
      </c>
      <c r="I4585">
        <v>99</v>
      </c>
      <c r="J4585">
        <v>147</v>
      </c>
      <c r="M4585">
        <v>99</v>
      </c>
      <c r="N4585">
        <v>99</v>
      </c>
      <c r="O4585">
        <v>99</v>
      </c>
      <c r="P4585">
        <v>99</v>
      </c>
      <c r="Q4585">
        <v>18</v>
      </c>
      <c r="R4585">
        <v>182</v>
      </c>
      <c r="S4585">
        <v>180</v>
      </c>
      <c r="T4585">
        <v>14.444444444444445</v>
      </c>
      <c r="U4585">
        <v>13.513286355738263</v>
      </c>
      <c r="V4585">
        <v>3.434065934065933</v>
      </c>
      <c r="W4585">
        <v>61.43333333333333</v>
      </c>
      <c r="X4585">
        <v>139.69437929351258</v>
      </c>
      <c r="Y4585">
        <v>127.2104395604396</v>
      </c>
      <c r="Z4585">
        <v>128.62388888888896</v>
      </c>
      <c r="AA4585">
        <v>23.678228077213319</v>
      </c>
      <c r="AB4585">
        <v>3.2456808907292216</v>
      </c>
      <c r="AC4585">
        <v>-54.841094702808839</v>
      </c>
      <c r="AD4585">
        <v>4</v>
      </c>
      <c r="AE4585">
        <v>0</v>
      </c>
      <c r="AF4585">
        <v>0</v>
      </c>
      <c r="AG4585">
        <v>0</v>
      </c>
      <c r="AH4585">
        <v>1</v>
      </c>
      <c r="AI4585">
        <v>0</v>
      </c>
      <c r="AJ4585">
        <v>0</v>
      </c>
      <c r="AK4585">
        <v>0</v>
      </c>
      <c r="AL4585">
        <v>0</v>
      </c>
      <c r="AM4585">
        <v>0</v>
      </c>
    </row>
    <row r="4586" spans="1:39">
      <c r="A4586">
        <v>16</v>
      </c>
      <c r="B4586">
        <v>353</v>
      </c>
      <c r="C4586">
        <v>2023</v>
      </c>
      <c r="D4586">
        <v>5</v>
      </c>
      <c r="E4586">
        <v>99</v>
      </c>
      <c r="F4586">
        <v>174</v>
      </c>
      <c r="G4586">
        <v>99</v>
      </c>
      <c r="H4586">
        <v>99</v>
      </c>
      <c r="I4586">
        <v>99</v>
      </c>
      <c r="J4586">
        <v>147</v>
      </c>
      <c r="M4586">
        <v>99</v>
      </c>
      <c r="N4586">
        <v>99</v>
      </c>
      <c r="O4586">
        <v>99</v>
      </c>
      <c r="P4586">
        <v>99</v>
      </c>
      <c r="R4586">
        <v>0</v>
      </c>
    </row>
    <row r="4587" spans="1:39">
      <c r="A4587">
        <v>16</v>
      </c>
      <c r="B4587">
        <v>354</v>
      </c>
      <c r="C4587">
        <v>2023</v>
      </c>
      <c r="D4587">
        <v>6</v>
      </c>
      <c r="E4587">
        <v>99</v>
      </c>
      <c r="F4587">
        <v>174</v>
      </c>
      <c r="G4587">
        <v>99</v>
      </c>
      <c r="H4587">
        <v>99</v>
      </c>
      <c r="I4587">
        <v>99</v>
      </c>
      <c r="J4587">
        <v>147</v>
      </c>
      <c r="M4587">
        <v>99</v>
      </c>
      <c r="N4587">
        <v>99</v>
      </c>
      <c r="O4587">
        <v>99</v>
      </c>
      <c r="P4587">
        <v>99</v>
      </c>
      <c r="R4587">
        <v>0</v>
      </c>
    </row>
    <row r="4588" spans="1:39">
      <c r="A4588">
        <v>16</v>
      </c>
      <c r="B4588">
        <v>355</v>
      </c>
      <c r="C4588">
        <v>2023</v>
      </c>
      <c r="D4588">
        <v>7</v>
      </c>
      <c r="E4588">
        <v>99</v>
      </c>
      <c r="F4588">
        <v>174</v>
      </c>
      <c r="G4588">
        <v>99</v>
      </c>
      <c r="H4588">
        <v>99</v>
      </c>
      <c r="I4588">
        <v>99</v>
      </c>
      <c r="J4588">
        <v>147</v>
      </c>
      <c r="M4588">
        <v>99</v>
      </c>
      <c r="N4588">
        <v>99</v>
      </c>
      <c r="O4588">
        <v>99</v>
      </c>
      <c r="P4588">
        <v>99</v>
      </c>
      <c r="R4588">
        <v>0</v>
      </c>
    </row>
    <row r="4589" spans="1:39">
      <c r="A4589">
        <v>16</v>
      </c>
      <c r="B4589">
        <v>356</v>
      </c>
      <c r="C4589">
        <v>2023</v>
      </c>
      <c r="D4589">
        <v>8</v>
      </c>
      <c r="E4589">
        <v>99</v>
      </c>
      <c r="F4589">
        <v>174</v>
      </c>
      <c r="G4589">
        <v>99</v>
      </c>
      <c r="H4589">
        <v>99</v>
      </c>
      <c r="I4589">
        <v>99</v>
      </c>
      <c r="J4589">
        <v>147</v>
      </c>
      <c r="M4589">
        <v>99</v>
      </c>
      <c r="N4589">
        <v>99</v>
      </c>
      <c r="O4589">
        <v>99</v>
      </c>
      <c r="P4589">
        <v>99</v>
      </c>
      <c r="R4589">
        <v>0</v>
      </c>
    </row>
    <row r="4590" spans="1:39">
      <c r="A4590">
        <v>16</v>
      </c>
      <c r="B4590">
        <v>357</v>
      </c>
      <c r="C4590">
        <v>2023</v>
      </c>
      <c r="D4590">
        <v>9</v>
      </c>
      <c r="E4590">
        <v>99</v>
      </c>
      <c r="F4590">
        <v>174</v>
      </c>
      <c r="G4590">
        <v>99</v>
      </c>
      <c r="H4590">
        <v>99</v>
      </c>
      <c r="I4590">
        <v>99</v>
      </c>
      <c r="J4590">
        <v>147</v>
      </c>
      <c r="M4590">
        <v>99</v>
      </c>
      <c r="N4590">
        <v>99</v>
      </c>
      <c r="O4590">
        <v>99</v>
      </c>
      <c r="P4590">
        <v>99</v>
      </c>
      <c r="R4590">
        <v>0</v>
      </c>
    </row>
    <row r="4591" spans="1:39">
      <c r="A4591">
        <v>16</v>
      </c>
      <c r="B4591">
        <v>358</v>
      </c>
      <c r="C4591">
        <v>2023</v>
      </c>
      <c r="D4591">
        <v>10</v>
      </c>
      <c r="E4591">
        <v>99</v>
      </c>
      <c r="F4591">
        <v>174</v>
      </c>
      <c r="G4591">
        <v>99</v>
      </c>
      <c r="H4591">
        <v>99</v>
      </c>
      <c r="I4591">
        <v>99</v>
      </c>
      <c r="J4591">
        <v>147</v>
      </c>
      <c r="M4591">
        <v>99</v>
      </c>
      <c r="N4591">
        <v>99</v>
      </c>
      <c r="O4591">
        <v>99</v>
      </c>
      <c r="P4591">
        <v>99</v>
      </c>
      <c r="R4591">
        <v>0</v>
      </c>
    </row>
    <row r="4592" spans="1:39">
      <c r="A4592">
        <v>16</v>
      </c>
      <c r="B4592">
        <v>359</v>
      </c>
      <c r="C4592">
        <v>2023</v>
      </c>
      <c r="D4592">
        <v>11</v>
      </c>
      <c r="E4592">
        <v>99</v>
      </c>
      <c r="F4592">
        <v>174</v>
      </c>
      <c r="G4592">
        <v>99</v>
      </c>
      <c r="H4592">
        <v>99</v>
      </c>
      <c r="I4592">
        <v>99</v>
      </c>
      <c r="J4592">
        <v>147</v>
      </c>
      <c r="M4592">
        <v>99</v>
      </c>
      <c r="N4592">
        <v>99</v>
      </c>
      <c r="O4592">
        <v>99</v>
      </c>
      <c r="P4592">
        <v>99</v>
      </c>
      <c r="R4592">
        <v>0</v>
      </c>
    </row>
    <row r="4593" spans="1:39">
      <c r="A4593">
        <v>16</v>
      </c>
      <c r="B4593">
        <v>360</v>
      </c>
      <c r="C4593">
        <v>2023</v>
      </c>
      <c r="D4593">
        <v>12</v>
      </c>
      <c r="E4593">
        <v>99</v>
      </c>
      <c r="F4593">
        <v>174</v>
      </c>
      <c r="G4593">
        <v>99</v>
      </c>
      <c r="H4593">
        <v>99</v>
      </c>
      <c r="I4593">
        <v>99</v>
      </c>
      <c r="J4593">
        <v>147</v>
      </c>
      <c r="M4593">
        <v>99</v>
      </c>
      <c r="N4593">
        <v>99</v>
      </c>
      <c r="O4593">
        <v>99</v>
      </c>
      <c r="P4593">
        <v>99</v>
      </c>
      <c r="R4593">
        <v>0</v>
      </c>
    </row>
    <row r="4594" spans="1:39">
      <c r="A4594">
        <v>16</v>
      </c>
      <c r="B4594">
        <v>361</v>
      </c>
      <c r="C4594">
        <v>2023</v>
      </c>
      <c r="D4594">
        <v>1</v>
      </c>
      <c r="E4594">
        <v>99</v>
      </c>
      <c r="F4594">
        <v>174</v>
      </c>
      <c r="G4594">
        <v>99</v>
      </c>
      <c r="H4594">
        <v>99</v>
      </c>
      <c r="I4594">
        <v>99</v>
      </c>
      <c r="J4594">
        <v>155</v>
      </c>
      <c r="M4594">
        <v>99</v>
      </c>
      <c r="N4594">
        <v>99</v>
      </c>
      <c r="O4594">
        <v>99</v>
      </c>
      <c r="P4594">
        <v>99</v>
      </c>
      <c r="R4594">
        <v>0</v>
      </c>
    </row>
    <row r="4595" spans="1:39">
      <c r="A4595">
        <v>16</v>
      </c>
      <c r="B4595">
        <v>362</v>
      </c>
      <c r="C4595">
        <v>2023</v>
      </c>
      <c r="D4595">
        <v>2</v>
      </c>
      <c r="E4595">
        <v>99</v>
      </c>
      <c r="F4595">
        <v>174</v>
      </c>
      <c r="G4595">
        <v>99</v>
      </c>
      <c r="H4595">
        <v>99</v>
      </c>
      <c r="I4595">
        <v>99</v>
      </c>
      <c r="J4595">
        <v>155</v>
      </c>
      <c r="M4595">
        <v>99</v>
      </c>
      <c r="N4595">
        <v>99</v>
      </c>
      <c r="O4595">
        <v>99</v>
      </c>
      <c r="P4595">
        <v>99</v>
      </c>
      <c r="R4595">
        <v>0</v>
      </c>
    </row>
    <row r="4596" spans="1:39">
      <c r="A4596">
        <v>16</v>
      </c>
      <c r="B4596">
        <v>363</v>
      </c>
      <c r="C4596">
        <v>2023</v>
      </c>
      <c r="D4596">
        <v>3</v>
      </c>
      <c r="E4596">
        <v>99</v>
      </c>
      <c r="F4596">
        <v>174</v>
      </c>
      <c r="G4596">
        <v>99</v>
      </c>
      <c r="H4596">
        <v>99</v>
      </c>
      <c r="I4596">
        <v>99</v>
      </c>
      <c r="J4596">
        <v>155</v>
      </c>
      <c r="M4596">
        <v>99</v>
      </c>
      <c r="N4596">
        <v>99</v>
      </c>
      <c r="O4596">
        <v>99</v>
      </c>
      <c r="P4596">
        <v>99</v>
      </c>
      <c r="Q4596">
        <v>1</v>
      </c>
      <c r="R4596">
        <v>3</v>
      </c>
      <c r="S4596">
        <v>3</v>
      </c>
      <c r="T4596">
        <v>0.17421602787456444</v>
      </c>
      <c r="U4596">
        <v>0.21126446467852536</v>
      </c>
      <c r="V4596">
        <v>15</v>
      </c>
      <c r="W4596">
        <v>58</v>
      </c>
      <c r="X4596">
        <v>177.56229685807153</v>
      </c>
      <c r="Y4596">
        <v>163.89</v>
      </c>
      <c r="Z4596">
        <v>163.89</v>
      </c>
      <c r="AA4596">
        <v>28.113193818324245</v>
      </c>
      <c r="AB4596">
        <v>1.6329931618554523</v>
      </c>
      <c r="AC4596">
        <v>-99.908543175219108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</row>
    <row r="4597" spans="1:39">
      <c r="A4597">
        <v>16</v>
      </c>
      <c r="B4597">
        <v>364</v>
      </c>
      <c r="C4597">
        <v>2023</v>
      </c>
      <c r="D4597">
        <v>4</v>
      </c>
      <c r="E4597">
        <v>99</v>
      </c>
      <c r="F4597">
        <v>174</v>
      </c>
      <c r="G4597">
        <v>99</v>
      </c>
      <c r="H4597">
        <v>99</v>
      </c>
      <c r="I4597">
        <v>99</v>
      </c>
      <c r="J4597">
        <v>155</v>
      </c>
      <c r="M4597">
        <v>99</v>
      </c>
      <c r="N4597">
        <v>99</v>
      </c>
      <c r="O4597">
        <v>99</v>
      </c>
      <c r="P4597">
        <v>99</v>
      </c>
      <c r="R4597">
        <v>0</v>
      </c>
    </row>
    <row r="4598" spans="1:39">
      <c r="A4598">
        <v>16</v>
      </c>
      <c r="B4598">
        <v>365</v>
      </c>
      <c r="C4598">
        <v>2023</v>
      </c>
      <c r="D4598">
        <v>5</v>
      </c>
      <c r="E4598">
        <v>99</v>
      </c>
      <c r="F4598">
        <v>174</v>
      </c>
      <c r="G4598">
        <v>99</v>
      </c>
      <c r="H4598">
        <v>99</v>
      </c>
      <c r="I4598">
        <v>99</v>
      </c>
      <c r="J4598">
        <v>155</v>
      </c>
      <c r="M4598">
        <v>99</v>
      </c>
      <c r="N4598">
        <v>99</v>
      </c>
      <c r="O4598">
        <v>99</v>
      </c>
      <c r="P4598">
        <v>99</v>
      </c>
      <c r="R4598">
        <v>0</v>
      </c>
    </row>
    <row r="4599" spans="1:39">
      <c r="A4599">
        <v>16</v>
      </c>
      <c r="B4599">
        <v>366</v>
      </c>
      <c r="C4599">
        <v>2023</v>
      </c>
      <c r="D4599">
        <v>6</v>
      </c>
      <c r="E4599">
        <v>99</v>
      </c>
      <c r="F4599">
        <v>174</v>
      </c>
      <c r="G4599">
        <v>99</v>
      </c>
      <c r="H4599">
        <v>99</v>
      </c>
      <c r="I4599">
        <v>99</v>
      </c>
      <c r="J4599">
        <v>155</v>
      </c>
      <c r="M4599">
        <v>99</v>
      </c>
      <c r="N4599">
        <v>99</v>
      </c>
      <c r="O4599">
        <v>99</v>
      </c>
      <c r="P4599">
        <v>99</v>
      </c>
      <c r="R4599">
        <v>0</v>
      </c>
    </row>
    <row r="4600" spans="1:39">
      <c r="A4600">
        <v>16</v>
      </c>
      <c r="B4600">
        <v>367</v>
      </c>
      <c r="C4600">
        <v>2023</v>
      </c>
      <c r="D4600">
        <v>7</v>
      </c>
      <c r="E4600">
        <v>99</v>
      </c>
      <c r="F4600">
        <v>174</v>
      </c>
      <c r="G4600">
        <v>99</v>
      </c>
      <c r="H4600">
        <v>99</v>
      </c>
      <c r="I4600">
        <v>99</v>
      </c>
      <c r="J4600">
        <v>155</v>
      </c>
      <c r="M4600">
        <v>99</v>
      </c>
      <c r="N4600">
        <v>99</v>
      </c>
      <c r="O4600">
        <v>99</v>
      </c>
      <c r="P4600">
        <v>99</v>
      </c>
      <c r="R4600">
        <v>0</v>
      </c>
    </row>
    <row r="4601" spans="1:39">
      <c r="A4601">
        <v>16</v>
      </c>
      <c r="B4601">
        <v>368</v>
      </c>
      <c r="C4601">
        <v>2023</v>
      </c>
      <c r="D4601">
        <v>8</v>
      </c>
      <c r="E4601">
        <v>99</v>
      </c>
      <c r="F4601">
        <v>174</v>
      </c>
      <c r="G4601">
        <v>99</v>
      </c>
      <c r="H4601">
        <v>99</v>
      </c>
      <c r="I4601">
        <v>99</v>
      </c>
      <c r="J4601">
        <v>155</v>
      </c>
      <c r="M4601">
        <v>99</v>
      </c>
      <c r="N4601">
        <v>99</v>
      </c>
      <c r="O4601">
        <v>99</v>
      </c>
      <c r="P4601">
        <v>99</v>
      </c>
      <c r="R4601">
        <v>0</v>
      </c>
    </row>
    <row r="4602" spans="1:39">
      <c r="A4602">
        <v>16</v>
      </c>
      <c r="B4602">
        <v>369</v>
      </c>
      <c r="C4602">
        <v>2023</v>
      </c>
      <c r="D4602">
        <v>9</v>
      </c>
      <c r="E4602">
        <v>99</v>
      </c>
      <c r="F4602">
        <v>174</v>
      </c>
      <c r="G4602">
        <v>99</v>
      </c>
      <c r="H4602">
        <v>99</v>
      </c>
      <c r="I4602">
        <v>99</v>
      </c>
      <c r="J4602">
        <v>155</v>
      </c>
      <c r="M4602">
        <v>99</v>
      </c>
      <c r="N4602">
        <v>99</v>
      </c>
      <c r="O4602">
        <v>99</v>
      </c>
      <c r="P4602">
        <v>99</v>
      </c>
      <c r="R4602">
        <v>0</v>
      </c>
    </row>
    <row r="4603" spans="1:39">
      <c r="A4603">
        <v>16</v>
      </c>
      <c r="B4603">
        <v>370</v>
      </c>
      <c r="C4603">
        <v>2023</v>
      </c>
      <c r="D4603">
        <v>10</v>
      </c>
      <c r="E4603">
        <v>99</v>
      </c>
      <c r="F4603">
        <v>174</v>
      </c>
      <c r="G4603">
        <v>99</v>
      </c>
      <c r="H4603">
        <v>99</v>
      </c>
      <c r="I4603">
        <v>99</v>
      </c>
      <c r="J4603">
        <v>155</v>
      </c>
      <c r="M4603">
        <v>99</v>
      </c>
      <c r="N4603">
        <v>99</v>
      </c>
      <c r="O4603">
        <v>99</v>
      </c>
      <c r="P4603">
        <v>99</v>
      </c>
      <c r="R4603">
        <v>0</v>
      </c>
    </row>
    <row r="4604" spans="1:39">
      <c r="A4604">
        <v>16</v>
      </c>
      <c r="B4604">
        <v>371</v>
      </c>
      <c r="C4604">
        <v>2023</v>
      </c>
      <c r="D4604">
        <v>11</v>
      </c>
      <c r="E4604">
        <v>99</v>
      </c>
      <c r="F4604">
        <v>174</v>
      </c>
      <c r="G4604">
        <v>99</v>
      </c>
      <c r="H4604">
        <v>99</v>
      </c>
      <c r="I4604">
        <v>99</v>
      </c>
      <c r="J4604">
        <v>155</v>
      </c>
      <c r="M4604">
        <v>99</v>
      </c>
      <c r="N4604">
        <v>99</v>
      </c>
      <c r="O4604">
        <v>99</v>
      </c>
      <c r="P4604">
        <v>99</v>
      </c>
      <c r="R4604">
        <v>0</v>
      </c>
    </row>
    <row r="4605" spans="1:39">
      <c r="A4605">
        <v>16</v>
      </c>
      <c r="B4605">
        <v>372</v>
      </c>
      <c r="C4605">
        <v>2023</v>
      </c>
      <c r="D4605">
        <v>12</v>
      </c>
      <c r="E4605">
        <v>99</v>
      </c>
      <c r="F4605">
        <v>174</v>
      </c>
      <c r="G4605">
        <v>99</v>
      </c>
      <c r="H4605">
        <v>99</v>
      </c>
      <c r="I4605">
        <v>99</v>
      </c>
      <c r="J4605">
        <v>155</v>
      </c>
      <c r="M4605">
        <v>99</v>
      </c>
      <c r="N4605">
        <v>99</v>
      </c>
      <c r="O4605">
        <v>99</v>
      </c>
      <c r="P4605">
        <v>99</v>
      </c>
      <c r="R4605">
        <v>0</v>
      </c>
    </row>
    <row r="4606" spans="1:39">
      <c r="A4606">
        <v>16</v>
      </c>
      <c r="B4606">
        <v>373</v>
      </c>
      <c r="C4606">
        <v>2023</v>
      </c>
      <c r="D4606">
        <v>1</v>
      </c>
      <c r="E4606">
        <v>99</v>
      </c>
      <c r="F4606">
        <v>174</v>
      </c>
      <c r="G4606">
        <v>99</v>
      </c>
      <c r="H4606">
        <v>99</v>
      </c>
      <c r="I4606">
        <v>99</v>
      </c>
      <c r="J4606">
        <v>160</v>
      </c>
      <c r="M4606">
        <v>99</v>
      </c>
      <c r="N4606">
        <v>99</v>
      </c>
      <c r="O4606">
        <v>99</v>
      </c>
      <c r="P4606">
        <v>99</v>
      </c>
      <c r="Q4606">
        <v>29</v>
      </c>
      <c r="R4606">
        <v>397</v>
      </c>
      <c r="S4606">
        <v>397</v>
      </c>
      <c r="T4606">
        <v>24.491054904380004</v>
      </c>
      <c r="U4606">
        <v>23.280630953858203</v>
      </c>
      <c r="V4606">
        <v>7.59949622166247</v>
      </c>
      <c r="W4606">
        <v>58.659949622166245</v>
      </c>
      <c r="X4606">
        <v>141.31036948293141</v>
      </c>
      <c r="Y4606">
        <v>130.42947103274548</v>
      </c>
      <c r="Z4606">
        <v>130.42947103274548</v>
      </c>
      <c r="AA4606">
        <v>29.786111803914125</v>
      </c>
      <c r="AB4606">
        <v>3.712967676228375</v>
      </c>
      <c r="AC4606">
        <v>-58.346526675409301</v>
      </c>
      <c r="AD4606">
        <v>15</v>
      </c>
      <c r="AE4606">
        <v>0</v>
      </c>
      <c r="AF4606">
        <v>0</v>
      </c>
      <c r="AG4606">
        <v>1</v>
      </c>
      <c r="AH4606">
        <v>31</v>
      </c>
      <c r="AI4606">
        <v>13</v>
      </c>
      <c r="AJ4606">
        <v>2</v>
      </c>
      <c r="AK4606">
        <v>6</v>
      </c>
      <c r="AL4606">
        <v>0</v>
      </c>
      <c r="AM4606">
        <v>0</v>
      </c>
    </row>
    <row r="4607" spans="1:39">
      <c r="A4607">
        <v>16</v>
      </c>
      <c r="B4607">
        <v>374</v>
      </c>
      <c r="C4607">
        <v>2023</v>
      </c>
      <c r="D4607">
        <v>2</v>
      </c>
      <c r="E4607">
        <v>99</v>
      </c>
      <c r="F4607">
        <v>174</v>
      </c>
      <c r="G4607">
        <v>99</v>
      </c>
      <c r="H4607">
        <v>99</v>
      </c>
      <c r="I4607">
        <v>99</v>
      </c>
      <c r="J4607">
        <v>160</v>
      </c>
      <c r="M4607">
        <v>99</v>
      </c>
      <c r="N4607">
        <v>99</v>
      </c>
      <c r="O4607">
        <v>99</v>
      </c>
      <c r="P4607">
        <v>99</v>
      </c>
      <c r="Q4607">
        <v>22</v>
      </c>
      <c r="R4607">
        <v>222</v>
      </c>
      <c r="S4607">
        <v>222</v>
      </c>
      <c r="T4607">
        <v>16.347569955817381</v>
      </c>
      <c r="U4607">
        <v>15.802354956842128</v>
      </c>
      <c r="V4607">
        <v>7.8873873873873892</v>
      </c>
      <c r="W4607">
        <v>58.662162162162176</v>
      </c>
      <c r="X4607">
        <v>144.75906025201797</v>
      </c>
      <c r="Y4607">
        <v>133.61261261261259</v>
      </c>
      <c r="Z4607">
        <v>133.61261261261259</v>
      </c>
      <c r="AA4607">
        <v>27.11600909112752</v>
      </c>
      <c r="AB4607">
        <v>3.1648848677251342</v>
      </c>
      <c r="AC4607">
        <v>-51.671439861367695</v>
      </c>
      <c r="AD4607">
        <v>3</v>
      </c>
      <c r="AE4607">
        <v>0</v>
      </c>
      <c r="AF4607">
        <v>0</v>
      </c>
      <c r="AG4607">
        <v>0</v>
      </c>
      <c r="AH4607">
        <v>18</v>
      </c>
      <c r="AI4607">
        <v>7</v>
      </c>
      <c r="AJ4607">
        <v>3</v>
      </c>
      <c r="AK4607">
        <v>1</v>
      </c>
      <c r="AL4607">
        <v>0</v>
      </c>
      <c r="AM4607">
        <v>0</v>
      </c>
    </row>
    <row r="4608" spans="1:39">
      <c r="A4608">
        <v>16</v>
      </c>
      <c r="B4608">
        <v>375</v>
      </c>
      <c r="C4608">
        <v>2023</v>
      </c>
      <c r="D4608">
        <v>3</v>
      </c>
      <c r="E4608">
        <v>99</v>
      </c>
      <c r="F4608">
        <v>174</v>
      </c>
      <c r="G4608">
        <v>99</v>
      </c>
      <c r="H4608">
        <v>99</v>
      </c>
      <c r="I4608">
        <v>99</v>
      </c>
      <c r="J4608">
        <v>160</v>
      </c>
      <c r="M4608">
        <v>99</v>
      </c>
      <c r="N4608">
        <v>99</v>
      </c>
      <c r="O4608">
        <v>99</v>
      </c>
      <c r="P4608">
        <v>99</v>
      </c>
      <c r="Q4608">
        <v>29</v>
      </c>
      <c r="R4608">
        <v>416</v>
      </c>
      <c r="S4608">
        <v>416</v>
      </c>
      <c r="T4608">
        <v>24.969987995198078</v>
      </c>
      <c r="U4608">
        <v>24.956031134431154</v>
      </c>
      <c r="V4608">
        <v>7.6346153846153859</v>
      </c>
      <c r="W4608">
        <v>58.483173076923087</v>
      </c>
      <c r="X4608">
        <v>151.07274564547041</v>
      </c>
      <c r="Y4608">
        <v>139.44014423076925</v>
      </c>
      <c r="Z4608">
        <v>139.44014423076925</v>
      </c>
      <c r="AA4608">
        <v>30.943779649836724</v>
      </c>
      <c r="AB4608">
        <v>3.2172470208426378</v>
      </c>
      <c r="AC4608">
        <v>-63.982541890288658</v>
      </c>
      <c r="AD4608">
        <v>12</v>
      </c>
      <c r="AE4608">
        <v>0</v>
      </c>
      <c r="AF4608">
        <v>0</v>
      </c>
      <c r="AG4608">
        <v>1</v>
      </c>
      <c r="AH4608">
        <v>31</v>
      </c>
      <c r="AI4608">
        <v>8</v>
      </c>
      <c r="AJ4608">
        <v>5</v>
      </c>
      <c r="AK4608">
        <v>11</v>
      </c>
      <c r="AL4608">
        <v>0</v>
      </c>
      <c r="AM4608">
        <v>0</v>
      </c>
    </row>
    <row r="4609" spans="1:39">
      <c r="A4609">
        <v>16</v>
      </c>
      <c r="B4609">
        <v>376</v>
      </c>
      <c r="C4609">
        <v>2023</v>
      </c>
      <c r="D4609">
        <v>4</v>
      </c>
      <c r="E4609">
        <v>99</v>
      </c>
      <c r="F4609">
        <v>174</v>
      </c>
      <c r="G4609">
        <v>99</v>
      </c>
      <c r="H4609">
        <v>99</v>
      </c>
      <c r="I4609">
        <v>99</v>
      </c>
      <c r="J4609">
        <v>160</v>
      </c>
      <c r="M4609">
        <v>99</v>
      </c>
      <c r="N4609">
        <v>99</v>
      </c>
      <c r="O4609">
        <v>99</v>
      </c>
      <c r="P4609">
        <v>99</v>
      </c>
      <c r="Q4609">
        <v>22</v>
      </c>
      <c r="R4609">
        <v>337</v>
      </c>
      <c r="S4609">
        <v>337</v>
      </c>
      <c r="T4609">
        <v>26.746031746031758</v>
      </c>
      <c r="U4609">
        <v>26.660553703702639</v>
      </c>
      <c r="V4609">
        <v>9.534124629080118</v>
      </c>
      <c r="W4609">
        <v>58.127596439169139</v>
      </c>
      <c r="X4609">
        <v>146.84890902135012</v>
      </c>
      <c r="Y4609">
        <v>135.54154302670631</v>
      </c>
      <c r="Z4609">
        <v>135.54154302670631</v>
      </c>
      <c r="AA4609">
        <v>31.270316524491687</v>
      </c>
      <c r="AB4609">
        <v>2.9654355783734898</v>
      </c>
      <c r="AC4609">
        <v>-63.48018127315855</v>
      </c>
      <c r="AD4609">
        <v>10</v>
      </c>
      <c r="AE4609">
        <v>0</v>
      </c>
      <c r="AF4609">
        <v>2</v>
      </c>
      <c r="AG4609">
        <v>1</v>
      </c>
      <c r="AH4609">
        <v>15</v>
      </c>
      <c r="AI4609">
        <v>4</v>
      </c>
      <c r="AJ4609">
        <v>4</v>
      </c>
      <c r="AK4609">
        <v>5</v>
      </c>
      <c r="AL4609">
        <v>0</v>
      </c>
      <c r="AM4609">
        <v>0</v>
      </c>
    </row>
    <row r="4610" spans="1:39">
      <c r="A4610">
        <v>16</v>
      </c>
      <c r="B4610">
        <v>377</v>
      </c>
      <c r="C4610">
        <v>2023</v>
      </c>
      <c r="D4610">
        <v>5</v>
      </c>
      <c r="E4610">
        <v>99</v>
      </c>
      <c r="F4610">
        <v>174</v>
      </c>
      <c r="G4610">
        <v>99</v>
      </c>
      <c r="H4610">
        <v>99</v>
      </c>
      <c r="I4610">
        <v>99</v>
      </c>
      <c r="J4610">
        <v>160</v>
      </c>
      <c r="M4610">
        <v>99</v>
      </c>
      <c r="N4610">
        <v>99</v>
      </c>
      <c r="O4610">
        <v>99</v>
      </c>
      <c r="P4610">
        <v>99</v>
      </c>
      <c r="Q4610">
        <v>1</v>
      </c>
      <c r="R4610">
        <v>1</v>
      </c>
      <c r="S4610">
        <v>1</v>
      </c>
      <c r="T4610">
        <v>100</v>
      </c>
      <c r="U4610">
        <v>100</v>
      </c>
      <c r="V4610">
        <v>0</v>
      </c>
      <c r="W4610">
        <v>61</v>
      </c>
      <c r="X4610">
        <v>135.86132177681475</v>
      </c>
      <c r="Y4610">
        <v>125.4</v>
      </c>
      <c r="Z4610">
        <v>125.4</v>
      </c>
      <c r="AA4610">
        <v>0</v>
      </c>
      <c r="AB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</row>
    <row r="4611" spans="1:39">
      <c r="A4611">
        <v>16</v>
      </c>
      <c r="B4611">
        <v>378</v>
      </c>
      <c r="C4611">
        <v>2023</v>
      </c>
      <c r="D4611">
        <v>6</v>
      </c>
      <c r="E4611">
        <v>99</v>
      </c>
      <c r="F4611">
        <v>174</v>
      </c>
      <c r="G4611">
        <v>99</v>
      </c>
      <c r="H4611">
        <v>99</v>
      </c>
      <c r="I4611">
        <v>99</v>
      </c>
      <c r="J4611">
        <v>160</v>
      </c>
      <c r="M4611">
        <v>99</v>
      </c>
      <c r="N4611">
        <v>99</v>
      </c>
      <c r="O4611">
        <v>99</v>
      </c>
      <c r="P4611">
        <v>99</v>
      </c>
      <c r="R4611">
        <v>0</v>
      </c>
    </row>
    <row r="4612" spans="1:39">
      <c r="A4612">
        <v>16</v>
      </c>
      <c r="B4612">
        <v>379</v>
      </c>
      <c r="C4612">
        <v>2023</v>
      </c>
      <c r="D4612">
        <v>7</v>
      </c>
      <c r="E4612">
        <v>99</v>
      </c>
      <c r="F4612">
        <v>174</v>
      </c>
      <c r="G4612">
        <v>99</v>
      </c>
      <c r="H4612">
        <v>99</v>
      </c>
      <c r="I4612">
        <v>99</v>
      </c>
      <c r="J4612">
        <v>160</v>
      </c>
      <c r="M4612">
        <v>99</v>
      </c>
      <c r="N4612">
        <v>99</v>
      </c>
      <c r="O4612">
        <v>99</v>
      </c>
      <c r="P4612">
        <v>99</v>
      </c>
      <c r="R4612">
        <v>0</v>
      </c>
    </row>
    <row r="4613" spans="1:39">
      <c r="A4613">
        <v>16</v>
      </c>
      <c r="B4613">
        <v>380</v>
      </c>
      <c r="C4613">
        <v>2023</v>
      </c>
      <c r="D4613">
        <v>8</v>
      </c>
      <c r="E4613">
        <v>99</v>
      </c>
      <c r="F4613">
        <v>174</v>
      </c>
      <c r="G4613">
        <v>99</v>
      </c>
      <c r="H4613">
        <v>99</v>
      </c>
      <c r="I4613">
        <v>99</v>
      </c>
      <c r="J4613">
        <v>160</v>
      </c>
      <c r="M4613">
        <v>99</v>
      </c>
      <c r="N4613">
        <v>99</v>
      </c>
      <c r="O4613">
        <v>99</v>
      </c>
      <c r="P4613">
        <v>99</v>
      </c>
      <c r="R4613">
        <v>0</v>
      </c>
    </row>
    <row r="4614" spans="1:39">
      <c r="A4614">
        <v>16</v>
      </c>
      <c r="B4614">
        <v>381</v>
      </c>
      <c r="C4614">
        <v>2023</v>
      </c>
      <c r="D4614">
        <v>9</v>
      </c>
      <c r="E4614">
        <v>99</v>
      </c>
      <c r="F4614">
        <v>174</v>
      </c>
      <c r="G4614">
        <v>99</v>
      </c>
      <c r="H4614">
        <v>99</v>
      </c>
      <c r="I4614">
        <v>99</v>
      </c>
      <c r="J4614">
        <v>160</v>
      </c>
      <c r="M4614">
        <v>99</v>
      </c>
      <c r="N4614">
        <v>99</v>
      </c>
      <c r="O4614">
        <v>99</v>
      </c>
      <c r="P4614">
        <v>99</v>
      </c>
      <c r="R4614">
        <v>0</v>
      </c>
    </row>
    <row r="4615" spans="1:39">
      <c r="A4615">
        <v>16</v>
      </c>
      <c r="B4615">
        <v>382</v>
      </c>
      <c r="C4615">
        <v>2023</v>
      </c>
      <c r="D4615">
        <v>10</v>
      </c>
      <c r="E4615">
        <v>99</v>
      </c>
      <c r="F4615">
        <v>174</v>
      </c>
      <c r="G4615">
        <v>99</v>
      </c>
      <c r="H4615">
        <v>99</v>
      </c>
      <c r="I4615">
        <v>99</v>
      </c>
      <c r="J4615">
        <v>160</v>
      </c>
      <c r="M4615">
        <v>99</v>
      </c>
      <c r="N4615">
        <v>99</v>
      </c>
      <c r="O4615">
        <v>99</v>
      </c>
      <c r="P4615">
        <v>99</v>
      </c>
      <c r="R4615">
        <v>0</v>
      </c>
    </row>
    <row r="4616" spans="1:39">
      <c r="A4616">
        <v>16</v>
      </c>
      <c r="B4616">
        <v>383</v>
      </c>
      <c r="C4616">
        <v>2023</v>
      </c>
      <c r="D4616">
        <v>11</v>
      </c>
      <c r="E4616">
        <v>99</v>
      </c>
      <c r="F4616">
        <v>174</v>
      </c>
      <c r="G4616">
        <v>99</v>
      </c>
      <c r="H4616">
        <v>99</v>
      </c>
      <c r="I4616">
        <v>99</v>
      </c>
      <c r="J4616">
        <v>160</v>
      </c>
      <c r="M4616">
        <v>99</v>
      </c>
      <c r="N4616">
        <v>99</v>
      </c>
      <c r="O4616">
        <v>99</v>
      </c>
      <c r="P4616">
        <v>99</v>
      </c>
      <c r="R4616">
        <v>0</v>
      </c>
    </row>
    <row r="4617" spans="1:39">
      <c r="A4617">
        <v>16</v>
      </c>
      <c r="B4617">
        <v>384</v>
      </c>
      <c r="C4617">
        <v>2023</v>
      </c>
      <c r="D4617">
        <v>12</v>
      </c>
      <c r="E4617">
        <v>99</v>
      </c>
      <c r="F4617">
        <v>174</v>
      </c>
      <c r="G4617">
        <v>99</v>
      </c>
      <c r="H4617">
        <v>99</v>
      </c>
      <c r="I4617">
        <v>99</v>
      </c>
      <c r="J4617">
        <v>160</v>
      </c>
      <c r="M4617">
        <v>99</v>
      </c>
      <c r="N4617">
        <v>99</v>
      </c>
      <c r="O4617">
        <v>99</v>
      </c>
      <c r="P4617">
        <v>99</v>
      </c>
      <c r="R4617">
        <v>0</v>
      </c>
    </row>
    <row r="4618" spans="1:39">
      <c r="A4618">
        <v>16</v>
      </c>
      <c r="B4618">
        <v>385</v>
      </c>
      <c r="C4618">
        <v>2023</v>
      </c>
      <c r="D4618">
        <v>1</v>
      </c>
      <c r="E4618">
        <v>99</v>
      </c>
      <c r="F4618">
        <v>174</v>
      </c>
      <c r="G4618">
        <v>99</v>
      </c>
      <c r="H4618">
        <v>99</v>
      </c>
      <c r="I4618">
        <v>99</v>
      </c>
      <c r="J4618">
        <v>171</v>
      </c>
      <c r="M4618">
        <v>99</v>
      </c>
      <c r="N4618">
        <v>99</v>
      </c>
      <c r="O4618">
        <v>99</v>
      </c>
      <c r="P4618">
        <v>99</v>
      </c>
      <c r="Q4618">
        <v>1</v>
      </c>
      <c r="R4618">
        <v>2</v>
      </c>
      <c r="S4618">
        <v>2</v>
      </c>
      <c r="T4618">
        <v>0.12338062924120916</v>
      </c>
      <c r="U4618">
        <v>0.11676171258904376</v>
      </c>
      <c r="V4618">
        <v>12.5</v>
      </c>
      <c r="W4618">
        <v>56.5</v>
      </c>
      <c r="X4618">
        <v>140.68255687973999</v>
      </c>
      <c r="Y4618">
        <v>129.85</v>
      </c>
      <c r="Z4618">
        <v>129.85</v>
      </c>
      <c r="AA4618">
        <v>2.25</v>
      </c>
      <c r="AB4618">
        <v>2.5</v>
      </c>
      <c r="AC4618">
        <v>100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</row>
    <row r="4619" spans="1:39">
      <c r="A4619">
        <v>16</v>
      </c>
      <c r="B4619">
        <v>386</v>
      </c>
      <c r="C4619">
        <v>2023</v>
      </c>
      <c r="D4619">
        <v>2</v>
      </c>
      <c r="E4619">
        <v>99</v>
      </c>
      <c r="F4619">
        <v>174</v>
      </c>
      <c r="G4619">
        <v>99</v>
      </c>
      <c r="H4619">
        <v>99</v>
      </c>
      <c r="I4619">
        <v>99</v>
      </c>
      <c r="J4619">
        <v>171</v>
      </c>
      <c r="M4619">
        <v>99</v>
      </c>
      <c r="N4619">
        <v>99</v>
      </c>
      <c r="O4619">
        <v>99</v>
      </c>
      <c r="P4619">
        <v>99</v>
      </c>
      <c r="Q4619">
        <v>1</v>
      </c>
      <c r="R4619">
        <v>1</v>
      </c>
      <c r="S4619">
        <v>1</v>
      </c>
      <c r="T4619">
        <v>7.3637702503681887E-2</v>
      </c>
      <c r="U4619">
        <v>8.3002053208684617E-2</v>
      </c>
      <c r="V4619">
        <v>14</v>
      </c>
      <c r="W4619">
        <v>57</v>
      </c>
      <c r="X4619">
        <v>168.79739978331531</v>
      </c>
      <c r="Y4619">
        <v>155.80000000000001</v>
      </c>
      <c r="Z4619">
        <v>155.80000000000001</v>
      </c>
      <c r="AA4619">
        <v>0</v>
      </c>
      <c r="AB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</row>
    <row r="4620" spans="1:39">
      <c r="A4620">
        <v>16</v>
      </c>
      <c r="B4620">
        <v>387</v>
      </c>
      <c r="C4620">
        <v>2023</v>
      </c>
      <c r="D4620">
        <v>3</v>
      </c>
      <c r="E4620">
        <v>99</v>
      </c>
      <c r="F4620">
        <v>174</v>
      </c>
      <c r="G4620">
        <v>99</v>
      </c>
      <c r="H4620">
        <v>99</v>
      </c>
      <c r="I4620">
        <v>99</v>
      </c>
      <c r="J4620">
        <v>171</v>
      </c>
      <c r="M4620">
        <v>99</v>
      </c>
      <c r="N4620">
        <v>99</v>
      </c>
      <c r="O4620">
        <v>99</v>
      </c>
      <c r="P4620">
        <v>99</v>
      </c>
      <c r="R4620">
        <v>0</v>
      </c>
    </row>
    <row r="4621" spans="1:39">
      <c r="A4621">
        <v>16</v>
      </c>
      <c r="B4621">
        <v>388</v>
      </c>
      <c r="C4621">
        <v>2023</v>
      </c>
      <c r="D4621">
        <v>4</v>
      </c>
      <c r="E4621">
        <v>99</v>
      </c>
      <c r="F4621">
        <v>174</v>
      </c>
      <c r="G4621">
        <v>99</v>
      </c>
      <c r="H4621">
        <v>99</v>
      </c>
      <c r="I4621">
        <v>99</v>
      </c>
      <c r="J4621">
        <v>171</v>
      </c>
      <c r="M4621">
        <v>99</v>
      </c>
      <c r="N4621">
        <v>99</v>
      </c>
      <c r="O4621">
        <v>99</v>
      </c>
      <c r="P4621">
        <v>99</v>
      </c>
      <c r="R4621">
        <v>0</v>
      </c>
    </row>
    <row r="4622" spans="1:39">
      <c r="A4622">
        <v>16</v>
      </c>
      <c r="B4622">
        <v>389</v>
      </c>
      <c r="C4622">
        <v>2023</v>
      </c>
      <c r="D4622">
        <v>5</v>
      </c>
      <c r="E4622">
        <v>99</v>
      </c>
      <c r="F4622">
        <v>174</v>
      </c>
      <c r="G4622">
        <v>99</v>
      </c>
      <c r="H4622">
        <v>99</v>
      </c>
      <c r="I4622">
        <v>99</v>
      </c>
      <c r="J4622">
        <v>171</v>
      </c>
      <c r="M4622">
        <v>99</v>
      </c>
      <c r="N4622">
        <v>99</v>
      </c>
      <c r="O4622">
        <v>99</v>
      </c>
      <c r="P4622">
        <v>99</v>
      </c>
      <c r="R4622">
        <v>0</v>
      </c>
    </row>
    <row r="4623" spans="1:39">
      <c r="A4623">
        <v>16</v>
      </c>
      <c r="B4623">
        <v>390</v>
      </c>
      <c r="C4623">
        <v>2023</v>
      </c>
      <c r="D4623">
        <v>6</v>
      </c>
      <c r="E4623">
        <v>99</v>
      </c>
      <c r="F4623">
        <v>174</v>
      </c>
      <c r="G4623">
        <v>99</v>
      </c>
      <c r="H4623">
        <v>99</v>
      </c>
      <c r="I4623">
        <v>99</v>
      </c>
      <c r="J4623">
        <v>171</v>
      </c>
      <c r="M4623">
        <v>99</v>
      </c>
      <c r="N4623">
        <v>99</v>
      </c>
      <c r="O4623">
        <v>99</v>
      </c>
      <c r="P4623">
        <v>99</v>
      </c>
      <c r="R4623">
        <v>0</v>
      </c>
    </row>
    <row r="4624" spans="1:39">
      <c r="A4624">
        <v>16</v>
      </c>
      <c r="B4624">
        <v>391</v>
      </c>
      <c r="C4624">
        <v>2023</v>
      </c>
      <c r="D4624">
        <v>7</v>
      </c>
      <c r="E4624">
        <v>99</v>
      </c>
      <c r="F4624">
        <v>174</v>
      </c>
      <c r="G4624">
        <v>99</v>
      </c>
      <c r="H4624">
        <v>99</v>
      </c>
      <c r="I4624">
        <v>99</v>
      </c>
      <c r="J4624">
        <v>171</v>
      </c>
      <c r="M4624">
        <v>99</v>
      </c>
      <c r="N4624">
        <v>99</v>
      </c>
      <c r="O4624">
        <v>99</v>
      </c>
      <c r="P4624">
        <v>99</v>
      </c>
      <c r="R4624">
        <v>0</v>
      </c>
    </row>
    <row r="4625" spans="1:39">
      <c r="A4625">
        <v>16</v>
      </c>
      <c r="B4625">
        <v>392</v>
      </c>
      <c r="C4625">
        <v>2023</v>
      </c>
      <c r="D4625">
        <v>8</v>
      </c>
      <c r="E4625">
        <v>99</v>
      </c>
      <c r="F4625">
        <v>174</v>
      </c>
      <c r="G4625">
        <v>99</v>
      </c>
      <c r="H4625">
        <v>99</v>
      </c>
      <c r="I4625">
        <v>99</v>
      </c>
      <c r="J4625">
        <v>171</v>
      </c>
      <c r="M4625">
        <v>99</v>
      </c>
      <c r="N4625">
        <v>99</v>
      </c>
      <c r="O4625">
        <v>99</v>
      </c>
      <c r="P4625">
        <v>99</v>
      </c>
      <c r="R4625">
        <v>0</v>
      </c>
    </row>
    <row r="4626" spans="1:39">
      <c r="A4626">
        <v>16</v>
      </c>
      <c r="B4626">
        <v>393</v>
      </c>
      <c r="C4626">
        <v>2023</v>
      </c>
      <c r="D4626">
        <v>9</v>
      </c>
      <c r="E4626">
        <v>99</v>
      </c>
      <c r="F4626">
        <v>174</v>
      </c>
      <c r="G4626">
        <v>99</v>
      </c>
      <c r="H4626">
        <v>99</v>
      </c>
      <c r="I4626">
        <v>99</v>
      </c>
      <c r="J4626">
        <v>171</v>
      </c>
      <c r="M4626">
        <v>99</v>
      </c>
      <c r="N4626">
        <v>99</v>
      </c>
      <c r="O4626">
        <v>99</v>
      </c>
      <c r="P4626">
        <v>99</v>
      </c>
      <c r="R4626">
        <v>0</v>
      </c>
    </row>
    <row r="4627" spans="1:39">
      <c r="A4627">
        <v>16</v>
      </c>
      <c r="B4627">
        <v>394</v>
      </c>
      <c r="C4627">
        <v>2023</v>
      </c>
      <c r="D4627">
        <v>10</v>
      </c>
      <c r="E4627">
        <v>99</v>
      </c>
      <c r="F4627">
        <v>174</v>
      </c>
      <c r="G4627">
        <v>99</v>
      </c>
      <c r="H4627">
        <v>99</v>
      </c>
      <c r="I4627">
        <v>99</v>
      </c>
      <c r="J4627">
        <v>171</v>
      </c>
      <c r="M4627">
        <v>99</v>
      </c>
      <c r="N4627">
        <v>99</v>
      </c>
      <c r="O4627">
        <v>99</v>
      </c>
      <c r="P4627">
        <v>99</v>
      </c>
      <c r="R4627">
        <v>0</v>
      </c>
    </row>
    <row r="4628" spans="1:39">
      <c r="A4628">
        <v>16</v>
      </c>
      <c r="B4628">
        <v>395</v>
      </c>
      <c r="C4628">
        <v>2023</v>
      </c>
      <c r="D4628">
        <v>11</v>
      </c>
      <c r="E4628">
        <v>99</v>
      </c>
      <c r="F4628">
        <v>174</v>
      </c>
      <c r="G4628">
        <v>99</v>
      </c>
      <c r="H4628">
        <v>99</v>
      </c>
      <c r="I4628">
        <v>99</v>
      </c>
      <c r="J4628">
        <v>171</v>
      </c>
      <c r="M4628">
        <v>99</v>
      </c>
      <c r="N4628">
        <v>99</v>
      </c>
      <c r="O4628">
        <v>99</v>
      </c>
      <c r="P4628">
        <v>99</v>
      </c>
      <c r="R4628">
        <v>0</v>
      </c>
    </row>
    <row r="4629" spans="1:39">
      <c r="A4629">
        <v>16</v>
      </c>
      <c r="B4629">
        <v>396</v>
      </c>
      <c r="C4629">
        <v>2023</v>
      </c>
      <c r="D4629">
        <v>12</v>
      </c>
      <c r="E4629">
        <v>99</v>
      </c>
      <c r="F4629">
        <v>174</v>
      </c>
      <c r="G4629">
        <v>99</v>
      </c>
      <c r="H4629">
        <v>99</v>
      </c>
      <c r="I4629">
        <v>99</v>
      </c>
      <c r="J4629">
        <v>171</v>
      </c>
      <c r="M4629">
        <v>99</v>
      </c>
      <c r="N4629">
        <v>99</v>
      </c>
      <c r="O4629">
        <v>99</v>
      </c>
      <c r="P4629">
        <v>99</v>
      </c>
      <c r="R4629">
        <v>0</v>
      </c>
    </row>
    <row r="4630" spans="1:39">
      <c r="A4630">
        <v>16</v>
      </c>
      <c r="B4630">
        <v>397</v>
      </c>
      <c r="C4630">
        <v>2023</v>
      </c>
      <c r="D4630">
        <v>1</v>
      </c>
      <c r="E4630">
        <v>99</v>
      </c>
      <c r="F4630">
        <v>174</v>
      </c>
      <c r="G4630">
        <v>99</v>
      </c>
      <c r="H4630">
        <v>99</v>
      </c>
      <c r="I4630">
        <v>99</v>
      </c>
      <c r="J4630">
        <v>181</v>
      </c>
      <c r="M4630">
        <v>99</v>
      </c>
      <c r="N4630">
        <v>99</v>
      </c>
      <c r="O4630">
        <v>99</v>
      </c>
      <c r="P4630">
        <v>99</v>
      </c>
      <c r="Q4630">
        <v>3</v>
      </c>
      <c r="R4630">
        <v>9</v>
      </c>
      <c r="S4630">
        <v>9</v>
      </c>
      <c r="T4630">
        <v>0.55521283158544121</v>
      </c>
      <c r="U4630">
        <v>0.69508512769604003</v>
      </c>
      <c r="V4630">
        <v>3.1111111111111112</v>
      </c>
      <c r="W4630">
        <v>61.33333333333335</v>
      </c>
      <c r="X4630">
        <v>186.10810160105927</v>
      </c>
      <c r="Y4630">
        <v>171.7777777777778</v>
      </c>
      <c r="Z4630">
        <v>171.7777777777778</v>
      </c>
      <c r="AA4630">
        <v>40.487824720739106</v>
      </c>
      <c r="AB4630">
        <v>1.6329931618552047</v>
      </c>
      <c r="AC4630">
        <v>-85.158529542032298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</row>
    <row r="4631" spans="1:39">
      <c r="A4631">
        <v>16</v>
      </c>
      <c r="B4631">
        <v>398</v>
      </c>
      <c r="C4631">
        <v>2023</v>
      </c>
      <c r="D4631">
        <v>2</v>
      </c>
      <c r="E4631">
        <v>99</v>
      </c>
      <c r="F4631">
        <v>174</v>
      </c>
      <c r="G4631">
        <v>99</v>
      </c>
      <c r="H4631">
        <v>99</v>
      </c>
      <c r="I4631">
        <v>99</v>
      </c>
      <c r="J4631">
        <v>181</v>
      </c>
      <c r="M4631">
        <v>99</v>
      </c>
      <c r="N4631">
        <v>99</v>
      </c>
      <c r="O4631">
        <v>99</v>
      </c>
      <c r="P4631">
        <v>99</v>
      </c>
      <c r="Q4631">
        <v>4</v>
      </c>
      <c r="R4631">
        <v>18</v>
      </c>
      <c r="S4631">
        <v>18</v>
      </c>
      <c r="T4631">
        <v>1.3254786450662739</v>
      </c>
      <c r="U4631">
        <v>1.4195055890535313</v>
      </c>
      <c r="V4631">
        <v>1.5555555555555556</v>
      </c>
      <c r="W4631">
        <v>62.444444444444443</v>
      </c>
      <c r="X4631">
        <v>160.37679065848084</v>
      </c>
      <c r="Y4631">
        <v>148.0277777777778</v>
      </c>
      <c r="Z4631">
        <v>148.0277777777778</v>
      </c>
      <c r="AA4631">
        <v>46.052166139855323</v>
      </c>
      <c r="AB4631">
        <v>1.9212907184212924</v>
      </c>
      <c r="AC4631">
        <v>-88.182425494353467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</row>
    <row r="4632" spans="1:39">
      <c r="A4632">
        <v>16</v>
      </c>
      <c r="B4632">
        <v>399</v>
      </c>
      <c r="C4632">
        <v>2023</v>
      </c>
      <c r="D4632">
        <v>3</v>
      </c>
      <c r="E4632">
        <v>99</v>
      </c>
      <c r="F4632">
        <v>174</v>
      </c>
      <c r="G4632">
        <v>99</v>
      </c>
      <c r="H4632">
        <v>99</v>
      </c>
      <c r="I4632">
        <v>99</v>
      </c>
      <c r="J4632">
        <v>181</v>
      </c>
      <c r="M4632">
        <v>99</v>
      </c>
      <c r="N4632">
        <v>99</v>
      </c>
      <c r="O4632">
        <v>99</v>
      </c>
      <c r="P4632">
        <v>99</v>
      </c>
      <c r="Q4632">
        <v>4</v>
      </c>
      <c r="R4632">
        <v>22</v>
      </c>
      <c r="S4632">
        <v>22</v>
      </c>
      <c r="T4632">
        <v>1.3205282112845138</v>
      </c>
      <c r="U4632">
        <v>1.4874125140037819</v>
      </c>
      <c r="V4632">
        <v>0</v>
      </c>
      <c r="W4632">
        <v>62.77272727272728</v>
      </c>
      <c r="X4632">
        <v>170.26002166847229</v>
      </c>
      <c r="Y4632">
        <v>157.15</v>
      </c>
      <c r="Z4632">
        <v>157.15</v>
      </c>
      <c r="AA4632">
        <v>33.077879865003894</v>
      </c>
      <c r="AB4632">
        <v>1.2767792641079423</v>
      </c>
      <c r="AC4632">
        <v>-66.497739736304482</v>
      </c>
      <c r="AD4632">
        <v>0</v>
      </c>
      <c r="AE4632">
        <v>0</v>
      </c>
      <c r="AF4632">
        <v>0</v>
      </c>
      <c r="AG4632">
        <v>0</v>
      </c>
      <c r="AH4632">
        <v>3</v>
      </c>
      <c r="AI4632">
        <v>0</v>
      </c>
      <c r="AJ4632">
        <v>1</v>
      </c>
      <c r="AK4632">
        <v>0</v>
      </c>
      <c r="AL4632">
        <v>0</v>
      </c>
      <c r="AM4632">
        <v>0</v>
      </c>
    </row>
    <row r="4633" spans="1:39">
      <c r="A4633">
        <v>16</v>
      </c>
      <c r="B4633">
        <v>400</v>
      </c>
      <c r="C4633">
        <v>2023</v>
      </c>
      <c r="D4633">
        <v>4</v>
      </c>
      <c r="E4633">
        <v>99</v>
      </c>
      <c r="F4633">
        <v>174</v>
      </c>
      <c r="G4633">
        <v>99</v>
      </c>
      <c r="H4633">
        <v>99</v>
      </c>
      <c r="I4633">
        <v>99</v>
      </c>
      <c r="J4633">
        <v>181</v>
      </c>
      <c r="M4633">
        <v>99</v>
      </c>
      <c r="N4633">
        <v>99</v>
      </c>
      <c r="O4633">
        <v>99</v>
      </c>
      <c r="P4633">
        <v>99</v>
      </c>
      <c r="Q4633">
        <v>4</v>
      </c>
      <c r="R4633">
        <v>15</v>
      </c>
      <c r="S4633">
        <v>15</v>
      </c>
      <c r="T4633">
        <v>1.1904761904761909</v>
      </c>
      <c r="U4633">
        <v>1.2469510575795584</v>
      </c>
      <c r="V4633">
        <v>0</v>
      </c>
      <c r="W4633">
        <v>62.8</v>
      </c>
      <c r="X4633">
        <v>154.30841459010475</v>
      </c>
      <c r="Y4633">
        <v>142.4266666666667</v>
      </c>
      <c r="Z4633">
        <v>142.4266666666667</v>
      </c>
      <c r="AA4633">
        <v>35.300207113021578</v>
      </c>
      <c r="AB4633">
        <v>1.4236104336042088</v>
      </c>
      <c r="AC4633">
        <v>-82.464172282523492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</row>
    <row r="4634" spans="1:39">
      <c r="A4634">
        <v>16</v>
      </c>
      <c r="B4634">
        <v>401</v>
      </c>
      <c r="C4634">
        <v>2023</v>
      </c>
      <c r="D4634">
        <v>5</v>
      </c>
      <c r="E4634">
        <v>99</v>
      </c>
      <c r="F4634">
        <v>174</v>
      </c>
      <c r="G4634">
        <v>99</v>
      </c>
      <c r="H4634">
        <v>99</v>
      </c>
      <c r="I4634">
        <v>99</v>
      </c>
      <c r="J4634">
        <v>181</v>
      </c>
      <c r="M4634">
        <v>99</v>
      </c>
      <c r="N4634">
        <v>99</v>
      </c>
      <c r="O4634">
        <v>99</v>
      </c>
      <c r="P4634">
        <v>99</v>
      </c>
      <c r="R4634">
        <v>0</v>
      </c>
    </row>
    <row r="4635" spans="1:39">
      <c r="A4635">
        <v>16</v>
      </c>
      <c r="B4635">
        <v>402</v>
      </c>
      <c r="C4635">
        <v>2023</v>
      </c>
      <c r="D4635">
        <v>6</v>
      </c>
      <c r="E4635">
        <v>99</v>
      </c>
      <c r="F4635">
        <v>174</v>
      </c>
      <c r="G4635">
        <v>99</v>
      </c>
      <c r="H4635">
        <v>99</v>
      </c>
      <c r="I4635">
        <v>99</v>
      </c>
      <c r="J4635">
        <v>181</v>
      </c>
      <c r="M4635">
        <v>99</v>
      </c>
      <c r="N4635">
        <v>99</v>
      </c>
      <c r="O4635">
        <v>99</v>
      </c>
      <c r="P4635">
        <v>99</v>
      </c>
      <c r="R4635">
        <v>0</v>
      </c>
    </row>
    <row r="4636" spans="1:39">
      <c r="A4636">
        <v>16</v>
      </c>
      <c r="B4636">
        <v>403</v>
      </c>
      <c r="C4636">
        <v>2023</v>
      </c>
      <c r="D4636">
        <v>7</v>
      </c>
      <c r="E4636">
        <v>99</v>
      </c>
      <c r="F4636">
        <v>174</v>
      </c>
      <c r="G4636">
        <v>99</v>
      </c>
      <c r="H4636">
        <v>99</v>
      </c>
      <c r="I4636">
        <v>99</v>
      </c>
      <c r="J4636">
        <v>181</v>
      </c>
      <c r="M4636">
        <v>99</v>
      </c>
      <c r="N4636">
        <v>99</v>
      </c>
      <c r="O4636">
        <v>99</v>
      </c>
      <c r="P4636">
        <v>99</v>
      </c>
      <c r="R4636">
        <v>0</v>
      </c>
    </row>
    <row r="4637" spans="1:39">
      <c r="A4637">
        <v>16</v>
      </c>
      <c r="B4637">
        <v>404</v>
      </c>
      <c r="C4637">
        <v>2023</v>
      </c>
      <c r="D4637">
        <v>8</v>
      </c>
      <c r="E4637">
        <v>99</v>
      </c>
      <c r="F4637">
        <v>174</v>
      </c>
      <c r="G4637">
        <v>99</v>
      </c>
      <c r="H4637">
        <v>99</v>
      </c>
      <c r="I4637">
        <v>99</v>
      </c>
      <c r="J4637">
        <v>181</v>
      </c>
      <c r="M4637">
        <v>99</v>
      </c>
      <c r="N4637">
        <v>99</v>
      </c>
      <c r="O4637">
        <v>99</v>
      </c>
      <c r="P4637">
        <v>99</v>
      </c>
      <c r="R4637">
        <v>0</v>
      </c>
    </row>
    <row r="4638" spans="1:39">
      <c r="A4638">
        <v>16</v>
      </c>
      <c r="B4638">
        <v>405</v>
      </c>
      <c r="C4638">
        <v>2023</v>
      </c>
      <c r="D4638">
        <v>9</v>
      </c>
      <c r="E4638">
        <v>99</v>
      </c>
      <c r="F4638">
        <v>174</v>
      </c>
      <c r="G4638">
        <v>99</v>
      </c>
      <c r="H4638">
        <v>99</v>
      </c>
      <c r="I4638">
        <v>99</v>
      </c>
      <c r="J4638">
        <v>181</v>
      </c>
      <c r="M4638">
        <v>99</v>
      </c>
      <c r="N4638">
        <v>99</v>
      </c>
      <c r="O4638">
        <v>99</v>
      </c>
      <c r="P4638">
        <v>99</v>
      </c>
      <c r="R4638">
        <v>0</v>
      </c>
    </row>
    <row r="4639" spans="1:39">
      <c r="A4639">
        <v>16</v>
      </c>
      <c r="B4639">
        <v>406</v>
      </c>
      <c r="C4639">
        <v>2023</v>
      </c>
      <c r="D4639">
        <v>10</v>
      </c>
      <c r="E4639">
        <v>99</v>
      </c>
      <c r="F4639">
        <v>174</v>
      </c>
      <c r="G4639">
        <v>99</v>
      </c>
      <c r="H4639">
        <v>99</v>
      </c>
      <c r="I4639">
        <v>99</v>
      </c>
      <c r="J4639">
        <v>181</v>
      </c>
      <c r="M4639">
        <v>99</v>
      </c>
      <c r="N4639">
        <v>99</v>
      </c>
      <c r="O4639">
        <v>99</v>
      </c>
      <c r="P4639">
        <v>99</v>
      </c>
      <c r="R4639">
        <v>0</v>
      </c>
    </row>
    <row r="4640" spans="1:39">
      <c r="A4640">
        <v>16</v>
      </c>
      <c r="B4640">
        <v>407</v>
      </c>
      <c r="C4640">
        <v>2023</v>
      </c>
      <c r="D4640">
        <v>11</v>
      </c>
      <c r="E4640">
        <v>99</v>
      </c>
      <c r="F4640">
        <v>174</v>
      </c>
      <c r="G4640">
        <v>99</v>
      </c>
      <c r="H4640">
        <v>99</v>
      </c>
      <c r="I4640">
        <v>99</v>
      </c>
      <c r="J4640">
        <v>181</v>
      </c>
      <c r="M4640">
        <v>99</v>
      </c>
      <c r="N4640">
        <v>99</v>
      </c>
      <c r="O4640">
        <v>99</v>
      </c>
      <c r="P4640">
        <v>99</v>
      </c>
      <c r="R4640">
        <v>0</v>
      </c>
    </row>
    <row r="4641" spans="1:39">
      <c r="A4641">
        <v>16</v>
      </c>
      <c r="B4641">
        <v>408</v>
      </c>
      <c r="C4641">
        <v>2023</v>
      </c>
      <c r="D4641">
        <v>12</v>
      </c>
      <c r="E4641">
        <v>99</v>
      </c>
      <c r="F4641">
        <v>174</v>
      </c>
      <c r="G4641">
        <v>99</v>
      </c>
      <c r="H4641">
        <v>99</v>
      </c>
      <c r="I4641">
        <v>99</v>
      </c>
      <c r="J4641">
        <v>181</v>
      </c>
      <c r="M4641">
        <v>99</v>
      </c>
      <c r="N4641">
        <v>99</v>
      </c>
      <c r="O4641">
        <v>99</v>
      </c>
      <c r="P4641">
        <v>99</v>
      </c>
      <c r="R4641">
        <v>0</v>
      </c>
    </row>
    <row r="4642" spans="1:39">
      <c r="A4642">
        <v>16</v>
      </c>
      <c r="B4642">
        <v>409</v>
      </c>
      <c r="C4642">
        <v>2023</v>
      </c>
      <c r="D4642">
        <v>1</v>
      </c>
      <c r="E4642">
        <v>99</v>
      </c>
      <c r="F4642">
        <v>174</v>
      </c>
      <c r="G4642">
        <v>99</v>
      </c>
      <c r="H4642">
        <v>99</v>
      </c>
      <c r="I4642">
        <v>99</v>
      </c>
      <c r="J4642">
        <v>470</v>
      </c>
      <c r="M4642">
        <v>99</v>
      </c>
      <c r="N4642">
        <v>99</v>
      </c>
      <c r="O4642">
        <v>99</v>
      </c>
      <c r="P4642">
        <v>99</v>
      </c>
      <c r="Q4642">
        <v>5</v>
      </c>
      <c r="R4642">
        <v>19</v>
      </c>
      <c r="S4642">
        <v>19</v>
      </c>
      <c r="T4642">
        <v>1.0376843255051882</v>
      </c>
      <c r="U4642">
        <v>1.2911995774270324</v>
      </c>
      <c r="V4642">
        <v>6.5789473684210513</v>
      </c>
      <c r="W4642">
        <v>53.368421052631589</v>
      </c>
      <c r="X4642">
        <v>185.94400410560525</v>
      </c>
      <c r="Y4642">
        <v>171.62631578947364</v>
      </c>
      <c r="Z4642">
        <v>171.62631578947364</v>
      </c>
      <c r="AA4642">
        <v>40.224381740762674</v>
      </c>
      <c r="AB4642">
        <v>6.737253276926082</v>
      </c>
      <c r="AC4642">
        <v>-65.35951185237235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</row>
    <row r="4643" spans="1:39">
      <c r="A4643">
        <v>16</v>
      </c>
      <c r="B4643">
        <v>410</v>
      </c>
      <c r="C4643">
        <v>2023</v>
      </c>
      <c r="D4643">
        <v>2</v>
      </c>
      <c r="E4643">
        <v>99</v>
      </c>
      <c r="F4643">
        <v>174</v>
      </c>
      <c r="G4643">
        <v>99</v>
      </c>
      <c r="H4643">
        <v>99</v>
      </c>
      <c r="I4643">
        <v>99</v>
      </c>
      <c r="J4643">
        <v>470</v>
      </c>
      <c r="M4643">
        <v>99</v>
      </c>
      <c r="N4643">
        <v>99</v>
      </c>
      <c r="O4643">
        <v>99</v>
      </c>
      <c r="P4643">
        <v>99</v>
      </c>
      <c r="Q4643">
        <v>4</v>
      </c>
      <c r="R4643">
        <v>27</v>
      </c>
      <c r="S4643">
        <v>27</v>
      </c>
      <c r="T4643">
        <v>1.6615384615384621</v>
      </c>
      <c r="U4643">
        <v>1.9303722683117956</v>
      </c>
      <c r="V4643">
        <v>8</v>
      </c>
      <c r="W4643">
        <v>56.962962962962976</v>
      </c>
      <c r="X4643">
        <v>174.37502507925035</v>
      </c>
      <c r="Y4643">
        <v>160.94814814814816</v>
      </c>
      <c r="Z4643">
        <v>160.94814814814816</v>
      </c>
      <c r="AA4643">
        <v>38.863439644672333</v>
      </c>
      <c r="AB4643">
        <v>5.3505380932684847</v>
      </c>
      <c r="AC4643">
        <v>-85.297835459047775</v>
      </c>
      <c r="AD4643">
        <v>2</v>
      </c>
      <c r="AE4643">
        <v>0</v>
      </c>
      <c r="AF4643">
        <v>0</v>
      </c>
      <c r="AG4643">
        <v>3</v>
      </c>
      <c r="AH4643">
        <v>2</v>
      </c>
      <c r="AI4643">
        <v>0</v>
      </c>
      <c r="AJ4643">
        <v>0</v>
      </c>
      <c r="AK4643">
        <v>0</v>
      </c>
      <c r="AL4643">
        <v>0</v>
      </c>
      <c r="AM4643">
        <v>0</v>
      </c>
    </row>
    <row r="4644" spans="1:39">
      <c r="A4644">
        <v>16</v>
      </c>
      <c r="B4644">
        <v>411</v>
      </c>
      <c r="C4644">
        <v>2023</v>
      </c>
      <c r="D4644">
        <v>3</v>
      </c>
      <c r="E4644">
        <v>99</v>
      </c>
      <c r="F4644">
        <v>174</v>
      </c>
      <c r="G4644">
        <v>99</v>
      </c>
      <c r="H4644">
        <v>99</v>
      </c>
      <c r="I4644">
        <v>99</v>
      </c>
      <c r="J4644">
        <v>470</v>
      </c>
      <c r="M4644">
        <v>99</v>
      </c>
      <c r="N4644">
        <v>99</v>
      </c>
      <c r="O4644">
        <v>99</v>
      </c>
      <c r="P4644">
        <v>99</v>
      </c>
      <c r="Q4644">
        <v>2</v>
      </c>
      <c r="R4644">
        <v>4</v>
      </c>
      <c r="S4644">
        <v>4</v>
      </c>
      <c r="T4644">
        <v>0.2400960384153662</v>
      </c>
      <c r="U4644">
        <v>0.3620332717826576</v>
      </c>
      <c r="V4644">
        <v>8.25</v>
      </c>
      <c r="W4644">
        <v>54.5</v>
      </c>
      <c r="X4644">
        <v>227.92524377031407</v>
      </c>
      <c r="Y4644">
        <v>210.375</v>
      </c>
      <c r="Z4644">
        <v>210.375</v>
      </c>
      <c r="AA4644">
        <v>21.916931240481471</v>
      </c>
      <c r="AB4644">
        <v>4.3301270189221945</v>
      </c>
      <c r="AC4644">
        <v>12.288850917205778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</row>
    <row r="4645" spans="1:39">
      <c r="A4645">
        <v>16</v>
      </c>
      <c r="B4645">
        <v>412</v>
      </c>
      <c r="C4645">
        <v>2023</v>
      </c>
      <c r="D4645">
        <v>4</v>
      </c>
      <c r="E4645">
        <v>99</v>
      </c>
      <c r="F4645">
        <v>174</v>
      </c>
      <c r="G4645">
        <v>99</v>
      </c>
      <c r="H4645">
        <v>99</v>
      </c>
      <c r="I4645">
        <v>99</v>
      </c>
      <c r="J4645">
        <v>470</v>
      </c>
      <c r="M4645">
        <v>99</v>
      </c>
      <c r="N4645">
        <v>99</v>
      </c>
      <c r="O4645">
        <v>99</v>
      </c>
      <c r="P4645">
        <v>99</v>
      </c>
      <c r="Q4645">
        <v>6</v>
      </c>
      <c r="R4645">
        <v>36</v>
      </c>
      <c r="S4645">
        <v>36</v>
      </c>
      <c r="T4645">
        <v>2.3121387283236996</v>
      </c>
      <c r="U4645">
        <v>2.8757869561649274</v>
      </c>
      <c r="V4645">
        <v>3.8888888888888888</v>
      </c>
      <c r="W4645">
        <v>55.33333333333335</v>
      </c>
      <c r="X4645">
        <v>184.55519441434936</v>
      </c>
      <c r="Y4645">
        <v>170.34444444444443</v>
      </c>
      <c r="Z4645">
        <v>170.34444444444443</v>
      </c>
      <c r="AA4645">
        <v>50.530565252046969</v>
      </c>
      <c r="AB4645">
        <v>7.681145747868606</v>
      </c>
      <c r="AC4645">
        <v>-88.241121836297182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</row>
    <row r="4646" spans="1:39">
      <c r="A4646">
        <v>16</v>
      </c>
      <c r="B4646">
        <v>413</v>
      </c>
      <c r="C4646">
        <v>2023</v>
      </c>
      <c r="D4646">
        <v>5</v>
      </c>
      <c r="E4646">
        <v>99</v>
      </c>
      <c r="F4646">
        <v>174</v>
      </c>
      <c r="G4646">
        <v>99</v>
      </c>
      <c r="H4646">
        <v>99</v>
      </c>
      <c r="I4646">
        <v>99</v>
      </c>
      <c r="J4646">
        <v>470</v>
      </c>
      <c r="M4646">
        <v>99</v>
      </c>
      <c r="N4646">
        <v>99</v>
      </c>
      <c r="O4646">
        <v>99</v>
      </c>
      <c r="P4646">
        <v>99</v>
      </c>
      <c r="R4646">
        <v>0</v>
      </c>
    </row>
    <row r="4647" spans="1:39">
      <c r="A4647">
        <v>16</v>
      </c>
      <c r="B4647">
        <v>414</v>
      </c>
      <c r="C4647">
        <v>2023</v>
      </c>
      <c r="D4647">
        <v>6</v>
      </c>
      <c r="E4647">
        <v>99</v>
      </c>
      <c r="F4647">
        <v>174</v>
      </c>
      <c r="G4647">
        <v>99</v>
      </c>
      <c r="H4647">
        <v>99</v>
      </c>
      <c r="I4647">
        <v>99</v>
      </c>
      <c r="J4647">
        <v>470</v>
      </c>
      <c r="M4647">
        <v>99</v>
      </c>
      <c r="N4647">
        <v>99</v>
      </c>
      <c r="O4647">
        <v>99</v>
      </c>
      <c r="P4647">
        <v>99</v>
      </c>
      <c r="R4647">
        <v>0</v>
      </c>
    </row>
    <row r="4648" spans="1:39">
      <c r="A4648">
        <v>16</v>
      </c>
      <c r="B4648">
        <v>415</v>
      </c>
      <c r="C4648">
        <v>2023</v>
      </c>
      <c r="D4648">
        <v>7</v>
      </c>
      <c r="E4648">
        <v>99</v>
      </c>
      <c r="F4648">
        <v>174</v>
      </c>
      <c r="G4648">
        <v>99</v>
      </c>
      <c r="H4648">
        <v>99</v>
      </c>
      <c r="I4648">
        <v>99</v>
      </c>
      <c r="J4648">
        <v>470</v>
      </c>
      <c r="M4648">
        <v>99</v>
      </c>
      <c r="N4648">
        <v>99</v>
      </c>
      <c r="O4648">
        <v>99</v>
      </c>
      <c r="P4648">
        <v>99</v>
      </c>
      <c r="R4648">
        <v>0</v>
      </c>
    </row>
    <row r="4649" spans="1:39">
      <c r="A4649">
        <v>16</v>
      </c>
      <c r="B4649">
        <v>416</v>
      </c>
      <c r="C4649">
        <v>2023</v>
      </c>
      <c r="D4649">
        <v>8</v>
      </c>
      <c r="E4649">
        <v>99</v>
      </c>
      <c r="F4649">
        <v>174</v>
      </c>
      <c r="G4649">
        <v>99</v>
      </c>
      <c r="H4649">
        <v>99</v>
      </c>
      <c r="I4649">
        <v>99</v>
      </c>
      <c r="J4649">
        <v>470</v>
      </c>
      <c r="M4649">
        <v>99</v>
      </c>
      <c r="N4649">
        <v>99</v>
      </c>
      <c r="O4649">
        <v>99</v>
      </c>
      <c r="P4649">
        <v>99</v>
      </c>
      <c r="R4649">
        <v>0</v>
      </c>
    </row>
    <row r="4650" spans="1:39">
      <c r="A4650">
        <v>16</v>
      </c>
      <c r="B4650">
        <v>417</v>
      </c>
      <c r="C4650">
        <v>2023</v>
      </c>
      <c r="D4650">
        <v>9</v>
      </c>
      <c r="E4650">
        <v>99</v>
      </c>
      <c r="F4650">
        <v>174</v>
      </c>
      <c r="G4650">
        <v>99</v>
      </c>
      <c r="H4650">
        <v>99</v>
      </c>
      <c r="I4650">
        <v>99</v>
      </c>
      <c r="J4650">
        <v>470</v>
      </c>
      <c r="M4650">
        <v>99</v>
      </c>
      <c r="N4650">
        <v>99</v>
      </c>
      <c r="O4650">
        <v>99</v>
      </c>
      <c r="P4650">
        <v>99</v>
      </c>
      <c r="R4650">
        <v>0</v>
      </c>
    </row>
    <row r="4651" spans="1:39">
      <c r="A4651">
        <v>16</v>
      </c>
      <c r="B4651">
        <v>418</v>
      </c>
      <c r="C4651">
        <v>2023</v>
      </c>
      <c r="D4651">
        <v>10</v>
      </c>
      <c r="E4651">
        <v>99</v>
      </c>
      <c r="F4651">
        <v>174</v>
      </c>
      <c r="G4651">
        <v>99</v>
      </c>
      <c r="H4651">
        <v>99</v>
      </c>
      <c r="I4651">
        <v>99</v>
      </c>
      <c r="J4651">
        <v>470</v>
      </c>
      <c r="M4651">
        <v>99</v>
      </c>
      <c r="N4651">
        <v>99</v>
      </c>
      <c r="O4651">
        <v>99</v>
      </c>
      <c r="P4651">
        <v>99</v>
      </c>
      <c r="R4651">
        <v>0</v>
      </c>
    </row>
    <row r="4652" spans="1:39">
      <c r="A4652">
        <v>16</v>
      </c>
      <c r="B4652">
        <v>419</v>
      </c>
      <c r="C4652">
        <v>2023</v>
      </c>
      <c r="D4652">
        <v>11</v>
      </c>
      <c r="E4652">
        <v>99</v>
      </c>
      <c r="F4652">
        <v>174</v>
      </c>
      <c r="G4652">
        <v>99</v>
      </c>
      <c r="H4652">
        <v>99</v>
      </c>
      <c r="I4652">
        <v>99</v>
      </c>
      <c r="J4652">
        <v>470</v>
      </c>
      <c r="M4652">
        <v>99</v>
      </c>
      <c r="N4652">
        <v>99</v>
      </c>
      <c r="O4652">
        <v>99</v>
      </c>
      <c r="P4652">
        <v>99</v>
      </c>
      <c r="R4652">
        <v>0</v>
      </c>
    </row>
    <row r="4653" spans="1:39">
      <c r="A4653">
        <v>16</v>
      </c>
      <c r="B4653">
        <v>420</v>
      </c>
      <c r="C4653">
        <v>2023</v>
      </c>
      <c r="D4653">
        <v>12</v>
      </c>
      <c r="E4653">
        <v>99</v>
      </c>
      <c r="F4653">
        <v>174</v>
      </c>
      <c r="G4653">
        <v>99</v>
      </c>
      <c r="H4653">
        <v>99</v>
      </c>
      <c r="I4653">
        <v>99</v>
      </c>
      <c r="J4653">
        <v>470</v>
      </c>
      <c r="M4653">
        <v>99</v>
      </c>
      <c r="N4653">
        <v>99</v>
      </c>
      <c r="O4653">
        <v>99</v>
      </c>
      <c r="P4653">
        <v>99</v>
      </c>
      <c r="R4653">
        <v>0</v>
      </c>
    </row>
    <row r="4654" spans="1:39">
      <c r="A4654">
        <v>16</v>
      </c>
      <c r="B4654">
        <v>421</v>
      </c>
      <c r="C4654">
        <v>2023</v>
      </c>
      <c r="D4654">
        <v>1</v>
      </c>
      <c r="E4654">
        <v>99</v>
      </c>
      <c r="F4654">
        <v>174</v>
      </c>
      <c r="G4654">
        <v>99</v>
      </c>
      <c r="H4654">
        <v>99</v>
      </c>
      <c r="I4654">
        <v>99</v>
      </c>
      <c r="J4654">
        <v>643</v>
      </c>
      <c r="M4654">
        <v>99</v>
      </c>
      <c r="N4654">
        <v>99</v>
      </c>
      <c r="O4654">
        <v>99</v>
      </c>
      <c r="P4654">
        <v>99</v>
      </c>
      <c r="R4654">
        <v>0</v>
      </c>
    </row>
    <row r="4655" spans="1:39">
      <c r="A4655">
        <v>16</v>
      </c>
      <c r="B4655">
        <v>422</v>
      </c>
      <c r="C4655">
        <v>2023</v>
      </c>
      <c r="D4655">
        <v>2</v>
      </c>
      <c r="E4655">
        <v>99</v>
      </c>
      <c r="F4655">
        <v>174</v>
      </c>
      <c r="G4655">
        <v>99</v>
      </c>
      <c r="H4655">
        <v>99</v>
      </c>
      <c r="I4655">
        <v>99</v>
      </c>
      <c r="J4655">
        <v>643</v>
      </c>
      <c r="M4655">
        <v>99</v>
      </c>
      <c r="N4655">
        <v>99</v>
      </c>
      <c r="O4655">
        <v>99</v>
      </c>
      <c r="P4655">
        <v>99</v>
      </c>
      <c r="R4655">
        <v>0</v>
      </c>
    </row>
    <row r="4656" spans="1:39">
      <c r="A4656">
        <v>16</v>
      </c>
      <c r="B4656">
        <v>423</v>
      </c>
      <c r="C4656">
        <v>2023</v>
      </c>
      <c r="D4656">
        <v>3</v>
      </c>
      <c r="E4656">
        <v>99</v>
      </c>
      <c r="F4656">
        <v>174</v>
      </c>
      <c r="G4656">
        <v>99</v>
      </c>
      <c r="H4656">
        <v>99</v>
      </c>
      <c r="I4656">
        <v>99</v>
      </c>
      <c r="J4656">
        <v>643</v>
      </c>
      <c r="M4656">
        <v>99</v>
      </c>
      <c r="N4656">
        <v>99</v>
      </c>
      <c r="O4656">
        <v>99</v>
      </c>
      <c r="P4656">
        <v>99</v>
      </c>
      <c r="R4656">
        <v>0</v>
      </c>
    </row>
    <row r="4657" spans="1:18">
      <c r="A4657">
        <v>16</v>
      </c>
      <c r="B4657">
        <v>424</v>
      </c>
      <c r="C4657">
        <v>2023</v>
      </c>
      <c r="D4657">
        <v>4</v>
      </c>
      <c r="E4657">
        <v>99</v>
      </c>
      <c r="F4657">
        <v>174</v>
      </c>
      <c r="G4657">
        <v>99</v>
      </c>
      <c r="H4657">
        <v>99</v>
      </c>
      <c r="I4657">
        <v>99</v>
      </c>
      <c r="J4657">
        <v>643</v>
      </c>
      <c r="M4657">
        <v>99</v>
      </c>
      <c r="N4657">
        <v>99</v>
      </c>
      <c r="O4657">
        <v>99</v>
      </c>
      <c r="P4657">
        <v>99</v>
      </c>
      <c r="R4657">
        <v>0</v>
      </c>
    </row>
    <row r="4658" spans="1:18">
      <c r="A4658">
        <v>16</v>
      </c>
      <c r="B4658">
        <v>425</v>
      </c>
      <c r="C4658">
        <v>2023</v>
      </c>
      <c r="D4658">
        <v>5</v>
      </c>
      <c r="E4658">
        <v>99</v>
      </c>
      <c r="F4658">
        <v>174</v>
      </c>
      <c r="G4658">
        <v>99</v>
      </c>
      <c r="H4658">
        <v>99</v>
      </c>
      <c r="I4658">
        <v>99</v>
      </c>
      <c r="J4658">
        <v>643</v>
      </c>
      <c r="M4658">
        <v>99</v>
      </c>
      <c r="N4658">
        <v>99</v>
      </c>
      <c r="O4658">
        <v>99</v>
      </c>
      <c r="P4658">
        <v>99</v>
      </c>
      <c r="R4658">
        <v>0</v>
      </c>
    </row>
    <row r="4659" spans="1:18">
      <c r="A4659">
        <v>16</v>
      </c>
      <c r="B4659">
        <v>426</v>
      </c>
      <c r="C4659">
        <v>2023</v>
      </c>
      <c r="D4659">
        <v>6</v>
      </c>
      <c r="E4659">
        <v>99</v>
      </c>
      <c r="F4659">
        <v>174</v>
      </c>
      <c r="G4659">
        <v>99</v>
      </c>
      <c r="H4659">
        <v>99</v>
      </c>
      <c r="I4659">
        <v>99</v>
      </c>
      <c r="J4659">
        <v>643</v>
      </c>
      <c r="M4659">
        <v>99</v>
      </c>
      <c r="N4659">
        <v>99</v>
      </c>
      <c r="O4659">
        <v>99</v>
      </c>
      <c r="P4659">
        <v>99</v>
      </c>
      <c r="R4659">
        <v>0</v>
      </c>
    </row>
    <row r="4660" spans="1:18">
      <c r="A4660">
        <v>16</v>
      </c>
      <c r="B4660">
        <v>427</v>
      </c>
      <c r="C4660">
        <v>2023</v>
      </c>
      <c r="D4660">
        <v>7</v>
      </c>
      <c r="E4660">
        <v>99</v>
      </c>
      <c r="F4660">
        <v>174</v>
      </c>
      <c r="G4660">
        <v>99</v>
      </c>
      <c r="H4660">
        <v>99</v>
      </c>
      <c r="I4660">
        <v>99</v>
      </c>
      <c r="J4660">
        <v>643</v>
      </c>
      <c r="M4660">
        <v>99</v>
      </c>
      <c r="N4660">
        <v>99</v>
      </c>
      <c r="O4660">
        <v>99</v>
      </c>
      <c r="P4660">
        <v>99</v>
      </c>
      <c r="R4660">
        <v>0</v>
      </c>
    </row>
    <row r="4661" spans="1:18">
      <c r="A4661">
        <v>16</v>
      </c>
      <c r="B4661">
        <v>428</v>
      </c>
      <c r="C4661">
        <v>2023</v>
      </c>
      <c r="D4661">
        <v>8</v>
      </c>
      <c r="E4661">
        <v>99</v>
      </c>
      <c r="F4661">
        <v>174</v>
      </c>
      <c r="G4661">
        <v>99</v>
      </c>
      <c r="H4661">
        <v>99</v>
      </c>
      <c r="I4661">
        <v>99</v>
      </c>
      <c r="J4661">
        <v>643</v>
      </c>
      <c r="M4661">
        <v>99</v>
      </c>
      <c r="N4661">
        <v>99</v>
      </c>
      <c r="O4661">
        <v>99</v>
      </c>
      <c r="P4661">
        <v>99</v>
      </c>
      <c r="R4661">
        <v>0</v>
      </c>
    </row>
    <row r="4662" spans="1:18">
      <c r="A4662">
        <v>16</v>
      </c>
      <c r="B4662">
        <v>429</v>
      </c>
      <c r="C4662">
        <v>2023</v>
      </c>
      <c r="D4662">
        <v>9</v>
      </c>
      <c r="E4662">
        <v>99</v>
      </c>
      <c r="F4662">
        <v>174</v>
      </c>
      <c r="G4662">
        <v>99</v>
      </c>
      <c r="H4662">
        <v>99</v>
      </c>
      <c r="I4662">
        <v>99</v>
      </c>
      <c r="J4662">
        <v>643</v>
      </c>
      <c r="M4662">
        <v>99</v>
      </c>
      <c r="N4662">
        <v>99</v>
      </c>
      <c r="O4662">
        <v>99</v>
      </c>
      <c r="P4662">
        <v>99</v>
      </c>
      <c r="R4662">
        <v>0</v>
      </c>
    </row>
    <row r="4663" spans="1:18">
      <c r="A4663">
        <v>16</v>
      </c>
      <c r="B4663">
        <v>430</v>
      </c>
      <c r="C4663">
        <v>2023</v>
      </c>
      <c r="D4663">
        <v>10</v>
      </c>
      <c r="E4663">
        <v>99</v>
      </c>
      <c r="F4663">
        <v>174</v>
      </c>
      <c r="G4663">
        <v>99</v>
      </c>
      <c r="H4663">
        <v>99</v>
      </c>
      <c r="I4663">
        <v>99</v>
      </c>
      <c r="J4663">
        <v>643</v>
      </c>
      <c r="M4663">
        <v>99</v>
      </c>
      <c r="N4663">
        <v>99</v>
      </c>
      <c r="O4663">
        <v>99</v>
      </c>
      <c r="P4663">
        <v>99</v>
      </c>
      <c r="R4663">
        <v>0</v>
      </c>
    </row>
    <row r="4664" spans="1:18">
      <c r="A4664">
        <v>16</v>
      </c>
      <c r="B4664">
        <v>431</v>
      </c>
      <c r="C4664">
        <v>2023</v>
      </c>
      <c r="D4664">
        <v>11</v>
      </c>
      <c r="E4664">
        <v>99</v>
      </c>
      <c r="F4664">
        <v>174</v>
      </c>
      <c r="G4664">
        <v>99</v>
      </c>
      <c r="H4664">
        <v>99</v>
      </c>
      <c r="I4664">
        <v>99</v>
      </c>
      <c r="J4664">
        <v>643</v>
      </c>
      <c r="M4664">
        <v>99</v>
      </c>
      <c r="N4664">
        <v>99</v>
      </c>
      <c r="O4664">
        <v>99</v>
      </c>
      <c r="P4664">
        <v>99</v>
      </c>
      <c r="R4664">
        <v>0</v>
      </c>
    </row>
    <row r="4665" spans="1:18">
      <c r="A4665">
        <v>16</v>
      </c>
      <c r="B4665">
        <v>432</v>
      </c>
      <c r="C4665">
        <v>2023</v>
      </c>
      <c r="D4665">
        <v>12</v>
      </c>
      <c r="E4665">
        <v>99</v>
      </c>
      <c r="F4665">
        <v>174</v>
      </c>
      <c r="G4665">
        <v>99</v>
      </c>
      <c r="H4665">
        <v>99</v>
      </c>
      <c r="I4665">
        <v>99</v>
      </c>
      <c r="J4665">
        <v>643</v>
      </c>
      <c r="M4665">
        <v>99</v>
      </c>
      <c r="N4665">
        <v>99</v>
      </c>
      <c r="O4665">
        <v>99</v>
      </c>
      <c r="P4665">
        <v>99</v>
      </c>
      <c r="R4665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365"/>
  <sheetViews>
    <sheetView zoomScale="89" zoomScaleNormal="89" workbookViewId="0">
      <pane ySplit="10" topLeftCell="A40" activePane="bottomLeft" state="frozen"/>
      <selection pane="bottomLeft" activeCell="G40" sqref="G40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6.36328125" customWidth="1"/>
    <col min="8" max="8" width="7.36328125" customWidth="1"/>
    <col min="9" max="9" width="7" customWidth="1"/>
    <col min="10" max="10" width="5.1796875" customWidth="1"/>
    <col min="11" max="11" width="6.36328125" customWidth="1"/>
    <col min="12" max="12" width="7.1796875" customWidth="1"/>
    <col min="13" max="13" width="6.36328125" style="9" customWidth="1"/>
    <col min="14" max="14" width="6.08984375" style="9" customWidth="1"/>
    <col min="15" max="15" width="5.90625" customWidth="1"/>
    <col min="16" max="16" width="10.453125" customWidth="1"/>
    <col min="17" max="17" width="8.6328125" customWidth="1"/>
    <col min="18" max="18" width="6.453125" style="9" customWidth="1"/>
    <col min="19" max="19" width="7.08984375" customWidth="1"/>
    <col min="20" max="20" width="6.90625" style="9" customWidth="1"/>
    <col min="21" max="22" width="6.1796875" style="94" customWidth="1"/>
    <col min="23" max="23" width="7.453125" customWidth="1"/>
    <col min="24" max="24" width="7.36328125" style="94" customWidth="1"/>
    <col min="25" max="25" width="7" style="94" customWidth="1"/>
    <col min="26" max="26" width="6.81640625" style="94" customWidth="1"/>
    <col min="27" max="27" width="6.90625" customWidth="1"/>
    <col min="28" max="28" width="11.54296875" style="9"/>
    <col min="29" max="29" width="7.453125" style="94" customWidth="1"/>
    <col min="30" max="30" width="7.453125" customWidth="1"/>
    <col min="31" max="35" width="15.90625" customWidth="1"/>
  </cols>
  <sheetData>
    <row r="1" spans="1:43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63"/>
      <c r="N1" s="63"/>
      <c r="O1" s="39"/>
      <c r="P1" s="39"/>
      <c r="Q1" s="39"/>
      <c r="R1" s="39"/>
      <c r="S1" s="39"/>
      <c r="T1" s="39"/>
      <c r="U1" s="4"/>
      <c r="V1" s="52"/>
      <c r="W1" s="52"/>
      <c r="X1" s="1"/>
      <c r="Y1" s="5"/>
      <c r="Z1"/>
      <c r="AB1" s="2"/>
      <c r="AC1" s="5"/>
      <c r="AD1" s="5"/>
    </row>
    <row r="2" spans="1:43" s="120" customFormat="1" ht="31.8">
      <c r="A2" s="138"/>
      <c r="B2" s="138"/>
      <c r="C2" s="195" t="s">
        <v>383</v>
      </c>
      <c r="D2" s="138"/>
      <c r="E2" s="138"/>
      <c r="F2" s="138"/>
      <c r="G2" s="138"/>
      <c r="H2" s="138"/>
      <c r="I2" s="138"/>
      <c r="J2" s="138"/>
      <c r="K2" s="194" t="s">
        <v>416</v>
      </c>
      <c r="L2" s="139"/>
      <c r="M2" s="139"/>
      <c r="N2" s="196" t="str">
        <f>+År!B2</f>
        <v>Flådd purke</v>
      </c>
      <c r="O2" s="145"/>
      <c r="P2" s="138"/>
      <c r="Q2" s="138"/>
      <c r="R2" s="138"/>
      <c r="S2" s="138"/>
      <c r="T2" s="139"/>
      <c r="U2" s="4"/>
      <c r="V2" s="4"/>
      <c r="W2" s="52"/>
      <c r="X2" s="4"/>
      <c r="Y2" s="52"/>
      <c r="Z2" s="52"/>
      <c r="AA2" s="1"/>
      <c r="AB2" s="5"/>
      <c r="AC2"/>
      <c r="AD2"/>
      <c r="AE2" s="2"/>
      <c r="AF2" s="5"/>
      <c r="AG2" s="5"/>
      <c r="AH2"/>
      <c r="AI2"/>
    </row>
    <row r="3" spans="1:43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63"/>
      <c r="N3" s="63"/>
      <c r="O3" s="39"/>
      <c r="P3" s="39"/>
      <c r="Q3" s="39"/>
      <c r="R3" s="39"/>
      <c r="S3" s="39"/>
      <c r="T3" s="39"/>
      <c r="U3" s="4"/>
      <c r="V3" s="52"/>
      <c r="W3" s="52"/>
      <c r="X3" s="1"/>
      <c r="Y3" s="5"/>
      <c r="Z3"/>
      <c r="AB3" s="2"/>
      <c r="AC3" s="5"/>
      <c r="AD3" s="5"/>
    </row>
    <row r="4" spans="1:43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63"/>
      <c r="N4" s="63"/>
      <c r="O4" s="39"/>
      <c r="P4" s="39"/>
      <c r="Q4" s="39"/>
      <c r="R4" s="39"/>
      <c r="S4" s="39"/>
      <c r="T4" s="39"/>
      <c r="U4" s="4"/>
      <c r="V4" s="52"/>
      <c r="W4" s="52"/>
      <c r="X4" s="1"/>
      <c r="Y4" s="5"/>
      <c r="Z4"/>
      <c r="AB4" s="2"/>
      <c r="AC4" s="5"/>
      <c r="AD4" s="5"/>
    </row>
    <row r="5" spans="1:43" s="131" customFormat="1" ht="19.8">
      <c r="A5" s="152"/>
      <c r="B5" s="152"/>
      <c r="C5" s="152"/>
      <c r="D5" s="152"/>
      <c r="E5" s="136" t="s">
        <v>8</v>
      </c>
      <c r="F5" s="130">
        <f>+År!Q2</f>
        <v>17</v>
      </c>
      <c r="G5" s="152"/>
      <c r="H5" s="136" t="s">
        <v>372</v>
      </c>
      <c r="I5" s="154"/>
      <c r="J5" s="154"/>
      <c r="K5" s="154"/>
      <c r="L5" s="291">
        <f>SUM(F11:F12)</f>
        <v>6499</v>
      </c>
      <c r="M5" s="292"/>
      <c r="N5" s="136"/>
      <c r="O5" s="152"/>
      <c r="P5" s="152"/>
      <c r="Q5" s="152"/>
      <c r="R5" s="39"/>
      <c r="S5" s="39"/>
      <c r="T5" s="39"/>
      <c r="U5" s="52"/>
      <c r="V5" s="52"/>
      <c r="W5" s="1"/>
      <c r="X5" s="5"/>
      <c r="Y5"/>
      <c r="Z5"/>
      <c r="AA5" s="2"/>
      <c r="AB5"/>
      <c r="AC5"/>
      <c r="AD5" s="130"/>
      <c r="AE5" s="155"/>
      <c r="AF5" s="155"/>
      <c r="AG5" s="156"/>
      <c r="AH5" s="157"/>
      <c r="AK5" s="130"/>
      <c r="AL5" s="157"/>
      <c r="AM5" s="157"/>
    </row>
    <row r="6" spans="1:43" s="131" customFormat="1" ht="19.8">
      <c r="A6" s="152"/>
      <c r="B6" s="152"/>
      <c r="C6" s="152"/>
      <c r="D6" s="152"/>
      <c r="E6" s="152"/>
      <c r="F6" s="152"/>
      <c r="G6" s="152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52"/>
      <c r="T6" s="152"/>
      <c r="U6" s="4"/>
      <c r="V6" s="52"/>
      <c r="W6" s="52"/>
      <c r="X6" s="1"/>
      <c r="Y6" s="5"/>
      <c r="Z6"/>
      <c r="AA6"/>
      <c r="AB6" s="2"/>
      <c r="AC6" s="2"/>
      <c r="AD6" s="5"/>
      <c r="AE6" s="5"/>
      <c r="AF6"/>
      <c r="AG6"/>
      <c r="AH6" s="130"/>
      <c r="AI6" s="155"/>
      <c r="AJ6" s="155"/>
      <c r="AK6" s="156"/>
      <c r="AL6" s="157"/>
      <c r="AO6" s="130"/>
      <c r="AP6" s="157"/>
      <c r="AQ6" s="157"/>
    </row>
    <row r="7" spans="1:43" ht="21">
      <c r="A7" s="39"/>
      <c r="B7" s="39"/>
      <c r="C7" s="39"/>
      <c r="D7" s="57"/>
      <c r="E7" s="39"/>
      <c r="F7" s="39"/>
      <c r="G7" s="39"/>
      <c r="H7" s="39"/>
      <c r="I7" s="98"/>
      <c r="J7" s="98"/>
      <c r="K7" s="98"/>
      <c r="L7" s="39"/>
      <c r="M7" s="63"/>
      <c r="N7" s="63"/>
      <c r="O7" s="39"/>
      <c r="P7" s="63"/>
      <c r="Q7" s="142" t="s">
        <v>3</v>
      </c>
      <c r="R7" s="39"/>
      <c r="S7" s="98"/>
      <c r="T7" s="39"/>
      <c r="U7" s="4"/>
      <c r="V7" s="52"/>
      <c r="W7" s="52"/>
      <c r="X7" s="1"/>
      <c r="Y7" s="5"/>
      <c r="Z7"/>
      <c r="AB7" s="2"/>
      <c r="AC7"/>
    </row>
    <row r="8" spans="1:43" ht="15.6">
      <c r="A8" s="39"/>
      <c r="B8" s="39"/>
      <c r="C8" s="39"/>
      <c r="D8" s="39"/>
      <c r="E8" s="45" t="s">
        <v>3</v>
      </c>
      <c r="F8" s="39"/>
      <c r="G8" s="39"/>
      <c r="H8" s="71" t="s">
        <v>3</v>
      </c>
      <c r="I8" s="98"/>
      <c r="J8" s="98"/>
      <c r="K8" s="98"/>
      <c r="L8" s="39"/>
      <c r="M8" s="71" t="s">
        <v>18</v>
      </c>
      <c r="N8" s="71" t="s">
        <v>395</v>
      </c>
      <c r="O8" s="34" t="s">
        <v>2</v>
      </c>
      <c r="P8" s="71" t="s">
        <v>52</v>
      </c>
      <c r="Q8" s="93" t="s">
        <v>11</v>
      </c>
      <c r="R8" s="39"/>
      <c r="S8" s="93" t="s">
        <v>18</v>
      </c>
      <c r="T8" s="39"/>
      <c r="U8" s="4"/>
      <c r="V8" s="52"/>
      <c r="W8" s="52"/>
      <c r="X8" s="1"/>
      <c r="Y8" s="5"/>
      <c r="Z8"/>
      <c r="AB8" s="2"/>
      <c r="AC8"/>
    </row>
    <row r="9" spans="1:43" ht="15.6">
      <c r="A9" s="39"/>
      <c r="B9" s="39"/>
      <c r="C9" s="45" t="s">
        <v>457</v>
      </c>
      <c r="D9" s="39"/>
      <c r="E9" s="34" t="s">
        <v>440</v>
      </c>
      <c r="F9" s="71" t="s">
        <v>3</v>
      </c>
      <c r="G9" s="71"/>
      <c r="H9" s="71" t="s">
        <v>401</v>
      </c>
      <c r="I9" s="93" t="s">
        <v>3</v>
      </c>
      <c r="J9" s="93"/>
      <c r="K9" s="93" t="s">
        <v>1</v>
      </c>
      <c r="L9" s="34" t="s">
        <v>18</v>
      </c>
      <c r="M9" s="71" t="s">
        <v>399</v>
      </c>
      <c r="N9" s="71" t="s">
        <v>399</v>
      </c>
      <c r="O9" s="34" t="s">
        <v>395</v>
      </c>
      <c r="P9" s="71" t="s">
        <v>73</v>
      </c>
      <c r="Q9" s="93" t="s">
        <v>447</v>
      </c>
      <c r="R9" s="34" t="s">
        <v>18</v>
      </c>
      <c r="S9" s="93" t="s">
        <v>399</v>
      </c>
      <c r="T9" s="39"/>
      <c r="U9" s="4"/>
      <c r="V9" s="52"/>
      <c r="W9" s="52"/>
      <c r="X9" s="1"/>
      <c r="Y9" s="5"/>
      <c r="Z9"/>
      <c r="AB9" s="2"/>
      <c r="AC9"/>
    </row>
    <row r="10" spans="1:43" ht="15.6">
      <c r="A10" s="39"/>
      <c r="B10" s="45" t="s">
        <v>63</v>
      </c>
      <c r="C10" s="45" t="s">
        <v>458</v>
      </c>
      <c r="D10" s="42"/>
      <c r="E10" s="34" t="s">
        <v>419</v>
      </c>
      <c r="F10" s="71" t="s">
        <v>11</v>
      </c>
      <c r="G10" s="110" t="s">
        <v>446</v>
      </c>
      <c r="H10" s="71" t="s">
        <v>394</v>
      </c>
      <c r="I10" s="93" t="s">
        <v>363</v>
      </c>
      <c r="J10" s="124" t="s">
        <v>446</v>
      </c>
      <c r="K10" s="93" t="s">
        <v>363</v>
      </c>
      <c r="L10" s="34" t="s">
        <v>394</v>
      </c>
      <c r="M10" s="71" t="s">
        <v>396</v>
      </c>
      <c r="N10" s="71" t="s">
        <v>396</v>
      </c>
      <c r="O10" s="34" t="s">
        <v>397</v>
      </c>
      <c r="P10" s="71" t="s">
        <v>403</v>
      </c>
      <c r="Q10" s="93" t="s">
        <v>454</v>
      </c>
      <c r="R10" s="34" t="s">
        <v>30</v>
      </c>
      <c r="S10" s="93" t="s">
        <v>402</v>
      </c>
      <c r="T10" s="39"/>
      <c r="U10" s="4"/>
      <c r="V10" s="52"/>
      <c r="W10" s="52"/>
      <c r="X10" s="1"/>
      <c r="Y10" s="5"/>
      <c r="Z10"/>
      <c r="AB10" s="2"/>
      <c r="AC10"/>
    </row>
    <row r="11" spans="1:43" ht="16.5" customHeight="1">
      <c r="A11" s="39"/>
      <c r="B11" s="90">
        <f>+B42</f>
        <v>2024</v>
      </c>
      <c r="C11" s="90">
        <f t="shared" ref="C11:S11" si="0">+C42</f>
        <v>1</v>
      </c>
      <c r="D11" s="90" t="str">
        <f t="shared" si="0"/>
        <v>Nortura</v>
      </c>
      <c r="E11" s="90">
        <f t="shared" si="0"/>
        <v>109</v>
      </c>
      <c r="F11" s="90">
        <f t="shared" si="0"/>
        <v>2118</v>
      </c>
      <c r="G11" s="90">
        <f t="shared" si="0"/>
        <v>79</v>
      </c>
      <c r="H11" s="90">
        <f t="shared" si="0"/>
        <v>2112</v>
      </c>
      <c r="I11" s="108">
        <f t="shared" si="0"/>
        <v>32.589629173719032</v>
      </c>
      <c r="J11" s="108">
        <f>+I42-I41</f>
        <v>-1.9404300980845264</v>
      </c>
      <c r="K11" s="108">
        <f t="shared" si="0"/>
        <v>32.78420956262061</v>
      </c>
      <c r="L11" s="92">
        <f t="shared" si="0"/>
        <v>60.353693181818173</v>
      </c>
      <c r="M11" s="108">
        <f t="shared" si="0"/>
        <v>138.9493371212119</v>
      </c>
      <c r="N11" s="108">
        <f t="shared" si="0"/>
        <v>31.161251548125005</v>
      </c>
      <c r="O11" s="92">
        <f t="shared" si="0"/>
        <v>4.5850956250345529</v>
      </c>
      <c r="P11" s="108">
        <f t="shared" si="0"/>
        <v>-67.172633855328797</v>
      </c>
      <c r="Q11" s="108">
        <f t="shared" si="0"/>
        <v>19.431192660550458</v>
      </c>
      <c r="R11" s="90">
        <f t="shared" si="0"/>
        <v>4.4102927289896128</v>
      </c>
      <c r="S11" s="90">
        <f t="shared" si="0"/>
        <v>138.55571293673253</v>
      </c>
      <c r="T11" s="39"/>
      <c r="U11" s="4"/>
      <c r="V11" s="52"/>
      <c r="W11" s="52"/>
      <c r="X11" s="1"/>
      <c r="Y11" s="5"/>
      <c r="Z11"/>
      <c r="AB11" s="2"/>
      <c r="AC11" s="5"/>
      <c r="AD11" s="5"/>
    </row>
    <row r="12" spans="1:43" ht="16.5" customHeight="1">
      <c r="A12" s="39"/>
      <c r="B12" s="90">
        <f t="shared" ref="B12:S12" si="1">+B72</f>
        <v>2024</v>
      </c>
      <c r="C12" s="90">
        <f t="shared" si="1"/>
        <v>2</v>
      </c>
      <c r="D12" s="90" t="str">
        <f t="shared" si="1"/>
        <v>KLF</v>
      </c>
      <c r="E12" s="90">
        <f t="shared" si="1"/>
        <v>138</v>
      </c>
      <c r="F12" s="91">
        <f t="shared" si="1"/>
        <v>4381</v>
      </c>
      <c r="G12" s="91">
        <f t="shared" si="1"/>
        <v>-188</v>
      </c>
      <c r="H12" s="91">
        <f t="shared" si="1"/>
        <v>4375</v>
      </c>
      <c r="I12" s="108">
        <f t="shared" si="1"/>
        <v>67.410370826280982</v>
      </c>
      <c r="J12" s="108">
        <f>+I72-I71</f>
        <v>1.9404300980845477</v>
      </c>
      <c r="K12" s="108">
        <f t="shared" si="1"/>
        <v>67.215790437379397</v>
      </c>
      <c r="L12" s="92">
        <f t="shared" si="1"/>
        <v>59.793371428571405</v>
      </c>
      <c r="M12" s="108">
        <f t="shared" si="1"/>
        <v>137.5241371428572</v>
      </c>
      <c r="N12" s="108">
        <f t="shared" si="1"/>
        <v>30.0572214327184</v>
      </c>
      <c r="O12" s="92">
        <f t="shared" si="1"/>
        <v>3.6218135243132328</v>
      </c>
      <c r="P12" s="108">
        <f t="shared" si="1"/>
        <v>-55.397323616905425</v>
      </c>
      <c r="Q12" s="108">
        <f t="shared" si="1"/>
        <v>31.746376811594203</v>
      </c>
      <c r="R12" s="92">
        <f t="shared" si="1"/>
        <v>5.6450582058890637</v>
      </c>
      <c r="S12" s="108">
        <f t="shared" si="1"/>
        <v>137.33579091531618</v>
      </c>
      <c r="T12" s="39"/>
      <c r="U12" s="4"/>
      <c r="V12" s="52"/>
      <c r="W12" s="52"/>
      <c r="X12" s="1"/>
      <c r="Y12" s="5"/>
      <c r="Z12"/>
      <c r="AB12" s="2"/>
      <c r="AC12" s="5"/>
      <c r="AD12" s="5"/>
    </row>
    <row r="13" spans="1:43" ht="21">
      <c r="A13" s="39"/>
      <c r="B13" s="39"/>
      <c r="C13" s="39"/>
      <c r="D13" s="57"/>
      <c r="E13" s="39"/>
      <c r="F13" s="39"/>
      <c r="G13" s="39"/>
      <c r="H13" s="39"/>
      <c r="I13" s="98"/>
      <c r="J13" s="98"/>
      <c r="K13" s="98"/>
      <c r="L13" s="39"/>
      <c r="M13" s="63"/>
      <c r="N13" s="63"/>
      <c r="O13" s="39"/>
      <c r="P13" s="63"/>
      <c r="Q13" s="142"/>
      <c r="R13" s="39"/>
      <c r="S13" s="98"/>
      <c r="T13" s="39"/>
      <c r="U13" s="4"/>
      <c r="V13" s="52"/>
      <c r="W13" s="52"/>
      <c r="X13" s="1"/>
      <c r="Y13" s="5"/>
      <c r="Z13"/>
      <c r="AB13" s="2"/>
      <c r="AC13"/>
    </row>
    <row r="14" spans="1:43" ht="15.6">
      <c r="A14" s="39"/>
      <c r="B14" s="47">
        <f>+'Ark1'!C2006</f>
        <v>1996</v>
      </c>
      <c r="C14" s="47">
        <f>+'Ark1'!H2006</f>
        <v>1</v>
      </c>
      <c r="D14" s="48" t="s">
        <v>53</v>
      </c>
      <c r="E14" s="47">
        <f>+'Ark1'!Q2006</f>
        <v>1560</v>
      </c>
      <c r="F14" s="64">
        <f>+'Ark1'!R2006</f>
        <v>4168</v>
      </c>
      <c r="G14" s="75"/>
      <c r="H14" s="64">
        <f>+'Ark1'!S2006</f>
        <v>4042</v>
      </c>
      <c r="I14" s="99">
        <f>+'Ark1'!T2006</f>
        <v>68.082326037242723</v>
      </c>
      <c r="J14" s="99"/>
      <c r="K14" s="99">
        <f>+'Ark1'!U2006</f>
        <v>88.325169103592259</v>
      </c>
      <c r="L14" s="49">
        <f>+'Ark1'!W2006</f>
        <v>55.37976249381493</v>
      </c>
      <c r="M14" s="64">
        <f>+'Ark1'!Z2006</f>
        <v>123.92357743691235</v>
      </c>
      <c r="N14" s="64">
        <f>+'Ark1'!AA2006</f>
        <v>26.964618831827256</v>
      </c>
      <c r="O14" s="49">
        <f>+'Ark1'!AB2006</f>
        <v>4.4588964651897776</v>
      </c>
      <c r="P14" s="64">
        <f>+'Ark1'!AC2006</f>
        <v>-37.236648374018799</v>
      </c>
      <c r="Q14" s="99">
        <f t="shared" ref="Q14:Q33" si="2">+F14/E14</f>
        <v>2.6717948717948716</v>
      </c>
      <c r="R14" s="49">
        <f>+'Ark1'!V2006</f>
        <v>16.877639155470249</v>
      </c>
      <c r="S14" s="99">
        <f>+'Ark1'!Y2006</f>
        <v>120.17732725527821</v>
      </c>
      <c r="T14" s="39"/>
      <c r="U14" s="4"/>
      <c r="V14" s="52"/>
      <c r="W14" s="52"/>
      <c r="X14" s="1"/>
      <c r="Y14" s="5"/>
      <c r="Z14"/>
      <c r="AB14"/>
      <c r="AC14" s="2"/>
    </row>
    <row r="15" spans="1:43" ht="15.6">
      <c r="A15" s="39"/>
      <c r="B15" s="47">
        <f>+'Ark1'!C2007</f>
        <v>1997</v>
      </c>
      <c r="C15" s="47">
        <f>+'Ark1'!H2007</f>
        <v>1</v>
      </c>
      <c r="D15" s="48" t="s">
        <v>53</v>
      </c>
      <c r="E15" s="47">
        <f>+'Ark1'!Q2007</f>
        <v>1422</v>
      </c>
      <c r="F15" s="64">
        <f>+'Ark1'!R2007</f>
        <v>4574.5</v>
      </c>
      <c r="G15" s="75">
        <f t="shared" ref="G15:G33" si="3">+F15-F14</f>
        <v>406.5</v>
      </c>
      <c r="H15" s="64">
        <f>+'Ark1'!S2007</f>
        <v>4421</v>
      </c>
      <c r="I15" s="99">
        <f>+'Ark1'!T2007</f>
        <v>72.605348781842721</v>
      </c>
      <c r="J15" s="99"/>
      <c r="K15" s="99">
        <f>+'Ark1'!U2007</f>
        <v>88.481152373655775</v>
      </c>
      <c r="L15" s="49">
        <f>+'Ark1'!W2007</f>
        <v>55.273467541280247</v>
      </c>
      <c r="M15" s="64">
        <f>+'Ark1'!Z2007</f>
        <v>125.6766794842799</v>
      </c>
      <c r="N15" s="64">
        <f>+'Ark1'!AA2007</f>
        <v>27.487962801823738</v>
      </c>
      <c r="O15" s="49">
        <f>+'Ark1'!AB2007</f>
        <v>4.3453177577047457</v>
      </c>
      <c r="P15" s="64">
        <f>+'Ark1'!AC2007</f>
        <v>-42.218766518083591</v>
      </c>
      <c r="Q15" s="99">
        <f t="shared" si="2"/>
        <v>3.2169479606188469</v>
      </c>
      <c r="R15" s="49">
        <f>+'Ark1'!V2007</f>
        <v>17.643239698327687</v>
      </c>
      <c r="S15" s="99">
        <f>+'Ark1'!Y2007</f>
        <v>121.45952563121681</v>
      </c>
      <c r="T15" s="39"/>
      <c r="U15" s="4"/>
      <c r="V15" s="52"/>
      <c r="W15" s="52"/>
      <c r="X15" s="1"/>
      <c r="Y15" s="5"/>
      <c r="Z15"/>
      <c r="AA15" s="2"/>
      <c r="AB15" s="2"/>
      <c r="AC15" s="4"/>
      <c r="AD15" s="4"/>
      <c r="AE15" s="4"/>
    </row>
    <row r="16" spans="1:43" ht="15.6">
      <c r="A16" s="39"/>
      <c r="B16" s="47">
        <f>+'Ark1'!C2008</f>
        <v>1998</v>
      </c>
      <c r="C16" s="47">
        <f>+'Ark1'!H2008</f>
        <v>1</v>
      </c>
      <c r="D16" s="48" t="s">
        <v>53</v>
      </c>
      <c r="E16" s="47">
        <f>+'Ark1'!Q2008</f>
        <v>1322</v>
      </c>
      <c r="F16" s="64">
        <f>+'Ark1'!R2008</f>
        <v>4128</v>
      </c>
      <c r="G16" s="75">
        <f t="shared" si="3"/>
        <v>-446.5</v>
      </c>
      <c r="H16" s="64">
        <f>+'Ark1'!S2008</f>
        <v>4023.5</v>
      </c>
      <c r="I16" s="99">
        <f>+'Ark1'!T2008</f>
        <v>72.24361218060902</v>
      </c>
      <c r="J16" s="99"/>
      <c r="K16" s="99">
        <f>+'Ark1'!U2008</f>
        <v>88.725971980599439</v>
      </c>
      <c r="L16" s="49">
        <f>+'Ark1'!W2008</f>
        <v>54.988939977631425</v>
      </c>
      <c r="M16" s="64">
        <f>+'Ark1'!Z2008</f>
        <v>125.2879085373428</v>
      </c>
      <c r="N16" s="64">
        <f>+'Ark1'!AA2008</f>
        <v>27.759685890573795</v>
      </c>
      <c r="O16" s="49">
        <f>+'Ark1'!AB2008</f>
        <v>3.8994127909315441</v>
      </c>
      <c r="P16" s="64">
        <f>+'Ark1'!AC2008</f>
        <v>-44.50068340445312</v>
      </c>
      <c r="Q16" s="99">
        <f t="shared" si="2"/>
        <v>3.1225416036308622</v>
      </c>
      <c r="R16" s="49">
        <f>+'Ark1'!V2008</f>
        <v>16.692102713178294</v>
      </c>
      <c r="S16" s="99">
        <f>+'Ark1'!Y2008</f>
        <v>122.11625484496096</v>
      </c>
      <c r="T16" s="39"/>
      <c r="U16" s="4"/>
      <c r="V16" s="52"/>
      <c r="W16" s="52"/>
      <c r="X16" s="11"/>
      <c r="Y16" s="5"/>
      <c r="Z16"/>
      <c r="AA16" s="2"/>
      <c r="AB16" s="2"/>
      <c r="AC16" s="9"/>
      <c r="AD16" s="9"/>
      <c r="AE16" s="9"/>
    </row>
    <row r="17" spans="1:31" ht="15.6">
      <c r="A17" s="39"/>
      <c r="B17" s="47">
        <f>+'Ark1'!C2009</f>
        <v>1999</v>
      </c>
      <c r="C17" s="47">
        <f>+'Ark1'!H2009</f>
        <v>1</v>
      </c>
      <c r="D17" s="48" t="s">
        <v>53</v>
      </c>
      <c r="E17" s="47">
        <f>+'Ark1'!Q2009</f>
        <v>1335</v>
      </c>
      <c r="F17" s="64">
        <f>+'Ark1'!R2009</f>
        <v>4481</v>
      </c>
      <c r="G17" s="75">
        <f t="shared" si="3"/>
        <v>353</v>
      </c>
      <c r="H17" s="64">
        <f>+'Ark1'!S2009</f>
        <v>4422</v>
      </c>
      <c r="I17" s="99">
        <f>+'Ark1'!T2009</f>
        <v>69.936400171680518</v>
      </c>
      <c r="J17" s="99"/>
      <c r="K17" s="99">
        <f>+'Ark1'!U2009</f>
        <v>88.64880526211688</v>
      </c>
      <c r="L17" s="49">
        <f>+'Ark1'!W2009</f>
        <v>54.788557213930353</v>
      </c>
      <c r="M17" s="64">
        <f>+'Ark1'!Z2009</f>
        <v>126.89737675260062</v>
      </c>
      <c r="N17" s="64">
        <f>+'Ark1'!AA2009</f>
        <v>28.167385533140511</v>
      </c>
      <c r="O17" s="49">
        <f>+'Ark1'!AB2009</f>
        <v>4.5465157308205075</v>
      </c>
      <c r="P17" s="64">
        <f>+'Ark1'!AC2009</f>
        <v>-39.139974070008577</v>
      </c>
      <c r="Q17" s="99">
        <f t="shared" si="2"/>
        <v>3.356554307116105</v>
      </c>
      <c r="R17" s="49">
        <f>+'Ark1'!V2009</f>
        <v>16.232760544521312</v>
      </c>
      <c r="S17" s="99">
        <f>+'Ark1'!Y2009</f>
        <v>125.22655657219369</v>
      </c>
      <c r="T17" s="39"/>
      <c r="U17" s="4"/>
      <c r="V17" s="52"/>
      <c r="W17" s="52"/>
      <c r="X17" s="11"/>
      <c r="Y17" s="5"/>
      <c r="Z17"/>
      <c r="AA17" s="1"/>
      <c r="AB17" s="1"/>
      <c r="AC17" s="9"/>
      <c r="AD17" s="9"/>
      <c r="AE17" s="9"/>
    </row>
    <row r="18" spans="1:31" ht="15.6">
      <c r="A18" s="39"/>
      <c r="B18" s="47">
        <f>+'Ark1'!C2010</f>
        <v>2000</v>
      </c>
      <c r="C18" s="47">
        <f>+'Ark1'!H2010</f>
        <v>1</v>
      </c>
      <c r="D18" s="48" t="s">
        <v>53</v>
      </c>
      <c r="E18" s="47">
        <f>+'Ark1'!Q2010</f>
        <v>1230</v>
      </c>
      <c r="F18" s="64">
        <f>+'Ark1'!R2010</f>
        <v>4762</v>
      </c>
      <c r="G18" s="75">
        <f t="shared" si="3"/>
        <v>281</v>
      </c>
      <c r="H18" s="64">
        <f>+'Ark1'!S2010</f>
        <v>4749</v>
      </c>
      <c r="I18" s="99">
        <f>+'Ark1'!T2010</f>
        <v>64.824394228151363</v>
      </c>
      <c r="J18" s="99"/>
      <c r="K18" s="99">
        <f>+'Ark1'!U2010</f>
        <v>65.424794819505365</v>
      </c>
      <c r="L18" s="49">
        <f>+'Ark1'!W2010</f>
        <v>55.774268267003592</v>
      </c>
      <c r="M18" s="64">
        <f>+'Ark1'!Z2010</f>
        <v>126.30871762476271</v>
      </c>
      <c r="N18" s="64">
        <f>+'Ark1'!AA2010</f>
        <v>28.007348023178153</v>
      </c>
      <c r="O18" s="49">
        <f>+'Ark1'!AB2010</f>
        <v>3.7881356490446407</v>
      </c>
      <c r="P18" s="64">
        <f>+'Ark1'!AC2010</f>
        <v>-49.613270993537903</v>
      </c>
      <c r="Q18" s="99">
        <f t="shared" si="2"/>
        <v>3.8715447154471545</v>
      </c>
      <c r="R18" s="49">
        <f>+'Ark1'!V2010</f>
        <v>13.252204955900877</v>
      </c>
      <c r="S18" s="99">
        <f>+'Ark1'!Y2010</f>
        <v>125.96390172196516</v>
      </c>
      <c r="T18" s="39"/>
      <c r="U18" s="4"/>
      <c r="V18" s="52"/>
      <c r="W18" s="52"/>
      <c r="X18" s="11"/>
      <c r="Y18" s="5"/>
      <c r="Z18"/>
      <c r="AA18" s="1"/>
      <c r="AB18" s="1"/>
      <c r="AC18" s="9"/>
      <c r="AD18" s="9"/>
      <c r="AE18" s="9"/>
    </row>
    <row r="19" spans="1:31" ht="15.6">
      <c r="A19" s="39"/>
      <c r="B19" s="47">
        <f>+'Ark1'!C2011</f>
        <v>2001</v>
      </c>
      <c r="C19" s="47">
        <f>+'Ark1'!H2011</f>
        <v>1</v>
      </c>
      <c r="D19" s="48" t="s">
        <v>53</v>
      </c>
      <c r="E19" s="47">
        <f>+'Ark1'!Q2011</f>
        <v>1004</v>
      </c>
      <c r="F19" s="64">
        <f>+'Ark1'!R2011</f>
        <v>4565</v>
      </c>
      <c r="G19" s="75">
        <f t="shared" si="3"/>
        <v>-197</v>
      </c>
      <c r="H19" s="64">
        <f>+'Ark1'!S2011</f>
        <v>4560</v>
      </c>
      <c r="I19" s="99">
        <f>+'Ark1'!T2011</f>
        <v>69.093385802936254</v>
      </c>
      <c r="J19" s="99"/>
      <c r="K19" s="99">
        <f>+'Ark1'!U2011</f>
        <v>69.919437561976721</v>
      </c>
      <c r="L19" s="49">
        <f>+'Ark1'!W2011</f>
        <v>56.272149122807022</v>
      </c>
      <c r="M19" s="64">
        <f>+'Ark1'!Z2011</f>
        <v>127.55146929824548</v>
      </c>
      <c r="N19" s="64">
        <f>+'Ark1'!AA2011</f>
        <v>28.282265265409823</v>
      </c>
      <c r="O19" s="49">
        <f>+'Ark1'!AB2011</f>
        <v>3.9022390934788498</v>
      </c>
      <c r="P19" s="64">
        <f>+'Ark1'!AC2011</f>
        <v>-55.035162138951954</v>
      </c>
      <c r="Q19" s="99">
        <f t="shared" si="2"/>
        <v>4.5468127490039842</v>
      </c>
      <c r="R19" s="49">
        <f>+'Ark1'!V2011</f>
        <v>13.537568455640749</v>
      </c>
      <c r="S19" s="99">
        <f>+'Ark1'!Y2011</f>
        <v>127.41176341730544</v>
      </c>
      <c r="T19" s="39"/>
      <c r="U19" s="4"/>
      <c r="V19" s="52"/>
      <c r="W19" s="52"/>
      <c r="X19" s="11"/>
      <c r="Y19" s="5"/>
      <c r="Z19"/>
      <c r="AA19" s="1"/>
      <c r="AB19" s="1"/>
      <c r="AC19" s="9"/>
      <c r="AD19" s="9"/>
      <c r="AE19" s="9"/>
    </row>
    <row r="20" spans="1:31" ht="15.6">
      <c r="A20" s="39"/>
      <c r="B20" s="47">
        <f>+'Ark1'!C2012</f>
        <v>2002</v>
      </c>
      <c r="C20" s="47">
        <f>+'Ark1'!H2012</f>
        <v>1</v>
      </c>
      <c r="D20" s="48" t="s">
        <v>53</v>
      </c>
      <c r="E20" s="47">
        <f>+'Ark1'!Q2012</f>
        <v>988</v>
      </c>
      <c r="F20" s="64">
        <f>+'Ark1'!R2012</f>
        <v>5669</v>
      </c>
      <c r="G20" s="75">
        <f t="shared" si="3"/>
        <v>1104</v>
      </c>
      <c r="H20" s="64">
        <f>+'Ark1'!S2012</f>
        <v>5660</v>
      </c>
      <c r="I20" s="99">
        <f>+'Ark1'!T2012</f>
        <v>70.466128029832177</v>
      </c>
      <c r="J20" s="99"/>
      <c r="K20" s="99">
        <f>+'Ark1'!U2012</f>
        <v>70.691988861882876</v>
      </c>
      <c r="L20" s="49">
        <f>+'Ark1'!W2012</f>
        <v>56.076501766784446</v>
      </c>
      <c r="M20" s="64">
        <f>+'Ark1'!Z2012</f>
        <v>129.97816254416921</v>
      </c>
      <c r="N20" s="64">
        <f>+'Ark1'!AA2012</f>
        <v>28.327623150786305</v>
      </c>
      <c r="O20" s="49">
        <f>+'Ark1'!AB2012</f>
        <v>3.9194151762987879</v>
      </c>
      <c r="P20" s="64">
        <f>+'Ark1'!AC2012</f>
        <v>-57.806316151480402</v>
      </c>
      <c r="Q20" s="99">
        <f t="shared" si="2"/>
        <v>5.7378542510121457</v>
      </c>
      <c r="R20" s="49">
        <f>+'Ark1'!V2012</f>
        <v>13.424413476803672</v>
      </c>
      <c r="S20" s="99">
        <f>+'Ark1'!Y2012</f>
        <v>129.77181160698501</v>
      </c>
      <c r="T20" s="39"/>
      <c r="U20" s="4"/>
      <c r="V20" s="52"/>
      <c r="W20" s="52"/>
      <c r="X20" s="5"/>
      <c r="Y20" s="5"/>
      <c r="Z20"/>
      <c r="AA20" s="1"/>
      <c r="AB20" s="1"/>
      <c r="AC20" s="9"/>
      <c r="AD20" s="9"/>
      <c r="AE20" s="9"/>
    </row>
    <row r="21" spans="1:31" ht="15.6">
      <c r="A21" s="39"/>
      <c r="B21" s="47">
        <f>+'Ark1'!C2013</f>
        <v>2003</v>
      </c>
      <c r="C21" s="47">
        <f>+'Ark1'!H2013</f>
        <v>1</v>
      </c>
      <c r="D21" s="48" t="s">
        <v>53</v>
      </c>
      <c r="E21" s="47">
        <f>+'Ark1'!Q2013</f>
        <v>930</v>
      </c>
      <c r="F21" s="64">
        <f>+'Ark1'!R2013</f>
        <v>5084</v>
      </c>
      <c r="G21" s="75">
        <f t="shared" si="3"/>
        <v>-585</v>
      </c>
      <c r="H21" s="64">
        <f>+'Ark1'!S2013</f>
        <v>5065</v>
      </c>
      <c r="I21" s="99">
        <f>+'Ark1'!T2013</f>
        <v>67.195347607718759</v>
      </c>
      <c r="J21" s="99"/>
      <c r="K21" s="99">
        <f>+'Ark1'!U2013</f>
        <v>67.430931408591363</v>
      </c>
      <c r="L21" s="49">
        <f>+'Ark1'!W2013</f>
        <v>56.302665350444222</v>
      </c>
      <c r="M21" s="64">
        <f>+'Ark1'!Z2013</f>
        <v>132.70355380059263</v>
      </c>
      <c r="N21" s="64">
        <f>+'Ark1'!AA2013</f>
        <v>29.112164461797654</v>
      </c>
      <c r="O21" s="49">
        <f>+'Ark1'!AB2013</f>
        <v>3.7844440262621344</v>
      </c>
      <c r="P21" s="64">
        <f>+'Ark1'!AC2013</f>
        <v>-62.815560313911639</v>
      </c>
      <c r="Q21" s="99">
        <f t="shared" si="2"/>
        <v>5.4666666666666668</v>
      </c>
      <c r="R21" s="49">
        <f>+'Ark1'!V2013</f>
        <v>13.60444531864673</v>
      </c>
      <c r="S21" s="99">
        <f>+'Ark1'!Y2013</f>
        <v>132.20761211644412</v>
      </c>
      <c r="T21" s="39"/>
      <c r="U21" s="4"/>
      <c r="V21" s="52"/>
      <c r="W21" s="52"/>
      <c r="X21" s="5"/>
      <c r="Y21" s="5"/>
      <c r="Z21"/>
      <c r="AA21" s="1"/>
      <c r="AB21" s="1"/>
      <c r="AC21" s="9"/>
      <c r="AD21" s="9"/>
      <c r="AE21" s="9"/>
    </row>
    <row r="22" spans="1:31" ht="15.6">
      <c r="A22" s="39"/>
      <c r="B22" s="47">
        <f>+'Ark1'!C2014</f>
        <v>2004</v>
      </c>
      <c r="C22" s="47">
        <f>+'Ark1'!H2014</f>
        <v>1</v>
      </c>
      <c r="D22" s="48" t="s">
        <v>53</v>
      </c>
      <c r="E22" s="47">
        <f>+'Ark1'!Q2014</f>
        <v>889</v>
      </c>
      <c r="F22" s="64">
        <f>+'Ark1'!R2014</f>
        <v>5135</v>
      </c>
      <c r="G22" s="75">
        <f t="shared" si="3"/>
        <v>51</v>
      </c>
      <c r="H22" s="64">
        <f>+'Ark1'!S2014</f>
        <v>5125</v>
      </c>
      <c r="I22" s="99">
        <f>+'Ark1'!T2014</f>
        <v>65.330788804071247</v>
      </c>
      <c r="J22" s="99"/>
      <c r="K22" s="99">
        <f>+'Ark1'!U2014</f>
        <v>65.863551262714722</v>
      </c>
      <c r="L22" s="49">
        <f>+'Ark1'!W2014</f>
        <v>56.185170731707323</v>
      </c>
      <c r="M22" s="64">
        <f>+'Ark1'!Z2014</f>
        <v>135.16433170731719</v>
      </c>
      <c r="N22" s="64">
        <f>+'Ark1'!AA2014</f>
        <v>29.659259335969203</v>
      </c>
      <c r="O22" s="49">
        <f>+'Ark1'!AB2014</f>
        <v>4.0733583669356888</v>
      </c>
      <c r="P22" s="64">
        <f>+'Ark1'!AC2014</f>
        <v>-62.463608418426219</v>
      </c>
      <c r="Q22" s="99">
        <f t="shared" si="2"/>
        <v>5.7761529808773906</v>
      </c>
      <c r="R22" s="49">
        <f>+'Ark1'!V2014</f>
        <v>13.55929892891918</v>
      </c>
      <c r="S22" s="99">
        <f>+'Ark1'!Y2014</f>
        <v>134.9011100292114</v>
      </c>
      <c r="T22" s="39"/>
      <c r="U22" s="4"/>
      <c r="V22" s="52"/>
      <c r="W22" s="52"/>
      <c r="X22" s="5"/>
      <c r="Y22" s="5"/>
      <c r="Z22"/>
      <c r="AA22" s="1"/>
      <c r="AB22" s="1"/>
      <c r="AC22" s="9"/>
      <c r="AD22" s="9"/>
      <c r="AE22" s="9"/>
    </row>
    <row r="23" spans="1:31" ht="15.6">
      <c r="A23" s="39"/>
      <c r="B23" s="47">
        <f>+'Ark1'!C2015</f>
        <v>2005</v>
      </c>
      <c r="C23" s="47">
        <f>+'Ark1'!H2015</f>
        <v>1</v>
      </c>
      <c r="D23" s="48" t="s">
        <v>53</v>
      </c>
      <c r="E23" s="47">
        <f>+'Ark1'!Q2015</f>
        <v>826</v>
      </c>
      <c r="F23" s="64">
        <f>+'Ark1'!R2015</f>
        <v>5205</v>
      </c>
      <c r="G23" s="75">
        <f t="shared" si="3"/>
        <v>70</v>
      </c>
      <c r="H23" s="64">
        <f>+'Ark1'!S2015</f>
        <v>5174</v>
      </c>
      <c r="I23" s="99">
        <f>+'Ark1'!T2015</f>
        <v>58.800271125169445</v>
      </c>
      <c r="J23" s="99"/>
      <c r="K23" s="99">
        <f>+'Ark1'!U2015</f>
        <v>59.073769406042175</v>
      </c>
      <c r="L23" s="49">
        <f>+'Ark1'!W2015</f>
        <v>55.634518747584075</v>
      </c>
      <c r="M23" s="64">
        <f>+'Ark1'!Z2015</f>
        <v>134.37555083107816</v>
      </c>
      <c r="N23" s="64">
        <f>+'Ark1'!AA2015</f>
        <v>29.267193966472558</v>
      </c>
      <c r="O23" s="49">
        <f>+'Ark1'!AB2015</f>
        <v>4.0341572850255751</v>
      </c>
      <c r="P23" s="64">
        <f>+'Ark1'!AC2015</f>
        <v>-59.440287680806811</v>
      </c>
      <c r="Q23" s="99">
        <f t="shared" si="2"/>
        <v>6.3014527845036321</v>
      </c>
      <c r="R23" s="49">
        <f>+'Ark1'!V2015</f>
        <v>15.365417867435156</v>
      </c>
      <c r="S23" s="99">
        <f>+'Ark1'!Y2015</f>
        <v>133.57523535062413</v>
      </c>
      <c r="T23" s="39"/>
      <c r="U23" s="4"/>
      <c r="V23" s="52"/>
      <c r="W23" s="52"/>
      <c r="X23" s="5"/>
      <c r="Y23" s="5"/>
      <c r="Z23"/>
      <c r="AA23" s="1"/>
      <c r="AB23" s="1"/>
      <c r="AC23" s="9"/>
      <c r="AD23" s="9"/>
      <c r="AE23" s="9"/>
    </row>
    <row r="24" spans="1:31" ht="15.6">
      <c r="A24" s="39"/>
      <c r="B24" s="47">
        <f>+'Ark1'!C2016</f>
        <v>2006</v>
      </c>
      <c r="C24" s="47">
        <f>+'Ark1'!H2016</f>
        <v>1</v>
      </c>
      <c r="D24" s="48" t="s">
        <v>53</v>
      </c>
      <c r="E24" s="47">
        <f>+'Ark1'!Q2016</f>
        <v>588</v>
      </c>
      <c r="F24" s="64">
        <f>+'Ark1'!R2016</f>
        <v>3348</v>
      </c>
      <c r="G24" s="75">
        <f t="shared" si="3"/>
        <v>-1857</v>
      </c>
      <c r="H24" s="64">
        <f>+'Ark1'!S2016</f>
        <v>3333</v>
      </c>
      <c r="I24" s="99">
        <f>+'Ark1'!T2016</f>
        <v>43.283775048480926</v>
      </c>
      <c r="J24" s="99"/>
      <c r="K24" s="99">
        <f>+'Ark1'!U2016</f>
        <v>43.978403320389027</v>
      </c>
      <c r="L24" s="49">
        <f>+'Ark1'!W2016</f>
        <v>55.230123012301249</v>
      </c>
      <c r="M24" s="64">
        <f>+'Ark1'!Z2016</f>
        <v>135.39498949894997</v>
      </c>
      <c r="N24" s="64">
        <f>+'Ark1'!AA2016</f>
        <v>30.589345248004939</v>
      </c>
      <c r="O24" s="49">
        <f>+'Ark1'!AB2016</f>
        <v>4.2728180855624203</v>
      </c>
      <c r="P24" s="64">
        <f>+'Ark1'!AC2016</f>
        <v>-56.934312929171206</v>
      </c>
      <c r="Q24" s="99">
        <f t="shared" si="2"/>
        <v>5.6938775510204085</v>
      </c>
      <c r="R24" s="49">
        <f>+'Ark1'!V2016</f>
        <v>16.209378733572283</v>
      </c>
      <c r="S24" s="99">
        <f>+'Ark1'!Y2016</f>
        <v>134.7883811230586</v>
      </c>
      <c r="T24" s="39"/>
      <c r="U24" s="4"/>
      <c r="V24" s="52"/>
      <c r="W24" s="52"/>
      <c r="X24" s="5"/>
      <c r="Y24" s="5"/>
      <c r="Z24"/>
      <c r="AA24" s="1"/>
      <c r="AB24" s="1"/>
      <c r="AC24" s="9"/>
      <c r="AD24" s="9"/>
      <c r="AE24" s="9"/>
    </row>
    <row r="25" spans="1:31" ht="15.6">
      <c r="A25" s="39"/>
      <c r="B25" s="47">
        <f>+'Ark1'!C2017</f>
        <v>2007</v>
      </c>
      <c r="C25" s="47">
        <f>+'Ark1'!H2017</f>
        <v>1</v>
      </c>
      <c r="D25" s="48" t="s">
        <v>53</v>
      </c>
      <c r="E25" s="47">
        <f>+'Ark1'!Q2017</f>
        <v>494</v>
      </c>
      <c r="F25" s="64">
        <f>+'Ark1'!R2017</f>
        <v>3197</v>
      </c>
      <c r="G25" s="75">
        <f t="shared" si="3"/>
        <v>-151</v>
      </c>
      <c r="H25" s="64">
        <f>+'Ark1'!S2017</f>
        <v>3180</v>
      </c>
      <c r="I25" s="99">
        <f>+'Ark1'!T2017</f>
        <v>44.139168852685359</v>
      </c>
      <c r="J25" s="99"/>
      <c r="K25" s="99">
        <f>+'Ark1'!U2017</f>
        <v>44.784443766878006</v>
      </c>
      <c r="L25" s="49">
        <f>+'Ark1'!W2017</f>
        <v>55.237421383647806</v>
      </c>
      <c r="M25" s="64">
        <f>+'Ark1'!Z2017</f>
        <v>139.35128930817621</v>
      </c>
      <c r="N25" s="64">
        <f>+'Ark1'!AA2017</f>
        <v>30.3907641998704</v>
      </c>
      <c r="O25" s="49">
        <f>+'Ark1'!AB2017</f>
        <v>4.2482607190355948</v>
      </c>
      <c r="P25" s="64">
        <f>+'Ark1'!AC2017</f>
        <v>-60.074305204474904</v>
      </c>
      <c r="Q25" s="99">
        <f t="shared" si="2"/>
        <v>6.4716599190283404</v>
      </c>
      <c r="R25" s="49">
        <f>+'Ark1'!V2017</f>
        <v>15.308414138254612</v>
      </c>
      <c r="S25" s="99">
        <f>+'Ark1'!Y2017</f>
        <v>138.61029089771677</v>
      </c>
      <c r="T25" s="39"/>
      <c r="U25" s="4"/>
      <c r="V25" s="52"/>
      <c r="W25" s="52"/>
      <c r="X25" s="5"/>
      <c r="Y25" s="5"/>
      <c r="Z25"/>
      <c r="AA25" s="1"/>
      <c r="AB25" s="1"/>
      <c r="AC25" s="9"/>
      <c r="AD25" s="9"/>
      <c r="AE25" s="9"/>
    </row>
    <row r="26" spans="1:31" ht="16.5" customHeight="1">
      <c r="A26" s="39"/>
      <c r="B26" s="47">
        <f>+'Ark1'!C2018</f>
        <v>2008</v>
      </c>
      <c r="C26" s="47">
        <f>+'Ark1'!H2018</f>
        <v>1</v>
      </c>
      <c r="D26" s="48" t="s">
        <v>53</v>
      </c>
      <c r="E26" s="47">
        <f>+'Ark1'!Q2018</f>
        <v>494</v>
      </c>
      <c r="F26" s="64">
        <f>+'Ark1'!R2018</f>
        <v>3378</v>
      </c>
      <c r="G26" s="75">
        <f t="shared" si="3"/>
        <v>181</v>
      </c>
      <c r="H26" s="64">
        <f>+'Ark1'!S2018</f>
        <v>3356</v>
      </c>
      <c r="I26" s="99">
        <f>+'Ark1'!T2018</f>
        <v>43.385563832519907</v>
      </c>
      <c r="J26" s="99"/>
      <c r="K26" s="99">
        <f>+'Ark1'!U2018</f>
        <v>43.64796801492384</v>
      </c>
      <c r="L26" s="49">
        <f>+'Ark1'!W2018</f>
        <v>55.474970202622174</v>
      </c>
      <c r="M26" s="64">
        <f>+'Ark1'!Z2018</f>
        <v>137.65414183551837</v>
      </c>
      <c r="N26" s="64">
        <f>+'Ark1'!AA2018</f>
        <v>31.102886055571915</v>
      </c>
      <c r="O26" s="49">
        <f>+'Ark1'!AB2018</f>
        <v>4.0511809626575852</v>
      </c>
      <c r="P26" s="64">
        <f>+'Ark1'!AC2018</f>
        <v>-60.024006535596698</v>
      </c>
      <c r="Q26" s="99">
        <f t="shared" si="2"/>
        <v>6.8380566801619436</v>
      </c>
      <c r="R26" s="49">
        <f>+'Ark1'!V2018</f>
        <v>15.787152161042036</v>
      </c>
      <c r="S26" s="99">
        <f>+'Ark1'!Y2018</f>
        <v>136.75763765541737</v>
      </c>
      <c r="T26" s="39"/>
      <c r="U26" s="4"/>
      <c r="V26" s="52"/>
      <c r="W26" s="52"/>
      <c r="X26" s="5"/>
      <c r="Y26" s="5"/>
      <c r="Z26"/>
      <c r="AA26" s="11"/>
      <c r="AB26" s="11"/>
      <c r="AC26" s="9"/>
      <c r="AD26" s="9"/>
      <c r="AE26" s="9"/>
    </row>
    <row r="27" spans="1:31" ht="16.5" customHeight="1">
      <c r="A27" s="39"/>
      <c r="B27" s="47">
        <f>+'Ark1'!C2019</f>
        <v>2009</v>
      </c>
      <c r="C27" s="47">
        <f>+'Ark1'!H2019</f>
        <v>1</v>
      </c>
      <c r="D27" s="48" t="s">
        <v>53</v>
      </c>
      <c r="E27" s="47">
        <f>+'Ark1'!Q2019</f>
        <v>428</v>
      </c>
      <c r="F27" s="64">
        <f>+'Ark1'!R2019</f>
        <v>3119</v>
      </c>
      <c r="G27" s="75">
        <f t="shared" si="3"/>
        <v>-259</v>
      </c>
      <c r="H27" s="64">
        <f>+'Ark1'!S2019</f>
        <v>3106</v>
      </c>
      <c r="I27" s="99">
        <f>+'Ark1'!T2019</f>
        <v>43.604082203271346</v>
      </c>
      <c r="J27" s="99"/>
      <c r="K27" s="99">
        <f>+'Ark1'!U2019</f>
        <v>43.620469922078847</v>
      </c>
      <c r="L27" s="49">
        <f>+'Ark1'!W2019</f>
        <v>56.111075338055379</v>
      </c>
      <c r="M27" s="64">
        <f>+'Ark1'!Z2019</f>
        <v>136.27926593689645</v>
      </c>
      <c r="N27" s="64">
        <f>+'Ark1'!AA2019</f>
        <v>31.491073688627225</v>
      </c>
      <c r="O27" s="49">
        <f>+'Ark1'!AB2019</f>
        <v>3.9471182037957879</v>
      </c>
      <c r="P27" s="64">
        <f>+'Ark1'!AC2019</f>
        <v>-58.050094678214123</v>
      </c>
      <c r="Q27" s="99">
        <f t="shared" si="2"/>
        <v>7.287383177570093</v>
      </c>
      <c r="R27" s="49">
        <f>+'Ark1'!V2019</f>
        <v>15.695094581596662</v>
      </c>
      <c r="S27" s="99">
        <f>+'Ark1'!Y2019</f>
        <v>135.71125360692537</v>
      </c>
      <c r="T27" s="39"/>
      <c r="U27" s="4"/>
      <c r="V27" s="52"/>
      <c r="W27" s="52"/>
      <c r="X27" s="5"/>
      <c r="Y27" s="5"/>
      <c r="Z27"/>
      <c r="AA27" s="11"/>
      <c r="AB27" s="11"/>
      <c r="AC27" s="9"/>
      <c r="AD27" s="9"/>
      <c r="AE27" s="9"/>
    </row>
    <row r="28" spans="1:31" ht="15.6">
      <c r="A28" s="39"/>
      <c r="B28" s="47">
        <f>+'Ark1'!C2020</f>
        <v>2010</v>
      </c>
      <c r="C28" s="47">
        <f>+'Ark1'!H2020</f>
        <v>1</v>
      </c>
      <c r="D28" s="48" t="s">
        <v>53</v>
      </c>
      <c r="E28" s="47">
        <f>+'Ark1'!Q2020</f>
        <v>323</v>
      </c>
      <c r="F28" s="64">
        <f>+'Ark1'!R2020</f>
        <v>3052</v>
      </c>
      <c r="G28" s="75">
        <f t="shared" si="3"/>
        <v>-67</v>
      </c>
      <c r="H28" s="64">
        <f>+'Ark1'!S2020</f>
        <v>3015</v>
      </c>
      <c r="I28" s="99">
        <f>+'Ark1'!T2020</f>
        <v>36.859903381642511</v>
      </c>
      <c r="J28" s="99"/>
      <c r="K28" s="99">
        <f>+'Ark1'!U2020</f>
        <v>36.5277223079148</v>
      </c>
      <c r="L28" s="49">
        <f>+'Ark1'!W2020</f>
        <v>58.022553897180785</v>
      </c>
      <c r="M28" s="64">
        <f>+'Ark1'!Z2020</f>
        <v>133.99021558872303</v>
      </c>
      <c r="N28" s="64">
        <f>+'Ark1'!AA2020</f>
        <v>30.185124126419019</v>
      </c>
      <c r="O28" s="49">
        <f>+'Ark1'!AB2020</f>
        <v>3.8972910749709841</v>
      </c>
      <c r="P28" s="64">
        <f>+'Ark1'!AC2020</f>
        <v>-57.457657438934319</v>
      </c>
      <c r="Q28" s="99">
        <f t="shared" si="2"/>
        <v>9.4489164086687314</v>
      </c>
      <c r="R28" s="49">
        <f>+'Ark1'!V2020</f>
        <v>14.111402359108784</v>
      </c>
      <c r="S28" s="99">
        <f>+'Ark1'!Y2020</f>
        <v>132.36582568807336</v>
      </c>
      <c r="T28" s="39"/>
      <c r="U28" s="4"/>
      <c r="V28" s="51"/>
      <c r="W28" s="51"/>
      <c r="X28" s="5"/>
      <c r="Y28" s="5"/>
      <c r="Z28"/>
      <c r="AA28" s="11"/>
      <c r="AB28" s="11"/>
      <c r="AC28" s="9"/>
      <c r="AD28" s="9"/>
      <c r="AE28" s="9"/>
    </row>
    <row r="29" spans="1:31" ht="17.25" customHeight="1">
      <c r="A29" s="39"/>
      <c r="B29" s="47">
        <f>+'Ark1'!C2021</f>
        <v>2011</v>
      </c>
      <c r="C29" s="47">
        <f>+'Ark1'!H2021</f>
        <v>1</v>
      </c>
      <c r="D29" s="48" t="s">
        <v>53</v>
      </c>
      <c r="E29" s="47">
        <f>+'Ark1'!Q2021</f>
        <v>278</v>
      </c>
      <c r="F29" s="64">
        <f>+'Ark1'!R2021</f>
        <v>3251</v>
      </c>
      <c r="G29" s="75">
        <f t="shared" si="3"/>
        <v>199</v>
      </c>
      <c r="H29" s="64">
        <f>+'Ark1'!S2021</f>
        <v>3224</v>
      </c>
      <c r="I29" s="99">
        <f>+'Ark1'!T2021</f>
        <v>36.086136086136094</v>
      </c>
      <c r="J29" s="99"/>
      <c r="K29" s="99">
        <f>+'Ark1'!U2021</f>
        <v>35.760170653212406</v>
      </c>
      <c r="L29" s="49">
        <f>+'Ark1'!W2021</f>
        <v>58.372518610421821</v>
      </c>
      <c r="M29" s="64">
        <f>+'Ark1'!Z2021</f>
        <v>134.57918734491301</v>
      </c>
      <c r="N29" s="64">
        <f>+'Ark1'!AA2021</f>
        <v>29.632052266896679</v>
      </c>
      <c r="O29" s="49">
        <f>+'Ark1'!AB2021</f>
        <v>3.809254970893535</v>
      </c>
      <c r="P29" s="64">
        <f>+'Ark1'!AC2021</f>
        <v>-61.339137693019111</v>
      </c>
      <c r="Q29" s="99">
        <f t="shared" si="2"/>
        <v>11.694244604316546</v>
      </c>
      <c r="R29" s="49">
        <f>+'Ark1'!V2021</f>
        <v>16.705321439557061</v>
      </c>
      <c r="S29" s="99">
        <f>+'Ark1'!Y2021</f>
        <v>133.46148877268516</v>
      </c>
      <c r="T29" s="39"/>
      <c r="U29"/>
      <c r="V29"/>
      <c r="X29"/>
      <c r="Y29"/>
      <c r="Z29"/>
      <c r="AA29" s="11"/>
      <c r="AB29" s="11"/>
      <c r="AC29" s="9"/>
      <c r="AD29" s="9"/>
      <c r="AE29" s="9"/>
    </row>
    <row r="30" spans="1:31" ht="17.25" customHeight="1">
      <c r="A30" s="39"/>
      <c r="B30" s="47">
        <f>+'Ark1'!C2022</f>
        <v>2012</v>
      </c>
      <c r="C30" s="47">
        <f>+'Ark1'!H2022</f>
        <v>1</v>
      </c>
      <c r="D30" s="48" t="s">
        <v>53</v>
      </c>
      <c r="E30" s="47">
        <f>+'Ark1'!Q2022</f>
        <v>253</v>
      </c>
      <c r="F30" s="64">
        <f>+'Ark1'!R2022</f>
        <v>3135</v>
      </c>
      <c r="G30" s="75">
        <f t="shared" si="3"/>
        <v>-116</v>
      </c>
      <c r="H30" s="64">
        <f>+'Ark1'!S2022</f>
        <v>3112</v>
      </c>
      <c r="I30" s="99">
        <f>+'Ark1'!T2022</f>
        <v>35.086737548964742</v>
      </c>
      <c r="J30" s="99"/>
      <c r="K30" s="99">
        <f>+'Ark1'!U2022</f>
        <v>34.732264542777422</v>
      </c>
      <c r="L30" s="49">
        <f>+'Ark1'!W2022</f>
        <v>59.339974293059122</v>
      </c>
      <c r="M30" s="64">
        <f>+'Ark1'!Z2022</f>
        <v>134.33399742930581</v>
      </c>
      <c r="N30" s="64">
        <f>+'Ark1'!AA2022</f>
        <v>29.730870062332109</v>
      </c>
      <c r="O30" s="49">
        <f>+'Ark1'!AB2022</f>
        <v>3.6558360568278743</v>
      </c>
      <c r="P30" s="64">
        <f>+'Ark1'!AC2022</f>
        <v>-55.897549493918945</v>
      </c>
      <c r="Q30" s="99">
        <f t="shared" si="2"/>
        <v>12.391304347826088</v>
      </c>
      <c r="R30" s="49">
        <f>+'Ark1'!V2022</f>
        <v>17.020095693779901</v>
      </c>
      <c r="S30" s="99">
        <f>+'Ark1'!Y2022</f>
        <v>133.34845295055811</v>
      </c>
      <c r="T30" s="39"/>
      <c r="U30" s="2"/>
      <c r="V30" s="51"/>
      <c r="W30" s="51"/>
      <c r="X30"/>
      <c r="Y30" s="5"/>
      <c r="Z30"/>
      <c r="AA30" s="11"/>
      <c r="AB30" s="11"/>
      <c r="AC30" s="9"/>
      <c r="AD30" s="9"/>
      <c r="AE30" s="9"/>
    </row>
    <row r="31" spans="1:31" ht="15.6">
      <c r="A31" s="39"/>
      <c r="B31" s="47">
        <f>+'Ark1'!C2023</f>
        <v>2013</v>
      </c>
      <c r="C31" s="47">
        <f>+'Ark1'!H2023</f>
        <v>1</v>
      </c>
      <c r="D31" s="48" t="s">
        <v>53</v>
      </c>
      <c r="E31" s="47">
        <f>+'Ark1'!Q2023</f>
        <v>217</v>
      </c>
      <c r="F31" s="64">
        <f>+'Ark1'!R2023</f>
        <v>2811</v>
      </c>
      <c r="G31" s="75">
        <f t="shared" si="3"/>
        <v>-324</v>
      </c>
      <c r="H31" s="64">
        <f>+'Ark1'!S2023</f>
        <v>2770</v>
      </c>
      <c r="I31" s="99">
        <f>+'Ark1'!T2023</f>
        <v>31.499327655759757</v>
      </c>
      <c r="J31" s="99"/>
      <c r="K31" s="99">
        <f>+'Ark1'!U2023</f>
        <v>30.845464365300245</v>
      </c>
      <c r="L31" s="49">
        <f>+'Ark1'!W2023</f>
        <v>59.069675090252694</v>
      </c>
      <c r="M31" s="64">
        <f>+'Ark1'!Z2023</f>
        <v>133.05754512635383</v>
      </c>
      <c r="N31" s="64">
        <f>+'Ark1'!AA2023</f>
        <v>27.725244965807263</v>
      </c>
      <c r="O31" s="49">
        <f>+'Ark1'!AB2023</f>
        <v>3.4026721665145576</v>
      </c>
      <c r="P31" s="64">
        <f>+'Ark1'!AC2023</f>
        <v>-57.118936807246577</v>
      </c>
      <c r="Q31" s="99">
        <f t="shared" si="2"/>
        <v>12.953917050691244</v>
      </c>
      <c r="R31" s="49">
        <f>+'Ark1'!V2023</f>
        <v>16.14799003913198</v>
      </c>
      <c r="S31" s="99">
        <f>+'Ark1'!Y2023</f>
        <v>131.1168267520456</v>
      </c>
      <c r="T31" s="39"/>
      <c r="U31" s="2"/>
      <c r="V31" s="51"/>
      <c r="W31" s="51"/>
      <c r="X31"/>
      <c r="Y31" s="5"/>
      <c r="Z31"/>
      <c r="AA31" s="11"/>
      <c r="AB31" s="11"/>
      <c r="AC31" s="9"/>
      <c r="AD31" s="9"/>
      <c r="AE31" s="9"/>
    </row>
    <row r="32" spans="1:31" ht="15.6">
      <c r="A32" s="39"/>
      <c r="B32" s="47">
        <f>+'Ark1'!C2024</f>
        <v>2014</v>
      </c>
      <c r="C32" s="47">
        <f>+'Ark1'!H2024</f>
        <v>1</v>
      </c>
      <c r="D32" s="48" t="s">
        <v>53</v>
      </c>
      <c r="E32" s="47">
        <f>+'Ark1'!Q2024</f>
        <v>216</v>
      </c>
      <c r="F32" s="64">
        <f>+'Ark1'!R2024</f>
        <v>2877</v>
      </c>
      <c r="G32" s="75">
        <f t="shared" si="3"/>
        <v>66</v>
      </c>
      <c r="H32" s="64">
        <f>+'Ark1'!S2024</f>
        <v>2842</v>
      </c>
      <c r="I32" s="99">
        <f>+'Ark1'!T2024</f>
        <v>33.660933660933658</v>
      </c>
      <c r="J32" s="99"/>
      <c r="K32" s="99">
        <f>+'Ark1'!U2024</f>
        <v>33.527971216189457</v>
      </c>
      <c r="L32" s="49">
        <f>+'Ark1'!W2024</f>
        <v>58.865939479239962</v>
      </c>
      <c r="M32" s="64">
        <f>+'Ark1'!Z2024</f>
        <v>134.90932441942263</v>
      </c>
      <c r="N32" s="64">
        <f>+'Ark1'!AA2024</f>
        <v>29.291667200472329</v>
      </c>
      <c r="O32" s="49">
        <f>+'Ark1'!AB2024</f>
        <v>3.8384844709384089</v>
      </c>
      <c r="P32" s="64">
        <f>+'Ark1'!AC2024</f>
        <v>-62.783529457771856</v>
      </c>
      <c r="Q32" s="99">
        <f t="shared" si="2"/>
        <v>13.319444444444445</v>
      </c>
      <c r="R32" s="49">
        <f>+'Ark1'!V2024</f>
        <v>15.796663190823775</v>
      </c>
      <c r="S32" s="99">
        <f>+'Ark1'!Y2024</f>
        <v>133.26809176225211</v>
      </c>
      <c r="T32" s="39"/>
      <c r="U32" s="2"/>
      <c r="V32" s="51"/>
      <c r="W32" s="51"/>
      <c r="X32"/>
      <c r="Y32"/>
      <c r="Z32"/>
      <c r="AA32" s="11"/>
      <c r="AB32" s="11"/>
      <c r="AC32" s="9"/>
      <c r="AD32" s="9"/>
      <c r="AE32" s="9"/>
    </row>
    <row r="33" spans="1:31" ht="15.6">
      <c r="A33" s="39"/>
      <c r="B33" s="47">
        <f>+'Ark1'!C2025</f>
        <v>2015</v>
      </c>
      <c r="C33" s="47">
        <f>+'Ark1'!H2025</f>
        <v>1</v>
      </c>
      <c r="D33" s="48" t="s">
        <v>53</v>
      </c>
      <c r="E33" s="47">
        <f>+'Ark1'!Q2025</f>
        <v>184</v>
      </c>
      <c r="F33" s="64">
        <f>+'Ark1'!R2025</f>
        <v>2645</v>
      </c>
      <c r="G33" s="75">
        <f t="shared" si="3"/>
        <v>-232</v>
      </c>
      <c r="H33" s="64">
        <f>+'Ark1'!S2025</f>
        <v>2625</v>
      </c>
      <c r="I33" s="99">
        <f>+'Ark1'!T2025</f>
        <v>29.300985931095603</v>
      </c>
      <c r="J33" s="99"/>
      <c r="K33" s="99">
        <f>+'Ark1'!U2025</f>
        <v>29.262311026438347</v>
      </c>
      <c r="L33" s="49">
        <f>+'Ark1'!W2025</f>
        <v>57.599619047619022</v>
      </c>
      <c r="M33" s="64">
        <f>+'Ark1'!Z2025</f>
        <v>135.70350476190461</v>
      </c>
      <c r="N33" s="64">
        <f>+'Ark1'!AA2025</f>
        <v>29.083133569009075</v>
      </c>
      <c r="O33" s="49">
        <f>+'Ark1'!AB2025</f>
        <v>4.2568130094863594</v>
      </c>
      <c r="P33" s="64">
        <f>+'Ark1'!AC2025</f>
        <v>-64.314624013067458</v>
      </c>
      <c r="Q33" s="99">
        <f t="shared" si="2"/>
        <v>14.375</v>
      </c>
      <c r="R33" s="49">
        <f>+'Ark1'!V2025</f>
        <v>14.31228733459357</v>
      </c>
      <c r="S33" s="99">
        <f>+'Ark1'!Y2025</f>
        <v>134.67739130434765</v>
      </c>
      <c r="T33" s="39"/>
      <c r="U33" s="2"/>
      <c r="V33" s="51"/>
      <c r="W33" s="51"/>
      <c r="X33"/>
      <c r="Y33"/>
      <c r="Z33"/>
      <c r="AA33" s="11"/>
      <c r="AB33" s="11"/>
      <c r="AC33" s="9"/>
      <c r="AD33" s="9"/>
      <c r="AE33" s="9"/>
    </row>
    <row r="34" spans="1:31" ht="15.6">
      <c r="A34" s="39"/>
      <c r="B34" s="47">
        <f>+'Ark1'!C2026</f>
        <v>2016</v>
      </c>
      <c r="C34" s="47">
        <f>+'Ark1'!H2026</f>
        <v>1</v>
      </c>
      <c r="D34" s="48" t="s">
        <v>53</v>
      </c>
      <c r="E34" s="47">
        <f>+'Ark1'!Q2026</f>
        <v>173</v>
      </c>
      <c r="F34" s="64">
        <f>+'Ark1'!R2026</f>
        <v>2778</v>
      </c>
      <c r="G34" s="75">
        <f>+F34-F33</f>
        <v>133</v>
      </c>
      <c r="H34" s="64">
        <f>+'Ark1'!S2026</f>
        <v>2749</v>
      </c>
      <c r="I34" s="99">
        <f>+'Ark1'!T2026</f>
        <v>31.766723842195528</v>
      </c>
      <c r="J34" s="99"/>
      <c r="K34" s="99">
        <f>+'Ark1'!U2026</f>
        <v>31.758887339162229</v>
      </c>
      <c r="L34" s="49">
        <f>+'Ark1'!W2026</f>
        <v>58.53146598763189</v>
      </c>
      <c r="M34" s="64">
        <f>+'Ark1'!Z2026</f>
        <v>137.64856311385961</v>
      </c>
      <c r="N34" s="64">
        <f>+'Ark1'!AA2026</f>
        <v>28.030012541283234</v>
      </c>
      <c r="O34" s="49">
        <f>+'Ark1'!AB2026</f>
        <v>3.6720077160116911</v>
      </c>
      <c r="P34" s="64">
        <f>+'Ark1'!AC2026</f>
        <v>-61.241588650128705</v>
      </c>
      <c r="Q34" s="99">
        <f>+F34/E34</f>
        <v>16.057803468208093</v>
      </c>
      <c r="R34" s="49">
        <f>+'Ark1'!V2026</f>
        <v>14.762778977681789</v>
      </c>
      <c r="S34" s="99">
        <f>+'Ark1'!Y2026</f>
        <v>136.21162706983441</v>
      </c>
      <c r="T34" s="39"/>
      <c r="U34" s="2"/>
      <c r="V34" s="51"/>
      <c r="W34" s="51"/>
      <c r="X34"/>
      <c r="Y34"/>
      <c r="Z34"/>
      <c r="AA34" s="11"/>
      <c r="AB34" s="11"/>
      <c r="AC34" s="9"/>
      <c r="AD34" s="9"/>
      <c r="AE34" s="9"/>
    </row>
    <row r="35" spans="1:31" ht="15.6">
      <c r="A35" s="39"/>
      <c r="B35" s="47">
        <f>+'Ark1'!C2027</f>
        <v>2017</v>
      </c>
      <c r="C35" s="47">
        <f>+'Ark1'!H2027</f>
        <v>1</v>
      </c>
      <c r="D35" s="48" t="s">
        <v>53</v>
      </c>
      <c r="E35" s="47">
        <f>+'Ark1'!Q2027</f>
        <v>165</v>
      </c>
      <c r="F35" s="64">
        <f>+'Ark1'!R2027</f>
        <v>2466</v>
      </c>
      <c r="G35" s="75">
        <f>+F35-F34</f>
        <v>-312</v>
      </c>
      <c r="H35" s="64">
        <f>+'Ark1'!S2027</f>
        <v>2440</v>
      </c>
      <c r="I35" s="99">
        <f>+'Ark1'!T2027</f>
        <v>29.045936395759721</v>
      </c>
      <c r="J35" s="99"/>
      <c r="K35" s="99">
        <f>+'Ark1'!U2027</f>
        <v>28.393715583446021</v>
      </c>
      <c r="L35" s="49">
        <f>+'Ark1'!W2027</f>
        <v>58.218442622950811</v>
      </c>
      <c r="M35" s="64">
        <f>+'Ark1'!Z2027</f>
        <v>136.63668032786882</v>
      </c>
      <c r="N35" s="64">
        <f>+'Ark1'!AA2027</f>
        <v>26.077819913458914</v>
      </c>
      <c r="O35" s="49">
        <f>+'Ark1'!AB2027</f>
        <v>3.5555642194789994</v>
      </c>
      <c r="P35" s="64">
        <f>+'Ark1'!AC2027</f>
        <v>-63.283446971097213</v>
      </c>
      <c r="Q35" s="99">
        <f>+F35/E35</f>
        <v>14.945454545454545</v>
      </c>
      <c r="R35" s="49">
        <f>+'Ark1'!V2027</f>
        <v>14.660989456609901</v>
      </c>
      <c r="S35" s="99">
        <f>+'Ark1'!Y2027</f>
        <v>135.19606650446062</v>
      </c>
      <c r="T35" s="39"/>
      <c r="U35" s="2"/>
      <c r="V35" s="51"/>
      <c r="W35" s="51"/>
      <c r="X35"/>
      <c r="Y35"/>
      <c r="Z35"/>
      <c r="AA35" s="11"/>
      <c r="AB35" s="11"/>
      <c r="AC35" s="9"/>
      <c r="AD35" s="9"/>
      <c r="AE35" s="9"/>
    </row>
    <row r="36" spans="1:31" ht="15.6">
      <c r="A36" s="39"/>
      <c r="B36" s="47">
        <f>+'Ark1'!C2028</f>
        <v>2018</v>
      </c>
      <c r="C36" s="47">
        <f>+'Ark1'!H2028</f>
        <v>1</v>
      </c>
      <c r="D36" s="48" t="s">
        <v>53</v>
      </c>
      <c r="E36" s="47">
        <f>+'Ark1'!Q2028</f>
        <v>167</v>
      </c>
      <c r="F36" s="64">
        <f>+'Ark1'!R2028</f>
        <v>2738</v>
      </c>
      <c r="G36" s="75">
        <f t="shared" ref="G36:G39" si="4">+F36-F35</f>
        <v>272</v>
      </c>
      <c r="H36" s="64">
        <f>+'Ark1'!S2028</f>
        <v>2726</v>
      </c>
      <c r="I36" s="99">
        <f>+'Ark1'!T2028</f>
        <v>29.065817409766456</v>
      </c>
      <c r="J36" s="99"/>
      <c r="K36" s="99">
        <f>+'Ark1'!U2028</f>
        <v>28.914152887666219</v>
      </c>
      <c r="L36" s="49">
        <f>+'Ark1'!W2028</f>
        <v>58.017608217168018</v>
      </c>
      <c r="M36" s="64">
        <f>+'Ark1'!Z2028</f>
        <v>135.63404255319119</v>
      </c>
      <c r="N36" s="64">
        <f>+'Ark1'!AA2028</f>
        <v>28.146188836506191</v>
      </c>
      <c r="O36" s="49">
        <f>+'Ark1'!AB2028</f>
        <v>4.0423816195800431</v>
      </c>
      <c r="P36" s="64">
        <f>+'Ark1'!AC2028</f>
        <v>-63.032272864356315</v>
      </c>
      <c r="Q36" s="99">
        <f t="shared" ref="Q36:Q38" si="5">+F36/E36</f>
        <v>16.395209580838323</v>
      </c>
      <c r="R36" s="49">
        <f>+'Ark1'!V2028</f>
        <v>14.564280496712923</v>
      </c>
      <c r="S36" s="99">
        <f>+'Ark1'!Y2028</f>
        <v>135.0395909422933</v>
      </c>
      <c r="T36" s="39"/>
      <c r="U36" s="2"/>
      <c r="V36" s="51"/>
      <c r="W36" s="51"/>
      <c r="X36"/>
      <c r="Y36"/>
      <c r="Z36"/>
      <c r="AA36" s="11"/>
      <c r="AB36" s="11"/>
      <c r="AC36" s="9"/>
      <c r="AD36" s="9"/>
      <c r="AE36" s="9"/>
    </row>
    <row r="37" spans="1:31" ht="15.6">
      <c r="A37" s="39"/>
      <c r="B37" s="47">
        <f>+'Ark1'!C2029</f>
        <v>2019</v>
      </c>
      <c r="C37" s="47">
        <f>+'Ark1'!H2029</f>
        <v>1</v>
      </c>
      <c r="D37" s="48" t="s">
        <v>53</v>
      </c>
      <c r="E37" s="47">
        <f>+'Ark1'!Q2029</f>
        <v>151</v>
      </c>
      <c r="F37" s="64">
        <f>+'Ark1'!R2029</f>
        <v>2469</v>
      </c>
      <c r="G37" s="75">
        <f t="shared" si="4"/>
        <v>-269</v>
      </c>
      <c r="H37" s="64">
        <f>+'Ark1'!S2029</f>
        <v>2462</v>
      </c>
      <c r="I37" s="99">
        <f>+'Ark1'!T2029</f>
        <v>29.646974063400584</v>
      </c>
      <c r="J37" s="99"/>
      <c r="K37" s="99">
        <f>+'Ark1'!U2029</f>
        <v>29.373287580987256</v>
      </c>
      <c r="L37" s="49">
        <f>+'Ark1'!W2029</f>
        <v>57.393582453290009</v>
      </c>
      <c r="M37" s="64">
        <f>+'Ark1'!Z2029</f>
        <v>134.01291632818888</v>
      </c>
      <c r="N37" s="64">
        <f>+'Ark1'!AA2029</f>
        <v>27.729529003231985</v>
      </c>
      <c r="O37" s="49">
        <f>+'Ark1'!AB2029</f>
        <v>4.3344921664115157</v>
      </c>
      <c r="P37" s="64">
        <f>+'Ark1'!AC2029</f>
        <v>-62.761013506771562</v>
      </c>
      <c r="Q37" s="99">
        <f t="shared" si="5"/>
        <v>16.350993377483444</v>
      </c>
      <c r="R37" s="49">
        <f>+'Ark1'!V2029</f>
        <v>14.066423653300935</v>
      </c>
      <c r="S37" s="99">
        <f>+'Ark1'!Y2029</f>
        <v>133.63296881328509</v>
      </c>
      <c r="T37" s="39"/>
      <c r="U37" s="2"/>
      <c r="V37" s="51"/>
      <c r="W37" s="51"/>
      <c r="X37"/>
      <c r="Y37"/>
      <c r="Z37"/>
      <c r="AA37" s="11"/>
      <c r="AB37" s="11"/>
      <c r="AC37" s="9"/>
      <c r="AD37" s="9"/>
      <c r="AE37" s="9"/>
    </row>
    <row r="38" spans="1:31" ht="15.6">
      <c r="A38" s="39"/>
      <c r="B38" s="47">
        <f>+'Ark1'!C2030</f>
        <v>2020</v>
      </c>
      <c r="C38" s="47">
        <f>+'Ark1'!H2030</f>
        <v>1</v>
      </c>
      <c r="D38" s="48" t="s">
        <v>53</v>
      </c>
      <c r="E38" s="47">
        <f>+'Ark1'!Q2030</f>
        <v>131</v>
      </c>
      <c r="F38" s="64">
        <f>+'Ark1'!R2030</f>
        <v>2443</v>
      </c>
      <c r="G38" s="75">
        <f t="shared" si="4"/>
        <v>-26</v>
      </c>
      <c r="H38" s="64">
        <f>+'Ark1'!S2030</f>
        <v>2438</v>
      </c>
      <c r="I38" s="99">
        <f>+'Ark1'!T2030</f>
        <v>36.786628519801248</v>
      </c>
      <c r="J38" s="99"/>
      <c r="K38" s="99">
        <f>+'Ark1'!U2030</f>
        <v>36.886280270249806</v>
      </c>
      <c r="L38" s="49">
        <f>+'Ark1'!W2030</f>
        <v>57.337161607875295</v>
      </c>
      <c r="M38" s="64">
        <f>+'Ark1'!Z2030</f>
        <v>133.34925758818676</v>
      </c>
      <c r="N38" s="64">
        <f>+'Ark1'!AA2030</f>
        <v>27.831117866899994</v>
      </c>
      <c r="O38" s="49">
        <f>+'Ark1'!AB2030</f>
        <v>4.2612998532159185</v>
      </c>
      <c r="P38" s="64">
        <f>+'Ark1'!AC2030</f>
        <v>-57.758139610735107</v>
      </c>
      <c r="Q38" s="99">
        <f t="shared" si="5"/>
        <v>18.648854961832061</v>
      </c>
      <c r="R38" s="49">
        <f>+'Ark1'!V2030</f>
        <v>14.042161277118298</v>
      </c>
      <c r="S38" s="99">
        <f>+'Ark1'!Y2030</f>
        <v>133.07633647155109</v>
      </c>
      <c r="T38" s="39"/>
      <c r="U38" s="2"/>
      <c r="V38" s="51"/>
      <c r="W38" s="51"/>
      <c r="X38"/>
      <c r="Y38"/>
      <c r="Z38"/>
      <c r="AA38" s="11"/>
      <c r="AB38" s="11"/>
      <c r="AC38" s="9"/>
      <c r="AD38" s="9"/>
      <c r="AE38" s="9"/>
    </row>
    <row r="39" spans="1:31" ht="15.6">
      <c r="A39" s="39"/>
      <c r="B39" s="47">
        <f>+'Ark1'!C2031</f>
        <v>2021</v>
      </c>
      <c r="C39" s="47">
        <f>+'Ark1'!H2031</f>
        <v>1</v>
      </c>
      <c r="D39" s="48" t="s">
        <v>53</v>
      </c>
      <c r="E39" s="47">
        <f>+'Ark1'!Q2031</f>
        <v>130</v>
      </c>
      <c r="F39" s="64">
        <f>+'Ark1'!R2031</f>
        <v>2130</v>
      </c>
      <c r="G39" s="75">
        <f t="shared" si="4"/>
        <v>-313</v>
      </c>
      <c r="H39" s="64">
        <f>+'Ark1'!S2031</f>
        <v>2121</v>
      </c>
      <c r="I39" s="99">
        <f>+'Ark1'!T2031</f>
        <v>33.278494124705311</v>
      </c>
      <c r="J39" s="99"/>
      <c r="K39" s="99">
        <f>+'Ark1'!U2031</f>
        <v>33.464716140306912</v>
      </c>
      <c r="L39" s="49">
        <f>+'Ark1'!W2031</f>
        <v>57.246110325318242</v>
      </c>
      <c r="M39" s="64">
        <f>+'Ark1'!Z2031</f>
        <v>137.30564827911357</v>
      </c>
      <c r="N39" s="64">
        <f>+'Ark1'!AA2031</f>
        <v>27.914044904653657</v>
      </c>
      <c r="O39" s="49">
        <f>+'Ark1'!AB2031</f>
        <v>4.4676811255289506</v>
      </c>
      <c r="P39" s="64">
        <f>+'Ark1'!AC2031</f>
        <v>-60.151291426114547</v>
      </c>
      <c r="Q39" s="99">
        <f t="shared" ref="Q39" si="6">+F39/E39</f>
        <v>16.384615384615383</v>
      </c>
      <c r="R39" s="49">
        <f>+'Ark1'!V2031</f>
        <v>13.857746478873242</v>
      </c>
      <c r="S39" s="99">
        <f>+'Ark1'!Y2031</f>
        <v>136.72548356807516</v>
      </c>
      <c r="T39" s="39"/>
      <c r="U39" s="2"/>
      <c r="V39" s="51"/>
      <c r="W39" s="51"/>
      <c r="X39"/>
      <c r="Y39"/>
      <c r="Z39"/>
      <c r="AA39" s="11"/>
      <c r="AB39" s="11"/>
      <c r="AC39" s="9"/>
      <c r="AD39" s="9"/>
      <c r="AE39" s="9"/>
    </row>
    <row r="40" spans="1:31" ht="15.6">
      <c r="A40" s="39"/>
      <c r="B40" s="47">
        <f>+'Ark1'!C2032</f>
        <v>2022</v>
      </c>
      <c r="C40" s="47">
        <f>+'Ark1'!H2032</f>
        <v>1</v>
      </c>
      <c r="D40" s="48" t="s">
        <v>53</v>
      </c>
      <c r="E40" s="47">
        <f>+'Ark1'!Q2032</f>
        <v>120</v>
      </c>
      <c r="F40" s="64">
        <f>+'Ark1'!R2032</f>
        <v>2114</v>
      </c>
      <c r="G40" s="75">
        <f t="shared" ref="G40" si="7">+F40-F39</f>
        <v>-16</v>
      </c>
      <c r="H40" s="64">
        <f>+'Ark1'!S2032</f>
        <v>2104</v>
      </c>
      <c r="I40" s="99">
        <f>+'Ark1'!T2032</f>
        <v>31.632500374083499</v>
      </c>
      <c r="J40" s="99"/>
      <c r="K40" s="99">
        <f>+'Ark1'!U2032</f>
        <v>32.181499384962322</v>
      </c>
      <c r="L40" s="49">
        <f>+'Ark1'!W2032</f>
        <v>59.336501901140686</v>
      </c>
      <c r="M40" s="64">
        <f>+'Ark1'!Z2032</f>
        <v>139.31381178707218</v>
      </c>
      <c r="N40" s="64">
        <f>+'Ark1'!AA2032</f>
        <v>30.085220068232054</v>
      </c>
      <c r="O40" s="49">
        <f>+'Ark1'!AB2032</f>
        <v>4.9536711361657408</v>
      </c>
      <c r="P40" s="64">
        <f>+'Ark1'!AC2032</f>
        <v>-61.912611741613205</v>
      </c>
      <c r="Q40" s="99">
        <f t="shared" ref="Q40" si="8">+F40/E40</f>
        <v>17.616666666666667</v>
      </c>
      <c r="R40" s="49">
        <f>+'Ark1'!V2032</f>
        <v>5.1244087038789026</v>
      </c>
      <c r="S40" s="99">
        <f>+'Ark1'!Y2032</f>
        <v>138.65480605487227</v>
      </c>
      <c r="T40" s="39"/>
      <c r="U40" s="2"/>
      <c r="V40" s="51"/>
      <c r="W40" s="51"/>
      <c r="X40"/>
      <c r="Y40"/>
      <c r="Z40"/>
      <c r="AA40" s="11"/>
      <c r="AB40" s="11"/>
      <c r="AC40" s="9"/>
      <c r="AD40" s="9"/>
      <c r="AE40" s="9"/>
    </row>
    <row r="41" spans="1:31" s="280" customFormat="1" ht="15.6">
      <c r="A41" s="39"/>
      <c r="B41" s="47">
        <f>+'Ark1'!C2033</f>
        <v>2023</v>
      </c>
      <c r="C41" s="47">
        <f>+'Ark1'!H2033</f>
        <v>1</v>
      </c>
      <c r="D41" s="48" t="s">
        <v>53</v>
      </c>
      <c r="E41" s="47">
        <f>+'Ark1'!Q2033</f>
        <v>119</v>
      </c>
      <c r="F41" s="64">
        <f>+'Ark1'!R2033</f>
        <v>2039</v>
      </c>
      <c r="G41" s="75">
        <f t="shared" ref="G41:G42" si="9">+F41-F40</f>
        <v>-75</v>
      </c>
      <c r="H41" s="64">
        <f>+'Ark1'!S2033</f>
        <v>2031</v>
      </c>
      <c r="I41" s="99">
        <f>+'Ark1'!T2033</f>
        <v>34.530059271803559</v>
      </c>
      <c r="J41" s="99"/>
      <c r="K41" s="99">
        <f>+'Ark1'!U2033</f>
        <v>34.679142358059465</v>
      </c>
      <c r="L41" s="49">
        <f>+'Ark1'!W2033</f>
        <v>60.251107828655847</v>
      </c>
      <c r="M41" s="64">
        <f>+'Ark1'!Z2033</f>
        <v>138.97134416543565</v>
      </c>
      <c r="N41" s="64">
        <f>+'Ark1'!AA2033</f>
        <v>28.5460005401664</v>
      </c>
      <c r="O41" s="49">
        <f>+'Ark1'!AB2033</f>
        <v>4.405802483439893</v>
      </c>
      <c r="P41" s="64">
        <f>+'Ark1'!AC2033</f>
        <v>-60.580677093882322</v>
      </c>
      <c r="Q41" s="99">
        <f t="shared" ref="Q41:Q42" si="10">+F41/E41</f>
        <v>17.134453781512605</v>
      </c>
      <c r="R41" s="49">
        <f>+'Ark1'!V2033</f>
        <v>4.529180971064247</v>
      </c>
      <c r="S41" s="99">
        <f>+'Ark1'!Y2033</f>
        <v>138.42609122118679</v>
      </c>
      <c r="T41" s="39"/>
      <c r="U41" s="2"/>
      <c r="V41" s="51"/>
      <c r="W41" s="51"/>
      <c r="AA41" s="11"/>
      <c r="AB41" s="11"/>
      <c r="AC41" s="9"/>
      <c r="AD41" s="9"/>
      <c r="AE41" s="9"/>
    </row>
    <row r="42" spans="1:31" ht="15.6">
      <c r="A42" s="39"/>
      <c r="B42" s="90">
        <f>+'Ark1'!C2034</f>
        <v>2024</v>
      </c>
      <c r="C42" s="90">
        <f>+'Ark1'!H2034</f>
        <v>1</v>
      </c>
      <c r="D42" s="90" t="s">
        <v>53</v>
      </c>
      <c r="E42" s="90">
        <f>+'Ark1'!Q2034</f>
        <v>109</v>
      </c>
      <c r="F42" s="91">
        <f>+'Ark1'!R2034</f>
        <v>2118</v>
      </c>
      <c r="G42" s="91">
        <f t="shared" si="9"/>
        <v>79</v>
      </c>
      <c r="H42" s="91">
        <f>+'Ark1'!S2034</f>
        <v>2112</v>
      </c>
      <c r="I42" s="108">
        <f>+'Ark1'!T2034</f>
        <v>32.589629173719032</v>
      </c>
      <c r="J42" s="108"/>
      <c r="K42" s="108">
        <f>+'Ark1'!U2034</f>
        <v>32.78420956262061</v>
      </c>
      <c r="L42" s="92">
        <f>+'Ark1'!W2034</f>
        <v>60.353693181818173</v>
      </c>
      <c r="M42" s="91">
        <f>+'Ark1'!Z2034</f>
        <v>138.9493371212119</v>
      </c>
      <c r="N42" s="91">
        <f>+'Ark1'!AA2034</f>
        <v>31.161251548125005</v>
      </c>
      <c r="O42" s="92">
        <f>+'Ark1'!AB2034</f>
        <v>4.5850956250345529</v>
      </c>
      <c r="P42" s="91">
        <f>+'Ark1'!AC2034</f>
        <v>-67.172633855328797</v>
      </c>
      <c r="Q42" s="108">
        <f t="shared" si="10"/>
        <v>19.431192660550458</v>
      </c>
      <c r="R42" s="92">
        <f>+'Ark1'!V2034</f>
        <v>4.4102927289896128</v>
      </c>
      <c r="S42" s="108">
        <f>+'Ark1'!Y2034</f>
        <v>138.55571293673253</v>
      </c>
      <c r="T42" s="39"/>
      <c r="U42" s="2"/>
      <c r="V42" s="4"/>
      <c r="W42" s="4"/>
      <c r="X42" s="4"/>
      <c r="Y42" s="4"/>
      <c r="Z42"/>
      <c r="AB42"/>
      <c r="AC42"/>
    </row>
    <row r="43" spans="1:31" ht="15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2"/>
      <c r="V43" s="4"/>
      <c r="W43" s="4"/>
      <c r="X43" s="4"/>
      <c r="Y43" s="4"/>
      <c r="Z43"/>
      <c r="AB43"/>
      <c r="AC43"/>
    </row>
    <row r="44" spans="1:31" ht="15.6">
      <c r="A44" s="39"/>
      <c r="B44" s="2">
        <f>+'Ark1'!C2035</f>
        <v>1996</v>
      </c>
      <c r="C44" s="2">
        <f>+'Ark1'!H2035</f>
        <v>2</v>
      </c>
      <c r="D44" s="2" t="s">
        <v>10</v>
      </c>
      <c r="E44" s="2">
        <f>+'Ark1'!Q2035</f>
        <v>542</v>
      </c>
      <c r="F44" s="18">
        <f>+'Ark1'!R2035</f>
        <v>1954</v>
      </c>
      <c r="G44" s="18"/>
      <c r="H44" s="18">
        <f>+'Ark1'!S2035</f>
        <v>521</v>
      </c>
      <c r="I44" s="51">
        <f>+'Ark1'!T2035</f>
        <v>31.917673962757274</v>
      </c>
      <c r="J44" s="51"/>
      <c r="K44" s="51">
        <f>+'Ark1'!U2035</f>
        <v>11.67483089640775</v>
      </c>
      <c r="L44" s="5">
        <f>+'Ark1'!W2035</f>
        <v>55.019193857965448</v>
      </c>
      <c r="M44" s="18">
        <f>+'Ark1'!Z2035</f>
        <v>127.0804222648753</v>
      </c>
      <c r="N44" s="18">
        <f>+'Ark1'!AA2035</f>
        <v>29.080990892670631</v>
      </c>
      <c r="O44" s="5">
        <f>+'Ark1'!AB2035</f>
        <v>4.1460403748245156</v>
      </c>
      <c r="P44" s="18">
        <f>+'Ark1'!AC2035</f>
        <v>-49.447555799615742</v>
      </c>
      <c r="Q44" s="51">
        <f t="shared" ref="Q44:Q66" si="11">+F44/E44</f>
        <v>3.6051660516605164</v>
      </c>
      <c r="R44" s="5">
        <f>+'Ark1'!V2035</f>
        <v>15.553735926305013</v>
      </c>
      <c r="S44" s="51">
        <f>+'Ark1'!Y2035</f>
        <v>33.883776867963157</v>
      </c>
      <c r="T44" s="39"/>
      <c r="U44" s="2"/>
      <c r="V44" s="14"/>
      <c r="W44" s="14"/>
      <c r="X44" s="11"/>
      <c r="Y44" s="18"/>
      <c r="Z44"/>
      <c r="AB44"/>
      <c r="AC44"/>
    </row>
    <row r="45" spans="1:31" ht="15.6">
      <c r="A45" s="39"/>
      <c r="B45" s="2">
        <f>+'Ark1'!C2036</f>
        <v>1997</v>
      </c>
      <c r="C45" s="2">
        <f>+'Ark1'!H2036</f>
        <v>2</v>
      </c>
      <c r="D45" s="2" t="s">
        <v>10</v>
      </c>
      <c r="E45" s="2">
        <f>+'Ark1'!Q2036</f>
        <v>478</v>
      </c>
      <c r="F45" s="18">
        <f>+'Ark1'!R2036</f>
        <v>1726</v>
      </c>
      <c r="G45" s="18">
        <f>+F45-F44</f>
        <v>-228</v>
      </c>
      <c r="H45" s="18">
        <f>+'Ark1'!S2036</f>
        <v>583</v>
      </c>
      <c r="I45" s="51">
        <f>+'Ark1'!T2036</f>
        <v>27.394651218157286</v>
      </c>
      <c r="J45" s="51"/>
      <c r="K45" s="51">
        <f>+'Ark1'!U2036</f>
        <v>11.518847626344209</v>
      </c>
      <c r="L45" s="5">
        <f>+'Ark1'!W2036</f>
        <v>55.629502572898794</v>
      </c>
      <c r="M45" s="18">
        <f>+'Ark1'!Z2036</f>
        <v>124.06946826758156</v>
      </c>
      <c r="N45" s="18">
        <f>+'Ark1'!AA2036</f>
        <v>27.28956650491164</v>
      </c>
      <c r="O45" s="5">
        <f>+'Ark1'!AB2036</f>
        <v>4.8532446672915244</v>
      </c>
      <c r="P45" s="18">
        <f>+'Ark1'!AC2036</f>
        <v>-48.697619613447934</v>
      </c>
      <c r="Q45" s="51">
        <f t="shared" si="11"/>
        <v>3.6108786610878663</v>
      </c>
      <c r="R45" s="5">
        <f>+'Ark1'!V2036</f>
        <v>17.394553881807653</v>
      </c>
      <c r="S45" s="51">
        <f>+'Ark1'!Y2036</f>
        <v>41.907589803012755</v>
      </c>
      <c r="T45" s="39"/>
      <c r="U45" s="2"/>
      <c r="V45" s="14"/>
      <c r="W45" s="14"/>
      <c r="X45" s="11"/>
      <c r="Y45" s="18"/>
      <c r="Z45"/>
      <c r="AB45"/>
      <c r="AC45"/>
    </row>
    <row r="46" spans="1:31" ht="15.6">
      <c r="A46" s="39"/>
      <c r="B46" s="2">
        <f>+'Ark1'!C2037</f>
        <v>1998</v>
      </c>
      <c r="C46" s="2">
        <f>+'Ark1'!H2037</f>
        <v>2</v>
      </c>
      <c r="D46" s="2" t="s">
        <v>10</v>
      </c>
      <c r="E46" s="2">
        <f>+'Ark1'!Q2037</f>
        <v>419</v>
      </c>
      <c r="F46" s="18">
        <f>+'Ark1'!R2037</f>
        <v>1586</v>
      </c>
      <c r="G46" s="18">
        <f t="shared" ref="G46:G66" si="12">+F46-F44</f>
        <v>-368</v>
      </c>
      <c r="H46" s="18">
        <f>+'Ark1'!S2037</f>
        <v>495</v>
      </c>
      <c r="I46" s="51">
        <f>+'Ark1'!T2037</f>
        <v>27.756387819390969</v>
      </c>
      <c r="J46" s="51"/>
      <c r="K46" s="51">
        <f>+'Ark1'!U2037</f>
        <v>11.274028019400561</v>
      </c>
      <c r="L46" s="5">
        <f>+'Ark1'!W2037</f>
        <v>54.866666666666646</v>
      </c>
      <c r="M46" s="18">
        <f>+'Ark1'!Z2037</f>
        <v>129.40060606060604</v>
      </c>
      <c r="N46" s="18">
        <f>+'Ark1'!AA2037</f>
        <v>28.96246786942098</v>
      </c>
      <c r="O46" s="5">
        <f>+'Ark1'!AB2037</f>
        <v>4.8231763707156947</v>
      </c>
      <c r="P46" s="18">
        <f>+'Ark1'!AC2037</f>
        <v>-47.460218582226418</v>
      </c>
      <c r="Q46" s="51">
        <f t="shared" si="11"/>
        <v>3.785202863961814</v>
      </c>
      <c r="R46" s="5">
        <f>+'Ark1'!V2037</f>
        <v>16.608448928121064</v>
      </c>
      <c r="S46" s="51">
        <f>+'Ark1'!Y2037</f>
        <v>40.386696090794437</v>
      </c>
      <c r="T46" s="39"/>
      <c r="U46" s="2"/>
      <c r="V46" s="14"/>
      <c r="W46" s="14"/>
      <c r="X46" s="11"/>
      <c r="Y46" s="18"/>
      <c r="Z46"/>
      <c r="AB46"/>
      <c r="AC46"/>
    </row>
    <row r="47" spans="1:31" ht="15.6">
      <c r="A47" s="39"/>
      <c r="B47" s="2">
        <f>+'Ark1'!C2038</f>
        <v>1999</v>
      </c>
      <c r="C47" s="2">
        <f>+'Ark1'!H2038</f>
        <v>2</v>
      </c>
      <c r="D47" s="2" t="s">
        <v>10</v>
      </c>
      <c r="E47" s="2">
        <f>+'Ark1'!Q2038</f>
        <v>441</v>
      </c>
      <c r="F47" s="18">
        <f>+'Ark1'!R2038</f>
        <v>1926.25</v>
      </c>
      <c r="G47" s="18">
        <f t="shared" si="12"/>
        <v>200.25</v>
      </c>
      <c r="H47" s="18">
        <f>+'Ark1'!S2038</f>
        <v>560</v>
      </c>
      <c r="I47" s="51">
        <f>+'Ark1'!T2038</f>
        <v>30.063599828319475</v>
      </c>
      <c r="J47" s="51"/>
      <c r="K47" s="51">
        <f>+'Ark1'!U2038</f>
        <v>11.351194737883121</v>
      </c>
      <c r="L47" s="5">
        <f>+'Ark1'!W2038</f>
        <v>54.967857142857149</v>
      </c>
      <c r="M47" s="18">
        <f>+'Ark1'!Z2038</f>
        <v>128.30750000000012</v>
      </c>
      <c r="N47" s="18">
        <f>+'Ark1'!AA2038</f>
        <v>29.267952015447559</v>
      </c>
      <c r="O47" s="5">
        <f>+'Ark1'!AB2038</f>
        <v>4.8648560081046472</v>
      </c>
      <c r="P47" s="18">
        <f>+'Ark1'!AC2038</f>
        <v>-50.517889879404528</v>
      </c>
      <c r="Q47" s="51">
        <f t="shared" si="11"/>
        <v>4.3679138321995463</v>
      </c>
      <c r="R47" s="5">
        <f>+'Ark1'!V2038</f>
        <v>16.628163530175211</v>
      </c>
      <c r="S47" s="51">
        <f>+'Ark1'!Y2038</f>
        <v>37.301596365996154</v>
      </c>
      <c r="T47" s="39"/>
      <c r="U47" s="2"/>
      <c r="V47" s="14"/>
      <c r="W47" s="14"/>
      <c r="X47" s="11"/>
      <c r="Y47" s="18"/>
      <c r="Z47"/>
      <c r="AB47"/>
      <c r="AC47"/>
    </row>
    <row r="48" spans="1:31" ht="15.6">
      <c r="A48" s="39"/>
      <c r="B48" s="2">
        <f>+'Ark1'!C2039</f>
        <v>2000</v>
      </c>
      <c r="C48" s="2">
        <f>+'Ark1'!H2039</f>
        <v>2</v>
      </c>
      <c r="D48" s="2" t="s">
        <v>10</v>
      </c>
      <c r="E48" s="2">
        <f>+'Ark1'!Q2039</f>
        <v>467</v>
      </c>
      <c r="F48" s="18">
        <f>+'Ark1'!R2039</f>
        <v>2584</v>
      </c>
      <c r="G48" s="18">
        <f t="shared" si="12"/>
        <v>998</v>
      </c>
      <c r="H48" s="18">
        <f>+'Ark1'!S2039</f>
        <v>2430</v>
      </c>
      <c r="I48" s="51">
        <f>+'Ark1'!T2039</f>
        <v>35.17560577184863</v>
      </c>
      <c r="J48" s="51"/>
      <c r="K48" s="51">
        <f>+'Ark1'!U2039</f>
        <v>34.575205180494635</v>
      </c>
      <c r="L48" s="5">
        <f>+'Ark1'!W2039</f>
        <v>55.151851851851838</v>
      </c>
      <c r="M48" s="18">
        <f>+'Ark1'!Z2039</f>
        <v>130.45226337448551</v>
      </c>
      <c r="N48" s="18">
        <f>+'Ark1'!AA2039</f>
        <v>27.69405518171758</v>
      </c>
      <c r="O48" s="5">
        <f>+'Ark1'!AB2039</f>
        <v>3.7817499088535591</v>
      </c>
      <c r="P48" s="18">
        <f>+'Ark1'!AC2039</f>
        <v>-49.761812780587455</v>
      </c>
      <c r="Q48" s="51">
        <f t="shared" si="11"/>
        <v>5.5331905781584583</v>
      </c>
      <c r="R48" s="5">
        <f>+'Ark1'!V2039</f>
        <v>15.628482972136224</v>
      </c>
      <c r="S48" s="51">
        <f>+'Ark1'!Y2039</f>
        <v>122.67763157894728</v>
      </c>
      <c r="T48" s="39"/>
      <c r="U48" s="2"/>
      <c r="V48" s="14"/>
      <c r="W48" s="14"/>
      <c r="X48" s="5"/>
      <c r="Y48" s="18"/>
      <c r="Z48"/>
      <c r="AB48"/>
      <c r="AC48"/>
    </row>
    <row r="49" spans="1:29" ht="15.6">
      <c r="A49" s="39"/>
      <c r="B49" s="2">
        <f>+'Ark1'!C2040</f>
        <v>2001</v>
      </c>
      <c r="C49" s="2">
        <f>+'Ark1'!H2040</f>
        <v>2</v>
      </c>
      <c r="D49" s="2" t="s">
        <v>10</v>
      </c>
      <c r="E49" s="2">
        <f>+'Ark1'!Q2040</f>
        <v>373</v>
      </c>
      <c r="F49" s="18">
        <f>+'Ark1'!R2040</f>
        <v>2042</v>
      </c>
      <c r="G49" s="18">
        <f t="shared" si="12"/>
        <v>115.75</v>
      </c>
      <c r="H49" s="18">
        <f>+'Ark1'!S2040</f>
        <v>1932</v>
      </c>
      <c r="I49" s="51">
        <f>+'Ark1'!T2040</f>
        <v>30.906614197063721</v>
      </c>
      <c r="J49" s="51"/>
      <c r="K49" s="51">
        <f>+'Ark1'!U2040</f>
        <v>30.080562438023257</v>
      </c>
      <c r="L49" s="5">
        <f>+'Ark1'!W2040</f>
        <v>55.696687370600408</v>
      </c>
      <c r="M49" s="18">
        <f>+'Ark1'!Z2040</f>
        <v>129.51832298136651</v>
      </c>
      <c r="N49" s="18">
        <f>+'Ark1'!AA2040</f>
        <v>28.406565917929839</v>
      </c>
      <c r="O49" s="5">
        <f>+'Ark1'!AB2040</f>
        <v>3.8368823340206943</v>
      </c>
      <c r="P49" s="18">
        <f>+'Ark1'!AC2040</f>
        <v>-53.629968146807279</v>
      </c>
      <c r="Q49" s="51">
        <f t="shared" si="11"/>
        <v>5.4745308310991954</v>
      </c>
      <c r="R49" s="5">
        <f>+'Ark1'!V2040</f>
        <v>16.950048971596473</v>
      </c>
      <c r="S49" s="51">
        <f>+'Ark1'!Y2040</f>
        <v>122.54133202742416</v>
      </c>
      <c r="T49" s="39"/>
      <c r="U49" s="2"/>
      <c r="V49" s="14"/>
      <c r="W49" s="14"/>
      <c r="X49" s="5"/>
      <c r="Y49" s="18"/>
      <c r="Z49"/>
      <c r="AB49"/>
      <c r="AC49"/>
    </row>
    <row r="50" spans="1:29" ht="15.6">
      <c r="A50" s="39"/>
      <c r="B50" s="2">
        <f>+'Ark1'!C2041</f>
        <v>2002</v>
      </c>
      <c r="C50" s="2">
        <f>+'Ark1'!H2041</f>
        <v>2</v>
      </c>
      <c r="D50" s="2" t="s">
        <v>10</v>
      </c>
      <c r="E50" s="2">
        <f>+'Ark1'!Q2041</f>
        <v>414</v>
      </c>
      <c r="F50" s="18">
        <f>+'Ark1'!R2041</f>
        <v>2376</v>
      </c>
      <c r="G50" s="18">
        <f t="shared" si="12"/>
        <v>-208</v>
      </c>
      <c r="H50" s="18">
        <f>+'Ark1'!S2041</f>
        <v>2274</v>
      </c>
      <c r="I50" s="51">
        <f>+'Ark1'!T2041</f>
        <v>29.533871970167802</v>
      </c>
      <c r="J50" s="51"/>
      <c r="K50" s="51">
        <f>+'Ark1'!U2041</f>
        <v>29.308011138117099</v>
      </c>
      <c r="L50" s="5">
        <f>+'Ark1'!W2041</f>
        <v>55.447669305189102</v>
      </c>
      <c r="M50" s="18">
        <f>+'Ark1'!Z2041</f>
        <v>134.12585751978921</v>
      </c>
      <c r="N50" s="18">
        <f>+'Ark1'!AA2041</f>
        <v>27.842939001350626</v>
      </c>
      <c r="O50" s="5">
        <f>+'Ark1'!AB2041</f>
        <v>4.272298976339961</v>
      </c>
      <c r="P50" s="18">
        <f>+'Ark1'!AC2041</f>
        <v>-53.873994524005887</v>
      </c>
      <c r="Q50" s="51">
        <f t="shared" si="11"/>
        <v>5.7391304347826084</v>
      </c>
      <c r="R50" s="5">
        <f>+'Ark1'!V2041</f>
        <v>15.889309764309765</v>
      </c>
      <c r="S50" s="51">
        <f>+'Ark1'!Y2041</f>
        <v>128.36792929292963</v>
      </c>
      <c r="T50" s="39"/>
      <c r="U50" s="2"/>
      <c r="V50" s="14"/>
      <c r="W50" s="14"/>
      <c r="X50" s="5"/>
      <c r="Y50" s="18"/>
      <c r="Z50"/>
      <c r="AB50"/>
      <c r="AC50"/>
    </row>
    <row r="51" spans="1:29" ht="15.6">
      <c r="A51" s="39"/>
      <c r="B51" s="2">
        <f>+'Ark1'!C2042</f>
        <v>2003</v>
      </c>
      <c r="C51" s="2">
        <f>+'Ark1'!H2042</f>
        <v>2</v>
      </c>
      <c r="D51" s="2" t="s">
        <v>10</v>
      </c>
      <c r="E51" s="2">
        <f>+'Ark1'!Q2042</f>
        <v>409</v>
      </c>
      <c r="F51" s="18">
        <f>+'Ark1'!R2042</f>
        <v>2482</v>
      </c>
      <c r="G51" s="18">
        <f t="shared" si="12"/>
        <v>440</v>
      </c>
      <c r="H51" s="18">
        <f>+'Ark1'!S2042</f>
        <v>2380</v>
      </c>
      <c r="I51" s="51">
        <f>+'Ark1'!T2042</f>
        <v>32.804652392281241</v>
      </c>
      <c r="J51" s="51"/>
      <c r="K51" s="51">
        <f>+'Ark1'!U2042</f>
        <v>32.569068591408637</v>
      </c>
      <c r="L51" s="5">
        <f>+'Ark1'!W2042</f>
        <v>56.324369747899183</v>
      </c>
      <c r="M51" s="18">
        <f>+'Ark1'!Z2042</f>
        <v>136.40529411764675</v>
      </c>
      <c r="N51" s="18">
        <f>+'Ark1'!AA2042</f>
        <v>29.198075173222239</v>
      </c>
      <c r="O51" s="5">
        <f>+'Ark1'!AB2042</f>
        <v>4.1187002597509377</v>
      </c>
      <c r="P51" s="18">
        <f>+'Ark1'!AC2042</f>
        <v>-52.874288173022642</v>
      </c>
      <c r="Q51" s="51">
        <f t="shared" si="11"/>
        <v>6.0684596577017116</v>
      </c>
      <c r="R51" s="5">
        <f>+'Ark1'!V2042</f>
        <v>16.026994359387597</v>
      </c>
      <c r="S51" s="51">
        <f>+'Ark1'!Y2042</f>
        <v>130.7995970991133</v>
      </c>
      <c r="T51" s="39"/>
      <c r="U51" s="2"/>
      <c r="V51" s="14"/>
      <c r="W51" s="14"/>
      <c r="X51" s="5"/>
      <c r="Y51" s="18"/>
      <c r="Z51"/>
      <c r="AB51"/>
      <c r="AC51"/>
    </row>
    <row r="52" spans="1:29" ht="15.6">
      <c r="A52" s="39"/>
      <c r="B52" s="2">
        <f>+'Ark1'!C2043</f>
        <v>2004</v>
      </c>
      <c r="C52" s="2">
        <f>+'Ark1'!H2043</f>
        <v>2</v>
      </c>
      <c r="D52" s="2" t="s">
        <v>10</v>
      </c>
      <c r="E52" s="2">
        <f>+'Ark1'!Q2043</f>
        <v>382</v>
      </c>
      <c r="F52" s="18">
        <f>+'Ark1'!R2043</f>
        <v>2725</v>
      </c>
      <c r="G52" s="18">
        <f t="shared" si="12"/>
        <v>349</v>
      </c>
      <c r="H52" s="18">
        <f>+'Ark1'!S2043</f>
        <v>2632</v>
      </c>
      <c r="I52" s="51">
        <f>+'Ark1'!T2043</f>
        <v>34.669211195928753</v>
      </c>
      <c r="J52" s="51"/>
      <c r="K52" s="51">
        <f>+'Ark1'!U2043</f>
        <v>34.136448737285306</v>
      </c>
      <c r="L52" s="5">
        <f>+'Ark1'!W2043</f>
        <v>56.549392097264437</v>
      </c>
      <c r="M52" s="18">
        <f>+'Ark1'!Z2043</f>
        <v>136.4090805471125</v>
      </c>
      <c r="N52" s="18">
        <f>+'Ark1'!AA2043</f>
        <v>28.372658326141721</v>
      </c>
      <c r="O52" s="5">
        <f>+'Ark1'!AB2043</f>
        <v>4.0367601812781757</v>
      </c>
      <c r="P52" s="18">
        <f>+'Ark1'!AC2043</f>
        <v>-51.256977551961747</v>
      </c>
      <c r="Q52" s="51">
        <f t="shared" si="11"/>
        <v>7.1335078534031418</v>
      </c>
      <c r="R52" s="5">
        <f>+'Ark1'!V2043</f>
        <v>16.122201834862381</v>
      </c>
      <c r="S52" s="51">
        <f>+'Ark1'!Y2043</f>
        <v>131.75365137614685</v>
      </c>
      <c r="T52" s="39"/>
      <c r="U52" s="2"/>
      <c r="V52" s="14"/>
      <c r="W52" s="14"/>
      <c r="X52" s="5"/>
      <c r="Y52" s="18"/>
      <c r="Z52"/>
      <c r="AB52"/>
      <c r="AC52"/>
    </row>
    <row r="53" spans="1:29" ht="15.6">
      <c r="A53" s="39"/>
      <c r="B53" s="2">
        <f>+'Ark1'!C2044</f>
        <v>2005</v>
      </c>
      <c r="C53" s="2">
        <f>+'Ark1'!H2044</f>
        <v>2</v>
      </c>
      <c r="D53" s="2" t="s">
        <v>10</v>
      </c>
      <c r="E53" s="2">
        <f>+'Ark1'!Q2044</f>
        <v>388</v>
      </c>
      <c r="F53" s="18">
        <f>+'Ark1'!R2044</f>
        <v>3647</v>
      </c>
      <c r="G53" s="18">
        <f t="shared" si="12"/>
        <v>1165</v>
      </c>
      <c r="H53" s="18">
        <f>+'Ark1'!S2044</f>
        <v>3527</v>
      </c>
      <c r="I53" s="51">
        <f>+'Ark1'!T2044</f>
        <v>41.199728874830555</v>
      </c>
      <c r="J53" s="51"/>
      <c r="K53" s="51">
        <f>+'Ark1'!U2044</f>
        <v>40.926230593957825</v>
      </c>
      <c r="L53" s="5">
        <f>+'Ark1'!W2044</f>
        <v>56.486532463850303</v>
      </c>
      <c r="M53" s="18">
        <f>+'Ark1'!Z2044</f>
        <v>136.56779132407121</v>
      </c>
      <c r="N53" s="18">
        <f>+'Ark1'!AA2044</f>
        <v>28.232471502669675</v>
      </c>
      <c r="O53" s="5">
        <f>+'Ark1'!AB2044</f>
        <v>4.378372701915584</v>
      </c>
      <c r="P53" s="18">
        <f>+'Ark1'!AC2044</f>
        <v>-49.434784302892176</v>
      </c>
      <c r="Q53" s="51">
        <f t="shared" si="11"/>
        <v>9.3994845360824737</v>
      </c>
      <c r="R53" s="5">
        <f>+'Ark1'!V2044</f>
        <v>15.45407183986838</v>
      </c>
      <c r="S53" s="51">
        <f>+'Ark1'!Y2044</f>
        <v>132.07419797093479</v>
      </c>
      <c r="T53" s="39"/>
      <c r="U53" s="2"/>
      <c r="V53" s="14"/>
      <c r="W53" s="14"/>
      <c r="X53" s="5"/>
      <c r="Y53" s="18"/>
      <c r="Z53"/>
      <c r="AB53"/>
      <c r="AC53"/>
    </row>
    <row r="54" spans="1:29" ht="15.6">
      <c r="A54" s="39"/>
      <c r="B54" s="2">
        <f>+'Ark1'!C2045</f>
        <v>2006</v>
      </c>
      <c r="C54" s="2">
        <f>+'Ark1'!H2045</f>
        <v>2</v>
      </c>
      <c r="D54" s="2" t="s">
        <v>10</v>
      </c>
      <c r="E54" s="2">
        <f>+'Ark1'!Q2045</f>
        <v>406</v>
      </c>
      <c r="F54" s="18">
        <f>+'Ark1'!R2045</f>
        <v>4387</v>
      </c>
      <c r="G54" s="18">
        <f t="shared" si="12"/>
        <v>1662</v>
      </c>
      <c r="H54" s="18">
        <f>+'Ark1'!S2045</f>
        <v>4199</v>
      </c>
      <c r="I54" s="51">
        <f>+'Ark1'!T2045</f>
        <v>56.716224951519045</v>
      </c>
      <c r="J54" s="51"/>
      <c r="K54" s="51">
        <f>+'Ark1'!U2045</f>
        <v>56.021596679610994</v>
      </c>
      <c r="L54" s="5">
        <f>+'Ark1'!W2045</f>
        <v>56.104548702071916</v>
      </c>
      <c r="M54" s="18">
        <f>+'Ark1'!Z2045</f>
        <v>136.9014527268404</v>
      </c>
      <c r="N54" s="18">
        <f>+'Ark1'!AA2045</f>
        <v>28.662231514548409</v>
      </c>
      <c r="O54" s="5">
        <f>+'Ark1'!AB2045</f>
        <v>4.192188812508455</v>
      </c>
      <c r="P54" s="18">
        <f>+'Ark1'!AC2045</f>
        <v>-44.08321863387129</v>
      </c>
      <c r="Q54" s="51">
        <f t="shared" si="11"/>
        <v>10.805418719211822</v>
      </c>
      <c r="R54" s="5">
        <f>+'Ark1'!V2045</f>
        <v>15.593571917027589</v>
      </c>
      <c r="S54" s="51">
        <f>+'Ark1'!Y2045</f>
        <v>131.0346934123553</v>
      </c>
      <c r="T54" s="39"/>
      <c r="U54" s="2"/>
      <c r="V54" s="14"/>
      <c r="W54" s="14"/>
      <c r="X54" s="5"/>
      <c r="Y54" s="18"/>
      <c r="Z54"/>
      <c r="AB54"/>
      <c r="AC54"/>
    </row>
    <row r="55" spans="1:29" ht="15.6">
      <c r="A55" s="39"/>
      <c r="B55" s="2">
        <f>+'Ark1'!C2046</f>
        <v>2007</v>
      </c>
      <c r="C55" s="2">
        <f>+'Ark1'!H2046</f>
        <v>2</v>
      </c>
      <c r="D55" s="2" t="s">
        <v>10</v>
      </c>
      <c r="E55" s="2">
        <f>+'Ark1'!Q2046</f>
        <v>343</v>
      </c>
      <c r="F55" s="18">
        <f>+'Ark1'!R2046</f>
        <v>4046</v>
      </c>
      <c r="G55" s="18">
        <f t="shared" si="12"/>
        <v>399</v>
      </c>
      <c r="H55" s="18">
        <f>+'Ark1'!S2046</f>
        <v>3993</v>
      </c>
      <c r="I55" s="51">
        <f>+'Ark1'!T2046</f>
        <v>55.860831147314649</v>
      </c>
      <c r="J55" s="51"/>
      <c r="K55" s="51">
        <f>+'Ark1'!U2046</f>
        <v>55.215556233121958</v>
      </c>
      <c r="L55" s="5">
        <f>+'Ark1'!W2046</f>
        <v>56.686701728024047</v>
      </c>
      <c r="M55" s="18">
        <f>+'Ark1'!Z2046</f>
        <v>136.82739794640639</v>
      </c>
      <c r="N55" s="18">
        <f>+'Ark1'!AA2046</f>
        <v>28.497479217101631</v>
      </c>
      <c r="O55" s="5">
        <f>+'Ark1'!AB2046</f>
        <v>4.0627763574886302</v>
      </c>
      <c r="P55" s="18">
        <f>+'Ark1'!AC2046</f>
        <v>-47.066565188999689</v>
      </c>
      <c r="Q55" s="51">
        <f t="shared" si="11"/>
        <v>11.795918367346939</v>
      </c>
      <c r="R55" s="5">
        <f>+'Ark1'!V2046</f>
        <v>15.15126050420168</v>
      </c>
      <c r="S55" s="51">
        <f>+'Ark1'!Y2046</f>
        <v>135.03504695996065</v>
      </c>
      <c r="T55" s="39"/>
      <c r="U55" s="2"/>
      <c r="V55" s="14"/>
      <c r="W55" s="14"/>
      <c r="X55" s="5"/>
      <c r="Y55" s="18"/>
      <c r="Z55"/>
      <c r="AB55"/>
      <c r="AC55"/>
    </row>
    <row r="56" spans="1:29" ht="15.6">
      <c r="A56" s="39"/>
      <c r="B56" s="2">
        <f>+'Ark1'!C2047</f>
        <v>2008</v>
      </c>
      <c r="C56" s="2">
        <f>+'Ark1'!H2047</f>
        <v>2</v>
      </c>
      <c r="D56" s="2" t="s">
        <v>10</v>
      </c>
      <c r="E56" s="2">
        <f>+'Ark1'!Q2047</f>
        <v>332</v>
      </c>
      <c r="F56" s="18">
        <f>+'Ark1'!R2047</f>
        <v>4408</v>
      </c>
      <c r="G56" s="18">
        <f t="shared" si="12"/>
        <v>21</v>
      </c>
      <c r="H56" s="18">
        <f>+'Ark1'!S2047</f>
        <v>4352</v>
      </c>
      <c r="I56" s="51">
        <f>+'Ark1'!T2047</f>
        <v>56.614436167480086</v>
      </c>
      <c r="J56" s="51"/>
      <c r="K56" s="51">
        <f>+'Ark1'!U2047</f>
        <v>56.35203198507616</v>
      </c>
      <c r="L56" s="5">
        <f>+'Ark1'!W2047</f>
        <v>56.849724264705877</v>
      </c>
      <c r="M56" s="18">
        <f>+'Ark1'!Z2047</f>
        <v>137.04648437499941</v>
      </c>
      <c r="N56" s="18">
        <f>+'Ark1'!AA2047</f>
        <v>29.096133788310944</v>
      </c>
      <c r="O56" s="5">
        <f>+'Ark1'!AB2047</f>
        <v>3.8363741303589607</v>
      </c>
      <c r="P56" s="18">
        <f>+'Ark1'!AC2047</f>
        <v>-48.135913500300411</v>
      </c>
      <c r="Q56" s="51">
        <f t="shared" si="11"/>
        <v>13.27710843373494</v>
      </c>
      <c r="R56" s="5">
        <f>+'Ark1'!V2047</f>
        <v>15.556488203266785</v>
      </c>
      <c r="S56" s="51">
        <f>+'Ark1'!Y2047</f>
        <v>135.30542196007204</v>
      </c>
      <c r="T56" s="39"/>
      <c r="U56" s="2"/>
      <c r="V56" s="14"/>
      <c r="W56" s="14"/>
      <c r="X56" s="5"/>
      <c r="Y56" s="18"/>
      <c r="Z56"/>
      <c r="AB56"/>
      <c r="AC56"/>
    </row>
    <row r="57" spans="1:29" ht="15.6">
      <c r="A57" s="39"/>
      <c r="B57" s="2">
        <f>+'Ark1'!C2048</f>
        <v>2009</v>
      </c>
      <c r="C57" s="2">
        <f>+'Ark1'!H2048</f>
        <v>2</v>
      </c>
      <c r="D57" s="2" t="s">
        <v>10</v>
      </c>
      <c r="E57" s="2">
        <f>+'Ark1'!Q2048</f>
        <v>293</v>
      </c>
      <c r="F57" s="18">
        <f>+'Ark1'!R2048</f>
        <v>4034</v>
      </c>
      <c r="G57" s="18">
        <f t="shared" si="12"/>
        <v>-12</v>
      </c>
      <c r="H57" s="18">
        <f>+'Ark1'!S2048</f>
        <v>3991</v>
      </c>
      <c r="I57" s="51">
        <f>+'Ark1'!T2048</f>
        <v>56.395917796728646</v>
      </c>
      <c r="J57" s="51"/>
      <c r="K57" s="51">
        <f>+'Ark1'!U2048</f>
        <v>56.379530077921189</v>
      </c>
      <c r="L57" s="5">
        <f>+'Ark1'!W2048</f>
        <v>56.904284640440999</v>
      </c>
      <c r="M57" s="18">
        <f>+'Ark1'!Z2048</f>
        <v>137.08205963417697</v>
      </c>
      <c r="N57" s="18">
        <f>+'Ark1'!AA2048</f>
        <v>29.50446600558174</v>
      </c>
      <c r="O57" s="5">
        <f>+'Ark1'!AB2048</f>
        <v>3.6266309711099409</v>
      </c>
      <c r="P57" s="18">
        <f>+'Ark1'!AC2048</f>
        <v>-54.520103505389912</v>
      </c>
      <c r="Q57" s="51">
        <f t="shared" si="11"/>
        <v>13.767918088737201</v>
      </c>
      <c r="R57" s="5">
        <f>+'Ark1'!V2048</f>
        <v>15.33093703520079</v>
      </c>
      <c r="S57" s="51">
        <f>+'Ark1'!Y2048</f>
        <v>135.62084779375311</v>
      </c>
      <c r="T57" s="39"/>
      <c r="U57" s="2"/>
      <c r="V57" s="14"/>
      <c r="W57" s="14"/>
      <c r="X57" s="5"/>
      <c r="Y57" s="18"/>
      <c r="Z57"/>
      <c r="AB57"/>
      <c r="AC57"/>
    </row>
    <row r="58" spans="1:29" ht="15.6">
      <c r="A58" s="39"/>
      <c r="B58" s="2">
        <f>+'Ark1'!C2049</f>
        <v>2010</v>
      </c>
      <c r="C58" s="2">
        <f>+'Ark1'!H2049</f>
        <v>2</v>
      </c>
      <c r="D58" s="2" t="s">
        <v>10</v>
      </c>
      <c r="E58" s="2">
        <f>+'Ark1'!Q2049</f>
        <v>330</v>
      </c>
      <c r="F58" s="18">
        <f>+'Ark1'!R2049</f>
        <v>5228</v>
      </c>
      <c r="G58" s="18">
        <f t="shared" si="12"/>
        <v>820</v>
      </c>
      <c r="H58" s="18">
        <f>+'Ark1'!S2049</f>
        <v>5187</v>
      </c>
      <c r="I58" s="51">
        <f>+'Ark1'!T2049</f>
        <v>63.140096618357489</v>
      </c>
      <c r="J58" s="51"/>
      <c r="K58" s="51">
        <f>+'Ark1'!U2049</f>
        <v>63.4722776920852</v>
      </c>
      <c r="L58" s="5">
        <f>+'Ark1'!W2049</f>
        <v>58.639868903026802</v>
      </c>
      <c r="M58" s="18">
        <f>+'Ark1'!Z2049</f>
        <v>135.3336032388664</v>
      </c>
      <c r="N58" s="18">
        <f>+'Ark1'!AA2049</f>
        <v>28.597534723816359</v>
      </c>
      <c r="O58" s="5">
        <f>+'Ark1'!AB2049</f>
        <v>3.3581955524635592</v>
      </c>
      <c r="P58" s="18">
        <f>+'Ark1'!AC2049</f>
        <v>-53.205803469319989</v>
      </c>
      <c r="Q58" s="51">
        <f t="shared" si="11"/>
        <v>15.842424242424242</v>
      </c>
      <c r="R58" s="5">
        <f>+'Ark1'!V2049</f>
        <v>16.249808722264731</v>
      </c>
      <c r="S58" s="51">
        <f>+'Ark1'!Y2049</f>
        <v>134.27226472838561</v>
      </c>
      <c r="T58" s="39"/>
      <c r="U58" s="2"/>
      <c r="V58" s="14"/>
      <c r="W58" s="14"/>
      <c r="X58" s="5"/>
      <c r="Y58" s="18"/>
      <c r="Z58"/>
      <c r="AB58"/>
      <c r="AC58"/>
    </row>
    <row r="59" spans="1:29" ht="15.6">
      <c r="A59" s="39"/>
      <c r="B59" s="2">
        <f>+'Ark1'!C2050</f>
        <v>2011</v>
      </c>
      <c r="C59" s="2">
        <f>+'Ark1'!H2050</f>
        <v>2</v>
      </c>
      <c r="D59" s="2" t="s">
        <v>10</v>
      </c>
      <c r="E59" s="2">
        <f>+'Ark1'!Q2050</f>
        <v>327</v>
      </c>
      <c r="F59" s="18">
        <f>+'Ark1'!R2050</f>
        <v>5758</v>
      </c>
      <c r="G59" s="18">
        <f t="shared" si="12"/>
        <v>1724</v>
      </c>
      <c r="H59" s="18">
        <f>+'Ark1'!S2050</f>
        <v>5730</v>
      </c>
      <c r="I59" s="51">
        <f>+'Ark1'!T2050</f>
        <v>63.913863913863914</v>
      </c>
      <c r="J59" s="51"/>
      <c r="K59" s="51">
        <f>+'Ark1'!U2050</f>
        <v>64.239829346787602</v>
      </c>
      <c r="L59" s="5">
        <f>+'Ark1'!W2050</f>
        <v>58.796160558464237</v>
      </c>
      <c r="M59" s="18">
        <f>+'Ark1'!Z2050</f>
        <v>136.02636998254781</v>
      </c>
      <c r="N59" s="18">
        <f>+'Ark1'!AA2050</f>
        <v>28.717542496399194</v>
      </c>
      <c r="O59" s="5">
        <f>+'Ark1'!AB2050</f>
        <v>3.8790149055394751</v>
      </c>
      <c r="P59" s="18">
        <f>+'Ark1'!AC2050</f>
        <v>-53.306732936818122</v>
      </c>
      <c r="Q59" s="51">
        <f t="shared" si="11"/>
        <v>17.6085626911315</v>
      </c>
      <c r="R59" s="5">
        <f>+'Ark1'!V2050</f>
        <v>15.943209447724902</v>
      </c>
      <c r="S59" s="51">
        <f>+'Ark1'!Y2050</f>
        <v>135.36490100729404</v>
      </c>
      <c r="T59" s="39"/>
      <c r="U59" s="2"/>
      <c r="V59" s="14"/>
      <c r="W59" s="14"/>
      <c r="X59" s="5"/>
      <c r="Y59" s="18"/>
      <c r="Z59"/>
      <c r="AB59"/>
      <c r="AC59"/>
    </row>
    <row r="60" spans="1:29" ht="15.6">
      <c r="A60" s="39"/>
      <c r="B60" s="2">
        <f>+'Ark1'!C2051</f>
        <v>2012</v>
      </c>
      <c r="C60" s="2">
        <f>+'Ark1'!H2051</f>
        <v>2</v>
      </c>
      <c r="D60" s="2" t="s">
        <v>10</v>
      </c>
      <c r="E60" s="2">
        <f>+'Ark1'!Q2051</f>
        <v>315</v>
      </c>
      <c r="F60" s="18">
        <f>+'Ark1'!R2051</f>
        <v>5800</v>
      </c>
      <c r="G60" s="18">
        <f t="shared" si="12"/>
        <v>572</v>
      </c>
      <c r="H60" s="18">
        <f>+'Ark1'!S2051</f>
        <v>5796</v>
      </c>
      <c r="I60" s="51">
        <f>+'Ark1'!T2051</f>
        <v>64.913262451035266</v>
      </c>
      <c r="J60" s="51"/>
      <c r="K60" s="51">
        <f>+'Ark1'!U2051</f>
        <v>65.267735457222557</v>
      </c>
      <c r="L60" s="5">
        <f>+'Ark1'!W2051</f>
        <v>59.191856452726014</v>
      </c>
      <c r="M60" s="18">
        <f>+'Ark1'!Z2051</f>
        <v>135.53847481021424</v>
      </c>
      <c r="N60" s="18">
        <f>+'Ark1'!AA2051</f>
        <v>29.097683877922293</v>
      </c>
      <c r="O60" s="5">
        <f>+'Ark1'!AB2051</f>
        <v>4.0040665928030998</v>
      </c>
      <c r="P60" s="18">
        <f>+'Ark1'!AC2051</f>
        <v>-48.776581066586736</v>
      </c>
      <c r="Q60" s="51">
        <f t="shared" si="11"/>
        <v>18.412698412698411</v>
      </c>
      <c r="R60" s="5">
        <f>+'Ark1'!V2051</f>
        <v>15.957241379310339</v>
      </c>
      <c r="S60" s="51">
        <f>+'Ark1'!Y2051</f>
        <v>135.44500000000039</v>
      </c>
      <c r="T60" s="39"/>
      <c r="U60" s="2"/>
      <c r="V60" s="14"/>
      <c r="W60" s="14"/>
      <c r="X60" s="5"/>
      <c r="Y60" s="18"/>
      <c r="Z60"/>
      <c r="AB60"/>
      <c r="AC60"/>
    </row>
    <row r="61" spans="1:29" ht="15.6">
      <c r="A61" s="39"/>
      <c r="B61" s="2">
        <f>+'Ark1'!C2052</f>
        <v>2013</v>
      </c>
      <c r="C61" s="2">
        <f>+'Ark1'!H2052</f>
        <v>2</v>
      </c>
      <c r="D61" s="2" t="s">
        <v>10</v>
      </c>
      <c r="E61" s="2">
        <f>+'Ark1'!Q2052</f>
        <v>279</v>
      </c>
      <c r="F61" s="18">
        <f>+'Ark1'!R2052</f>
        <v>6113</v>
      </c>
      <c r="G61" s="18">
        <f t="shared" si="12"/>
        <v>355</v>
      </c>
      <c r="H61" s="18">
        <f>+'Ark1'!S2052</f>
        <v>6096</v>
      </c>
      <c r="I61" s="51">
        <f>+'Ark1'!T2052</f>
        <v>68.500672344240243</v>
      </c>
      <c r="J61" s="51"/>
      <c r="K61" s="51">
        <f>+'Ark1'!U2052</f>
        <v>69.154535634699727</v>
      </c>
      <c r="L61" s="5">
        <f>+'Ark1'!W2052</f>
        <v>59.361220472440941</v>
      </c>
      <c r="M61" s="18">
        <f>+'Ark1'!Z2052</f>
        <v>135.55129593175835</v>
      </c>
      <c r="N61" s="18">
        <f>+'Ark1'!AA2052</f>
        <v>29.077114780590676</v>
      </c>
      <c r="O61" s="5">
        <f>+'Ark1'!AB2052</f>
        <v>3.7487222783796961</v>
      </c>
      <c r="P61" s="18">
        <f>+'Ark1'!AC2052</f>
        <v>-52.184543079543317</v>
      </c>
      <c r="Q61" s="51">
        <f t="shared" si="11"/>
        <v>21.910394265232974</v>
      </c>
      <c r="R61" s="5">
        <f>+'Ark1'!V2052</f>
        <v>16.055619172255845</v>
      </c>
      <c r="S61" s="51">
        <f>+'Ark1'!Y2052</f>
        <v>135.17433338786179</v>
      </c>
      <c r="T61" s="39"/>
      <c r="U61" s="2"/>
      <c r="V61" s="14"/>
      <c r="W61" s="14"/>
      <c r="X61" s="5"/>
      <c r="Y61" s="18"/>
      <c r="Z61"/>
      <c r="AB61"/>
      <c r="AC61"/>
    </row>
    <row r="62" spans="1:29" ht="15.6">
      <c r="A62" s="39"/>
      <c r="B62" s="2">
        <f>+'Ark1'!C2053</f>
        <v>2014</v>
      </c>
      <c r="C62" s="2">
        <f>+'Ark1'!H2053</f>
        <v>2</v>
      </c>
      <c r="D62" s="2" t="s">
        <v>10</v>
      </c>
      <c r="E62" s="2">
        <f>+'Ark1'!Q2053</f>
        <v>258</v>
      </c>
      <c r="F62" s="18">
        <f>+'Ark1'!R2053</f>
        <v>5670</v>
      </c>
      <c r="G62" s="18">
        <f t="shared" si="12"/>
        <v>-130</v>
      </c>
      <c r="H62" s="18">
        <f>+'Ark1'!S2053</f>
        <v>5647</v>
      </c>
      <c r="I62" s="51">
        <f>+'Ark1'!T2053</f>
        <v>66.339066339066321</v>
      </c>
      <c r="J62" s="51"/>
      <c r="K62" s="51">
        <f>+'Ark1'!U2053</f>
        <v>66.472028783810543</v>
      </c>
      <c r="L62" s="5">
        <f>+'Ark1'!W2053</f>
        <v>59.635735788914481</v>
      </c>
      <c r="M62" s="18">
        <f>+'Ark1'!Z2053</f>
        <v>134.61080219585588</v>
      </c>
      <c r="N62" s="18">
        <f>+'Ark1'!AA2053</f>
        <v>29.084492124565696</v>
      </c>
      <c r="O62" s="5">
        <f>+'Ark1'!AB2053</f>
        <v>3.7073221313817202</v>
      </c>
      <c r="P62" s="18">
        <f>+'Ark1'!AC2053</f>
        <v>-53.130584813891609</v>
      </c>
      <c r="Q62" s="51">
        <f t="shared" si="11"/>
        <v>21.976744186046513</v>
      </c>
      <c r="R62" s="5">
        <f>+'Ark1'!V2053</f>
        <v>16.298059964726637</v>
      </c>
      <c r="S62" s="51">
        <f>+'Ark1'!Y2053</f>
        <v>134.06476190476155</v>
      </c>
      <c r="T62" s="39"/>
      <c r="U62" s="2"/>
      <c r="V62" s="14"/>
      <c r="W62" s="14"/>
      <c r="X62" s="5"/>
      <c r="Y62" s="18"/>
      <c r="Z62"/>
      <c r="AB62"/>
      <c r="AC62"/>
    </row>
    <row r="63" spans="1:29" ht="15.6">
      <c r="A63" s="39"/>
      <c r="B63" s="2">
        <f>+'Ark1'!C2054</f>
        <v>2015</v>
      </c>
      <c r="C63" s="2">
        <f>+'Ark1'!H2054</f>
        <v>2</v>
      </c>
      <c r="D63" s="2" t="s">
        <v>10</v>
      </c>
      <c r="E63" s="2">
        <f>+'Ark1'!Q2054</f>
        <v>255</v>
      </c>
      <c r="F63" s="18">
        <f>+'Ark1'!R2054</f>
        <v>6382</v>
      </c>
      <c r="G63" s="18">
        <f t="shared" si="12"/>
        <v>269</v>
      </c>
      <c r="H63" s="18">
        <f>+'Ark1'!S2054</f>
        <v>6374</v>
      </c>
      <c r="I63" s="51">
        <f>+'Ark1'!T2054</f>
        <v>70.699014068904404</v>
      </c>
      <c r="J63" s="51"/>
      <c r="K63" s="51">
        <f>+'Ark1'!U2054</f>
        <v>70.737688973561646</v>
      </c>
      <c r="L63" s="5">
        <f>+'Ark1'!W2054</f>
        <v>59.147787888296207</v>
      </c>
      <c r="M63" s="18">
        <f>+'Ark1'!Z2054</f>
        <v>135.09850957012824</v>
      </c>
      <c r="N63" s="18">
        <f>+'Ark1'!AA2054</f>
        <v>28.456820724099849</v>
      </c>
      <c r="O63" s="5">
        <f>+'Ark1'!AB2054</f>
        <v>4.1811578448972329</v>
      </c>
      <c r="P63" s="18">
        <f>+'Ark1'!AC2054</f>
        <v>-50.109019625114691</v>
      </c>
      <c r="Q63" s="51">
        <f t="shared" si="11"/>
        <v>25.027450980392157</v>
      </c>
      <c r="R63" s="5">
        <f>+'Ark1'!V2054</f>
        <v>15.155593857724853</v>
      </c>
      <c r="S63" s="51">
        <f>+'Ark1'!Y2054</f>
        <v>134.92916013788735</v>
      </c>
      <c r="T63" s="39"/>
      <c r="U63" s="31"/>
      <c r="V63" s="14"/>
      <c r="W63" s="14"/>
      <c r="X63" s="5"/>
      <c r="Y63" s="18"/>
      <c r="Z63"/>
      <c r="AB63"/>
      <c r="AC63"/>
    </row>
    <row r="64" spans="1:29" ht="15.6">
      <c r="A64" s="39"/>
      <c r="B64" s="2">
        <f>+'Ark1'!C2055</f>
        <v>2016</v>
      </c>
      <c r="C64" s="2">
        <f>+'Ark1'!H2055</f>
        <v>2</v>
      </c>
      <c r="D64" s="2" t="s">
        <v>10</v>
      </c>
      <c r="E64" s="2">
        <f>+'Ark1'!Q2055</f>
        <v>246</v>
      </c>
      <c r="F64" s="18">
        <f>+'Ark1'!R2055</f>
        <v>5967</v>
      </c>
      <c r="G64" s="18">
        <f t="shared" si="12"/>
        <v>297</v>
      </c>
      <c r="H64" s="18">
        <f>+'Ark1'!S2055</f>
        <v>5956</v>
      </c>
      <c r="I64" s="51">
        <f>+'Ark1'!T2055</f>
        <v>68.23327615780444</v>
      </c>
      <c r="J64" s="51"/>
      <c r="K64" s="51">
        <f>+'Ark1'!U2055</f>
        <v>68.241112660837771</v>
      </c>
      <c r="L64" s="5">
        <f>+'Ark1'!W2055</f>
        <v>59.104096709200817</v>
      </c>
      <c r="M64" s="18">
        <f>+'Ark1'!Z2055</f>
        <v>136.51254197447963</v>
      </c>
      <c r="N64" s="18">
        <f>+'Ark1'!AA2055</f>
        <v>26.768779845148956</v>
      </c>
      <c r="O64" s="5">
        <f>+'Ark1'!AB2055</f>
        <v>3.7242390300982486</v>
      </c>
      <c r="P64" s="18">
        <f>+'Ark1'!AC2055</f>
        <v>-49.386756959294594</v>
      </c>
      <c r="Q64" s="51">
        <f t="shared" si="11"/>
        <v>24.256097560975611</v>
      </c>
      <c r="R64" s="5">
        <f>+'Ark1'!V2055</f>
        <v>15.177476118652589</v>
      </c>
      <c r="S64" s="51">
        <f>+'Ark1'!Y2055</f>
        <v>136.26088486676736</v>
      </c>
      <c r="T64" s="39"/>
      <c r="U64" s="31"/>
      <c r="V64" s="14"/>
      <c r="W64" s="14"/>
      <c r="X64" s="5"/>
      <c r="Y64" s="18"/>
      <c r="Z64"/>
      <c r="AB64"/>
      <c r="AC64"/>
    </row>
    <row r="65" spans="1:36" ht="15.6">
      <c r="A65" s="39"/>
      <c r="B65" s="2">
        <f>+'Ark1'!C2056</f>
        <v>2017</v>
      </c>
      <c r="C65" s="2">
        <f>+'Ark1'!H2056</f>
        <v>2</v>
      </c>
      <c r="D65" s="2" t="s">
        <v>10</v>
      </c>
      <c r="E65" s="2">
        <f>+'Ark1'!Q2056</f>
        <v>232</v>
      </c>
      <c r="F65" s="18">
        <f>+'Ark1'!R2056</f>
        <v>6024</v>
      </c>
      <c r="G65" s="18">
        <f t="shared" si="12"/>
        <v>-358</v>
      </c>
      <c r="H65" s="18">
        <f>+'Ark1'!S2056</f>
        <v>6013</v>
      </c>
      <c r="I65" s="51">
        <f>+'Ark1'!T2056</f>
        <v>70.954063604240304</v>
      </c>
      <c r="J65" s="51"/>
      <c r="K65" s="51">
        <f>+'Ark1'!U2056</f>
        <v>71.606284416554004</v>
      </c>
      <c r="L65" s="5">
        <f>+'Ark1'!W2056</f>
        <v>59.089639115250307</v>
      </c>
      <c r="M65" s="18">
        <f>+'Ark1'!Z2056</f>
        <v>139.82822218526516</v>
      </c>
      <c r="N65" s="18">
        <f>+'Ark1'!AA2056</f>
        <v>27.382562939774736</v>
      </c>
      <c r="O65" s="5">
        <f>+'Ark1'!AB2056</f>
        <v>3.4928518513804958</v>
      </c>
      <c r="P65" s="18">
        <f>+'Ark1'!AC2056</f>
        <v>-52.68677606699913</v>
      </c>
      <c r="Q65" s="51">
        <f t="shared" si="11"/>
        <v>25.96551724137931</v>
      </c>
      <c r="R65" s="5">
        <f>+'Ark1'!V2056</f>
        <v>15.18210491367862</v>
      </c>
      <c r="S65" s="51">
        <f>+'Ark1'!Y2056</f>
        <v>139.57289176626821</v>
      </c>
      <c r="T65" s="39"/>
      <c r="U65" s="31"/>
      <c r="V65" s="14"/>
      <c r="W65" s="14"/>
      <c r="X65" s="5"/>
      <c r="Y65" s="18"/>
      <c r="Z65"/>
      <c r="AB65"/>
      <c r="AC65"/>
    </row>
    <row r="66" spans="1:36" ht="15.6">
      <c r="A66" s="39"/>
      <c r="B66" s="2">
        <f>+'Ark1'!C2057</f>
        <v>2018</v>
      </c>
      <c r="C66" s="2">
        <f>+'Ark1'!H2057</f>
        <v>2</v>
      </c>
      <c r="D66" s="2" t="s">
        <v>10</v>
      </c>
      <c r="E66" s="2">
        <f>+'Ark1'!Q2057</f>
        <v>214</v>
      </c>
      <c r="F66" s="18">
        <f>+'Ark1'!R2057</f>
        <v>6682</v>
      </c>
      <c r="G66" s="18">
        <f t="shared" si="12"/>
        <v>715</v>
      </c>
      <c r="H66" s="18">
        <f>+'Ark1'!S2057</f>
        <v>6674</v>
      </c>
      <c r="I66" s="51">
        <f>+'Ark1'!T2057</f>
        <v>70.934182590233547</v>
      </c>
      <c r="J66" s="51"/>
      <c r="K66" s="51">
        <f>+'Ark1'!U2057</f>
        <v>71.085847112333767</v>
      </c>
      <c r="L66" s="5">
        <f>+'Ark1'!W2057</f>
        <v>59.263110578363779</v>
      </c>
      <c r="M66" s="18">
        <f>+'Ark1'!Z2057</f>
        <v>136.20122864848679</v>
      </c>
      <c r="N66" s="18">
        <f>+'Ark1'!AA2057</f>
        <v>27.594278878767113</v>
      </c>
      <c r="O66" s="5">
        <f>+'Ark1'!AB2057</f>
        <v>3.5555857835759905</v>
      </c>
      <c r="P66" s="18">
        <f>+'Ark1'!AC2057</f>
        <v>-49.735408073652721</v>
      </c>
      <c r="Q66" s="51">
        <f t="shared" si="11"/>
        <v>31.22429906542056</v>
      </c>
      <c r="R66" s="5">
        <f>+'Ark1'!V2057</f>
        <v>15.278060460939839</v>
      </c>
      <c r="S66" s="51">
        <f>+'Ark1'!Y2057</f>
        <v>136.03816222687837</v>
      </c>
      <c r="T66" s="39"/>
      <c r="U66" s="31"/>
      <c r="V66" s="14"/>
      <c r="W66" s="14"/>
      <c r="X66" s="5"/>
      <c r="Y66" s="18"/>
      <c r="Z66"/>
      <c r="AB66"/>
      <c r="AC66"/>
    </row>
    <row r="67" spans="1:36" ht="15.6">
      <c r="A67" s="39"/>
      <c r="B67" s="2">
        <f>+'Ark1'!C2058</f>
        <v>2019</v>
      </c>
      <c r="C67" s="2">
        <f>+'Ark1'!H2058</f>
        <v>2</v>
      </c>
      <c r="D67" s="2" t="s">
        <v>10</v>
      </c>
      <c r="E67" s="2">
        <f>+'Ark1'!Q2058</f>
        <v>214</v>
      </c>
      <c r="F67" s="18">
        <f>+'Ark1'!R2058</f>
        <v>5859</v>
      </c>
      <c r="G67" s="18">
        <f t="shared" ref="G67:G68" si="13">+F67-F65</f>
        <v>-165</v>
      </c>
      <c r="H67" s="18">
        <f>+'Ark1'!S2058</f>
        <v>5851</v>
      </c>
      <c r="I67" s="51">
        <f>+'Ark1'!T2058</f>
        <v>70.353025936599437</v>
      </c>
      <c r="J67" s="51"/>
      <c r="K67" s="51">
        <f>+'Ark1'!U2058</f>
        <v>70.626712419012719</v>
      </c>
      <c r="L67" s="5">
        <f>+'Ark1'!W2058</f>
        <v>58.547940522987538</v>
      </c>
      <c r="M67" s="18">
        <f>+'Ark1'!Z2058</f>
        <v>135.58793368654881</v>
      </c>
      <c r="N67" s="18">
        <f>+'Ark1'!AA2058</f>
        <v>28.08336187445822</v>
      </c>
      <c r="O67" s="5">
        <f>+'Ark1'!AB2058</f>
        <v>3.5010388058057176</v>
      </c>
      <c r="P67" s="18">
        <f>+'Ark1'!AC2058</f>
        <v>-58.189863844335918</v>
      </c>
      <c r="Q67" s="51">
        <f t="shared" ref="Q67:Q68" si="14">+F67/E67</f>
        <v>27.378504672897197</v>
      </c>
      <c r="R67" s="5">
        <f>+'Ark1'!V2058</f>
        <v>14.895715992490182</v>
      </c>
      <c r="S67" s="51">
        <f>+'Ark1'!Y2058</f>
        <v>135.40279911247603</v>
      </c>
      <c r="T67" s="39"/>
      <c r="U67" s="31"/>
      <c r="V67" s="14"/>
      <c r="W67" s="14"/>
      <c r="X67" s="5"/>
      <c r="Y67" s="18"/>
      <c r="Z67"/>
      <c r="AB67"/>
      <c r="AC67"/>
    </row>
    <row r="68" spans="1:36" ht="15.6">
      <c r="A68" s="39"/>
      <c r="B68" s="2">
        <f>+'Ark1'!C2059</f>
        <v>2020</v>
      </c>
      <c r="C68" s="2">
        <f>+'Ark1'!H2059</f>
        <v>2</v>
      </c>
      <c r="D68" s="2" t="s">
        <v>10</v>
      </c>
      <c r="E68" s="2">
        <f>+'Ark1'!Q2059</f>
        <v>144</v>
      </c>
      <c r="F68" s="18">
        <f>+'Ark1'!R2059</f>
        <v>4198</v>
      </c>
      <c r="G68" s="18">
        <f t="shared" si="13"/>
        <v>-2484</v>
      </c>
      <c r="H68" s="18">
        <f>+'Ark1'!S2059</f>
        <v>4191</v>
      </c>
      <c r="I68" s="51">
        <f>+'Ark1'!T2059</f>
        <v>63.213371480198759</v>
      </c>
      <c r="J68" s="51"/>
      <c r="K68" s="51">
        <f>+'Ark1'!U2059</f>
        <v>63.113719729750194</v>
      </c>
      <c r="L68" s="5">
        <f>+'Ark1'!W2059</f>
        <v>58.227869243617263</v>
      </c>
      <c r="M68" s="18">
        <f>+'Ark1'!Z2059</f>
        <v>132.72891911238395</v>
      </c>
      <c r="N68" s="18">
        <f>+'Ark1'!AA2059</f>
        <v>27.61374444238179</v>
      </c>
      <c r="O68" s="5">
        <f>+'Ark1'!AB2059</f>
        <v>3.8321806346011056</v>
      </c>
      <c r="P68" s="18">
        <f>+'Ark1'!AC2059</f>
        <v>-56.767471627551323</v>
      </c>
      <c r="Q68" s="51">
        <f t="shared" si="14"/>
        <v>29.152777777777779</v>
      </c>
      <c r="R68" s="5">
        <f>+'Ark1'!V2059</f>
        <v>14.693663649356838</v>
      </c>
      <c r="S68" s="51">
        <f>+'Ark1'!Y2059</f>
        <v>132.50759885659863</v>
      </c>
      <c r="T68" s="39"/>
      <c r="U68" s="31"/>
      <c r="V68" s="14"/>
      <c r="W68" s="14"/>
      <c r="X68" s="5"/>
      <c r="Y68" s="18"/>
      <c r="Z68"/>
      <c r="AB68"/>
      <c r="AC68"/>
    </row>
    <row r="69" spans="1:36" s="280" customFormat="1" ht="15.6">
      <c r="A69" s="39"/>
      <c r="B69" s="2">
        <f>+'Ark1'!C2060</f>
        <v>2021</v>
      </c>
      <c r="C69" s="2">
        <f>+'Ark1'!H2060</f>
        <v>2</v>
      </c>
      <c r="D69" s="2" t="s">
        <v>10</v>
      </c>
      <c r="E69" s="2">
        <f>+'Ark1'!Q2060</f>
        <v>146</v>
      </c>
      <c r="F69" s="18">
        <f>+'Ark1'!R2060</f>
        <v>4270.5299999999988</v>
      </c>
      <c r="G69" s="18">
        <f t="shared" ref="G69:G72" si="15">+F69-F67</f>
        <v>-1588.4700000000012</v>
      </c>
      <c r="H69" s="18">
        <f>+'Ark1'!S2060</f>
        <v>4267.5299999999988</v>
      </c>
      <c r="I69" s="51">
        <f>+'Ark1'!T2060</f>
        <v>66.721505875294696</v>
      </c>
      <c r="J69" s="51"/>
      <c r="K69" s="51">
        <f>+'Ark1'!U2060</f>
        <v>66.535283859693109</v>
      </c>
      <c r="L69" s="5">
        <f>+'Ark1'!W2060</f>
        <v>57.982343416449346</v>
      </c>
      <c r="M69" s="18">
        <f>+'Ark1'!Z2060</f>
        <v>135.6804755912672</v>
      </c>
      <c r="N69" s="18">
        <f>+'Ark1'!AA2060</f>
        <v>28.489432305351976</v>
      </c>
      <c r="O69" s="5">
        <f>+'Ark1'!AB2060</f>
        <v>3.7242638062709839</v>
      </c>
      <c r="P69" s="18">
        <f>+'Ark1'!AC2060</f>
        <v>-61.027344743712106</v>
      </c>
      <c r="Q69" s="51">
        <f t="shared" ref="Q69:Q72" si="16">+F69/E69</f>
        <v>29.250205479452045</v>
      </c>
      <c r="R69" s="5">
        <f>+'Ark1'!V2060</f>
        <v>14.550186979133739</v>
      </c>
      <c r="S69" s="51">
        <f>+'Ark1'!Y2060</f>
        <v>135.58516156074319</v>
      </c>
      <c r="T69" s="39"/>
      <c r="U69" s="31"/>
      <c r="V69" s="14"/>
      <c r="W69" s="14"/>
      <c r="X69" s="5"/>
      <c r="Y69" s="18"/>
    </row>
    <row r="70" spans="1:36" s="280" customFormat="1" ht="15.6">
      <c r="A70" s="39"/>
      <c r="B70" s="2">
        <f>+'Ark1'!C2061</f>
        <v>2022</v>
      </c>
      <c r="C70" s="2">
        <f>+'Ark1'!H2061</f>
        <v>2</v>
      </c>
      <c r="D70" s="2" t="s">
        <v>10</v>
      </c>
      <c r="E70" s="2">
        <f>+'Ark1'!Q2061</f>
        <v>142</v>
      </c>
      <c r="F70" s="18">
        <f>+'Ark1'!R2061</f>
        <v>4569</v>
      </c>
      <c r="G70" s="18">
        <f t="shared" si="15"/>
        <v>371</v>
      </c>
      <c r="H70" s="18">
        <f>+'Ark1'!S2061</f>
        <v>4562</v>
      </c>
      <c r="I70" s="51">
        <f>+'Ark1'!T2061</f>
        <v>68.367499625916494</v>
      </c>
      <c r="J70" s="51"/>
      <c r="K70" s="51">
        <f>+'Ark1'!U2061</f>
        <v>67.818500615037649</v>
      </c>
      <c r="L70" s="5">
        <f>+'Ark1'!W2061</f>
        <v>59.983559842174515</v>
      </c>
      <c r="M70" s="18">
        <f>+'Ark1'!Z2061</f>
        <v>135.40245506356857</v>
      </c>
      <c r="N70" s="18">
        <f>+'Ark1'!AA2061</f>
        <v>28.788717149170921</v>
      </c>
      <c r="O70" s="5">
        <f>+'Ark1'!AB2061</f>
        <v>3.8029548200672312</v>
      </c>
      <c r="P70" s="18">
        <f>+'Ark1'!AC2061</f>
        <v>-54.545917815351373</v>
      </c>
      <c r="Q70" s="51">
        <f t="shared" si="16"/>
        <v>32.176056338028168</v>
      </c>
      <c r="R70" s="5">
        <f>+'Ark1'!V2061</f>
        <v>5.1462026701685284</v>
      </c>
      <c r="S70" s="51">
        <f>+'Ark1'!Y2061</f>
        <v>135.19500984898221</v>
      </c>
      <c r="T70" s="39"/>
      <c r="U70" s="31"/>
      <c r="V70" s="14"/>
      <c r="W70" s="14"/>
      <c r="X70" s="5"/>
      <c r="Y70" s="18"/>
    </row>
    <row r="71" spans="1:36" ht="15.6">
      <c r="A71" s="39"/>
      <c r="B71" s="2">
        <f>+'Ark1'!C2062</f>
        <v>2023</v>
      </c>
      <c r="C71" s="2">
        <f>+'Ark1'!H2062</f>
        <v>2</v>
      </c>
      <c r="D71" s="2" t="s">
        <v>10</v>
      </c>
      <c r="E71" s="2">
        <f>+'Ark1'!Q2062</f>
        <v>137</v>
      </c>
      <c r="F71" s="18">
        <f>+'Ark1'!R2062</f>
        <v>3866</v>
      </c>
      <c r="G71" s="18">
        <f t="shared" si="15"/>
        <v>-404.52999999999884</v>
      </c>
      <c r="H71" s="18">
        <f>+'Ark1'!S2062</f>
        <v>3860</v>
      </c>
      <c r="I71" s="51">
        <f>+'Ark1'!T2062</f>
        <v>65.469940728196434</v>
      </c>
      <c r="J71" s="51"/>
      <c r="K71" s="51">
        <f>+'Ark1'!U2062</f>
        <v>65.320857641940549</v>
      </c>
      <c r="L71" s="5">
        <f>+'Ark1'!W2062</f>
        <v>59.822020725388626</v>
      </c>
      <c r="M71" s="18">
        <f>+'Ark1'!Z2062</f>
        <v>137.73090673575152</v>
      </c>
      <c r="N71" s="18">
        <f>+'Ark1'!AA2062</f>
        <v>30.165075209423541</v>
      </c>
      <c r="O71" s="5">
        <f>+'Ark1'!AB2062</f>
        <v>3.8661788528015442</v>
      </c>
      <c r="P71" s="18">
        <f>+'Ark1'!AC2062</f>
        <v>-56.009317759042197</v>
      </c>
      <c r="Q71" s="51">
        <f t="shared" si="16"/>
        <v>28.21897810218978</v>
      </c>
      <c r="R71" s="5">
        <f>+'Ark1'!V2062</f>
        <v>5.3375581996896004</v>
      </c>
      <c r="S71" s="51">
        <f>+'Ark1'!Y2062</f>
        <v>137.51714950853611</v>
      </c>
      <c r="T71" s="39"/>
      <c r="U71" s="31"/>
      <c r="V71" s="14"/>
      <c r="W71" s="14"/>
      <c r="X71" s="5"/>
      <c r="Y71" s="18"/>
      <c r="Z71"/>
      <c r="AB71"/>
      <c r="AC71"/>
    </row>
    <row r="72" spans="1:36" ht="15.6">
      <c r="A72" s="39"/>
      <c r="B72" s="90">
        <f>+'Ark1'!C2063</f>
        <v>2024</v>
      </c>
      <c r="C72" s="90">
        <f>+'Ark1'!H2063</f>
        <v>2</v>
      </c>
      <c r="D72" s="90" t="s">
        <v>10</v>
      </c>
      <c r="E72" s="90">
        <f>+'Ark1'!Q2063</f>
        <v>138</v>
      </c>
      <c r="F72" s="91">
        <f>+'Ark1'!R2063</f>
        <v>4381</v>
      </c>
      <c r="G72" s="91">
        <f t="shared" si="15"/>
        <v>-188</v>
      </c>
      <c r="H72" s="91">
        <f>+'Ark1'!S2063</f>
        <v>4375</v>
      </c>
      <c r="I72" s="108">
        <f>+'Ark1'!T2063</f>
        <v>67.410370826280982</v>
      </c>
      <c r="J72" s="108"/>
      <c r="K72" s="108">
        <f>+'Ark1'!U2063</f>
        <v>67.215790437379397</v>
      </c>
      <c r="L72" s="92">
        <f>+'Ark1'!W2063</f>
        <v>59.793371428571405</v>
      </c>
      <c r="M72" s="91">
        <f>+'Ark1'!Z2063</f>
        <v>137.5241371428572</v>
      </c>
      <c r="N72" s="91">
        <f>+'Ark1'!AA2063</f>
        <v>30.0572214327184</v>
      </c>
      <c r="O72" s="92">
        <f>+'Ark1'!AB2063</f>
        <v>3.6218135243132328</v>
      </c>
      <c r="P72" s="91">
        <f>+'Ark1'!AC2063</f>
        <v>-55.397323616905425</v>
      </c>
      <c r="Q72" s="108">
        <f t="shared" si="16"/>
        <v>31.746376811594203</v>
      </c>
      <c r="R72" s="92">
        <f>+'Ark1'!V2063</f>
        <v>5.6450582058890637</v>
      </c>
      <c r="S72" s="108">
        <f>+'Ark1'!Y2063</f>
        <v>137.33579091531618</v>
      </c>
      <c r="T72" s="39"/>
      <c r="U72" s="31"/>
      <c r="V72" s="14"/>
      <c r="W72" s="14"/>
      <c r="X72" s="5"/>
      <c r="Y72" s="18"/>
      <c r="Z72"/>
      <c r="AB72"/>
      <c r="AC72"/>
    </row>
    <row r="73" spans="1:36" ht="15.6">
      <c r="A73" s="39"/>
      <c r="B73" s="39"/>
      <c r="C73" s="39"/>
      <c r="D73" s="39"/>
      <c r="E73" s="39"/>
      <c r="F73" s="63"/>
      <c r="G73" s="63"/>
      <c r="H73" s="63"/>
      <c r="I73" s="98"/>
      <c r="J73" s="98"/>
      <c r="K73" s="98"/>
      <c r="L73" s="39"/>
      <c r="M73" s="63"/>
      <c r="N73" s="63"/>
      <c r="O73" s="39"/>
      <c r="P73" s="63"/>
      <c r="Q73" s="98"/>
      <c r="R73" s="39"/>
      <c r="S73" s="98"/>
      <c r="T73" s="39"/>
      <c r="U73" s="4"/>
      <c r="V73" s="14"/>
      <c r="W73" s="14"/>
      <c r="X73" s="5"/>
      <c r="Y73" s="18"/>
      <c r="Z73"/>
      <c r="AB73"/>
      <c r="AC73"/>
    </row>
    <row r="74" spans="1:36" ht="15.6">
      <c r="A74" s="39"/>
      <c r="B74" s="39"/>
      <c r="C74" s="39"/>
      <c r="D74" s="39"/>
      <c r="E74" s="39"/>
      <c r="F74" s="63"/>
      <c r="G74" s="63"/>
      <c r="H74" s="63"/>
      <c r="I74" s="98"/>
      <c r="J74" s="98"/>
      <c r="K74" s="98"/>
      <c r="L74" s="39"/>
      <c r="M74" s="63"/>
      <c r="N74" s="63"/>
      <c r="O74" s="39"/>
      <c r="P74" s="63"/>
      <c r="Q74" s="98"/>
      <c r="R74" s="39"/>
      <c r="S74" s="98"/>
      <c r="T74" s="39"/>
      <c r="U74" s="4"/>
      <c r="V74" s="18"/>
      <c r="W74" s="18"/>
      <c r="X74" s="5"/>
      <c r="Y74" s="18"/>
      <c r="Z74"/>
      <c r="AB74"/>
      <c r="AF74" s="11"/>
      <c r="AG74" s="11"/>
    </row>
    <row r="75" spans="1:36" ht="15.6">
      <c r="AF75" s="5"/>
      <c r="AG75" s="18"/>
      <c r="AH75" s="18"/>
      <c r="AJ75" s="18"/>
    </row>
    <row r="76" spans="1:36">
      <c r="AF76" s="11"/>
      <c r="AG76" s="11"/>
    </row>
    <row r="77" spans="1:36">
      <c r="AF77" s="11"/>
      <c r="AG77" s="11"/>
    </row>
    <row r="78" spans="1:36" ht="15.6">
      <c r="AF78" s="2"/>
      <c r="AG78" s="5"/>
      <c r="AH78" s="5"/>
    </row>
    <row r="79" spans="1:36">
      <c r="AF79" s="4"/>
      <c r="AG79" s="4"/>
      <c r="AH79" s="4"/>
      <c r="AI79" s="4"/>
      <c r="AJ79" s="4"/>
    </row>
    <row r="80" spans="1:36" ht="15.6">
      <c r="AF80" s="4"/>
      <c r="AG80" s="11"/>
      <c r="AH80" s="11"/>
      <c r="AI80" s="1"/>
      <c r="AJ80" s="5"/>
    </row>
    <row r="81" spans="32:36" ht="15.6">
      <c r="AF81" s="4"/>
      <c r="AG81" s="11"/>
      <c r="AH81" s="11"/>
      <c r="AI81" s="1"/>
      <c r="AJ81" s="5"/>
    </row>
    <row r="82" spans="32:36" ht="15.6">
      <c r="AF82" s="4"/>
      <c r="AG82" s="11"/>
      <c r="AH82" s="11"/>
      <c r="AI82" s="1"/>
      <c r="AJ82" s="5"/>
    </row>
    <row r="83" spans="32:36" ht="15.6">
      <c r="AF83" s="4"/>
      <c r="AG83" s="11"/>
      <c r="AH83" s="11"/>
      <c r="AI83" s="1"/>
      <c r="AJ83" s="5"/>
    </row>
    <row r="84" spans="32:36" ht="15.6">
      <c r="AF84" s="4"/>
      <c r="AG84" s="11"/>
      <c r="AH84" s="11"/>
      <c r="AI84" s="11"/>
      <c r="AJ84" s="5"/>
    </row>
    <row r="85" spans="32:36" ht="15.6">
      <c r="AF85" s="4"/>
      <c r="AG85" s="11"/>
      <c r="AH85" s="11"/>
      <c r="AI85" s="11"/>
      <c r="AJ85" s="5"/>
    </row>
    <row r="86" spans="32:36" ht="15.6">
      <c r="AF86" s="4"/>
      <c r="AG86" s="11"/>
      <c r="AH86" s="11"/>
      <c r="AI86" s="11"/>
      <c r="AJ86" s="5"/>
    </row>
    <row r="87" spans="32:36" ht="15.6">
      <c r="AF87" s="4"/>
      <c r="AG87" s="11"/>
      <c r="AH87" s="11"/>
      <c r="AI87" s="11"/>
      <c r="AJ87" s="5"/>
    </row>
    <row r="88" spans="32:36" ht="15.6">
      <c r="AF88" s="4"/>
      <c r="AG88" s="11"/>
      <c r="AH88" s="11"/>
      <c r="AI88" s="5"/>
      <c r="AJ88" s="5"/>
    </row>
    <row r="89" spans="32:36" ht="15.6">
      <c r="AF89" s="4"/>
      <c r="AG89" s="11"/>
      <c r="AH89" s="11"/>
      <c r="AI89" s="5"/>
      <c r="AJ89" s="5"/>
    </row>
    <row r="90" spans="32:36" ht="15.6">
      <c r="AF90" s="4"/>
      <c r="AG90" s="11"/>
      <c r="AH90" s="11"/>
      <c r="AI90" s="5"/>
      <c r="AJ90" s="5"/>
    </row>
    <row r="91" spans="32:36" ht="15.6">
      <c r="AF91" s="4"/>
      <c r="AG91" s="11"/>
      <c r="AH91" s="11"/>
      <c r="AI91" s="5"/>
      <c r="AJ91" s="5"/>
    </row>
    <row r="92" spans="32:36" ht="15.6">
      <c r="AF92" s="4"/>
      <c r="AG92" s="11"/>
      <c r="AH92" s="11"/>
      <c r="AI92" s="5"/>
      <c r="AJ92" s="5"/>
    </row>
    <row r="93" spans="32:36" ht="15.6">
      <c r="AF93" s="4"/>
      <c r="AG93" s="11"/>
      <c r="AH93" s="11"/>
      <c r="AI93" s="5"/>
      <c r="AJ93" s="5"/>
    </row>
    <row r="94" spans="32:36" ht="15.6">
      <c r="AF94" s="4"/>
      <c r="AG94" s="11"/>
      <c r="AH94" s="11"/>
      <c r="AI94" s="5"/>
      <c r="AJ94" s="5"/>
    </row>
    <row r="95" spans="32:36" ht="15.6">
      <c r="AF95" s="4"/>
      <c r="AG95" s="11"/>
      <c r="AH95" s="11"/>
      <c r="AI95" s="5"/>
      <c r="AJ95" s="5"/>
    </row>
    <row r="96" spans="32:36" ht="15.6">
      <c r="AF96" s="4"/>
      <c r="AG96" s="5"/>
      <c r="AH96" s="5"/>
      <c r="AI96" s="5"/>
      <c r="AJ96" s="5"/>
    </row>
    <row r="97" spans="32:36">
      <c r="AF97" s="11"/>
      <c r="AG97" s="11"/>
    </row>
    <row r="98" spans="32:36" ht="15.6">
      <c r="AF98" s="5"/>
      <c r="AG98" s="5"/>
      <c r="AH98" s="5"/>
      <c r="AJ98" s="5"/>
    </row>
    <row r="99" spans="32:36">
      <c r="AF99" s="11"/>
      <c r="AG99" s="11"/>
    </row>
    <row r="100" spans="32:36">
      <c r="AF100" s="11"/>
      <c r="AG100" s="11"/>
    </row>
    <row r="101" spans="32:36" ht="15.6">
      <c r="AF101" s="2"/>
      <c r="AG101" s="5"/>
      <c r="AH101" s="5"/>
      <c r="AJ101" s="2"/>
    </row>
    <row r="102" spans="32:36">
      <c r="AF102" s="4"/>
      <c r="AG102" s="4"/>
      <c r="AH102" s="4"/>
      <c r="AI102" s="4"/>
      <c r="AJ102" s="4"/>
    </row>
    <row r="103" spans="32:36" ht="15.6">
      <c r="AF103" s="4"/>
      <c r="AG103" s="11"/>
      <c r="AH103" s="11"/>
      <c r="AI103" s="1"/>
      <c r="AJ103" s="5"/>
    </row>
    <row r="104" spans="32:36" ht="15.6">
      <c r="AF104" s="4"/>
      <c r="AG104" s="11"/>
      <c r="AH104" s="11"/>
      <c r="AI104" s="1"/>
      <c r="AJ104" s="5"/>
    </row>
    <row r="105" spans="32:36" ht="15.6">
      <c r="AF105" s="4"/>
      <c r="AG105" s="11"/>
      <c r="AH105" s="11"/>
      <c r="AI105" s="1"/>
      <c r="AJ105" s="5"/>
    </row>
    <row r="106" spans="32:36" ht="15.6">
      <c r="AF106" s="4"/>
      <c r="AG106" s="11"/>
      <c r="AH106" s="11"/>
      <c r="AI106" s="1"/>
      <c r="AJ106" s="5"/>
    </row>
    <row r="107" spans="32:36" ht="15.6">
      <c r="AF107" s="4"/>
      <c r="AG107" s="11"/>
      <c r="AH107" s="11"/>
      <c r="AI107" s="11"/>
      <c r="AJ107" s="5"/>
    </row>
    <row r="108" spans="32:36" ht="15.6">
      <c r="AF108" s="4"/>
      <c r="AG108" s="11"/>
      <c r="AH108" s="11"/>
      <c r="AI108" s="11"/>
      <c r="AJ108" s="5"/>
    </row>
    <row r="109" spans="32:36" ht="15.6">
      <c r="AF109" s="4"/>
      <c r="AG109" s="11"/>
      <c r="AH109" s="11"/>
      <c r="AI109" s="11"/>
      <c r="AJ109" s="5"/>
    </row>
    <row r="110" spans="32:36" ht="15.6">
      <c r="AF110" s="4"/>
      <c r="AG110" s="11"/>
      <c r="AH110" s="11"/>
      <c r="AI110" s="11"/>
      <c r="AJ110" s="5"/>
    </row>
    <row r="111" spans="32:36" ht="15.6">
      <c r="AF111" s="4"/>
      <c r="AG111" s="11"/>
      <c r="AH111" s="11"/>
      <c r="AI111" s="5"/>
      <c r="AJ111" s="5"/>
    </row>
    <row r="112" spans="32:36" ht="15.6">
      <c r="AF112" s="4"/>
      <c r="AG112" s="11"/>
      <c r="AH112" s="11"/>
      <c r="AI112" s="5"/>
      <c r="AJ112" s="5"/>
    </row>
    <row r="113" spans="32:36" ht="15.6">
      <c r="AF113" s="4"/>
      <c r="AG113" s="11"/>
      <c r="AH113" s="11"/>
      <c r="AI113" s="5"/>
      <c r="AJ113" s="5"/>
    </row>
    <row r="114" spans="32:36" ht="15.6">
      <c r="AF114" s="4"/>
      <c r="AG114" s="11"/>
      <c r="AH114" s="11"/>
      <c r="AI114" s="5"/>
      <c r="AJ114" s="5"/>
    </row>
    <row r="115" spans="32:36" ht="15.6">
      <c r="AF115" s="4"/>
      <c r="AG115" s="11"/>
      <c r="AH115" s="11"/>
      <c r="AI115" s="5"/>
      <c r="AJ115" s="5"/>
    </row>
    <row r="116" spans="32:36" ht="15.6">
      <c r="AF116" s="4"/>
      <c r="AG116" s="11"/>
      <c r="AH116" s="11"/>
      <c r="AI116" s="5"/>
      <c r="AJ116" s="5"/>
    </row>
    <row r="117" spans="32:36" ht="15.6">
      <c r="AF117" s="4"/>
      <c r="AG117" s="11"/>
      <c r="AH117" s="11"/>
      <c r="AI117" s="5"/>
      <c r="AJ117" s="5"/>
    </row>
    <row r="118" spans="32:36" ht="15.6">
      <c r="AF118" s="4"/>
      <c r="AG118" s="11"/>
      <c r="AH118" s="11"/>
      <c r="AI118" s="5"/>
      <c r="AJ118" s="5"/>
    </row>
    <row r="119" spans="32:36" ht="15.6">
      <c r="AF119" s="4"/>
      <c r="AG119" s="5"/>
      <c r="AH119" s="5"/>
      <c r="AI119" s="5"/>
      <c r="AJ119" s="5"/>
    </row>
    <row r="120" spans="32:36">
      <c r="AF120" s="11"/>
      <c r="AG120" s="11"/>
    </row>
    <row r="121" spans="32:36" ht="15.6">
      <c r="AF121" s="5"/>
      <c r="AG121" s="5"/>
      <c r="AH121" s="5"/>
      <c r="AJ121" s="5"/>
    </row>
    <row r="122" spans="32:36">
      <c r="AF122" s="11"/>
      <c r="AG122" s="11"/>
    </row>
    <row r="123" spans="32:36">
      <c r="AF123" s="11"/>
      <c r="AG123" s="11"/>
    </row>
    <row r="124" spans="32:36">
      <c r="AF124" s="11"/>
      <c r="AG124" s="11"/>
    </row>
    <row r="125" spans="32:36">
      <c r="AF125" s="11"/>
      <c r="AG125" s="11"/>
    </row>
    <row r="126" spans="32:36">
      <c r="AF126" s="11"/>
      <c r="AG126" s="11"/>
    </row>
    <row r="127" spans="32:36">
      <c r="AF127" s="11"/>
      <c r="AG127" s="11"/>
    </row>
    <row r="128" spans="32:36">
      <c r="AF128" s="11"/>
      <c r="AG128" s="11"/>
    </row>
    <row r="129" spans="32:33">
      <c r="AF129" s="11"/>
      <c r="AG129" s="11"/>
    </row>
    <row r="130" spans="32:33">
      <c r="AF130" s="11"/>
      <c r="AG130" s="11"/>
    </row>
    <row r="131" spans="32:33">
      <c r="AF131" s="11"/>
      <c r="AG131" s="11"/>
    </row>
    <row r="132" spans="32:33">
      <c r="AF132" s="11"/>
      <c r="AG132" s="11"/>
    </row>
    <row r="133" spans="32:33">
      <c r="AF133" s="11"/>
      <c r="AG133" s="11"/>
    </row>
    <row r="134" spans="32:33">
      <c r="AF134" s="11"/>
      <c r="AG134" s="11"/>
    </row>
    <row r="135" spans="32:33">
      <c r="AF135" s="11"/>
      <c r="AG135" s="11"/>
    </row>
    <row r="136" spans="32:33">
      <c r="AF136" s="11"/>
      <c r="AG136" s="11"/>
    </row>
    <row r="137" spans="32:33">
      <c r="AF137" s="11"/>
      <c r="AG137" s="11"/>
    </row>
    <row r="138" spans="32:33">
      <c r="AF138" s="11"/>
      <c r="AG138" s="11"/>
    </row>
    <row r="139" spans="32:33">
      <c r="AF139" s="11"/>
      <c r="AG139" s="11"/>
    </row>
    <row r="140" spans="32:33">
      <c r="AF140" s="11"/>
      <c r="AG140" s="11"/>
    </row>
    <row r="141" spans="32:33">
      <c r="AF141" s="11"/>
      <c r="AG141" s="11"/>
    </row>
    <row r="142" spans="32:33">
      <c r="AF142" s="11"/>
      <c r="AG142" s="11"/>
    </row>
    <row r="143" spans="32:33">
      <c r="AF143" s="11"/>
      <c r="AG143" s="11"/>
    </row>
    <row r="144" spans="32:33">
      <c r="AF144" s="11"/>
      <c r="AG144" s="11"/>
    </row>
    <row r="145" spans="32:33">
      <c r="AF145" s="11"/>
      <c r="AG145" s="11"/>
    </row>
    <row r="146" spans="32:33">
      <c r="AF146" s="11"/>
      <c r="AG146" s="11"/>
    </row>
    <row r="147" spans="32:33">
      <c r="AF147" s="11"/>
      <c r="AG147" s="11"/>
    </row>
    <row r="148" spans="32:33">
      <c r="AF148" s="11"/>
      <c r="AG148" s="11"/>
    </row>
    <row r="149" spans="32:33">
      <c r="AF149" s="11"/>
      <c r="AG149" s="11"/>
    </row>
    <row r="150" spans="32:33">
      <c r="AF150" s="11"/>
      <c r="AG150" s="11"/>
    </row>
    <row r="151" spans="32:33">
      <c r="AF151" s="11"/>
      <c r="AG151" s="11"/>
    </row>
    <row r="152" spans="32:33">
      <c r="AF152" s="11"/>
      <c r="AG152" s="11"/>
    </row>
    <row r="153" spans="32:33">
      <c r="AF153" s="11"/>
      <c r="AG153" s="11"/>
    </row>
    <row r="154" spans="32:33">
      <c r="AF154" s="11"/>
      <c r="AG154" s="11"/>
    </row>
    <row r="155" spans="32:33">
      <c r="AF155" s="11"/>
      <c r="AG155" s="11"/>
    </row>
    <row r="156" spans="32:33">
      <c r="AF156" s="11"/>
      <c r="AG156" s="11"/>
    </row>
    <row r="157" spans="32:33">
      <c r="AF157" s="11"/>
      <c r="AG157" s="11"/>
    </row>
    <row r="158" spans="32:33">
      <c r="AF158" s="11"/>
      <c r="AG158" s="11"/>
    </row>
    <row r="159" spans="32:33">
      <c r="AF159" s="11"/>
      <c r="AG159" s="11"/>
    </row>
    <row r="160" spans="32:33">
      <c r="AF160" s="11"/>
      <c r="AG160" s="11"/>
    </row>
    <row r="161" spans="32:33">
      <c r="AF161" s="11"/>
      <c r="AG161" s="11"/>
    </row>
    <row r="162" spans="32:33">
      <c r="AF162" s="11"/>
      <c r="AG162" s="11"/>
    </row>
    <row r="163" spans="32:33">
      <c r="AF163" s="11"/>
      <c r="AG163" s="11"/>
    </row>
    <row r="164" spans="32:33">
      <c r="AF164" s="11"/>
      <c r="AG164" s="11"/>
    </row>
    <row r="165" spans="32:33">
      <c r="AF165" s="11"/>
      <c r="AG165" s="11"/>
    </row>
    <row r="166" spans="32:33">
      <c r="AF166" s="11"/>
      <c r="AG166" s="11"/>
    </row>
    <row r="167" spans="32:33">
      <c r="AF167" s="11"/>
      <c r="AG167" s="11"/>
    </row>
    <row r="168" spans="32:33">
      <c r="AF168" s="11"/>
      <c r="AG168" s="11"/>
    </row>
    <row r="169" spans="32:33">
      <c r="AF169" s="11"/>
      <c r="AG169" s="11"/>
    </row>
    <row r="170" spans="32:33">
      <c r="AF170" s="11"/>
      <c r="AG170" s="11"/>
    </row>
    <row r="171" spans="32:33">
      <c r="AF171" s="11"/>
      <c r="AG171" s="11"/>
    </row>
    <row r="172" spans="32:33">
      <c r="AF172" s="11"/>
      <c r="AG172" s="11"/>
    </row>
    <row r="173" spans="32:33">
      <c r="AF173" s="11"/>
      <c r="AG173" s="11"/>
    </row>
    <row r="174" spans="32:33">
      <c r="AF174" s="11"/>
      <c r="AG174" s="11"/>
    </row>
    <row r="175" spans="32:33">
      <c r="AF175" s="11"/>
      <c r="AG175" s="11"/>
    </row>
    <row r="176" spans="32:33">
      <c r="AF176" s="11"/>
      <c r="AG176" s="11"/>
    </row>
    <row r="199" spans="8:31">
      <c r="H199" s="12"/>
      <c r="I199" s="12"/>
      <c r="J199" s="12"/>
      <c r="K199" s="12"/>
      <c r="L199" s="12"/>
      <c r="S199" s="12"/>
    </row>
    <row r="200" spans="8:31">
      <c r="H200" s="12"/>
      <c r="I200" s="12"/>
      <c r="J200" s="12"/>
      <c r="K200" s="12"/>
      <c r="L200" s="12"/>
      <c r="S200" s="12"/>
    </row>
    <row r="201" spans="8:31">
      <c r="H201" s="12"/>
      <c r="I201" s="12"/>
      <c r="J201" s="12"/>
      <c r="K201" s="12"/>
      <c r="L201" s="12"/>
      <c r="M201" s="65"/>
      <c r="S201" s="12"/>
      <c r="AC201" s="146"/>
      <c r="AD201" s="12"/>
      <c r="AE201" s="12"/>
    </row>
    <row r="202" spans="8:31">
      <c r="H202" s="12"/>
      <c r="I202" s="12"/>
      <c r="J202" s="12"/>
      <c r="K202" s="12"/>
      <c r="L202" s="12"/>
      <c r="M202" s="65"/>
      <c r="N202" s="65"/>
      <c r="O202" s="12"/>
      <c r="P202" s="12"/>
      <c r="Q202" s="12"/>
      <c r="R202" s="65"/>
      <c r="S202" s="12"/>
      <c r="T202" s="65"/>
      <c r="U202" s="146"/>
      <c r="V202" s="146"/>
      <c r="W202" s="12"/>
      <c r="X202" s="146"/>
      <c r="Y202" s="146"/>
      <c r="Z202" s="146"/>
      <c r="AA202" s="12"/>
      <c r="AB202" s="65"/>
      <c r="AC202" s="146"/>
      <c r="AD202" s="12"/>
      <c r="AE202" s="12"/>
    </row>
    <row r="203" spans="8:31">
      <c r="H203" s="12"/>
      <c r="I203" s="12"/>
      <c r="J203" s="12"/>
      <c r="K203" s="12"/>
      <c r="L203" s="12"/>
      <c r="M203" s="65"/>
      <c r="N203" s="65"/>
      <c r="O203" s="12"/>
      <c r="P203" s="12"/>
      <c r="Q203" s="12"/>
      <c r="R203" s="65"/>
      <c r="S203" s="12"/>
      <c r="T203" s="65"/>
      <c r="U203" s="146"/>
      <c r="V203" s="146"/>
      <c r="W203" s="12"/>
      <c r="X203" s="146"/>
      <c r="Y203" s="146"/>
      <c r="Z203" s="146"/>
      <c r="AA203" s="12"/>
      <c r="AB203" s="65"/>
      <c r="AC203" s="146"/>
      <c r="AD203" s="12"/>
      <c r="AE203" s="12"/>
    </row>
    <row r="204" spans="8:31">
      <c r="H204" s="12"/>
      <c r="I204" s="12"/>
      <c r="J204" s="12"/>
      <c r="K204" s="12"/>
      <c r="L204" s="12"/>
      <c r="M204" s="65"/>
      <c r="N204" s="65"/>
      <c r="O204" s="12"/>
      <c r="P204" s="12"/>
      <c r="Q204" s="12"/>
      <c r="R204" s="65"/>
      <c r="S204" s="12"/>
      <c r="T204" s="65"/>
      <c r="U204" s="146"/>
      <c r="V204" s="146"/>
      <c r="W204" s="12"/>
      <c r="X204" s="146"/>
      <c r="Y204" s="146"/>
      <c r="Z204" s="146"/>
      <c r="AA204" s="12"/>
      <c r="AB204" s="65"/>
      <c r="AC204" s="146"/>
      <c r="AD204" s="12"/>
      <c r="AE204" s="12"/>
    </row>
    <row r="205" spans="8:31">
      <c r="H205" s="12"/>
      <c r="I205" s="12"/>
      <c r="J205" s="12"/>
      <c r="K205" s="12"/>
      <c r="L205" s="12"/>
      <c r="M205" s="65"/>
      <c r="N205" s="65"/>
      <c r="O205" s="12"/>
      <c r="P205" s="12"/>
      <c r="Q205" s="12"/>
      <c r="R205" s="65"/>
      <c r="S205" s="12"/>
      <c r="T205" s="65"/>
      <c r="U205" s="146"/>
      <c r="V205" s="146"/>
      <c r="W205" s="12"/>
      <c r="X205" s="146"/>
      <c r="Y205" s="146"/>
      <c r="Z205" s="146"/>
      <c r="AA205" s="12"/>
      <c r="AB205" s="65"/>
      <c r="AC205" s="146"/>
      <c r="AD205" s="12"/>
      <c r="AE205" s="12"/>
    </row>
    <row r="206" spans="8:31">
      <c r="H206" s="12"/>
      <c r="I206" s="12"/>
      <c r="J206" s="12"/>
      <c r="K206" s="12"/>
      <c r="L206" s="12"/>
      <c r="M206" s="65"/>
      <c r="N206" s="65"/>
      <c r="O206" s="12"/>
      <c r="P206" s="12"/>
      <c r="Q206" s="12"/>
      <c r="R206" s="65"/>
      <c r="S206" s="12"/>
      <c r="T206" s="65"/>
      <c r="U206" s="146"/>
      <c r="V206" s="146"/>
      <c r="W206" s="12"/>
      <c r="X206" s="146"/>
      <c r="Y206" s="146"/>
      <c r="Z206" s="146"/>
      <c r="AA206" s="12"/>
      <c r="AB206" s="65"/>
      <c r="AC206" s="146"/>
      <c r="AD206" s="12"/>
      <c r="AE206" s="12"/>
    </row>
    <row r="207" spans="8:31">
      <c r="H207" s="12"/>
      <c r="I207" s="12"/>
      <c r="J207" s="12"/>
      <c r="K207" s="12"/>
      <c r="L207" s="12"/>
      <c r="M207" s="65"/>
      <c r="N207" s="65"/>
      <c r="O207" s="12"/>
      <c r="P207" s="12"/>
      <c r="Q207" s="12"/>
      <c r="R207" s="65"/>
      <c r="S207" s="12"/>
      <c r="T207" s="65"/>
      <c r="U207" s="146"/>
      <c r="V207" s="146"/>
      <c r="W207" s="12"/>
      <c r="X207" s="146"/>
      <c r="Y207" s="146"/>
      <c r="Z207" s="146"/>
      <c r="AA207" s="12"/>
      <c r="AB207" s="65"/>
      <c r="AC207" s="146"/>
      <c r="AD207" s="12"/>
      <c r="AE207" s="12"/>
    </row>
    <row r="208" spans="8:31">
      <c r="H208" s="12"/>
      <c r="I208" s="12"/>
      <c r="J208" s="12"/>
      <c r="K208" s="12"/>
      <c r="L208" s="12"/>
      <c r="M208" s="65"/>
      <c r="N208" s="65"/>
      <c r="O208" s="12"/>
      <c r="P208" s="12"/>
      <c r="Q208" s="12"/>
      <c r="R208" s="65"/>
      <c r="S208" s="12"/>
      <c r="T208" s="65"/>
      <c r="U208" s="146"/>
      <c r="V208" s="146"/>
      <c r="W208" s="12"/>
      <c r="X208" s="146"/>
      <c r="Y208" s="146"/>
      <c r="Z208" s="146"/>
      <c r="AA208" s="12"/>
      <c r="AB208" s="65"/>
      <c r="AC208" s="146"/>
      <c r="AD208" s="12"/>
      <c r="AE208" s="12"/>
    </row>
    <row r="209" spans="8:31">
      <c r="H209" s="12"/>
      <c r="I209" s="12"/>
      <c r="J209" s="12"/>
      <c r="K209" s="12"/>
      <c r="L209" s="12"/>
      <c r="M209" s="65"/>
      <c r="N209" s="65"/>
      <c r="O209" s="12"/>
      <c r="P209" s="12"/>
      <c r="Q209" s="12"/>
      <c r="R209" s="65"/>
      <c r="S209" s="12"/>
      <c r="T209" s="65"/>
      <c r="U209" s="146"/>
      <c r="V209" s="146"/>
      <c r="W209" s="12"/>
      <c r="X209" s="146"/>
      <c r="Y209" s="146"/>
      <c r="Z209" s="146"/>
      <c r="AA209" s="12"/>
      <c r="AB209" s="65"/>
      <c r="AC209" s="146"/>
      <c r="AD209" s="12"/>
      <c r="AE209" s="12"/>
    </row>
    <row r="210" spans="8:31">
      <c r="H210" s="12"/>
      <c r="I210" s="12"/>
      <c r="J210" s="12"/>
      <c r="K210" s="12"/>
      <c r="L210" s="12"/>
      <c r="M210" s="65"/>
      <c r="N210" s="65"/>
      <c r="O210" s="12"/>
      <c r="P210" s="12"/>
      <c r="Q210" s="12"/>
      <c r="R210" s="65"/>
      <c r="S210" s="12"/>
      <c r="T210" s="65"/>
      <c r="U210" s="146"/>
      <c r="V210" s="146"/>
      <c r="W210" s="12"/>
      <c r="X210" s="146"/>
      <c r="Y210" s="146"/>
      <c r="Z210" s="146"/>
      <c r="AA210" s="12"/>
      <c r="AB210" s="65"/>
      <c r="AC210" s="146"/>
      <c r="AD210" s="12"/>
      <c r="AE210" s="12"/>
    </row>
    <row r="211" spans="8:31">
      <c r="H211" s="12"/>
      <c r="I211" s="12"/>
      <c r="J211" s="12"/>
      <c r="K211" s="12"/>
      <c r="L211" s="12"/>
      <c r="M211" s="65"/>
      <c r="N211" s="65"/>
      <c r="O211" s="12"/>
      <c r="P211" s="12"/>
      <c r="Q211" s="12"/>
      <c r="R211" s="65"/>
      <c r="S211" s="12"/>
      <c r="T211" s="65"/>
      <c r="U211" s="146"/>
      <c r="V211" s="146"/>
      <c r="W211" s="12"/>
      <c r="X211" s="146"/>
      <c r="Y211" s="146"/>
      <c r="Z211" s="146"/>
      <c r="AA211" s="12"/>
      <c r="AB211" s="65"/>
      <c r="AC211" s="146"/>
      <c r="AD211" s="12"/>
      <c r="AE211" s="12"/>
    </row>
    <row r="212" spans="8:31">
      <c r="H212" s="12"/>
      <c r="I212" s="12"/>
      <c r="J212" s="12"/>
      <c r="K212" s="12"/>
      <c r="L212" s="12"/>
      <c r="M212" s="65"/>
      <c r="N212" s="65"/>
      <c r="O212" s="12"/>
      <c r="P212" s="12"/>
      <c r="Q212" s="12"/>
      <c r="R212" s="65"/>
      <c r="S212" s="12"/>
      <c r="T212" s="65"/>
      <c r="U212" s="146"/>
      <c r="V212" s="146"/>
      <c r="W212" s="12"/>
      <c r="X212" s="146"/>
      <c r="Y212" s="146"/>
      <c r="Z212" s="146"/>
      <c r="AA212" s="12"/>
      <c r="AB212" s="65"/>
      <c r="AC212" s="146"/>
      <c r="AD212" s="12"/>
      <c r="AE212" s="12"/>
    </row>
    <row r="213" spans="8:31">
      <c r="H213" s="12"/>
      <c r="I213" s="12"/>
      <c r="J213" s="12"/>
      <c r="K213" s="12"/>
      <c r="L213" s="12"/>
      <c r="M213" s="65"/>
      <c r="N213" s="65"/>
      <c r="O213" s="12"/>
      <c r="P213" s="12"/>
      <c r="Q213" s="12"/>
      <c r="R213" s="65"/>
      <c r="S213" s="12"/>
      <c r="T213" s="65"/>
      <c r="U213" s="146"/>
      <c r="V213" s="146"/>
      <c r="W213" s="12"/>
      <c r="X213" s="146"/>
      <c r="Y213" s="146"/>
      <c r="Z213" s="146"/>
      <c r="AA213" s="12"/>
      <c r="AB213" s="65"/>
      <c r="AC213" s="146"/>
      <c r="AD213" s="12"/>
      <c r="AE213" s="12"/>
    </row>
    <row r="214" spans="8:31">
      <c r="H214" s="12"/>
      <c r="I214" s="12"/>
      <c r="J214" s="12"/>
      <c r="K214" s="12"/>
      <c r="L214" s="12"/>
      <c r="M214" s="65"/>
      <c r="N214" s="65"/>
      <c r="O214" s="12"/>
      <c r="P214" s="12"/>
      <c r="Q214" s="12"/>
      <c r="R214" s="65"/>
      <c r="S214" s="12"/>
      <c r="T214" s="65"/>
      <c r="U214" s="146"/>
      <c r="V214" s="146"/>
      <c r="W214" s="12"/>
      <c r="X214" s="146"/>
      <c r="Y214" s="146"/>
      <c r="Z214" s="146"/>
      <c r="AA214" s="12"/>
      <c r="AB214" s="65"/>
      <c r="AC214" s="146"/>
      <c r="AD214" s="12"/>
      <c r="AE214" s="12"/>
    </row>
    <row r="215" spans="8:31">
      <c r="H215" s="12"/>
      <c r="I215" s="12"/>
      <c r="J215" s="12"/>
      <c r="K215" s="12"/>
      <c r="L215" s="12"/>
      <c r="M215" s="65"/>
      <c r="N215" s="65"/>
      <c r="O215" s="12"/>
      <c r="P215" s="12"/>
      <c r="Q215" s="12"/>
      <c r="R215" s="65"/>
      <c r="S215" s="12"/>
      <c r="T215" s="65"/>
      <c r="U215" s="146"/>
      <c r="V215" s="146"/>
      <c r="W215" s="12"/>
      <c r="X215" s="146"/>
      <c r="Y215" s="146"/>
      <c r="Z215" s="146"/>
      <c r="AA215" s="12"/>
      <c r="AB215" s="65"/>
      <c r="AC215" s="146"/>
      <c r="AD215" s="12"/>
      <c r="AE215" s="12"/>
    </row>
    <row r="216" spans="8:31">
      <c r="H216" s="12"/>
      <c r="I216" s="12"/>
      <c r="J216" s="12"/>
      <c r="K216" s="12"/>
      <c r="L216" s="12"/>
      <c r="M216" s="65"/>
      <c r="N216" s="65"/>
      <c r="O216" s="12"/>
      <c r="P216" s="12"/>
      <c r="Q216" s="12"/>
      <c r="R216" s="65"/>
      <c r="S216" s="12"/>
      <c r="T216" s="65"/>
      <c r="U216" s="146"/>
      <c r="V216" s="146"/>
      <c r="W216" s="12"/>
      <c r="X216" s="146"/>
      <c r="Y216" s="146"/>
      <c r="Z216" s="146"/>
      <c r="AA216" s="12"/>
      <c r="AB216" s="65"/>
      <c r="AC216" s="146"/>
      <c r="AD216" s="12"/>
      <c r="AE216" s="12"/>
    </row>
    <row r="217" spans="8:31">
      <c r="H217" s="12"/>
      <c r="I217" s="12"/>
      <c r="J217" s="12"/>
      <c r="K217" s="12"/>
      <c r="L217" s="12"/>
      <c r="M217" s="65"/>
      <c r="N217" s="65"/>
      <c r="O217" s="12"/>
      <c r="P217" s="12"/>
      <c r="Q217" s="12"/>
      <c r="R217" s="65"/>
      <c r="S217" s="12"/>
      <c r="T217" s="65"/>
      <c r="U217" s="146"/>
      <c r="V217" s="146"/>
      <c r="W217" s="12"/>
      <c r="X217" s="146"/>
      <c r="Y217" s="146"/>
      <c r="Z217" s="146"/>
      <c r="AA217" s="12"/>
      <c r="AB217" s="65"/>
      <c r="AC217" s="146"/>
      <c r="AD217" s="12"/>
      <c r="AE217" s="12"/>
    </row>
    <row r="218" spans="8:31">
      <c r="H218" s="12"/>
      <c r="I218" s="12"/>
      <c r="J218" s="12"/>
      <c r="K218" s="12"/>
      <c r="L218" s="12"/>
      <c r="M218" s="65"/>
      <c r="N218" s="65"/>
      <c r="O218" s="12"/>
      <c r="P218" s="12"/>
      <c r="Q218" s="12"/>
      <c r="R218" s="65"/>
      <c r="S218" s="12"/>
      <c r="T218" s="65"/>
      <c r="U218" s="146"/>
      <c r="V218" s="146"/>
      <c r="W218" s="12"/>
      <c r="X218" s="146"/>
      <c r="Y218" s="146"/>
      <c r="Z218" s="146"/>
      <c r="AA218" s="12"/>
      <c r="AB218" s="65"/>
      <c r="AC218" s="146"/>
      <c r="AD218" s="12"/>
      <c r="AE218" s="12"/>
    </row>
    <row r="219" spans="8:31">
      <c r="H219" s="12"/>
      <c r="I219" s="12"/>
      <c r="J219" s="12"/>
      <c r="K219" s="12"/>
      <c r="L219" s="12"/>
      <c r="M219" s="65"/>
      <c r="N219" s="65"/>
      <c r="O219" s="12"/>
      <c r="P219" s="12"/>
      <c r="Q219" s="12"/>
      <c r="R219" s="65"/>
      <c r="S219" s="12"/>
      <c r="T219" s="65"/>
      <c r="U219" s="146"/>
      <c r="V219" s="146"/>
      <c r="W219" s="12"/>
      <c r="X219" s="146"/>
      <c r="Y219" s="146"/>
      <c r="Z219" s="146"/>
      <c r="AA219" s="12"/>
      <c r="AB219" s="65"/>
      <c r="AC219" s="146"/>
      <c r="AD219" s="12"/>
      <c r="AE219" s="12"/>
    </row>
    <row r="220" spans="8:31">
      <c r="H220" s="12"/>
      <c r="I220" s="12"/>
      <c r="J220" s="12"/>
      <c r="K220" s="12"/>
      <c r="L220" s="12"/>
      <c r="M220" s="65"/>
      <c r="N220" s="65"/>
      <c r="O220" s="12"/>
      <c r="P220" s="12"/>
      <c r="Q220" s="12"/>
      <c r="R220" s="65"/>
      <c r="S220" s="12"/>
      <c r="T220" s="65"/>
      <c r="U220" s="146"/>
      <c r="V220" s="146"/>
      <c r="W220" s="12"/>
      <c r="X220" s="146"/>
      <c r="Y220" s="146"/>
      <c r="Z220" s="146"/>
      <c r="AA220" s="12"/>
      <c r="AB220" s="65"/>
      <c r="AC220" s="146"/>
      <c r="AD220" s="12"/>
      <c r="AE220" s="12"/>
    </row>
    <row r="221" spans="8:31">
      <c r="H221" s="12"/>
      <c r="I221" s="12"/>
      <c r="J221" s="12"/>
      <c r="K221" s="12"/>
      <c r="L221" s="12"/>
      <c r="M221" s="65"/>
      <c r="N221" s="65"/>
      <c r="O221" s="12"/>
      <c r="P221" s="12"/>
      <c r="Q221" s="12"/>
      <c r="R221" s="65"/>
      <c r="S221" s="12"/>
      <c r="T221" s="65"/>
      <c r="U221" s="146"/>
      <c r="V221" s="146"/>
      <c r="W221" s="12"/>
      <c r="X221" s="146"/>
      <c r="Y221" s="146"/>
      <c r="Z221" s="146"/>
      <c r="AA221" s="12"/>
      <c r="AB221" s="65"/>
      <c r="AC221" s="146"/>
      <c r="AD221" s="12"/>
      <c r="AE221" s="12"/>
    </row>
    <row r="222" spans="8:31">
      <c r="H222" s="12"/>
      <c r="I222" s="12"/>
      <c r="J222" s="12"/>
      <c r="K222" s="12"/>
      <c r="L222" s="12"/>
      <c r="M222" s="65"/>
      <c r="N222" s="65"/>
      <c r="O222" s="12"/>
      <c r="P222" s="12"/>
      <c r="Q222" s="12"/>
      <c r="R222" s="65"/>
      <c r="S222" s="12"/>
      <c r="T222" s="65"/>
      <c r="U222" s="146"/>
      <c r="V222" s="146"/>
      <c r="W222" s="12"/>
      <c r="X222" s="146"/>
      <c r="Y222" s="146"/>
      <c r="Z222" s="146"/>
      <c r="AA222" s="12"/>
      <c r="AB222" s="65"/>
      <c r="AC222" s="146"/>
      <c r="AD222" s="12"/>
      <c r="AE222" s="12"/>
    </row>
    <row r="223" spans="8:31">
      <c r="H223" s="12"/>
      <c r="I223" s="12"/>
      <c r="J223" s="12"/>
      <c r="K223" s="12"/>
      <c r="L223" s="12"/>
      <c r="M223" s="65"/>
      <c r="N223" s="65"/>
      <c r="O223" s="12"/>
      <c r="P223" s="12"/>
      <c r="Q223" s="12"/>
      <c r="R223" s="65"/>
      <c r="S223" s="12"/>
      <c r="T223" s="65"/>
      <c r="U223" s="146"/>
      <c r="V223" s="146"/>
      <c r="W223" s="12"/>
      <c r="X223" s="146"/>
      <c r="Y223" s="146"/>
      <c r="Z223" s="146"/>
      <c r="AA223" s="12"/>
      <c r="AB223" s="65"/>
      <c r="AC223" s="146"/>
      <c r="AD223" s="12"/>
      <c r="AE223" s="12"/>
    </row>
    <row r="224" spans="8:31">
      <c r="H224" s="12"/>
      <c r="I224" s="12"/>
      <c r="J224" s="12"/>
      <c r="K224" s="12"/>
      <c r="L224" s="12"/>
      <c r="M224" s="65"/>
      <c r="N224" s="65"/>
      <c r="O224" s="12"/>
      <c r="P224" s="12"/>
      <c r="Q224" s="12"/>
      <c r="R224" s="65"/>
      <c r="S224" s="12"/>
      <c r="T224" s="65"/>
      <c r="U224" s="146"/>
      <c r="V224" s="146"/>
      <c r="W224" s="12"/>
      <c r="X224" s="146"/>
      <c r="Y224" s="146"/>
      <c r="Z224" s="146"/>
      <c r="AA224" s="12"/>
      <c r="AB224" s="65"/>
      <c r="AC224" s="146"/>
      <c r="AD224" s="12"/>
      <c r="AE224" s="12"/>
    </row>
    <row r="225" spans="8:31">
      <c r="H225" s="12"/>
      <c r="I225" s="12"/>
      <c r="J225" s="12"/>
      <c r="K225" s="12"/>
      <c r="L225" s="12"/>
      <c r="M225" s="65"/>
      <c r="N225" s="65"/>
      <c r="O225" s="12"/>
      <c r="P225" s="12"/>
      <c r="Q225" s="12"/>
      <c r="R225" s="65"/>
      <c r="S225" s="12"/>
      <c r="T225" s="65"/>
      <c r="U225" s="146"/>
      <c r="V225" s="146"/>
      <c r="W225" s="12"/>
      <c r="X225" s="146"/>
      <c r="Y225" s="146"/>
      <c r="Z225" s="146"/>
      <c r="AA225" s="12"/>
      <c r="AB225" s="65"/>
      <c r="AC225" s="146"/>
      <c r="AD225" s="12"/>
      <c r="AE225" s="12"/>
    </row>
    <row r="226" spans="8:31">
      <c r="H226" s="12"/>
      <c r="I226" s="12"/>
      <c r="J226" s="12"/>
      <c r="K226" s="12"/>
      <c r="L226" s="12"/>
      <c r="M226" s="65"/>
      <c r="N226" s="65"/>
      <c r="O226" s="12"/>
      <c r="P226" s="12"/>
      <c r="Q226" s="12"/>
      <c r="R226" s="65"/>
      <c r="S226" s="12"/>
      <c r="T226" s="65"/>
      <c r="U226" s="146"/>
      <c r="V226" s="146"/>
      <c r="W226" s="12"/>
      <c r="X226" s="146"/>
      <c r="Y226" s="146"/>
      <c r="Z226" s="146"/>
      <c r="AA226" s="12"/>
      <c r="AB226" s="65"/>
      <c r="AC226" s="146"/>
      <c r="AD226" s="12"/>
      <c r="AE226" s="12"/>
    </row>
    <row r="227" spans="8:31">
      <c r="H227" s="12"/>
      <c r="I227" s="12"/>
      <c r="J227" s="12"/>
      <c r="K227" s="12"/>
      <c r="L227" s="12"/>
      <c r="M227" s="65"/>
      <c r="N227" s="65"/>
      <c r="O227" s="12"/>
      <c r="P227" s="12"/>
      <c r="Q227" s="12"/>
      <c r="R227" s="65"/>
      <c r="S227" s="12"/>
      <c r="T227" s="65"/>
      <c r="U227" s="146"/>
      <c r="V227" s="146"/>
      <c r="W227" s="12"/>
      <c r="X227" s="146"/>
      <c r="Y227" s="146"/>
      <c r="Z227" s="146"/>
      <c r="AA227" s="12"/>
      <c r="AB227" s="65"/>
      <c r="AC227" s="146"/>
      <c r="AD227" s="12"/>
      <c r="AE227" s="12"/>
    </row>
    <row r="228" spans="8:31">
      <c r="H228" s="12"/>
      <c r="I228" s="12"/>
      <c r="J228" s="12"/>
      <c r="K228" s="12"/>
      <c r="L228" s="12"/>
      <c r="M228" s="65"/>
      <c r="N228" s="65"/>
      <c r="O228" s="12"/>
      <c r="P228" s="12"/>
      <c r="Q228" s="12"/>
      <c r="R228" s="65"/>
      <c r="S228" s="12"/>
      <c r="T228" s="65"/>
      <c r="U228" s="146"/>
      <c r="V228" s="146"/>
      <c r="W228" s="12"/>
      <c r="X228" s="146"/>
      <c r="Y228" s="146"/>
      <c r="Z228" s="146"/>
      <c r="AA228" s="12"/>
      <c r="AB228" s="65"/>
      <c r="AC228" s="146"/>
      <c r="AD228" s="12"/>
      <c r="AE228" s="12"/>
    </row>
    <row r="229" spans="8:31">
      <c r="H229" s="12"/>
      <c r="I229" s="12"/>
      <c r="J229" s="12"/>
      <c r="K229" s="12"/>
      <c r="L229" s="12"/>
      <c r="M229" s="65"/>
      <c r="N229" s="65"/>
      <c r="O229" s="12"/>
      <c r="P229" s="12"/>
      <c r="Q229" s="12"/>
      <c r="R229" s="65"/>
      <c r="S229" s="12"/>
      <c r="T229" s="65"/>
      <c r="U229" s="146"/>
      <c r="V229" s="146"/>
      <c r="W229" s="12"/>
      <c r="X229" s="146"/>
      <c r="Y229" s="146"/>
      <c r="Z229" s="146"/>
      <c r="AA229" s="12"/>
      <c r="AB229" s="65"/>
      <c r="AC229" s="146"/>
      <c r="AD229" s="12"/>
      <c r="AE229" s="12"/>
    </row>
    <row r="230" spans="8:31">
      <c r="H230" s="12"/>
      <c r="I230" s="12"/>
      <c r="J230" s="12"/>
      <c r="K230" s="12"/>
      <c r="L230" s="12"/>
      <c r="M230" s="65"/>
      <c r="N230" s="65"/>
      <c r="O230" s="12"/>
      <c r="P230" s="12"/>
      <c r="Q230" s="12"/>
      <c r="R230" s="65"/>
      <c r="S230" s="12"/>
      <c r="T230" s="65"/>
      <c r="U230" s="146"/>
      <c r="V230" s="146"/>
      <c r="W230" s="12"/>
      <c r="X230" s="146"/>
      <c r="Y230" s="146"/>
      <c r="Z230" s="146"/>
      <c r="AA230" s="12"/>
      <c r="AB230" s="65"/>
      <c r="AC230" s="146"/>
      <c r="AD230" s="12"/>
      <c r="AE230" s="12"/>
    </row>
    <row r="231" spans="8:31">
      <c r="H231" s="12"/>
      <c r="I231" s="12"/>
      <c r="J231" s="12"/>
      <c r="K231" s="12"/>
      <c r="L231" s="12"/>
      <c r="M231" s="65"/>
      <c r="N231" s="65"/>
      <c r="O231" s="12"/>
      <c r="P231" s="12"/>
      <c r="Q231" s="12"/>
      <c r="R231" s="65"/>
      <c r="S231" s="12"/>
      <c r="T231" s="65"/>
      <c r="U231" s="146"/>
      <c r="V231" s="146"/>
      <c r="W231" s="12"/>
      <c r="X231" s="146"/>
      <c r="Y231" s="146"/>
      <c r="Z231" s="146"/>
      <c r="AA231" s="12"/>
      <c r="AB231" s="65"/>
      <c r="AC231" s="146"/>
      <c r="AD231" s="12"/>
      <c r="AE231" s="12"/>
    </row>
    <row r="232" spans="8:31">
      <c r="H232" s="12"/>
      <c r="I232" s="12"/>
      <c r="J232" s="12"/>
      <c r="K232" s="12"/>
      <c r="L232" s="12"/>
      <c r="M232" s="65"/>
      <c r="N232" s="65"/>
      <c r="O232" s="12"/>
      <c r="P232" s="12"/>
      <c r="Q232" s="12"/>
      <c r="R232" s="65"/>
      <c r="S232" s="12"/>
      <c r="T232" s="65"/>
      <c r="U232" s="146"/>
      <c r="V232" s="146"/>
      <c r="W232" s="12"/>
      <c r="X232" s="146"/>
      <c r="Y232" s="146"/>
      <c r="Z232" s="146"/>
      <c r="AA232" s="12"/>
      <c r="AB232" s="65"/>
      <c r="AC232" s="146"/>
      <c r="AD232" s="12"/>
      <c r="AE232" s="12"/>
    </row>
    <row r="233" spans="8:31">
      <c r="H233" s="12"/>
      <c r="I233" s="12"/>
      <c r="J233" s="12"/>
      <c r="K233" s="12"/>
      <c r="L233" s="12"/>
      <c r="M233" s="65"/>
      <c r="N233" s="65"/>
      <c r="O233" s="12"/>
      <c r="P233" s="12"/>
      <c r="Q233" s="12"/>
      <c r="R233" s="65"/>
      <c r="S233" s="12"/>
      <c r="T233" s="65"/>
      <c r="U233" s="146"/>
      <c r="V233" s="146"/>
      <c r="W233" s="12"/>
      <c r="X233" s="146"/>
      <c r="Y233" s="146"/>
      <c r="Z233" s="146"/>
      <c r="AA233" s="12"/>
      <c r="AB233" s="65"/>
      <c r="AC233" s="146"/>
      <c r="AD233" s="12"/>
      <c r="AE233" s="12"/>
    </row>
    <row r="234" spans="8:31">
      <c r="H234" s="12"/>
      <c r="I234" s="12"/>
      <c r="J234" s="12"/>
      <c r="K234" s="12"/>
      <c r="L234" s="12"/>
      <c r="M234" s="65"/>
      <c r="N234" s="65"/>
      <c r="O234" s="12"/>
      <c r="P234" s="12"/>
      <c r="Q234" s="12"/>
      <c r="R234" s="65"/>
      <c r="S234" s="12"/>
      <c r="T234" s="65"/>
      <c r="U234" s="146"/>
      <c r="V234" s="146"/>
      <c r="W234" s="12"/>
      <c r="X234" s="146"/>
      <c r="Y234" s="146"/>
      <c r="Z234" s="146"/>
      <c r="AA234" s="12"/>
      <c r="AB234" s="65"/>
      <c r="AC234" s="146"/>
      <c r="AD234" s="12"/>
      <c r="AE234" s="12"/>
    </row>
    <row r="235" spans="8:31">
      <c r="H235" s="12"/>
      <c r="I235" s="12"/>
      <c r="J235" s="12"/>
      <c r="K235" s="12"/>
      <c r="L235" s="12"/>
      <c r="M235" s="65"/>
      <c r="N235" s="65"/>
      <c r="O235" s="12"/>
      <c r="P235" s="12"/>
      <c r="Q235" s="12"/>
      <c r="R235" s="65"/>
      <c r="S235" s="12"/>
      <c r="T235" s="65"/>
      <c r="U235" s="146"/>
      <c r="V235" s="146"/>
      <c r="W235" s="12"/>
      <c r="X235" s="146"/>
      <c r="Y235" s="146"/>
      <c r="Z235" s="146"/>
      <c r="AA235" s="12"/>
      <c r="AB235" s="65"/>
      <c r="AC235" s="146"/>
      <c r="AD235" s="12"/>
      <c r="AE235" s="12"/>
    </row>
    <row r="236" spans="8:31">
      <c r="H236" s="12"/>
      <c r="I236" s="12"/>
      <c r="J236" s="12"/>
      <c r="K236" s="12"/>
      <c r="L236" s="12"/>
      <c r="M236" s="65"/>
      <c r="N236" s="65"/>
      <c r="O236" s="12"/>
      <c r="P236" s="12"/>
      <c r="Q236" s="12"/>
      <c r="R236" s="65"/>
      <c r="S236" s="12"/>
      <c r="T236" s="65"/>
      <c r="U236" s="146"/>
      <c r="V236" s="146"/>
      <c r="W236" s="12"/>
      <c r="X236" s="146"/>
      <c r="Y236" s="146"/>
      <c r="Z236" s="146"/>
      <c r="AA236" s="12"/>
      <c r="AB236" s="65"/>
      <c r="AC236" s="146"/>
      <c r="AD236" s="12"/>
      <c r="AE236" s="12"/>
    </row>
    <row r="237" spans="8:31">
      <c r="H237" s="12"/>
      <c r="I237" s="12"/>
      <c r="J237" s="12"/>
      <c r="K237" s="12"/>
      <c r="L237" s="12"/>
      <c r="M237" s="65"/>
      <c r="N237" s="65"/>
      <c r="O237" s="12"/>
      <c r="P237" s="12"/>
      <c r="Q237" s="12"/>
      <c r="R237" s="65"/>
      <c r="S237" s="12"/>
      <c r="T237" s="65"/>
      <c r="U237" s="146"/>
      <c r="V237" s="146"/>
      <c r="W237" s="12"/>
      <c r="X237" s="146"/>
      <c r="Y237" s="146"/>
      <c r="Z237" s="146"/>
      <c r="AA237" s="12"/>
      <c r="AB237" s="65"/>
      <c r="AC237" s="146"/>
      <c r="AD237" s="12"/>
      <c r="AE237" s="12"/>
    </row>
    <row r="238" spans="8:31">
      <c r="H238" s="12"/>
      <c r="I238" s="12"/>
      <c r="J238" s="12"/>
      <c r="K238" s="12"/>
      <c r="L238" s="12"/>
      <c r="M238" s="65"/>
      <c r="N238" s="65"/>
      <c r="O238" s="12"/>
      <c r="P238" s="12"/>
      <c r="Q238" s="12"/>
      <c r="R238" s="65"/>
      <c r="S238" s="12"/>
      <c r="T238" s="65"/>
      <c r="U238" s="146"/>
      <c r="V238" s="146"/>
      <c r="W238" s="12"/>
      <c r="X238" s="146"/>
      <c r="Y238" s="146"/>
      <c r="Z238" s="146"/>
      <c r="AA238" s="12"/>
      <c r="AB238" s="65"/>
      <c r="AC238" s="146"/>
      <c r="AD238" s="12"/>
      <c r="AE238" s="12"/>
    </row>
    <row r="239" spans="8:31">
      <c r="H239" s="12"/>
      <c r="I239" s="12"/>
      <c r="J239" s="12"/>
      <c r="K239" s="12"/>
      <c r="L239" s="12"/>
      <c r="M239" s="65"/>
      <c r="N239" s="65"/>
      <c r="O239" s="12"/>
      <c r="P239" s="12"/>
      <c r="Q239" s="12"/>
      <c r="R239" s="65"/>
      <c r="S239" s="12"/>
      <c r="T239" s="65"/>
      <c r="U239" s="146"/>
      <c r="V239" s="146"/>
      <c r="W239" s="12"/>
      <c r="X239" s="146"/>
      <c r="Y239" s="146"/>
      <c r="Z239" s="146"/>
      <c r="AA239" s="12"/>
      <c r="AB239" s="65"/>
      <c r="AC239" s="146"/>
      <c r="AD239" s="12"/>
      <c r="AE239" s="12"/>
    </row>
    <row r="240" spans="8:31">
      <c r="H240" s="12"/>
      <c r="I240" s="12"/>
      <c r="J240" s="12"/>
      <c r="K240" s="12"/>
      <c r="L240" s="12"/>
      <c r="M240" s="65"/>
      <c r="N240" s="65"/>
      <c r="O240" s="12"/>
      <c r="P240" s="12"/>
      <c r="Q240" s="12"/>
      <c r="R240" s="65"/>
      <c r="S240" s="12"/>
      <c r="T240" s="65"/>
      <c r="U240" s="146"/>
      <c r="V240" s="146"/>
      <c r="W240" s="12"/>
      <c r="X240" s="146"/>
      <c r="Y240" s="146"/>
      <c r="Z240" s="146"/>
      <c r="AA240" s="12"/>
      <c r="AB240" s="65"/>
      <c r="AC240" s="146"/>
      <c r="AD240" s="12"/>
      <c r="AE240" s="12"/>
    </row>
    <row r="241" spans="8:31">
      <c r="H241" s="12"/>
      <c r="I241" s="12"/>
      <c r="J241" s="12"/>
      <c r="K241" s="12"/>
      <c r="L241" s="12"/>
      <c r="M241" s="65"/>
      <c r="N241" s="65"/>
      <c r="O241" s="12"/>
      <c r="P241" s="12"/>
      <c r="Q241" s="12"/>
      <c r="R241" s="65"/>
      <c r="S241" s="12"/>
      <c r="T241" s="65"/>
      <c r="U241" s="146"/>
      <c r="V241" s="146"/>
      <c r="W241" s="12"/>
      <c r="X241" s="146"/>
      <c r="Y241" s="146"/>
      <c r="Z241" s="146"/>
      <c r="AA241" s="12"/>
      <c r="AB241" s="65"/>
      <c r="AC241" s="146"/>
      <c r="AD241" s="12"/>
      <c r="AE241" s="12"/>
    </row>
    <row r="242" spans="8:31">
      <c r="H242" s="12"/>
      <c r="I242" s="12"/>
      <c r="J242" s="12"/>
      <c r="K242" s="12"/>
      <c r="L242" s="12"/>
      <c r="M242" s="65"/>
      <c r="N242" s="65"/>
      <c r="O242" s="12"/>
      <c r="P242" s="12"/>
      <c r="Q242" s="12"/>
      <c r="R242" s="65"/>
      <c r="S242" s="12"/>
      <c r="T242" s="65"/>
      <c r="U242" s="146"/>
      <c r="V242" s="146"/>
      <c r="W242" s="12"/>
      <c r="X242" s="146"/>
      <c r="Y242" s="146"/>
      <c r="Z242" s="146"/>
      <c r="AA242" s="12"/>
      <c r="AB242" s="65"/>
      <c r="AC242" s="146"/>
      <c r="AD242" s="12"/>
      <c r="AE242" s="12"/>
    </row>
    <row r="243" spans="8:31">
      <c r="H243" s="12"/>
      <c r="I243" s="12"/>
      <c r="J243" s="12"/>
      <c r="K243" s="12"/>
      <c r="L243" s="12"/>
      <c r="M243" s="65"/>
      <c r="N243" s="65"/>
      <c r="O243" s="12"/>
      <c r="P243" s="12"/>
      <c r="Q243" s="12"/>
      <c r="R243" s="65"/>
      <c r="S243" s="12"/>
      <c r="T243" s="65"/>
      <c r="U243" s="146"/>
      <c r="V243" s="146"/>
      <c r="W243" s="12"/>
      <c r="X243" s="146"/>
      <c r="Y243" s="146"/>
      <c r="Z243" s="146"/>
      <c r="AA243" s="12"/>
      <c r="AB243" s="65"/>
      <c r="AC243" s="146"/>
      <c r="AD243" s="12"/>
      <c r="AE243" s="12"/>
    </row>
    <row r="244" spans="8:31">
      <c r="H244" s="12"/>
      <c r="I244" s="12"/>
      <c r="J244" s="12"/>
      <c r="K244" s="12"/>
      <c r="L244" s="12"/>
      <c r="M244" s="65"/>
      <c r="N244" s="65"/>
      <c r="O244" s="12"/>
      <c r="P244" s="12"/>
      <c r="Q244" s="12"/>
      <c r="R244" s="65"/>
      <c r="S244" s="12"/>
      <c r="T244" s="65"/>
      <c r="U244" s="146"/>
      <c r="V244" s="146"/>
      <c r="W244" s="12"/>
      <c r="X244" s="146"/>
      <c r="Y244" s="146"/>
      <c r="Z244" s="146"/>
      <c r="AA244" s="12"/>
      <c r="AB244" s="65"/>
      <c r="AC244" s="146"/>
      <c r="AD244" s="12"/>
      <c r="AE244" s="12"/>
    </row>
    <row r="245" spans="8:31">
      <c r="H245" s="12"/>
      <c r="I245" s="12"/>
      <c r="J245" s="12"/>
      <c r="K245" s="12"/>
      <c r="L245" s="12"/>
      <c r="M245" s="65"/>
      <c r="N245" s="65"/>
      <c r="O245" s="12"/>
      <c r="P245" s="12"/>
      <c r="Q245" s="12"/>
      <c r="R245" s="65"/>
      <c r="S245" s="12"/>
      <c r="T245" s="65"/>
      <c r="U245" s="146"/>
      <c r="V245" s="146"/>
      <c r="W245" s="12"/>
      <c r="X245" s="146"/>
      <c r="Y245" s="146"/>
      <c r="Z245" s="146"/>
      <c r="AA245" s="12"/>
      <c r="AB245" s="65"/>
      <c r="AC245" s="146"/>
      <c r="AD245" s="12"/>
      <c r="AE245" s="12"/>
    </row>
    <row r="246" spans="8:31">
      <c r="H246" s="12"/>
      <c r="I246" s="12"/>
      <c r="J246" s="12"/>
      <c r="K246" s="12"/>
      <c r="L246" s="12"/>
      <c r="M246" s="65"/>
      <c r="N246" s="65"/>
      <c r="O246" s="12"/>
      <c r="P246" s="12"/>
      <c r="Q246" s="12"/>
      <c r="R246" s="65"/>
      <c r="S246" s="12"/>
      <c r="T246" s="65"/>
      <c r="U246" s="146"/>
      <c r="V246" s="146"/>
      <c r="W246" s="12"/>
      <c r="X246" s="146"/>
      <c r="Y246" s="146"/>
      <c r="Z246" s="146"/>
      <c r="AA246" s="12"/>
      <c r="AB246" s="65"/>
      <c r="AC246" s="146"/>
      <c r="AD246" s="12"/>
      <c r="AE246" s="12"/>
    </row>
    <row r="247" spans="8:31">
      <c r="H247" s="12"/>
      <c r="I247" s="12"/>
      <c r="J247" s="12"/>
      <c r="K247" s="12"/>
      <c r="L247" s="12"/>
      <c r="M247" s="65"/>
      <c r="N247" s="65"/>
      <c r="O247" s="12"/>
      <c r="P247" s="12"/>
      <c r="Q247" s="12"/>
      <c r="R247" s="65"/>
      <c r="S247" s="12"/>
      <c r="T247" s="65"/>
      <c r="U247" s="146"/>
      <c r="V247" s="146"/>
      <c r="W247" s="12"/>
      <c r="X247" s="146"/>
      <c r="Y247" s="146"/>
      <c r="Z247" s="146"/>
      <c r="AA247" s="12"/>
      <c r="AB247" s="65"/>
      <c r="AC247" s="146"/>
      <c r="AD247" s="12"/>
      <c r="AE247" s="12"/>
    </row>
    <row r="248" spans="8:31">
      <c r="H248" s="12"/>
      <c r="I248" s="12"/>
      <c r="J248" s="12"/>
      <c r="K248" s="12"/>
      <c r="L248" s="12"/>
      <c r="M248" s="65"/>
      <c r="N248" s="65"/>
      <c r="O248" s="12"/>
      <c r="P248" s="12"/>
      <c r="Q248" s="12"/>
      <c r="R248" s="65"/>
      <c r="S248" s="12"/>
      <c r="T248" s="65"/>
      <c r="U248" s="146"/>
      <c r="V248" s="146"/>
      <c r="W248" s="12"/>
      <c r="X248" s="146"/>
      <c r="Y248" s="146"/>
      <c r="Z248" s="146"/>
      <c r="AA248" s="12"/>
      <c r="AB248" s="65"/>
      <c r="AC248" s="146"/>
      <c r="AD248" s="12"/>
      <c r="AE248" s="12"/>
    </row>
    <row r="249" spans="8:31">
      <c r="H249" s="12"/>
      <c r="I249" s="12"/>
      <c r="J249" s="12"/>
      <c r="K249" s="12"/>
      <c r="L249" s="12"/>
      <c r="M249" s="65"/>
      <c r="N249" s="65"/>
      <c r="O249" s="12"/>
      <c r="P249" s="12"/>
      <c r="Q249" s="12"/>
      <c r="R249" s="65"/>
      <c r="S249" s="12"/>
      <c r="T249" s="65"/>
      <c r="U249" s="146"/>
      <c r="V249" s="146"/>
      <c r="W249" s="12"/>
      <c r="X249" s="146"/>
      <c r="Y249" s="146"/>
      <c r="Z249" s="146"/>
      <c r="AA249" s="12"/>
      <c r="AB249" s="65"/>
      <c r="AC249" s="146"/>
      <c r="AD249" s="12"/>
      <c r="AE249" s="12"/>
    </row>
    <row r="250" spans="8:31">
      <c r="H250" s="12"/>
      <c r="I250" s="12"/>
      <c r="J250" s="12"/>
      <c r="K250" s="12"/>
      <c r="L250" s="12"/>
      <c r="M250" s="65"/>
      <c r="N250" s="65"/>
      <c r="O250" s="12"/>
      <c r="P250" s="12"/>
      <c r="Q250" s="12"/>
      <c r="R250" s="65"/>
      <c r="S250" s="12"/>
      <c r="T250" s="65"/>
      <c r="U250" s="146"/>
      <c r="V250" s="146"/>
      <c r="W250" s="12"/>
      <c r="X250" s="146"/>
      <c r="Y250" s="146"/>
      <c r="Z250" s="146"/>
      <c r="AA250" s="12"/>
      <c r="AB250" s="65"/>
      <c r="AC250" s="146"/>
      <c r="AD250" s="12"/>
      <c r="AE250" s="12"/>
    </row>
    <row r="251" spans="8:31">
      <c r="H251" s="12"/>
      <c r="I251" s="12"/>
      <c r="J251" s="12"/>
      <c r="K251" s="12"/>
      <c r="L251" s="12"/>
      <c r="M251" s="65"/>
      <c r="N251" s="65"/>
      <c r="O251" s="12"/>
      <c r="P251" s="12"/>
      <c r="Q251" s="12"/>
      <c r="R251" s="65"/>
      <c r="S251" s="12"/>
      <c r="T251" s="65"/>
      <c r="U251" s="146"/>
      <c r="V251" s="146"/>
      <c r="W251" s="12"/>
      <c r="X251" s="146"/>
      <c r="Y251" s="146"/>
      <c r="Z251" s="146"/>
      <c r="AA251" s="12"/>
      <c r="AB251" s="65"/>
      <c r="AC251" s="146"/>
      <c r="AD251" s="12"/>
      <c r="AE251" s="12"/>
    </row>
    <row r="252" spans="8:31">
      <c r="H252" s="12"/>
      <c r="I252" s="12"/>
      <c r="J252" s="12"/>
      <c r="K252" s="12"/>
      <c r="L252" s="12"/>
      <c r="M252" s="65"/>
      <c r="N252" s="65"/>
      <c r="O252" s="12"/>
      <c r="P252" s="12"/>
      <c r="Q252" s="12"/>
      <c r="R252" s="65"/>
      <c r="S252" s="12"/>
      <c r="T252" s="65"/>
      <c r="U252" s="146"/>
      <c r="V252" s="146"/>
      <c r="W252" s="12"/>
      <c r="X252" s="146"/>
      <c r="Y252" s="146"/>
      <c r="Z252" s="146"/>
      <c r="AA252" s="12"/>
      <c r="AB252" s="65"/>
      <c r="AC252" s="146"/>
      <c r="AD252" s="12"/>
      <c r="AE252" s="12"/>
    </row>
    <row r="253" spans="8:31">
      <c r="H253" s="12"/>
      <c r="I253" s="12"/>
      <c r="J253" s="12"/>
      <c r="K253" s="12"/>
      <c r="L253" s="12"/>
      <c r="M253" s="65"/>
      <c r="N253" s="65"/>
      <c r="O253" s="12"/>
      <c r="P253" s="12"/>
      <c r="Q253" s="12"/>
      <c r="R253" s="65"/>
      <c r="S253" s="12"/>
      <c r="T253" s="65"/>
      <c r="U253" s="146"/>
      <c r="V253" s="146"/>
      <c r="W253" s="12"/>
      <c r="X253" s="146"/>
      <c r="Y253" s="146"/>
      <c r="Z253" s="146"/>
      <c r="AA253" s="12"/>
      <c r="AB253" s="65"/>
      <c r="AC253" s="146"/>
      <c r="AD253" s="12"/>
      <c r="AE253" s="12"/>
    </row>
    <row r="254" spans="8:31">
      <c r="H254" s="12"/>
      <c r="I254" s="12"/>
      <c r="J254" s="12"/>
      <c r="K254" s="12"/>
      <c r="L254" s="12"/>
      <c r="M254" s="65"/>
      <c r="N254" s="65"/>
      <c r="O254" s="12"/>
      <c r="P254" s="12"/>
      <c r="Q254" s="12"/>
      <c r="R254" s="65"/>
      <c r="S254" s="12"/>
      <c r="T254" s="65"/>
      <c r="U254" s="146"/>
      <c r="V254" s="146"/>
      <c r="W254" s="12"/>
      <c r="X254" s="146"/>
      <c r="Y254" s="146"/>
      <c r="Z254" s="146"/>
      <c r="AA254" s="12"/>
      <c r="AB254" s="65"/>
      <c r="AC254" s="146"/>
      <c r="AD254" s="12"/>
      <c r="AE254" s="12"/>
    </row>
    <row r="255" spans="8:31">
      <c r="H255" s="12"/>
      <c r="I255" s="12"/>
      <c r="J255" s="12"/>
      <c r="K255" s="12"/>
      <c r="L255" s="12"/>
      <c r="M255" s="65"/>
      <c r="N255" s="65"/>
      <c r="O255" s="12"/>
      <c r="P255" s="12"/>
      <c r="Q255" s="12"/>
      <c r="R255" s="65"/>
      <c r="S255" s="12"/>
      <c r="T255" s="65"/>
      <c r="U255" s="146"/>
      <c r="V255" s="146"/>
      <c r="W255" s="12"/>
      <c r="X255" s="146"/>
      <c r="Y255" s="146"/>
      <c r="Z255" s="146"/>
      <c r="AA255" s="12"/>
      <c r="AB255" s="65"/>
      <c r="AC255" s="146"/>
      <c r="AD255" s="12"/>
      <c r="AE255" s="12"/>
    </row>
    <row r="256" spans="8:31">
      <c r="H256" s="12"/>
      <c r="I256" s="12"/>
      <c r="J256" s="12"/>
      <c r="K256" s="12"/>
      <c r="L256" s="12"/>
      <c r="M256" s="65"/>
      <c r="N256" s="65"/>
      <c r="O256" s="12"/>
      <c r="P256" s="12"/>
      <c r="Q256" s="12"/>
      <c r="R256" s="65"/>
      <c r="S256" s="12"/>
      <c r="T256" s="65"/>
      <c r="U256" s="146"/>
      <c r="V256" s="146"/>
      <c r="W256" s="12"/>
      <c r="X256" s="146"/>
      <c r="Y256" s="146"/>
      <c r="Z256" s="146"/>
      <c r="AA256" s="12"/>
      <c r="AB256" s="65"/>
      <c r="AC256" s="146"/>
      <c r="AD256" s="12"/>
      <c r="AE256" s="12"/>
    </row>
    <row r="257" spans="8:31">
      <c r="H257" s="12"/>
      <c r="I257" s="12"/>
      <c r="J257" s="12"/>
      <c r="K257" s="12"/>
      <c r="L257" s="12"/>
      <c r="M257" s="65"/>
      <c r="N257" s="65"/>
      <c r="O257" s="12"/>
      <c r="P257" s="12"/>
      <c r="Q257" s="12"/>
      <c r="R257" s="65"/>
      <c r="S257" s="12"/>
      <c r="T257" s="65"/>
      <c r="U257" s="146"/>
      <c r="V257" s="146"/>
      <c r="W257" s="12"/>
      <c r="X257" s="146"/>
      <c r="Y257" s="146"/>
      <c r="Z257" s="146"/>
      <c r="AA257" s="12"/>
      <c r="AB257" s="65"/>
      <c r="AC257" s="146"/>
      <c r="AD257" s="12"/>
      <c r="AE257" s="12"/>
    </row>
    <row r="258" spans="8:31">
      <c r="H258" s="12"/>
      <c r="I258" s="12"/>
      <c r="J258" s="12"/>
      <c r="K258" s="12"/>
      <c r="L258" s="12"/>
      <c r="M258" s="65"/>
      <c r="N258" s="65"/>
      <c r="O258" s="12"/>
      <c r="P258" s="12"/>
      <c r="Q258" s="12"/>
      <c r="R258" s="65"/>
      <c r="S258" s="12"/>
      <c r="T258" s="65"/>
      <c r="U258" s="146"/>
      <c r="V258" s="146"/>
      <c r="W258" s="12"/>
      <c r="X258" s="146"/>
      <c r="Y258" s="146"/>
      <c r="Z258" s="146"/>
      <c r="AA258" s="12"/>
      <c r="AB258" s="65"/>
      <c r="AC258" s="146"/>
      <c r="AD258" s="12"/>
      <c r="AE258" s="12"/>
    </row>
    <row r="259" spans="8:31">
      <c r="H259" s="12"/>
      <c r="I259" s="12"/>
      <c r="J259" s="12"/>
      <c r="K259" s="12"/>
      <c r="L259" s="12"/>
      <c r="M259" s="65"/>
      <c r="N259" s="65"/>
      <c r="O259" s="12"/>
      <c r="P259" s="12"/>
      <c r="Q259" s="12"/>
      <c r="R259" s="65"/>
      <c r="S259" s="12"/>
      <c r="T259" s="65"/>
      <c r="U259" s="146"/>
      <c r="V259" s="146"/>
      <c r="W259" s="12"/>
      <c r="X259" s="146"/>
      <c r="Y259" s="146"/>
      <c r="Z259" s="146"/>
      <c r="AA259" s="12"/>
      <c r="AB259" s="65"/>
      <c r="AC259" s="146"/>
      <c r="AD259" s="12"/>
      <c r="AE259" s="12"/>
    </row>
    <row r="260" spans="8:31">
      <c r="H260" s="12"/>
      <c r="I260" s="12"/>
      <c r="J260" s="12"/>
      <c r="K260" s="12"/>
      <c r="L260" s="12"/>
      <c r="M260" s="65"/>
      <c r="N260" s="65"/>
      <c r="O260" s="12"/>
      <c r="P260" s="12"/>
      <c r="Q260" s="12"/>
      <c r="R260" s="65"/>
      <c r="S260" s="12"/>
      <c r="T260" s="65"/>
      <c r="U260" s="146"/>
      <c r="V260" s="146"/>
      <c r="W260" s="12"/>
      <c r="X260" s="146"/>
      <c r="Y260" s="146"/>
      <c r="Z260" s="146"/>
      <c r="AA260" s="12"/>
      <c r="AB260" s="65"/>
      <c r="AC260" s="146"/>
      <c r="AD260" s="12"/>
      <c r="AE260" s="12"/>
    </row>
    <row r="261" spans="8:31">
      <c r="H261" s="12"/>
      <c r="I261" s="12"/>
      <c r="J261" s="12"/>
      <c r="K261" s="12"/>
      <c r="L261" s="12"/>
      <c r="M261" s="65"/>
      <c r="N261" s="65"/>
      <c r="O261" s="12"/>
      <c r="P261" s="12"/>
      <c r="Q261" s="12"/>
      <c r="R261" s="65"/>
      <c r="S261" s="12"/>
      <c r="T261" s="65"/>
      <c r="U261" s="146"/>
      <c r="V261" s="146"/>
      <c r="W261" s="12"/>
      <c r="X261" s="146"/>
      <c r="Y261" s="146"/>
      <c r="Z261" s="146"/>
      <c r="AA261" s="12"/>
      <c r="AB261" s="65"/>
      <c r="AC261" s="146"/>
      <c r="AD261" s="12"/>
      <c r="AE261" s="12"/>
    </row>
    <row r="262" spans="8:31">
      <c r="H262" s="12"/>
      <c r="I262" s="12"/>
      <c r="J262" s="12"/>
      <c r="K262" s="12"/>
      <c r="L262" s="12"/>
      <c r="M262" s="65"/>
      <c r="N262" s="65"/>
      <c r="O262" s="12"/>
      <c r="P262" s="12"/>
      <c r="Q262" s="12"/>
      <c r="R262" s="65"/>
      <c r="S262" s="12"/>
      <c r="T262" s="65"/>
      <c r="U262" s="146"/>
      <c r="V262" s="146"/>
      <c r="W262" s="12"/>
      <c r="X262" s="146"/>
      <c r="Y262" s="146"/>
      <c r="Z262" s="146"/>
      <c r="AA262" s="12"/>
      <c r="AB262" s="65"/>
      <c r="AC262" s="146"/>
      <c r="AD262" s="12"/>
      <c r="AE262" s="12"/>
    </row>
    <row r="263" spans="8:31">
      <c r="H263" s="12"/>
      <c r="I263" s="12"/>
      <c r="J263" s="12"/>
      <c r="K263" s="12"/>
      <c r="L263" s="12"/>
      <c r="M263" s="65"/>
      <c r="N263" s="65"/>
      <c r="O263" s="12"/>
      <c r="P263" s="12"/>
      <c r="Q263" s="12"/>
      <c r="R263" s="65"/>
      <c r="S263" s="12"/>
      <c r="T263" s="65"/>
      <c r="U263" s="146"/>
      <c r="V263" s="146"/>
      <c r="W263" s="12"/>
      <c r="X263" s="146"/>
      <c r="Y263" s="146"/>
      <c r="Z263" s="146"/>
      <c r="AA263" s="12"/>
      <c r="AB263" s="65"/>
      <c r="AC263" s="146"/>
      <c r="AD263" s="12"/>
      <c r="AE263" s="12"/>
    </row>
    <row r="264" spans="8:31">
      <c r="H264" s="12"/>
      <c r="I264" s="12"/>
      <c r="J264" s="12"/>
      <c r="K264" s="12"/>
      <c r="L264" s="12"/>
      <c r="M264" s="65"/>
      <c r="N264" s="65"/>
      <c r="O264" s="12"/>
      <c r="P264" s="12"/>
      <c r="Q264" s="12"/>
      <c r="R264" s="65"/>
      <c r="S264" s="12"/>
      <c r="T264" s="65"/>
      <c r="U264" s="146"/>
      <c r="V264" s="146"/>
      <c r="W264" s="12"/>
      <c r="X264" s="146"/>
      <c r="Y264" s="146"/>
      <c r="Z264" s="146"/>
      <c r="AA264" s="12"/>
      <c r="AB264" s="65"/>
      <c r="AC264" s="146"/>
      <c r="AD264" s="12"/>
      <c r="AE264" s="12"/>
    </row>
    <row r="265" spans="8:31">
      <c r="H265" s="12"/>
      <c r="I265" s="12"/>
      <c r="J265" s="12"/>
      <c r="K265" s="12"/>
      <c r="L265" s="12"/>
      <c r="M265" s="65"/>
      <c r="N265" s="65"/>
      <c r="O265" s="12"/>
      <c r="P265" s="12"/>
      <c r="Q265" s="12"/>
      <c r="R265" s="65"/>
      <c r="S265" s="12"/>
      <c r="T265" s="65"/>
      <c r="U265" s="146"/>
      <c r="V265" s="146"/>
      <c r="W265" s="12"/>
      <c r="X265" s="146"/>
      <c r="Y265" s="146"/>
      <c r="Z265" s="146"/>
      <c r="AA265" s="12"/>
      <c r="AB265" s="65"/>
      <c r="AC265" s="146"/>
      <c r="AD265" s="12"/>
      <c r="AE265" s="12"/>
    </row>
    <row r="266" spans="8:31">
      <c r="H266" s="12"/>
      <c r="I266" s="12"/>
      <c r="J266" s="12"/>
      <c r="K266" s="12"/>
      <c r="L266" s="12"/>
      <c r="M266" s="65"/>
      <c r="N266" s="65"/>
      <c r="O266" s="12"/>
      <c r="P266" s="12"/>
      <c r="Q266" s="12"/>
      <c r="R266" s="65"/>
      <c r="S266" s="12"/>
      <c r="T266" s="65"/>
      <c r="U266" s="146"/>
      <c r="V266" s="146"/>
      <c r="W266" s="12"/>
      <c r="X266" s="146"/>
      <c r="Y266" s="146"/>
      <c r="Z266" s="146"/>
      <c r="AA266" s="12"/>
      <c r="AB266" s="65"/>
      <c r="AC266" s="146"/>
      <c r="AD266" s="12"/>
      <c r="AE266" s="12"/>
    </row>
    <row r="267" spans="8:31">
      <c r="H267" s="12"/>
      <c r="I267" s="12"/>
      <c r="J267" s="12"/>
      <c r="K267" s="12"/>
      <c r="L267" s="12"/>
      <c r="M267" s="65"/>
      <c r="N267" s="65"/>
      <c r="O267" s="12"/>
      <c r="P267" s="12"/>
      <c r="Q267" s="12"/>
      <c r="R267" s="65"/>
      <c r="S267" s="12"/>
      <c r="T267" s="65"/>
      <c r="U267" s="146"/>
      <c r="V267" s="146"/>
      <c r="W267" s="12"/>
      <c r="X267" s="146"/>
      <c r="Y267" s="146"/>
      <c r="Z267" s="146"/>
      <c r="AA267" s="12"/>
      <c r="AB267" s="65"/>
      <c r="AC267" s="146"/>
      <c r="AD267" s="12"/>
      <c r="AE267" s="12"/>
    </row>
    <row r="268" spans="8:31">
      <c r="H268" s="12"/>
      <c r="I268" s="12"/>
      <c r="J268" s="12"/>
      <c r="K268" s="12"/>
      <c r="L268" s="12"/>
      <c r="M268" s="65"/>
      <c r="N268" s="65"/>
      <c r="O268" s="12"/>
      <c r="P268" s="12"/>
      <c r="Q268" s="12"/>
      <c r="R268" s="65"/>
      <c r="S268" s="12"/>
      <c r="T268" s="65"/>
      <c r="U268" s="146"/>
      <c r="V268" s="146"/>
      <c r="W268" s="12"/>
      <c r="X268" s="146"/>
      <c r="Y268" s="146"/>
      <c r="Z268" s="146"/>
      <c r="AA268" s="12"/>
      <c r="AB268" s="65"/>
      <c r="AC268" s="146"/>
      <c r="AD268" s="12"/>
      <c r="AE268" s="12"/>
    </row>
    <row r="269" spans="8:31">
      <c r="H269" s="12"/>
      <c r="I269" s="12"/>
      <c r="J269" s="12"/>
      <c r="K269" s="12"/>
      <c r="L269" s="12"/>
      <c r="M269" s="65"/>
      <c r="N269" s="65"/>
      <c r="O269" s="12"/>
      <c r="P269" s="12"/>
      <c r="Q269" s="12"/>
      <c r="R269" s="65"/>
      <c r="S269" s="12"/>
      <c r="T269" s="65"/>
      <c r="U269" s="146"/>
      <c r="V269" s="146"/>
      <c r="W269" s="12"/>
      <c r="X269" s="146"/>
      <c r="Y269" s="146"/>
      <c r="Z269" s="146"/>
      <c r="AA269" s="12"/>
      <c r="AB269" s="65"/>
      <c r="AC269" s="146"/>
      <c r="AD269" s="12"/>
      <c r="AE269" s="12"/>
    </row>
    <row r="270" spans="8:31">
      <c r="H270" s="12"/>
      <c r="I270" s="12"/>
      <c r="J270" s="12"/>
      <c r="K270" s="12"/>
      <c r="L270" s="12"/>
      <c r="M270" s="65"/>
      <c r="N270" s="65"/>
      <c r="O270" s="12"/>
      <c r="P270" s="12"/>
      <c r="Q270" s="12"/>
      <c r="R270" s="65"/>
      <c r="S270" s="12"/>
      <c r="T270" s="65"/>
      <c r="U270" s="146"/>
      <c r="V270" s="146"/>
      <c r="W270" s="12"/>
      <c r="X270" s="146"/>
      <c r="Y270" s="146"/>
      <c r="Z270" s="146"/>
      <c r="AA270" s="12"/>
      <c r="AB270" s="65"/>
      <c r="AC270" s="146"/>
      <c r="AD270" s="12"/>
      <c r="AE270" s="12"/>
    </row>
    <row r="271" spans="8:31">
      <c r="H271" s="12"/>
      <c r="I271" s="12"/>
      <c r="J271" s="12"/>
      <c r="K271" s="12"/>
      <c r="L271" s="12"/>
      <c r="M271" s="65"/>
      <c r="N271" s="65"/>
      <c r="O271" s="12"/>
      <c r="P271" s="12"/>
      <c r="Q271" s="12"/>
      <c r="R271" s="65"/>
      <c r="S271" s="12"/>
      <c r="T271" s="65"/>
      <c r="U271" s="146"/>
      <c r="V271" s="146"/>
      <c r="W271" s="12"/>
      <c r="X271" s="146"/>
      <c r="Y271" s="146"/>
      <c r="Z271" s="146"/>
      <c r="AA271" s="12"/>
      <c r="AB271" s="65"/>
      <c r="AC271" s="146"/>
      <c r="AD271" s="12"/>
      <c r="AE271" s="12"/>
    </row>
    <row r="272" spans="8:31">
      <c r="H272" s="12"/>
      <c r="I272" s="12"/>
      <c r="J272" s="12"/>
      <c r="K272" s="12"/>
      <c r="L272" s="12"/>
      <c r="M272" s="65"/>
      <c r="N272" s="65"/>
      <c r="O272" s="12"/>
      <c r="P272" s="12"/>
      <c r="Q272" s="12"/>
      <c r="R272" s="65"/>
      <c r="S272" s="12"/>
      <c r="T272" s="65"/>
      <c r="U272" s="146"/>
      <c r="V272" s="146"/>
      <c r="W272" s="12"/>
      <c r="X272" s="146"/>
      <c r="Y272" s="146"/>
      <c r="Z272" s="146"/>
      <c r="AA272" s="12"/>
      <c r="AB272" s="65"/>
      <c r="AC272" s="146"/>
      <c r="AD272" s="12"/>
      <c r="AE272" s="12"/>
    </row>
    <row r="273" spans="8:31">
      <c r="H273" s="12"/>
      <c r="I273" s="12"/>
      <c r="J273" s="12"/>
      <c r="K273" s="12"/>
      <c r="L273" s="12"/>
      <c r="M273" s="65"/>
      <c r="N273" s="65"/>
      <c r="O273" s="12"/>
      <c r="P273" s="12"/>
      <c r="Q273" s="12"/>
      <c r="R273" s="65"/>
      <c r="S273" s="12"/>
      <c r="T273" s="65"/>
      <c r="U273" s="146"/>
      <c r="V273" s="146"/>
      <c r="W273" s="12"/>
      <c r="X273" s="146"/>
      <c r="Y273" s="146"/>
      <c r="Z273" s="146"/>
      <c r="AA273" s="12"/>
      <c r="AB273" s="65"/>
      <c r="AC273" s="146"/>
      <c r="AD273" s="12"/>
      <c r="AE273" s="12"/>
    </row>
    <row r="274" spans="8:31">
      <c r="H274" s="12"/>
      <c r="I274" s="12"/>
      <c r="J274" s="12"/>
      <c r="K274" s="12"/>
      <c r="L274" s="12"/>
      <c r="M274" s="65"/>
      <c r="N274" s="65"/>
      <c r="O274" s="12"/>
      <c r="P274" s="12"/>
      <c r="Q274" s="12"/>
      <c r="R274" s="65"/>
      <c r="S274" s="12"/>
      <c r="T274" s="65"/>
      <c r="U274" s="146"/>
      <c r="V274" s="146"/>
      <c r="W274" s="12"/>
      <c r="X274" s="146"/>
      <c r="Y274" s="146"/>
      <c r="Z274" s="146"/>
      <c r="AA274" s="12"/>
      <c r="AB274" s="65"/>
      <c r="AC274" s="146"/>
      <c r="AD274" s="12"/>
      <c r="AE274" s="12"/>
    </row>
    <row r="275" spans="8:31">
      <c r="H275" s="12"/>
      <c r="I275" s="12"/>
      <c r="J275" s="12"/>
      <c r="K275" s="12"/>
      <c r="L275" s="12"/>
      <c r="M275" s="65"/>
      <c r="N275" s="65"/>
      <c r="O275" s="12"/>
      <c r="P275" s="12"/>
      <c r="Q275" s="12"/>
      <c r="R275" s="65"/>
      <c r="S275" s="12"/>
      <c r="T275" s="65"/>
      <c r="U275" s="146"/>
      <c r="V275" s="146"/>
      <c r="W275" s="12"/>
      <c r="X275" s="146"/>
      <c r="Y275" s="146"/>
      <c r="Z275" s="146"/>
      <c r="AA275" s="12"/>
      <c r="AB275" s="65"/>
      <c r="AC275" s="146"/>
      <c r="AD275" s="12"/>
      <c r="AE275" s="12"/>
    </row>
    <row r="276" spans="8:31">
      <c r="H276" s="12"/>
      <c r="I276" s="12"/>
      <c r="J276" s="12"/>
      <c r="K276" s="12"/>
      <c r="L276" s="12"/>
      <c r="M276" s="65"/>
      <c r="N276" s="65"/>
      <c r="O276" s="12"/>
      <c r="P276" s="12"/>
      <c r="Q276" s="12"/>
      <c r="R276" s="65"/>
      <c r="S276" s="12"/>
      <c r="T276" s="65"/>
      <c r="U276" s="146"/>
      <c r="V276" s="146"/>
      <c r="W276" s="12"/>
      <c r="X276" s="146"/>
      <c r="Y276" s="146"/>
      <c r="Z276" s="146"/>
      <c r="AA276" s="12"/>
      <c r="AB276" s="65"/>
      <c r="AC276" s="146"/>
      <c r="AD276" s="12"/>
      <c r="AE276" s="12"/>
    </row>
    <row r="277" spans="8:31">
      <c r="H277" s="12"/>
      <c r="I277" s="12"/>
      <c r="J277" s="12"/>
      <c r="K277" s="12"/>
      <c r="L277" s="12"/>
      <c r="M277" s="65"/>
      <c r="N277" s="65"/>
      <c r="O277" s="12"/>
      <c r="P277" s="12"/>
      <c r="Q277" s="12"/>
      <c r="R277" s="65"/>
      <c r="S277" s="12"/>
      <c r="T277" s="65"/>
      <c r="U277" s="146"/>
      <c r="V277" s="146"/>
      <c r="W277" s="12"/>
      <c r="X277" s="146"/>
      <c r="Y277" s="146"/>
      <c r="Z277" s="146"/>
      <c r="AA277" s="12"/>
      <c r="AB277" s="65"/>
      <c r="AC277" s="146"/>
      <c r="AD277" s="12"/>
      <c r="AE277" s="12"/>
    </row>
    <row r="278" spans="8:31">
      <c r="H278" s="12"/>
      <c r="I278" s="12"/>
      <c r="J278" s="12"/>
      <c r="K278" s="12"/>
      <c r="L278" s="12"/>
      <c r="M278" s="65"/>
      <c r="N278" s="65"/>
      <c r="O278" s="12"/>
      <c r="P278" s="12"/>
      <c r="Q278" s="12"/>
      <c r="R278" s="65"/>
      <c r="S278" s="12"/>
      <c r="T278" s="65"/>
      <c r="U278" s="146"/>
      <c r="V278" s="146"/>
      <c r="W278" s="12"/>
      <c r="X278" s="146"/>
      <c r="Y278" s="146"/>
      <c r="Z278" s="146"/>
      <c r="AA278" s="12"/>
      <c r="AB278" s="65"/>
      <c r="AC278" s="146"/>
      <c r="AD278" s="12"/>
      <c r="AE278" s="12"/>
    </row>
    <row r="279" spans="8:31">
      <c r="H279" s="12"/>
      <c r="I279" s="12"/>
      <c r="J279" s="12"/>
      <c r="K279" s="12"/>
      <c r="L279" s="12"/>
      <c r="M279" s="65"/>
      <c r="N279" s="65"/>
      <c r="O279" s="12"/>
      <c r="P279" s="12"/>
      <c r="Q279" s="12"/>
      <c r="R279" s="65"/>
      <c r="S279" s="12"/>
      <c r="T279" s="65"/>
      <c r="U279" s="146"/>
      <c r="V279" s="146"/>
      <c r="W279" s="12"/>
      <c r="X279" s="146"/>
      <c r="Y279" s="146"/>
      <c r="Z279" s="146"/>
      <c r="AA279" s="12"/>
      <c r="AB279" s="65"/>
      <c r="AC279" s="146"/>
      <c r="AD279" s="12"/>
      <c r="AE279" s="12"/>
    </row>
    <row r="280" spans="8:31">
      <c r="H280" s="12"/>
      <c r="I280" s="12"/>
      <c r="J280" s="12"/>
      <c r="K280" s="12"/>
      <c r="L280" s="12"/>
      <c r="M280" s="65"/>
      <c r="N280" s="65"/>
      <c r="O280" s="12"/>
      <c r="P280" s="12"/>
      <c r="Q280" s="12"/>
      <c r="R280" s="65"/>
      <c r="S280" s="12"/>
      <c r="T280" s="65"/>
      <c r="U280" s="146"/>
      <c r="V280" s="146"/>
      <c r="W280" s="12"/>
      <c r="X280" s="146"/>
      <c r="Y280" s="146"/>
      <c r="Z280" s="146"/>
      <c r="AA280" s="12"/>
      <c r="AB280" s="65"/>
      <c r="AC280" s="146"/>
      <c r="AD280" s="12"/>
      <c r="AE280" s="12"/>
    </row>
    <row r="281" spans="8:31">
      <c r="H281" s="12"/>
      <c r="I281" s="12"/>
      <c r="J281" s="12"/>
      <c r="K281" s="12"/>
      <c r="L281" s="12"/>
      <c r="M281" s="65"/>
      <c r="N281" s="65"/>
      <c r="O281" s="12"/>
      <c r="P281" s="12"/>
      <c r="Q281" s="12"/>
      <c r="R281" s="65"/>
      <c r="S281" s="12"/>
      <c r="T281" s="65"/>
      <c r="U281" s="146"/>
      <c r="V281" s="146"/>
      <c r="W281" s="12"/>
      <c r="X281" s="146"/>
      <c r="Y281" s="146"/>
      <c r="Z281" s="146"/>
      <c r="AA281" s="12"/>
      <c r="AB281" s="65"/>
      <c r="AC281" s="146"/>
      <c r="AD281" s="12"/>
      <c r="AE281" s="12"/>
    </row>
    <row r="282" spans="8:31">
      <c r="H282" s="12"/>
      <c r="I282" s="12"/>
      <c r="J282" s="12"/>
      <c r="K282" s="12"/>
      <c r="L282" s="12"/>
      <c r="M282" s="65"/>
      <c r="N282" s="65"/>
      <c r="O282" s="12"/>
      <c r="P282" s="12"/>
      <c r="Q282" s="12"/>
      <c r="R282" s="65"/>
      <c r="S282" s="12"/>
      <c r="T282" s="65"/>
      <c r="U282" s="146"/>
      <c r="V282" s="146"/>
      <c r="W282" s="12"/>
      <c r="X282" s="146"/>
      <c r="Y282" s="146"/>
      <c r="Z282" s="146"/>
      <c r="AA282" s="12"/>
      <c r="AB282" s="65"/>
      <c r="AC282" s="146"/>
      <c r="AD282" s="12"/>
      <c r="AE282" s="12"/>
    </row>
    <row r="283" spans="8:31">
      <c r="H283" s="12"/>
      <c r="I283" s="12"/>
      <c r="J283" s="12"/>
      <c r="K283" s="12"/>
      <c r="L283" s="12"/>
      <c r="M283" s="65"/>
      <c r="N283" s="65"/>
      <c r="O283" s="12"/>
      <c r="P283" s="12"/>
      <c r="Q283" s="12"/>
      <c r="R283" s="65"/>
      <c r="S283" s="12"/>
      <c r="T283" s="65"/>
      <c r="U283" s="146"/>
      <c r="V283" s="146"/>
      <c r="W283" s="12"/>
      <c r="X283" s="146"/>
      <c r="Y283" s="146"/>
      <c r="Z283" s="146"/>
      <c r="AA283" s="12"/>
      <c r="AB283" s="65"/>
      <c r="AC283" s="146"/>
      <c r="AD283" s="12"/>
      <c r="AE283" s="12"/>
    </row>
    <row r="284" spans="8:31">
      <c r="H284" s="12"/>
      <c r="I284" s="12"/>
      <c r="J284" s="12"/>
      <c r="K284" s="12"/>
      <c r="L284" s="12"/>
      <c r="M284" s="65"/>
      <c r="N284" s="65"/>
      <c r="O284" s="12"/>
      <c r="P284" s="12"/>
      <c r="Q284" s="12"/>
      <c r="R284" s="65"/>
      <c r="S284" s="12"/>
      <c r="T284" s="65"/>
      <c r="U284" s="146"/>
      <c r="V284" s="146"/>
      <c r="W284" s="12"/>
      <c r="X284" s="146"/>
      <c r="Y284" s="146"/>
      <c r="Z284" s="146"/>
      <c r="AA284" s="12"/>
      <c r="AB284" s="65"/>
      <c r="AC284" s="146"/>
      <c r="AD284" s="12"/>
      <c r="AE284" s="12"/>
    </row>
    <row r="285" spans="8:31">
      <c r="H285" s="12"/>
      <c r="I285" s="12"/>
      <c r="J285" s="12"/>
      <c r="K285" s="12"/>
      <c r="L285" s="12"/>
      <c r="M285" s="65"/>
      <c r="N285" s="65"/>
      <c r="O285" s="12"/>
      <c r="P285" s="12"/>
      <c r="Q285" s="12"/>
      <c r="R285" s="65"/>
      <c r="S285" s="12"/>
      <c r="T285" s="65"/>
      <c r="U285" s="146"/>
      <c r="V285" s="146"/>
      <c r="W285" s="12"/>
      <c r="X285" s="146"/>
      <c r="Y285" s="146"/>
      <c r="Z285" s="146"/>
      <c r="AA285" s="12"/>
      <c r="AB285" s="65"/>
      <c r="AC285" s="146"/>
      <c r="AD285" s="12"/>
      <c r="AE285" s="12"/>
    </row>
    <row r="286" spans="8:31">
      <c r="H286" s="12"/>
      <c r="I286" s="12"/>
      <c r="J286" s="12"/>
      <c r="K286" s="12"/>
      <c r="L286" s="12"/>
      <c r="M286" s="65"/>
      <c r="N286" s="65"/>
      <c r="O286" s="12"/>
      <c r="P286" s="12"/>
      <c r="Q286" s="12"/>
      <c r="R286" s="65"/>
      <c r="S286" s="12"/>
      <c r="T286" s="65"/>
      <c r="U286" s="146"/>
      <c r="V286" s="146"/>
      <c r="W286" s="12"/>
      <c r="X286" s="146"/>
      <c r="Y286" s="146"/>
      <c r="Z286" s="146"/>
      <c r="AA286" s="12"/>
      <c r="AB286" s="65"/>
      <c r="AC286" s="146"/>
      <c r="AD286" s="12"/>
      <c r="AE286" s="12"/>
    </row>
    <row r="287" spans="8:31">
      <c r="H287" s="12"/>
      <c r="I287" s="12"/>
      <c r="J287" s="12"/>
      <c r="K287" s="12"/>
      <c r="L287" s="12"/>
      <c r="M287" s="65"/>
      <c r="N287" s="65"/>
      <c r="O287" s="12"/>
      <c r="P287" s="12"/>
      <c r="Q287" s="12"/>
      <c r="R287" s="65"/>
      <c r="S287" s="12"/>
      <c r="T287" s="65"/>
      <c r="U287" s="146"/>
      <c r="V287" s="146"/>
      <c r="W287" s="12"/>
      <c r="X287" s="146"/>
      <c r="Y287" s="146"/>
      <c r="Z287" s="146"/>
      <c r="AA287" s="12"/>
      <c r="AB287" s="65"/>
      <c r="AC287" s="146"/>
      <c r="AD287" s="12"/>
      <c r="AE287" s="12"/>
    </row>
    <row r="288" spans="8:31">
      <c r="H288" s="12"/>
      <c r="I288" s="12"/>
      <c r="J288" s="12"/>
      <c r="K288" s="12"/>
      <c r="L288" s="12"/>
      <c r="M288" s="65"/>
      <c r="N288" s="65"/>
      <c r="O288" s="12"/>
      <c r="P288" s="12"/>
      <c r="Q288" s="12"/>
      <c r="R288" s="65"/>
      <c r="S288" s="12"/>
      <c r="T288" s="65"/>
      <c r="U288" s="146"/>
      <c r="V288" s="146"/>
      <c r="W288" s="12"/>
      <c r="X288" s="146"/>
      <c r="Y288" s="146"/>
      <c r="Z288" s="146"/>
      <c r="AA288" s="12"/>
      <c r="AB288" s="65"/>
      <c r="AC288" s="146"/>
      <c r="AD288" s="12"/>
      <c r="AE288" s="12"/>
    </row>
    <row r="289" spans="8:31">
      <c r="H289" s="12"/>
      <c r="I289" s="12"/>
      <c r="J289" s="12"/>
      <c r="K289" s="12"/>
      <c r="L289" s="12"/>
      <c r="M289" s="65"/>
      <c r="N289" s="65"/>
      <c r="O289" s="12"/>
      <c r="P289" s="12"/>
      <c r="Q289" s="12"/>
      <c r="R289" s="65"/>
      <c r="S289" s="12"/>
      <c r="T289" s="65"/>
      <c r="U289" s="146"/>
      <c r="V289" s="146"/>
      <c r="W289" s="12"/>
      <c r="X289" s="146"/>
      <c r="Y289" s="146"/>
      <c r="Z289" s="146"/>
      <c r="AA289" s="12"/>
      <c r="AB289" s="65"/>
      <c r="AC289" s="146"/>
      <c r="AD289" s="12"/>
      <c r="AE289" s="12"/>
    </row>
    <row r="290" spans="8:31">
      <c r="H290" s="12"/>
      <c r="I290" s="12"/>
      <c r="J290" s="12"/>
      <c r="K290" s="12"/>
      <c r="L290" s="12"/>
      <c r="M290" s="65"/>
      <c r="N290" s="65"/>
      <c r="O290" s="12"/>
      <c r="P290" s="12"/>
      <c r="Q290" s="12"/>
      <c r="R290" s="65"/>
      <c r="S290" s="12"/>
      <c r="T290" s="65"/>
      <c r="U290" s="146"/>
      <c r="V290" s="146"/>
      <c r="W290" s="12"/>
      <c r="X290" s="146"/>
      <c r="Y290" s="146"/>
      <c r="Z290" s="146"/>
      <c r="AA290" s="12"/>
      <c r="AB290" s="65"/>
      <c r="AC290" s="146"/>
      <c r="AD290" s="12"/>
      <c r="AE290" s="12"/>
    </row>
    <row r="291" spans="8:31">
      <c r="H291" s="12"/>
      <c r="I291" s="12"/>
      <c r="J291" s="12"/>
      <c r="K291" s="12"/>
      <c r="L291" s="12"/>
      <c r="M291" s="65"/>
      <c r="N291" s="65"/>
      <c r="O291" s="12"/>
      <c r="P291" s="12"/>
      <c r="Q291" s="12"/>
      <c r="R291" s="65"/>
      <c r="S291" s="12"/>
      <c r="T291" s="65"/>
      <c r="U291" s="146"/>
      <c r="V291" s="146"/>
      <c r="W291" s="12"/>
      <c r="X291" s="146"/>
      <c r="Y291" s="146"/>
      <c r="Z291" s="146"/>
      <c r="AA291" s="12"/>
      <c r="AB291" s="65"/>
      <c r="AC291" s="146"/>
      <c r="AD291" s="12"/>
      <c r="AE291" s="12"/>
    </row>
    <row r="292" spans="8:31">
      <c r="H292" s="12"/>
      <c r="I292" s="12"/>
      <c r="J292" s="12"/>
      <c r="K292" s="12"/>
      <c r="L292" s="12"/>
      <c r="M292" s="65"/>
      <c r="N292" s="65"/>
      <c r="O292" s="12"/>
      <c r="P292" s="12"/>
      <c r="Q292" s="12"/>
      <c r="R292" s="65"/>
      <c r="S292" s="12"/>
      <c r="T292" s="65"/>
      <c r="U292" s="146"/>
      <c r="V292" s="146"/>
      <c r="W292" s="12"/>
      <c r="X292" s="146"/>
      <c r="Y292" s="146"/>
      <c r="Z292" s="146"/>
      <c r="AA292" s="12"/>
      <c r="AB292" s="65"/>
      <c r="AC292" s="146"/>
      <c r="AD292" s="12"/>
      <c r="AE292" s="12"/>
    </row>
    <row r="293" spans="8:31">
      <c r="H293" s="12"/>
      <c r="I293" s="12"/>
      <c r="J293" s="12"/>
      <c r="K293" s="12"/>
      <c r="L293" s="12"/>
      <c r="M293" s="65"/>
      <c r="N293" s="65"/>
      <c r="O293" s="12"/>
      <c r="P293" s="12"/>
      <c r="Q293" s="12"/>
      <c r="R293" s="65"/>
      <c r="S293" s="12"/>
      <c r="T293" s="65"/>
      <c r="U293" s="146"/>
      <c r="V293" s="146"/>
      <c r="W293" s="12"/>
      <c r="X293" s="146"/>
      <c r="Y293" s="146"/>
      <c r="Z293" s="146"/>
      <c r="AA293" s="12"/>
      <c r="AB293" s="65"/>
      <c r="AC293" s="146"/>
      <c r="AD293" s="12"/>
      <c r="AE293" s="12"/>
    </row>
    <row r="294" spans="8:31">
      <c r="H294" s="12"/>
      <c r="I294" s="12"/>
      <c r="J294" s="12"/>
      <c r="K294" s="12"/>
      <c r="L294" s="12"/>
      <c r="M294" s="65"/>
      <c r="N294" s="65"/>
      <c r="O294" s="12"/>
      <c r="P294" s="12"/>
      <c r="Q294" s="12"/>
      <c r="R294" s="65"/>
      <c r="S294" s="12"/>
      <c r="T294" s="65"/>
      <c r="U294" s="146"/>
      <c r="V294" s="146"/>
      <c r="W294" s="12"/>
      <c r="X294" s="146"/>
      <c r="Y294" s="146"/>
      <c r="Z294" s="146"/>
      <c r="AA294" s="12"/>
      <c r="AB294" s="65"/>
      <c r="AC294" s="146"/>
      <c r="AD294" s="12"/>
      <c r="AE294" s="12"/>
    </row>
    <row r="295" spans="8:31">
      <c r="H295" s="12"/>
      <c r="I295" s="12"/>
      <c r="J295" s="12"/>
      <c r="K295" s="12"/>
      <c r="L295" s="12"/>
      <c r="M295" s="65"/>
      <c r="N295" s="65"/>
      <c r="O295" s="12"/>
      <c r="P295" s="12"/>
      <c r="Q295" s="12"/>
      <c r="R295" s="65"/>
      <c r="S295" s="12"/>
      <c r="T295" s="65"/>
      <c r="U295" s="146"/>
      <c r="V295" s="146"/>
      <c r="W295" s="12"/>
      <c r="X295" s="146"/>
      <c r="Y295" s="146"/>
      <c r="Z295" s="146"/>
      <c r="AA295" s="12"/>
      <c r="AB295" s="65"/>
      <c r="AC295" s="146"/>
      <c r="AD295" s="12"/>
      <c r="AE295" s="12"/>
    </row>
    <row r="296" spans="8:31">
      <c r="H296" s="12"/>
      <c r="I296" s="12"/>
      <c r="J296" s="12"/>
      <c r="K296" s="12"/>
      <c r="L296" s="12"/>
      <c r="M296" s="65"/>
      <c r="N296" s="65"/>
      <c r="O296" s="12"/>
      <c r="P296" s="12"/>
      <c r="Q296" s="12"/>
      <c r="R296" s="65"/>
      <c r="S296" s="12"/>
      <c r="T296" s="65"/>
      <c r="U296" s="146"/>
      <c r="V296" s="146"/>
      <c r="W296" s="12"/>
      <c r="X296" s="146"/>
      <c r="Y296" s="146"/>
      <c r="Z296" s="146"/>
      <c r="AA296" s="12"/>
      <c r="AB296" s="65"/>
      <c r="AC296" s="146"/>
      <c r="AD296" s="12"/>
      <c r="AE296" s="12"/>
    </row>
    <row r="297" spans="8:31">
      <c r="H297" s="12"/>
      <c r="I297" s="12"/>
      <c r="J297" s="12"/>
      <c r="K297" s="12"/>
      <c r="L297" s="12"/>
      <c r="M297" s="65"/>
      <c r="N297" s="65"/>
      <c r="O297" s="12"/>
      <c r="P297" s="12"/>
      <c r="Q297" s="12"/>
      <c r="R297" s="65"/>
      <c r="S297" s="12"/>
      <c r="T297" s="65"/>
      <c r="U297" s="146"/>
      <c r="V297" s="146"/>
      <c r="W297" s="12"/>
      <c r="X297" s="146"/>
      <c r="Y297" s="146"/>
      <c r="Z297" s="146"/>
      <c r="AA297" s="12"/>
      <c r="AB297" s="65"/>
      <c r="AC297" s="146"/>
      <c r="AD297" s="12"/>
      <c r="AE297" s="12"/>
    </row>
    <row r="298" spans="8:31">
      <c r="H298" s="12"/>
      <c r="I298" s="12"/>
      <c r="J298" s="12"/>
      <c r="K298" s="12"/>
      <c r="L298" s="12"/>
      <c r="M298" s="65"/>
      <c r="N298" s="65"/>
      <c r="O298" s="12"/>
      <c r="P298" s="12"/>
      <c r="Q298" s="12"/>
      <c r="R298" s="65"/>
      <c r="S298" s="12"/>
      <c r="T298" s="65"/>
      <c r="U298" s="146"/>
      <c r="V298" s="146"/>
      <c r="W298" s="12"/>
      <c r="X298" s="146"/>
      <c r="Y298" s="146"/>
      <c r="Z298" s="146"/>
      <c r="AA298" s="12"/>
      <c r="AB298" s="65"/>
      <c r="AC298" s="146"/>
      <c r="AD298" s="12"/>
      <c r="AE298" s="12"/>
    </row>
    <row r="299" spans="8:31">
      <c r="H299" s="12"/>
      <c r="I299" s="12"/>
      <c r="J299" s="12"/>
      <c r="K299" s="12"/>
      <c r="L299" s="12"/>
      <c r="M299" s="65"/>
      <c r="N299" s="65"/>
      <c r="O299" s="12"/>
      <c r="P299" s="12"/>
      <c r="Q299" s="12"/>
      <c r="R299" s="65"/>
      <c r="S299" s="12"/>
      <c r="T299" s="65"/>
      <c r="U299" s="146"/>
      <c r="V299" s="146"/>
      <c r="W299" s="12"/>
      <c r="X299" s="146"/>
      <c r="Y299" s="146"/>
      <c r="Z299" s="146"/>
      <c r="AA299" s="12"/>
      <c r="AB299" s="65"/>
      <c r="AC299" s="146"/>
      <c r="AD299" s="12"/>
      <c r="AE299" s="12"/>
    </row>
    <row r="300" spans="8:31">
      <c r="H300" s="12"/>
      <c r="I300" s="12"/>
      <c r="J300" s="12"/>
      <c r="K300" s="12"/>
      <c r="L300" s="12"/>
      <c r="M300" s="65"/>
      <c r="N300" s="65"/>
      <c r="O300" s="12"/>
      <c r="P300" s="12"/>
      <c r="Q300" s="12"/>
      <c r="R300" s="65"/>
      <c r="S300" s="12"/>
      <c r="T300" s="65"/>
      <c r="U300" s="146"/>
      <c r="V300" s="146"/>
      <c r="W300" s="12"/>
      <c r="X300" s="146"/>
      <c r="Y300" s="146"/>
      <c r="Z300" s="146"/>
      <c r="AA300" s="12"/>
      <c r="AB300" s="65"/>
      <c r="AC300" s="146"/>
      <c r="AD300" s="12"/>
      <c r="AE300" s="12"/>
    </row>
    <row r="301" spans="8:31">
      <c r="H301" s="12"/>
      <c r="I301" s="12"/>
      <c r="J301" s="12"/>
      <c r="K301" s="12"/>
      <c r="L301" s="12"/>
      <c r="M301" s="65"/>
      <c r="N301" s="65"/>
      <c r="O301" s="12"/>
      <c r="P301" s="12"/>
      <c r="Q301" s="12"/>
      <c r="R301" s="65"/>
      <c r="S301" s="12"/>
      <c r="T301" s="65"/>
      <c r="U301" s="146"/>
      <c r="V301" s="146"/>
      <c r="W301" s="12"/>
      <c r="X301" s="146"/>
      <c r="Y301" s="146"/>
      <c r="Z301" s="146"/>
      <c r="AA301" s="12"/>
      <c r="AB301" s="65"/>
      <c r="AC301" s="146"/>
      <c r="AD301" s="12"/>
      <c r="AE301" s="12"/>
    </row>
    <row r="302" spans="8:31">
      <c r="H302" s="12"/>
      <c r="I302" s="12"/>
      <c r="J302" s="12"/>
      <c r="K302" s="12"/>
      <c r="L302" s="12"/>
      <c r="M302" s="65"/>
      <c r="N302" s="65"/>
      <c r="O302" s="12"/>
      <c r="P302" s="12"/>
      <c r="Q302" s="12"/>
      <c r="R302" s="65"/>
      <c r="S302" s="12"/>
      <c r="T302" s="65"/>
      <c r="U302" s="146"/>
      <c r="V302" s="146"/>
      <c r="W302" s="12"/>
      <c r="X302" s="146"/>
      <c r="Y302" s="146"/>
      <c r="Z302" s="146"/>
      <c r="AA302" s="12"/>
      <c r="AB302" s="65"/>
      <c r="AC302" s="146"/>
      <c r="AD302" s="12"/>
      <c r="AE302" s="12"/>
    </row>
    <row r="303" spans="8:31">
      <c r="H303" s="12"/>
      <c r="I303" s="12"/>
      <c r="J303" s="12"/>
      <c r="K303" s="12"/>
      <c r="L303" s="12"/>
      <c r="M303" s="65"/>
      <c r="N303" s="65"/>
      <c r="O303" s="12"/>
      <c r="P303" s="12"/>
      <c r="Q303" s="12"/>
      <c r="R303" s="65"/>
      <c r="S303" s="12"/>
      <c r="T303" s="65"/>
      <c r="U303" s="146"/>
      <c r="V303" s="146"/>
      <c r="W303" s="12"/>
      <c r="X303" s="146"/>
      <c r="Y303" s="146"/>
      <c r="Z303" s="146"/>
      <c r="AA303" s="12"/>
      <c r="AB303" s="65"/>
      <c r="AC303" s="146"/>
      <c r="AD303" s="12"/>
      <c r="AE303" s="12"/>
    </row>
    <row r="304" spans="8:31">
      <c r="H304" s="12"/>
      <c r="I304" s="12"/>
      <c r="J304" s="12"/>
      <c r="K304" s="12"/>
      <c r="L304" s="12"/>
      <c r="M304" s="65"/>
      <c r="N304" s="65"/>
      <c r="O304" s="12"/>
      <c r="P304" s="12"/>
      <c r="Q304" s="12"/>
      <c r="R304" s="65"/>
      <c r="S304" s="12"/>
      <c r="T304" s="65"/>
      <c r="U304" s="146"/>
      <c r="V304" s="146"/>
      <c r="W304" s="12"/>
      <c r="X304" s="146"/>
      <c r="Y304" s="146"/>
      <c r="Z304" s="146"/>
      <c r="AA304" s="12"/>
      <c r="AB304" s="65"/>
      <c r="AC304" s="146"/>
      <c r="AD304" s="12"/>
      <c r="AE304" s="12"/>
    </row>
    <row r="305" spans="1:3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65"/>
      <c r="N305" s="65"/>
      <c r="O305" s="12"/>
      <c r="P305" s="12"/>
      <c r="Q305" s="12"/>
      <c r="R305" s="65"/>
      <c r="S305" s="30"/>
      <c r="T305" s="65"/>
      <c r="U305" s="146"/>
      <c r="V305" s="146"/>
      <c r="W305" s="12"/>
      <c r="X305" s="146"/>
      <c r="Y305" s="146"/>
      <c r="Z305" s="146"/>
      <c r="AA305" s="12"/>
      <c r="AB305" s="65"/>
      <c r="AC305" s="146"/>
      <c r="AD305" s="12"/>
      <c r="AE305" s="12"/>
    </row>
    <row r="306" spans="1:3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65"/>
      <c r="N306" s="65"/>
      <c r="O306" s="12"/>
      <c r="P306" s="12"/>
      <c r="Q306" s="12"/>
      <c r="R306" s="65"/>
      <c r="S306" s="32"/>
      <c r="T306" s="65"/>
      <c r="U306" s="146"/>
      <c r="V306" s="146"/>
      <c r="W306" s="12"/>
      <c r="X306" s="146"/>
      <c r="Y306" s="146"/>
      <c r="Z306" s="146"/>
      <c r="AA306" s="12"/>
      <c r="AB306" s="65"/>
      <c r="AC306" s="146"/>
      <c r="AD306" s="12"/>
      <c r="AE306" s="12"/>
    </row>
    <row r="307" spans="1:3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66"/>
      <c r="N307" s="65"/>
      <c r="O307" s="12"/>
      <c r="P307" s="12"/>
      <c r="Q307" s="12"/>
      <c r="R307" s="65"/>
      <c r="S307" s="32"/>
      <c r="T307" s="65"/>
      <c r="U307" s="146"/>
      <c r="V307" s="146"/>
      <c r="W307" s="12"/>
      <c r="X307" s="146"/>
      <c r="Y307" s="146"/>
      <c r="Z307" s="146"/>
      <c r="AA307" s="12"/>
      <c r="AB307" s="65"/>
      <c r="AD307" s="30"/>
    </row>
    <row r="308" spans="1:3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67"/>
      <c r="N308" s="66"/>
      <c r="O308" s="30"/>
      <c r="P308" s="30"/>
      <c r="Q308" s="30"/>
      <c r="R308" s="66"/>
      <c r="S308" s="32"/>
      <c r="T308" s="66"/>
      <c r="W308" s="30"/>
      <c r="X308" s="147"/>
      <c r="AD308" s="32"/>
    </row>
    <row r="309" spans="1:3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67"/>
      <c r="N309" s="67"/>
      <c r="O309" s="32"/>
      <c r="P309" s="32"/>
      <c r="Q309" s="32"/>
      <c r="R309" s="67"/>
      <c r="S309" s="32"/>
      <c r="T309" s="67"/>
      <c r="W309" s="32"/>
      <c r="X309" s="148"/>
      <c r="AD309" s="32"/>
    </row>
    <row r="310" spans="1:3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67"/>
      <c r="N310" s="67"/>
      <c r="O310" s="32"/>
      <c r="P310" s="32"/>
      <c r="Q310" s="32"/>
      <c r="R310" s="67"/>
      <c r="S310" s="32"/>
      <c r="T310" s="67"/>
      <c r="W310" s="32"/>
      <c r="X310" s="148"/>
      <c r="AD310" s="32"/>
    </row>
    <row r="311" spans="1:3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67"/>
      <c r="N311" s="67"/>
      <c r="O311" s="32"/>
      <c r="P311" s="32"/>
      <c r="Q311" s="32"/>
      <c r="R311" s="67"/>
      <c r="S311" s="32"/>
      <c r="T311" s="67"/>
      <c r="W311" s="32"/>
      <c r="X311" s="148"/>
      <c r="AD311" s="32"/>
    </row>
    <row r="312" spans="1:3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67"/>
      <c r="N312" s="67"/>
      <c r="O312" s="32"/>
      <c r="P312" s="32"/>
      <c r="Q312" s="32"/>
      <c r="R312" s="67"/>
      <c r="S312" s="32"/>
      <c r="T312" s="67"/>
      <c r="W312" s="32"/>
      <c r="X312" s="148"/>
      <c r="AD312" s="32"/>
    </row>
    <row r="313" spans="1:3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67"/>
      <c r="N313" s="67"/>
      <c r="O313" s="32"/>
      <c r="P313" s="32"/>
      <c r="Q313" s="32"/>
      <c r="R313" s="67"/>
      <c r="S313" s="32"/>
      <c r="T313" s="67"/>
      <c r="W313" s="32"/>
      <c r="X313" s="148"/>
      <c r="AD313" s="32"/>
    </row>
    <row r="314" spans="1:3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67"/>
      <c r="N314" s="67"/>
      <c r="O314" s="32"/>
      <c r="P314" s="32"/>
      <c r="Q314" s="32"/>
      <c r="R314" s="67"/>
      <c r="S314" s="32"/>
      <c r="T314" s="67"/>
      <c r="W314" s="32"/>
      <c r="X314" s="148"/>
      <c r="AD314" s="32"/>
    </row>
    <row r="315" spans="1:3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67"/>
      <c r="N315" s="67"/>
      <c r="O315" s="32"/>
      <c r="P315" s="32"/>
      <c r="Q315" s="32"/>
      <c r="R315" s="67"/>
      <c r="S315" s="32"/>
      <c r="T315" s="67"/>
      <c r="W315" s="32"/>
      <c r="X315" s="148"/>
      <c r="AD315" s="32"/>
    </row>
    <row r="316" spans="1:3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67"/>
      <c r="N316" s="67"/>
      <c r="O316" s="32"/>
      <c r="P316" s="32"/>
      <c r="Q316" s="32"/>
      <c r="R316" s="67"/>
      <c r="S316" s="32"/>
      <c r="T316" s="67"/>
      <c r="W316" s="32"/>
      <c r="X316" s="148"/>
      <c r="AD316" s="32"/>
    </row>
    <row r="317" spans="1:3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67"/>
      <c r="N317" s="67"/>
      <c r="O317" s="32"/>
      <c r="P317" s="32"/>
      <c r="Q317" s="32"/>
      <c r="R317" s="67"/>
      <c r="S317" s="32"/>
      <c r="T317" s="67"/>
      <c r="W317" s="32"/>
      <c r="X317" s="148"/>
      <c r="AD317" s="32"/>
    </row>
    <row r="318" spans="1:3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67"/>
      <c r="N318" s="67"/>
      <c r="O318" s="32"/>
      <c r="P318" s="32"/>
      <c r="Q318" s="32"/>
      <c r="R318" s="67"/>
      <c r="S318" s="32"/>
      <c r="T318" s="67"/>
      <c r="W318" s="32"/>
      <c r="X318" s="148"/>
      <c r="AD318" s="32"/>
    </row>
    <row r="319" spans="1:3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67"/>
      <c r="N319" s="67"/>
      <c r="O319" s="32"/>
      <c r="P319" s="32"/>
      <c r="Q319" s="32"/>
      <c r="R319" s="67"/>
      <c r="S319" s="32"/>
      <c r="T319" s="67"/>
      <c r="W319" s="32"/>
      <c r="X319" s="148"/>
      <c r="AD319" s="32"/>
    </row>
    <row r="320" spans="1:3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67"/>
      <c r="N320" s="67"/>
      <c r="O320" s="32"/>
      <c r="P320" s="32"/>
      <c r="Q320" s="32"/>
      <c r="R320" s="67"/>
      <c r="S320" s="32"/>
      <c r="T320" s="67"/>
      <c r="W320" s="32"/>
      <c r="X320" s="148"/>
      <c r="AD320" s="32"/>
    </row>
    <row r="321" spans="1:30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67"/>
      <c r="N321" s="67"/>
      <c r="O321" s="32"/>
      <c r="P321" s="32"/>
      <c r="Q321" s="32"/>
      <c r="R321" s="67"/>
      <c r="S321" s="32"/>
      <c r="T321" s="67"/>
      <c r="W321" s="32"/>
      <c r="X321" s="148"/>
      <c r="AD321" s="32"/>
    </row>
    <row r="322" spans="1:30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67"/>
      <c r="N322" s="67"/>
      <c r="O322" s="32"/>
      <c r="P322" s="32"/>
      <c r="Q322" s="32"/>
      <c r="R322" s="67"/>
      <c r="S322" s="32"/>
      <c r="T322" s="67"/>
      <c r="W322" s="32"/>
      <c r="X322" s="148"/>
      <c r="AD322" s="32"/>
    </row>
    <row r="323" spans="1:30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67"/>
      <c r="N323" s="67"/>
      <c r="O323" s="32"/>
      <c r="P323" s="32"/>
      <c r="Q323" s="32"/>
      <c r="R323" s="67"/>
      <c r="S323" s="32"/>
      <c r="T323" s="67"/>
      <c r="W323" s="32"/>
      <c r="X323" s="148"/>
      <c r="AD323" s="32"/>
    </row>
    <row r="324" spans="1:30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67"/>
      <c r="N324" s="67"/>
      <c r="O324" s="32"/>
      <c r="P324" s="32"/>
      <c r="Q324" s="32"/>
      <c r="R324" s="67"/>
      <c r="S324" s="32"/>
      <c r="T324" s="67"/>
      <c r="W324" s="32"/>
      <c r="X324" s="148"/>
      <c r="AD324" s="32"/>
    </row>
    <row r="325" spans="1:30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67"/>
      <c r="N325" s="67"/>
      <c r="O325" s="32"/>
      <c r="P325" s="32"/>
      <c r="Q325" s="32"/>
      <c r="R325" s="67"/>
      <c r="S325" s="32"/>
      <c r="T325" s="67"/>
      <c r="W325" s="32"/>
      <c r="X325" s="148"/>
      <c r="AD325" s="32"/>
    </row>
    <row r="326" spans="1:30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67"/>
      <c r="N326" s="67"/>
      <c r="O326" s="32"/>
      <c r="P326" s="32"/>
      <c r="Q326" s="32"/>
      <c r="R326" s="67"/>
      <c r="S326" s="32"/>
      <c r="T326" s="67"/>
      <c r="W326" s="32"/>
      <c r="X326" s="148"/>
      <c r="AD326" s="32"/>
    </row>
    <row r="327" spans="1:30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67"/>
      <c r="N327" s="67"/>
      <c r="O327" s="32"/>
      <c r="P327" s="32"/>
      <c r="Q327" s="32"/>
      <c r="R327" s="67"/>
      <c r="S327" s="32"/>
      <c r="T327" s="67"/>
      <c r="W327" s="32"/>
      <c r="X327" s="148"/>
      <c r="AD327" s="32"/>
    </row>
    <row r="328" spans="1:30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67"/>
      <c r="N328" s="67"/>
      <c r="O328" s="32"/>
      <c r="P328" s="32"/>
      <c r="Q328" s="32"/>
      <c r="R328" s="67"/>
      <c r="S328" s="32"/>
      <c r="T328" s="67"/>
      <c r="W328" s="32"/>
      <c r="X328" s="148"/>
      <c r="AD328" s="32"/>
    </row>
    <row r="329" spans="1:30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67"/>
      <c r="N329" s="67"/>
      <c r="O329" s="32"/>
      <c r="P329" s="32"/>
      <c r="Q329" s="32"/>
      <c r="R329" s="67"/>
      <c r="S329" s="32"/>
      <c r="T329" s="67"/>
      <c r="W329" s="32"/>
      <c r="X329" s="148"/>
      <c r="AD329" s="32"/>
    </row>
    <row r="330" spans="1: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67"/>
      <c r="N330" s="67"/>
      <c r="O330" s="32"/>
      <c r="P330" s="32"/>
      <c r="Q330" s="32"/>
      <c r="R330" s="67"/>
      <c r="S330" s="32"/>
      <c r="T330" s="67"/>
      <c r="W330" s="32"/>
      <c r="X330" s="148"/>
      <c r="AD330" s="32"/>
    </row>
    <row r="331" spans="1:30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67"/>
      <c r="N331" s="67"/>
      <c r="O331" s="32"/>
      <c r="P331" s="32"/>
      <c r="Q331" s="32"/>
      <c r="R331" s="67"/>
      <c r="S331" s="32"/>
      <c r="T331" s="67"/>
      <c r="W331" s="32"/>
      <c r="X331" s="148"/>
      <c r="AD331" s="32"/>
    </row>
    <row r="332" spans="1:30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67"/>
      <c r="N332" s="67"/>
      <c r="O332" s="32"/>
      <c r="P332" s="32"/>
      <c r="Q332" s="32"/>
      <c r="R332" s="67"/>
      <c r="S332" s="32"/>
      <c r="T332" s="67"/>
      <c r="W332" s="32"/>
      <c r="X332" s="148"/>
      <c r="AD332" s="32"/>
    </row>
    <row r="333" spans="1:30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67"/>
      <c r="N333" s="67"/>
      <c r="O333" s="32"/>
      <c r="P333" s="32"/>
      <c r="Q333" s="32"/>
      <c r="R333" s="67"/>
      <c r="S333" s="32"/>
      <c r="T333" s="67"/>
      <c r="W333" s="32"/>
      <c r="X333" s="148"/>
      <c r="AD333" s="32"/>
    </row>
    <row r="334" spans="1:30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67"/>
      <c r="N334" s="67"/>
      <c r="O334" s="32"/>
      <c r="P334" s="32"/>
      <c r="Q334" s="32"/>
      <c r="R334" s="67"/>
      <c r="S334" s="32"/>
      <c r="T334" s="67"/>
      <c r="W334" s="32"/>
      <c r="X334" s="148"/>
      <c r="AD334" s="32"/>
    </row>
    <row r="335" spans="1:30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67"/>
      <c r="N335" s="67"/>
      <c r="O335" s="32"/>
      <c r="P335" s="32"/>
      <c r="Q335" s="32"/>
      <c r="R335" s="67"/>
      <c r="S335" s="32"/>
      <c r="T335" s="67"/>
      <c r="W335" s="32"/>
      <c r="X335" s="148"/>
      <c r="AD335" s="32"/>
    </row>
    <row r="336" spans="1:30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67"/>
      <c r="N336" s="67"/>
      <c r="O336" s="32"/>
      <c r="P336" s="32"/>
      <c r="Q336" s="32"/>
      <c r="R336" s="67"/>
      <c r="S336" s="32"/>
      <c r="T336" s="67"/>
      <c r="W336" s="32"/>
      <c r="X336" s="148"/>
      <c r="AD336" s="32"/>
    </row>
    <row r="337" spans="1:30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67"/>
      <c r="N337" s="67"/>
      <c r="O337" s="32"/>
      <c r="P337" s="32"/>
      <c r="Q337" s="32"/>
      <c r="R337" s="67"/>
      <c r="S337" s="32"/>
      <c r="T337" s="67"/>
      <c r="W337" s="32"/>
      <c r="X337" s="148"/>
      <c r="AD337" s="32"/>
    </row>
    <row r="338" spans="1:30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67"/>
      <c r="N338" s="67"/>
      <c r="O338" s="32"/>
      <c r="P338" s="32"/>
      <c r="Q338" s="32"/>
      <c r="R338" s="67"/>
      <c r="S338" s="32"/>
      <c r="T338" s="67"/>
      <c r="W338" s="32"/>
      <c r="X338" s="148"/>
      <c r="AD338" s="32"/>
    </row>
    <row r="339" spans="1:30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67"/>
      <c r="N339" s="67"/>
      <c r="O339" s="32"/>
      <c r="P339" s="32"/>
      <c r="Q339" s="32"/>
      <c r="R339" s="67"/>
      <c r="S339" s="32"/>
      <c r="T339" s="67"/>
      <c r="W339" s="32"/>
      <c r="X339" s="148"/>
      <c r="AD339" s="32"/>
    </row>
    <row r="340" spans="1:30">
      <c r="M340" s="67"/>
      <c r="N340" s="67"/>
      <c r="O340" s="32"/>
      <c r="P340" s="32"/>
      <c r="Q340" s="32"/>
      <c r="R340" s="67"/>
      <c r="T340" s="67"/>
      <c r="W340" s="32"/>
      <c r="X340" s="148"/>
      <c r="AD340" s="32"/>
    </row>
    <row r="341" spans="1:30">
      <c r="M341" s="67"/>
      <c r="N341" s="67"/>
      <c r="O341" s="32"/>
      <c r="P341" s="32"/>
      <c r="Q341" s="32"/>
      <c r="R341" s="67"/>
      <c r="T341" s="67"/>
      <c r="W341" s="32"/>
      <c r="X341" s="148"/>
      <c r="AD341" s="32"/>
    </row>
    <row r="342" spans="1:30">
      <c r="M342" s="67"/>
      <c r="N342" s="67"/>
      <c r="O342" s="32"/>
      <c r="P342" s="32"/>
      <c r="Q342" s="32"/>
      <c r="R342" s="67"/>
      <c r="T342" s="67"/>
      <c r="W342" s="32"/>
      <c r="X342" s="148"/>
    </row>
    <row r="343" spans="1:30">
      <c r="M343" s="67"/>
      <c r="N343" s="67"/>
      <c r="O343" s="32"/>
      <c r="P343" s="32"/>
      <c r="Q343" s="32"/>
      <c r="R343" s="67"/>
    </row>
    <row r="344" spans="1:30">
      <c r="M344" s="67"/>
      <c r="N344" s="67"/>
      <c r="O344" s="32"/>
      <c r="P344" s="32"/>
      <c r="Q344" s="32"/>
      <c r="R344" s="67"/>
    </row>
    <row r="345" spans="1:30">
      <c r="M345" s="67"/>
      <c r="N345" s="67"/>
      <c r="O345" s="32"/>
      <c r="P345" s="32"/>
      <c r="Q345" s="32"/>
      <c r="R345" s="67"/>
    </row>
    <row r="346" spans="1:30">
      <c r="M346" s="67"/>
      <c r="N346" s="67"/>
      <c r="O346" s="32"/>
      <c r="P346" s="32"/>
      <c r="Q346" s="32"/>
      <c r="R346" s="67"/>
    </row>
    <row r="347" spans="1:30">
      <c r="M347" s="67"/>
      <c r="N347" s="67"/>
      <c r="O347" s="32"/>
      <c r="P347" s="32"/>
      <c r="Q347" s="32"/>
      <c r="R347" s="67"/>
    </row>
    <row r="348" spans="1:30">
      <c r="M348" s="67"/>
      <c r="N348" s="67"/>
      <c r="O348" s="32"/>
      <c r="P348" s="32"/>
      <c r="Q348" s="32"/>
      <c r="R348" s="67"/>
    </row>
    <row r="349" spans="1:30">
      <c r="M349" s="67"/>
      <c r="N349" s="67"/>
      <c r="O349" s="32"/>
      <c r="P349" s="32"/>
      <c r="Q349" s="32"/>
      <c r="R349" s="67"/>
    </row>
    <row r="350" spans="1:30">
      <c r="M350" s="67"/>
      <c r="N350" s="67"/>
      <c r="O350" s="32"/>
      <c r="P350" s="32"/>
      <c r="Q350" s="32"/>
      <c r="R350" s="67"/>
    </row>
    <row r="351" spans="1:30">
      <c r="M351" s="67"/>
      <c r="N351" s="67"/>
      <c r="O351" s="32"/>
      <c r="P351" s="32"/>
      <c r="Q351" s="32"/>
      <c r="R351" s="67"/>
    </row>
    <row r="352" spans="1:30">
      <c r="M352" s="67"/>
      <c r="N352" s="67"/>
      <c r="O352" s="32"/>
      <c r="P352" s="32"/>
      <c r="Q352" s="32"/>
      <c r="R352" s="67"/>
    </row>
    <row r="353" spans="13:18">
      <c r="M353" s="67"/>
      <c r="N353" s="67"/>
      <c r="O353" s="32"/>
      <c r="P353" s="32"/>
      <c r="Q353" s="32"/>
      <c r="R353" s="67"/>
    </row>
    <row r="354" spans="13:18">
      <c r="M354" s="67"/>
      <c r="N354" s="67"/>
      <c r="O354" s="32"/>
      <c r="P354" s="32"/>
      <c r="Q354" s="32"/>
      <c r="R354" s="67"/>
    </row>
    <row r="355" spans="13:18">
      <c r="M355" s="67"/>
      <c r="N355" s="67"/>
      <c r="O355" s="32"/>
      <c r="P355" s="32"/>
      <c r="Q355" s="32"/>
      <c r="R355" s="67"/>
    </row>
    <row r="356" spans="13:18">
      <c r="M356" s="67"/>
      <c r="N356" s="67"/>
      <c r="O356" s="32"/>
      <c r="P356" s="32"/>
      <c r="Q356" s="32"/>
      <c r="R356" s="67"/>
    </row>
    <row r="357" spans="13:18">
      <c r="M357" s="67"/>
      <c r="N357" s="67"/>
      <c r="O357" s="32"/>
      <c r="P357" s="32"/>
      <c r="Q357" s="32"/>
      <c r="R357" s="67"/>
    </row>
    <row r="358" spans="13:18">
      <c r="M358" s="67"/>
      <c r="N358" s="67"/>
      <c r="O358" s="32"/>
      <c r="P358" s="32"/>
      <c r="Q358" s="32"/>
      <c r="R358" s="67"/>
    </row>
    <row r="359" spans="13:18">
      <c r="M359" s="67"/>
      <c r="N359" s="67"/>
      <c r="O359" s="32"/>
      <c r="P359" s="32"/>
      <c r="Q359" s="32"/>
      <c r="R359" s="67"/>
    </row>
    <row r="360" spans="13:18">
      <c r="M360" s="67"/>
      <c r="N360" s="67"/>
      <c r="O360" s="32"/>
      <c r="P360" s="32"/>
      <c r="Q360" s="32"/>
      <c r="R360" s="67"/>
    </row>
    <row r="361" spans="13:18">
      <c r="M361" s="67"/>
      <c r="N361" s="67"/>
      <c r="O361" s="32"/>
      <c r="P361" s="32"/>
      <c r="Q361" s="32"/>
      <c r="R361" s="67"/>
    </row>
    <row r="362" spans="13:18">
      <c r="M362" s="67"/>
      <c r="N362" s="67"/>
      <c r="O362" s="32"/>
      <c r="P362" s="32"/>
      <c r="Q362" s="32"/>
      <c r="R362" s="67"/>
    </row>
    <row r="363" spans="13:18">
      <c r="M363" s="67"/>
      <c r="N363" s="67"/>
      <c r="O363" s="32"/>
      <c r="P363" s="32"/>
      <c r="Q363" s="32"/>
      <c r="R363" s="67"/>
    </row>
    <row r="364" spans="13:18">
      <c r="M364" s="67"/>
      <c r="N364" s="67"/>
      <c r="O364" s="32"/>
      <c r="P364" s="32"/>
      <c r="Q364" s="32"/>
      <c r="R364" s="67"/>
    </row>
    <row r="365" spans="13:18">
      <c r="N365" s="67"/>
      <c r="O365" s="32"/>
      <c r="P365" s="32"/>
      <c r="Q365" s="32"/>
      <c r="R365" s="67"/>
    </row>
  </sheetData>
  <mergeCells count="1">
    <mergeCell ref="L5:M5"/>
  </mergeCells>
  <phoneticPr fontId="11" type="noConversion"/>
  <conditionalFormatting sqref="V30:W41 AG121:AH121">
    <cfRule type="cellIs" dxfId="109" priority="18" stopIfTrue="1" operator="lessThan">
      <formula>0</formula>
    </cfRule>
  </conditionalFormatting>
  <conditionalFormatting sqref="AG98:AH98">
    <cfRule type="cellIs" dxfId="108" priority="19" stopIfTrue="1" operator="greaterThan">
      <formula>0</formula>
    </cfRule>
  </conditionalFormatting>
  <conditionalFormatting sqref="AG75:AH75">
    <cfRule type="cellIs" dxfId="107" priority="20" stopIfTrue="1" operator="greaterThan">
      <formula>0</formula>
    </cfRule>
    <cfRule type="cellIs" dxfId="106" priority="21" stopIfTrue="1" operator="lessThan">
      <formula>0</formula>
    </cfRule>
  </conditionalFormatting>
  <conditionalFormatting sqref="AG98:AH98">
    <cfRule type="cellIs" dxfId="105" priority="12" operator="lessThan">
      <formula>0</formula>
    </cfRule>
  </conditionalFormatting>
  <conditionalFormatting sqref="G15:G42 G44:G72">
    <cfRule type="cellIs" dxfId="104" priority="10" operator="lessThan">
      <formula>0</formula>
    </cfRule>
    <cfRule type="cellIs" dxfId="103" priority="11" operator="greaterThan">
      <formula>0</formula>
    </cfRule>
  </conditionalFormatting>
  <conditionalFormatting sqref="J11:J12">
    <cfRule type="cellIs" dxfId="102" priority="2" operator="lessThan">
      <formula>0</formula>
    </cfRule>
    <cfRule type="cellIs" dxfId="101" priority="3" operator="greaterThan">
      <formula>0</formula>
    </cfRule>
  </conditionalFormatting>
  <conditionalFormatting sqref="G11:G12">
    <cfRule type="cellIs" dxfId="100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E8B4B-D340-4971-89CC-4E395E9EEBE4}">
  <dimension ref="A1:AP417"/>
  <sheetViews>
    <sheetView zoomScale="92" zoomScaleNormal="92" workbookViewId="0">
      <selection activeCell="AA24" sqref="AA24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5.453125" customWidth="1"/>
    <col min="8" max="8" width="7.36328125" customWidth="1"/>
    <col min="9" max="9" width="7" customWidth="1"/>
    <col min="10" max="10" width="6.36328125" customWidth="1"/>
    <col min="11" max="11" width="7.1796875" customWidth="1"/>
    <col min="12" max="12" width="6.36328125" style="9" customWidth="1"/>
    <col min="13" max="13" width="6.08984375" style="9" customWidth="1"/>
    <col min="14" max="14" width="5.90625" customWidth="1"/>
    <col min="15" max="15" width="10.453125" customWidth="1"/>
    <col min="16" max="16" width="6.6328125" customWidth="1"/>
    <col min="17" max="17" width="6.453125" style="9" customWidth="1"/>
    <col min="18" max="18" width="7.08984375" customWidth="1"/>
    <col min="19" max="19" width="6.90625" style="9" customWidth="1"/>
    <col min="20" max="21" width="6.1796875" style="94" customWidth="1"/>
    <col min="22" max="22" width="7.453125" customWidth="1"/>
    <col min="23" max="23" width="7.36328125" style="94" customWidth="1"/>
    <col min="24" max="24" width="7" style="94" customWidth="1"/>
    <col min="25" max="25" width="6.81640625" style="94" customWidth="1"/>
    <col min="26" max="26" width="6.90625" customWidth="1"/>
    <col min="27" max="27" width="10.90625" style="9"/>
    <col min="28" max="28" width="7.453125" style="94" customWidth="1"/>
    <col min="29" max="29" width="7.453125" customWidth="1"/>
    <col min="30" max="34" width="15.90625" customWidth="1"/>
  </cols>
  <sheetData>
    <row r="1" spans="1:42" ht="15.6">
      <c r="T1" s="4"/>
      <c r="U1" s="52"/>
      <c r="V1" s="52"/>
      <c r="W1" s="1"/>
      <c r="X1" s="5"/>
      <c r="Y1"/>
      <c r="AA1" s="2"/>
      <c r="AB1" s="5"/>
      <c r="AC1" s="5"/>
    </row>
    <row r="2" spans="1:42" s="120" customFormat="1" ht="31.8">
      <c r="A2"/>
      <c r="B2"/>
      <c r="C2"/>
      <c r="D2"/>
      <c r="E2"/>
      <c r="F2"/>
      <c r="G2"/>
      <c r="H2"/>
      <c r="I2"/>
      <c r="J2"/>
      <c r="K2"/>
      <c r="L2" s="9"/>
      <c r="M2" s="9"/>
      <c r="N2"/>
      <c r="O2"/>
      <c r="P2"/>
      <c r="Q2" s="9"/>
      <c r="R2"/>
      <c r="S2" s="9"/>
      <c r="T2" s="4"/>
      <c r="U2" s="52"/>
      <c r="V2" s="4"/>
      <c r="W2" s="52"/>
      <c r="X2" s="52"/>
      <c r="Y2" s="1"/>
      <c r="Z2" s="5"/>
      <c r="AA2"/>
      <c r="AB2"/>
      <c r="AC2" s="2"/>
      <c r="AD2" s="5"/>
      <c r="AE2" s="5"/>
      <c r="AF2"/>
      <c r="AG2"/>
    </row>
    <row r="3" spans="1:42" ht="15.6">
      <c r="T3" s="4"/>
      <c r="U3" s="52"/>
      <c r="V3" s="52"/>
      <c r="W3" s="1"/>
      <c r="X3" s="5"/>
      <c r="Y3"/>
      <c r="AA3" s="2"/>
      <c r="AB3" s="5"/>
      <c r="AC3" s="5"/>
    </row>
    <row r="4" spans="1:42" ht="15.6">
      <c r="T4" s="4"/>
      <c r="U4" s="52"/>
      <c r="V4" s="52"/>
      <c r="W4" s="1"/>
      <c r="X4" s="5"/>
      <c r="Y4"/>
      <c r="AA4" s="2"/>
      <c r="AB4" s="5"/>
      <c r="AC4" s="5"/>
    </row>
    <row r="5" spans="1:42" s="131" customFormat="1" ht="19.8">
      <c r="A5"/>
      <c r="B5"/>
      <c r="C5"/>
      <c r="D5"/>
      <c r="E5"/>
      <c r="F5"/>
      <c r="G5"/>
      <c r="H5"/>
      <c r="I5"/>
      <c r="J5"/>
      <c r="K5"/>
      <c r="L5" s="9"/>
      <c r="M5" s="9"/>
      <c r="N5"/>
      <c r="O5"/>
      <c r="P5"/>
      <c r="Q5" s="9"/>
      <c r="R5"/>
      <c r="S5" s="9"/>
      <c r="T5" s="4"/>
      <c r="U5" s="52"/>
      <c r="V5" s="52"/>
      <c r="W5" s="1"/>
      <c r="X5" s="5"/>
      <c r="Y5"/>
      <c r="Z5"/>
      <c r="AA5" s="2"/>
      <c r="AB5"/>
      <c r="AC5"/>
      <c r="AD5" s="130"/>
      <c r="AE5" s="155"/>
      <c r="AF5" s="155"/>
      <c r="AG5" s="156"/>
      <c r="AH5" s="157"/>
      <c r="AK5" s="130"/>
      <c r="AL5" s="157"/>
      <c r="AM5" s="157"/>
    </row>
    <row r="6" spans="1:42" s="131" customFormat="1" ht="19.8">
      <c r="A6"/>
      <c r="B6"/>
      <c r="C6"/>
      <c r="D6"/>
      <c r="E6"/>
      <c r="F6"/>
      <c r="G6"/>
      <c r="H6"/>
      <c r="I6"/>
      <c r="J6"/>
      <c r="K6"/>
      <c r="L6" s="9"/>
      <c r="M6" s="9"/>
      <c r="N6"/>
      <c r="O6"/>
      <c r="P6"/>
      <c r="Q6" s="9"/>
      <c r="R6"/>
      <c r="S6" s="9"/>
      <c r="T6" s="4"/>
      <c r="U6" s="52"/>
      <c r="V6" s="52"/>
      <c r="W6" s="1"/>
      <c r="X6" s="5"/>
      <c r="Y6"/>
      <c r="Z6"/>
      <c r="AA6" s="2"/>
      <c r="AB6" s="2"/>
      <c r="AC6" s="5"/>
      <c r="AD6" s="5"/>
      <c r="AE6"/>
      <c r="AF6"/>
      <c r="AG6" s="130"/>
      <c r="AH6" s="155"/>
      <c r="AI6" s="155"/>
      <c r="AJ6" s="156"/>
      <c r="AK6" s="157"/>
      <c r="AN6" s="130"/>
      <c r="AO6" s="157"/>
      <c r="AP6" s="157"/>
    </row>
    <row r="7" spans="1:42" ht="15.6">
      <c r="T7" s="4"/>
      <c r="U7" s="52"/>
      <c r="V7" s="52"/>
      <c r="W7" s="1"/>
      <c r="X7" s="5"/>
      <c r="Y7"/>
      <c r="AA7" s="2"/>
      <c r="AB7"/>
    </row>
    <row r="8" spans="1:42" ht="15.6">
      <c r="T8" s="4"/>
      <c r="U8" s="52"/>
      <c r="V8" s="52"/>
      <c r="W8" s="1"/>
      <c r="X8" s="5"/>
      <c r="Y8"/>
      <c r="AA8" s="2"/>
      <c r="AB8"/>
    </row>
    <row r="9" spans="1:42" ht="15.6">
      <c r="T9" s="4"/>
      <c r="U9" s="52"/>
      <c r="V9" s="52"/>
      <c r="W9" s="1"/>
      <c r="X9" s="5"/>
      <c r="Y9"/>
      <c r="AA9" s="2"/>
      <c r="AB9"/>
    </row>
    <row r="10" spans="1:42" ht="15.6">
      <c r="T10" s="4"/>
      <c r="U10" s="52"/>
      <c r="V10" s="52"/>
      <c r="W10" s="1"/>
      <c r="X10" s="5"/>
      <c r="Y10"/>
      <c r="AA10" s="2"/>
      <c r="AB10"/>
    </row>
    <row r="11" spans="1:42" ht="16.5" customHeight="1">
      <c r="T11" s="4"/>
      <c r="U11" s="52"/>
      <c r="V11" s="52"/>
      <c r="W11" s="1"/>
      <c r="X11" s="5"/>
      <c r="Y11"/>
      <c r="AA11" s="2"/>
      <c r="AB11" s="5"/>
      <c r="AC11" s="5"/>
    </row>
    <row r="12" spans="1:42" ht="16.5" customHeight="1">
      <c r="T12" s="4"/>
      <c r="U12" s="52"/>
      <c r="V12" s="52"/>
      <c r="W12" s="1"/>
      <c r="X12" s="5"/>
      <c r="Y12"/>
      <c r="AA12" s="2"/>
      <c r="AB12" s="5"/>
      <c r="AC12" s="5"/>
    </row>
    <row r="13" spans="1:42" ht="15.6">
      <c r="T13" s="4"/>
      <c r="U13" s="52"/>
      <c r="V13" s="52"/>
      <c r="W13" s="1"/>
      <c r="X13" s="5"/>
      <c r="Y13"/>
      <c r="AA13" s="2"/>
      <c r="AB13"/>
    </row>
    <row r="14" spans="1:42" ht="15.6">
      <c r="T14" s="4"/>
      <c r="U14" s="52"/>
      <c r="V14" s="52"/>
      <c r="W14" s="1"/>
      <c r="X14" s="5"/>
      <c r="Y14"/>
      <c r="AA14" s="2"/>
      <c r="AB14"/>
    </row>
    <row r="15" spans="1:42">
      <c r="T15" s="4"/>
      <c r="U15" s="4"/>
      <c r="V15" s="4"/>
      <c r="W15" s="4"/>
      <c r="X15" s="4"/>
      <c r="Y15"/>
      <c r="AA15"/>
      <c r="AB15"/>
    </row>
    <row r="16" spans="1:42" ht="15.6">
      <c r="T16" s="4"/>
      <c r="U16" s="52"/>
      <c r="V16" s="52"/>
      <c r="W16" s="1"/>
      <c r="X16" s="5"/>
      <c r="Y16"/>
      <c r="AA16"/>
      <c r="AB16"/>
    </row>
    <row r="17" spans="20:30" ht="15.6">
      <c r="T17" s="4"/>
      <c r="U17" s="52"/>
      <c r="V17" s="52"/>
      <c r="W17" s="1"/>
      <c r="X17" s="5"/>
      <c r="Y17"/>
      <c r="AA17"/>
      <c r="AB17"/>
    </row>
    <row r="18" spans="20:30" ht="15.6">
      <c r="T18" s="4"/>
      <c r="U18" s="52"/>
      <c r="V18" s="52"/>
      <c r="W18" s="1"/>
      <c r="X18" s="5"/>
      <c r="Y18"/>
      <c r="AA18"/>
      <c r="AB18" s="2"/>
    </row>
    <row r="19" spans="20:30" ht="15.6">
      <c r="T19" s="4"/>
      <c r="U19" s="52"/>
      <c r="V19" s="52"/>
      <c r="W19" s="1"/>
      <c r="X19" s="5"/>
      <c r="Y19"/>
      <c r="Z19" s="2"/>
      <c r="AA19" s="2"/>
      <c r="AB19" s="4"/>
      <c r="AC19" s="4"/>
      <c r="AD19" s="4"/>
    </row>
    <row r="20" spans="20:30" ht="15.6">
      <c r="T20" s="4"/>
      <c r="U20" s="52"/>
      <c r="V20" s="52"/>
      <c r="W20" s="11"/>
      <c r="X20" s="5"/>
      <c r="Y20"/>
      <c r="Z20" s="2"/>
      <c r="AA20" s="2"/>
      <c r="AB20" s="9"/>
      <c r="AC20" s="9"/>
      <c r="AD20" s="9"/>
    </row>
    <row r="21" spans="20:30" ht="15.6">
      <c r="T21" s="4"/>
      <c r="U21" s="52"/>
      <c r="V21" s="51"/>
      <c r="W21" s="11"/>
      <c r="X21" s="5"/>
      <c r="Y21"/>
      <c r="Z21" s="1"/>
      <c r="AA21" s="1"/>
      <c r="AB21" s="9"/>
      <c r="AC21" s="9"/>
      <c r="AD21" s="9"/>
    </row>
    <row r="22" spans="20:30" ht="15.6">
      <c r="T22" s="4"/>
      <c r="U22" s="52"/>
      <c r="V22" s="52"/>
      <c r="W22" s="11"/>
      <c r="X22" s="5"/>
      <c r="Y22"/>
      <c r="Z22" s="1"/>
      <c r="AA22" s="1"/>
      <c r="AB22" s="9"/>
      <c r="AC22" s="9"/>
      <c r="AD22" s="9"/>
    </row>
    <row r="23" spans="20:30" ht="15.6">
      <c r="T23" s="4"/>
      <c r="U23" s="52"/>
      <c r="V23" s="52"/>
      <c r="W23" s="11"/>
      <c r="X23" s="5"/>
      <c r="Y23"/>
      <c r="Z23" s="1"/>
      <c r="AA23" s="1"/>
      <c r="AB23" s="9"/>
      <c r="AC23" s="9"/>
      <c r="AD23" s="9"/>
    </row>
    <row r="24" spans="20:30" ht="15.6">
      <c r="T24" s="4"/>
      <c r="U24" s="52"/>
      <c r="V24" s="52"/>
      <c r="W24" s="5"/>
      <c r="X24" s="5"/>
      <c r="Y24"/>
      <c r="Z24" s="1"/>
      <c r="AA24" s="1"/>
      <c r="AB24" s="9"/>
      <c r="AC24" s="9"/>
      <c r="AD24" s="9"/>
    </row>
    <row r="25" spans="20:30" ht="15.6">
      <c r="T25" s="4"/>
      <c r="U25" s="52"/>
      <c r="V25" s="52"/>
      <c r="W25" s="5"/>
      <c r="X25" s="5"/>
      <c r="Y25"/>
      <c r="Z25" s="1"/>
      <c r="AA25" s="1"/>
      <c r="AB25" s="9"/>
      <c r="AC25" s="9"/>
      <c r="AD25" s="9"/>
    </row>
    <row r="26" spans="20:30" ht="15.6">
      <c r="T26" s="4"/>
      <c r="U26" s="52"/>
      <c r="V26" s="52"/>
      <c r="W26" s="5"/>
      <c r="X26" s="5"/>
      <c r="Y26"/>
      <c r="Z26" s="1"/>
      <c r="AA26" s="1"/>
      <c r="AB26" s="9"/>
      <c r="AC26" s="9"/>
      <c r="AD26" s="9"/>
    </row>
    <row r="27" spans="20:30" ht="15.6">
      <c r="T27" s="4"/>
      <c r="U27" s="52"/>
      <c r="V27" s="52"/>
      <c r="W27" s="5"/>
      <c r="X27" s="5"/>
      <c r="Y27"/>
      <c r="Z27" s="1"/>
      <c r="AA27" s="1"/>
      <c r="AB27" s="9"/>
      <c r="AC27" s="9"/>
      <c r="AD27" s="9"/>
    </row>
    <row r="28" spans="20:30" ht="15.6">
      <c r="T28" s="4"/>
      <c r="U28" s="52"/>
      <c r="V28" s="52"/>
      <c r="W28" s="5"/>
      <c r="X28" s="5"/>
      <c r="Y28"/>
      <c r="Z28" s="1"/>
      <c r="AA28" s="1"/>
      <c r="AB28" s="9"/>
      <c r="AC28" s="9"/>
      <c r="AD28" s="9"/>
    </row>
    <row r="29" spans="20:30" ht="15.6">
      <c r="T29" s="4"/>
      <c r="U29" s="52"/>
      <c r="V29" s="52"/>
      <c r="W29" s="5"/>
      <c r="X29" s="5"/>
      <c r="Y29"/>
      <c r="Z29" s="1"/>
      <c r="AA29" s="1"/>
      <c r="AB29" s="9"/>
      <c r="AC29" s="9"/>
      <c r="AD29" s="9"/>
    </row>
    <row r="30" spans="20:30" ht="16.5" customHeight="1">
      <c r="T30" s="4"/>
      <c r="U30" s="52"/>
      <c r="V30" s="52"/>
      <c r="W30" s="5"/>
      <c r="X30" s="5"/>
      <c r="Y30"/>
      <c r="Z30" s="11"/>
      <c r="AA30" s="11"/>
      <c r="AB30" s="9"/>
      <c r="AC30" s="9"/>
      <c r="AD30" s="9"/>
    </row>
    <row r="31" spans="20:30" ht="16.5" customHeight="1">
      <c r="T31" s="4"/>
      <c r="U31" s="52"/>
      <c r="V31" s="52"/>
      <c r="W31" s="5"/>
      <c r="X31" s="5"/>
      <c r="Y31"/>
      <c r="Z31" s="11"/>
      <c r="AA31" s="11"/>
      <c r="AB31" s="9"/>
      <c r="AC31" s="9"/>
      <c r="AD31" s="9"/>
    </row>
    <row r="32" spans="20:30" ht="15.6">
      <c r="T32" s="4"/>
      <c r="U32" s="52"/>
      <c r="V32" s="51"/>
      <c r="W32" s="5"/>
      <c r="X32" s="5"/>
      <c r="Y32"/>
      <c r="Z32" s="11"/>
      <c r="AA32" s="11"/>
      <c r="AB32" s="9"/>
      <c r="AC32" s="9"/>
      <c r="AD32" s="9"/>
    </row>
    <row r="33" spans="20:30" ht="17.25" customHeight="1">
      <c r="T33" s="4"/>
      <c r="U33" s="52"/>
      <c r="W33"/>
      <c r="X33"/>
      <c r="Y33"/>
      <c r="Z33" s="11"/>
      <c r="AA33" s="11"/>
      <c r="AB33" s="9"/>
      <c r="AC33" s="9"/>
      <c r="AD33" s="9"/>
    </row>
    <row r="34" spans="20:30" ht="17.25" customHeight="1">
      <c r="T34" s="4"/>
      <c r="U34" s="52"/>
      <c r="V34" s="51"/>
      <c r="W34"/>
      <c r="X34" s="5"/>
      <c r="Y34"/>
      <c r="Z34" s="11"/>
      <c r="AA34" s="11"/>
      <c r="AB34" s="9"/>
      <c r="AC34" s="9"/>
      <c r="AD34" s="9"/>
    </row>
    <row r="35" spans="20:30" ht="15.6">
      <c r="T35" s="4"/>
      <c r="U35" s="52"/>
      <c r="V35" s="51"/>
      <c r="W35"/>
      <c r="X35" s="5"/>
      <c r="Y35"/>
      <c r="Z35" s="11"/>
      <c r="AA35" s="11"/>
      <c r="AB35" s="9"/>
      <c r="AC35" s="9"/>
      <c r="AD35" s="9"/>
    </row>
    <row r="36" spans="20:30" ht="15.6">
      <c r="T36" s="4"/>
      <c r="U36" s="52"/>
      <c r="V36" s="51"/>
      <c r="W36"/>
      <c r="X36"/>
      <c r="Y36"/>
      <c r="Z36" s="11"/>
      <c r="AA36" s="11"/>
      <c r="AB36" s="9"/>
      <c r="AC36" s="9"/>
      <c r="AD36" s="9"/>
    </row>
    <row r="37" spans="20:30" ht="15.6">
      <c r="T37" s="4"/>
      <c r="U37" s="52"/>
      <c r="V37" s="51"/>
      <c r="W37"/>
      <c r="X37"/>
      <c r="Y37"/>
      <c r="Z37" s="11"/>
      <c r="AA37" s="11"/>
      <c r="AB37" s="9"/>
      <c r="AC37" s="9"/>
      <c r="AD37" s="9"/>
    </row>
    <row r="38" spans="20:30" ht="15.6">
      <c r="T38" s="4"/>
      <c r="U38" s="52"/>
      <c r="V38" s="51"/>
      <c r="W38"/>
      <c r="X38"/>
      <c r="Y38"/>
      <c r="Z38" s="11"/>
      <c r="AA38" s="11"/>
      <c r="AB38" s="9"/>
      <c r="AC38" s="9"/>
      <c r="AD38" s="9"/>
    </row>
    <row r="39" spans="20:30" ht="15.6">
      <c r="T39" s="4"/>
      <c r="U39" s="52"/>
      <c r="V39" s="51"/>
      <c r="W39"/>
      <c r="X39"/>
      <c r="Y39"/>
      <c r="Z39" s="11"/>
      <c r="AA39" s="11"/>
      <c r="AB39" s="9"/>
      <c r="AC39" s="9"/>
      <c r="AD39" s="9"/>
    </row>
    <row r="40" spans="20:30" ht="15.6">
      <c r="T40" s="4"/>
      <c r="U40" s="52"/>
      <c r="V40" s="51"/>
      <c r="W40"/>
      <c r="X40"/>
      <c r="Y40"/>
      <c r="Z40" s="11"/>
      <c r="AA40" s="11"/>
      <c r="AB40" s="9"/>
      <c r="AC40" s="9"/>
      <c r="AD40" s="9"/>
    </row>
    <row r="41" spans="20:30" ht="21">
      <c r="T41" s="4"/>
      <c r="U41" s="52"/>
      <c r="V41" s="5"/>
      <c r="W41"/>
      <c r="X41"/>
      <c r="Y41"/>
      <c r="Z41" s="50"/>
      <c r="AA41" s="50"/>
      <c r="AB41"/>
    </row>
    <row r="42" spans="20:30">
      <c r="T42" s="4"/>
      <c r="U42" s="52"/>
      <c r="V42" s="4"/>
      <c r="W42" s="4"/>
      <c r="X42" s="4"/>
      <c r="Y42"/>
      <c r="AA42"/>
      <c r="AB42"/>
    </row>
    <row r="43" spans="20:30" ht="15.6">
      <c r="T43" s="4"/>
      <c r="U43" s="52"/>
      <c r="V43" s="14"/>
      <c r="W43" s="1"/>
      <c r="X43" s="18"/>
      <c r="Y43"/>
      <c r="Z43" s="1"/>
      <c r="AA43" s="5"/>
      <c r="AB43"/>
    </row>
    <row r="44" spans="20:30" ht="15.6">
      <c r="T44" s="4"/>
      <c r="U44" s="52"/>
      <c r="V44" s="14"/>
      <c r="W44" s="1"/>
      <c r="X44" s="18"/>
      <c r="Y44"/>
      <c r="AA44"/>
      <c r="AB44"/>
    </row>
    <row r="45" spans="20:30" ht="15.6">
      <c r="T45" s="4"/>
      <c r="U45" s="52"/>
      <c r="V45" s="14"/>
      <c r="W45" s="1"/>
      <c r="X45" s="18"/>
      <c r="Y45"/>
      <c r="AA45"/>
      <c r="AB45"/>
    </row>
    <row r="46" spans="20:30" ht="15.6">
      <c r="T46" s="4"/>
      <c r="U46" s="52"/>
      <c r="V46" s="14"/>
      <c r="W46" s="1"/>
      <c r="X46" s="18"/>
      <c r="Y46"/>
      <c r="AA46"/>
      <c r="AB46"/>
    </row>
    <row r="47" spans="20:30" ht="15.6">
      <c r="T47" s="4"/>
      <c r="U47" s="52"/>
      <c r="V47" s="14"/>
      <c r="W47" s="11"/>
      <c r="X47" s="18"/>
      <c r="Y47"/>
      <c r="AA47"/>
      <c r="AB47"/>
    </row>
    <row r="48" spans="20:30" ht="15.6">
      <c r="T48" s="4"/>
      <c r="U48" s="52"/>
      <c r="V48" s="14"/>
      <c r="W48" s="11"/>
      <c r="X48" s="18"/>
      <c r="Y48"/>
      <c r="AA48"/>
      <c r="AB48"/>
    </row>
    <row r="49" spans="20:28" ht="15.6">
      <c r="T49" s="4"/>
      <c r="U49" s="52"/>
      <c r="V49" s="14"/>
      <c r="W49" s="11"/>
      <c r="X49" s="18"/>
      <c r="Y49"/>
      <c r="AA49"/>
      <c r="AB49"/>
    </row>
    <row r="50" spans="20:28" ht="15.6">
      <c r="T50" s="4"/>
      <c r="U50" s="52"/>
      <c r="V50" s="14"/>
      <c r="W50" s="11"/>
      <c r="X50" s="18"/>
      <c r="Y50"/>
      <c r="AA50"/>
      <c r="AB50"/>
    </row>
    <row r="51" spans="20:28" ht="15.6">
      <c r="T51" s="4"/>
      <c r="U51" s="52"/>
      <c r="V51" s="14"/>
      <c r="W51" s="5"/>
      <c r="X51" s="18"/>
      <c r="Y51"/>
      <c r="AA51"/>
      <c r="AB51"/>
    </row>
    <row r="52" spans="20:28" ht="15.6">
      <c r="T52" s="4"/>
      <c r="U52" s="52"/>
      <c r="V52" s="14"/>
      <c r="W52" s="5"/>
      <c r="X52" s="18"/>
      <c r="Y52"/>
      <c r="AA52"/>
      <c r="AB52"/>
    </row>
    <row r="53" spans="20:28" ht="15.6">
      <c r="T53" s="4"/>
      <c r="U53" s="52"/>
      <c r="V53" s="14"/>
      <c r="W53" s="5"/>
      <c r="X53" s="18"/>
      <c r="Y53"/>
      <c r="AA53"/>
      <c r="AB53"/>
    </row>
    <row r="54" spans="20:28" ht="15.6">
      <c r="T54" s="4"/>
      <c r="U54" s="52"/>
      <c r="V54" s="14"/>
      <c r="W54" s="5"/>
      <c r="X54" s="18"/>
      <c r="Y54"/>
      <c r="AA54"/>
      <c r="AB54"/>
    </row>
    <row r="55" spans="20:28" ht="15.6">
      <c r="T55" s="4"/>
      <c r="U55" s="52"/>
      <c r="V55" s="14"/>
      <c r="W55" s="5"/>
      <c r="X55" s="18"/>
      <c r="Y55"/>
      <c r="AA55"/>
      <c r="AB55"/>
    </row>
    <row r="56" spans="20:28" ht="15.6">
      <c r="T56" s="4"/>
      <c r="U56" s="52"/>
      <c r="V56" s="14"/>
      <c r="W56" s="5"/>
      <c r="X56" s="18"/>
      <c r="Y56"/>
      <c r="AA56"/>
      <c r="AB56"/>
    </row>
    <row r="57" spans="20:28" ht="15.6">
      <c r="T57" s="4"/>
      <c r="U57" s="52"/>
      <c r="V57" s="14"/>
      <c r="W57" s="5"/>
      <c r="X57" s="18"/>
      <c r="Y57"/>
      <c r="AA57"/>
      <c r="AB57"/>
    </row>
    <row r="58" spans="20:28" ht="15.6">
      <c r="T58" s="4"/>
      <c r="U58" s="52"/>
      <c r="V58" s="14"/>
      <c r="W58" s="5"/>
      <c r="X58" s="18"/>
      <c r="Y58"/>
      <c r="AA58"/>
      <c r="AB58"/>
    </row>
    <row r="59" spans="20:28" ht="15.6">
      <c r="T59" s="4"/>
      <c r="U59" s="52"/>
      <c r="V59" s="14"/>
      <c r="W59" s="5"/>
      <c r="X59" s="18"/>
      <c r="Y59"/>
      <c r="AA59"/>
      <c r="AB59"/>
    </row>
    <row r="60" spans="20:28" ht="15.6">
      <c r="U60" s="52"/>
      <c r="V60" s="14"/>
      <c r="W60" s="5"/>
      <c r="X60" s="18"/>
      <c r="Y60"/>
      <c r="AA60"/>
      <c r="AB60"/>
    </row>
    <row r="61" spans="20:28" ht="15.6">
      <c r="U61" s="52"/>
      <c r="V61" s="14"/>
      <c r="W61" s="5"/>
      <c r="X61" s="18"/>
      <c r="Y61"/>
      <c r="AA61"/>
      <c r="AB61"/>
    </row>
    <row r="62" spans="20:28" ht="15.6">
      <c r="U62" s="52"/>
      <c r="V62" s="14"/>
      <c r="W62" s="5"/>
      <c r="X62" s="18"/>
      <c r="Y62"/>
      <c r="AA62"/>
      <c r="AB62"/>
    </row>
    <row r="63" spans="20:28" ht="15.6">
      <c r="U63" s="51"/>
      <c r="V63" s="14"/>
      <c r="W63" s="5"/>
      <c r="X63" s="18"/>
      <c r="Y63"/>
      <c r="AA63"/>
      <c r="AB63"/>
    </row>
    <row r="64" spans="20:28" ht="15.6">
      <c r="U64"/>
      <c r="V64" s="14"/>
      <c r="W64" s="5"/>
      <c r="X64" s="18"/>
      <c r="Y64"/>
      <c r="AA64"/>
      <c r="AB64"/>
    </row>
    <row r="65" spans="21:35" ht="15.6">
      <c r="U65" s="51"/>
      <c r="V65" s="14"/>
      <c r="W65" s="5"/>
      <c r="X65" s="18"/>
      <c r="Y65"/>
      <c r="AA65"/>
      <c r="AB65"/>
    </row>
    <row r="66" spans="21:35" ht="15.6">
      <c r="U66" s="51"/>
      <c r="V66" s="18"/>
      <c r="W66" s="5"/>
      <c r="X66" s="18"/>
      <c r="Y66"/>
      <c r="AA66"/>
      <c r="AE66" s="11"/>
      <c r="AF66" s="11"/>
    </row>
    <row r="67" spans="21:35" ht="15.6">
      <c r="U67" s="51"/>
      <c r="AE67" s="5"/>
      <c r="AF67" s="18"/>
      <c r="AG67" s="18"/>
      <c r="AI67" s="18"/>
    </row>
    <row r="68" spans="21:35" ht="15.6">
      <c r="U68" s="51"/>
      <c r="AE68" s="11"/>
      <c r="AF68" s="11"/>
    </row>
    <row r="69" spans="21:35" ht="15.6">
      <c r="U69" s="51"/>
      <c r="AE69" s="11"/>
      <c r="AF69" s="11"/>
    </row>
    <row r="70" spans="21:35" ht="15.6">
      <c r="U70" s="51"/>
      <c r="AE70" s="2"/>
      <c r="AF70" s="5"/>
      <c r="AG70" s="5"/>
    </row>
    <row r="71" spans="21:35" ht="15.6">
      <c r="U71" s="51"/>
      <c r="AE71" s="4"/>
      <c r="AF71" s="4"/>
      <c r="AG71" s="4"/>
      <c r="AH71" s="4"/>
      <c r="AI71" s="4"/>
    </row>
    <row r="72" spans="21:35" ht="15.6">
      <c r="U72" s="5"/>
      <c r="AE72" s="4"/>
      <c r="AF72" s="11"/>
      <c r="AG72" s="11"/>
      <c r="AH72" s="1"/>
      <c r="AI72" s="5"/>
    </row>
    <row r="73" spans="21:35" ht="15.6">
      <c r="U73" s="4"/>
      <c r="AE73" s="4"/>
      <c r="AF73" s="11"/>
      <c r="AG73" s="11"/>
      <c r="AH73" s="1"/>
      <c r="AI73" s="5"/>
    </row>
    <row r="74" spans="21:35" ht="15.6">
      <c r="U74" s="14"/>
      <c r="AE74" s="4"/>
      <c r="AF74" s="11"/>
      <c r="AG74" s="11"/>
      <c r="AH74" s="1"/>
      <c r="AI74" s="5"/>
    </row>
    <row r="75" spans="21:35" ht="15.6">
      <c r="U75" s="14"/>
      <c r="AE75" s="4"/>
      <c r="AF75" s="11"/>
      <c r="AG75" s="11"/>
      <c r="AH75" s="1"/>
      <c r="AI75" s="5"/>
    </row>
    <row r="76" spans="21:35" ht="15.6">
      <c r="U76" s="14"/>
      <c r="AE76" s="4"/>
      <c r="AF76" s="11"/>
      <c r="AG76" s="11"/>
      <c r="AH76" s="11"/>
      <c r="AI76" s="5"/>
    </row>
    <row r="77" spans="21:35" ht="15.6">
      <c r="U77" s="14"/>
      <c r="AE77" s="4"/>
      <c r="AF77" s="11"/>
      <c r="AG77" s="11"/>
      <c r="AH77" s="11"/>
      <c r="AI77" s="5"/>
    </row>
    <row r="78" spans="21:35" ht="15.6">
      <c r="U78" s="14"/>
      <c r="AE78" s="4"/>
      <c r="AF78" s="11"/>
      <c r="AG78" s="11"/>
      <c r="AH78" s="11"/>
      <c r="AI78" s="5"/>
    </row>
    <row r="79" spans="21:35" ht="15.6">
      <c r="U79" s="14"/>
      <c r="AE79" s="4"/>
      <c r="AF79" s="11"/>
      <c r="AG79" s="11"/>
      <c r="AH79" s="11"/>
      <c r="AI79" s="5"/>
    </row>
    <row r="80" spans="21:35" ht="15.6">
      <c r="U80" s="14"/>
      <c r="AE80" s="4"/>
      <c r="AF80" s="11"/>
      <c r="AG80" s="11"/>
      <c r="AH80" s="5"/>
      <c r="AI80" s="5"/>
    </row>
    <row r="81" spans="21:35" ht="15.6">
      <c r="U81" s="14"/>
      <c r="AE81" s="4"/>
      <c r="AF81" s="11"/>
      <c r="AG81" s="11"/>
      <c r="AH81" s="5"/>
      <c r="AI81" s="5"/>
    </row>
    <row r="82" spans="21:35" ht="15.6">
      <c r="U82" s="14"/>
      <c r="AE82" s="4"/>
      <c r="AF82" s="11"/>
      <c r="AG82" s="11"/>
      <c r="AH82" s="5"/>
      <c r="AI82" s="5"/>
    </row>
    <row r="83" spans="21:35" ht="15.6">
      <c r="U83" s="14"/>
      <c r="AE83" s="4"/>
      <c r="AF83" s="11"/>
      <c r="AG83" s="11"/>
      <c r="AH83" s="5"/>
      <c r="AI83" s="5"/>
    </row>
    <row r="84" spans="21:35" ht="15.6">
      <c r="U84" s="14"/>
      <c r="AE84" s="4"/>
      <c r="AF84" s="11"/>
      <c r="AG84" s="11"/>
      <c r="AH84" s="5"/>
      <c r="AI84" s="5"/>
    </row>
    <row r="85" spans="21:35" ht="15.6">
      <c r="U85" s="14"/>
      <c r="AE85" s="4"/>
      <c r="AF85" s="11"/>
      <c r="AG85" s="11"/>
      <c r="AH85" s="5"/>
      <c r="AI85" s="5"/>
    </row>
    <row r="86" spans="21:35" ht="15.6">
      <c r="U86" s="14"/>
      <c r="AE86" s="4"/>
      <c r="AF86" s="11"/>
      <c r="AG86" s="11"/>
      <c r="AH86" s="5"/>
      <c r="AI86" s="5"/>
    </row>
    <row r="87" spans="21:35" ht="15.6">
      <c r="U87" s="14"/>
      <c r="AE87" s="4"/>
      <c r="AF87" s="11"/>
      <c r="AG87" s="11"/>
      <c r="AH87" s="5"/>
      <c r="AI87" s="5"/>
    </row>
    <row r="88" spans="21:35" ht="15.6">
      <c r="U88" s="14"/>
      <c r="AE88" s="4"/>
      <c r="AF88" s="5"/>
      <c r="AG88" s="5"/>
      <c r="AH88" s="5"/>
      <c r="AI88" s="5"/>
    </row>
    <row r="89" spans="21:35">
      <c r="U89" s="14"/>
      <c r="AE89" s="11"/>
      <c r="AF89" s="11"/>
    </row>
    <row r="90" spans="21:35" ht="15.6">
      <c r="U90" s="14"/>
      <c r="AE90" s="5"/>
      <c r="AF90" s="5"/>
      <c r="AG90" s="5"/>
      <c r="AI90" s="5"/>
    </row>
    <row r="91" spans="21:35">
      <c r="U91" s="14"/>
      <c r="AE91" s="11"/>
      <c r="AF91" s="11"/>
    </row>
    <row r="92" spans="21:35">
      <c r="U92" s="14"/>
      <c r="AE92" s="11"/>
      <c r="AF92" s="11"/>
    </row>
    <row r="93" spans="21:35" ht="15.6">
      <c r="U93" s="14"/>
      <c r="AE93" s="2"/>
      <c r="AF93" s="5"/>
      <c r="AG93" s="5"/>
      <c r="AI93" s="2"/>
    </row>
    <row r="94" spans="21:35">
      <c r="U94" s="14"/>
      <c r="AE94" s="4"/>
      <c r="AF94" s="4"/>
      <c r="AG94" s="4"/>
      <c r="AH94" s="4"/>
      <c r="AI94" s="4"/>
    </row>
    <row r="95" spans="21:35" ht="15.6">
      <c r="U95" s="14"/>
      <c r="AE95" s="4"/>
      <c r="AF95" s="11"/>
      <c r="AG95" s="11"/>
      <c r="AH95" s="1"/>
      <c r="AI95" s="5"/>
    </row>
    <row r="96" spans="21:35" ht="15.6">
      <c r="U96" s="14"/>
      <c r="AE96" s="4"/>
      <c r="AF96" s="11"/>
      <c r="AG96" s="11"/>
      <c r="AH96" s="1"/>
      <c r="AI96" s="5"/>
    </row>
    <row r="97" spans="21:35" ht="15.6">
      <c r="U97" s="18"/>
      <c r="AE97" s="4"/>
      <c r="AF97" s="11"/>
      <c r="AG97" s="11"/>
      <c r="AH97" s="1"/>
      <c r="AI97" s="5"/>
    </row>
    <row r="98" spans="21:35" ht="15.6">
      <c r="AE98" s="4"/>
      <c r="AF98" s="11"/>
      <c r="AG98" s="11"/>
      <c r="AH98" s="1"/>
      <c r="AI98" s="5"/>
    </row>
    <row r="99" spans="21:35" ht="15.6">
      <c r="AE99" s="4"/>
      <c r="AF99" s="11"/>
      <c r="AG99" s="11"/>
      <c r="AH99" s="11"/>
      <c r="AI99" s="5"/>
    </row>
    <row r="100" spans="21:35" ht="15.6">
      <c r="AE100" s="4"/>
      <c r="AF100" s="11"/>
      <c r="AG100" s="11"/>
      <c r="AH100" s="11"/>
      <c r="AI100" s="5"/>
    </row>
    <row r="101" spans="21:35" ht="15.6">
      <c r="AE101" s="4"/>
      <c r="AF101" s="11"/>
      <c r="AG101" s="11"/>
      <c r="AH101" s="11"/>
      <c r="AI101" s="5"/>
    </row>
    <row r="102" spans="21:35" ht="15.6">
      <c r="AE102" s="4"/>
      <c r="AF102" s="11"/>
      <c r="AG102" s="11"/>
      <c r="AH102" s="11"/>
      <c r="AI102" s="5"/>
    </row>
    <row r="103" spans="21:35" ht="15.6">
      <c r="AE103" s="4"/>
      <c r="AF103" s="11"/>
      <c r="AG103" s="11"/>
      <c r="AH103" s="5"/>
      <c r="AI103" s="5"/>
    </row>
    <row r="104" spans="21:35" ht="15.6">
      <c r="AE104" s="4"/>
      <c r="AF104" s="11"/>
      <c r="AG104" s="11"/>
      <c r="AH104" s="5"/>
      <c r="AI104" s="5"/>
    </row>
    <row r="105" spans="21:35" ht="15.6">
      <c r="AE105" s="4"/>
      <c r="AF105" s="11"/>
      <c r="AG105" s="11"/>
      <c r="AH105" s="5"/>
      <c r="AI105" s="5"/>
    </row>
    <row r="106" spans="21:35" ht="15.6">
      <c r="AE106" s="4"/>
      <c r="AF106" s="11"/>
      <c r="AG106" s="11"/>
      <c r="AH106" s="5"/>
      <c r="AI106" s="5"/>
    </row>
    <row r="107" spans="21:35" ht="15.6">
      <c r="AE107" s="4"/>
      <c r="AF107" s="11"/>
      <c r="AG107" s="11"/>
      <c r="AH107" s="5"/>
      <c r="AI107" s="5"/>
    </row>
    <row r="108" spans="21:35" ht="15.6">
      <c r="AE108" s="4"/>
      <c r="AF108" s="11"/>
      <c r="AG108" s="11"/>
      <c r="AH108" s="5"/>
      <c r="AI108" s="5"/>
    </row>
    <row r="109" spans="21:35" ht="15.6">
      <c r="AE109" s="4"/>
      <c r="AF109" s="11"/>
      <c r="AG109" s="11"/>
      <c r="AH109" s="5"/>
      <c r="AI109" s="5"/>
    </row>
    <row r="110" spans="21:35" ht="15.6">
      <c r="AE110" s="4"/>
      <c r="AF110" s="11"/>
      <c r="AG110" s="11"/>
      <c r="AH110" s="5"/>
      <c r="AI110" s="5"/>
    </row>
    <row r="111" spans="21:35" ht="15.6">
      <c r="AE111" s="4"/>
      <c r="AF111" s="5"/>
      <c r="AG111" s="5"/>
      <c r="AH111" s="5"/>
      <c r="AI111" s="5"/>
    </row>
    <row r="112" spans="21:35">
      <c r="AE112" s="11"/>
      <c r="AF112" s="11"/>
    </row>
    <row r="113" spans="31:35" ht="15.6">
      <c r="AE113" s="5"/>
      <c r="AF113" s="5"/>
      <c r="AG113" s="5"/>
      <c r="AI113" s="5"/>
    </row>
    <row r="114" spans="31:35">
      <c r="AE114" s="11"/>
      <c r="AF114" s="11"/>
    </row>
    <row r="115" spans="31:35">
      <c r="AE115" s="11"/>
      <c r="AF115" s="11"/>
    </row>
    <row r="116" spans="31:35">
      <c r="AE116" s="11"/>
      <c r="AF116" s="11"/>
    </row>
    <row r="117" spans="31:35">
      <c r="AE117" s="11"/>
      <c r="AF117" s="11"/>
    </row>
    <row r="118" spans="31:35">
      <c r="AE118" s="11"/>
      <c r="AF118" s="11"/>
    </row>
    <row r="119" spans="31:35">
      <c r="AE119" s="11"/>
      <c r="AF119" s="11"/>
    </row>
    <row r="120" spans="31:35">
      <c r="AE120" s="11"/>
      <c r="AF120" s="11"/>
    </row>
    <row r="121" spans="31:35">
      <c r="AE121" s="11"/>
      <c r="AF121" s="11"/>
    </row>
    <row r="122" spans="31:35">
      <c r="AE122" s="11"/>
      <c r="AF122" s="11"/>
    </row>
    <row r="123" spans="31:35">
      <c r="AE123" s="11"/>
      <c r="AF123" s="11"/>
    </row>
    <row r="124" spans="31:35">
      <c r="AE124" s="11"/>
      <c r="AF124" s="11"/>
    </row>
    <row r="125" spans="31:35">
      <c r="AE125" s="11"/>
      <c r="AF125" s="11"/>
    </row>
    <row r="126" spans="31:35">
      <c r="AE126" s="11"/>
      <c r="AF126" s="11"/>
    </row>
    <row r="127" spans="31:35">
      <c r="AE127" s="11"/>
      <c r="AF127" s="11"/>
    </row>
    <row r="128" spans="31:35">
      <c r="AE128" s="11"/>
      <c r="AF128" s="11"/>
    </row>
    <row r="129" spans="31:32">
      <c r="AE129" s="11"/>
      <c r="AF129" s="11"/>
    </row>
    <row r="130" spans="31:32">
      <c r="AE130" s="11"/>
      <c r="AF130" s="11"/>
    </row>
    <row r="131" spans="31:32">
      <c r="AE131" s="11"/>
      <c r="AF131" s="11"/>
    </row>
    <row r="132" spans="31:32">
      <c r="AE132" s="11"/>
      <c r="AF132" s="11"/>
    </row>
    <row r="133" spans="31:32">
      <c r="AE133" s="11"/>
      <c r="AF133" s="11"/>
    </row>
    <row r="134" spans="31:32">
      <c r="AE134" s="11"/>
      <c r="AF134" s="11"/>
    </row>
    <row r="135" spans="31:32">
      <c r="AE135" s="11"/>
      <c r="AF135" s="11"/>
    </row>
    <row r="136" spans="31:32">
      <c r="AE136" s="11"/>
      <c r="AF136" s="11"/>
    </row>
    <row r="137" spans="31:32">
      <c r="AE137" s="11"/>
      <c r="AF137" s="11"/>
    </row>
    <row r="138" spans="31:32">
      <c r="AE138" s="11"/>
      <c r="AF138" s="11"/>
    </row>
    <row r="139" spans="31:32">
      <c r="AE139" s="11"/>
      <c r="AF139" s="11"/>
    </row>
    <row r="140" spans="31:32">
      <c r="AE140" s="11"/>
      <c r="AF140" s="11"/>
    </row>
    <row r="141" spans="31:32">
      <c r="AE141" s="11"/>
      <c r="AF141" s="11"/>
    </row>
    <row r="142" spans="31:32">
      <c r="AE142" s="11"/>
      <c r="AF142" s="11"/>
    </row>
    <row r="143" spans="31:32">
      <c r="AE143" s="11"/>
      <c r="AF143" s="11"/>
    </row>
    <row r="144" spans="31:32">
      <c r="AE144" s="11"/>
      <c r="AF144" s="11"/>
    </row>
    <row r="145" spans="27:32">
      <c r="AE145" s="11"/>
      <c r="AF145" s="11"/>
    </row>
    <row r="146" spans="27:32">
      <c r="AE146" s="11"/>
      <c r="AF146" s="11"/>
    </row>
    <row r="147" spans="27:32">
      <c r="AE147" s="11"/>
      <c r="AF147" s="11"/>
    </row>
    <row r="148" spans="27:32">
      <c r="AE148" s="11"/>
      <c r="AF148" s="11"/>
    </row>
    <row r="149" spans="27:32">
      <c r="AE149" s="11"/>
      <c r="AF149" s="11"/>
    </row>
    <row r="150" spans="27:32">
      <c r="AE150" s="11"/>
      <c r="AF150" s="11"/>
    </row>
    <row r="151" spans="27:32">
      <c r="AE151" s="11"/>
      <c r="AF151" s="11"/>
    </row>
    <row r="152" spans="27:32">
      <c r="AE152" s="11"/>
      <c r="AF152" s="11"/>
    </row>
    <row r="153" spans="27:32">
      <c r="AA153" s="9" t="s">
        <v>555</v>
      </c>
      <c r="AE153" s="11"/>
      <c r="AF153" s="11"/>
    </row>
    <row r="154" spans="27:32">
      <c r="AE154" s="11"/>
      <c r="AF154" s="11"/>
    </row>
    <row r="155" spans="27:32">
      <c r="AE155" s="11"/>
      <c r="AF155" s="11"/>
    </row>
    <row r="156" spans="27:32">
      <c r="AE156" s="11"/>
      <c r="AF156" s="11"/>
    </row>
    <row r="157" spans="27:32">
      <c r="AE157" s="11"/>
      <c r="AF157" s="11"/>
    </row>
    <row r="158" spans="27:32">
      <c r="AE158" s="11"/>
      <c r="AF158" s="11"/>
    </row>
    <row r="159" spans="27:32">
      <c r="AE159" s="11"/>
      <c r="AF159" s="11"/>
    </row>
    <row r="160" spans="27:32">
      <c r="AE160" s="11"/>
      <c r="AF160" s="11"/>
    </row>
    <row r="161" spans="31:32">
      <c r="AE161" s="11"/>
      <c r="AF161" s="11"/>
    </row>
    <row r="162" spans="31:32">
      <c r="AE162" s="11"/>
      <c r="AF162" s="11"/>
    </row>
    <row r="163" spans="31:32">
      <c r="AE163" s="11"/>
      <c r="AF163" s="11"/>
    </row>
    <row r="164" spans="31:32">
      <c r="AE164" s="11"/>
      <c r="AF164" s="11"/>
    </row>
    <row r="165" spans="31:32">
      <c r="AE165" s="11"/>
      <c r="AF165" s="11"/>
    </row>
    <row r="166" spans="31:32">
      <c r="AE166" s="11"/>
      <c r="AF166" s="11"/>
    </row>
    <row r="167" spans="31:32">
      <c r="AE167" s="11"/>
      <c r="AF167" s="11"/>
    </row>
    <row r="168" spans="31:32">
      <c r="AE168" s="11"/>
      <c r="AF168" s="11"/>
    </row>
    <row r="193" spans="22:30">
      <c r="AB193" s="146"/>
      <c r="AC193" s="12"/>
      <c r="AD193" s="12"/>
    </row>
    <row r="194" spans="22:30">
      <c r="V194" s="12"/>
      <c r="W194" s="146"/>
      <c r="X194" s="146"/>
      <c r="Y194" s="146"/>
      <c r="Z194" s="12"/>
      <c r="AA194" s="65"/>
      <c r="AB194" s="146"/>
      <c r="AC194" s="12"/>
      <c r="AD194" s="12"/>
    </row>
    <row r="195" spans="22:30">
      <c r="V195" s="12"/>
      <c r="W195" s="146"/>
      <c r="X195" s="146"/>
      <c r="Y195" s="146"/>
      <c r="Z195" s="12"/>
      <c r="AA195" s="65"/>
      <c r="AB195" s="146"/>
      <c r="AC195" s="12"/>
      <c r="AD195" s="12"/>
    </row>
    <row r="196" spans="22:30">
      <c r="V196" s="12"/>
      <c r="W196" s="146"/>
      <c r="X196" s="146"/>
      <c r="Y196" s="146"/>
      <c r="Z196" s="12"/>
      <c r="AA196" s="65"/>
      <c r="AB196" s="146"/>
      <c r="AC196" s="12"/>
      <c r="AD196" s="12"/>
    </row>
    <row r="197" spans="22:30">
      <c r="V197" s="12"/>
      <c r="W197" s="146"/>
      <c r="X197" s="146"/>
      <c r="Y197" s="146"/>
      <c r="Z197" s="12"/>
      <c r="AA197" s="65"/>
      <c r="AB197" s="146"/>
      <c r="AC197" s="12"/>
      <c r="AD197" s="12"/>
    </row>
    <row r="198" spans="22:30">
      <c r="V198" s="12"/>
      <c r="W198" s="146"/>
      <c r="X198" s="146"/>
      <c r="Y198" s="146"/>
      <c r="Z198" s="12"/>
      <c r="AA198" s="65"/>
      <c r="AB198" s="146"/>
      <c r="AC198" s="12"/>
      <c r="AD198" s="12"/>
    </row>
    <row r="199" spans="22:30">
      <c r="V199" s="12"/>
      <c r="W199" s="146"/>
      <c r="X199" s="146"/>
      <c r="Y199" s="146"/>
      <c r="Z199" s="12"/>
      <c r="AA199" s="65"/>
      <c r="AB199" s="146"/>
      <c r="AC199" s="12"/>
      <c r="AD199" s="12"/>
    </row>
    <row r="200" spans="22:30">
      <c r="V200" s="12"/>
      <c r="W200" s="146"/>
      <c r="X200" s="146"/>
      <c r="Y200" s="146"/>
      <c r="Z200" s="12"/>
      <c r="AA200" s="65"/>
      <c r="AB200" s="146"/>
      <c r="AC200" s="12"/>
      <c r="AD200" s="12"/>
    </row>
    <row r="201" spans="22:30">
      <c r="V201" s="12"/>
      <c r="W201" s="146"/>
      <c r="X201" s="146"/>
      <c r="Y201" s="146"/>
      <c r="Z201" s="12"/>
      <c r="AA201" s="65"/>
      <c r="AB201" s="146"/>
      <c r="AC201" s="12"/>
      <c r="AD201" s="12"/>
    </row>
    <row r="202" spans="22:30">
      <c r="V202" s="12"/>
      <c r="W202" s="146"/>
      <c r="X202" s="146"/>
      <c r="Y202" s="146"/>
      <c r="Z202" s="12"/>
      <c r="AA202" s="65"/>
      <c r="AB202" s="146"/>
      <c r="AC202" s="12"/>
      <c r="AD202" s="12"/>
    </row>
    <row r="203" spans="22:30">
      <c r="V203" s="12"/>
      <c r="W203" s="146"/>
      <c r="X203" s="146"/>
      <c r="Y203" s="146"/>
      <c r="Z203" s="12"/>
      <c r="AA203" s="65"/>
      <c r="AB203" s="146"/>
      <c r="AC203" s="12"/>
      <c r="AD203" s="12"/>
    </row>
    <row r="204" spans="22:30">
      <c r="V204" s="12"/>
      <c r="W204" s="146"/>
      <c r="X204" s="146"/>
      <c r="Y204" s="146"/>
      <c r="Z204" s="12"/>
      <c r="AA204" s="65"/>
      <c r="AB204" s="146"/>
      <c r="AC204" s="12"/>
      <c r="AD204" s="12"/>
    </row>
    <row r="205" spans="22:30">
      <c r="V205" s="12"/>
      <c r="W205" s="146"/>
      <c r="X205" s="146"/>
      <c r="Y205" s="146"/>
      <c r="Z205" s="12"/>
      <c r="AA205" s="65"/>
      <c r="AB205" s="146"/>
      <c r="AC205" s="12"/>
      <c r="AD205" s="12"/>
    </row>
    <row r="206" spans="22:30">
      <c r="V206" s="12"/>
      <c r="W206" s="146"/>
      <c r="X206" s="146"/>
      <c r="Y206" s="146"/>
      <c r="Z206" s="12"/>
      <c r="AA206" s="65"/>
      <c r="AB206" s="146"/>
      <c r="AC206" s="12"/>
      <c r="AD206" s="12"/>
    </row>
    <row r="207" spans="22:30">
      <c r="V207" s="12"/>
      <c r="W207" s="146"/>
      <c r="X207" s="146"/>
      <c r="Y207" s="146"/>
      <c r="Z207" s="12"/>
      <c r="AA207" s="65"/>
      <c r="AB207" s="146"/>
      <c r="AC207" s="12"/>
      <c r="AD207" s="12"/>
    </row>
    <row r="208" spans="22:30">
      <c r="V208" s="12"/>
      <c r="W208" s="146"/>
      <c r="X208" s="146"/>
      <c r="Y208" s="146"/>
      <c r="Z208" s="12"/>
      <c r="AA208" s="65"/>
      <c r="AB208" s="146"/>
      <c r="AC208" s="12"/>
      <c r="AD208" s="12"/>
    </row>
    <row r="209" spans="22:30">
      <c r="V209" s="12"/>
      <c r="W209" s="146"/>
      <c r="X209" s="146"/>
      <c r="Y209" s="146"/>
      <c r="Z209" s="12"/>
      <c r="AA209" s="65"/>
      <c r="AB209" s="146"/>
      <c r="AC209" s="12"/>
      <c r="AD209" s="12"/>
    </row>
    <row r="210" spans="22:30">
      <c r="V210" s="12"/>
      <c r="W210" s="146"/>
      <c r="X210" s="146"/>
      <c r="Y210" s="146"/>
      <c r="Z210" s="12"/>
      <c r="AA210" s="65"/>
      <c r="AB210" s="146"/>
      <c r="AC210" s="12"/>
      <c r="AD210" s="12"/>
    </row>
    <row r="211" spans="22:30">
      <c r="V211" s="12"/>
      <c r="W211" s="146"/>
      <c r="X211" s="146"/>
      <c r="Y211" s="146"/>
      <c r="Z211" s="12"/>
      <c r="AA211" s="65"/>
      <c r="AB211" s="146"/>
      <c r="AC211" s="12"/>
      <c r="AD211" s="12"/>
    </row>
    <row r="212" spans="22:30">
      <c r="V212" s="12"/>
      <c r="W212" s="146"/>
      <c r="X212" s="146"/>
      <c r="Y212" s="146"/>
      <c r="Z212" s="12"/>
      <c r="AA212" s="65"/>
      <c r="AB212" s="146"/>
      <c r="AC212" s="12"/>
      <c r="AD212" s="12"/>
    </row>
    <row r="213" spans="22:30">
      <c r="V213" s="12"/>
      <c r="W213" s="146"/>
      <c r="X213" s="146"/>
      <c r="Y213" s="146"/>
      <c r="Z213" s="12"/>
      <c r="AA213" s="65"/>
      <c r="AB213" s="146"/>
      <c r="AC213" s="12"/>
      <c r="AD213" s="12"/>
    </row>
    <row r="214" spans="22:30">
      <c r="V214" s="12"/>
      <c r="W214" s="146"/>
      <c r="X214" s="146"/>
      <c r="Y214" s="146"/>
      <c r="Z214" s="12"/>
      <c r="AA214" s="65"/>
      <c r="AB214" s="146"/>
      <c r="AC214" s="12"/>
      <c r="AD214" s="12"/>
    </row>
    <row r="215" spans="22:30">
      <c r="V215" s="12"/>
      <c r="W215" s="146"/>
      <c r="X215" s="146"/>
      <c r="Y215" s="146"/>
      <c r="Z215" s="12"/>
      <c r="AA215" s="65"/>
      <c r="AB215" s="146"/>
      <c r="AC215" s="12"/>
      <c r="AD215" s="12"/>
    </row>
    <row r="216" spans="22:30">
      <c r="V216" s="12"/>
      <c r="W216" s="146"/>
      <c r="X216" s="146"/>
      <c r="Y216" s="146"/>
      <c r="Z216" s="12"/>
      <c r="AA216" s="65"/>
      <c r="AB216" s="146"/>
      <c r="AC216" s="12"/>
      <c r="AD216" s="12"/>
    </row>
    <row r="217" spans="22:30">
      <c r="V217" s="12"/>
      <c r="W217" s="146"/>
      <c r="X217" s="146"/>
      <c r="Y217" s="146"/>
      <c r="Z217" s="12"/>
      <c r="AA217" s="65"/>
      <c r="AB217" s="146"/>
      <c r="AC217" s="12"/>
      <c r="AD217" s="12"/>
    </row>
    <row r="218" spans="22:30">
      <c r="V218" s="12"/>
      <c r="W218" s="146"/>
      <c r="X218" s="146"/>
      <c r="Y218" s="146"/>
      <c r="Z218" s="12"/>
      <c r="AA218" s="65"/>
      <c r="AB218" s="146"/>
      <c r="AC218" s="12"/>
      <c r="AD218" s="12"/>
    </row>
    <row r="219" spans="22:30">
      <c r="V219" s="12"/>
      <c r="W219" s="146"/>
      <c r="X219" s="146"/>
      <c r="Y219" s="146"/>
      <c r="Z219" s="12"/>
      <c r="AA219" s="65"/>
      <c r="AB219" s="146"/>
      <c r="AC219" s="12"/>
      <c r="AD219" s="12"/>
    </row>
    <row r="220" spans="22:30">
      <c r="V220" s="12"/>
      <c r="W220" s="146"/>
      <c r="X220" s="146"/>
      <c r="Y220" s="146"/>
      <c r="Z220" s="12"/>
      <c r="AA220" s="65"/>
      <c r="AB220" s="146"/>
      <c r="AC220" s="12"/>
      <c r="AD220" s="12"/>
    </row>
    <row r="221" spans="22:30">
      <c r="V221" s="12"/>
      <c r="W221" s="146"/>
      <c r="X221" s="146"/>
      <c r="Y221" s="146"/>
      <c r="Z221" s="12"/>
      <c r="AA221" s="65"/>
      <c r="AB221" s="146"/>
      <c r="AC221" s="12"/>
      <c r="AD221" s="12"/>
    </row>
    <row r="222" spans="22:30">
      <c r="V222" s="12"/>
      <c r="W222" s="146"/>
      <c r="X222" s="146"/>
      <c r="Y222" s="146"/>
      <c r="Z222" s="12"/>
      <c r="AA222" s="65"/>
      <c r="AB222" s="146"/>
      <c r="AC222" s="12"/>
      <c r="AD222" s="12"/>
    </row>
    <row r="223" spans="22:30">
      <c r="V223" s="12"/>
      <c r="W223" s="146"/>
      <c r="X223" s="146"/>
      <c r="Y223" s="146"/>
      <c r="Z223" s="12"/>
      <c r="AA223" s="65"/>
      <c r="AB223" s="146"/>
      <c r="AC223" s="12"/>
      <c r="AD223" s="12"/>
    </row>
    <row r="224" spans="22:30">
      <c r="V224" s="12"/>
      <c r="W224" s="146"/>
      <c r="X224" s="146"/>
      <c r="Y224" s="146"/>
      <c r="Z224" s="12"/>
      <c r="AA224" s="65"/>
      <c r="AB224" s="146"/>
      <c r="AC224" s="12"/>
      <c r="AD224" s="12"/>
    </row>
    <row r="225" spans="20:30">
      <c r="T225" s="146"/>
      <c r="U225" s="146"/>
      <c r="V225" s="12"/>
      <c r="W225" s="146"/>
      <c r="X225" s="146"/>
      <c r="Y225" s="146"/>
      <c r="Z225" s="12"/>
      <c r="AA225" s="65"/>
      <c r="AB225" s="146"/>
      <c r="AC225" s="12"/>
      <c r="AD225" s="12"/>
    </row>
    <row r="226" spans="20:30">
      <c r="T226" s="146"/>
      <c r="U226" s="146"/>
      <c r="V226" s="12"/>
      <c r="W226" s="146"/>
      <c r="X226" s="146"/>
      <c r="Y226" s="146"/>
      <c r="Z226" s="12"/>
      <c r="AA226" s="65"/>
      <c r="AB226" s="146"/>
      <c r="AC226" s="12"/>
      <c r="AD226" s="12"/>
    </row>
    <row r="227" spans="20:30">
      <c r="T227" s="146"/>
      <c r="U227" s="146"/>
      <c r="V227" s="12"/>
      <c r="W227" s="146"/>
      <c r="X227" s="146"/>
      <c r="Y227" s="146"/>
      <c r="Z227" s="12"/>
      <c r="AA227" s="65"/>
      <c r="AB227" s="146"/>
      <c r="AC227" s="12"/>
      <c r="AD227" s="12"/>
    </row>
    <row r="228" spans="20:30">
      <c r="T228" s="146"/>
      <c r="U228" s="146"/>
      <c r="V228" s="12"/>
      <c r="W228" s="146"/>
      <c r="X228" s="146"/>
      <c r="Y228" s="146"/>
      <c r="Z228" s="12"/>
      <c r="AA228" s="65"/>
      <c r="AB228" s="146"/>
      <c r="AC228" s="12"/>
      <c r="AD228" s="12"/>
    </row>
    <row r="229" spans="20:30">
      <c r="T229" s="146"/>
      <c r="U229" s="146"/>
      <c r="V229" s="12"/>
      <c r="W229" s="146"/>
      <c r="X229" s="146"/>
      <c r="Y229" s="146"/>
      <c r="Z229" s="12"/>
      <c r="AA229" s="65"/>
      <c r="AB229" s="146"/>
      <c r="AC229" s="12"/>
      <c r="AD229" s="12"/>
    </row>
    <row r="230" spans="20:30">
      <c r="T230" s="146"/>
      <c r="U230" s="146"/>
      <c r="V230" s="12"/>
      <c r="W230" s="146"/>
      <c r="X230" s="146"/>
      <c r="Y230" s="146"/>
      <c r="Z230" s="12"/>
      <c r="AA230" s="65"/>
      <c r="AB230" s="146"/>
      <c r="AC230" s="12"/>
      <c r="AD230" s="12"/>
    </row>
    <row r="231" spans="20:30">
      <c r="T231" s="146"/>
      <c r="U231" s="146"/>
      <c r="V231" s="12"/>
      <c r="W231" s="146"/>
      <c r="X231" s="146"/>
      <c r="Y231" s="146"/>
      <c r="Z231" s="12"/>
      <c r="AA231" s="65"/>
      <c r="AB231" s="146"/>
      <c r="AC231" s="12"/>
      <c r="AD231" s="12"/>
    </row>
    <row r="232" spans="20:30">
      <c r="T232" s="146"/>
      <c r="U232" s="146"/>
      <c r="V232" s="12"/>
      <c r="W232" s="146"/>
      <c r="X232" s="146"/>
      <c r="Y232" s="146"/>
      <c r="Z232" s="12"/>
      <c r="AA232" s="65"/>
      <c r="AB232" s="146"/>
      <c r="AC232" s="12"/>
      <c r="AD232" s="12"/>
    </row>
    <row r="233" spans="20:30">
      <c r="T233" s="146"/>
      <c r="U233" s="146"/>
      <c r="V233" s="12"/>
      <c r="W233" s="146"/>
      <c r="X233" s="146"/>
      <c r="Y233" s="146"/>
      <c r="Z233" s="12"/>
      <c r="AA233" s="65"/>
      <c r="AB233" s="146"/>
      <c r="AC233" s="12"/>
      <c r="AD233" s="12"/>
    </row>
    <row r="234" spans="20:30">
      <c r="T234" s="146"/>
      <c r="U234" s="146"/>
      <c r="V234" s="12"/>
      <c r="W234" s="146"/>
      <c r="X234" s="146"/>
      <c r="Y234" s="146"/>
      <c r="Z234" s="12"/>
      <c r="AA234" s="65"/>
      <c r="AB234" s="146"/>
      <c r="AC234" s="12"/>
      <c r="AD234" s="12"/>
    </row>
    <row r="235" spans="20:30">
      <c r="T235" s="146"/>
      <c r="U235" s="146"/>
      <c r="V235" s="12"/>
      <c r="W235" s="146"/>
      <c r="X235" s="146"/>
      <c r="Y235" s="146"/>
      <c r="Z235" s="12"/>
      <c r="AA235" s="65"/>
      <c r="AB235" s="146"/>
      <c r="AC235" s="12"/>
      <c r="AD235" s="12"/>
    </row>
    <row r="236" spans="20:30">
      <c r="T236" s="146"/>
      <c r="U236" s="146"/>
      <c r="V236" s="12"/>
      <c r="W236" s="146"/>
      <c r="X236" s="146"/>
      <c r="Y236" s="146"/>
      <c r="Z236" s="12"/>
      <c r="AA236" s="65"/>
      <c r="AB236" s="146"/>
      <c r="AC236" s="12"/>
      <c r="AD236" s="12"/>
    </row>
    <row r="237" spans="20:30">
      <c r="T237" s="146"/>
      <c r="U237" s="146"/>
      <c r="V237" s="12"/>
      <c r="W237" s="146"/>
      <c r="X237" s="146"/>
      <c r="Y237" s="146"/>
      <c r="Z237" s="12"/>
      <c r="AA237" s="65"/>
      <c r="AB237" s="146"/>
      <c r="AC237" s="12"/>
      <c r="AD237" s="12"/>
    </row>
    <row r="238" spans="20:30">
      <c r="T238" s="146"/>
      <c r="U238" s="146"/>
      <c r="V238" s="12"/>
      <c r="W238" s="146"/>
      <c r="X238" s="146"/>
      <c r="Y238" s="146"/>
      <c r="Z238" s="12"/>
      <c r="AA238" s="65"/>
      <c r="AB238" s="146"/>
      <c r="AC238" s="12"/>
      <c r="AD238" s="12"/>
    </row>
    <row r="239" spans="20:30">
      <c r="T239" s="146"/>
      <c r="U239" s="146"/>
      <c r="V239" s="12"/>
      <c r="W239" s="146"/>
      <c r="X239" s="146"/>
      <c r="Y239" s="146"/>
      <c r="Z239" s="12"/>
      <c r="AA239" s="65"/>
      <c r="AB239" s="146"/>
      <c r="AC239" s="12"/>
      <c r="AD239" s="12"/>
    </row>
    <row r="240" spans="20:30">
      <c r="T240" s="146"/>
      <c r="U240" s="146"/>
      <c r="V240" s="12"/>
      <c r="W240" s="146"/>
      <c r="X240" s="146"/>
      <c r="Y240" s="146"/>
      <c r="Z240" s="12"/>
      <c r="AA240" s="65"/>
      <c r="AB240" s="146"/>
      <c r="AC240" s="12"/>
      <c r="AD240" s="12"/>
    </row>
    <row r="241" spans="8:30">
      <c r="T241" s="146"/>
      <c r="U241" s="146"/>
      <c r="V241" s="12"/>
      <c r="W241" s="146"/>
      <c r="X241" s="146"/>
      <c r="Y241" s="146"/>
      <c r="Z241" s="12"/>
      <c r="AA241" s="65"/>
      <c r="AB241" s="146"/>
      <c r="AC241" s="12"/>
      <c r="AD241" s="12"/>
    </row>
    <row r="242" spans="8:30">
      <c r="T242" s="146"/>
      <c r="U242" s="146"/>
      <c r="V242" s="12"/>
      <c r="W242" s="146"/>
      <c r="X242" s="146"/>
      <c r="Y242" s="146"/>
      <c r="Z242" s="12"/>
      <c r="AA242" s="65"/>
      <c r="AB242" s="146"/>
      <c r="AC242" s="12"/>
      <c r="AD242" s="12"/>
    </row>
    <row r="243" spans="8:30">
      <c r="T243" s="146"/>
      <c r="U243" s="146"/>
      <c r="V243" s="12"/>
      <c r="W243" s="146"/>
      <c r="X243" s="146"/>
      <c r="Y243" s="146"/>
      <c r="Z243" s="12"/>
      <c r="AA243" s="65"/>
      <c r="AB243" s="146"/>
      <c r="AC243" s="12"/>
      <c r="AD243" s="12"/>
    </row>
    <row r="244" spans="8:30">
      <c r="T244" s="146"/>
      <c r="U244" s="146"/>
      <c r="V244" s="12"/>
      <c r="W244" s="146"/>
      <c r="X244" s="146"/>
      <c r="Y244" s="146"/>
      <c r="Z244" s="12"/>
      <c r="AA244" s="65"/>
      <c r="AB244" s="146"/>
      <c r="AC244" s="12"/>
      <c r="AD244" s="12"/>
    </row>
    <row r="245" spans="8:30">
      <c r="T245" s="146"/>
      <c r="U245" s="146"/>
      <c r="V245" s="12"/>
      <c r="W245" s="146"/>
      <c r="X245" s="146"/>
      <c r="Y245" s="146"/>
      <c r="Z245" s="12"/>
      <c r="AA245" s="65"/>
      <c r="AB245" s="146"/>
      <c r="AC245" s="12"/>
      <c r="AD245" s="12"/>
    </row>
    <row r="246" spans="8:30">
      <c r="T246" s="146"/>
      <c r="U246" s="146"/>
      <c r="V246" s="12"/>
      <c r="W246" s="146"/>
      <c r="X246" s="146"/>
      <c r="Y246" s="146"/>
      <c r="Z246" s="12"/>
      <c r="AA246" s="65"/>
      <c r="AB246" s="146"/>
      <c r="AC246" s="12"/>
      <c r="AD246" s="12"/>
    </row>
    <row r="247" spans="8:30">
      <c r="T247" s="146"/>
      <c r="U247" s="146"/>
      <c r="V247" s="12"/>
      <c r="W247" s="146"/>
      <c r="X247" s="146"/>
      <c r="Y247" s="146"/>
      <c r="Z247" s="12"/>
      <c r="AA247" s="65"/>
      <c r="AB247" s="146"/>
      <c r="AC247" s="12"/>
      <c r="AD247" s="12"/>
    </row>
    <row r="248" spans="8:30">
      <c r="T248" s="146"/>
      <c r="U248" s="146"/>
      <c r="V248" s="12"/>
      <c r="W248" s="146"/>
      <c r="X248" s="146"/>
      <c r="Y248" s="146"/>
      <c r="Z248" s="12"/>
      <c r="AA248" s="65"/>
      <c r="AB248" s="146"/>
      <c r="AC248" s="12"/>
      <c r="AD248" s="12"/>
    </row>
    <row r="249" spans="8:30">
      <c r="T249" s="146"/>
      <c r="U249" s="146"/>
      <c r="V249" s="12"/>
      <c r="W249" s="146"/>
      <c r="X249" s="146"/>
      <c r="Y249" s="146"/>
      <c r="Z249" s="12"/>
      <c r="AA249" s="65"/>
      <c r="AB249" s="146"/>
      <c r="AC249" s="12"/>
      <c r="AD249" s="12"/>
    </row>
    <row r="250" spans="8:30">
      <c r="T250" s="146"/>
      <c r="U250" s="146"/>
      <c r="V250" s="12"/>
      <c r="W250" s="146"/>
      <c r="X250" s="146"/>
      <c r="Y250" s="146"/>
      <c r="Z250" s="12"/>
      <c r="AA250" s="65"/>
      <c r="AB250" s="146"/>
      <c r="AC250" s="12"/>
      <c r="AD250" s="12"/>
    </row>
    <row r="251" spans="8:30">
      <c r="H251" s="12"/>
      <c r="I251" s="12"/>
      <c r="J251" s="12"/>
      <c r="K251" s="12"/>
      <c r="R251" s="12"/>
      <c r="T251" s="146"/>
      <c r="U251" s="146"/>
      <c r="V251" s="12"/>
      <c r="W251" s="146"/>
      <c r="X251" s="146"/>
      <c r="Y251" s="146"/>
      <c r="Z251" s="12"/>
      <c r="AA251" s="65"/>
      <c r="AB251" s="146"/>
      <c r="AC251" s="12"/>
      <c r="AD251" s="12"/>
    </row>
    <row r="252" spans="8:30">
      <c r="H252" s="12"/>
      <c r="I252" s="12"/>
      <c r="J252" s="12"/>
      <c r="K252" s="12"/>
      <c r="R252" s="12"/>
      <c r="T252" s="146"/>
      <c r="U252" s="146"/>
      <c r="V252" s="12"/>
      <c r="W252" s="146"/>
      <c r="X252" s="146"/>
      <c r="Y252" s="146"/>
      <c r="Z252" s="12"/>
      <c r="AA252" s="65"/>
      <c r="AB252" s="146"/>
      <c r="AC252" s="12"/>
      <c r="AD252" s="12"/>
    </row>
    <row r="253" spans="8:30">
      <c r="H253" s="12"/>
      <c r="I253" s="12"/>
      <c r="J253" s="12"/>
      <c r="K253" s="12"/>
      <c r="L253" s="65"/>
      <c r="R253" s="12"/>
      <c r="T253" s="146"/>
      <c r="U253" s="146"/>
      <c r="V253" s="12"/>
      <c r="W253" s="146"/>
      <c r="X253" s="146"/>
      <c r="Y253" s="146"/>
      <c r="Z253" s="12"/>
      <c r="AA253" s="65"/>
      <c r="AB253" s="146"/>
      <c r="AC253" s="12"/>
      <c r="AD253" s="12"/>
    </row>
    <row r="254" spans="8:30">
      <c r="H254" s="12"/>
      <c r="I254" s="12"/>
      <c r="J254" s="12"/>
      <c r="K254" s="12"/>
      <c r="L254" s="65"/>
      <c r="M254" s="65"/>
      <c r="N254" s="12"/>
      <c r="O254" s="12"/>
      <c r="P254" s="12"/>
      <c r="Q254" s="65"/>
      <c r="R254" s="12"/>
      <c r="S254" s="65"/>
      <c r="T254" s="146"/>
      <c r="U254" s="146"/>
      <c r="V254" s="12"/>
      <c r="W254" s="146"/>
      <c r="X254" s="146"/>
      <c r="Y254" s="146"/>
      <c r="Z254" s="12"/>
      <c r="AA254" s="65"/>
      <c r="AB254" s="146"/>
      <c r="AC254" s="12"/>
      <c r="AD254" s="12"/>
    </row>
    <row r="255" spans="8:30">
      <c r="H255" s="12"/>
      <c r="I255" s="12"/>
      <c r="J255" s="12"/>
      <c r="K255" s="12"/>
      <c r="L255" s="65"/>
      <c r="M255" s="65"/>
      <c r="N255" s="12"/>
      <c r="O255" s="12"/>
      <c r="P255" s="12"/>
      <c r="Q255" s="65"/>
      <c r="R255" s="12"/>
      <c r="S255" s="65"/>
      <c r="T255" s="146"/>
      <c r="U255" s="146"/>
      <c r="V255" s="12"/>
      <c r="W255" s="146"/>
      <c r="X255" s="146"/>
      <c r="Y255" s="146"/>
      <c r="Z255" s="12"/>
      <c r="AA255" s="65"/>
      <c r="AB255" s="146"/>
      <c r="AC255" s="12"/>
      <c r="AD255" s="12"/>
    </row>
    <row r="256" spans="8:30">
      <c r="H256" s="12"/>
      <c r="I256" s="12"/>
      <c r="J256" s="12"/>
      <c r="K256" s="12"/>
      <c r="L256" s="65"/>
      <c r="M256" s="65"/>
      <c r="N256" s="12"/>
      <c r="O256" s="12"/>
      <c r="P256" s="12"/>
      <c r="Q256" s="65"/>
      <c r="R256" s="12"/>
      <c r="S256" s="65"/>
      <c r="T256" s="146"/>
      <c r="U256" s="146"/>
      <c r="V256" s="12"/>
      <c r="W256" s="146"/>
      <c r="X256" s="146"/>
      <c r="Y256" s="146"/>
      <c r="Z256" s="12"/>
      <c r="AA256" s="65"/>
      <c r="AB256" s="146"/>
      <c r="AC256" s="12"/>
      <c r="AD256" s="12"/>
    </row>
    <row r="257" spans="8:30">
      <c r="H257" s="12"/>
      <c r="I257" s="12"/>
      <c r="J257" s="12"/>
      <c r="K257" s="12"/>
      <c r="L257" s="65"/>
      <c r="M257" s="65"/>
      <c r="N257" s="12"/>
      <c r="O257" s="12"/>
      <c r="P257" s="12"/>
      <c r="Q257" s="65"/>
      <c r="R257" s="12"/>
      <c r="S257" s="65"/>
      <c r="T257" s="146"/>
      <c r="U257" s="146"/>
      <c r="V257" s="12"/>
      <c r="W257" s="146"/>
      <c r="X257" s="146"/>
      <c r="Y257" s="146"/>
      <c r="Z257" s="12"/>
      <c r="AA257" s="65"/>
      <c r="AB257" s="146"/>
      <c r="AC257" s="12"/>
      <c r="AD257" s="12"/>
    </row>
    <row r="258" spans="8:30">
      <c r="H258" s="12"/>
      <c r="I258" s="12"/>
      <c r="J258" s="12"/>
      <c r="K258" s="12"/>
      <c r="L258" s="65"/>
      <c r="M258" s="65"/>
      <c r="N258" s="12"/>
      <c r="O258" s="12"/>
      <c r="P258" s="12"/>
      <c r="Q258" s="65"/>
      <c r="R258" s="12"/>
      <c r="S258" s="65"/>
      <c r="T258" s="146"/>
      <c r="U258" s="146"/>
      <c r="V258" s="12"/>
      <c r="W258" s="146"/>
      <c r="X258" s="146"/>
      <c r="Y258" s="146"/>
      <c r="Z258" s="12"/>
      <c r="AA258" s="65"/>
      <c r="AB258" s="146"/>
      <c r="AC258" s="12"/>
      <c r="AD258" s="12"/>
    </row>
    <row r="259" spans="8:30">
      <c r="H259" s="12"/>
      <c r="I259" s="12"/>
      <c r="J259" s="12"/>
      <c r="K259" s="12"/>
      <c r="L259" s="65"/>
      <c r="M259" s="65"/>
      <c r="N259" s="12"/>
      <c r="O259" s="12"/>
      <c r="P259" s="12"/>
      <c r="Q259" s="65"/>
      <c r="R259" s="12"/>
      <c r="S259" s="65"/>
      <c r="T259" s="146"/>
      <c r="U259" s="146"/>
      <c r="V259" s="12"/>
      <c r="W259" s="146"/>
      <c r="X259" s="146"/>
      <c r="Y259" s="146"/>
      <c r="Z259" s="12"/>
      <c r="AA259" s="65"/>
      <c r="AB259" s="146"/>
      <c r="AC259" s="12"/>
      <c r="AD259" s="12"/>
    </row>
    <row r="260" spans="8:30">
      <c r="H260" s="12"/>
      <c r="I260" s="12"/>
      <c r="J260" s="12"/>
      <c r="K260" s="12"/>
      <c r="L260" s="65"/>
      <c r="M260" s="65"/>
      <c r="N260" s="12"/>
      <c r="O260" s="12"/>
      <c r="P260" s="12"/>
      <c r="Q260" s="65"/>
      <c r="R260" s="12"/>
      <c r="S260" s="65"/>
      <c r="T260" s="146"/>
      <c r="U260" s="146"/>
      <c r="V260" s="12"/>
      <c r="W260" s="146"/>
      <c r="X260" s="146"/>
      <c r="Y260" s="146"/>
      <c r="Z260" s="12"/>
      <c r="AA260" s="65"/>
      <c r="AB260" s="146"/>
      <c r="AC260" s="12"/>
      <c r="AD260" s="12"/>
    </row>
    <row r="261" spans="8:30">
      <c r="H261" s="12"/>
      <c r="I261" s="12"/>
      <c r="J261" s="12"/>
      <c r="K261" s="12"/>
      <c r="L261" s="65"/>
      <c r="M261" s="65"/>
      <c r="N261" s="12"/>
      <c r="O261" s="12"/>
      <c r="P261" s="12"/>
      <c r="Q261" s="65"/>
      <c r="R261" s="12"/>
      <c r="S261" s="65"/>
      <c r="T261" s="146"/>
      <c r="U261" s="146"/>
      <c r="V261" s="12"/>
      <c r="W261" s="146"/>
      <c r="X261" s="146"/>
      <c r="Y261" s="146"/>
      <c r="Z261" s="12"/>
      <c r="AA261" s="65"/>
      <c r="AB261" s="146"/>
      <c r="AC261" s="12"/>
      <c r="AD261" s="12"/>
    </row>
    <row r="262" spans="8:30">
      <c r="H262" s="12"/>
      <c r="I262" s="12"/>
      <c r="J262" s="12"/>
      <c r="K262" s="12"/>
      <c r="L262" s="65"/>
      <c r="M262" s="65"/>
      <c r="N262" s="12"/>
      <c r="O262" s="12"/>
      <c r="P262" s="12"/>
      <c r="Q262" s="65"/>
      <c r="R262" s="12"/>
      <c r="S262" s="65"/>
      <c r="T262" s="146"/>
      <c r="U262" s="146"/>
      <c r="V262" s="12"/>
      <c r="W262" s="146"/>
      <c r="X262" s="146"/>
      <c r="Y262" s="146"/>
      <c r="Z262" s="12"/>
      <c r="AA262" s="65"/>
      <c r="AB262" s="146"/>
      <c r="AC262" s="12"/>
      <c r="AD262" s="12"/>
    </row>
    <row r="263" spans="8:30">
      <c r="H263" s="12"/>
      <c r="I263" s="12"/>
      <c r="J263" s="12"/>
      <c r="K263" s="12"/>
      <c r="L263" s="65"/>
      <c r="M263" s="65"/>
      <c r="N263" s="12"/>
      <c r="O263" s="12"/>
      <c r="P263" s="12"/>
      <c r="Q263" s="65"/>
      <c r="R263" s="12"/>
      <c r="S263" s="65"/>
      <c r="T263" s="146"/>
      <c r="U263" s="146"/>
      <c r="V263" s="12"/>
      <c r="W263" s="146"/>
      <c r="X263" s="146"/>
      <c r="Y263" s="146"/>
      <c r="Z263" s="12"/>
      <c r="AA263" s="65"/>
      <c r="AB263" s="146"/>
      <c r="AC263" s="12"/>
      <c r="AD263" s="12"/>
    </row>
    <row r="264" spans="8:30">
      <c r="H264" s="12"/>
      <c r="I264" s="12"/>
      <c r="J264" s="12"/>
      <c r="K264" s="12"/>
      <c r="L264" s="65"/>
      <c r="M264" s="65"/>
      <c r="N264" s="12"/>
      <c r="O264" s="12"/>
      <c r="P264" s="12"/>
      <c r="Q264" s="65"/>
      <c r="R264" s="12"/>
      <c r="S264" s="65"/>
      <c r="T264" s="146"/>
      <c r="U264" s="146"/>
      <c r="V264" s="12"/>
      <c r="W264" s="146"/>
      <c r="X264" s="146"/>
      <c r="Y264" s="146"/>
      <c r="Z264" s="12"/>
      <c r="AA264" s="65"/>
      <c r="AB264" s="146"/>
      <c r="AC264" s="12"/>
      <c r="AD264" s="12"/>
    </row>
    <row r="265" spans="8:30">
      <c r="H265" s="12"/>
      <c r="I265" s="12"/>
      <c r="J265" s="12"/>
      <c r="K265" s="12"/>
      <c r="L265" s="65"/>
      <c r="M265" s="65"/>
      <c r="N265" s="12"/>
      <c r="O265" s="12"/>
      <c r="P265" s="12"/>
      <c r="Q265" s="65"/>
      <c r="R265" s="12"/>
      <c r="S265" s="65"/>
      <c r="T265" s="146"/>
      <c r="U265" s="146"/>
      <c r="V265" s="12"/>
      <c r="W265" s="146"/>
      <c r="X265" s="146"/>
      <c r="Y265" s="146"/>
      <c r="Z265" s="12"/>
      <c r="AA265" s="65"/>
      <c r="AB265" s="146"/>
      <c r="AC265" s="12"/>
      <c r="AD265" s="12"/>
    </row>
    <row r="266" spans="8:30">
      <c r="H266" s="12"/>
      <c r="I266" s="12"/>
      <c r="J266" s="12"/>
      <c r="K266" s="12"/>
      <c r="L266" s="65"/>
      <c r="M266" s="65"/>
      <c r="N266" s="12"/>
      <c r="O266" s="12"/>
      <c r="P266" s="12"/>
      <c r="Q266" s="65"/>
      <c r="R266" s="12"/>
      <c r="S266" s="65"/>
      <c r="T266" s="146"/>
      <c r="U266" s="146"/>
      <c r="V266" s="12"/>
      <c r="W266" s="146"/>
      <c r="X266" s="146"/>
      <c r="Y266" s="146"/>
      <c r="Z266" s="12"/>
      <c r="AA266" s="65"/>
      <c r="AB266" s="146"/>
      <c r="AC266" s="12"/>
      <c r="AD266" s="12"/>
    </row>
    <row r="267" spans="8:30">
      <c r="H267" s="12"/>
      <c r="I267" s="12"/>
      <c r="J267" s="12"/>
      <c r="K267" s="12"/>
      <c r="L267" s="65"/>
      <c r="M267" s="65"/>
      <c r="N267" s="12"/>
      <c r="O267" s="12"/>
      <c r="P267" s="12"/>
      <c r="Q267" s="65"/>
      <c r="R267" s="12"/>
      <c r="S267" s="65"/>
      <c r="T267" s="146"/>
      <c r="U267" s="146"/>
      <c r="V267" s="12"/>
      <c r="W267" s="146"/>
      <c r="X267" s="146"/>
      <c r="Y267" s="146"/>
      <c r="Z267" s="12"/>
      <c r="AA267" s="65"/>
      <c r="AB267" s="146"/>
      <c r="AC267" s="12"/>
      <c r="AD267" s="12"/>
    </row>
    <row r="268" spans="8:30">
      <c r="H268" s="12"/>
      <c r="I268" s="12"/>
      <c r="J268" s="12"/>
      <c r="K268" s="12"/>
      <c r="L268" s="65"/>
      <c r="M268" s="65"/>
      <c r="N268" s="12"/>
      <c r="O268" s="12"/>
      <c r="P268" s="12"/>
      <c r="Q268" s="65"/>
      <c r="R268" s="12"/>
      <c r="S268" s="65"/>
      <c r="T268" s="146"/>
      <c r="U268" s="146"/>
      <c r="V268" s="12"/>
      <c r="W268" s="146"/>
      <c r="X268" s="146"/>
      <c r="Y268" s="146"/>
      <c r="Z268" s="12"/>
      <c r="AA268" s="65"/>
      <c r="AB268" s="146"/>
      <c r="AC268" s="12"/>
      <c r="AD268" s="12"/>
    </row>
    <row r="269" spans="8:30">
      <c r="H269" s="12"/>
      <c r="I269" s="12"/>
      <c r="J269" s="12"/>
      <c r="K269" s="12"/>
      <c r="L269" s="65"/>
      <c r="M269" s="65"/>
      <c r="N269" s="12"/>
      <c r="O269" s="12"/>
      <c r="P269" s="12"/>
      <c r="Q269" s="65"/>
      <c r="R269" s="12"/>
      <c r="S269" s="65"/>
      <c r="T269" s="146"/>
      <c r="U269" s="146"/>
      <c r="V269" s="12"/>
      <c r="W269" s="146"/>
      <c r="X269" s="146"/>
      <c r="Y269" s="146"/>
      <c r="Z269" s="12"/>
      <c r="AA269" s="65"/>
      <c r="AB269" s="146"/>
      <c r="AC269" s="12"/>
      <c r="AD269" s="12"/>
    </row>
    <row r="270" spans="8:30">
      <c r="H270" s="12"/>
      <c r="I270" s="12"/>
      <c r="J270" s="12"/>
      <c r="K270" s="12"/>
      <c r="L270" s="65"/>
      <c r="M270" s="65"/>
      <c r="N270" s="12"/>
      <c r="O270" s="12"/>
      <c r="P270" s="12"/>
      <c r="Q270" s="65"/>
      <c r="R270" s="12"/>
      <c r="S270" s="65"/>
      <c r="T270" s="146"/>
      <c r="U270" s="146"/>
      <c r="V270" s="12"/>
      <c r="W270" s="146"/>
      <c r="X270" s="146"/>
      <c r="Y270" s="146"/>
      <c r="Z270" s="12"/>
      <c r="AA270" s="65"/>
      <c r="AB270" s="146"/>
      <c r="AC270" s="12"/>
      <c r="AD270" s="12"/>
    </row>
    <row r="271" spans="8:30">
      <c r="H271" s="12"/>
      <c r="I271" s="12"/>
      <c r="J271" s="12"/>
      <c r="K271" s="12"/>
      <c r="L271" s="65"/>
      <c r="M271" s="65"/>
      <c r="N271" s="12"/>
      <c r="O271" s="12"/>
      <c r="P271" s="12"/>
      <c r="Q271" s="65"/>
      <c r="R271" s="12"/>
      <c r="S271" s="65"/>
      <c r="T271" s="146"/>
      <c r="U271" s="146"/>
      <c r="V271" s="12"/>
      <c r="W271" s="146"/>
      <c r="X271" s="146"/>
      <c r="Y271" s="146"/>
      <c r="Z271" s="12"/>
      <c r="AA271" s="65"/>
      <c r="AB271" s="146"/>
      <c r="AC271" s="12"/>
      <c r="AD271" s="12"/>
    </row>
    <row r="272" spans="8:30">
      <c r="H272" s="12"/>
      <c r="I272" s="12"/>
      <c r="J272" s="12"/>
      <c r="K272" s="12"/>
      <c r="L272" s="65"/>
      <c r="M272" s="65"/>
      <c r="N272" s="12"/>
      <c r="O272" s="12"/>
      <c r="P272" s="12"/>
      <c r="Q272" s="65"/>
      <c r="R272" s="12"/>
      <c r="S272" s="65"/>
      <c r="T272" s="146"/>
      <c r="U272" s="146"/>
      <c r="V272" s="12"/>
      <c r="W272" s="146"/>
      <c r="X272" s="146"/>
      <c r="Y272" s="146"/>
      <c r="Z272" s="12"/>
      <c r="AA272" s="65"/>
      <c r="AB272" s="146"/>
      <c r="AC272" s="12"/>
      <c r="AD272" s="12"/>
    </row>
    <row r="273" spans="8:30">
      <c r="H273" s="12"/>
      <c r="I273" s="12"/>
      <c r="J273" s="12"/>
      <c r="K273" s="12"/>
      <c r="L273" s="65"/>
      <c r="M273" s="65"/>
      <c r="N273" s="12"/>
      <c r="O273" s="12"/>
      <c r="P273" s="12"/>
      <c r="Q273" s="65"/>
      <c r="R273" s="12"/>
      <c r="S273" s="65"/>
      <c r="T273" s="146"/>
      <c r="U273" s="146"/>
      <c r="V273" s="12"/>
      <c r="W273" s="146"/>
      <c r="X273" s="146"/>
      <c r="Y273" s="146"/>
      <c r="Z273" s="12"/>
      <c r="AA273" s="65"/>
      <c r="AB273" s="146"/>
      <c r="AC273" s="12"/>
      <c r="AD273" s="12"/>
    </row>
    <row r="274" spans="8:30">
      <c r="H274" s="12"/>
      <c r="I274" s="12"/>
      <c r="J274" s="12"/>
      <c r="K274" s="12"/>
      <c r="L274" s="65"/>
      <c r="M274" s="65"/>
      <c r="N274" s="12"/>
      <c r="O274" s="12"/>
      <c r="P274" s="12"/>
      <c r="Q274" s="65"/>
      <c r="R274" s="12"/>
      <c r="S274" s="65"/>
      <c r="T274" s="146"/>
      <c r="U274" s="146"/>
      <c r="V274" s="12"/>
      <c r="W274" s="146"/>
      <c r="X274" s="146"/>
      <c r="Y274" s="146"/>
      <c r="Z274" s="12"/>
      <c r="AA274" s="65"/>
      <c r="AB274" s="146"/>
      <c r="AC274" s="12"/>
      <c r="AD274" s="12"/>
    </row>
    <row r="275" spans="8:30">
      <c r="H275" s="12"/>
      <c r="I275" s="12"/>
      <c r="J275" s="12"/>
      <c r="K275" s="12"/>
      <c r="L275" s="65"/>
      <c r="M275" s="65"/>
      <c r="N275" s="12"/>
      <c r="O275" s="12"/>
      <c r="P275" s="12"/>
      <c r="Q275" s="65"/>
      <c r="R275" s="12"/>
      <c r="S275" s="65"/>
      <c r="T275" s="146"/>
      <c r="U275" s="146"/>
      <c r="V275" s="12"/>
      <c r="W275" s="146"/>
      <c r="X275" s="146"/>
      <c r="Y275" s="146"/>
      <c r="Z275" s="12"/>
      <c r="AA275" s="65"/>
      <c r="AB275" s="146"/>
      <c r="AC275" s="12"/>
      <c r="AD275" s="12"/>
    </row>
    <row r="276" spans="8:30">
      <c r="H276" s="12"/>
      <c r="I276" s="12"/>
      <c r="J276" s="12"/>
      <c r="K276" s="12"/>
      <c r="L276" s="65"/>
      <c r="M276" s="65"/>
      <c r="N276" s="12"/>
      <c r="O276" s="12"/>
      <c r="P276" s="12"/>
      <c r="Q276" s="65"/>
      <c r="R276" s="12"/>
      <c r="S276" s="65"/>
      <c r="T276" s="146"/>
      <c r="U276" s="146"/>
      <c r="V276" s="12"/>
      <c r="W276" s="146"/>
      <c r="X276" s="146"/>
      <c r="Y276" s="146"/>
      <c r="Z276" s="12"/>
      <c r="AA276" s="65"/>
      <c r="AB276" s="146"/>
      <c r="AC276" s="12"/>
      <c r="AD276" s="12"/>
    </row>
    <row r="277" spans="8:30">
      <c r="H277" s="12"/>
      <c r="I277" s="12"/>
      <c r="J277" s="12"/>
      <c r="K277" s="12"/>
      <c r="L277" s="65"/>
      <c r="M277" s="65"/>
      <c r="N277" s="12"/>
      <c r="O277" s="12"/>
      <c r="P277" s="12"/>
      <c r="Q277" s="65"/>
      <c r="R277" s="12"/>
      <c r="S277" s="65"/>
      <c r="T277" s="146"/>
      <c r="U277" s="146"/>
      <c r="V277" s="12"/>
      <c r="W277" s="146"/>
      <c r="X277" s="146"/>
      <c r="Y277" s="146"/>
      <c r="Z277" s="12"/>
      <c r="AA277" s="65"/>
      <c r="AB277" s="146"/>
      <c r="AC277" s="12"/>
      <c r="AD277" s="12"/>
    </row>
    <row r="278" spans="8:30">
      <c r="H278" s="12"/>
      <c r="I278" s="12"/>
      <c r="J278" s="12"/>
      <c r="K278" s="12"/>
      <c r="L278" s="65"/>
      <c r="M278" s="65"/>
      <c r="N278" s="12"/>
      <c r="O278" s="12"/>
      <c r="P278" s="12"/>
      <c r="Q278" s="65"/>
      <c r="R278" s="12"/>
      <c r="S278" s="65"/>
      <c r="T278" s="146"/>
      <c r="U278" s="146"/>
      <c r="V278" s="12"/>
      <c r="W278" s="146"/>
      <c r="X278" s="146"/>
      <c r="Y278" s="146"/>
      <c r="Z278" s="12"/>
      <c r="AA278" s="65"/>
      <c r="AB278" s="146"/>
      <c r="AC278" s="12"/>
      <c r="AD278" s="12"/>
    </row>
    <row r="279" spans="8:30">
      <c r="H279" s="12"/>
      <c r="I279" s="12"/>
      <c r="J279" s="12"/>
      <c r="K279" s="12"/>
      <c r="L279" s="65"/>
      <c r="M279" s="65"/>
      <c r="N279" s="12"/>
      <c r="O279" s="12"/>
      <c r="P279" s="12"/>
      <c r="Q279" s="65"/>
      <c r="R279" s="12"/>
      <c r="S279" s="65"/>
      <c r="T279" s="146"/>
      <c r="U279" s="146"/>
      <c r="V279" s="12"/>
      <c r="W279" s="146"/>
      <c r="X279" s="146"/>
      <c r="Y279" s="146"/>
      <c r="Z279" s="12"/>
      <c r="AA279" s="65"/>
      <c r="AB279" s="146"/>
      <c r="AC279" s="12"/>
      <c r="AD279" s="12"/>
    </row>
    <row r="280" spans="8:30">
      <c r="H280" s="12"/>
      <c r="I280" s="12"/>
      <c r="J280" s="12"/>
      <c r="K280" s="12"/>
      <c r="L280" s="65"/>
      <c r="M280" s="65"/>
      <c r="N280" s="12"/>
      <c r="O280" s="12"/>
      <c r="P280" s="12"/>
      <c r="Q280" s="65"/>
      <c r="R280" s="12"/>
      <c r="S280" s="65"/>
      <c r="T280" s="146"/>
      <c r="U280" s="146"/>
      <c r="V280" s="12"/>
      <c r="W280" s="146"/>
      <c r="X280" s="146"/>
      <c r="Y280" s="146"/>
      <c r="Z280" s="12"/>
      <c r="AA280" s="65"/>
      <c r="AB280" s="146"/>
      <c r="AC280" s="12"/>
      <c r="AD280" s="12"/>
    </row>
    <row r="281" spans="8:30">
      <c r="H281" s="12"/>
      <c r="I281" s="12"/>
      <c r="J281" s="12"/>
      <c r="K281" s="12"/>
      <c r="L281" s="65"/>
      <c r="M281" s="65"/>
      <c r="N281" s="12"/>
      <c r="O281" s="12"/>
      <c r="P281" s="12"/>
      <c r="Q281" s="65"/>
      <c r="R281" s="12"/>
      <c r="S281" s="65"/>
      <c r="T281" s="146"/>
      <c r="U281" s="146"/>
      <c r="V281" s="12"/>
      <c r="W281" s="146"/>
      <c r="X281" s="146"/>
      <c r="Y281" s="146"/>
      <c r="Z281" s="12"/>
      <c r="AA281" s="65"/>
      <c r="AB281" s="146"/>
      <c r="AC281" s="12"/>
      <c r="AD281" s="12"/>
    </row>
    <row r="282" spans="8:30">
      <c r="H282" s="12"/>
      <c r="I282" s="12"/>
      <c r="J282" s="12"/>
      <c r="K282" s="12"/>
      <c r="L282" s="65"/>
      <c r="M282" s="65"/>
      <c r="N282" s="12"/>
      <c r="O282" s="12"/>
      <c r="P282" s="12"/>
      <c r="Q282" s="65"/>
      <c r="R282" s="12"/>
      <c r="S282" s="65"/>
      <c r="T282" s="146"/>
      <c r="U282" s="146"/>
      <c r="V282" s="12"/>
      <c r="W282" s="146"/>
      <c r="X282" s="146"/>
      <c r="Y282" s="146"/>
      <c r="Z282" s="12"/>
      <c r="AA282" s="65"/>
      <c r="AB282" s="146"/>
      <c r="AC282" s="12"/>
      <c r="AD282" s="12"/>
    </row>
    <row r="283" spans="8:30">
      <c r="H283" s="12"/>
      <c r="I283" s="12"/>
      <c r="J283" s="12"/>
      <c r="K283" s="12"/>
      <c r="L283" s="65"/>
      <c r="M283" s="65"/>
      <c r="N283" s="12"/>
      <c r="O283" s="12"/>
      <c r="P283" s="12"/>
      <c r="Q283" s="65"/>
      <c r="R283" s="12"/>
      <c r="S283" s="65"/>
      <c r="T283" s="146"/>
      <c r="U283" s="146"/>
      <c r="V283" s="12"/>
      <c r="W283" s="146"/>
      <c r="X283" s="146"/>
      <c r="Y283" s="146"/>
      <c r="Z283" s="12"/>
      <c r="AA283" s="65"/>
      <c r="AB283" s="146"/>
      <c r="AC283" s="12"/>
      <c r="AD283" s="12"/>
    </row>
    <row r="284" spans="8:30">
      <c r="H284" s="12"/>
      <c r="I284" s="12"/>
      <c r="J284" s="12"/>
      <c r="K284" s="12"/>
      <c r="L284" s="65"/>
      <c r="M284" s="65"/>
      <c r="N284" s="12"/>
      <c r="O284" s="12"/>
      <c r="P284" s="12"/>
      <c r="Q284" s="65"/>
      <c r="R284" s="12"/>
      <c r="S284" s="65"/>
      <c r="T284" s="146"/>
      <c r="U284" s="146"/>
      <c r="V284" s="12"/>
      <c r="W284" s="146"/>
      <c r="X284" s="146"/>
      <c r="Y284" s="146"/>
      <c r="Z284" s="12"/>
      <c r="AA284" s="65"/>
      <c r="AB284" s="146"/>
      <c r="AC284" s="12"/>
      <c r="AD284" s="12"/>
    </row>
    <row r="285" spans="8:30">
      <c r="H285" s="12"/>
      <c r="I285" s="12"/>
      <c r="J285" s="12"/>
      <c r="K285" s="12"/>
      <c r="L285" s="65"/>
      <c r="M285" s="65"/>
      <c r="N285" s="12"/>
      <c r="O285" s="12"/>
      <c r="P285" s="12"/>
      <c r="Q285" s="65"/>
      <c r="R285" s="12"/>
      <c r="S285" s="65"/>
      <c r="T285" s="146"/>
      <c r="U285" s="146"/>
      <c r="V285" s="12"/>
      <c r="W285" s="146"/>
      <c r="X285" s="146"/>
      <c r="Y285" s="146"/>
      <c r="Z285" s="12"/>
      <c r="AA285" s="65"/>
      <c r="AB285" s="146"/>
      <c r="AC285" s="12"/>
      <c r="AD285" s="12"/>
    </row>
    <row r="286" spans="8:30">
      <c r="H286" s="12"/>
      <c r="I286" s="12"/>
      <c r="J286" s="12"/>
      <c r="K286" s="12"/>
      <c r="L286" s="65"/>
      <c r="M286" s="65"/>
      <c r="N286" s="12"/>
      <c r="O286" s="12"/>
      <c r="P286" s="12"/>
      <c r="Q286" s="65"/>
      <c r="R286" s="12"/>
      <c r="S286" s="65"/>
      <c r="T286" s="146"/>
      <c r="U286" s="146"/>
      <c r="V286" s="12"/>
      <c r="W286" s="146"/>
      <c r="X286" s="146"/>
      <c r="Y286" s="146"/>
      <c r="Z286" s="12"/>
      <c r="AA286" s="65"/>
      <c r="AB286" s="146"/>
      <c r="AC286" s="12"/>
      <c r="AD286" s="12"/>
    </row>
    <row r="287" spans="8:30">
      <c r="H287" s="12"/>
      <c r="I287" s="12"/>
      <c r="J287" s="12"/>
      <c r="K287" s="12"/>
      <c r="L287" s="65"/>
      <c r="M287" s="65"/>
      <c r="N287" s="12"/>
      <c r="O287" s="12"/>
      <c r="P287" s="12"/>
      <c r="Q287" s="65"/>
      <c r="R287" s="12"/>
      <c r="S287" s="65"/>
      <c r="T287" s="146"/>
      <c r="U287" s="146"/>
      <c r="V287" s="12"/>
      <c r="W287" s="146"/>
      <c r="X287" s="146"/>
      <c r="Y287" s="146"/>
      <c r="Z287" s="12"/>
      <c r="AA287" s="65"/>
      <c r="AB287" s="146"/>
      <c r="AC287" s="12"/>
      <c r="AD287" s="12"/>
    </row>
    <row r="288" spans="8:30">
      <c r="H288" s="12"/>
      <c r="I288" s="12"/>
      <c r="J288" s="12"/>
      <c r="K288" s="12"/>
      <c r="L288" s="65"/>
      <c r="M288" s="65"/>
      <c r="N288" s="12"/>
      <c r="O288" s="12"/>
      <c r="P288" s="12"/>
      <c r="Q288" s="65"/>
      <c r="R288" s="12"/>
      <c r="S288" s="65"/>
      <c r="T288" s="146"/>
      <c r="U288" s="146"/>
      <c r="V288" s="12"/>
      <c r="W288" s="146"/>
      <c r="X288" s="146"/>
      <c r="Y288" s="146"/>
      <c r="Z288" s="12"/>
      <c r="AA288" s="65"/>
      <c r="AB288" s="146"/>
      <c r="AC288" s="12"/>
      <c r="AD288" s="12"/>
    </row>
    <row r="289" spans="8:30">
      <c r="H289" s="12"/>
      <c r="I289" s="12"/>
      <c r="J289" s="12"/>
      <c r="K289" s="12"/>
      <c r="L289" s="65"/>
      <c r="M289" s="65"/>
      <c r="N289" s="12"/>
      <c r="O289" s="12"/>
      <c r="P289" s="12"/>
      <c r="Q289" s="65"/>
      <c r="R289" s="12"/>
      <c r="S289" s="65"/>
      <c r="T289" s="146"/>
      <c r="U289" s="146"/>
      <c r="V289" s="12"/>
      <c r="W289" s="146"/>
      <c r="X289" s="146"/>
      <c r="Y289" s="146"/>
      <c r="Z289" s="12"/>
      <c r="AA289" s="65"/>
      <c r="AB289" s="146"/>
      <c r="AC289" s="12"/>
      <c r="AD289" s="12"/>
    </row>
    <row r="290" spans="8:30">
      <c r="H290" s="12"/>
      <c r="I290" s="12"/>
      <c r="J290" s="12"/>
      <c r="K290" s="12"/>
      <c r="L290" s="65"/>
      <c r="M290" s="65"/>
      <c r="N290" s="12"/>
      <c r="O290" s="12"/>
      <c r="P290" s="12"/>
      <c r="Q290" s="65"/>
      <c r="R290" s="12"/>
      <c r="S290" s="65"/>
      <c r="T290" s="146"/>
      <c r="U290" s="146"/>
      <c r="V290" s="12"/>
      <c r="W290" s="146"/>
      <c r="X290" s="146"/>
      <c r="Y290" s="146"/>
      <c r="Z290" s="12"/>
      <c r="AA290" s="65"/>
      <c r="AB290" s="146"/>
      <c r="AC290" s="12"/>
      <c r="AD290" s="12"/>
    </row>
    <row r="291" spans="8:30">
      <c r="H291" s="12"/>
      <c r="I291" s="12"/>
      <c r="J291" s="12"/>
      <c r="K291" s="12"/>
      <c r="L291" s="65"/>
      <c r="M291" s="65"/>
      <c r="N291" s="12"/>
      <c r="O291" s="12"/>
      <c r="P291" s="12"/>
      <c r="Q291" s="65"/>
      <c r="R291" s="12"/>
      <c r="S291" s="65"/>
      <c r="T291" s="146"/>
      <c r="U291" s="146"/>
      <c r="V291" s="12"/>
      <c r="W291" s="146"/>
      <c r="X291" s="146"/>
      <c r="Y291" s="146"/>
      <c r="Z291" s="12"/>
      <c r="AA291" s="65"/>
      <c r="AB291" s="146"/>
      <c r="AC291" s="12"/>
      <c r="AD291" s="12"/>
    </row>
    <row r="292" spans="8:30">
      <c r="H292" s="12"/>
      <c r="I292" s="12"/>
      <c r="J292" s="12"/>
      <c r="K292" s="12"/>
      <c r="L292" s="65"/>
      <c r="M292" s="65"/>
      <c r="N292" s="12"/>
      <c r="O292" s="12"/>
      <c r="P292" s="12"/>
      <c r="Q292" s="65"/>
      <c r="R292" s="12"/>
      <c r="S292" s="65"/>
      <c r="T292" s="146"/>
      <c r="U292" s="146"/>
      <c r="V292" s="12"/>
      <c r="W292" s="146"/>
      <c r="X292" s="146"/>
      <c r="Y292" s="146"/>
      <c r="Z292" s="12"/>
      <c r="AA292" s="65"/>
      <c r="AB292" s="146"/>
      <c r="AC292" s="12"/>
      <c r="AD292" s="12"/>
    </row>
    <row r="293" spans="8:30">
      <c r="H293" s="12"/>
      <c r="I293" s="12"/>
      <c r="J293" s="12"/>
      <c r="K293" s="12"/>
      <c r="L293" s="65"/>
      <c r="M293" s="65"/>
      <c r="N293" s="12"/>
      <c r="O293" s="12"/>
      <c r="P293" s="12"/>
      <c r="Q293" s="65"/>
      <c r="R293" s="12"/>
      <c r="S293" s="65"/>
      <c r="T293" s="146"/>
      <c r="U293" s="146"/>
      <c r="V293" s="12"/>
      <c r="W293" s="146"/>
      <c r="X293" s="146"/>
      <c r="Y293" s="146"/>
      <c r="Z293" s="12"/>
      <c r="AA293" s="65"/>
      <c r="AB293" s="146"/>
      <c r="AC293" s="12"/>
      <c r="AD293" s="12"/>
    </row>
    <row r="294" spans="8:30">
      <c r="H294" s="12"/>
      <c r="I294" s="12"/>
      <c r="J294" s="12"/>
      <c r="K294" s="12"/>
      <c r="L294" s="65"/>
      <c r="M294" s="65"/>
      <c r="N294" s="12"/>
      <c r="O294" s="12"/>
      <c r="P294" s="12"/>
      <c r="Q294" s="65"/>
      <c r="R294" s="12"/>
      <c r="S294" s="65"/>
      <c r="T294" s="146"/>
      <c r="U294" s="146"/>
      <c r="V294" s="12"/>
      <c r="W294" s="146"/>
      <c r="X294" s="146"/>
      <c r="Y294" s="146"/>
      <c r="Z294" s="12"/>
      <c r="AA294" s="65"/>
      <c r="AB294" s="146"/>
      <c r="AC294" s="12"/>
      <c r="AD294" s="12"/>
    </row>
    <row r="295" spans="8:30">
      <c r="H295" s="12"/>
      <c r="I295" s="12"/>
      <c r="J295" s="12"/>
      <c r="K295" s="12"/>
      <c r="L295" s="65"/>
      <c r="M295" s="65"/>
      <c r="N295" s="12"/>
      <c r="O295" s="12"/>
      <c r="P295" s="12"/>
      <c r="Q295" s="65"/>
      <c r="R295" s="12"/>
      <c r="S295" s="65"/>
      <c r="T295" s="146"/>
      <c r="U295" s="146"/>
      <c r="V295" s="12"/>
      <c r="W295" s="146"/>
      <c r="X295" s="146"/>
      <c r="Y295" s="146"/>
      <c r="Z295" s="12"/>
      <c r="AA295" s="65"/>
      <c r="AB295" s="146"/>
      <c r="AC295" s="12"/>
      <c r="AD295" s="12"/>
    </row>
    <row r="296" spans="8:30">
      <c r="H296" s="12"/>
      <c r="I296" s="12"/>
      <c r="J296" s="12"/>
      <c r="K296" s="12"/>
      <c r="L296" s="65"/>
      <c r="M296" s="65"/>
      <c r="N296" s="12"/>
      <c r="O296" s="12"/>
      <c r="P296" s="12"/>
      <c r="Q296" s="65"/>
      <c r="R296" s="12"/>
      <c r="S296" s="65"/>
      <c r="T296" s="146"/>
      <c r="U296" s="146"/>
      <c r="V296" s="12"/>
      <c r="W296" s="146"/>
      <c r="X296" s="146"/>
      <c r="Y296" s="146"/>
      <c r="Z296" s="12"/>
      <c r="AA296" s="65"/>
      <c r="AB296" s="146"/>
      <c r="AC296" s="12"/>
      <c r="AD296" s="12"/>
    </row>
    <row r="297" spans="8:30">
      <c r="H297" s="12"/>
      <c r="I297" s="12"/>
      <c r="J297" s="12"/>
      <c r="K297" s="12"/>
      <c r="L297" s="65"/>
      <c r="M297" s="65"/>
      <c r="N297" s="12"/>
      <c r="O297" s="12"/>
      <c r="P297" s="12"/>
      <c r="Q297" s="65"/>
      <c r="R297" s="12"/>
      <c r="S297" s="65"/>
      <c r="T297" s="146"/>
      <c r="U297" s="146"/>
      <c r="V297" s="12"/>
      <c r="W297" s="146"/>
      <c r="X297" s="146"/>
      <c r="Y297" s="146"/>
      <c r="Z297" s="12"/>
      <c r="AA297" s="65"/>
      <c r="AB297" s="146"/>
      <c r="AC297" s="12"/>
      <c r="AD297" s="12"/>
    </row>
    <row r="298" spans="8:30">
      <c r="H298" s="12"/>
      <c r="I298" s="12"/>
      <c r="J298" s="12"/>
      <c r="K298" s="12"/>
      <c r="L298" s="65"/>
      <c r="M298" s="65"/>
      <c r="N298" s="12"/>
      <c r="O298" s="12"/>
      <c r="P298" s="12"/>
      <c r="Q298" s="65"/>
      <c r="R298" s="12"/>
      <c r="S298" s="65"/>
      <c r="T298" s="146"/>
      <c r="U298" s="146"/>
      <c r="V298" s="12"/>
      <c r="W298" s="146"/>
      <c r="X298" s="146"/>
      <c r="Y298" s="146"/>
      <c r="Z298" s="12"/>
      <c r="AA298" s="65"/>
      <c r="AB298" s="146"/>
      <c r="AC298" s="12"/>
      <c r="AD298" s="12"/>
    </row>
    <row r="299" spans="8:30">
      <c r="H299" s="12"/>
      <c r="I299" s="12"/>
      <c r="J299" s="12"/>
      <c r="K299" s="12"/>
      <c r="L299" s="65"/>
      <c r="M299" s="65"/>
      <c r="N299" s="12"/>
      <c r="O299" s="12"/>
      <c r="P299" s="12"/>
      <c r="Q299" s="65"/>
      <c r="R299" s="12"/>
      <c r="S299" s="65"/>
      <c r="T299" s="146"/>
      <c r="U299" s="146"/>
      <c r="V299" s="12"/>
      <c r="W299" s="146"/>
      <c r="X299" s="146"/>
      <c r="Y299" s="146"/>
      <c r="Z299" s="12"/>
      <c r="AA299" s="65"/>
      <c r="AC299" s="30"/>
    </row>
    <row r="300" spans="8:30">
      <c r="H300" s="12"/>
      <c r="I300" s="12"/>
      <c r="J300" s="12"/>
      <c r="K300" s="12"/>
      <c r="L300" s="65"/>
      <c r="M300" s="65"/>
      <c r="N300" s="12"/>
      <c r="O300" s="12"/>
      <c r="P300" s="12"/>
      <c r="Q300" s="65"/>
      <c r="R300" s="12"/>
      <c r="S300" s="65"/>
      <c r="T300" s="146"/>
      <c r="U300" s="146"/>
      <c r="V300" s="30"/>
      <c r="W300" s="147"/>
      <c r="AC300" s="32"/>
    </row>
    <row r="301" spans="8:30">
      <c r="H301" s="12"/>
      <c r="I301" s="12"/>
      <c r="J301" s="12"/>
      <c r="K301" s="12"/>
      <c r="L301" s="65"/>
      <c r="M301" s="65"/>
      <c r="N301" s="12"/>
      <c r="O301" s="12"/>
      <c r="P301" s="12"/>
      <c r="Q301" s="65"/>
      <c r="R301" s="12"/>
      <c r="S301" s="65"/>
      <c r="T301" s="146"/>
      <c r="U301" s="146"/>
      <c r="V301" s="32"/>
      <c r="W301" s="148"/>
      <c r="AC301" s="32"/>
    </row>
    <row r="302" spans="8:30">
      <c r="H302" s="12"/>
      <c r="I302" s="12"/>
      <c r="J302" s="12"/>
      <c r="K302" s="12"/>
      <c r="L302" s="65"/>
      <c r="M302" s="65"/>
      <c r="N302" s="12"/>
      <c r="O302" s="12"/>
      <c r="P302" s="12"/>
      <c r="Q302" s="65"/>
      <c r="R302" s="12"/>
      <c r="S302" s="65"/>
      <c r="T302" s="146"/>
      <c r="U302" s="146"/>
      <c r="V302" s="32"/>
      <c r="W302" s="148"/>
      <c r="AC302" s="32"/>
    </row>
    <row r="303" spans="8:30">
      <c r="H303" s="12"/>
      <c r="I303" s="12"/>
      <c r="J303" s="12"/>
      <c r="K303" s="12"/>
      <c r="L303" s="65"/>
      <c r="M303" s="65"/>
      <c r="N303" s="12"/>
      <c r="O303" s="12"/>
      <c r="P303" s="12"/>
      <c r="Q303" s="65"/>
      <c r="R303" s="12"/>
      <c r="S303" s="65"/>
      <c r="T303" s="146"/>
      <c r="U303" s="146"/>
      <c r="V303" s="32"/>
      <c r="W303" s="148"/>
      <c r="AC303" s="32"/>
    </row>
    <row r="304" spans="8:30">
      <c r="H304" s="12"/>
      <c r="I304" s="12"/>
      <c r="J304" s="12"/>
      <c r="K304" s="12"/>
      <c r="L304" s="65"/>
      <c r="M304" s="65"/>
      <c r="N304" s="12"/>
      <c r="O304" s="12"/>
      <c r="P304" s="12"/>
      <c r="Q304" s="65"/>
      <c r="R304" s="12"/>
      <c r="S304" s="65"/>
      <c r="T304" s="146"/>
      <c r="U304" s="146"/>
      <c r="V304" s="32"/>
      <c r="W304" s="148"/>
      <c r="AC304" s="32"/>
    </row>
    <row r="305" spans="8:29">
      <c r="H305" s="12"/>
      <c r="I305" s="12"/>
      <c r="J305" s="12"/>
      <c r="K305" s="12"/>
      <c r="L305" s="65"/>
      <c r="M305" s="65"/>
      <c r="N305" s="12"/>
      <c r="O305" s="12"/>
      <c r="P305" s="12"/>
      <c r="Q305" s="65"/>
      <c r="R305" s="12"/>
      <c r="S305" s="65"/>
      <c r="T305" s="146"/>
      <c r="U305" s="146"/>
      <c r="V305" s="32"/>
      <c r="W305" s="148"/>
      <c r="AC305" s="32"/>
    </row>
    <row r="306" spans="8:29">
      <c r="H306" s="12"/>
      <c r="I306" s="12"/>
      <c r="J306" s="12"/>
      <c r="K306" s="12"/>
      <c r="L306" s="65"/>
      <c r="M306" s="65"/>
      <c r="N306" s="12"/>
      <c r="O306" s="12"/>
      <c r="P306" s="12"/>
      <c r="Q306" s="65"/>
      <c r="R306" s="12"/>
      <c r="S306" s="65"/>
      <c r="T306" s="146"/>
      <c r="U306" s="146"/>
      <c r="V306" s="32"/>
      <c r="W306" s="148"/>
      <c r="AC306" s="32"/>
    </row>
    <row r="307" spans="8:29">
      <c r="H307" s="12"/>
      <c r="I307" s="12"/>
      <c r="J307" s="12"/>
      <c r="K307" s="12"/>
      <c r="L307" s="65"/>
      <c r="M307" s="65"/>
      <c r="N307" s="12"/>
      <c r="O307" s="12"/>
      <c r="P307" s="12"/>
      <c r="Q307" s="65"/>
      <c r="R307" s="12"/>
      <c r="S307" s="65"/>
      <c r="T307" s="146"/>
      <c r="U307" s="146"/>
      <c r="V307" s="32"/>
      <c r="W307" s="148"/>
      <c r="AC307" s="32"/>
    </row>
    <row r="308" spans="8:29">
      <c r="H308" s="12"/>
      <c r="I308" s="12"/>
      <c r="J308" s="12"/>
      <c r="K308" s="12"/>
      <c r="L308" s="65"/>
      <c r="M308" s="65"/>
      <c r="N308" s="12"/>
      <c r="O308" s="12"/>
      <c r="P308" s="12"/>
      <c r="Q308" s="65"/>
      <c r="R308" s="12"/>
      <c r="S308" s="65"/>
      <c r="T308" s="146"/>
      <c r="U308" s="146"/>
      <c r="V308" s="32"/>
      <c r="W308" s="148"/>
      <c r="AC308" s="32"/>
    </row>
    <row r="309" spans="8:29">
      <c r="H309" s="12"/>
      <c r="I309" s="12"/>
      <c r="J309" s="12"/>
      <c r="K309" s="12"/>
      <c r="L309" s="65"/>
      <c r="M309" s="65"/>
      <c r="N309" s="12"/>
      <c r="O309" s="12"/>
      <c r="P309" s="12"/>
      <c r="Q309" s="65"/>
      <c r="R309" s="12"/>
      <c r="S309" s="65"/>
      <c r="T309" s="146"/>
      <c r="U309" s="146"/>
      <c r="V309" s="32"/>
      <c r="W309" s="148"/>
      <c r="AC309" s="32"/>
    </row>
    <row r="310" spans="8:29">
      <c r="H310" s="12"/>
      <c r="I310" s="12"/>
      <c r="J310" s="12"/>
      <c r="K310" s="12"/>
      <c r="L310" s="65"/>
      <c r="M310" s="65"/>
      <c r="N310" s="12"/>
      <c r="O310" s="12"/>
      <c r="P310" s="12"/>
      <c r="Q310" s="65"/>
      <c r="R310" s="12"/>
      <c r="S310" s="65"/>
      <c r="T310" s="146"/>
      <c r="U310" s="146"/>
      <c r="V310" s="32"/>
      <c r="W310" s="148"/>
      <c r="AC310" s="32"/>
    </row>
    <row r="311" spans="8:29">
      <c r="H311" s="12"/>
      <c r="I311" s="12"/>
      <c r="J311" s="12"/>
      <c r="K311" s="12"/>
      <c r="L311" s="65"/>
      <c r="M311" s="65"/>
      <c r="N311" s="12"/>
      <c r="O311" s="12"/>
      <c r="P311" s="12"/>
      <c r="Q311" s="65"/>
      <c r="R311" s="12"/>
      <c r="S311" s="65"/>
      <c r="T311" s="146"/>
      <c r="U311" s="146"/>
      <c r="V311" s="32"/>
      <c r="W311" s="148"/>
      <c r="AC311" s="32"/>
    </row>
    <row r="312" spans="8:29">
      <c r="H312" s="12"/>
      <c r="I312" s="12"/>
      <c r="J312" s="12"/>
      <c r="K312" s="12"/>
      <c r="L312" s="65"/>
      <c r="M312" s="65"/>
      <c r="N312" s="12"/>
      <c r="O312" s="12"/>
      <c r="P312" s="12"/>
      <c r="Q312" s="65"/>
      <c r="R312" s="12"/>
      <c r="S312" s="65"/>
      <c r="T312" s="146"/>
      <c r="U312" s="146"/>
      <c r="V312" s="32"/>
      <c r="W312" s="148"/>
      <c r="AC312" s="32"/>
    </row>
    <row r="313" spans="8:29">
      <c r="H313" s="12"/>
      <c r="I313" s="12"/>
      <c r="J313" s="12"/>
      <c r="K313" s="12"/>
      <c r="L313" s="65"/>
      <c r="M313" s="65"/>
      <c r="N313" s="12"/>
      <c r="O313" s="12"/>
      <c r="P313" s="12"/>
      <c r="Q313" s="65"/>
      <c r="R313" s="12"/>
      <c r="S313" s="65"/>
      <c r="T313" s="146"/>
      <c r="U313" s="146"/>
      <c r="V313" s="32"/>
      <c r="W313" s="148"/>
      <c r="AC313" s="32"/>
    </row>
    <row r="314" spans="8:29">
      <c r="H314" s="12"/>
      <c r="I314" s="12"/>
      <c r="J314" s="12"/>
      <c r="K314" s="12"/>
      <c r="L314" s="65"/>
      <c r="M314" s="65"/>
      <c r="N314" s="12"/>
      <c r="O314" s="12"/>
      <c r="P314" s="12"/>
      <c r="Q314" s="65"/>
      <c r="R314" s="12"/>
      <c r="S314" s="65"/>
      <c r="T314" s="146"/>
      <c r="U314" s="146"/>
      <c r="V314" s="32"/>
      <c r="W314" s="148"/>
      <c r="AC314" s="32"/>
    </row>
    <row r="315" spans="8:29">
      <c r="H315" s="12"/>
      <c r="I315" s="12"/>
      <c r="J315" s="12"/>
      <c r="K315" s="12"/>
      <c r="L315" s="65"/>
      <c r="M315" s="65"/>
      <c r="N315" s="12"/>
      <c r="O315" s="12"/>
      <c r="P315" s="12"/>
      <c r="Q315" s="65"/>
      <c r="R315" s="12"/>
      <c r="S315" s="65"/>
      <c r="T315" s="146"/>
      <c r="U315" s="146"/>
      <c r="V315" s="32"/>
      <c r="W315" s="148"/>
      <c r="AC315" s="32"/>
    </row>
    <row r="316" spans="8:29">
      <c r="H316" s="12"/>
      <c r="I316" s="12"/>
      <c r="J316" s="12"/>
      <c r="K316" s="12"/>
      <c r="L316" s="65"/>
      <c r="M316" s="65"/>
      <c r="N316" s="12"/>
      <c r="O316" s="12"/>
      <c r="P316" s="12"/>
      <c r="Q316" s="65"/>
      <c r="R316" s="12"/>
      <c r="S316" s="65"/>
      <c r="T316" s="146"/>
      <c r="U316" s="146"/>
      <c r="V316" s="32"/>
      <c r="W316" s="148"/>
      <c r="AC316" s="32"/>
    </row>
    <row r="317" spans="8:29">
      <c r="H317" s="12"/>
      <c r="I317" s="12"/>
      <c r="J317" s="12"/>
      <c r="K317" s="12"/>
      <c r="L317" s="65"/>
      <c r="M317" s="65"/>
      <c r="N317" s="12"/>
      <c r="O317" s="12"/>
      <c r="P317" s="12"/>
      <c r="Q317" s="65"/>
      <c r="R317" s="12"/>
      <c r="S317" s="65"/>
      <c r="T317" s="146"/>
      <c r="U317" s="146"/>
      <c r="V317" s="32"/>
      <c r="W317" s="148"/>
      <c r="AC317" s="32"/>
    </row>
    <row r="318" spans="8:29">
      <c r="H318" s="12"/>
      <c r="I318" s="12"/>
      <c r="J318" s="12"/>
      <c r="K318" s="12"/>
      <c r="L318" s="65"/>
      <c r="M318" s="65"/>
      <c r="N318" s="12"/>
      <c r="O318" s="12"/>
      <c r="P318" s="12"/>
      <c r="Q318" s="65"/>
      <c r="R318" s="12"/>
      <c r="S318" s="65"/>
      <c r="T318" s="146"/>
      <c r="U318" s="146"/>
      <c r="V318" s="32"/>
      <c r="W318" s="148"/>
      <c r="AC318" s="32"/>
    </row>
    <row r="319" spans="8:29">
      <c r="H319" s="12"/>
      <c r="I319" s="12"/>
      <c r="J319" s="12"/>
      <c r="K319" s="12"/>
      <c r="L319" s="65"/>
      <c r="M319" s="65"/>
      <c r="N319" s="12"/>
      <c r="O319" s="12"/>
      <c r="P319" s="12"/>
      <c r="Q319" s="65"/>
      <c r="R319" s="12"/>
      <c r="S319" s="65"/>
      <c r="T319" s="146"/>
      <c r="U319" s="146"/>
      <c r="V319" s="32"/>
      <c r="W319" s="148"/>
      <c r="AC319" s="32"/>
    </row>
    <row r="320" spans="8:29">
      <c r="H320" s="12"/>
      <c r="I320" s="12"/>
      <c r="J320" s="12"/>
      <c r="K320" s="12"/>
      <c r="L320" s="65"/>
      <c r="M320" s="65"/>
      <c r="N320" s="12"/>
      <c r="O320" s="12"/>
      <c r="P320" s="12"/>
      <c r="Q320" s="65"/>
      <c r="R320" s="12"/>
      <c r="S320" s="65"/>
      <c r="T320" s="146"/>
      <c r="U320" s="146"/>
      <c r="V320" s="32"/>
      <c r="W320" s="148"/>
      <c r="AC320" s="32"/>
    </row>
    <row r="321" spans="8:29">
      <c r="H321" s="12"/>
      <c r="I321" s="12"/>
      <c r="J321" s="12"/>
      <c r="K321" s="12"/>
      <c r="L321" s="65"/>
      <c r="M321" s="65"/>
      <c r="N321" s="12"/>
      <c r="O321" s="12"/>
      <c r="P321" s="12"/>
      <c r="Q321" s="65"/>
      <c r="R321" s="12"/>
      <c r="S321" s="65"/>
      <c r="T321" s="146"/>
      <c r="U321" s="146"/>
      <c r="V321" s="32"/>
      <c r="W321" s="148"/>
      <c r="AC321" s="32"/>
    </row>
    <row r="322" spans="8:29">
      <c r="H322" s="12"/>
      <c r="I322" s="12"/>
      <c r="J322" s="12"/>
      <c r="K322" s="12"/>
      <c r="L322" s="65"/>
      <c r="M322" s="65"/>
      <c r="N322" s="12"/>
      <c r="O322" s="12"/>
      <c r="P322" s="12"/>
      <c r="Q322" s="65"/>
      <c r="R322" s="12"/>
      <c r="S322" s="65"/>
      <c r="T322" s="146"/>
      <c r="U322" s="146"/>
      <c r="V322" s="32"/>
      <c r="W322" s="148"/>
      <c r="AC322" s="32"/>
    </row>
    <row r="323" spans="8:29">
      <c r="H323" s="12"/>
      <c r="I323" s="12"/>
      <c r="J323" s="12"/>
      <c r="K323" s="12"/>
      <c r="L323" s="65"/>
      <c r="M323" s="65"/>
      <c r="N323" s="12"/>
      <c r="O323" s="12"/>
      <c r="P323" s="12"/>
      <c r="Q323" s="65"/>
      <c r="R323" s="12"/>
      <c r="S323" s="65"/>
      <c r="T323" s="146"/>
      <c r="U323" s="146"/>
      <c r="V323" s="32"/>
      <c r="W323" s="148"/>
      <c r="AC323" s="32"/>
    </row>
    <row r="324" spans="8:29">
      <c r="H324" s="12"/>
      <c r="I324" s="12"/>
      <c r="J324" s="12"/>
      <c r="K324" s="12"/>
      <c r="L324" s="65"/>
      <c r="M324" s="65"/>
      <c r="N324" s="12"/>
      <c r="O324" s="12"/>
      <c r="P324" s="12"/>
      <c r="Q324" s="65"/>
      <c r="R324" s="12"/>
      <c r="S324" s="65"/>
      <c r="T324" s="146"/>
      <c r="U324" s="146"/>
      <c r="V324" s="32"/>
      <c r="W324" s="148"/>
      <c r="AC324" s="32"/>
    </row>
    <row r="325" spans="8:29">
      <c r="H325" s="12"/>
      <c r="I325" s="12"/>
      <c r="J325" s="12"/>
      <c r="K325" s="12"/>
      <c r="L325" s="65"/>
      <c r="M325" s="65"/>
      <c r="N325" s="12"/>
      <c r="O325" s="12"/>
      <c r="P325" s="12"/>
      <c r="Q325" s="65"/>
      <c r="R325" s="12"/>
      <c r="S325" s="65"/>
      <c r="T325" s="146"/>
      <c r="U325" s="146"/>
      <c r="V325" s="32"/>
      <c r="W325" s="148"/>
      <c r="AC325" s="32"/>
    </row>
    <row r="326" spans="8:29">
      <c r="H326" s="12"/>
      <c r="I326" s="12"/>
      <c r="J326" s="12"/>
      <c r="K326" s="12"/>
      <c r="L326" s="65"/>
      <c r="M326" s="65"/>
      <c r="N326" s="12"/>
      <c r="O326" s="12"/>
      <c r="P326" s="12"/>
      <c r="Q326" s="65"/>
      <c r="R326" s="12"/>
      <c r="S326" s="65"/>
      <c r="T326" s="146"/>
      <c r="U326" s="146"/>
      <c r="V326" s="32"/>
      <c r="W326" s="148"/>
      <c r="AC326" s="32"/>
    </row>
    <row r="327" spans="8:29">
      <c r="H327" s="12"/>
      <c r="I327" s="12"/>
      <c r="J327" s="12"/>
      <c r="K327" s="12"/>
      <c r="L327" s="65"/>
      <c r="M327" s="65"/>
      <c r="N327" s="12"/>
      <c r="O327" s="12"/>
      <c r="P327" s="12"/>
      <c r="Q327" s="65"/>
      <c r="R327" s="12"/>
      <c r="S327" s="65"/>
      <c r="T327" s="146"/>
      <c r="U327" s="146"/>
      <c r="V327" s="32"/>
      <c r="W327" s="148"/>
      <c r="AC327" s="32"/>
    </row>
    <row r="328" spans="8:29">
      <c r="H328" s="12"/>
      <c r="I328" s="12"/>
      <c r="J328" s="12"/>
      <c r="K328" s="12"/>
      <c r="L328" s="65"/>
      <c r="M328" s="65"/>
      <c r="N328" s="12"/>
      <c r="O328" s="12"/>
      <c r="P328" s="12"/>
      <c r="Q328" s="65"/>
      <c r="R328" s="12"/>
      <c r="S328" s="65"/>
      <c r="T328" s="146"/>
      <c r="U328" s="146"/>
      <c r="V328" s="32"/>
      <c r="W328" s="148"/>
      <c r="AC328" s="32"/>
    </row>
    <row r="329" spans="8:29">
      <c r="H329" s="12"/>
      <c r="I329" s="12"/>
      <c r="J329" s="12"/>
      <c r="K329" s="12"/>
      <c r="L329" s="65"/>
      <c r="M329" s="65"/>
      <c r="N329" s="12"/>
      <c r="O329" s="12"/>
      <c r="P329" s="12"/>
      <c r="Q329" s="65"/>
      <c r="R329" s="12"/>
      <c r="S329" s="65"/>
      <c r="T329" s="146"/>
      <c r="U329" s="146"/>
      <c r="V329" s="32"/>
      <c r="W329" s="148"/>
      <c r="AC329" s="32"/>
    </row>
    <row r="330" spans="8:29">
      <c r="H330" s="12"/>
      <c r="I330" s="12"/>
      <c r="J330" s="12"/>
      <c r="K330" s="12"/>
      <c r="L330" s="65"/>
      <c r="M330" s="65"/>
      <c r="N330" s="12"/>
      <c r="O330" s="12"/>
      <c r="P330" s="12"/>
      <c r="Q330" s="65"/>
      <c r="R330" s="12"/>
      <c r="S330" s="65"/>
      <c r="T330" s="146"/>
      <c r="U330" s="146"/>
      <c r="V330" s="32"/>
      <c r="W330" s="148"/>
      <c r="AC330" s="32"/>
    </row>
    <row r="331" spans="8:29">
      <c r="H331" s="12"/>
      <c r="I331" s="12"/>
      <c r="J331" s="12"/>
      <c r="K331" s="12"/>
      <c r="L331" s="65"/>
      <c r="M331" s="65"/>
      <c r="N331" s="12"/>
      <c r="O331" s="12"/>
      <c r="P331" s="12"/>
      <c r="Q331" s="65"/>
      <c r="R331" s="12"/>
      <c r="S331" s="65"/>
      <c r="V331" s="32"/>
      <c r="W331" s="148"/>
      <c r="AC331" s="32"/>
    </row>
    <row r="332" spans="8:29">
      <c r="H332" s="12"/>
      <c r="I332" s="12"/>
      <c r="J332" s="12"/>
      <c r="K332" s="12"/>
      <c r="L332" s="65"/>
      <c r="M332" s="65"/>
      <c r="N332" s="12"/>
      <c r="O332" s="12"/>
      <c r="P332" s="12"/>
      <c r="Q332" s="65"/>
      <c r="R332" s="12"/>
      <c r="S332" s="65"/>
      <c r="V332" s="32"/>
      <c r="W332" s="148"/>
      <c r="AC332" s="32"/>
    </row>
    <row r="333" spans="8:29">
      <c r="H333" s="12"/>
      <c r="I333" s="12"/>
      <c r="J333" s="12"/>
      <c r="K333" s="12"/>
      <c r="L333" s="65"/>
      <c r="M333" s="65"/>
      <c r="N333" s="12"/>
      <c r="O333" s="12"/>
      <c r="P333" s="12"/>
      <c r="Q333" s="65"/>
      <c r="R333" s="12"/>
      <c r="S333" s="65"/>
      <c r="V333" s="32"/>
      <c r="W333" s="148"/>
      <c r="AC333" s="32"/>
    </row>
    <row r="334" spans="8:29">
      <c r="H334" s="12"/>
      <c r="I334" s="12"/>
      <c r="J334" s="12"/>
      <c r="K334" s="12"/>
      <c r="L334" s="65"/>
      <c r="M334" s="65"/>
      <c r="N334" s="12"/>
      <c r="O334" s="12"/>
      <c r="P334" s="12"/>
      <c r="Q334" s="65"/>
      <c r="R334" s="12"/>
      <c r="S334" s="65"/>
      <c r="V334" s="32"/>
      <c r="W334" s="148"/>
    </row>
    <row r="335" spans="8:29">
      <c r="H335" s="12"/>
      <c r="I335" s="12"/>
      <c r="J335" s="12"/>
      <c r="K335" s="12"/>
      <c r="L335" s="65"/>
      <c r="M335" s="65"/>
      <c r="N335" s="12"/>
      <c r="O335" s="12"/>
      <c r="P335" s="12"/>
      <c r="Q335" s="65"/>
      <c r="R335" s="12"/>
      <c r="S335" s="65"/>
    </row>
    <row r="336" spans="8:29">
      <c r="H336" s="12"/>
      <c r="I336" s="12"/>
      <c r="J336" s="12"/>
      <c r="K336" s="12"/>
      <c r="L336" s="65"/>
      <c r="M336" s="65"/>
      <c r="N336" s="12"/>
      <c r="O336" s="12"/>
      <c r="P336" s="12"/>
      <c r="Q336" s="65"/>
      <c r="R336" s="12"/>
      <c r="S336" s="65"/>
    </row>
    <row r="337" spans="8:19">
      <c r="H337" s="12"/>
      <c r="I337" s="12"/>
      <c r="J337" s="12"/>
      <c r="K337" s="12"/>
      <c r="L337" s="65"/>
      <c r="M337" s="65"/>
      <c r="N337" s="12"/>
      <c r="O337" s="12"/>
      <c r="P337" s="12"/>
      <c r="Q337" s="65"/>
      <c r="R337" s="12"/>
      <c r="S337" s="65"/>
    </row>
    <row r="338" spans="8:19">
      <c r="H338" s="12"/>
      <c r="I338" s="12"/>
      <c r="J338" s="12"/>
      <c r="K338" s="12"/>
      <c r="L338" s="65"/>
      <c r="M338" s="65"/>
      <c r="N338" s="12"/>
      <c r="O338" s="12"/>
      <c r="P338" s="12"/>
      <c r="Q338" s="65"/>
      <c r="R338" s="12"/>
      <c r="S338" s="65"/>
    </row>
    <row r="339" spans="8:19">
      <c r="H339" s="12"/>
      <c r="I339" s="12"/>
      <c r="J339" s="12"/>
      <c r="K339" s="12"/>
      <c r="L339" s="65"/>
      <c r="M339" s="65"/>
      <c r="N339" s="12"/>
      <c r="O339" s="12"/>
      <c r="P339" s="12"/>
      <c r="Q339" s="65"/>
      <c r="R339" s="12"/>
      <c r="S339" s="65"/>
    </row>
    <row r="340" spans="8:19">
      <c r="H340" s="12"/>
      <c r="I340" s="12"/>
      <c r="J340" s="12"/>
      <c r="K340" s="12"/>
      <c r="L340" s="65"/>
      <c r="M340" s="65"/>
      <c r="N340" s="12"/>
      <c r="O340" s="12"/>
      <c r="P340" s="12"/>
      <c r="Q340" s="65"/>
      <c r="R340" s="12"/>
      <c r="S340" s="65"/>
    </row>
    <row r="341" spans="8:19">
      <c r="H341" s="12"/>
      <c r="I341" s="12"/>
      <c r="J341" s="12"/>
      <c r="K341" s="12"/>
      <c r="L341" s="65"/>
      <c r="M341" s="65"/>
      <c r="N341" s="12"/>
      <c r="O341" s="12"/>
      <c r="P341" s="12"/>
      <c r="Q341" s="65"/>
      <c r="R341" s="12"/>
      <c r="S341" s="65"/>
    </row>
    <row r="342" spans="8:19">
      <c r="H342" s="12"/>
      <c r="I342" s="12"/>
      <c r="J342" s="12"/>
      <c r="K342" s="12"/>
      <c r="L342" s="65"/>
      <c r="M342" s="65"/>
      <c r="N342" s="12"/>
      <c r="O342" s="12"/>
      <c r="P342" s="12"/>
      <c r="Q342" s="65"/>
      <c r="R342" s="12"/>
      <c r="S342" s="65"/>
    </row>
    <row r="343" spans="8:19">
      <c r="H343" s="12"/>
      <c r="I343" s="12"/>
      <c r="J343" s="12"/>
      <c r="K343" s="12"/>
      <c r="L343" s="65"/>
      <c r="M343" s="65"/>
      <c r="N343" s="12"/>
      <c r="O343" s="12"/>
      <c r="P343" s="12"/>
      <c r="Q343" s="65"/>
      <c r="R343" s="12"/>
      <c r="S343" s="65"/>
    </row>
    <row r="344" spans="8:19">
      <c r="H344" s="12"/>
      <c r="I344" s="12"/>
      <c r="J344" s="12"/>
      <c r="K344" s="12"/>
      <c r="L344" s="65"/>
      <c r="M344" s="65"/>
      <c r="N344" s="12"/>
      <c r="O344" s="12"/>
      <c r="P344" s="12"/>
      <c r="Q344" s="65"/>
      <c r="R344" s="12"/>
      <c r="S344" s="65"/>
    </row>
    <row r="345" spans="8:19">
      <c r="H345" s="12"/>
      <c r="I345" s="12"/>
      <c r="J345" s="12"/>
      <c r="K345" s="12"/>
      <c r="L345" s="65"/>
      <c r="M345" s="65"/>
      <c r="N345" s="12"/>
      <c r="O345" s="12"/>
      <c r="P345" s="12"/>
      <c r="Q345" s="65"/>
      <c r="R345" s="12"/>
      <c r="S345" s="65"/>
    </row>
    <row r="346" spans="8:19">
      <c r="H346" s="12"/>
      <c r="I346" s="12"/>
      <c r="J346" s="12"/>
      <c r="K346" s="12"/>
      <c r="L346" s="65"/>
      <c r="M346" s="65"/>
      <c r="N346" s="12"/>
      <c r="O346" s="12"/>
      <c r="P346" s="12"/>
      <c r="Q346" s="65"/>
      <c r="R346" s="12"/>
      <c r="S346" s="65"/>
    </row>
    <row r="347" spans="8:19">
      <c r="H347" s="12"/>
      <c r="I347" s="12"/>
      <c r="J347" s="12"/>
      <c r="K347" s="12"/>
      <c r="L347" s="65"/>
      <c r="M347" s="65"/>
      <c r="N347" s="12"/>
      <c r="O347" s="12"/>
      <c r="P347" s="12"/>
      <c r="Q347" s="65"/>
      <c r="R347" s="12"/>
      <c r="S347" s="65"/>
    </row>
    <row r="348" spans="8:19">
      <c r="H348" s="12"/>
      <c r="I348" s="12"/>
      <c r="J348" s="12"/>
      <c r="K348" s="12"/>
      <c r="L348" s="65"/>
      <c r="M348" s="65"/>
      <c r="N348" s="12"/>
      <c r="O348" s="12"/>
      <c r="P348" s="12"/>
      <c r="Q348" s="65"/>
      <c r="R348" s="12"/>
      <c r="S348" s="65"/>
    </row>
    <row r="349" spans="8:19">
      <c r="H349" s="12"/>
      <c r="I349" s="12"/>
      <c r="J349" s="12"/>
      <c r="K349" s="12"/>
      <c r="L349" s="65"/>
      <c r="M349" s="65"/>
      <c r="N349" s="12"/>
      <c r="O349" s="12"/>
      <c r="P349" s="12"/>
      <c r="Q349" s="65"/>
      <c r="R349" s="12"/>
      <c r="S349" s="65"/>
    </row>
    <row r="350" spans="8:19">
      <c r="H350" s="12"/>
      <c r="I350" s="12"/>
      <c r="J350" s="12"/>
      <c r="K350" s="12"/>
      <c r="L350" s="65"/>
      <c r="M350" s="65"/>
      <c r="N350" s="12"/>
      <c r="O350" s="12"/>
      <c r="P350" s="12"/>
      <c r="Q350" s="65"/>
      <c r="R350" s="12"/>
      <c r="S350" s="65"/>
    </row>
    <row r="351" spans="8:19">
      <c r="H351" s="12"/>
      <c r="I351" s="12"/>
      <c r="J351" s="12"/>
      <c r="K351" s="12"/>
      <c r="L351" s="65"/>
      <c r="M351" s="65"/>
      <c r="N351" s="12"/>
      <c r="O351" s="12"/>
      <c r="P351" s="12"/>
      <c r="Q351" s="65"/>
      <c r="R351" s="12"/>
      <c r="S351" s="65"/>
    </row>
    <row r="352" spans="8:19">
      <c r="H352" s="12"/>
      <c r="I352" s="12"/>
      <c r="J352" s="12"/>
      <c r="K352" s="12"/>
      <c r="L352" s="65"/>
      <c r="M352" s="65"/>
      <c r="N352" s="12"/>
      <c r="O352" s="12"/>
      <c r="P352" s="12"/>
      <c r="Q352" s="65"/>
      <c r="R352" s="12"/>
      <c r="S352" s="65"/>
    </row>
    <row r="353" spans="1:19">
      <c r="H353" s="12"/>
      <c r="I353" s="12"/>
      <c r="J353" s="12"/>
      <c r="K353" s="12"/>
      <c r="L353" s="65"/>
      <c r="M353" s="65"/>
      <c r="N353" s="12"/>
      <c r="O353" s="12"/>
      <c r="P353" s="12"/>
      <c r="Q353" s="65"/>
      <c r="R353" s="12"/>
      <c r="S353" s="65"/>
    </row>
    <row r="354" spans="1:19">
      <c r="H354" s="12"/>
      <c r="I354" s="12"/>
      <c r="J354" s="12"/>
      <c r="K354" s="12"/>
      <c r="L354" s="65"/>
      <c r="M354" s="65"/>
      <c r="N354" s="12"/>
      <c r="O354" s="12"/>
      <c r="P354" s="12"/>
      <c r="Q354" s="65"/>
      <c r="R354" s="12"/>
      <c r="S354" s="65"/>
    </row>
    <row r="355" spans="1:19">
      <c r="H355" s="12"/>
      <c r="I355" s="12"/>
      <c r="J355" s="12"/>
      <c r="K355" s="12"/>
      <c r="L355" s="65"/>
      <c r="M355" s="65"/>
      <c r="N355" s="12"/>
      <c r="O355" s="12"/>
      <c r="P355" s="12"/>
      <c r="Q355" s="65"/>
      <c r="R355" s="12"/>
      <c r="S355" s="65"/>
    </row>
    <row r="356" spans="1:19">
      <c r="H356" s="12"/>
      <c r="I356" s="12"/>
      <c r="J356" s="12"/>
      <c r="K356" s="12"/>
      <c r="L356" s="65"/>
      <c r="M356" s="65"/>
      <c r="N356" s="12"/>
      <c r="O356" s="12"/>
      <c r="P356" s="12"/>
      <c r="Q356" s="65"/>
      <c r="R356" s="12"/>
      <c r="S356" s="65"/>
    </row>
    <row r="357" spans="1:19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65"/>
      <c r="M357" s="65"/>
      <c r="N357" s="12"/>
      <c r="O357" s="12"/>
      <c r="P357" s="12"/>
      <c r="Q357" s="65"/>
      <c r="R357" s="30"/>
      <c r="S357" s="65"/>
    </row>
    <row r="358" spans="1:19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65"/>
      <c r="M358" s="65"/>
      <c r="N358" s="12"/>
      <c r="O358" s="12"/>
      <c r="P358" s="12"/>
      <c r="Q358" s="65"/>
      <c r="R358" s="32"/>
      <c r="S358" s="65"/>
    </row>
    <row r="359" spans="1:1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66"/>
      <c r="M359" s="65"/>
      <c r="N359" s="12"/>
      <c r="O359" s="12"/>
      <c r="P359" s="12"/>
      <c r="Q359" s="65"/>
      <c r="R359" s="32"/>
      <c r="S359" s="65"/>
    </row>
    <row r="360" spans="1:19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67"/>
      <c r="M360" s="66"/>
      <c r="N360" s="30"/>
      <c r="O360" s="30"/>
      <c r="P360" s="30"/>
      <c r="Q360" s="66"/>
      <c r="R360" s="32"/>
      <c r="S360" s="66"/>
    </row>
    <row r="361" spans="1:19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67"/>
      <c r="M361" s="67"/>
      <c r="N361" s="32"/>
      <c r="O361" s="32"/>
      <c r="P361" s="32"/>
      <c r="Q361" s="67"/>
      <c r="R361" s="32"/>
      <c r="S361" s="67"/>
    </row>
    <row r="362" spans="1:19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67"/>
      <c r="M362" s="67"/>
      <c r="N362" s="32"/>
      <c r="O362" s="32"/>
      <c r="P362" s="32"/>
      <c r="Q362" s="67"/>
      <c r="R362" s="32"/>
      <c r="S362" s="67"/>
    </row>
    <row r="363" spans="1:19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67"/>
      <c r="M363" s="67"/>
      <c r="N363" s="32"/>
      <c r="O363" s="32"/>
      <c r="P363" s="32"/>
      <c r="Q363" s="67"/>
      <c r="R363" s="32"/>
      <c r="S363" s="67"/>
    </row>
    <row r="364" spans="1:19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67"/>
      <c r="M364" s="67"/>
      <c r="N364" s="32"/>
      <c r="O364" s="32"/>
      <c r="P364" s="32"/>
      <c r="Q364" s="67"/>
      <c r="R364" s="32"/>
      <c r="S364" s="67"/>
    </row>
    <row r="365" spans="1:19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67"/>
      <c r="M365" s="67"/>
      <c r="N365" s="32"/>
      <c r="O365" s="32"/>
      <c r="P365" s="32"/>
      <c r="Q365" s="67"/>
      <c r="R365" s="32"/>
      <c r="S365" s="67"/>
    </row>
    <row r="366" spans="1:19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67"/>
      <c r="M366" s="67"/>
      <c r="N366" s="32"/>
      <c r="O366" s="32"/>
      <c r="P366" s="32"/>
      <c r="Q366" s="67"/>
      <c r="R366" s="32"/>
      <c r="S366" s="67"/>
    </row>
    <row r="367" spans="1:19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67"/>
      <c r="M367" s="67"/>
      <c r="N367" s="32"/>
      <c r="O367" s="32"/>
      <c r="P367" s="32"/>
      <c r="Q367" s="67"/>
      <c r="R367" s="32"/>
      <c r="S367" s="67"/>
    </row>
    <row r="368" spans="1:19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67"/>
      <c r="M368" s="67"/>
      <c r="N368" s="32"/>
      <c r="O368" s="32"/>
      <c r="P368" s="32"/>
      <c r="Q368" s="67"/>
      <c r="R368" s="32"/>
      <c r="S368" s="67"/>
    </row>
    <row r="369" spans="1:1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67"/>
      <c r="M369" s="67"/>
      <c r="N369" s="32"/>
      <c r="O369" s="32"/>
      <c r="P369" s="32"/>
      <c r="Q369" s="67"/>
      <c r="R369" s="32"/>
      <c r="S369" s="67"/>
    </row>
    <row r="370" spans="1:19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67"/>
      <c r="M370" s="67"/>
      <c r="N370" s="32"/>
      <c r="O370" s="32"/>
      <c r="P370" s="32"/>
      <c r="Q370" s="67"/>
      <c r="R370" s="32"/>
      <c r="S370" s="67"/>
    </row>
    <row r="371" spans="1:19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67"/>
      <c r="M371" s="67"/>
      <c r="N371" s="32"/>
      <c r="O371" s="32"/>
      <c r="P371" s="32"/>
      <c r="Q371" s="67"/>
      <c r="R371" s="32"/>
      <c r="S371" s="67"/>
    </row>
    <row r="372" spans="1:19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67"/>
      <c r="M372" s="67"/>
      <c r="N372" s="32"/>
      <c r="O372" s="32"/>
      <c r="P372" s="32"/>
      <c r="Q372" s="67"/>
      <c r="R372" s="32"/>
      <c r="S372" s="67"/>
    </row>
    <row r="373" spans="1:19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67"/>
      <c r="M373" s="67"/>
      <c r="N373" s="32"/>
      <c r="O373" s="32"/>
      <c r="P373" s="32"/>
      <c r="Q373" s="67"/>
      <c r="R373" s="32"/>
      <c r="S373" s="67"/>
    </row>
    <row r="374" spans="1:19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67"/>
      <c r="M374" s="67"/>
      <c r="N374" s="32"/>
      <c r="O374" s="32"/>
      <c r="P374" s="32"/>
      <c r="Q374" s="67"/>
      <c r="R374" s="32"/>
      <c r="S374" s="67"/>
    </row>
    <row r="375" spans="1:19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67"/>
      <c r="M375" s="67"/>
      <c r="N375" s="32"/>
      <c r="O375" s="32"/>
      <c r="P375" s="32"/>
      <c r="Q375" s="67"/>
      <c r="R375" s="32"/>
      <c r="S375" s="67"/>
    </row>
    <row r="376" spans="1:19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67"/>
      <c r="M376" s="67"/>
      <c r="N376" s="32"/>
      <c r="O376" s="32"/>
      <c r="P376" s="32"/>
      <c r="Q376" s="67"/>
      <c r="R376" s="32"/>
      <c r="S376" s="67"/>
    </row>
    <row r="377" spans="1:19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67"/>
      <c r="M377" s="67"/>
      <c r="N377" s="32"/>
      <c r="O377" s="32"/>
      <c r="P377" s="32"/>
      <c r="Q377" s="67"/>
      <c r="R377" s="32"/>
      <c r="S377" s="67"/>
    </row>
    <row r="378" spans="1:19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67"/>
      <c r="M378" s="67"/>
      <c r="N378" s="32"/>
      <c r="O378" s="32"/>
      <c r="P378" s="32"/>
      <c r="Q378" s="67"/>
      <c r="R378" s="32"/>
      <c r="S378" s="67"/>
    </row>
    <row r="379" spans="1:1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67"/>
      <c r="M379" s="67"/>
      <c r="N379" s="32"/>
      <c r="O379" s="32"/>
      <c r="P379" s="32"/>
      <c r="Q379" s="67"/>
      <c r="R379" s="32"/>
      <c r="S379" s="67"/>
    </row>
    <row r="380" spans="1:19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67"/>
      <c r="M380" s="67"/>
      <c r="N380" s="32"/>
      <c r="O380" s="32"/>
      <c r="P380" s="32"/>
      <c r="Q380" s="67"/>
      <c r="R380" s="32"/>
      <c r="S380" s="67"/>
    </row>
    <row r="381" spans="1:19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67"/>
      <c r="M381" s="67"/>
      <c r="N381" s="32"/>
      <c r="O381" s="32"/>
      <c r="P381" s="32"/>
      <c r="Q381" s="67"/>
      <c r="R381" s="32"/>
      <c r="S381" s="67"/>
    </row>
    <row r="382" spans="1:19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67"/>
      <c r="M382" s="67"/>
      <c r="N382" s="32"/>
      <c r="O382" s="32"/>
      <c r="P382" s="32"/>
      <c r="Q382" s="67"/>
      <c r="R382" s="32"/>
      <c r="S382" s="67"/>
    </row>
    <row r="383" spans="1:19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67"/>
      <c r="M383" s="67"/>
      <c r="N383" s="32"/>
      <c r="O383" s="32"/>
      <c r="P383" s="32"/>
      <c r="Q383" s="67"/>
      <c r="R383" s="32"/>
      <c r="S383" s="67"/>
    </row>
    <row r="384" spans="1:19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67"/>
      <c r="M384" s="67"/>
      <c r="N384" s="32"/>
      <c r="O384" s="32"/>
      <c r="P384" s="32"/>
      <c r="Q384" s="67"/>
      <c r="R384" s="32"/>
      <c r="S384" s="67"/>
    </row>
    <row r="385" spans="1:19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67"/>
      <c r="M385" s="67"/>
      <c r="N385" s="32"/>
      <c r="O385" s="32"/>
      <c r="P385" s="32"/>
      <c r="Q385" s="67"/>
      <c r="R385" s="32"/>
      <c r="S385" s="67"/>
    </row>
    <row r="386" spans="1:19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67"/>
      <c r="M386" s="67"/>
      <c r="N386" s="32"/>
      <c r="O386" s="32"/>
      <c r="P386" s="32"/>
      <c r="Q386" s="67"/>
      <c r="R386" s="32"/>
      <c r="S386" s="67"/>
    </row>
    <row r="387" spans="1:19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67"/>
      <c r="M387" s="67"/>
      <c r="N387" s="32"/>
      <c r="O387" s="32"/>
      <c r="P387" s="32"/>
      <c r="Q387" s="67"/>
      <c r="R387" s="32"/>
      <c r="S387" s="67"/>
    </row>
    <row r="388" spans="1:19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67"/>
      <c r="M388" s="67"/>
      <c r="N388" s="32"/>
      <c r="O388" s="32"/>
      <c r="P388" s="32"/>
      <c r="Q388" s="67"/>
      <c r="R388" s="32"/>
      <c r="S388" s="67"/>
    </row>
    <row r="389" spans="1:1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67"/>
      <c r="M389" s="67"/>
      <c r="N389" s="32"/>
      <c r="O389" s="32"/>
      <c r="P389" s="32"/>
      <c r="Q389" s="67"/>
      <c r="R389" s="32"/>
      <c r="S389" s="67"/>
    </row>
    <row r="390" spans="1:19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67"/>
      <c r="M390" s="67"/>
      <c r="N390" s="32"/>
      <c r="O390" s="32"/>
      <c r="P390" s="32"/>
      <c r="Q390" s="67"/>
      <c r="R390" s="32"/>
      <c r="S390" s="67"/>
    </row>
    <row r="391" spans="1:19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67"/>
      <c r="M391" s="67"/>
      <c r="N391" s="32"/>
      <c r="O391" s="32"/>
      <c r="P391" s="32"/>
      <c r="Q391" s="67"/>
      <c r="R391" s="32"/>
      <c r="S391" s="67"/>
    </row>
    <row r="392" spans="1:19">
      <c r="L392" s="67"/>
      <c r="M392" s="67"/>
      <c r="N392" s="32"/>
      <c r="O392" s="32"/>
      <c r="P392" s="32"/>
      <c r="Q392" s="67"/>
      <c r="S392" s="67"/>
    </row>
    <row r="393" spans="1:19">
      <c r="L393" s="67"/>
      <c r="M393" s="67"/>
      <c r="N393" s="32"/>
      <c r="O393" s="32"/>
      <c r="P393" s="32"/>
      <c r="Q393" s="67"/>
      <c r="S393" s="67"/>
    </row>
    <row r="394" spans="1:19">
      <c r="L394" s="67"/>
      <c r="M394" s="67"/>
      <c r="N394" s="32"/>
      <c r="O394" s="32"/>
      <c r="P394" s="32"/>
      <c r="Q394" s="67"/>
      <c r="S394" s="67"/>
    </row>
    <row r="395" spans="1:19">
      <c r="L395" s="67"/>
      <c r="M395" s="67"/>
      <c r="N395" s="32"/>
      <c r="O395" s="32"/>
      <c r="P395" s="32"/>
      <c r="Q395" s="67"/>
    </row>
    <row r="396" spans="1:19">
      <c r="L396" s="67"/>
      <c r="M396" s="67"/>
      <c r="N396" s="32"/>
      <c r="O396" s="32"/>
      <c r="P396" s="32"/>
      <c r="Q396" s="67"/>
    </row>
    <row r="397" spans="1:19">
      <c r="L397" s="67"/>
      <c r="M397" s="67"/>
      <c r="N397" s="32"/>
      <c r="O397" s="32"/>
      <c r="P397" s="32"/>
      <c r="Q397" s="67"/>
    </row>
    <row r="398" spans="1:19">
      <c r="L398" s="67"/>
      <c r="M398" s="67"/>
      <c r="N398" s="32"/>
      <c r="O398" s="32"/>
      <c r="P398" s="32"/>
      <c r="Q398" s="67"/>
    </row>
    <row r="399" spans="1:19">
      <c r="L399" s="67"/>
      <c r="M399" s="67"/>
      <c r="N399" s="32"/>
      <c r="O399" s="32"/>
      <c r="P399" s="32"/>
      <c r="Q399" s="67"/>
    </row>
    <row r="400" spans="1:19">
      <c r="L400" s="67"/>
      <c r="M400" s="67"/>
      <c r="N400" s="32"/>
      <c r="O400" s="32"/>
      <c r="P400" s="32"/>
      <c r="Q400" s="67"/>
    </row>
    <row r="401" spans="12:17">
      <c r="L401" s="67"/>
      <c r="M401" s="67"/>
      <c r="N401" s="32"/>
      <c r="O401" s="32"/>
      <c r="P401" s="32"/>
      <c r="Q401" s="67"/>
    </row>
    <row r="402" spans="12:17">
      <c r="L402" s="67"/>
      <c r="M402" s="67"/>
      <c r="N402" s="32"/>
      <c r="O402" s="32"/>
      <c r="P402" s="32"/>
      <c r="Q402" s="67"/>
    </row>
    <row r="403" spans="12:17">
      <c r="L403" s="67"/>
      <c r="M403" s="67"/>
      <c r="N403" s="32"/>
      <c r="O403" s="32"/>
      <c r="P403" s="32"/>
      <c r="Q403" s="67"/>
    </row>
    <row r="404" spans="12:17">
      <c r="L404" s="67"/>
      <c r="M404" s="67"/>
      <c r="N404" s="32"/>
      <c r="O404" s="32"/>
      <c r="P404" s="32"/>
      <c r="Q404" s="67"/>
    </row>
    <row r="405" spans="12:17">
      <c r="L405" s="67"/>
      <c r="M405" s="67"/>
      <c r="N405" s="32"/>
      <c r="O405" s="32"/>
      <c r="P405" s="32"/>
      <c r="Q405" s="67"/>
    </row>
    <row r="406" spans="12:17">
      <c r="L406" s="67"/>
      <c r="M406" s="67"/>
      <c r="N406" s="32"/>
      <c r="O406" s="32"/>
      <c r="P406" s="32"/>
      <c r="Q406" s="67"/>
    </row>
    <row r="407" spans="12:17">
      <c r="L407" s="67"/>
      <c r="M407" s="67"/>
      <c r="N407" s="32"/>
      <c r="O407" s="32"/>
      <c r="P407" s="32"/>
      <c r="Q407" s="67"/>
    </row>
    <row r="408" spans="12:17">
      <c r="L408" s="67"/>
      <c r="M408" s="67"/>
      <c r="N408" s="32"/>
      <c r="O408" s="32"/>
      <c r="P408" s="32"/>
      <c r="Q408" s="67"/>
    </row>
    <row r="409" spans="12:17">
      <c r="L409" s="67"/>
      <c r="M409" s="67"/>
      <c r="N409" s="32"/>
      <c r="O409" s="32"/>
      <c r="P409" s="32"/>
      <c r="Q409" s="67"/>
    </row>
    <row r="410" spans="12:17">
      <c r="L410" s="67"/>
      <c r="M410" s="67"/>
      <c r="N410" s="32"/>
      <c r="O410" s="32"/>
      <c r="P410" s="32"/>
      <c r="Q410" s="67"/>
    </row>
    <row r="411" spans="12:17">
      <c r="L411" s="67"/>
      <c r="M411" s="67"/>
      <c r="N411" s="32"/>
      <c r="O411" s="32"/>
      <c r="P411" s="32"/>
      <c r="Q411" s="67"/>
    </row>
    <row r="412" spans="12:17">
      <c r="L412" s="67"/>
      <c r="M412" s="67"/>
      <c r="N412" s="32"/>
      <c r="O412" s="32"/>
      <c r="P412" s="32"/>
      <c r="Q412" s="67"/>
    </row>
    <row r="413" spans="12:17">
      <c r="L413" s="67"/>
      <c r="M413" s="67"/>
      <c r="N413" s="32"/>
      <c r="O413" s="32"/>
      <c r="P413" s="32"/>
      <c r="Q413" s="67"/>
    </row>
    <row r="414" spans="12:17">
      <c r="L414" s="67"/>
      <c r="M414" s="67"/>
      <c r="N414" s="32"/>
      <c r="O414" s="32"/>
      <c r="P414" s="32"/>
      <c r="Q414" s="67"/>
    </row>
    <row r="415" spans="12:17">
      <c r="L415" s="67"/>
      <c r="M415" s="67"/>
      <c r="N415" s="32"/>
      <c r="O415" s="32"/>
      <c r="P415" s="32"/>
      <c r="Q415" s="67"/>
    </row>
    <row r="416" spans="12:17">
      <c r="L416" s="67"/>
      <c r="M416" s="67"/>
      <c r="N416" s="32"/>
      <c r="O416" s="32"/>
      <c r="P416" s="32"/>
      <c r="Q416" s="67"/>
    </row>
    <row r="417" spans="13:17">
      <c r="M417" s="67"/>
      <c r="N417" s="32"/>
      <c r="O417" s="32"/>
      <c r="P417" s="32"/>
      <c r="Q417" s="67"/>
    </row>
  </sheetData>
  <conditionalFormatting sqref="AF113:AG113 V34:V40 U65:U71">
    <cfRule type="cellIs" dxfId="99" priority="6" stopIfTrue="1" operator="lessThan">
      <formula>0</formula>
    </cfRule>
  </conditionalFormatting>
  <conditionalFormatting sqref="AF90:AG90">
    <cfRule type="cellIs" dxfId="98" priority="7" stopIfTrue="1" operator="greaterThan">
      <formula>0</formula>
    </cfRule>
  </conditionalFormatting>
  <conditionalFormatting sqref="AF67:AG67">
    <cfRule type="cellIs" dxfId="97" priority="8" stopIfTrue="1" operator="greaterThan">
      <formula>0</formula>
    </cfRule>
    <cfRule type="cellIs" dxfId="96" priority="9" stopIfTrue="1" operator="lessThan">
      <formula>0</formula>
    </cfRule>
  </conditionalFormatting>
  <conditionalFormatting sqref="AF90:AG90">
    <cfRule type="cellIs" dxfId="95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O346"/>
  <sheetViews>
    <sheetView zoomScale="95" zoomScaleNormal="95" workbookViewId="0">
      <pane xSplit="10" ySplit="10" topLeftCell="K11" activePane="bottomRight" state="frozen"/>
      <selection pane="topRight" activeCell="K1" sqref="K1"/>
      <selection pane="bottomLeft" activeCell="A11" sqref="A11"/>
      <selection pane="bottomRight" activeCell="Y7" sqref="Y7"/>
    </sheetView>
  </sheetViews>
  <sheetFormatPr baseColWidth="10" defaultRowHeight="15"/>
  <cols>
    <col min="1" max="1" width="2.54296875" customWidth="1"/>
    <col min="2" max="2" width="6.6328125" customWidth="1"/>
    <col min="3" max="3" width="2.90625" customWidth="1"/>
    <col min="4" max="4" width="6.1796875" customWidth="1"/>
    <col min="5" max="5" width="3.36328125" customWidth="1"/>
    <col min="6" max="6" width="9.81640625" customWidth="1"/>
    <col min="7" max="7" width="8.1796875" customWidth="1"/>
    <col min="8" max="8" width="5.81640625" customWidth="1"/>
    <col min="9" max="9" width="8.36328125" customWidth="1"/>
    <col min="10" max="10" width="5.6328125" customWidth="1"/>
    <col min="11" max="11" width="8.81640625" customWidth="1"/>
    <col min="12" max="12" width="6.6328125" customWidth="1"/>
    <col min="13" max="13" width="6.90625" customWidth="1"/>
    <col min="14" max="14" width="7.453125" customWidth="1"/>
    <col min="15" max="15" width="6" customWidth="1"/>
    <col min="16" max="16" width="7.36328125" style="9" customWidth="1"/>
    <col min="17" max="17" width="4.08984375" style="9" customWidth="1"/>
    <col min="18" max="18" width="6.90625" style="9" customWidth="1"/>
    <col min="19" max="19" width="6.81640625" customWidth="1"/>
    <col min="20" max="20" width="10.6328125" style="9" customWidth="1"/>
    <col min="21" max="21" width="6.1796875" customWidth="1"/>
    <col min="22" max="22" width="6.453125" customWidth="1"/>
    <col min="23" max="23" width="8.36328125" customWidth="1"/>
    <col min="24" max="24" width="6.90625" style="9" customWidth="1"/>
    <col min="25" max="25" width="6.54296875" style="9" customWidth="1"/>
    <col min="26" max="26" width="6" style="94" customWidth="1"/>
    <col min="27" max="27" width="7.90625" style="94" customWidth="1"/>
    <col min="28" max="28" width="8.453125" style="94" customWidth="1"/>
    <col min="29" max="29" width="6.6328125" customWidth="1"/>
    <col min="30" max="30" width="10.36328125" customWidth="1"/>
    <col min="31" max="31" width="7" style="9" customWidth="1"/>
    <col min="32" max="32" width="9.08984375" customWidth="1"/>
    <col min="33" max="33" width="8.90625" customWidth="1"/>
    <col min="34" max="38" width="20.1796875" customWidth="1"/>
  </cols>
  <sheetData>
    <row r="1" spans="1:41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63"/>
      <c r="Q1" s="63"/>
      <c r="R1" s="63"/>
      <c r="S1" s="39"/>
      <c r="T1" s="63"/>
      <c r="U1" s="39"/>
      <c r="V1" s="39"/>
      <c r="W1" s="39"/>
      <c r="X1" s="39"/>
      <c r="Y1" s="5"/>
      <c r="Z1"/>
      <c r="AA1"/>
      <c r="AB1"/>
      <c r="AE1"/>
    </row>
    <row r="2" spans="1:41" s="120" customFormat="1" ht="31.8">
      <c r="A2" s="138"/>
      <c r="B2" s="138"/>
      <c r="C2" s="139" t="s">
        <v>371</v>
      </c>
      <c r="D2" s="139"/>
      <c r="E2" s="139"/>
      <c r="F2" s="139"/>
      <c r="G2" s="139" t="s">
        <v>374</v>
      </c>
      <c r="H2" s="138"/>
      <c r="I2" s="138"/>
      <c r="J2" s="138"/>
      <c r="K2" s="138"/>
      <c r="L2" s="139" t="s">
        <v>416</v>
      </c>
      <c r="M2" s="139"/>
      <c r="N2" s="139"/>
      <c r="O2" s="139" t="str">
        <f>+År!B2</f>
        <v>Flådd purke</v>
      </c>
      <c r="P2" s="138"/>
      <c r="Q2" s="145"/>
      <c r="R2" s="145"/>
      <c r="S2" s="138"/>
      <c r="T2" s="145"/>
      <c r="U2" s="138"/>
      <c r="V2" s="145"/>
      <c r="W2" s="138"/>
      <c r="X2" s="138"/>
      <c r="Y2" s="5"/>
      <c r="Z2" s="5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1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3"/>
      <c r="Q3" s="63"/>
      <c r="R3" s="63"/>
      <c r="S3" s="39"/>
      <c r="T3" s="63"/>
      <c r="U3" s="39"/>
      <c r="V3" s="39"/>
      <c r="W3" s="39"/>
      <c r="X3" s="39"/>
      <c r="Y3" s="5"/>
      <c r="Z3"/>
      <c r="AA3"/>
      <c r="AB3"/>
      <c r="AE3"/>
    </row>
    <row r="4" spans="1:41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63"/>
      <c r="Q4" s="63"/>
      <c r="R4" s="63"/>
      <c r="S4" s="39"/>
      <c r="T4" s="63"/>
      <c r="U4" s="39"/>
      <c r="V4" s="39"/>
      <c r="W4" s="39"/>
      <c r="X4" s="39"/>
      <c r="Y4" s="5"/>
      <c r="Z4"/>
      <c r="AA4"/>
      <c r="AB4"/>
      <c r="AE4"/>
    </row>
    <row r="5" spans="1:41" s="131" customFormat="1" ht="19.8">
      <c r="A5" s="152"/>
      <c r="B5" s="152"/>
      <c r="C5" s="152"/>
      <c r="D5" s="136" t="s">
        <v>8</v>
      </c>
      <c r="E5" s="136"/>
      <c r="F5" s="130">
        <v>32</v>
      </c>
      <c r="G5" s="152"/>
      <c r="H5" s="136"/>
      <c r="I5" s="136"/>
      <c r="J5" s="152"/>
      <c r="K5" s="152"/>
      <c r="L5" s="136" t="s">
        <v>372</v>
      </c>
      <c r="M5" s="136"/>
      <c r="N5" s="152"/>
      <c r="O5" s="152"/>
      <c r="P5" s="152"/>
      <c r="Q5" s="291">
        <f>SUM(I11:I18)</f>
        <v>6499</v>
      </c>
      <c r="R5" s="290"/>
      <c r="S5" s="63"/>
      <c r="T5" s="154"/>
      <c r="U5" s="152"/>
      <c r="V5" s="154"/>
      <c r="W5" s="152"/>
      <c r="X5" s="153"/>
      <c r="Y5" s="5"/>
      <c r="Z5"/>
      <c r="AA5"/>
      <c r="AB5" s="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1:41" ht="17.25" customHeight="1">
      <c r="A6" s="45"/>
      <c r="B6" s="45"/>
      <c r="C6" s="39"/>
      <c r="D6" s="57"/>
      <c r="E6" s="57"/>
      <c r="F6" s="42"/>
      <c r="G6" s="42"/>
      <c r="H6" s="57"/>
      <c r="I6" s="68"/>
      <c r="J6" s="39"/>
      <c r="K6" s="39"/>
      <c r="L6" s="39"/>
      <c r="M6" s="39"/>
      <c r="N6" s="39"/>
      <c r="O6" s="39"/>
      <c r="P6" s="81"/>
      <c r="Q6" s="63"/>
      <c r="R6" s="63"/>
      <c r="S6" s="39"/>
      <c r="T6" s="63"/>
      <c r="U6" s="39"/>
      <c r="V6" s="39"/>
      <c r="W6" s="45"/>
      <c r="X6" s="39"/>
      <c r="Y6" s="5"/>
      <c r="Z6"/>
      <c r="AA6"/>
      <c r="AB6"/>
      <c r="AE6"/>
    </row>
    <row r="7" spans="1:41" ht="17.25" customHeight="1">
      <c r="A7" s="39"/>
      <c r="B7" s="39"/>
      <c r="C7" s="39"/>
      <c r="D7" s="45"/>
      <c r="E7" s="45"/>
      <c r="F7" s="39"/>
      <c r="G7" s="39"/>
      <c r="H7" s="39"/>
      <c r="I7" s="39"/>
      <c r="J7" s="39"/>
      <c r="K7" s="39"/>
      <c r="L7" s="39"/>
      <c r="M7" s="39"/>
      <c r="N7" s="39"/>
      <c r="O7" s="39"/>
      <c r="P7" s="63"/>
      <c r="Q7" s="63"/>
      <c r="R7" s="63"/>
      <c r="S7" s="39"/>
      <c r="T7" s="63"/>
      <c r="U7" s="81" t="s">
        <v>3</v>
      </c>
      <c r="V7" s="39"/>
      <c r="W7" s="98"/>
      <c r="X7" s="39"/>
      <c r="Y7" s="5"/>
      <c r="Z7"/>
      <c r="AA7"/>
      <c r="AB7"/>
      <c r="AE7"/>
    </row>
    <row r="8" spans="1:41" ht="15.6">
      <c r="A8" s="39"/>
      <c r="B8" s="39"/>
      <c r="C8" s="39"/>
      <c r="D8" s="39"/>
      <c r="E8" s="39"/>
      <c r="F8" s="39"/>
      <c r="G8" s="34" t="s">
        <v>3</v>
      </c>
      <c r="H8" s="39"/>
      <c r="I8" s="39"/>
      <c r="J8" s="39"/>
      <c r="K8" s="71" t="s">
        <v>3</v>
      </c>
      <c r="L8" s="39"/>
      <c r="M8" s="39"/>
      <c r="N8" s="39"/>
      <c r="O8" s="39"/>
      <c r="P8" s="71" t="s">
        <v>18</v>
      </c>
      <c r="Q8" s="63"/>
      <c r="R8" s="71" t="s">
        <v>395</v>
      </c>
      <c r="S8" s="34" t="s">
        <v>2</v>
      </c>
      <c r="T8" s="71" t="s">
        <v>52</v>
      </c>
      <c r="U8" s="71" t="s">
        <v>11</v>
      </c>
      <c r="V8" s="39"/>
      <c r="W8" s="93" t="s">
        <v>18</v>
      </c>
      <c r="X8" s="39"/>
      <c r="Y8" s="5"/>
      <c r="Z8"/>
      <c r="AA8"/>
      <c r="AB8"/>
      <c r="AE8"/>
    </row>
    <row r="9" spans="1:41" ht="15.6">
      <c r="A9" s="39"/>
      <c r="B9" s="39"/>
      <c r="C9" s="39"/>
      <c r="D9" s="39"/>
      <c r="E9" s="39"/>
      <c r="F9" s="39"/>
      <c r="G9" s="34" t="s">
        <v>440</v>
      </c>
      <c r="H9" s="34"/>
      <c r="I9" s="71" t="s">
        <v>3</v>
      </c>
      <c r="J9" s="34"/>
      <c r="K9" s="71" t="s">
        <v>401</v>
      </c>
      <c r="L9" s="93" t="s">
        <v>3</v>
      </c>
      <c r="M9" s="93" t="s">
        <v>1</v>
      </c>
      <c r="N9" s="34" t="s">
        <v>18</v>
      </c>
      <c r="O9" s="34"/>
      <c r="P9" s="71" t="s">
        <v>399</v>
      </c>
      <c r="Q9" s="71"/>
      <c r="R9" s="71" t="s">
        <v>399</v>
      </c>
      <c r="S9" s="34" t="s">
        <v>395</v>
      </c>
      <c r="T9" s="71" t="s">
        <v>73</v>
      </c>
      <c r="U9" s="71" t="s">
        <v>447</v>
      </c>
      <c r="V9" s="34" t="s">
        <v>18</v>
      </c>
      <c r="W9" s="93" t="s">
        <v>399</v>
      </c>
      <c r="X9" s="39"/>
      <c r="Y9" s="4"/>
      <c r="Z9" s="4"/>
      <c r="AA9" s="4"/>
      <c r="AB9"/>
      <c r="AE9"/>
    </row>
    <row r="10" spans="1:41" ht="15.6">
      <c r="A10" s="39"/>
      <c r="B10" s="45" t="s">
        <v>63</v>
      </c>
      <c r="C10" s="45" t="s">
        <v>371</v>
      </c>
      <c r="D10" s="42"/>
      <c r="E10" s="45" t="s">
        <v>375</v>
      </c>
      <c r="F10" s="45"/>
      <c r="G10" s="34" t="s">
        <v>419</v>
      </c>
      <c r="H10" s="113" t="s">
        <v>446</v>
      </c>
      <c r="I10" s="71" t="s">
        <v>11</v>
      </c>
      <c r="J10" s="113" t="s">
        <v>446</v>
      </c>
      <c r="K10" s="71" t="s">
        <v>394</v>
      </c>
      <c r="L10" s="93" t="s">
        <v>363</v>
      </c>
      <c r="M10" s="93" t="s">
        <v>363</v>
      </c>
      <c r="N10" s="34" t="s">
        <v>394</v>
      </c>
      <c r="O10" s="113" t="s">
        <v>446</v>
      </c>
      <c r="P10" s="71" t="s">
        <v>396</v>
      </c>
      <c r="Q10" s="110" t="s">
        <v>446</v>
      </c>
      <c r="R10" s="71" t="s">
        <v>396</v>
      </c>
      <c r="S10" s="34" t="s">
        <v>397</v>
      </c>
      <c r="T10" s="71" t="s">
        <v>403</v>
      </c>
      <c r="U10" s="71" t="s">
        <v>454</v>
      </c>
      <c r="V10" s="34" t="s">
        <v>30</v>
      </c>
      <c r="W10" s="93" t="s">
        <v>402</v>
      </c>
      <c r="X10" s="39"/>
      <c r="Y10" s="52"/>
      <c r="Z10" s="1"/>
      <c r="AA10" s="5"/>
      <c r="AB10"/>
      <c r="AE10"/>
    </row>
    <row r="11" spans="1:41" ht="15.6">
      <c r="A11" s="39"/>
      <c r="B11" s="2">
        <f>+'Ark1'!C2064</f>
        <v>2024</v>
      </c>
      <c r="C11" s="2">
        <f>+'Ark1'!G2064</f>
        <v>1</v>
      </c>
      <c r="D11" s="2" t="s">
        <v>378</v>
      </c>
      <c r="E11" s="2">
        <v>1</v>
      </c>
      <c r="F11" s="2" t="s">
        <v>53</v>
      </c>
      <c r="G11" s="2">
        <f>+'Ark1'!Q2064</f>
        <v>1</v>
      </c>
      <c r="H11" s="2">
        <f t="shared" ref="H11" si="0">+G11-G20</f>
        <v>-2</v>
      </c>
      <c r="I11" s="18">
        <f>+'Ark1'!R2064</f>
        <v>3</v>
      </c>
      <c r="J11" s="18">
        <f t="shared" ref="J11" si="1">+I11-I20</f>
        <v>-5</v>
      </c>
      <c r="K11" s="18">
        <f>+'Ark1'!S2064</f>
        <v>3</v>
      </c>
      <c r="L11" s="51">
        <f>+'Ark1'!T2064</f>
        <v>0.12881064834693001</v>
      </c>
      <c r="M11" s="51">
        <f>+'Ark1'!U2064</f>
        <v>0.14142115017666229</v>
      </c>
      <c r="N11" s="5">
        <f>+'Ark1'!W2064</f>
        <v>60</v>
      </c>
      <c r="O11" s="5">
        <f t="shared" ref="O11" si="2">+N11-N20</f>
        <v>0</v>
      </c>
      <c r="P11" s="18">
        <f>+'Ark1'!Y2064</f>
        <v>154.9</v>
      </c>
      <c r="Q11" s="18">
        <f t="shared" ref="Q11" si="3">+P11-P20</f>
        <v>0.10000000000005116</v>
      </c>
      <c r="R11" s="18">
        <f>+'Ark1'!AA2064</f>
        <v>19.724265934798979</v>
      </c>
      <c r="S11" s="5">
        <f>+'Ark1'!AB2064</f>
        <v>0</v>
      </c>
      <c r="T11" s="18">
        <f>+'Ark1'!AC2064</f>
        <v>0</v>
      </c>
      <c r="U11" s="18">
        <f t="shared" ref="U11:U20" si="4">+I11/G11</f>
        <v>3</v>
      </c>
      <c r="V11" s="5">
        <f>+'Ark1'!V2064</f>
        <v>0</v>
      </c>
      <c r="W11" s="51">
        <f>+'Ark1'!X2064</f>
        <v>167.82231852654397</v>
      </c>
      <c r="X11" s="39"/>
      <c r="Y11" s="52"/>
      <c r="Z11" s="1"/>
      <c r="AA11" s="5"/>
      <c r="AB11"/>
      <c r="AE11"/>
    </row>
    <row r="12" spans="1:41" ht="15.6">
      <c r="A12" s="39"/>
      <c r="B12" s="2">
        <f>+'Ark1'!C2065</f>
        <v>2024</v>
      </c>
      <c r="C12" s="2">
        <f>+'Ark1'!G2065</f>
        <v>1</v>
      </c>
      <c r="D12" s="2" t="s">
        <v>378</v>
      </c>
      <c r="E12" s="2">
        <v>2</v>
      </c>
      <c r="F12" s="2" t="s">
        <v>10</v>
      </c>
      <c r="G12" s="2">
        <f>+'Ark1'!Q2065</f>
        <v>81</v>
      </c>
      <c r="H12" s="2">
        <f t="shared" ref="H12:H18" si="5">+G12-G21</f>
        <v>2</v>
      </c>
      <c r="I12" s="18">
        <f>+'Ark1'!R2065</f>
        <v>2326</v>
      </c>
      <c r="J12" s="18">
        <f t="shared" ref="J12:J18" si="6">+I12-I21</f>
        <v>145</v>
      </c>
      <c r="K12" s="18">
        <f>+'Ark1'!S2065</f>
        <v>2326</v>
      </c>
      <c r="L12" s="51">
        <f>+'Ark1'!T2065</f>
        <v>99.871189351653101</v>
      </c>
      <c r="M12" s="51">
        <f>+'Ark1'!U2065</f>
        <v>99.85857884982336</v>
      </c>
      <c r="N12" s="5">
        <f>+'Ark1'!W2065</f>
        <v>59.023645743766117</v>
      </c>
      <c r="O12" s="5">
        <f t="shared" ref="O12:O18" si="7">+N12-N21</f>
        <v>1.9517303399140928E-2</v>
      </c>
      <c r="P12" s="18">
        <f>+'Ark1'!Y2065</f>
        <v>141.06977644024079</v>
      </c>
      <c r="Q12" s="18">
        <f t="shared" ref="Q12:Q18" si="8">+P12-P21</f>
        <v>0.97156461080496115</v>
      </c>
      <c r="R12" s="18">
        <f>+'Ark1'!AA2065</f>
        <v>32.067532896562291</v>
      </c>
      <c r="S12" s="5">
        <f>+'Ark1'!AB2065</f>
        <v>3.3321242817095622</v>
      </c>
      <c r="T12" s="18">
        <f>+'Ark1'!AC2065</f>
        <v>-55.812017242707121</v>
      </c>
      <c r="U12" s="18">
        <f t="shared" ref="U12:U18" si="9">+I12/G12</f>
        <v>28.716049382716051</v>
      </c>
      <c r="V12" s="5">
        <f>+'Ark1'!V2065</f>
        <v>7.2016337059329301</v>
      </c>
      <c r="W12" s="51">
        <f>+'Ark1'!X2065</f>
        <v>152.83832767090016</v>
      </c>
      <c r="X12" s="39"/>
      <c r="Y12" s="52"/>
      <c r="Z12" s="1"/>
      <c r="AA12" s="5"/>
      <c r="AB12"/>
      <c r="AC12" s="2"/>
      <c r="AE12"/>
    </row>
    <row r="13" spans="1:41" ht="15.6">
      <c r="A13" s="39"/>
      <c r="B13" s="2">
        <f>+'Ark1'!C2066</f>
        <v>2024</v>
      </c>
      <c r="C13" s="2">
        <f>+'Ark1'!G2066</f>
        <v>2</v>
      </c>
      <c r="D13" s="2" t="s">
        <v>68</v>
      </c>
      <c r="E13" s="2">
        <v>1</v>
      </c>
      <c r="F13" s="2" t="s">
        <v>53</v>
      </c>
      <c r="G13" s="2">
        <f>+'Ark1'!Q2066</f>
        <v>1</v>
      </c>
      <c r="H13" s="2">
        <f t="shared" si="5"/>
        <v>-5</v>
      </c>
      <c r="I13" s="18">
        <f>+'Ark1'!R2066</f>
        <v>3</v>
      </c>
      <c r="J13" s="18">
        <f t="shared" si="6"/>
        <v>-11</v>
      </c>
      <c r="K13" s="18">
        <f>+'Ark1'!S2066</f>
        <v>3</v>
      </c>
      <c r="L13" s="51">
        <f>+'Ark1'!T2066</f>
        <v>0.3592814371257485</v>
      </c>
      <c r="M13" s="51">
        <f>+'Ark1'!U2066</f>
        <v>0.28106020042658236</v>
      </c>
      <c r="N13" s="5">
        <f>+'Ark1'!W2066</f>
        <v>62</v>
      </c>
      <c r="O13" s="5">
        <f t="shared" si="7"/>
        <v>2.9285714285714377</v>
      </c>
      <c r="P13" s="18">
        <f>+'Ark1'!Y2066</f>
        <v>106.03333333333336</v>
      </c>
      <c r="Q13" s="18">
        <f t="shared" si="8"/>
        <v>-28.766666666666652</v>
      </c>
      <c r="R13" s="18">
        <f>+'Ark1'!AA2066</f>
        <v>6.0796564230408432</v>
      </c>
      <c r="S13" s="5">
        <f>+'Ark1'!AB2066</f>
        <v>0</v>
      </c>
      <c r="T13" s="18">
        <f>+'Ark1'!AC2066</f>
        <v>0</v>
      </c>
      <c r="U13" s="18">
        <f t="shared" si="9"/>
        <v>3</v>
      </c>
      <c r="V13" s="5">
        <f>+'Ark1'!V2066</f>
        <v>0</v>
      </c>
      <c r="W13" s="51">
        <f>+'Ark1'!X2066</f>
        <v>114.87901769591905</v>
      </c>
      <c r="X13" s="39"/>
      <c r="Y13" s="52"/>
      <c r="Z13" s="1"/>
      <c r="AA13" s="5"/>
      <c r="AB13"/>
      <c r="AC13" s="4"/>
      <c r="AD13" s="4"/>
      <c r="AE13" s="4"/>
    </row>
    <row r="14" spans="1:41" ht="15.6">
      <c r="A14" s="39"/>
      <c r="B14" s="2">
        <f>+'Ark1'!C2067</f>
        <v>2024</v>
      </c>
      <c r="C14" s="2">
        <f>+'Ark1'!G2067</f>
        <v>2</v>
      </c>
      <c r="D14" s="2" t="s">
        <v>68</v>
      </c>
      <c r="E14" s="2">
        <v>2</v>
      </c>
      <c r="F14" s="2" t="s">
        <v>10</v>
      </c>
      <c r="G14" s="2">
        <f>+'Ark1'!Q2067</f>
        <v>28</v>
      </c>
      <c r="H14" s="2">
        <f t="shared" si="5"/>
        <v>-2</v>
      </c>
      <c r="I14" s="18">
        <f>+'Ark1'!R2067</f>
        <v>832</v>
      </c>
      <c r="J14" s="18">
        <f t="shared" si="6"/>
        <v>134</v>
      </c>
      <c r="K14" s="18">
        <f>+'Ark1'!S2067</f>
        <v>828</v>
      </c>
      <c r="L14" s="51">
        <f>+'Ark1'!T2067</f>
        <v>99.640718562874241</v>
      </c>
      <c r="M14" s="51">
        <f>+'Ark1'!U2067</f>
        <v>99.71893979957342</v>
      </c>
      <c r="N14" s="5">
        <f>+'Ark1'!W2067</f>
        <v>60.631642512077285</v>
      </c>
      <c r="O14" s="5">
        <f t="shared" si="7"/>
        <v>-0.46017958261427339</v>
      </c>
      <c r="P14" s="18">
        <f>+'Ark1'!Y2067</f>
        <v>135.64963942307696</v>
      </c>
      <c r="Q14" s="18">
        <f t="shared" si="8"/>
        <v>-0.65451530471668207</v>
      </c>
      <c r="R14" s="18">
        <f>+'Ark1'!AA2067</f>
        <v>25.459564646758995</v>
      </c>
      <c r="S14" s="5">
        <f>+'Ark1'!AB2067</f>
        <v>3.3590764931296087</v>
      </c>
      <c r="T14" s="18">
        <f>+'Ark1'!AC2067</f>
        <v>-51.197201001612413</v>
      </c>
      <c r="U14" s="18">
        <f t="shared" si="9"/>
        <v>29.714285714285715</v>
      </c>
      <c r="V14" s="5">
        <f>+'Ark1'!V2067</f>
        <v>3.4783653846153864</v>
      </c>
      <c r="W14" s="51">
        <f>+'Ark1'!X2067</f>
        <v>147.66334694557881</v>
      </c>
      <c r="X14" s="39"/>
      <c r="Y14" s="52"/>
      <c r="Z14" s="11"/>
      <c r="AA14" s="5"/>
      <c r="AB14"/>
      <c r="AC14" s="9"/>
      <c r="AD14" s="9"/>
    </row>
    <row r="15" spans="1:41" ht="15.6">
      <c r="A15" s="39"/>
      <c r="B15" s="2">
        <f>+'Ark1'!C2068</f>
        <v>2024</v>
      </c>
      <c r="C15" s="2">
        <f>+'Ark1'!G2068</f>
        <v>3</v>
      </c>
      <c r="D15" s="2" t="s">
        <v>501</v>
      </c>
      <c r="E15" s="2">
        <v>1</v>
      </c>
      <c r="F15" s="2" t="s">
        <v>53</v>
      </c>
      <c r="G15" s="2">
        <f>+'Ark1'!Q2068</f>
        <v>107</v>
      </c>
      <c r="H15" s="2">
        <f t="shared" si="5"/>
        <v>-3</v>
      </c>
      <c r="I15" s="18">
        <f>+'Ark1'!R2068</f>
        <v>2112</v>
      </c>
      <c r="J15" s="18">
        <f t="shared" si="6"/>
        <v>95</v>
      </c>
      <c r="K15" s="18">
        <f>+'Ark1'!S2068</f>
        <v>2106</v>
      </c>
      <c r="L15" s="51">
        <f>+'Ark1'!T2068</f>
        <v>64.547677261613686</v>
      </c>
      <c r="M15" s="51">
        <f>+'Ark1'!U2068</f>
        <v>65.865983907878871</v>
      </c>
      <c r="N15" s="5">
        <f>+'Ark1'!W2068</f>
        <v>60.351851851851855</v>
      </c>
      <c r="O15" s="5">
        <f t="shared" si="7"/>
        <v>9.1523330199294151E-2</v>
      </c>
      <c r="P15" s="18">
        <f>+'Ark1'!Y2068</f>
        <v>138.57869318181798</v>
      </c>
      <c r="Q15" s="18">
        <f t="shared" si="8"/>
        <v>0.19237687046447149</v>
      </c>
      <c r="R15" s="18">
        <f>+'Ark1'!AA2068</f>
        <v>31.165313905912289</v>
      </c>
      <c r="S15" s="5">
        <f>+'Ark1'!AB2068</f>
        <v>4.5911822345051236</v>
      </c>
      <c r="T15" s="18">
        <f>+'Ark1'!AC2068</f>
        <v>-67.206337233073</v>
      </c>
      <c r="U15" s="18">
        <f t="shared" si="9"/>
        <v>19.738317757009344</v>
      </c>
      <c r="V15" s="5">
        <f>+'Ark1'!V2068</f>
        <v>4.4228219696969688</v>
      </c>
      <c r="W15" s="51">
        <f>+'Ark1'!X2068</f>
        <v>150.46373813979437</v>
      </c>
      <c r="X15" s="39"/>
      <c r="Y15" s="52"/>
      <c r="Z15" s="11"/>
      <c r="AA15" s="5"/>
      <c r="AB15"/>
      <c r="AC15" s="9"/>
      <c r="AD15" s="9"/>
    </row>
    <row r="16" spans="1:41" ht="15.6">
      <c r="A16" s="39"/>
      <c r="B16" s="2">
        <f>+'Ark1'!C2069</f>
        <v>2024</v>
      </c>
      <c r="C16" s="2">
        <f>+'Ark1'!G2069</f>
        <v>3</v>
      </c>
      <c r="D16" s="2" t="s">
        <v>501</v>
      </c>
      <c r="E16" s="2">
        <v>2</v>
      </c>
      <c r="F16" s="2" t="s">
        <v>10</v>
      </c>
      <c r="G16" s="2">
        <f>+'Ark1'!Q2069</f>
        <v>26</v>
      </c>
      <c r="H16" s="2">
        <f t="shared" si="5"/>
        <v>2</v>
      </c>
      <c r="I16" s="18">
        <f>+'Ark1'!R2069</f>
        <v>1160</v>
      </c>
      <c r="J16" s="18">
        <f t="shared" si="6"/>
        <v>237</v>
      </c>
      <c r="K16" s="18">
        <f>+'Ark1'!S2069</f>
        <v>1158</v>
      </c>
      <c r="L16" s="51">
        <f>+'Ark1'!T2069</f>
        <v>35.452322738386307</v>
      </c>
      <c r="M16" s="51">
        <f>+'Ark1'!U2069</f>
        <v>34.134016092121129</v>
      </c>
      <c r="N16" s="5">
        <f>+'Ark1'!W2069</f>
        <v>60.558721934369586</v>
      </c>
      <c r="O16" s="5">
        <f t="shared" si="7"/>
        <v>-5.4988620581468695E-2</v>
      </c>
      <c r="P16" s="18">
        <f>+'Ark1'!Y2069</f>
        <v>130.75508620689644</v>
      </c>
      <c r="Q16" s="18">
        <f t="shared" si="8"/>
        <v>-0.49366785594185103</v>
      </c>
      <c r="R16" s="18">
        <f>+'Ark1'!AA2069</f>
        <v>27.346851435684357</v>
      </c>
      <c r="S16" s="5">
        <f>+'Ark1'!AB2069</f>
        <v>4.0285581263346257</v>
      </c>
      <c r="T16" s="18">
        <f>+'Ark1'!AC2069</f>
        <v>-59.564382795249919</v>
      </c>
      <c r="U16" s="18">
        <f t="shared" si="9"/>
        <v>44.615384615384613</v>
      </c>
      <c r="V16" s="5">
        <f>+'Ark1'!V2069</f>
        <v>4.38448275862069</v>
      </c>
      <c r="W16" s="51">
        <f>+'Ark1'!X2069</f>
        <v>141.93858108865396</v>
      </c>
      <c r="X16" s="39"/>
      <c r="Y16" s="52"/>
      <c r="Z16" s="11"/>
      <c r="AA16" s="5"/>
      <c r="AB16"/>
      <c r="AC16" s="9"/>
      <c r="AD16" s="9"/>
    </row>
    <row r="17" spans="1:31" ht="15.6">
      <c r="A17" s="39"/>
      <c r="B17" s="2">
        <f>+'Ark1'!C2070</f>
        <v>2024</v>
      </c>
      <c r="C17" s="2">
        <f>+'Ark1'!G2070</f>
        <v>4</v>
      </c>
      <c r="D17" s="2" t="s">
        <v>69</v>
      </c>
      <c r="E17" s="2">
        <v>1</v>
      </c>
      <c r="F17" s="2" t="s">
        <v>53</v>
      </c>
      <c r="G17" s="2">
        <f>+'Ark1'!Q2070</f>
        <v>0</v>
      </c>
      <c r="H17" s="2">
        <f t="shared" si="5"/>
        <v>0</v>
      </c>
      <c r="I17" s="18">
        <f>+'Ark1'!R2070</f>
        <v>0</v>
      </c>
      <c r="J17" s="18">
        <f t="shared" si="6"/>
        <v>0</v>
      </c>
      <c r="K17" s="18">
        <f>+'Ark1'!S2070</f>
        <v>0</v>
      </c>
      <c r="L17" s="51">
        <f>+'Ark1'!T2070</f>
        <v>0</v>
      </c>
      <c r="M17" s="51">
        <f>+'Ark1'!U2070</f>
        <v>0</v>
      </c>
      <c r="N17" s="5">
        <f>+'Ark1'!W2070</f>
        <v>0</v>
      </c>
      <c r="O17" s="5">
        <f t="shared" si="7"/>
        <v>0</v>
      </c>
      <c r="P17" s="18">
        <f>+'Ark1'!Y2070</f>
        <v>0</v>
      </c>
      <c r="Q17" s="18">
        <f t="shared" si="8"/>
        <v>0</v>
      </c>
      <c r="R17" s="18">
        <f>+'Ark1'!AA2070</f>
        <v>0</v>
      </c>
      <c r="S17" s="5">
        <f>+'Ark1'!AB2070</f>
        <v>0</v>
      </c>
      <c r="T17" s="18">
        <f>+'Ark1'!AC2070</f>
        <v>0</v>
      </c>
      <c r="U17" s="18" t="e">
        <f t="shared" si="9"/>
        <v>#DIV/0!</v>
      </c>
      <c r="V17" s="5">
        <f>+'Ark1'!V2070</f>
        <v>0</v>
      </c>
      <c r="W17" s="51">
        <f>+'Ark1'!X2070</f>
        <v>0</v>
      </c>
      <c r="X17" s="39"/>
      <c r="Y17" s="52"/>
      <c r="Z17" s="11"/>
      <c r="AA17" s="5"/>
      <c r="AB17"/>
      <c r="AC17" s="9"/>
      <c r="AD17" s="9"/>
    </row>
    <row r="18" spans="1:31" ht="15.6">
      <c r="A18" s="39"/>
      <c r="B18" s="2">
        <f>+'Ark1'!C2071</f>
        <v>2024</v>
      </c>
      <c r="C18" s="2">
        <f>+'Ark1'!G2071</f>
        <v>4</v>
      </c>
      <c r="D18" s="2" t="s">
        <v>69</v>
      </c>
      <c r="E18" s="2">
        <v>2</v>
      </c>
      <c r="F18" s="2" t="s">
        <v>10</v>
      </c>
      <c r="G18" s="2">
        <f>+'Ark1'!Q2071</f>
        <v>3</v>
      </c>
      <c r="H18" s="2">
        <f t="shared" si="5"/>
        <v>-1</v>
      </c>
      <c r="I18" s="18">
        <f>+'Ark1'!R2071</f>
        <v>63</v>
      </c>
      <c r="J18" s="18">
        <f t="shared" si="6"/>
        <v>-1</v>
      </c>
      <c r="K18" s="18">
        <f>+'Ark1'!S2071</f>
        <v>63</v>
      </c>
      <c r="L18" s="51">
        <f>+'Ark1'!T2071</f>
        <v>100</v>
      </c>
      <c r="M18" s="51">
        <f>+'Ark1'!U2071</f>
        <v>100</v>
      </c>
      <c r="N18" s="5">
        <f>+'Ark1'!W2071</f>
        <v>63.126984126984112</v>
      </c>
      <c r="O18" s="5">
        <f t="shared" si="7"/>
        <v>0.64260912698411232</v>
      </c>
      <c r="P18" s="18">
        <f>+'Ark1'!Y2071</f>
        <v>142.91111111111113</v>
      </c>
      <c r="Q18" s="18">
        <f t="shared" si="8"/>
        <v>-10.279513888888886</v>
      </c>
      <c r="R18" s="18">
        <f>+'Ark1'!AA2071</f>
        <v>34.745538076503514</v>
      </c>
      <c r="S18" s="5">
        <f>+'Ark1'!AB2071</f>
        <v>1.1884639077673929</v>
      </c>
      <c r="T18" s="18">
        <f>+'Ark1'!AC2071</f>
        <v>-39.242158605096627</v>
      </c>
      <c r="U18" s="18">
        <f t="shared" si="9"/>
        <v>21</v>
      </c>
      <c r="V18" s="5">
        <f>+'Ark1'!V2071</f>
        <v>0</v>
      </c>
      <c r="W18" s="51">
        <f>+'Ark1'!X2071</f>
        <v>154.83327314313223</v>
      </c>
      <c r="X18" s="39"/>
      <c r="Y18" s="52"/>
      <c r="Z18" s="5"/>
      <c r="AA18" s="5"/>
      <c r="AB18"/>
      <c r="AC18" s="9"/>
      <c r="AD18" s="9"/>
    </row>
    <row r="19" spans="1:31" ht="15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52"/>
      <c r="Z19" s="5"/>
      <c r="AA19" s="5"/>
      <c r="AB19"/>
      <c r="AC19" s="9"/>
      <c r="AD19" s="9"/>
    </row>
    <row r="20" spans="1:31" ht="15.6">
      <c r="A20" s="39"/>
      <c r="B20" s="47">
        <f>+'Ark1'!C2072</f>
        <v>2023</v>
      </c>
      <c r="C20" s="47">
        <f>+'Ark1'!G2072</f>
        <v>1</v>
      </c>
      <c r="D20" s="48" t="str">
        <f t="shared" ref="D20:D27" si="10">+D11</f>
        <v>Øst</v>
      </c>
      <c r="E20" s="48">
        <v>1</v>
      </c>
      <c r="F20" s="48" t="s">
        <v>53</v>
      </c>
      <c r="G20" s="47">
        <f>+'Ark1'!Q2072</f>
        <v>3</v>
      </c>
      <c r="H20" s="47"/>
      <c r="I20" s="64">
        <f>+'Ark1'!R2072</f>
        <v>8</v>
      </c>
      <c r="J20" s="47"/>
      <c r="K20" s="64">
        <f>+'Ark1'!S2072</f>
        <v>8</v>
      </c>
      <c r="L20" s="99">
        <f>+'Ark1'!T2072</f>
        <v>0.36546368204659663</v>
      </c>
      <c r="M20" s="99">
        <f>+'Ark1'!U2072</f>
        <v>0.40366032296737303</v>
      </c>
      <c r="N20" s="49">
        <f>+'Ark1'!W2072</f>
        <v>60</v>
      </c>
      <c r="O20" s="47"/>
      <c r="P20" s="64">
        <f>+'Ark1'!Y2072</f>
        <v>154.79999999999995</v>
      </c>
      <c r="Q20" s="64"/>
      <c r="R20" s="75">
        <f>+'Ark1'!AA2072</f>
        <v>26.740465590561602</v>
      </c>
      <c r="S20" s="49">
        <f>+'Ark1'!AB2072</f>
        <v>0</v>
      </c>
      <c r="T20" s="64">
        <f>+'Ark1'!AC2072</f>
        <v>0</v>
      </c>
      <c r="U20" s="64">
        <f t="shared" si="4"/>
        <v>2.6666666666666665</v>
      </c>
      <c r="V20" s="49">
        <f>+'Ark1'!V2072</f>
        <v>0</v>
      </c>
      <c r="W20" s="99">
        <f>+'Ark1'!X2072</f>
        <v>167.71397616468039</v>
      </c>
      <c r="X20" s="39"/>
      <c r="Y20" s="52"/>
      <c r="Z20" s="5"/>
      <c r="AA20" s="5"/>
      <c r="AB20"/>
      <c r="AC20" s="9"/>
      <c r="AD20" s="9"/>
    </row>
    <row r="21" spans="1:31" ht="15.6">
      <c r="A21" s="39"/>
      <c r="B21" s="47">
        <f>+'Ark1'!C2073</f>
        <v>2023</v>
      </c>
      <c r="C21" s="47">
        <f>+'Ark1'!G2073</f>
        <v>1</v>
      </c>
      <c r="D21" s="48" t="str">
        <f t="shared" si="10"/>
        <v>Øst</v>
      </c>
      <c r="E21" s="48">
        <v>2</v>
      </c>
      <c r="F21" s="48" t="s">
        <v>10</v>
      </c>
      <c r="G21" s="47">
        <f>+'Ark1'!Q2073</f>
        <v>79</v>
      </c>
      <c r="H21" s="47"/>
      <c r="I21" s="64">
        <f>+'Ark1'!R2073</f>
        <v>2181</v>
      </c>
      <c r="J21" s="47"/>
      <c r="K21" s="64">
        <f>+'Ark1'!S2073</f>
        <v>2180</v>
      </c>
      <c r="L21" s="99">
        <f>+'Ark1'!T2073</f>
        <v>99.634536317953405</v>
      </c>
      <c r="M21" s="99">
        <f>+'Ark1'!U2073</f>
        <v>99.596339677032645</v>
      </c>
      <c r="N21" s="49">
        <f>+'Ark1'!W2073</f>
        <v>59.004128440366976</v>
      </c>
      <c r="O21" s="47"/>
      <c r="P21" s="64">
        <f>+'Ark1'!Y2073</f>
        <v>140.09821182943583</v>
      </c>
      <c r="Q21" s="64"/>
      <c r="R21" s="75">
        <f>+'Ark1'!AA2073</f>
        <v>31.2296926357125</v>
      </c>
      <c r="S21" s="49">
        <f>+'Ark1'!AB2073</f>
        <v>3.7876527337138279</v>
      </c>
      <c r="T21" s="64">
        <f>+'Ark1'!AC2073</f>
        <v>-55.713072503181031</v>
      </c>
      <c r="U21" s="64">
        <f t="shared" ref="U21:U84" si="11">+I21/G21</f>
        <v>27.60759493670886</v>
      </c>
      <c r="V21" s="49">
        <f>+'Ark1'!V2073</f>
        <v>6.8560293443374611</v>
      </c>
      <c r="W21" s="99">
        <f>+'Ark1'!X2073</f>
        <v>151.83682775948901</v>
      </c>
      <c r="X21" s="39"/>
      <c r="Y21" s="52"/>
      <c r="Z21" s="5"/>
      <c r="AA21" s="5"/>
      <c r="AB21"/>
      <c r="AC21" s="9"/>
      <c r="AD21" s="9"/>
    </row>
    <row r="22" spans="1:31" ht="15.6">
      <c r="A22" s="39"/>
      <c r="B22" s="47">
        <f>+'Ark1'!C2074</f>
        <v>2023</v>
      </c>
      <c r="C22" s="47">
        <f>+'Ark1'!G2074</f>
        <v>2</v>
      </c>
      <c r="D22" s="48" t="str">
        <f t="shared" si="10"/>
        <v>Vest</v>
      </c>
      <c r="E22" s="48">
        <v>1</v>
      </c>
      <c r="F22" s="48" t="s">
        <v>53</v>
      </c>
      <c r="G22" s="47">
        <f>+'Ark1'!Q2074</f>
        <v>6</v>
      </c>
      <c r="H22" s="47"/>
      <c r="I22" s="64">
        <f>+'Ark1'!R2074</f>
        <v>14</v>
      </c>
      <c r="J22" s="47"/>
      <c r="K22" s="64">
        <f>+'Ark1'!S2074</f>
        <v>14</v>
      </c>
      <c r="L22" s="99">
        <f>+'Ark1'!T2074</f>
        <v>1.9662921348314599</v>
      </c>
      <c r="M22" s="99">
        <f>+'Ark1'!U2074</f>
        <v>1.9450155883641245</v>
      </c>
      <c r="N22" s="49">
        <f>+'Ark1'!W2074</f>
        <v>59.071428571428562</v>
      </c>
      <c r="O22" s="47"/>
      <c r="P22" s="64">
        <f>+'Ark1'!Y2074</f>
        <v>134.80000000000001</v>
      </c>
      <c r="Q22" s="64"/>
      <c r="R22" s="75">
        <f>+'Ark1'!AA2074</f>
        <v>25.27873188501129</v>
      </c>
      <c r="S22" s="49">
        <f>+'Ark1'!AB2074</f>
        <v>2.4629913785095399</v>
      </c>
      <c r="T22" s="64">
        <f>+'Ark1'!AC2074</f>
        <v>5.7935554395687276</v>
      </c>
      <c r="U22" s="64">
        <f t="shared" si="11"/>
        <v>2.3333333333333335</v>
      </c>
      <c r="V22" s="49">
        <f>+'Ark1'!V2074</f>
        <v>6.7857142857142891</v>
      </c>
      <c r="W22" s="99">
        <f>+'Ark1'!X2074</f>
        <v>146.04550379198267</v>
      </c>
      <c r="X22" s="39"/>
      <c r="Y22" s="52"/>
      <c r="Z22" s="5"/>
      <c r="AA22" s="5"/>
      <c r="AB22"/>
      <c r="AC22" s="9"/>
      <c r="AD22" s="9"/>
    </row>
    <row r="23" spans="1:31" ht="15.6">
      <c r="A23" s="39"/>
      <c r="B23" s="47">
        <f>+'Ark1'!C2075</f>
        <v>2023</v>
      </c>
      <c r="C23" s="47">
        <f>+'Ark1'!G2075</f>
        <v>2</v>
      </c>
      <c r="D23" s="48" t="str">
        <f t="shared" si="10"/>
        <v>Vest</v>
      </c>
      <c r="E23" s="48">
        <v>2</v>
      </c>
      <c r="F23" s="48" t="s">
        <v>10</v>
      </c>
      <c r="G23" s="47">
        <f>+'Ark1'!Q2075</f>
        <v>30</v>
      </c>
      <c r="H23" s="47"/>
      <c r="I23" s="64">
        <f>+'Ark1'!R2075</f>
        <v>698</v>
      </c>
      <c r="J23" s="47"/>
      <c r="K23" s="64">
        <f>+'Ark1'!S2075</f>
        <v>697</v>
      </c>
      <c r="L23" s="99">
        <f>+'Ark1'!T2075</f>
        <v>98.033707865168566</v>
      </c>
      <c r="M23" s="99">
        <f>+'Ark1'!U2075</f>
        <v>98.054984411635871</v>
      </c>
      <c r="N23" s="49">
        <f>+'Ark1'!W2075</f>
        <v>61.091822094691558</v>
      </c>
      <c r="O23" s="47"/>
      <c r="P23" s="64">
        <f>+'Ark1'!Y2075</f>
        <v>136.30415472779364</v>
      </c>
      <c r="Q23" s="64"/>
      <c r="R23" s="75">
        <f>+'Ark1'!AA2075</f>
        <v>28.723929604285395</v>
      </c>
      <c r="S23" s="49">
        <f>+'Ark1'!AB2075</f>
        <v>3.4608122602404938</v>
      </c>
      <c r="T23" s="64">
        <f>+'Ark1'!AC2075</f>
        <v>-60.540216929393651</v>
      </c>
      <c r="U23" s="64">
        <f t="shared" si="11"/>
        <v>23.266666666666666</v>
      </c>
      <c r="V23" s="49">
        <f>+'Ark1'!V2075</f>
        <v>2.9656160458452723</v>
      </c>
      <c r="W23" s="99">
        <f>+'Ark1'!X2075</f>
        <v>147.94413383541271</v>
      </c>
      <c r="X23" s="39"/>
      <c r="Y23" s="52"/>
      <c r="Z23" s="5"/>
      <c r="AA23" s="5"/>
      <c r="AB23"/>
      <c r="AC23" s="9"/>
      <c r="AD23" s="9"/>
    </row>
    <row r="24" spans="1:31" ht="15.6">
      <c r="A24" s="39"/>
      <c r="B24" s="47">
        <f>+'Ark1'!C2076</f>
        <v>2023</v>
      </c>
      <c r="C24" s="47">
        <f>+'Ark1'!G2076</f>
        <v>3</v>
      </c>
      <c r="D24" s="48" t="str">
        <f t="shared" si="10"/>
        <v>Midt</v>
      </c>
      <c r="E24" s="48">
        <v>1</v>
      </c>
      <c r="F24" s="48" t="s">
        <v>53</v>
      </c>
      <c r="G24" s="47">
        <f>+'Ark1'!Q2076</f>
        <v>110</v>
      </c>
      <c r="H24" s="47"/>
      <c r="I24" s="64">
        <f>+'Ark1'!R2076</f>
        <v>2017</v>
      </c>
      <c r="J24" s="47"/>
      <c r="K24" s="64">
        <f>+'Ark1'!S2076</f>
        <v>2009</v>
      </c>
      <c r="L24" s="99">
        <f>+'Ark1'!T2076</f>
        <v>68.605442176870724</v>
      </c>
      <c r="M24" s="99">
        <f>+'Ark1'!U2076</f>
        <v>69.734612676812944</v>
      </c>
      <c r="N24" s="49">
        <f>+'Ark1'!W2076</f>
        <v>60.260328521652561</v>
      </c>
      <c r="O24" s="47"/>
      <c r="P24" s="64">
        <f>+'Ark1'!Y2076</f>
        <v>138.38631631135351</v>
      </c>
      <c r="Q24" s="64"/>
      <c r="R24" s="75">
        <f>+'Ark1'!AA2076</f>
        <v>28.554807732031513</v>
      </c>
      <c r="S24" s="49">
        <f>+'Ark1'!AB2076</f>
        <v>4.4239521926750012</v>
      </c>
      <c r="T24" s="64">
        <f>+'Ark1'!AC2076</f>
        <v>-61.008274111661869</v>
      </c>
      <c r="U24" s="64">
        <f t="shared" si="11"/>
        <v>18.336363636363636</v>
      </c>
      <c r="V24" s="49">
        <f>+'Ark1'!V2076</f>
        <v>4.5314823996033695</v>
      </c>
      <c r="W24" s="99">
        <f>+'Ark1'!X2076</f>
        <v>150.4231368148634</v>
      </c>
      <c r="X24" s="39"/>
      <c r="Y24" s="52"/>
      <c r="Z24" s="5"/>
      <c r="AA24" s="5"/>
      <c r="AB24"/>
      <c r="AC24" s="9"/>
      <c r="AD24" s="9"/>
    </row>
    <row r="25" spans="1:31" ht="16.5" customHeight="1">
      <c r="A25" s="39"/>
      <c r="B25" s="47">
        <f>+'Ark1'!C2077</f>
        <v>2023</v>
      </c>
      <c r="C25" s="47">
        <f>+'Ark1'!G2077</f>
        <v>3</v>
      </c>
      <c r="D25" s="48" t="str">
        <f t="shared" si="10"/>
        <v>Midt</v>
      </c>
      <c r="E25" s="48">
        <v>2</v>
      </c>
      <c r="F25" s="48" t="s">
        <v>10</v>
      </c>
      <c r="G25" s="47">
        <f>+'Ark1'!Q2077</f>
        <v>24</v>
      </c>
      <c r="H25" s="47"/>
      <c r="I25" s="64">
        <f>+'Ark1'!R2077</f>
        <v>923</v>
      </c>
      <c r="J25" s="47"/>
      <c r="K25" s="64">
        <f>+'Ark1'!S2077</f>
        <v>919</v>
      </c>
      <c r="L25" s="99">
        <f>+'Ark1'!T2077</f>
        <v>31.394557823129254</v>
      </c>
      <c r="M25" s="99">
        <f>+'Ark1'!U2077</f>
        <v>30.26538732318707</v>
      </c>
      <c r="N25" s="49">
        <f>+'Ark1'!W2077</f>
        <v>60.613710554951055</v>
      </c>
      <c r="O25" s="47"/>
      <c r="P25" s="64">
        <f>+'Ark1'!Y2077</f>
        <v>131.24875406283829</v>
      </c>
      <c r="Q25" s="64"/>
      <c r="R25" s="75">
        <f>+'Ark1'!AA2077</f>
        <v>26.562458302590713</v>
      </c>
      <c r="S25" s="49">
        <f>+'Ark1'!AB2077</f>
        <v>3.9432684265184208</v>
      </c>
      <c r="T25" s="64">
        <f>+'Ark1'!AC2077</f>
        <v>-58.245827094611954</v>
      </c>
      <c r="U25" s="64">
        <f t="shared" si="11"/>
        <v>38.458333333333336</v>
      </c>
      <c r="V25" s="49">
        <f>+'Ark1'!V2077</f>
        <v>3.8526543878656554</v>
      </c>
      <c r="W25" s="99">
        <f>+'Ark1'!X2077</f>
        <v>142.87188251603123</v>
      </c>
      <c r="X25" s="39"/>
      <c r="Y25" s="52"/>
      <c r="Z25" s="5"/>
      <c r="AA25" s="5"/>
      <c r="AB25"/>
      <c r="AC25" s="9"/>
      <c r="AD25" s="9"/>
    </row>
    <row r="26" spans="1:31" ht="16.5" customHeight="1">
      <c r="A26" s="39"/>
      <c r="B26" s="47">
        <f>+'Ark1'!C2078</f>
        <v>2023</v>
      </c>
      <c r="C26" s="47">
        <f>+'Ark1'!G2078</f>
        <v>4</v>
      </c>
      <c r="D26" s="48" t="str">
        <f t="shared" si="10"/>
        <v>Nord</v>
      </c>
      <c r="E26" s="48">
        <v>1</v>
      </c>
      <c r="F26" s="48" t="s">
        <v>53</v>
      </c>
      <c r="G26" s="47">
        <f>+'Ark1'!Q2078</f>
        <v>0</v>
      </c>
      <c r="H26" s="47"/>
      <c r="I26" s="64">
        <f>+'Ark1'!R2078</f>
        <v>0</v>
      </c>
      <c r="J26" s="47"/>
      <c r="K26" s="64">
        <f>+'Ark1'!S2078</f>
        <v>0</v>
      </c>
      <c r="L26" s="99">
        <f>+'Ark1'!T2078</f>
        <v>0</v>
      </c>
      <c r="M26" s="99">
        <f>+'Ark1'!U2078</f>
        <v>0</v>
      </c>
      <c r="N26" s="49">
        <f>+'Ark1'!W2078</f>
        <v>0</v>
      </c>
      <c r="O26" s="47"/>
      <c r="P26" s="64">
        <f>+'Ark1'!Y2078</f>
        <v>0</v>
      </c>
      <c r="Q26" s="64"/>
      <c r="R26" s="75">
        <f>+'Ark1'!AA2078</f>
        <v>0</v>
      </c>
      <c r="S26" s="49">
        <f>+'Ark1'!AB2078</f>
        <v>0</v>
      </c>
      <c r="T26" s="64">
        <f>+'Ark1'!AC2078</f>
        <v>0</v>
      </c>
      <c r="U26" s="64" t="e">
        <f t="shared" si="11"/>
        <v>#DIV/0!</v>
      </c>
      <c r="V26" s="49">
        <f>+'Ark1'!V2078</f>
        <v>0</v>
      </c>
      <c r="W26" s="99">
        <f>+'Ark1'!X2078</f>
        <v>0</v>
      </c>
      <c r="X26" s="39"/>
      <c r="Y26" s="52"/>
      <c r="Z26" s="5"/>
      <c r="AA26" s="5"/>
      <c r="AB26"/>
      <c r="AC26" s="9"/>
      <c r="AD26" s="9"/>
    </row>
    <row r="27" spans="1:31" ht="15.6">
      <c r="A27" s="39"/>
      <c r="B27" s="47">
        <f>+'Ark1'!C2079</f>
        <v>2023</v>
      </c>
      <c r="C27" s="47">
        <f>+'Ark1'!G2079</f>
        <v>4</v>
      </c>
      <c r="D27" s="48" t="str">
        <f t="shared" si="10"/>
        <v>Nord</v>
      </c>
      <c r="E27" s="48">
        <v>2</v>
      </c>
      <c r="F27" s="48" t="s">
        <v>10</v>
      </c>
      <c r="G27" s="47">
        <f>+'Ark1'!Q2079</f>
        <v>4</v>
      </c>
      <c r="H27" s="47"/>
      <c r="I27" s="64">
        <f>+'Ark1'!R2079</f>
        <v>64</v>
      </c>
      <c r="J27" s="47"/>
      <c r="K27" s="64">
        <f>+'Ark1'!S2079</f>
        <v>64</v>
      </c>
      <c r="L27" s="99">
        <f>+'Ark1'!T2079</f>
        <v>100</v>
      </c>
      <c r="M27" s="99">
        <f>+'Ark1'!U2079</f>
        <v>100</v>
      </c>
      <c r="N27" s="49">
        <f>+'Ark1'!W2079</f>
        <v>62.484375</v>
      </c>
      <c r="O27" s="47"/>
      <c r="P27" s="64">
        <f>+'Ark1'!Y2079</f>
        <v>153.19062500000001</v>
      </c>
      <c r="Q27" s="64"/>
      <c r="R27" s="75">
        <f>+'Ark1'!AA2079</f>
        <v>39.796858068312027</v>
      </c>
      <c r="S27" s="49">
        <f>+'Ark1'!AB2079</f>
        <v>1.6392851671917856</v>
      </c>
      <c r="T27" s="64">
        <f>+'Ark1'!AC2079</f>
        <v>-80.601240502248416</v>
      </c>
      <c r="U27" s="64">
        <f t="shared" si="11"/>
        <v>16</v>
      </c>
      <c r="V27" s="49">
        <f>+'Ark1'!V2079</f>
        <v>0.875</v>
      </c>
      <c r="W27" s="99">
        <f>+'Ark1'!X2079</f>
        <v>165.97034127843989</v>
      </c>
      <c r="X27" s="39"/>
      <c r="Y27" s="51"/>
      <c r="Z27" s="5"/>
      <c r="AA27" s="5"/>
      <c r="AB27"/>
      <c r="AC27" s="9"/>
      <c r="AD27" s="9"/>
    </row>
    <row r="28" spans="1:31" ht="17.25" customHeight="1">
      <c r="A28" s="39"/>
      <c r="B28" s="61">
        <f>+'Ark1'!C2080</f>
        <v>2022</v>
      </c>
      <c r="C28" s="61">
        <f>+'Ark1'!G2080</f>
        <v>1</v>
      </c>
      <c r="D28" s="198" t="str">
        <f>+D20</f>
        <v>Øst</v>
      </c>
      <c r="E28" s="198">
        <v>1</v>
      </c>
      <c r="F28" s="198" t="s">
        <v>53</v>
      </c>
      <c r="G28" s="61">
        <f>+'Ark1'!Q2080</f>
        <v>1</v>
      </c>
      <c r="H28" s="61"/>
      <c r="I28" s="72">
        <f>+'Ark1'!R2080</f>
        <v>6</v>
      </c>
      <c r="J28" s="61"/>
      <c r="K28" s="72">
        <f>+'Ark1'!S2080</f>
        <v>6</v>
      </c>
      <c r="L28" s="199">
        <f>+'Ark1'!T2080</f>
        <v>0.21897810218978112</v>
      </c>
      <c r="M28" s="199">
        <f>+'Ark1'!U2080</f>
        <v>0.20933268406522923</v>
      </c>
      <c r="N28" s="62">
        <f>+'Ark1'!W2080</f>
        <v>61.5</v>
      </c>
      <c r="O28" s="61"/>
      <c r="P28" s="72">
        <f>+'Ark1'!Y2080</f>
        <v>130.18333333333331</v>
      </c>
      <c r="Q28" s="72"/>
      <c r="R28" s="200">
        <f>+'Ark1'!AA2080</f>
        <v>28.722431226404957</v>
      </c>
      <c r="S28" s="62">
        <f>+'Ark1'!AB2080</f>
        <v>3.2532035493238558</v>
      </c>
      <c r="T28" s="72">
        <f>+'Ark1'!AC2080</f>
        <v>-60.903665424839858</v>
      </c>
      <c r="U28" s="72">
        <f t="shared" si="11"/>
        <v>6</v>
      </c>
      <c r="V28" s="62">
        <f>+'Ark1'!V2080</f>
        <v>2.3333333333333339</v>
      </c>
      <c r="W28" s="199">
        <f>+'Ark1'!X2080</f>
        <v>141.0436980859516</v>
      </c>
      <c r="X28" s="39"/>
      <c r="Y28"/>
      <c r="Z28"/>
      <c r="AA28"/>
      <c r="AB28"/>
      <c r="AC28" s="9"/>
      <c r="AD28" s="9"/>
    </row>
    <row r="29" spans="1:31" ht="15.6">
      <c r="A29" s="39"/>
      <c r="B29" s="61">
        <f>+'Ark1'!C2081</f>
        <v>2022</v>
      </c>
      <c r="C29" s="61">
        <f>+'Ark1'!G2081</f>
        <v>1</v>
      </c>
      <c r="D29" s="198" t="str">
        <f t="shared" ref="D29:D35" si="12">+D21</f>
        <v>Øst</v>
      </c>
      <c r="E29" s="198">
        <v>2</v>
      </c>
      <c r="F29" s="198" t="s">
        <v>10</v>
      </c>
      <c r="G29" s="61">
        <f>+'Ark1'!Q2081</f>
        <v>78</v>
      </c>
      <c r="H29" s="61"/>
      <c r="I29" s="72">
        <f>+'Ark1'!R2081</f>
        <v>2734</v>
      </c>
      <c r="J29" s="61"/>
      <c r="K29" s="72">
        <f>+'Ark1'!S2081</f>
        <v>2731</v>
      </c>
      <c r="L29" s="199">
        <f>+'Ark1'!T2081</f>
        <v>99.781021897810177</v>
      </c>
      <c r="M29" s="199">
        <f>+'Ark1'!U2081</f>
        <v>99.790667315934755</v>
      </c>
      <c r="N29" s="62">
        <f>+'Ark1'!W2081</f>
        <v>59.758330281948005</v>
      </c>
      <c r="O29" s="61"/>
      <c r="P29" s="72">
        <f>+'Ark1'!Y2081</f>
        <v>136.19495245062188</v>
      </c>
      <c r="Q29" s="72"/>
      <c r="R29" s="200">
        <f>+'Ark1'!AA2081</f>
        <v>28.383807140371282</v>
      </c>
      <c r="S29" s="62">
        <f>+'Ark1'!AB2081</f>
        <v>3.3412360968265351</v>
      </c>
      <c r="T29" s="72">
        <f>+'Ark1'!AC2081</f>
        <v>-47.058362753523397</v>
      </c>
      <c r="U29" s="72">
        <f t="shared" si="11"/>
        <v>35.051282051282051</v>
      </c>
      <c r="V29" s="62">
        <f>+'Ark1'!V2081</f>
        <v>5.8800292611558156</v>
      </c>
      <c r="W29" s="199">
        <f>+'Ark1'!X2081</f>
        <v>147.68391452762489</v>
      </c>
      <c r="X29" s="39"/>
      <c r="Y29" s="51"/>
      <c r="Z29"/>
      <c r="AA29" s="5"/>
      <c r="AB29"/>
      <c r="AC29" s="9"/>
      <c r="AD29" s="9"/>
    </row>
    <row r="30" spans="1:31" ht="15.6">
      <c r="A30" s="39"/>
      <c r="B30" s="61">
        <f>+'Ark1'!C2082</f>
        <v>2022</v>
      </c>
      <c r="C30" s="61">
        <f>+'Ark1'!G2082</f>
        <v>2</v>
      </c>
      <c r="D30" s="198" t="str">
        <f t="shared" si="12"/>
        <v>Vest</v>
      </c>
      <c r="E30" s="198">
        <v>1</v>
      </c>
      <c r="F30" s="198" t="s">
        <v>53</v>
      </c>
      <c r="G30" s="61">
        <f>+'Ark1'!Q2082</f>
        <v>3</v>
      </c>
      <c r="H30" s="61"/>
      <c r="I30" s="72">
        <f>+'Ark1'!R2082</f>
        <v>5</v>
      </c>
      <c r="J30" s="61"/>
      <c r="K30" s="72">
        <f>+'Ark1'!S2082</f>
        <v>5</v>
      </c>
      <c r="L30" s="199">
        <f>+'Ark1'!T2082</f>
        <v>0.68119891008174405</v>
      </c>
      <c r="M30" s="199">
        <f>+'Ark1'!U2082</f>
        <v>0.67135962742421718</v>
      </c>
      <c r="N30" s="62">
        <f>+'Ark1'!W2082</f>
        <v>59</v>
      </c>
      <c r="O30" s="61"/>
      <c r="P30" s="72">
        <f>+'Ark1'!Y2082</f>
        <v>135.16000000000003</v>
      </c>
      <c r="Q30" s="72"/>
      <c r="R30" s="200">
        <f>+'Ark1'!AA2082</f>
        <v>16.885686246048657</v>
      </c>
      <c r="S30" s="62">
        <f>+'Ark1'!AB2082</f>
        <v>0.63245553203367599</v>
      </c>
      <c r="T30" s="72">
        <f>+'Ark1'!AC2082</f>
        <v>-29.214999485252775</v>
      </c>
      <c r="U30" s="72">
        <f t="shared" si="11"/>
        <v>1.6666666666666667</v>
      </c>
      <c r="V30" s="62">
        <f>+'Ark1'!V2082</f>
        <v>11.2</v>
      </c>
      <c r="W30" s="199">
        <f>+'Ark1'!X2082</f>
        <v>146.43553629469125</v>
      </c>
      <c r="X30" s="39"/>
      <c r="Y30" s="51"/>
      <c r="Z30"/>
      <c r="AA30"/>
      <c r="AB30"/>
      <c r="AC30" s="9"/>
      <c r="AD30" s="9"/>
    </row>
    <row r="31" spans="1:31" ht="15.6">
      <c r="A31" s="39"/>
      <c r="B31" s="61">
        <f>+'Ark1'!C2083</f>
        <v>2022</v>
      </c>
      <c r="C31" s="61">
        <f>+'Ark1'!G2083</f>
        <v>2</v>
      </c>
      <c r="D31" s="198" t="str">
        <f t="shared" si="12"/>
        <v>Vest</v>
      </c>
      <c r="E31" s="198">
        <v>2</v>
      </c>
      <c r="F31" s="198" t="s">
        <v>10</v>
      </c>
      <c r="G31" s="61">
        <f>+'Ark1'!Q2083</f>
        <v>33</v>
      </c>
      <c r="H31" s="61"/>
      <c r="I31" s="72">
        <f>+'Ark1'!R2083</f>
        <v>729</v>
      </c>
      <c r="J31" s="61"/>
      <c r="K31" s="72">
        <f>+'Ark1'!S2083</f>
        <v>729</v>
      </c>
      <c r="L31" s="199">
        <f>+'Ark1'!T2083</f>
        <v>99.318801089918239</v>
      </c>
      <c r="M31" s="199">
        <f>+'Ark1'!U2083</f>
        <v>99.328640372575776</v>
      </c>
      <c r="N31" s="62">
        <f>+'Ark1'!W2083</f>
        <v>59.921810699588477</v>
      </c>
      <c r="O31" s="61"/>
      <c r="P31" s="72">
        <f>+'Ark1'!Y2083</f>
        <v>137.15445816186536</v>
      </c>
      <c r="Q31" s="72"/>
      <c r="R31" s="200">
        <f>+'Ark1'!AA2083</f>
        <v>30.384458521274219</v>
      </c>
      <c r="S31" s="62">
        <f>+'Ark1'!AB2083</f>
        <v>4.325339763984462</v>
      </c>
      <c r="T31" s="72">
        <f>+'Ark1'!AC2083</f>
        <v>-66.409866219274761</v>
      </c>
      <c r="U31" s="72">
        <f t="shared" si="11"/>
        <v>22.09090909090909</v>
      </c>
      <c r="V31" s="62">
        <f>+'Ark1'!V2083</f>
        <v>4.4787379972565153</v>
      </c>
      <c r="W31" s="199">
        <f>+'Ark1'!X2083</f>
        <v>148.59637937363553</v>
      </c>
      <c r="X31" s="39"/>
      <c r="Y31" s="11"/>
      <c r="Z31"/>
      <c r="AA31"/>
      <c r="AB31"/>
      <c r="AC31" s="9"/>
      <c r="AD31" s="9"/>
    </row>
    <row r="32" spans="1:31" ht="15.6">
      <c r="A32" s="39"/>
      <c r="B32" s="61">
        <f>+'Ark1'!C2084</f>
        <v>2022</v>
      </c>
      <c r="C32" s="61">
        <f>+'Ark1'!G2084</f>
        <v>3</v>
      </c>
      <c r="D32" s="198" t="str">
        <f t="shared" si="12"/>
        <v>Midt</v>
      </c>
      <c r="E32" s="198">
        <v>1</v>
      </c>
      <c r="F32" s="198" t="s">
        <v>53</v>
      </c>
      <c r="G32" s="61">
        <f>+'Ark1'!Q2084</f>
        <v>116</v>
      </c>
      <c r="H32" s="61"/>
      <c r="I32" s="72">
        <f>+'Ark1'!R2084</f>
        <v>2103</v>
      </c>
      <c r="J32" s="61"/>
      <c r="K32" s="72">
        <f>+'Ark1'!S2084</f>
        <v>2093</v>
      </c>
      <c r="L32" s="199">
        <f>+'Ark1'!T2084</f>
        <v>66.846789574062313</v>
      </c>
      <c r="M32" s="199">
        <f>+'Ark1'!U2084</f>
        <v>68.242568209843682</v>
      </c>
      <c r="N32" s="62">
        <f>+'Ark1'!W2084</f>
        <v>59.331103678929765</v>
      </c>
      <c r="O32" s="61"/>
      <c r="P32" s="72">
        <f>+'Ark1'!Y2084</f>
        <v>138.68728483119341</v>
      </c>
      <c r="Q32" s="72"/>
      <c r="R32" s="200">
        <f>+'Ark1'!AA2084</f>
        <v>30.108965744364841</v>
      </c>
      <c r="S32" s="62">
        <f>+'Ark1'!AB2084</f>
        <v>4.9621378281312447</v>
      </c>
      <c r="T32" s="72">
        <f>+'Ark1'!AC2084</f>
        <v>-61.932826371869488</v>
      </c>
      <c r="U32" s="72">
        <f t="shared" si="11"/>
        <v>18.129310344827587</v>
      </c>
      <c r="V32" s="62">
        <f>+'Ark1'!V2084</f>
        <v>5.1179267712791248</v>
      </c>
      <c r="W32" s="199">
        <f>+'Ark1'!X2084</f>
        <v>150.8320209121882</v>
      </c>
      <c r="X32" s="39"/>
      <c r="Y32" s="5"/>
      <c r="Z32"/>
      <c r="AA32"/>
      <c r="AB32"/>
      <c r="AE32"/>
    </row>
    <row r="33" spans="1:31" ht="15.6">
      <c r="A33" s="39"/>
      <c r="B33" s="61">
        <f>+'Ark1'!C2085</f>
        <v>2022</v>
      </c>
      <c r="C33" s="61">
        <f>+'Ark1'!G2085</f>
        <v>3</v>
      </c>
      <c r="D33" s="198" t="str">
        <f t="shared" si="12"/>
        <v>Midt</v>
      </c>
      <c r="E33" s="198">
        <v>2</v>
      </c>
      <c r="F33" s="198" t="s">
        <v>10</v>
      </c>
      <c r="G33" s="61">
        <f>+'Ark1'!Q2085</f>
        <v>27</v>
      </c>
      <c r="H33" s="61"/>
      <c r="I33" s="72">
        <f>+'Ark1'!R2085</f>
        <v>1043</v>
      </c>
      <c r="J33" s="61"/>
      <c r="K33" s="72">
        <f>+'Ark1'!S2085</f>
        <v>1039</v>
      </c>
      <c r="L33" s="199">
        <f>+'Ark1'!T2085</f>
        <v>33.153210425937694</v>
      </c>
      <c r="M33" s="199">
        <f>+'Ark1'!U2085</f>
        <v>31.757431790156328</v>
      </c>
      <c r="N33" s="62">
        <f>+'Ark1'!W2085</f>
        <v>60.454282964388845</v>
      </c>
      <c r="O33" s="61"/>
      <c r="P33" s="72">
        <f>+'Ark1'!Y2085</f>
        <v>130.13125599232993</v>
      </c>
      <c r="Q33" s="72"/>
      <c r="R33" s="200">
        <f>+'Ark1'!AA2085</f>
        <v>27.529084276660718</v>
      </c>
      <c r="S33" s="62">
        <f>+'Ark1'!AB2085</f>
        <v>4.4774677508468068</v>
      </c>
      <c r="T33" s="72">
        <f>+'Ark1'!AC2085</f>
        <v>-65.937691971150997</v>
      </c>
      <c r="U33" s="72">
        <f t="shared" si="11"/>
        <v>38.629629629629626</v>
      </c>
      <c r="V33" s="62">
        <f>+'Ark1'!V2085</f>
        <v>3.9463087248322144</v>
      </c>
      <c r="W33" s="199">
        <f>+'Ark1'!X2085</f>
        <v>141.72146975814627</v>
      </c>
      <c r="X33" s="39"/>
      <c r="Y33" s="4"/>
      <c r="Z33" s="4"/>
      <c r="AA33" s="4"/>
      <c r="AB33"/>
      <c r="AE33"/>
    </row>
    <row r="34" spans="1:31" ht="15.6">
      <c r="A34" s="39"/>
      <c r="B34" s="61">
        <f>+'Ark1'!C2086</f>
        <v>2022</v>
      </c>
      <c r="C34" s="61">
        <f>+'Ark1'!G2086</f>
        <v>4</v>
      </c>
      <c r="D34" s="198" t="str">
        <f t="shared" si="12"/>
        <v>Nord</v>
      </c>
      <c r="E34" s="198">
        <v>1</v>
      </c>
      <c r="F34" s="198" t="s">
        <v>53</v>
      </c>
      <c r="G34" s="61">
        <f>+'Ark1'!Q2086</f>
        <v>0</v>
      </c>
      <c r="H34" s="61"/>
      <c r="I34" s="72">
        <f>+'Ark1'!R2086</f>
        <v>0</v>
      </c>
      <c r="J34" s="61"/>
      <c r="K34" s="72">
        <f>+'Ark1'!S2086</f>
        <v>0</v>
      </c>
      <c r="L34" s="199">
        <f>+'Ark1'!T2086</f>
        <v>0</v>
      </c>
      <c r="M34" s="199">
        <f>+'Ark1'!U2086</f>
        <v>0</v>
      </c>
      <c r="N34" s="62">
        <f>+'Ark1'!W2086</f>
        <v>0</v>
      </c>
      <c r="O34" s="61"/>
      <c r="P34" s="72">
        <f>+'Ark1'!Y2086</f>
        <v>0</v>
      </c>
      <c r="Q34" s="72"/>
      <c r="R34" s="200">
        <f>+'Ark1'!AA2086</f>
        <v>0</v>
      </c>
      <c r="S34" s="62">
        <f>+'Ark1'!AB2086</f>
        <v>0</v>
      </c>
      <c r="T34" s="72">
        <f>+'Ark1'!AC2086</f>
        <v>0</v>
      </c>
      <c r="U34" s="72" t="e">
        <f t="shared" si="11"/>
        <v>#DIV/0!</v>
      </c>
      <c r="V34" s="62">
        <f>+'Ark1'!V2086</f>
        <v>0</v>
      </c>
      <c r="W34" s="199">
        <f>+'Ark1'!X2086</f>
        <v>0</v>
      </c>
      <c r="X34" s="39"/>
      <c r="Y34" s="14"/>
      <c r="Z34" s="1"/>
      <c r="AA34" s="18"/>
      <c r="AB34"/>
      <c r="AE34"/>
    </row>
    <row r="35" spans="1:31" ht="15.6">
      <c r="A35" s="39"/>
      <c r="B35" s="61">
        <f>+'Ark1'!C2087</f>
        <v>2022</v>
      </c>
      <c r="C35" s="61">
        <f>+'Ark1'!G2087</f>
        <v>4</v>
      </c>
      <c r="D35" s="198" t="str">
        <f t="shared" si="12"/>
        <v>Nord</v>
      </c>
      <c r="E35" s="198">
        <v>2</v>
      </c>
      <c r="F35" s="198" t="s">
        <v>10</v>
      </c>
      <c r="G35" s="61">
        <f>+'Ark1'!Q2087</f>
        <v>4</v>
      </c>
      <c r="H35" s="61"/>
      <c r="I35" s="72">
        <f>+'Ark1'!R2087</f>
        <v>63</v>
      </c>
      <c r="J35" s="61"/>
      <c r="K35" s="72">
        <f>+'Ark1'!S2087</f>
        <v>63</v>
      </c>
      <c r="L35" s="199">
        <f>+'Ark1'!T2087</f>
        <v>100</v>
      </c>
      <c r="M35" s="199">
        <f>+'Ark1'!U2087</f>
        <v>100</v>
      </c>
      <c r="N35" s="62">
        <f>+'Ark1'!W2087</f>
        <v>62.698412698412696</v>
      </c>
      <c r="O35" s="61"/>
      <c r="P35" s="72">
        <f>+'Ark1'!Y2087</f>
        <v>152.9603174603175</v>
      </c>
      <c r="Q35" s="72"/>
      <c r="R35" s="200">
        <f>+'Ark1'!AA2087</f>
        <v>33.942217658570279</v>
      </c>
      <c r="S35" s="62">
        <f>+'Ark1'!AB2087</f>
        <v>1.714873502993137</v>
      </c>
      <c r="T35" s="72">
        <f>+'Ark1'!AC2087</f>
        <v>-68.007712234329347</v>
      </c>
      <c r="U35" s="72">
        <f t="shared" si="11"/>
        <v>15.75</v>
      </c>
      <c r="V35" s="62">
        <f>+'Ark1'!V2087</f>
        <v>0.88888888888888895</v>
      </c>
      <c r="W35" s="199">
        <f>+'Ark1'!X2087</f>
        <v>165.72082065039805</v>
      </c>
      <c r="X35" s="39"/>
      <c r="Y35" s="14"/>
      <c r="Z35" s="1"/>
      <c r="AA35" s="18"/>
      <c r="AB35"/>
      <c r="AE35"/>
    </row>
    <row r="36" spans="1:31" ht="15.6">
      <c r="A36" s="39"/>
      <c r="B36" s="47">
        <f>+'Ark1'!C2088</f>
        <v>2021</v>
      </c>
      <c r="C36" s="47">
        <f>+'Ark1'!G2088</f>
        <v>1</v>
      </c>
      <c r="D36" s="48" t="str">
        <f>+D28</f>
        <v>Øst</v>
      </c>
      <c r="E36" s="48">
        <v>1</v>
      </c>
      <c r="F36" s="48" t="s">
        <v>53</v>
      </c>
      <c r="G36" s="47">
        <f>+'Ark1'!Q2088</f>
        <v>4</v>
      </c>
      <c r="H36" s="47"/>
      <c r="I36" s="64">
        <f>+'Ark1'!R2088</f>
        <v>12</v>
      </c>
      <c r="J36" s="47"/>
      <c r="K36" s="64">
        <f>+'Ark1'!S2088</f>
        <v>12</v>
      </c>
      <c r="L36" s="99">
        <f>+'Ark1'!T2088</f>
        <v>0.50314465408805009</v>
      </c>
      <c r="M36" s="99">
        <f>+'Ark1'!U2088</f>
        <v>0.56602443357172805</v>
      </c>
      <c r="N36" s="49">
        <f>+'Ark1'!W2088</f>
        <v>56.5</v>
      </c>
      <c r="O36" s="47"/>
      <c r="P36" s="64">
        <f>+'Ark1'!Y2088</f>
        <v>156.22083333333339</v>
      </c>
      <c r="Q36" s="64"/>
      <c r="R36" s="75">
        <f>+'Ark1'!AA2088</f>
        <v>46.174337652411246</v>
      </c>
      <c r="S36" s="49">
        <f>+'Ark1'!AB2088</f>
        <v>3.0138568866708551</v>
      </c>
      <c r="T36" s="64">
        <f>+'Ark1'!AC2088</f>
        <v>-60.560644869709478</v>
      </c>
      <c r="U36" s="64">
        <f t="shared" si="11"/>
        <v>3</v>
      </c>
      <c r="V36" s="49">
        <f>+'Ark1'!V2088</f>
        <v>13.75</v>
      </c>
      <c r="W36" s="99">
        <f>+'Ark1'!X2088</f>
        <v>169.25334055615747</v>
      </c>
      <c r="X36" s="39"/>
      <c r="Y36" s="14"/>
      <c r="Z36" s="1"/>
      <c r="AA36" s="18"/>
      <c r="AB36"/>
      <c r="AE36"/>
    </row>
    <row r="37" spans="1:31" ht="15.6">
      <c r="A37" s="39"/>
      <c r="B37" s="47">
        <f>+'Ark1'!C2089</f>
        <v>2021</v>
      </c>
      <c r="C37" s="47">
        <f>+'Ark1'!G2089</f>
        <v>1</v>
      </c>
      <c r="D37" s="48" t="str">
        <f t="shared" ref="D37:D43" si="13">+D29</f>
        <v>Øst</v>
      </c>
      <c r="E37" s="48">
        <v>2</v>
      </c>
      <c r="F37" s="48" t="s">
        <v>10</v>
      </c>
      <c r="G37" s="47">
        <f>+'Ark1'!Q2089</f>
        <v>77</v>
      </c>
      <c r="H37" s="47"/>
      <c r="I37" s="64">
        <f>+'Ark1'!R2089</f>
        <v>2373</v>
      </c>
      <c r="J37" s="47"/>
      <c r="K37" s="64">
        <f>+'Ark1'!S2089</f>
        <v>2373</v>
      </c>
      <c r="L37" s="99">
        <f>+'Ark1'!T2089</f>
        <v>99.496855345911968</v>
      </c>
      <c r="M37" s="99">
        <f>+'Ark1'!U2089</f>
        <v>99.433975566428288</v>
      </c>
      <c r="N37" s="49">
        <f>+'Ark1'!W2089</f>
        <v>57.777496839443735</v>
      </c>
      <c r="O37" s="47"/>
      <c r="P37" s="64">
        <f>+'Ark1'!Y2089</f>
        <v>138.77846607669591</v>
      </c>
      <c r="Q37" s="64"/>
      <c r="R37" s="75">
        <f>+'Ark1'!AA2089</f>
        <v>28.594480131327991</v>
      </c>
      <c r="S37" s="49">
        <f>+'Ark1'!AB2089</f>
        <v>3.4793060089521335</v>
      </c>
      <c r="T37" s="64">
        <f>+'Ark1'!AC2089</f>
        <v>-59.964677393435437</v>
      </c>
      <c r="U37" s="64">
        <f t="shared" si="11"/>
        <v>30.818181818181817</v>
      </c>
      <c r="V37" s="49">
        <f>+'Ark1'!V2089</f>
        <v>14.498103666245264</v>
      </c>
      <c r="W37" s="99">
        <f>+'Ark1'!X2089</f>
        <v>150.35586790541285</v>
      </c>
      <c r="X37" s="39"/>
      <c r="Y37" s="14"/>
      <c r="Z37" s="1"/>
      <c r="AA37" s="18"/>
      <c r="AB37"/>
      <c r="AE37"/>
    </row>
    <row r="38" spans="1:31" ht="15.6">
      <c r="A38" s="39"/>
      <c r="B38" s="47">
        <f>+'Ark1'!C2090</f>
        <v>2021</v>
      </c>
      <c r="C38" s="47">
        <f>+'Ark1'!G2090</f>
        <v>2</v>
      </c>
      <c r="D38" s="48" t="str">
        <f t="shared" si="13"/>
        <v>Vest</v>
      </c>
      <c r="E38" s="48">
        <v>1</v>
      </c>
      <c r="F38" s="48" t="s">
        <v>53</v>
      </c>
      <c r="G38" s="47">
        <f>+'Ark1'!Q2090</f>
        <v>4</v>
      </c>
      <c r="H38" s="47"/>
      <c r="I38" s="64">
        <f>+'Ark1'!R2090</f>
        <v>11</v>
      </c>
      <c r="J38" s="47"/>
      <c r="K38" s="64">
        <f>+'Ark1'!S2090</f>
        <v>11</v>
      </c>
      <c r="L38" s="99">
        <f>+'Ark1'!T2090</f>
        <v>1.4608233731739713</v>
      </c>
      <c r="M38" s="99">
        <f>+'Ark1'!U2090</f>
        <v>1.3137395341944742</v>
      </c>
      <c r="N38" s="49">
        <f>+'Ark1'!W2090</f>
        <v>59.454545454545446</v>
      </c>
      <c r="O38" s="47"/>
      <c r="P38" s="64">
        <f>+'Ark1'!Y2090</f>
        <v>120.8909090909091</v>
      </c>
      <c r="Q38" s="64"/>
      <c r="R38" s="75">
        <f>+'Ark1'!AA2090</f>
        <v>17.60213388641758</v>
      </c>
      <c r="S38" s="49">
        <f>+'Ark1'!AB2090</f>
        <v>0.98752549920032384</v>
      </c>
      <c r="T38" s="64">
        <f>+'Ark1'!AC2090</f>
        <v>-12.527996134465395</v>
      </c>
      <c r="U38" s="64">
        <f t="shared" si="11"/>
        <v>2.75</v>
      </c>
      <c r="V38" s="49">
        <f>+'Ark1'!V2090</f>
        <v>16.181818181818183</v>
      </c>
      <c r="W38" s="99">
        <f>+'Ark1'!X2090</f>
        <v>130.97606618733377</v>
      </c>
      <c r="X38" s="39"/>
      <c r="Y38" s="14"/>
      <c r="Z38" s="11"/>
      <c r="AA38" s="18"/>
      <c r="AB38"/>
      <c r="AE38"/>
    </row>
    <row r="39" spans="1:31" ht="15.6">
      <c r="A39" s="39"/>
      <c r="B39" s="47">
        <f>+'Ark1'!C2091</f>
        <v>2021</v>
      </c>
      <c r="C39" s="47">
        <f>+'Ark1'!G2091</f>
        <v>2</v>
      </c>
      <c r="D39" s="48" t="str">
        <f t="shared" si="13"/>
        <v>Vest</v>
      </c>
      <c r="E39" s="48">
        <v>2</v>
      </c>
      <c r="F39" s="48" t="s">
        <v>10</v>
      </c>
      <c r="G39" s="47">
        <f>+'Ark1'!Q2091</f>
        <v>37</v>
      </c>
      <c r="H39" s="47"/>
      <c r="I39" s="64">
        <f>+'Ark1'!R2091</f>
        <v>742</v>
      </c>
      <c r="J39" s="47"/>
      <c r="K39" s="64">
        <f>+'Ark1'!S2091</f>
        <v>742</v>
      </c>
      <c r="L39" s="99">
        <f>+'Ark1'!T2091</f>
        <v>98.539176626826062</v>
      </c>
      <c r="M39" s="99">
        <f>+'Ark1'!U2091</f>
        <v>98.686260465805518</v>
      </c>
      <c r="N39" s="49">
        <f>+'Ark1'!W2091</f>
        <v>58.076819407008067</v>
      </c>
      <c r="O39" s="47"/>
      <c r="P39" s="64">
        <f>+'Ark1'!Y2091</f>
        <v>134.62628032345</v>
      </c>
      <c r="Q39" s="64"/>
      <c r="R39" s="75">
        <f>+'Ark1'!AA2091</f>
        <v>30.905459647597343</v>
      </c>
      <c r="S39" s="49">
        <f>+'Ark1'!AB2091</f>
        <v>4.3651741865561675</v>
      </c>
      <c r="T39" s="64">
        <f>+'Ark1'!AC2091</f>
        <v>-64.692419458510869</v>
      </c>
      <c r="U39" s="64">
        <f t="shared" si="11"/>
        <v>20.054054054054053</v>
      </c>
      <c r="V39" s="49">
        <f>+'Ark1'!V2091</f>
        <v>14.614555256064692</v>
      </c>
      <c r="W39" s="99">
        <f>+'Ark1'!X2091</f>
        <v>145.85729179138687</v>
      </c>
      <c r="X39" s="39"/>
      <c r="Y39" s="14"/>
      <c r="Z39" s="11"/>
      <c r="AA39" s="18"/>
      <c r="AB39"/>
      <c r="AE39"/>
    </row>
    <row r="40" spans="1:31" ht="15.6">
      <c r="A40" s="39"/>
      <c r="B40" s="47">
        <f>+'Ark1'!C2092</f>
        <v>2021</v>
      </c>
      <c r="C40" s="47">
        <f>+'Ark1'!G2092</f>
        <v>3</v>
      </c>
      <c r="D40" s="48" t="str">
        <f t="shared" si="13"/>
        <v>Midt</v>
      </c>
      <c r="E40" s="48">
        <v>1</v>
      </c>
      <c r="F40" s="48" t="s">
        <v>53</v>
      </c>
      <c r="G40" s="47">
        <f>+'Ark1'!Q2092</f>
        <v>121</v>
      </c>
      <c r="H40" s="47"/>
      <c r="I40" s="64">
        <f>+'Ark1'!R2092</f>
        <v>2104</v>
      </c>
      <c r="J40" s="47"/>
      <c r="K40" s="64">
        <f>+'Ark1'!S2092</f>
        <v>2095</v>
      </c>
      <c r="L40" s="99">
        <f>+'Ark1'!T2092</f>
        <v>65.873512836568565</v>
      </c>
      <c r="M40" s="99">
        <f>+'Ark1'!U2092</f>
        <v>67.174647069825994</v>
      </c>
      <c r="N40" s="49">
        <f>+'Ark1'!W2092</f>
        <v>57.237708830548947</v>
      </c>
      <c r="O40" s="47"/>
      <c r="P40" s="64">
        <f>+'Ark1'!Y2092</f>
        <v>136.65834600760459</v>
      </c>
      <c r="Q40" s="64"/>
      <c r="R40" s="75">
        <f>+'Ark1'!AA2092</f>
        <v>27.738302445001715</v>
      </c>
      <c r="S40" s="49">
        <f>+'Ark1'!AB2092</f>
        <v>4.4852248024581556</v>
      </c>
      <c r="T40" s="64">
        <f>+'Ark1'!AC2092</f>
        <v>-60.39943722209879</v>
      </c>
      <c r="U40" s="64">
        <f t="shared" si="11"/>
        <v>17.388429752066116</v>
      </c>
      <c r="V40" s="49">
        <f>+'Ark1'!V2092</f>
        <v>13.844581749049423</v>
      </c>
      <c r="W40" s="99">
        <f>+'Ark1'!X2092</f>
        <v>148.4808588294905</v>
      </c>
      <c r="X40" s="39"/>
      <c r="Y40" s="14"/>
      <c r="Z40" s="11"/>
      <c r="AA40" s="18"/>
      <c r="AB40"/>
      <c r="AE40"/>
    </row>
    <row r="41" spans="1:31" ht="15.6">
      <c r="A41" s="39"/>
      <c r="B41" s="47">
        <f>+'Ark1'!C2093</f>
        <v>2021</v>
      </c>
      <c r="C41" s="47">
        <f>+'Ark1'!G2093</f>
        <v>3</v>
      </c>
      <c r="D41" s="48" t="str">
        <f t="shared" si="13"/>
        <v>Midt</v>
      </c>
      <c r="E41" s="48">
        <v>2</v>
      </c>
      <c r="F41" s="48" t="s">
        <v>10</v>
      </c>
      <c r="G41" s="47">
        <f>+'Ark1'!Q2093</f>
        <v>27</v>
      </c>
      <c r="H41" s="47"/>
      <c r="I41" s="64">
        <f>+'Ark1'!R2093</f>
        <v>1090</v>
      </c>
      <c r="J41" s="47"/>
      <c r="K41" s="64">
        <f>+'Ark1'!S2093</f>
        <v>1087</v>
      </c>
      <c r="L41" s="99">
        <f>+'Ark1'!T2093</f>
        <v>34.126487163431435</v>
      </c>
      <c r="M41" s="99">
        <f>+'Ark1'!U2093</f>
        <v>32.825352930174006</v>
      </c>
      <c r="N41" s="49">
        <f>+'Ark1'!W2093</f>
        <v>58.090156393744238</v>
      </c>
      <c r="O41" s="47"/>
      <c r="P41" s="64">
        <f>+'Ark1'!Y2093</f>
        <v>128.9019266055046</v>
      </c>
      <c r="Q41" s="64"/>
      <c r="R41" s="75">
        <f>+'Ark1'!AA2093</f>
        <v>24.991976879248675</v>
      </c>
      <c r="S41" s="49">
        <f>+'Ark1'!AB2093</f>
        <v>3.8680115096801506</v>
      </c>
      <c r="T41" s="64">
        <f>+'Ark1'!AC2093</f>
        <v>-61.386250877655641</v>
      </c>
      <c r="U41" s="64">
        <f t="shared" si="11"/>
        <v>40.370370370370374</v>
      </c>
      <c r="V41" s="49">
        <f>+'Ark1'!V2093</f>
        <v>14.477981651376155</v>
      </c>
      <c r="W41" s="99">
        <f>+'Ark1'!X2093</f>
        <v>140.2052541075671</v>
      </c>
      <c r="X41" s="39"/>
      <c r="Y41" s="14"/>
      <c r="Z41" s="11"/>
      <c r="AA41" s="18"/>
      <c r="AB41"/>
      <c r="AE41"/>
    </row>
    <row r="42" spans="1:31" ht="15.6">
      <c r="A42" s="39"/>
      <c r="B42" s="47">
        <f>+'Ark1'!C2094</f>
        <v>2021</v>
      </c>
      <c r="C42" s="47">
        <f>+'Ark1'!G2094</f>
        <v>4</v>
      </c>
      <c r="D42" s="48" t="str">
        <f t="shared" si="13"/>
        <v>Nord</v>
      </c>
      <c r="E42" s="48">
        <v>1</v>
      </c>
      <c r="F42" s="48" t="s">
        <v>53</v>
      </c>
      <c r="G42" s="47">
        <f>+'Ark1'!Q2094</f>
        <v>1</v>
      </c>
      <c r="H42" s="47"/>
      <c r="I42" s="64">
        <f>+'Ark1'!R2094</f>
        <v>3</v>
      </c>
      <c r="J42" s="47"/>
      <c r="K42" s="64">
        <f>+'Ark1'!S2094</f>
        <v>3</v>
      </c>
      <c r="L42" s="99">
        <f>+'Ark1'!T2094</f>
        <v>4.3776448270830306</v>
      </c>
      <c r="M42" s="99">
        <f>+'Ark1'!U2094</f>
        <v>5.0195659653274545</v>
      </c>
      <c r="N42" s="49">
        <f>+'Ark1'!W2094</f>
        <v>58</v>
      </c>
      <c r="O42" s="47"/>
      <c r="P42" s="64">
        <f>+'Ark1'!Y2094</f>
        <v>163.89</v>
      </c>
      <c r="Q42" s="64"/>
      <c r="R42" s="75">
        <f>+'Ark1'!AA2094</f>
        <v>28.113193818324245</v>
      </c>
      <c r="S42" s="49">
        <f>+'Ark1'!AB2094</f>
        <v>1.6329931618554523</v>
      </c>
      <c r="T42" s="64">
        <f>+'Ark1'!AC2094</f>
        <v>-99.908543175219108</v>
      </c>
      <c r="U42" s="64">
        <f t="shared" si="11"/>
        <v>3</v>
      </c>
      <c r="V42" s="49">
        <f>+'Ark1'!V2094</f>
        <v>15</v>
      </c>
      <c r="W42" s="99">
        <f>+'Ark1'!X2094</f>
        <v>177.56229685807153</v>
      </c>
      <c r="X42" s="39"/>
      <c r="Y42" s="14"/>
      <c r="Z42" s="5"/>
      <c r="AA42" s="18"/>
      <c r="AB42"/>
      <c r="AE42"/>
    </row>
    <row r="43" spans="1:31" ht="15.6">
      <c r="A43" s="39"/>
      <c r="B43" s="47">
        <f>+'Ark1'!C2095</f>
        <v>2021</v>
      </c>
      <c r="C43" s="47">
        <f>+'Ark1'!G2095</f>
        <v>4</v>
      </c>
      <c r="D43" s="48" t="str">
        <f t="shared" si="13"/>
        <v>Nord</v>
      </c>
      <c r="E43" s="48">
        <v>2</v>
      </c>
      <c r="F43" s="48" t="s">
        <v>10</v>
      </c>
      <c r="G43" s="47">
        <f>+'Ark1'!Q2095</f>
        <v>5</v>
      </c>
      <c r="H43" s="47"/>
      <c r="I43" s="64">
        <f>+'Ark1'!R2095</f>
        <v>65.53</v>
      </c>
      <c r="J43" s="47"/>
      <c r="K43" s="64">
        <f>+'Ark1'!S2095</f>
        <v>65.53</v>
      </c>
      <c r="L43" s="99">
        <f>+'Ark1'!T2095</f>
        <v>95.622355172916997</v>
      </c>
      <c r="M43" s="99">
        <f>+'Ark1'!U2095</f>
        <v>94.980434034672513</v>
      </c>
      <c r="N43" s="49">
        <f>+'Ark1'!W2095</f>
        <v>62.542194414771856</v>
      </c>
      <c r="O43" s="47"/>
      <c r="P43" s="64">
        <f>+'Ark1'!Y2095</f>
        <v>141.97161605371588</v>
      </c>
      <c r="Q43" s="64"/>
      <c r="R43" s="75">
        <f>+'Ark1'!AA2095</f>
        <v>31.438484379891399</v>
      </c>
      <c r="S43" s="49">
        <f>+'Ark1'!AB2095</f>
        <v>0</v>
      </c>
      <c r="T43" s="64">
        <f>+'Ark1'!AC2095</f>
        <v>0</v>
      </c>
      <c r="U43" s="64">
        <f t="shared" si="11"/>
        <v>13.106</v>
      </c>
      <c r="V43" s="49">
        <f>+'Ark1'!V2095</f>
        <v>16.908438882954371</v>
      </c>
      <c r="W43" s="99">
        <f>+'Ark1'!X2095</f>
        <v>153.81540200835951</v>
      </c>
      <c r="X43" s="39"/>
      <c r="Y43" s="14"/>
      <c r="Z43" s="5"/>
      <c r="AA43" s="18"/>
      <c r="AB43"/>
      <c r="AE43"/>
    </row>
    <row r="44" spans="1:31" ht="15.6">
      <c r="A44" s="39"/>
      <c r="B44" s="47">
        <f>+'Ark1'!C2096</f>
        <v>2020</v>
      </c>
      <c r="C44" s="47">
        <f>+'Ark1'!G2096</f>
        <v>1</v>
      </c>
      <c r="D44" s="3" t="str">
        <f>+D36</f>
        <v>Øst</v>
      </c>
      <c r="E44" s="3">
        <v>1</v>
      </c>
      <c r="F44" s="3" t="s">
        <v>53</v>
      </c>
      <c r="G44" s="47">
        <f>+'Ark1'!Q2096</f>
        <v>2</v>
      </c>
      <c r="H44" s="47"/>
      <c r="I44" s="64">
        <f>+'Ark1'!R2096</f>
        <v>4</v>
      </c>
      <c r="J44" s="47"/>
      <c r="K44" s="64">
        <f>+'Ark1'!S2096</f>
        <v>4</v>
      </c>
      <c r="L44" s="99">
        <f>+'Ark1'!T2096</f>
        <v>0.17226528854435827</v>
      </c>
      <c r="M44" s="99">
        <f>+'Ark1'!U2096</f>
        <v>0.14472146657499815</v>
      </c>
      <c r="N44" s="49">
        <f>+'Ark1'!W2096</f>
        <v>57.75</v>
      </c>
      <c r="O44" s="47"/>
      <c r="P44" s="64">
        <f>+'Ark1'!Y2096</f>
        <v>112.82250000000002</v>
      </c>
      <c r="Q44" s="64"/>
      <c r="R44" s="75">
        <f>+'Ark1'!AA2096</f>
        <v>28.813616898091801</v>
      </c>
      <c r="S44" s="49">
        <f>+'Ark1'!AB2096</f>
        <v>1.4790199457749036</v>
      </c>
      <c r="T44" s="64">
        <f>+'Ark1'!AC2096</f>
        <v>-0.93714990846435231</v>
      </c>
      <c r="U44" s="64">
        <f t="shared" si="11"/>
        <v>2</v>
      </c>
      <c r="V44" s="49">
        <f>+'Ark1'!V2096</f>
        <v>14.75</v>
      </c>
      <c r="W44" s="99">
        <f>+'Ark1'!X2096</f>
        <v>122.23456121343445</v>
      </c>
      <c r="X44" s="39"/>
      <c r="Y44" s="14"/>
      <c r="Z44" s="5"/>
      <c r="AA44" s="18"/>
      <c r="AB44"/>
      <c r="AE44"/>
    </row>
    <row r="45" spans="1:31" ht="15.6">
      <c r="A45" s="39"/>
      <c r="B45" s="47">
        <f>+'Ark1'!C2097</f>
        <v>2020</v>
      </c>
      <c r="C45" s="47">
        <f>+'Ark1'!G2097</f>
        <v>1</v>
      </c>
      <c r="D45" s="3" t="str">
        <f t="shared" ref="D45:D51" si="14">+D37</f>
        <v>Øst</v>
      </c>
      <c r="E45" s="3">
        <v>2</v>
      </c>
      <c r="F45" s="3" t="s">
        <v>10</v>
      </c>
      <c r="G45" s="47">
        <f>+'Ark1'!Q2097</f>
        <v>78</v>
      </c>
      <c r="H45" s="47"/>
      <c r="I45" s="64">
        <f>+'Ark1'!R2097</f>
        <v>2318</v>
      </c>
      <c r="J45" s="47"/>
      <c r="K45" s="64">
        <f>+'Ark1'!S2097</f>
        <v>2318</v>
      </c>
      <c r="L45" s="99">
        <f>+'Ark1'!T2097</f>
        <v>99.827734711455648</v>
      </c>
      <c r="M45" s="99">
        <f>+'Ark1'!U2097</f>
        <v>99.855278533425022</v>
      </c>
      <c r="N45" s="49">
        <f>+'Ark1'!W2097</f>
        <v>58.356341673856789</v>
      </c>
      <c r="O45" s="47"/>
      <c r="P45" s="64">
        <f>+'Ark1'!Y2097</f>
        <v>134.33226919758411</v>
      </c>
      <c r="Q45" s="64"/>
      <c r="R45" s="75">
        <f>+'Ark1'!AA2097</f>
        <v>28.175684557548024</v>
      </c>
      <c r="S45" s="49">
        <f>+'Ark1'!AB2097</f>
        <v>3.7109579227817391</v>
      </c>
      <c r="T45" s="64">
        <f>+'Ark1'!AC2097</f>
        <v>-60.191157573648553</v>
      </c>
      <c r="U45" s="64">
        <f t="shared" si="11"/>
        <v>29.717948717948719</v>
      </c>
      <c r="V45" s="49">
        <f>+'Ark1'!V2097</f>
        <v>14.814063848144951</v>
      </c>
      <c r="W45" s="99">
        <f>+'Ark1'!X2097</f>
        <v>145.53875319348239</v>
      </c>
      <c r="X45" s="39"/>
      <c r="Y45" s="14"/>
      <c r="Z45" s="5"/>
      <c r="AA45" s="18"/>
      <c r="AB45"/>
      <c r="AE45"/>
    </row>
    <row r="46" spans="1:31" ht="15.6">
      <c r="A46" s="39"/>
      <c r="B46" s="47">
        <f>+'Ark1'!C2098</f>
        <v>2020</v>
      </c>
      <c r="C46" s="47">
        <f>+'Ark1'!G2098</f>
        <v>2</v>
      </c>
      <c r="D46" s="3" t="str">
        <f t="shared" si="14"/>
        <v>Vest</v>
      </c>
      <c r="E46" s="3">
        <v>1</v>
      </c>
      <c r="F46" s="3" t="s">
        <v>53</v>
      </c>
      <c r="G46" s="47">
        <f>+'Ark1'!Q2098</f>
        <v>2</v>
      </c>
      <c r="H46" s="47"/>
      <c r="I46" s="64">
        <f>+'Ark1'!R2098</f>
        <v>2</v>
      </c>
      <c r="J46" s="47"/>
      <c r="K46" s="64">
        <f>+'Ark1'!S2098</f>
        <v>2</v>
      </c>
      <c r="L46" s="99">
        <f>+'Ark1'!T2098</f>
        <v>0.25575447570332477</v>
      </c>
      <c r="M46" s="99">
        <f>+'Ark1'!U2098</f>
        <v>0.30394436897004301</v>
      </c>
      <c r="N46" s="49">
        <f>+'Ark1'!W2098</f>
        <v>59</v>
      </c>
      <c r="O46" s="47"/>
      <c r="P46" s="64">
        <f>+'Ark1'!Y2098</f>
        <v>151.80000000000001</v>
      </c>
      <c r="Q46" s="64"/>
      <c r="R46" s="75">
        <f>+'Ark1'!AA2098</f>
        <v>7.0999999999997314</v>
      </c>
      <c r="S46" s="49">
        <f>+'Ark1'!AB2098</f>
        <v>4</v>
      </c>
      <c r="T46" s="64">
        <f>+'Ark1'!AC2098</f>
        <v>-100.00000000000888</v>
      </c>
      <c r="U46" s="64">
        <f t="shared" si="11"/>
        <v>1</v>
      </c>
      <c r="V46" s="49">
        <f>+'Ark1'!V2098</f>
        <v>15.5</v>
      </c>
      <c r="W46" s="99">
        <f>+'Ark1'!X2098</f>
        <v>164.46370530877573</v>
      </c>
      <c r="X46" s="39"/>
      <c r="Y46" s="14"/>
      <c r="Z46" s="5"/>
      <c r="AA46" s="18"/>
      <c r="AB46"/>
      <c r="AE46"/>
    </row>
    <row r="47" spans="1:31" ht="15.6">
      <c r="A47" s="39"/>
      <c r="B47" s="47">
        <f>+'Ark1'!C2099</f>
        <v>2020</v>
      </c>
      <c r="C47" s="47">
        <f>+'Ark1'!G2099</f>
        <v>2</v>
      </c>
      <c r="D47" s="3" t="str">
        <f t="shared" si="14"/>
        <v>Vest</v>
      </c>
      <c r="E47" s="3">
        <v>2</v>
      </c>
      <c r="F47" s="3" t="s">
        <v>10</v>
      </c>
      <c r="G47" s="47">
        <f>+'Ark1'!Q2099</f>
        <v>35</v>
      </c>
      <c r="H47" s="47"/>
      <c r="I47" s="64">
        <f>+'Ark1'!R2099</f>
        <v>780</v>
      </c>
      <c r="J47" s="47"/>
      <c r="K47" s="64">
        <f>+'Ark1'!S2099</f>
        <v>780</v>
      </c>
      <c r="L47" s="99">
        <f>+'Ark1'!T2099</f>
        <v>99.744245524296701</v>
      </c>
      <c r="M47" s="99">
        <f>+'Ark1'!U2099</f>
        <v>99.696055631029978</v>
      </c>
      <c r="N47" s="49">
        <f>+'Ark1'!W2099</f>
        <v>58.926923076923053</v>
      </c>
      <c r="O47" s="47"/>
      <c r="P47" s="64">
        <f>+'Ark1'!Y2099</f>
        <v>127.67064102564102</v>
      </c>
      <c r="Q47" s="64"/>
      <c r="R47" s="75">
        <f>+'Ark1'!AA2099</f>
        <v>27.766115156267993</v>
      </c>
      <c r="S47" s="49">
        <f>+'Ark1'!AB2099</f>
        <v>3.1911003277514247</v>
      </c>
      <c r="T47" s="64">
        <f>+'Ark1'!AC2099</f>
        <v>-45.309656654183776</v>
      </c>
      <c r="U47" s="64">
        <f t="shared" si="11"/>
        <v>22.285714285714285</v>
      </c>
      <c r="V47" s="49">
        <f>+'Ark1'!V2099</f>
        <v>15.169230769230763</v>
      </c>
      <c r="W47" s="99">
        <f>+'Ark1'!X2099</f>
        <v>138.32138789343571</v>
      </c>
      <c r="X47" s="39"/>
      <c r="Y47" s="14"/>
      <c r="Z47" s="5"/>
      <c r="AA47" s="18"/>
      <c r="AB47"/>
      <c r="AE47"/>
    </row>
    <row r="48" spans="1:31" ht="15.6">
      <c r="A48" s="39"/>
      <c r="B48" s="47">
        <f>+'Ark1'!C2100</f>
        <v>2020</v>
      </c>
      <c r="C48" s="47">
        <f>+'Ark1'!G2100</f>
        <v>3</v>
      </c>
      <c r="D48" s="3" t="str">
        <f t="shared" si="14"/>
        <v>Midt</v>
      </c>
      <c r="E48" s="3">
        <v>1</v>
      </c>
      <c r="F48" s="3" t="s">
        <v>53</v>
      </c>
      <c r="G48" s="47">
        <f>+'Ark1'!Q2100</f>
        <v>127</v>
      </c>
      <c r="H48" s="47"/>
      <c r="I48" s="64">
        <f>+'Ark1'!R2100</f>
        <v>2437</v>
      </c>
      <c r="J48" s="47"/>
      <c r="K48" s="64">
        <f>+'Ark1'!S2100</f>
        <v>2432</v>
      </c>
      <c r="L48" s="99">
        <f>+'Ark1'!T2100</f>
        <v>69.588806396344921</v>
      </c>
      <c r="M48" s="99">
        <f>+'Ark1'!U2100</f>
        <v>69.764414600534636</v>
      </c>
      <c r="N48" s="49">
        <f>+'Ark1'!W2100</f>
        <v>57.335115131578952</v>
      </c>
      <c r="O48" s="47"/>
      <c r="P48" s="64">
        <f>+'Ark1'!Y2100</f>
        <v>133.09421419778397</v>
      </c>
      <c r="Q48" s="64"/>
      <c r="R48" s="75">
        <f>+'Ark1'!AA2100</f>
        <v>27.822685047502343</v>
      </c>
      <c r="S48" s="49">
        <f>+'Ark1'!AB2100</f>
        <v>4.264289115946081</v>
      </c>
      <c r="T48" s="64">
        <f>+'Ark1'!AC2100</f>
        <v>-57.866831032197531</v>
      </c>
      <c r="U48" s="64">
        <f t="shared" si="11"/>
        <v>19.188976377952756</v>
      </c>
      <c r="V48" s="49">
        <f>+'Ark1'!V2100</f>
        <v>14.039803036520311</v>
      </c>
      <c r="W48" s="99">
        <f>+'Ark1'!X2100</f>
        <v>144.44899884455577</v>
      </c>
      <c r="X48" s="39"/>
      <c r="Y48" s="14"/>
      <c r="Z48" s="5"/>
      <c r="AA48" s="18"/>
      <c r="AB48"/>
      <c r="AE48"/>
    </row>
    <row r="49" spans="1:31" ht="15.6">
      <c r="A49" s="39"/>
      <c r="B49" s="47">
        <f>+'Ark1'!C2101</f>
        <v>2020</v>
      </c>
      <c r="C49" s="47">
        <f>+'Ark1'!G2101</f>
        <v>3</v>
      </c>
      <c r="D49" s="3" t="str">
        <f t="shared" si="14"/>
        <v>Midt</v>
      </c>
      <c r="E49" s="3">
        <v>2</v>
      </c>
      <c r="F49" s="3" t="s">
        <v>10</v>
      </c>
      <c r="G49" s="47">
        <f>+'Ark1'!Q2101</f>
        <v>26</v>
      </c>
      <c r="H49" s="47"/>
      <c r="I49" s="64">
        <f>+'Ark1'!R2101</f>
        <v>1065</v>
      </c>
      <c r="J49" s="47"/>
      <c r="K49" s="64">
        <f>+'Ark1'!S2101</f>
        <v>1058</v>
      </c>
      <c r="L49" s="99">
        <f>+'Ark1'!T2101</f>
        <v>30.41119360365505</v>
      </c>
      <c r="M49" s="99">
        <f>+'Ark1'!U2101</f>
        <v>30.235585399465368</v>
      </c>
      <c r="N49" s="49">
        <f>+'Ark1'!W2101</f>
        <v>57.314744801512305</v>
      </c>
      <c r="O49" s="47"/>
      <c r="P49" s="64">
        <f>+'Ark1'!Y2101</f>
        <v>131.99258215962431</v>
      </c>
      <c r="Q49" s="64"/>
      <c r="R49" s="75">
        <f>+'Ark1'!AA2101</f>
        <v>25.667340730624201</v>
      </c>
      <c r="S49" s="49">
        <f>+'Ark1'!AB2101</f>
        <v>4.3369636025981153</v>
      </c>
      <c r="T49" s="64">
        <f>+'Ark1'!AC2101</f>
        <v>-61.0220070212359</v>
      </c>
      <c r="U49" s="64">
        <f t="shared" si="11"/>
        <v>40.96153846153846</v>
      </c>
      <c r="V49" s="49">
        <f>+'Ark1'!V2101</f>
        <v>14.013145539906102</v>
      </c>
      <c r="W49" s="99">
        <f>+'Ark1'!X2101</f>
        <v>144.31924882629099</v>
      </c>
      <c r="X49" s="39"/>
      <c r="Y49" s="14"/>
      <c r="Z49" s="5"/>
      <c r="AA49" s="18"/>
      <c r="AB49"/>
      <c r="AE49"/>
    </row>
    <row r="50" spans="1:31" ht="15.6">
      <c r="A50" s="39"/>
      <c r="B50" s="47">
        <f>+'Ark1'!C2102</f>
        <v>2020</v>
      </c>
      <c r="C50" s="47">
        <f>+'Ark1'!G2102</f>
        <v>4</v>
      </c>
      <c r="D50" s="3" t="str">
        <f t="shared" si="14"/>
        <v>Nord</v>
      </c>
      <c r="E50" s="3">
        <v>1</v>
      </c>
      <c r="F50" s="3" t="s">
        <v>53</v>
      </c>
      <c r="G50" s="47">
        <f>+'Ark1'!Q2102</f>
        <v>0</v>
      </c>
      <c r="H50" s="47"/>
      <c r="I50" s="64">
        <f>+'Ark1'!R2102</f>
        <v>0</v>
      </c>
      <c r="J50" s="47"/>
      <c r="K50" s="64">
        <f>+'Ark1'!S2102</f>
        <v>0</v>
      </c>
      <c r="L50" s="99">
        <f>+'Ark1'!T2102</f>
        <v>0</v>
      </c>
      <c r="M50" s="99">
        <f>+'Ark1'!U2102</f>
        <v>0</v>
      </c>
      <c r="N50" s="49">
        <f>+'Ark1'!W2102</f>
        <v>0</v>
      </c>
      <c r="O50" s="47"/>
      <c r="P50" s="64">
        <f>+'Ark1'!Y2102</f>
        <v>0</v>
      </c>
      <c r="Q50" s="64"/>
      <c r="R50" s="75">
        <f>+'Ark1'!AA2102</f>
        <v>0</v>
      </c>
      <c r="S50" s="49">
        <f>+'Ark1'!AB2102</f>
        <v>0</v>
      </c>
      <c r="T50" s="64">
        <f>+'Ark1'!AC2102</f>
        <v>0</v>
      </c>
      <c r="U50" s="64" t="e">
        <f t="shared" si="11"/>
        <v>#DIV/0!</v>
      </c>
      <c r="V50" s="49">
        <f>+'Ark1'!V2102</f>
        <v>0</v>
      </c>
      <c r="W50" s="99">
        <f>+'Ark1'!X2102</f>
        <v>0</v>
      </c>
      <c r="X50" s="39"/>
      <c r="Y50" s="18"/>
      <c r="Z50" s="5"/>
      <c r="AA50" s="18"/>
      <c r="AB50"/>
      <c r="AE50"/>
    </row>
    <row r="51" spans="1:31" ht="15.6">
      <c r="A51" s="39"/>
      <c r="B51" s="47">
        <f>+'Ark1'!C2103</f>
        <v>2020</v>
      </c>
      <c r="C51" s="47">
        <f>+'Ark1'!G2103</f>
        <v>4</v>
      </c>
      <c r="D51" s="3" t="str">
        <f t="shared" si="14"/>
        <v>Nord</v>
      </c>
      <c r="E51" s="3">
        <v>2</v>
      </c>
      <c r="F51" s="3" t="s">
        <v>10</v>
      </c>
      <c r="G51" s="47">
        <f>+'Ark1'!Q2103</f>
        <v>5</v>
      </c>
      <c r="H51" s="47"/>
      <c r="I51" s="64">
        <f>+'Ark1'!R2103</f>
        <v>35</v>
      </c>
      <c r="J51" s="47"/>
      <c r="K51" s="64">
        <f>+'Ark1'!S2103</f>
        <v>35</v>
      </c>
      <c r="L51" s="99">
        <f>+'Ark1'!T2103</f>
        <v>100</v>
      </c>
      <c r="M51" s="99">
        <f>+'Ark1'!U2103</f>
        <v>100</v>
      </c>
      <c r="N51" s="49">
        <f>+'Ark1'!W2103</f>
        <v>61.742857142857154</v>
      </c>
      <c r="O51" s="47"/>
      <c r="P51" s="64">
        <f>+'Ark1'!Y2103</f>
        <v>135.12857142857141</v>
      </c>
      <c r="Q51" s="64"/>
      <c r="R51" s="75">
        <f>+'Ark1'!AA2103</f>
        <v>29.77064298387705</v>
      </c>
      <c r="S51" s="49">
        <f>+'Ark1'!AB2103</f>
        <v>1.1794152823173916</v>
      </c>
      <c r="T51" s="64">
        <f>+'Ark1'!AC2103</f>
        <v>-46.947210344416909</v>
      </c>
      <c r="U51" s="64">
        <f t="shared" si="11"/>
        <v>7</v>
      </c>
      <c r="V51" s="49">
        <f>+'Ark1'!V2103</f>
        <v>16.828571428571426</v>
      </c>
      <c r="W51" s="99">
        <f>+'Ark1'!X2103</f>
        <v>146.40148583810563</v>
      </c>
      <c r="X51" s="39"/>
      <c r="Y51"/>
      <c r="Z51"/>
      <c r="AA51"/>
      <c r="AB51"/>
      <c r="AE51"/>
    </row>
    <row r="52" spans="1:31" ht="15.6">
      <c r="A52" s="39"/>
      <c r="B52" s="47">
        <f>+'Ark1'!C2104</f>
        <v>2019</v>
      </c>
      <c r="C52" s="47">
        <f>+'Ark1'!G2104</f>
        <v>1</v>
      </c>
      <c r="D52" s="48" t="str">
        <f>+D44</f>
        <v>Øst</v>
      </c>
      <c r="E52" s="48">
        <v>1</v>
      </c>
      <c r="F52" s="48" t="s">
        <v>53</v>
      </c>
      <c r="G52" s="47">
        <f>+'Ark1'!Q2104</f>
        <v>5</v>
      </c>
      <c r="H52" s="47"/>
      <c r="I52" s="64">
        <f>+'Ark1'!R2104</f>
        <v>15</v>
      </c>
      <c r="J52" s="47"/>
      <c r="K52" s="64">
        <f>+'Ark1'!S2104</f>
        <v>15</v>
      </c>
      <c r="L52" s="99">
        <f>+'Ark1'!T2104</f>
        <v>0.58731401722787779</v>
      </c>
      <c r="M52" s="99">
        <f>+'Ark1'!U2104</f>
        <v>0.59716521457158211</v>
      </c>
      <c r="N52" s="49">
        <f>+'Ark1'!W2104</f>
        <v>55.266666666666652</v>
      </c>
      <c r="O52" s="47"/>
      <c r="P52" s="64">
        <f>+'Ark1'!Y2104</f>
        <v>139.96</v>
      </c>
      <c r="Q52" s="64"/>
      <c r="R52" s="75">
        <f>+'Ark1'!AA2104</f>
        <v>27.419647457009088</v>
      </c>
      <c r="S52" s="49">
        <f>+'Ark1'!AB2104</f>
        <v>5.6387547876774722</v>
      </c>
      <c r="T52" s="64">
        <f>+'Ark1'!AC2104</f>
        <v>-45.806509525505753</v>
      </c>
      <c r="U52" s="64">
        <f t="shared" si="11"/>
        <v>3</v>
      </c>
      <c r="V52" s="49">
        <f>+'Ark1'!V2104</f>
        <v>13</v>
      </c>
      <c r="W52" s="99">
        <f>+'Ark1'!X2104</f>
        <v>151.63596966413877</v>
      </c>
      <c r="X52" s="39"/>
      <c r="Y52" s="18"/>
      <c r="Z52"/>
      <c r="AA52" s="18"/>
      <c r="AB52"/>
      <c r="AE52"/>
    </row>
    <row r="53" spans="1:31" ht="15.6">
      <c r="A53" s="39"/>
      <c r="B53" s="47">
        <f>+'Ark1'!C2105</f>
        <v>2019</v>
      </c>
      <c r="C53" s="47">
        <f>+'Ark1'!G2105</f>
        <v>1</v>
      </c>
      <c r="D53" s="48" t="str">
        <f t="shared" ref="D53:D59" si="15">+D45</f>
        <v>Øst</v>
      </c>
      <c r="E53" s="48">
        <v>2</v>
      </c>
      <c r="F53" s="48" t="s">
        <v>10</v>
      </c>
      <c r="G53" s="47">
        <f>+'Ark1'!Q2105</f>
        <v>92</v>
      </c>
      <c r="H53" s="47"/>
      <c r="I53" s="64">
        <f>+'Ark1'!R2105</f>
        <v>2539</v>
      </c>
      <c r="J53" s="47"/>
      <c r="K53" s="64">
        <f>+'Ark1'!S2105</f>
        <v>2539</v>
      </c>
      <c r="L53" s="99">
        <f>+'Ark1'!T2105</f>
        <v>99.412685982772132</v>
      </c>
      <c r="M53" s="99">
        <f>+'Ark1'!U2105</f>
        <v>99.402834785428396</v>
      </c>
      <c r="N53" s="49">
        <f>+'Ark1'!W2105</f>
        <v>58.595116187475391</v>
      </c>
      <c r="O53" s="47"/>
      <c r="P53" s="64">
        <f>+'Ark1'!Y2105</f>
        <v>137.63749507680188</v>
      </c>
      <c r="Q53" s="64"/>
      <c r="R53" s="75">
        <f>+'Ark1'!AA2105</f>
        <v>27.734920825373219</v>
      </c>
      <c r="S53" s="49">
        <f>+'Ark1'!AB2105</f>
        <v>2.9623992225045495</v>
      </c>
      <c r="T53" s="64">
        <f>+'Ark1'!AC2105</f>
        <v>-55.788392699134278</v>
      </c>
      <c r="U53" s="64">
        <f t="shared" si="11"/>
        <v>27.597826086956523</v>
      </c>
      <c r="V53" s="49">
        <f>+'Ark1'!V2105</f>
        <v>14.910988578180389</v>
      </c>
      <c r="W53" s="99">
        <f>+'Ark1'!X2105</f>
        <v>149.11971297595025</v>
      </c>
      <c r="X53" s="39"/>
      <c r="Y53"/>
      <c r="Z53"/>
      <c r="AA53"/>
      <c r="AB53"/>
      <c r="AE53"/>
    </row>
    <row r="54" spans="1:31" ht="15.6">
      <c r="A54" s="39"/>
      <c r="B54" s="47">
        <f>+'Ark1'!C2106</f>
        <v>2019</v>
      </c>
      <c r="C54" s="47">
        <f>+'Ark1'!G2106</f>
        <v>2</v>
      </c>
      <c r="D54" s="48" t="str">
        <f t="shared" si="15"/>
        <v>Vest</v>
      </c>
      <c r="E54" s="48">
        <v>1</v>
      </c>
      <c r="F54" s="48" t="s">
        <v>53</v>
      </c>
      <c r="G54" s="47">
        <f>+'Ark1'!Q2106</f>
        <v>5</v>
      </c>
      <c r="H54" s="47"/>
      <c r="I54" s="64">
        <f>+'Ark1'!R2106</f>
        <v>7</v>
      </c>
      <c r="J54" s="47"/>
      <c r="K54" s="64">
        <f>+'Ark1'!S2106</f>
        <v>7</v>
      </c>
      <c r="L54" s="99">
        <f>+'Ark1'!T2106</f>
        <v>0.29787234042553196</v>
      </c>
      <c r="M54" s="99">
        <f>+'Ark1'!U2106</f>
        <v>0.33926487544774658</v>
      </c>
      <c r="N54" s="49">
        <f>+'Ark1'!W2106</f>
        <v>57.285714285714306</v>
      </c>
      <c r="O54" s="47"/>
      <c r="P54" s="64">
        <f>+'Ark1'!Y2106</f>
        <v>153.08571428571423</v>
      </c>
      <c r="Q54" s="64"/>
      <c r="R54" s="75">
        <f>+'Ark1'!AA2106</f>
        <v>20.752034569543316</v>
      </c>
      <c r="S54" s="49">
        <f>+'Ark1'!AB2106</f>
        <v>2.1852940772540848</v>
      </c>
      <c r="T54" s="64">
        <f>+'Ark1'!AC2106</f>
        <v>2.8756379555737821</v>
      </c>
      <c r="U54" s="64">
        <f t="shared" si="11"/>
        <v>1.4</v>
      </c>
      <c r="V54" s="49">
        <f>+'Ark1'!V2106</f>
        <v>13.571428571428577</v>
      </c>
      <c r="W54" s="99">
        <f>+'Ark1'!X2106</f>
        <v>165.85667853273489</v>
      </c>
      <c r="X54" s="39"/>
      <c r="Y54"/>
      <c r="Z54"/>
      <c r="AA54"/>
      <c r="AB54"/>
      <c r="AE54"/>
    </row>
    <row r="55" spans="1:31" ht="15.6">
      <c r="A55" s="39"/>
      <c r="B55" s="47">
        <f>+'Ark1'!C2107</f>
        <v>2019</v>
      </c>
      <c r="C55" s="47">
        <f>+'Ark1'!G2107</f>
        <v>2</v>
      </c>
      <c r="D55" s="48" t="str">
        <f t="shared" si="15"/>
        <v>Vest</v>
      </c>
      <c r="E55" s="48">
        <v>2</v>
      </c>
      <c r="F55" s="48" t="s">
        <v>10</v>
      </c>
      <c r="G55" s="47">
        <f>+'Ark1'!Q2107</f>
        <v>94</v>
      </c>
      <c r="H55" s="47"/>
      <c r="I55" s="64">
        <f>+'Ark1'!R2107</f>
        <v>2343</v>
      </c>
      <c r="J55" s="47"/>
      <c r="K55" s="64">
        <f>+'Ark1'!S2107</f>
        <v>2343</v>
      </c>
      <c r="L55" s="99">
        <f>+'Ark1'!T2107</f>
        <v>99.702127659574501</v>
      </c>
      <c r="M55" s="99">
        <f>+'Ark1'!U2107</f>
        <v>99.660735124552261</v>
      </c>
      <c r="N55" s="49">
        <f>+'Ark1'!W2107</f>
        <v>58.856167306871527</v>
      </c>
      <c r="O55" s="47"/>
      <c r="P55" s="64">
        <f>+'Ark1'!Y2107</f>
        <v>134.35245411865128</v>
      </c>
      <c r="Q55" s="64"/>
      <c r="R55" s="75">
        <f>+'Ark1'!AA2107</f>
        <v>29.379104645172006</v>
      </c>
      <c r="S55" s="49">
        <f>+'Ark1'!AB2107</f>
        <v>3.7066186653311624</v>
      </c>
      <c r="T55" s="64">
        <f>+'Ark1'!AC2107</f>
        <v>-57.633208712715003</v>
      </c>
      <c r="U55" s="64">
        <f t="shared" si="11"/>
        <v>24.925531914893618</v>
      </c>
      <c r="V55" s="49">
        <f>+'Ark1'!V2107</f>
        <v>15.13572343149808</v>
      </c>
      <c r="W55" s="99">
        <f>+'Ark1'!X2107</f>
        <v>145.56062201370676</v>
      </c>
      <c r="X55" s="39"/>
      <c r="Y55" s="5"/>
      <c r="Z55"/>
      <c r="AA55"/>
      <c r="AB55"/>
      <c r="AE55"/>
    </row>
    <row r="56" spans="1:31" ht="15.6">
      <c r="A56" s="39"/>
      <c r="B56" s="47">
        <f>+'Ark1'!C2108</f>
        <v>2019</v>
      </c>
      <c r="C56" s="47">
        <f>+'Ark1'!G2108</f>
        <v>3</v>
      </c>
      <c r="D56" s="48" t="str">
        <f t="shared" si="15"/>
        <v>Midt</v>
      </c>
      <c r="E56" s="48">
        <v>1</v>
      </c>
      <c r="F56" s="48" t="s">
        <v>53</v>
      </c>
      <c r="G56" s="47">
        <f>+'Ark1'!Q2108</f>
        <v>141</v>
      </c>
      <c r="H56" s="47"/>
      <c r="I56" s="64">
        <f>+'Ark1'!R2108</f>
        <v>2447</v>
      </c>
      <c r="J56" s="47"/>
      <c r="K56" s="64">
        <f>+'Ark1'!S2108</f>
        <v>2440</v>
      </c>
      <c r="L56" s="99">
        <f>+'Ark1'!T2108</f>
        <v>71.466121495327116</v>
      </c>
      <c r="M56" s="99">
        <f>+'Ark1'!U2108</f>
        <v>71.684285251721903</v>
      </c>
      <c r="N56" s="49">
        <f>+'Ark1'!W2108</f>
        <v>57.406967213114733</v>
      </c>
      <c r="O56" s="47"/>
      <c r="P56" s="64">
        <f>+'Ark1'!Y2108</f>
        <v>133.53853698406249</v>
      </c>
      <c r="Q56" s="64"/>
      <c r="R56" s="75">
        <f>+'Ark1'!AA2108</f>
        <v>27.726033790852313</v>
      </c>
      <c r="S56" s="49">
        <f>+'Ark1'!AB2108</f>
        <v>4.326665393250849</v>
      </c>
      <c r="T56" s="64">
        <f>+'Ark1'!AC2108</f>
        <v>-63.018866146662397</v>
      </c>
      <c r="U56" s="64">
        <f t="shared" si="11"/>
        <v>17.354609929078013</v>
      </c>
      <c r="V56" s="49">
        <f>+'Ark1'!V2108</f>
        <v>14.074376787903551</v>
      </c>
      <c r="W56" s="99">
        <f>+'Ark1'!X2108</f>
        <v>144.93586902572895</v>
      </c>
      <c r="X56" s="39"/>
      <c r="Y56" s="4"/>
      <c r="Z56" s="4"/>
      <c r="AA56" s="4"/>
      <c r="AB56"/>
      <c r="AE56"/>
    </row>
    <row r="57" spans="1:31" ht="15.6">
      <c r="A57" s="39"/>
      <c r="B57" s="47">
        <f>+'Ark1'!C2109</f>
        <v>2019</v>
      </c>
      <c r="C57" s="47">
        <f>+'Ark1'!G2109</f>
        <v>3</v>
      </c>
      <c r="D57" s="48" t="str">
        <f t="shared" si="15"/>
        <v>Midt</v>
      </c>
      <c r="E57" s="48">
        <v>2</v>
      </c>
      <c r="F57" s="48" t="s">
        <v>10</v>
      </c>
      <c r="G57" s="47">
        <f>+'Ark1'!Q2109</f>
        <v>28</v>
      </c>
      <c r="H57" s="47"/>
      <c r="I57" s="64">
        <f>+'Ark1'!R2109</f>
        <v>977</v>
      </c>
      <c r="J57" s="47"/>
      <c r="K57" s="64">
        <f>+'Ark1'!S2109</f>
        <v>969</v>
      </c>
      <c r="L57" s="99">
        <f>+'Ark1'!T2109</f>
        <v>28.533878504672899</v>
      </c>
      <c r="M57" s="99">
        <f>+'Ark1'!U2109</f>
        <v>28.315714748278079</v>
      </c>
      <c r="N57" s="49">
        <f>+'Ark1'!W2109</f>
        <v>57.679050567595482</v>
      </c>
      <c r="O57" s="47"/>
      <c r="P57" s="64">
        <f>+'Ark1'!Y2109</f>
        <v>132.11422722620264</v>
      </c>
      <c r="Q57" s="64"/>
      <c r="R57" s="75">
        <f>+'Ark1'!AA2109</f>
        <v>25.282959794247962</v>
      </c>
      <c r="S57" s="49">
        <f>+'Ark1'!AB2109</f>
        <v>4.099533654985775</v>
      </c>
      <c r="T57" s="64">
        <f>+'Ark1'!AC2109</f>
        <v>-72.368379045551649</v>
      </c>
      <c r="U57" s="64">
        <f t="shared" si="11"/>
        <v>34.892857142857146</v>
      </c>
      <c r="V57" s="49">
        <f>+'Ark1'!V2109</f>
        <v>14.280450358239504</v>
      </c>
      <c r="W57" s="99">
        <f>+'Ark1'!X2109</f>
        <v>144.14169451002502</v>
      </c>
      <c r="X57" s="39"/>
      <c r="Y57" s="11"/>
      <c r="Z57" s="1"/>
      <c r="AA57" s="5"/>
      <c r="AB57"/>
      <c r="AE57"/>
    </row>
    <row r="58" spans="1:31" ht="15.6">
      <c r="A58" s="39"/>
      <c r="B58" s="47">
        <f>+'Ark1'!C2110</f>
        <v>2019</v>
      </c>
      <c r="C58" s="47">
        <f>+'Ark1'!G2110</f>
        <v>4</v>
      </c>
      <c r="D58" s="48" t="str">
        <f t="shared" si="15"/>
        <v>Nord</v>
      </c>
      <c r="E58" s="48">
        <v>1</v>
      </c>
      <c r="F58" s="48" t="s">
        <v>53</v>
      </c>
      <c r="G58" s="47">
        <f>+'Ark1'!Q2110</f>
        <v>0</v>
      </c>
      <c r="H58" s="47"/>
      <c r="I58" s="64">
        <f>+'Ark1'!R2110</f>
        <v>0</v>
      </c>
      <c r="J58" s="47"/>
      <c r="K58" s="64">
        <f>+'Ark1'!S2110</f>
        <v>0</v>
      </c>
      <c r="L58" s="99">
        <f>+'Ark1'!T2110</f>
        <v>0</v>
      </c>
      <c r="M58" s="99">
        <f>+'Ark1'!U2110</f>
        <v>0</v>
      </c>
      <c r="N58" s="49">
        <f>+'Ark1'!W2110</f>
        <v>0</v>
      </c>
      <c r="O58" s="47"/>
      <c r="P58" s="64">
        <f>+'Ark1'!Y2110</f>
        <v>0</v>
      </c>
      <c r="Q58" s="64"/>
      <c r="R58" s="75">
        <f>+'Ark1'!AA2110</f>
        <v>0</v>
      </c>
      <c r="S58" s="49">
        <f>+'Ark1'!AB2110</f>
        <v>0</v>
      </c>
      <c r="T58" s="64">
        <f>+'Ark1'!AC2110</f>
        <v>0</v>
      </c>
      <c r="U58" s="64" t="e">
        <f t="shared" si="11"/>
        <v>#DIV/0!</v>
      </c>
      <c r="V58" s="49">
        <f>+'Ark1'!V2110</f>
        <v>0</v>
      </c>
      <c r="W58" s="99">
        <f>+'Ark1'!X2110</f>
        <v>0</v>
      </c>
      <c r="X58" s="39"/>
      <c r="Y58" s="11"/>
      <c r="Z58" s="1"/>
      <c r="AA58" s="5"/>
      <c r="AB58"/>
      <c r="AE58"/>
    </row>
    <row r="59" spans="1:31" ht="15.6">
      <c r="A59" s="39"/>
      <c r="B59" s="47">
        <f>+'Ark1'!C2111</f>
        <v>2019</v>
      </c>
      <c r="C59" s="47">
        <f>+'Ark1'!G2111</f>
        <v>4</v>
      </c>
      <c r="D59" s="48" t="str">
        <f t="shared" si="15"/>
        <v>Nord</v>
      </c>
      <c r="E59" s="48">
        <v>2</v>
      </c>
      <c r="F59" s="48" t="s">
        <v>10</v>
      </c>
      <c r="G59" s="47">
        <f>+'Ark1'!Q2111</f>
        <v>0</v>
      </c>
      <c r="H59" s="47"/>
      <c r="I59" s="64">
        <f>+'Ark1'!R2111</f>
        <v>0</v>
      </c>
      <c r="J59" s="47"/>
      <c r="K59" s="64">
        <f>+'Ark1'!S2111</f>
        <v>0</v>
      </c>
      <c r="L59" s="99">
        <f>+'Ark1'!T2111</f>
        <v>0</v>
      </c>
      <c r="M59" s="99">
        <f>+'Ark1'!U2111</f>
        <v>0</v>
      </c>
      <c r="N59" s="49">
        <f>+'Ark1'!W2111</f>
        <v>0</v>
      </c>
      <c r="O59" s="47"/>
      <c r="P59" s="64">
        <f>+'Ark1'!Y2111</f>
        <v>0</v>
      </c>
      <c r="Q59" s="64"/>
      <c r="R59" s="75">
        <f>+'Ark1'!AA2111</f>
        <v>0</v>
      </c>
      <c r="S59" s="49">
        <f>+'Ark1'!AB2111</f>
        <v>0</v>
      </c>
      <c r="T59" s="64">
        <f>+'Ark1'!AC2111</f>
        <v>0</v>
      </c>
      <c r="U59" s="64" t="e">
        <f t="shared" si="11"/>
        <v>#DIV/0!</v>
      </c>
      <c r="V59" s="49">
        <f>+'Ark1'!V2111</f>
        <v>0</v>
      </c>
      <c r="W59" s="99">
        <f>+'Ark1'!X2111</f>
        <v>0</v>
      </c>
      <c r="X59" s="39"/>
      <c r="Y59" s="11"/>
      <c r="Z59" s="1"/>
      <c r="AA59" s="5"/>
      <c r="AB59"/>
      <c r="AE59"/>
    </row>
    <row r="60" spans="1:31" ht="15.6">
      <c r="A60" s="39"/>
      <c r="B60" s="47">
        <f>+'Ark1'!C2112</f>
        <v>2018</v>
      </c>
      <c r="C60" s="47">
        <f>+'Ark1'!G2112</f>
        <v>1</v>
      </c>
      <c r="D60" s="3" t="str">
        <f>+D52</f>
        <v>Øst</v>
      </c>
      <c r="E60" s="3">
        <v>1</v>
      </c>
      <c r="F60" s="3" t="s">
        <v>53</v>
      </c>
      <c r="G60" s="47">
        <f>+'Ark1'!Q2112</f>
        <v>6</v>
      </c>
      <c r="H60" s="47"/>
      <c r="I60" s="64">
        <f>+'Ark1'!R2112</f>
        <v>26</v>
      </c>
      <c r="J60" s="47"/>
      <c r="K60" s="64">
        <f>+'Ark1'!S2112</f>
        <v>26</v>
      </c>
      <c r="L60" s="99">
        <f>+'Ark1'!T2112</f>
        <v>0.91068301225919435</v>
      </c>
      <c r="M60" s="99">
        <f>+'Ark1'!U2112</f>
        <v>0.85885561607960559</v>
      </c>
      <c r="N60" s="49">
        <f>+'Ark1'!W2112</f>
        <v>58.153846153846168</v>
      </c>
      <c r="O60" s="47"/>
      <c r="P60" s="64">
        <f>+'Ark1'!Y2112</f>
        <v>130.92692307692303</v>
      </c>
      <c r="Q60" s="64"/>
      <c r="R60" s="75">
        <f>+'Ark1'!AA2112</f>
        <v>23.778441394421424</v>
      </c>
      <c r="S60" s="49">
        <f>+'Ark1'!AB2112</f>
        <v>2.4603362448799886</v>
      </c>
      <c r="T60" s="64">
        <f>+'Ark1'!AC2112</f>
        <v>-60.536560442772689</v>
      </c>
      <c r="U60" s="64">
        <f t="shared" si="11"/>
        <v>4.333333333333333</v>
      </c>
      <c r="V60" s="49">
        <f>+'Ark1'!V2112</f>
        <v>15.038461538461542</v>
      </c>
      <c r="W60" s="99">
        <f>+'Ark1'!X2112</f>
        <v>141.8493207767313</v>
      </c>
      <c r="X60" s="39"/>
      <c r="Y60" s="11"/>
      <c r="Z60" s="1"/>
      <c r="AA60" s="5"/>
      <c r="AB60"/>
      <c r="AE60"/>
    </row>
    <row r="61" spans="1:31" ht="15.6">
      <c r="A61" s="39"/>
      <c r="B61" s="47">
        <f>+'Ark1'!C2113</f>
        <v>2018</v>
      </c>
      <c r="C61" s="47">
        <f>+'Ark1'!G2113</f>
        <v>1</v>
      </c>
      <c r="D61" s="3" t="str">
        <f t="shared" ref="D61:D67" si="16">+D53</f>
        <v>Øst</v>
      </c>
      <c r="E61" s="3">
        <v>2</v>
      </c>
      <c r="F61" s="3" t="s">
        <v>10</v>
      </c>
      <c r="G61" s="47">
        <f>+'Ark1'!Q2113</f>
        <v>93</v>
      </c>
      <c r="H61" s="47"/>
      <c r="I61" s="64">
        <f>+'Ark1'!R2113</f>
        <v>2829</v>
      </c>
      <c r="J61" s="47"/>
      <c r="K61" s="64">
        <f>+'Ark1'!S2113</f>
        <v>2826</v>
      </c>
      <c r="L61" s="99">
        <f>+'Ark1'!T2113</f>
        <v>99.089316987740816</v>
      </c>
      <c r="M61" s="99">
        <f>+'Ark1'!U2113</f>
        <v>99.141144383920405</v>
      </c>
      <c r="N61" s="49">
        <f>+'Ark1'!W2113</f>
        <v>59.008138711960399</v>
      </c>
      <c r="O61" s="47"/>
      <c r="P61" s="64">
        <f>+'Ark1'!Y2113</f>
        <v>138.90028278543662</v>
      </c>
      <c r="Q61" s="64"/>
      <c r="R61" s="75">
        <f>+'Ark1'!AA2113</f>
        <v>27.100519489188265</v>
      </c>
      <c r="S61" s="49">
        <f>+'Ark1'!AB2113</f>
        <v>3.2196546087404743</v>
      </c>
      <c r="T61" s="64">
        <f>+'Ark1'!AC2113</f>
        <v>-42.669115400714425</v>
      </c>
      <c r="U61" s="64">
        <f t="shared" si="11"/>
        <v>30.419354838709676</v>
      </c>
      <c r="V61" s="49">
        <f>+'Ark1'!V2113</f>
        <v>15.11240721102863</v>
      </c>
      <c r="W61" s="99">
        <f>+'Ark1'!X2113</f>
        <v>150.65321367802201</v>
      </c>
      <c r="X61" s="39"/>
      <c r="Y61" s="11"/>
      <c r="Z61" s="11"/>
      <c r="AA61" s="5"/>
      <c r="AB61"/>
      <c r="AE61"/>
    </row>
    <row r="62" spans="1:31" ht="15.6">
      <c r="A62" s="39"/>
      <c r="B62" s="47">
        <f>+'Ark1'!C2114</f>
        <v>2018</v>
      </c>
      <c r="C62" s="47">
        <f>+'Ark1'!G2114</f>
        <v>2</v>
      </c>
      <c r="D62" s="3" t="str">
        <f t="shared" si="16"/>
        <v>Vest</v>
      </c>
      <c r="E62" s="3">
        <v>1</v>
      </c>
      <c r="F62" s="3" t="s">
        <v>53</v>
      </c>
      <c r="G62" s="47">
        <f>+'Ark1'!Q2114</f>
        <v>11</v>
      </c>
      <c r="H62" s="47"/>
      <c r="I62" s="64">
        <f>+'Ark1'!R2114</f>
        <v>15</v>
      </c>
      <c r="J62" s="47"/>
      <c r="K62" s="64">
        <f>+'Ark1'!S2114</f>
        <v>15</v>
      </c>
      <c r="L62" s="99">
        <f>+'Ark1'!T2114</f>
        <v>0.52047189451769604</v>
      </c>
      <c r="M62" s="99">
        <f>+'Ark1'!U2114</f>
        <v>0.60291691222851485</v>
      </c>
      <c r="N62" s="49">
        <f>+'Ark1'!W2114</f>
        <v>58.8</v>
      </c>
      <c r="O62" s="47"/>
      <c r="P62" s="64">
        <f>+'Ark1'!Y2114</f>
        <v>155.22666666666672</v>
      </c>
      <c r="Q62" s="64"/>
      <c r="R62" s="75">
        <f>+'Ark1'!AA2114</f>
        <v>22.522950270532359</v>
      </c>
      <c r="S62" s="49">
        <f>+'Ark1'!AB2114</f>
        <v>2.6381811916546938</v>
      </c>
      <c r="T62" s="64">
        <f>+'Ark1'!AC2114</f>
        <v>-11.008708767802903</v>
      </c>
      <c r="U62" s="64">
        <f t="shared" si="11"/>
        <v>1.3636363636363635</v>
      </c>
      <c r="V62" s="49">
        <f>+'Ark1'!V2114</f>
        <v>15</v>
      </c>
      <c r="W62" s="99">
        <f>+'Ark1'!X2114</f>
        <v>168.1762369086313</v>
      </c>
      <c r="X62" s="39"/>
      <c r="Y62" s="11"/>
      <c r="Z62" s="11"/>
      <c r="AA62" s="5"/>
      <c r="AB62"/>
      <c r="AE62"/>
    </row>
    <row r="63" spans="1:31" ht="15.6">
      <c r="A63" s="39"/>
      <c r="B63" s="47">
        <f>+'Ark1'!C2115</f>
        <v>2018</v>
      </c>
      <c r="C63" s="47">
        <f>+'Ark1'!G2115</f>
        <v>2</v>
      </c>
      <c r="D63" s="3" t="str">
        <f t="shared" si="16"/>
        <v>Vest</v>
      </c>
      <c r="E63" s="3">
        <v>2</v>
      </c>
      <c r="F63" s="3" t="s">
        <v>10</v>
      </c>
      <c r="G63" s="47">
        <f>+'Ark1'!Q2115</f>
        <v>93</v>
      </c>
      <c r="H63" s="47"/>
      <c r="I63" s="64">
        <f>+'Ark1'!R2115</f>
        <v>2867</v>
      </c>
      <c r="J63" s="47"/>
      <c r="K63" s="64">
        <f>+'Ark1'!S2115</f>
        <v>2866</v>
      </c>
      <c r="L63" s="99">
        <f>+'Ark1'!T2115</f>
        <v>99.479528105482316</v>
      </c>
      <c r="M63" s="99">
        <f>+'Ark1'!U2115</f>
        <v>99.397083087771506</v>
      </c>
      <c r="N63" s="49">
        <f>+'Ark1'!W2115</f>
        <v>60.169923237962323</v>
      </c>
      <c r="O63" s="47"/>
      <c r="P63" s="64">
        <f>+'Ark1'!Y2115</f>
        <v>133.88936170212747</v>
      </c>
      <c r="Q63" s="64"/>
      <c r="R63" s="75">
        <f>+'Ark1'!AA2115</f>
        <v>27.892025822939395</v>
      </c>
      <c r="S63" s="49">
        <f>+'Ark1'!AB2115</f>
        <v>3.358559041568157</v>
      </c>
      <c r="T63" s="64">
        <f>+'Ark1'!AC2115</f>
        <v>-57.274742466718067</v>
      </c>
      <c r="U63" s="64">
        <f t="shared" si="11"/>
        <v>30.827956989247312</v>
      </c>
      <c r="V63" s="49">
        <f>+'Ark1'!V2115</f>
        <v>15.805022671782348</v>
      </c>
      <c r="W63" s="99">
        <f>+'Ark1'!X2115</f>
        <v>145.1049998847422</v>
      </c>
      <c r="X63" s="39"/>
      <c r="Y63" s="11"/>
      <c r="Z63" s="11"/>
      <c r="AA63" s="5"/>
      <c r="AB63"/>
      <c r="AE63"/>
    </row>
    <row r="64" spans="1:31" ht="15.6">
      <c r="A64" s="39"/>
      <c r="B64" s="47">
        <f>+'Ark1'!C2116</f>
        <v>2018</v>
      </c>
      <c r="C64" s="47">
        <f>+'Ark1'!G2116</f>
        <v>3</v>
      </c>
      <c r="D64" s="3" t="str">
        <f t="shared" si="16"/>
        <v>Midt</v>
      </c>
      <c r="E64" s="3">
        <v>1</v>
      </c>
      <c r="F64" s="3" t="s">
        <v>53</v>
      </c>
      <c r="G64" s="47">
        <f>+'Ark1'!Q2116</f>
        <v>150</v>
      </c>
      <c r="H64" s="47"/>
      <c r="I64" s="64">
        <f>+'Ark1'!R2116</f>
        <v>2697</v>
      </c>
      <c r="J64" s="47"/>
      <c r="K64" s="64">
        <f>+'Ark1'!S2116</f>
        <v>2685</v>
      </c>
      <c r="L64" s="99">
        <f>+'Ark1'!T2116</f>
        <v>73.228346456692947</v>
      </c>
      <c r="M64" s="99">
        <f>+'Ark1'!U2116</f>
        <v>73.358233078706405</v>
      </c>
      <c r="N64" s="49">
        <f>+'Ark1'!W2116</f>
        <v>58.01191806331471</v>
      </c>
      <c r="O64" s="47"/>
      <c r="P64" s="64">
        <f>+'Ark1'!Y2116</f>
        <v>134.96696329254689</v>
      </c>
      <c r="Q64" s="64"/>
      <c r="R64" s="75">
        <f>+'Ark1'!AA2116</f>
        <v>28.171486968175195</v>
      </c>
      <c r="S64" s="49">
        <f>+'Ark1'!AB2116</f>
        <v>4.0606949447880156</v>
      </c>
      <c r="T64" s="64">
        <f>+'Ark1'!AC2116</f>
        <v>-63.386975186447003</v>
      </c>
      <c r="U64" s="64">
        <f t="shared" si="11"/>
        <v>17.98</v>
      </c>
      <c r="V64" s="49">
        <f>+'Ark1'!V2116</f>
        <v>14.557285873192436</v>
      </c>
      <c r="W64" s="99">
        <f>+'Ark1'!X2116</f>
        <v>146.6699687586746</v>
      </c>
      <c r="X64" s="39"/>
      <c r="Y64" s="11"/>
      <c r="Z64" s="11"/>
      <c r="AA64" s="5"/>
      <c r="AB64"/>
      <c r="AE64"/>
    </row>
    <row r="65" spans="1:31" ht="15.6">
      <c r="A65" s="39"/>
      <c r="B65" s="47">
        <f>+'Ark1'!C2117</f>
        <v>2018</v>
      </c>
      <c r="C65" s="47">
        <f>+'Ark1'!G2117</f>
        <v>3</v>
      </c>
      <c r="D65" s="3" t="str">
        <f t="shared" si="16"/>
        <v>Midt</v>
      </c>
      <c r="E65" s="3">
        <v>2</v>
      </c>
      <c r="F65" s="3" t="s">
        <v>10</v>
      </c>
      <c r="G65" s="47">
        <f>+'Ark1'!Q2117</f>
        <v>28</v>
      </c>
      <c r="H65" s="47"/>
      <c r="I65" s="64">
        <f>+'Ark1'!R2117</f>
        <v>986</v>
      </c>
      <c r="J65" s="47"/>
      <c r="K65" s="64">
        <f>+'Ark1'!S2117</f>
        <v>982</v>
      </c>
      <c r="L65" s="99">
        <f>+'Ark1'!T2117</f>
        <v>26.771653543307096</v>
      </c>
      <c r="M65" s="99">
        <f>+'Ark1'!U2117</f>
        <v>26.641766921293577</v>
      </c>
      <c r="N65" s="49">
        <f>+'Ark1'!W2117</f>
        <v>57.350305498981648</v>
      </c>
      <c r="O65" s="47"/>
      <c r="P65" s="64">
        <f>+'Ark1'!Y2117</f>
        <v>134.07434077079097</v>
      </c>
      <c r="Q65" s="64"/>
      <c r="R65" s="75">
        <f>+'Ark1'!AA2117</f>
        <v>27.388946262632139</v>
      </c>
      <c r="S65" s="49">
        <f>+'Ark1'!AB2117</f>
        <v>4.1136471135350243</v>
      </c>
      <c r="T65" s="64">
        <f>+'Ark1'!AC2117</f>
        <v>-55.784709583115429</v>
      </c>
      <c r="U65" s="64">
        <f t="shared" si="11"/>
        <v>35.214285714285715</v>
      </c>
      <c r="V65" s="49">
        <f>+'Ark1'!V2117</f>
        <v>14.221095334685598</v>
      </c>
      <c r="W65" s="99">
        <f>+'Ark1'!X2117</f>
        <v>145.99495867387179</v>
      </c>
      <c r="X65" s="39"/>
      <c r="Y65" s="11"/>
      <c r="Z65" s="5"/>
      <c r="AA65" s="5"/>
      <c r="AB65"/>
      <c r="AE65"/>
    </row>
    <row r="66" spans="1:31" ht="15.6">
      <c r="A66" s="39"/>
      <c r="B66" s="47">
        <f>+'Ark1'!C2118</f>
        <v>2018</v>
      </c>
      <c r="C66" s="47">
        <f>+'Ark1'!G2118</f>
        <v>4</v>
      </c>
      <c r="D66" s="3" t="str">
        <f t="shared" si="16"/>
        <v>Nord</v>
      </c>
      <c r="E66" s="3">
        <v>1</v>
      </c>
      <c r="F66" s="3" t="s">
        <v>53</v>
      </c>
      <c r="G66" s="47">
        <f>+'Ark1'!Q2118</f>
        <v>0</v>
      </c>
      <c r="H66" s="47"/>
      <c r="I66" s="64">
        <f>+'Ark1'!R2118</f>
        <v>0</v>
      </c>
      <c r="J66" s="47"/>
      <c r="K66" s="64">
        <f>+'Ark1'!S2118</f>
        <v>0</v>
      </c>
      <c r="L66" s="99">
        <f>+'Ark1'!T2118</f>
        <v>0</v>
      </c>
      <c r="M66" s="99">
        <f>+'Ark1'!U2118</f>
        <v>0</v>
      </c>
      <c r="N66" s="49">
        <f>+'Ark1'!W2118</f>
        <v>0</v>
      </c>
      <c r="O66" s="47"/>
      <c r="P66" s="64">
        <f>+'Ark1'!Y2118</f>
        <v>0</v>
      </c>
      <c r="Q66" s="64"/>
      <c r="R66" s="75">
        <f>+'Ark1'!AA2118</f>
        <v>0</v>
      </c>
      <c r="S66" s="49">
        <f>+'Ark1'!AB2118</f>
        <v>0</v>
      </c>
      <c r="T66" s="64">
        <f>+'Ark1'!AC2118</f>
        <v>0</v>
      </c>
      <c r="U66" s="64" t="e">
        <f t="shared" si="11"/>
        <v>#DIV/0!</v>
      </c>
      <c r="V66" s="49">
        <f>+'Ark1'!V2118</f>
        <v>0</v>
      </c>
      <c r="W66" s="99">
        <f>+'Ark1'!X2118</f>
        <v>0</v>
      </c>
      <c r="X66" s="39"/>
      <c r="Y66" s="11"/>
      <c r="Z66" s="5"/>
      <c r="AA66" s="5"/>
      <c r="AB66"/>
      <c r="AE66"/>
    </row>
    <row r="67" spans="1:31" ht="15.6">
      <c r="A67" s="39"/>
      <c r="B67" s="47">
        <f>+'Ark1'!C2119</f>
        <v>2018</v>
      </c>
      <c r="C67" s="47">
        <f>+'Ark1'!G2119</f>
        <v>4</v>
      </c>
      <c r="D67" s="3" t="str">
        <f t="shared" si="16"/>
        <v>Nord</v>
      </c>
      <c r="E67" s="3">
        <v>2</v>
      </c>
      <c r="F67" s="3" t="s">
        <v>10</v>
      </c>
      <c r="G67" s="47">
        <f>+'Ark1'!Q2119</f>
        <v>0</v>
      </c>
      <c r="H67" s="47"/>
      <c r="I67" s="64">
        <f>+'Ark1'!R2119</f>
        <v>0</v>
      </c>
      <c r="J67" s="47"/>
      <c r="K67" s="64">
        <f>+'Ark1'!S2119</f>
        <v>0</v>
      </c>
      <c r="L67" s="99">
        <f>+'Ark1'!T2119</f>
        <v>0</v>
      </c>
      <c r="M67" s="99">
        <f>+'Ark1'!U2119</f>
        <v>0</v>
      </c>
      <c r="N67" s="49">
        <f>+'Ark1'!W2119</f>
        <v>0</v>
      </c>
      <c r="O67" s="47"/>
      <c r="P67" s="64">
        <f>+'Ark1'!Y2119</f>
        <v>0</v>
      </c>
      <c r="Q67" s="64"/>
      <c r="R67" s="75">
        <f>+'Ark1'!AA2119</f>
        <v>0</v>
      </c>
      <c r="S67" s="49">
        <f>+'Ark1'!AB2119</f>
        <v>0</v>
      </c>
      <c r="T67" s="64">
        <f>+'Ark1'!AC2119</f>
        <v>0</v>
      </c>
      <c r="U67" s="64" t="e">
        <f t="shared" si="11"/>
        <v>#DIV/0!</v>
      </c>
      <c r="V67" s="49">
        <f>+'Ark1'!V2119</f>
        <v>0</v>
      </c>
      <c r="W67" s="99">
        <f>+'Ark1'!X2119</f>
        <v>0</v>
      </c>
      <c r="X67" s="39"/>
      <c r="Y67" s="11"/>
      <c r="Z67" s="5"/>
      <c r="AA67" s="5"/>
      <c r="AB67"/>
      <c r="AE67"/>
    </row>
    <row r="68" spans="1:31" ht="15.6">
      <c r="A68" s="39"/>
      <c r="B68" s="47">
        <f>+'Ark1'!C2120</f>
        <v>2017</v>
      </c>
      <c r="C68" s="47">
        <f>+'Ark1'!G2120</f>
        <v>1</v>
      </c>
      <c r="D68" s="48" t="s">
        <v>4</v>
      </c>
      <c r="E68" s="48">
        <v>1</v>
      </c>
      <c r="F68" s="48" t="s">
        <v>53</v>
      </c>
      <c r="G68" s="47">
        <f>+'Ark1'!Q2120</f>
        <v>5</v>
      </c>
      <c r="H68" s="47"/>
      <c r="I68" s="64">
        <f>+'Ark1'!R2120</f>
        <v>12</v>
      </c>
      <c r="J68" s="47"/>
      <c r="K68" s="64">
        <f>+'Ark1'!S2120</f>
        <v>12</v>
      </c>
      <c r="L68" s="99">
        <f>+'Ark1'!T2120</f>
        <v>0.44296788482834998</v>
      </c>
      <c r="M68" s="99">
        <f>+'Ark1'!U2120</f>
        <v>0.3993827863349213</v>
      </c>
      <c r="N68" s="49">
        <f>+'Ark1'!W2120</f>
        <v>58.66666666666665</v>
      </c>
      <c r="O68" s="47"/>
      <c r="P68" s="64">
        <f>+'Ark1'!Y2120</f>
        <v>127.15000000000002</v>
      </c>
      <c r="Q68" s="64"/>
      <c r="R68" s="75">
        <f>+'Ark1'!AA2120</f>
        <v>19.527352611145098</v>
      </c>
      <c r="S68" s="49">
        <f>+'Ark1'!AB2120</f>
        <v>2.6562295750849474</v>
      </c>
      <c r="T68" s="64">
        <f>+'Ark1'!AC2120</f>
        <v>-58.480511316200449</v>
      </c>
      <c r="U68" s="64">
        <f t="shared" si="11"/>
        <v>2.4</v>
      </c>
      <c r="V68" s="49">
        <f>+'Ark1'!V2120</f>
        <v>15</v>
      </c>
      <c r="W68" s="99">
        <f>+'Ark1'!X2120</f>
        <v>137.75731310942578</v>
      </c>
      <c r="X68" s="39"/>
      <c r="Y68" s="11"/>
      <c r="Z68" s="5"/>
      <c r="AA68" s="5"/>
      <c r="AB68"/>
      <c r="AE68"/>
    </row>
    <row r="69" spans="1:31" ht="15.6">
      <c r="A69" s="39"/>
      <c r="B69" s="47">
        <f>+'Ark1'!C2121</f>
        <v>2017</v>
      </c>
      <c r="C69" s="47">
        <f>+'Ark1'!G2121</f>
        <v>1</v>
      </c>
      <c r="D69" s="48" t="s">
        <v>4</v>
      </c>
      <c r="E69" s="48">
        <v>2</v>
      </c>
      <c r="F69" s="48" t="s">
        <v>10</v>
      </c>
      <c r="G69" s="47">
        <f>+'Ark1'!Q2121</f>
        <v>105</v>
      </c>
      <c r="H69" s="47"/>
      <c r="I69" s="64">
        <f>+'Ark1'!R2121</f>
        <v>2697</v>
      </c>
      <c r="J69" s="47"/>
      <c r="K69" s="64">
        <f>+'Ark1'!S2121</f>
        <v>2697</v>
      </c>
      <c r="L69" s="99">
        <f>+'Ark1'!T2121</f>
        <v>99.557032115171651</v>
      </c>
      <c r="M69" s="99">
        <f>+'Ark1'!U2121</f>
        <v>99.600617213665103</v>
      </c>
      <c r="N69" s="49">
        <f>+'Ark1'!W2121</f>
        <v>58.728216536892845</v>
      </c>
      <c r="O69" s="47"/>
      <c r="P69" s="64">
        <f>+'Ark1'!Y2121</f>
        <v>141.08776418242479</v>
      </c>
      <c r="Q69" s="64"/>
      <c r="R69" s="75">
        <f>+'Ark1'!AA2121</f>
        <v>27.543337720873105</v>
      </c>
      <c r="S69" s="49">
        <f>+'Ark1'!AB2121</f>
        <v>3.4785098349275558</v>
      </c>
      <c r="T69" s="64">
        <f>+'Ark1'!AC2121</f>
        <v>-47.425954142564159</v>
      </c>
      <c r="U69" s="64">
        <f t="shared" si="11"/>
        <v>25.685714285714287</v>
      </c>
      <c r="V69" s="49">
        <f>+'Ark1'!V2121</f>
        <v>14.942157953281423</v>
      </c>
      <c r="W69" s="99">
        <f>+'Ark1'!X2121</f>
        <v>152.85781601562843</v>
      </c>
      <c r="X69" s="39"/>
      <c r="Y69" s="11"/>
      <c r="Z69" s="5"/>
      <c r="AA69" s="5"/>
      <c r="AB69"/>
      <c r="AE69"/>
    </row>
    <row r="70" spans="1:31" ht="15.6">
      <c r="A70" s="39"/>
      <c r="B70" s="47">
        <f>+'Ark1'!C2122</f>
        <v>2017</v>
      </c>
      <c r="C70" s="47">
        <f>+'Ark1'!G2122</f>
        <v>2</v>
      </c>
      <c r="D70" s="48" t="s">
        <v>5</v>
      </c>
      <c r="E70" s="48">
        <v>1</v>
      </c>
      <c r="F70" s="48" t="s">
        <v>53</v>
      </c>
      <c r="G70" s="47">
        <f>+'Ark1'!Q2122</f>
        <v>7</v>
      </c>
      <c r="H70" s="47"/>
      <c r="I70" s="64">
        <f>+'Ark1'!R2122</f>
        <v>19</v>
      </c>
      <c r="J70" s="47"/>
      <c r="K70" s="64">
        <f>+'Ark1'!S2122</f>
        <v>19</v>
      </c>
      <c r="L70" s="99">
        <f>+'Ark1'!T2122</f>
        <v>0.77773229635693852</v>
      </c>
      <c r="M70" s="99">
        <f>+'Ark1'!U2122</f>
        <v>0.76272187687894977</v>
      </c>
      <c r="N70" s="49">
        <f>+'Ark1'!W2122</f>
        <v>59.105263157894761</v>
      </c>
      <c r="O70" s="47"/>
      <c r="P70" s="64">
        <f>+'Ark1'!Y2122</f>
        <v>137.26842105263157</v>
      </c>
      <c r="Q70" s="64"/>
      <c r="R70" s="75">
        <f>+'Ark1'!AA2122</f>
        <v>13.013517370374185</v>
      </c>
      <c r="S70" s="49">
        <f>+'Ark1'!AB2122</f>
        <v>0.85191652927536354</v>
      </c>
      <c r="T70" s="64">
        <f>+'Ark1'!AC2122</f>
        <v>-42.933871030546428</v>
      </c>
      <c r="U70" s="64">
        <f t="shared" si="11"/>
        <v>2.7142857142857144</v>
      </c>
      <c r="V70" s="49">
        <f>+'Ark1'!V2122</f>
        <v>14.789473684210527</v>
      </c>
      <c r="W70" s="99">
        <f>+'Ark1'!X2122</f>
        <v>148.7198494611394</v>
      </c>
      <c r="X70" s="39"/>
      <c r="Y70" s="11"/>
      <c r="Z70" s="5"/>
      <c r="AA70" s="5"/>
      <c r="AB70"/>
      <c r="AE70"/>
    </row>
    <row r="71" spans="1:31" ht="15.6">
      <c r="A71" s="39"/>
      <c r="B71" s="47">
        <f>+'Ark1'!C2123</f>
        <v>2017</v>
      </c>
      <c r="C71" s="47">
        <f>+'Ark1'!G2123</f>
        <v>2</v>
      </c>
      <c r="D71" s="48" t="s">
        <v>5</v>
      </c>
      <c r="E71" s="48">
        <v>2</v>
      </c>
      <c r="F71" s="48" t="s">
        <v>10</v>
      </c>
      <c r="G71" s="47">
        <f>+'Ark1'!Q2123</f>
        <v>92</v>
      </c>
      <c r="H71" s="47"/>
      <c r="I71" s="64">
        <f>+'Ark1'!R2123</f>
        <v>2424</v>
      </c>
      <c r="J71" s="47"/>
      <c r="K71" s="64">
        <f>+'Ark1'!S2123</f>
        <v>2424</v>
      </c>
      <c r="L71" s="99">
        <f>+'Ark1'!T2123</f>
        <v>99.222267703643055</v>
      </c>
      <c r="M71" s="99">
        <f>+'Ark1'!U2123</f>
        <v>99.237278123121101</v>
      </c>
      <c r="N71" s="49">
        <f>+'Ark1'!W2123</f>
        <v>59.816006600660081</v>
      </c>
      <c r="O71" s="47"/>
      <c r="P71" s="64">
        <f>+'Ark1'!Y2123</f>
        <v>139.99104785478545</v>
      </c>
      <c r="Q71" s="64"/>
      <c r="R71" s="75">
        <f>+'Ark1'!AA2123</f>
        <v>28.084585196057994</v>
      </c>
      <c r="S71" s="49">
        <f>+'Ark1'!AB2123</f>
        <v>3.3225861572324904</v>
      </c>
      <c r="T71" s="64">
        <f>+'Ark1'!AC2123</f>
        <v>-60.000753852778921</v>
      </c>
      <c r="U71" s="64">
        <f t="shared" si="11"/>
        <v>26.347826086956523</v>
      </c>
      <c r="V71" s="49">
        <f>+'Ark1'!V2123</f>
        <v>15.67450495049505</v>
      </c>
      <c r="W71" s="99">
        <f>+'Ark1'!X2123</f>
        <v>151.6696076433214</v>
      </c>
      <c r="X71" s="39"/>
      <c r="Y71" s="11"/>
      <c r="Z71" s="5"/>
      <c r="AA71" s="5"/>
      <c r="AB71"/>
      <c r="AE71"/>
    </row>
    <row r="72" spans="1:31" ht="15.6">
      <c r="A72" s="39"/>
      <c r="B72" s="47">
        <f>+'Ark1'!C2124</f>
        <v>2017</v>
      </c>
      <c r="C72" s="47">
        <f>+'Ark1'!G2124</f>
        <v>3</v>
      </c>
      <c r="D72" s="48" t="s">
        <v>57</v>
      </c>
      <c r="E72" s="48">
        <v>1</v>
      </c>
      <c r="F72" s="48" t="s">
        <v>53</v>
      </c>
      <c r="G72" s="47">
        <f>+'Ark1'!Q2124</f>
        <v>152</v>
      </c>
      <c r="H72" s="47"/>
      <c r="I72" s="64">
        <f>+'Ark1'!R2124</f>
        <v>2427</v>
      </c>
      <c r="J72" s="47"/>
      <c r="K72" s="64">
        <f>+'Ark1'!S2124</f>
        <v>2401</v>
      </c>
      <c r="L72" s="99">
        <f>+'Ark1'!T2124</f>
        <v>74.197493121369618</v>
      </c>
      <c r="M72" s="99">
        <f>+'Ark1'!U2124</f>
        <v>74.395067594556892</v>
      </c>
      <c r="N72" s="49">
        <f>+'Ark1'!W2124</f>
        <v>58.21532694710536</v>
      </c>
      <c r="O72" s="47"/>
      <c r="P72" s="64">
        <f>+'Ark1'!Y2124</f>
        <v>135.21553358055203</v>
      </c>
      <c r="Q72" s="64"/>
      <c r="R72" s="75">
        <f>+'Ark1'!AA2124</f>
        <v>26.160992739818056</v>
      </c>
      <c r="S72" s="49">
        <f>+'Ark1'!AB2124</f>
        <v>3.5676175566543256</v>
      </c>
      <c r="T72" s="64">
        <f>+'Ark1'!AC2124</f>
        <v>-63.289846892757041</v>
      </c>
      <c r="U72" s="64">
        <f t="shared" si="11"/>
        <v>15.967105263157896</v>
      </c>
      <c r="V72" s="49">
        <f>+'Ark1'!V2124</f>
        <v>14.661722290894106</v>
      </c>
      <c r="W72" s="99">
        <f>+'Ark1'!X2124</f>
        <v>147.52029019860987</v>
      </c>
      <c r="X72" s="39"/>
      <c r="Y72" s="11"/>
      <c r="Z72" s="5"/>
      <c r="AA72" s="5"/>
      <c r="AB72"/>
      <c r="AE72"/>
    </row>
    <row r="73" spans="1:31" ht="15.6">
      <c r="A73" s="39"/>
      <c r="B73" s="47">
        <f>+'Ark1'!C2125</f>
        <v>2017</v>
      </c>
      <c r="C73" s="47">
        <f>+'Ark1'!G2125</f>
        <v>3</v>
      </c>
      <c r="D73" s="48" t="s">
        <v>57</v>
      </c>
      <c r="E73" s="48">
        <v>2</v>
      </c>
      <c r="F73" s="48" t="s">
        <v>10</v>
      </c>
      <c r="G73" s="47">
        <f>+'Ark1'!Q2125</f>
        <v>30</v>
      </c>
      <c r="H73" s="47"/>
      <c r="I73" s="64">
        <f>+'Ark1'!R2125</f>
        <v>844</v>
      </c>
      <c r="J73" s="47"/>
      <c r="K73" s="64">
        <f>+'Ark1'!S2125</f>
        <v>833</v>
      </c>
      <c r="L73" s="99">
        <f>+'Ark1'!T2125</f>
        <v>25.802506878630396</v>
      </c>
      <c r="M73" s="99">
        <f>+'Ark1'!U2125</f>
        <v>25.604932405443119</v>
      </c>
      <c r="N73" s="49">
        <f>+'Ark1'!W2125</f>
        <v>57.945978391356562</v>
      </c>
      <c r="O73" s="47"/>
      <c r="P73" s="64">
        <f>+'Ark1'!Y2125</f>
        <v>133.82381516587679</v>
      </c>
      <c r="Q73" s="64"/>
      <c r="R73" s="75">
        <f>+'Ark1'!AA2125</f>
        <v>24.06049404973076</v>
      </c>
      <c r="S73" s="49">
        <f>+'Ark1'!AB2125</f>
        <v>3.5531581454047001</v>
      </c>
      <c r="T73" s="64">
        <f>+'Ark1'!AC2125</f>
        <v>-63.704947064804507</v>
      </c>
      <c r="U73" s="64">
        <f t="shared" si="11"/>
        <v>28.133333333333333</v>
      </c>
      <c r="V73" s="49">
        <f>+'Ark1'!V2125</f>
        <v>14.443127962085306</v>
      </c>
      <c r="W73" s="99">
        <f>+'Ark1'!X2125</f>
        <v>146.53227421400442</v>
      </c>
      <c r="X73" s="39"/>
      <c r="Y73" s="5"/>
      <c r="Z73" s="5"/>
      <c r="AA73" s="5"/>
      <c r="AB73"/>
      <c r="AE73"/>
    </row>
    <row r="74" spans="1:31" ht="15.6">
      <c r="A74" s="39"/>
      <c r="B74" s="47">
        <f>+'Ark1'!C2126</f>
        <v>2017</v>
      </c>
      <c r="C74" s="47">
        <f>+'Ark1'!G2126</f>
        <v>4</v>
      </c>
      <c r="D74" s="48" t="s">
        <v>7</v>
      </c>
      <c r="E74" s="48">
        <v>1</v>
      </c>
      <c r="F74" s="48" t="s">
        <v>53</v>
      </c>
      <c r="G74" s="47">
        <f>+'Ark1'!Q2126</f>
        <v>1</v>
      </c>
      <c r="H74" s="47"/>
      <c r="I74" s="64">
        <f>+'Ark1'!R2126</f>
        <v>8</v>
      </c>
      <c r="J74" s="47"/>
      <c r="K74" s="64">
        <f>+'Ark1'!S2126</f>
        <v>8</v>
      </c>
      <c r="L74" s="99">
        <f>+'Ark1'!T2126</f>
        <v>11.940298507462691</v>
      </c>
      <c r="M74" s="99">
        <f>+'Ark1'!U2126</f>
        <v>12.02185190488253</v>
      </c>
      <c r="N74" s="49">
        <f>+'Ark1'!W2126</f>
        <v>56.375</v>
      </c>
      <c r="O74" s="47"/>
      <c r="P74" s="64">
        <f>+'Ark1'!Y2126</f>
        <v>136.4375</v>
      </c>
      <c r="Q74" s="64"/>
      <c r="R74" s="75">
        <f>+'Ark1'!AA2126</f>
        <v>30.008871084231096</v>
      </c>
      <c r="S74" s="49">
        <f>+'Ark1'!AB2126</f>
        <v>4.2407988634218432</v>
      </c>
      <c r="T74" s="64">
        <f>+'Ark1'!AC2126</f>
        <v>-83.824636741484255</v>
      </c>
      <c r="U74" s="64">
        <f t="shared" si="11"/>
        <v>8</v>
      </c>
      <c r="V74" s="49">
        <f>+'Ark1'!V2126</f>
        <v>13.625</v>
      </c>
      <c r="W74" s="99">
        <f>+'Ark1'!X2126</f>
        <v>147.81960996749729</v>
      </c>
      <c r="X74" s="39"/>
      <c r="Y74"/>
      <c r="Z74"/>
      <c r="AA74"/>
      <c r="AB74"/>
      <c r="AE74"/>
    </row>
    <row r="75" spans="1:31" ht="15.6">
      <c r="A75" s="39"/>
      <c r="B75" s="47">
        <f>+'Ark1'!C2127</f>
        <v>2017</v>
      </c>
      <c r="C75" s="47">
        <f>+'Ark1'!G2127</f>
        <v>4</v>
      </c>
      <c r="D75" s="48" t="s">
        <v>7</v>
      </c>
      <c r="E75" s="48">
        <v>2</v>
      </c>
      <c r="F75" s="48" t="s">
        <v>10</v>
      </c>
      <c r="G75" s="47">
        <f>+'Ark1'!Q2127</f>
        <v>5</v>
      </c>
      <c r="H75" s="47"/>
      <c r="I75" s="64">
        <f>+'Ark1'!R2127</f>
        <v>59</v>
      </c>
      <c r="J75" s="47"/>
      <c r="K75" s="64">
        <f>+'Ark1'!S2127</f>
        <v>59</v>
      </c>
      <c r="L75" s="99">
        <f>+'Ark1'!T2127</f>
        <v>88.059701492537286</v>
      </c>
      <c r="M75" s="99">
        <f>+'Ark1'!U2127</f>
        <v>87.97814809511749</v>
      </c>
      <c r="N75" s="49">
        <f>+'Ark1'!W2127</f>
        <v>61.915254237288146</v>
      </c>
      <c r="O75" s="47"/>
      <c r="P75" s="64">
        <f>+'Ark1'!Y2127</f>
        <v>135.38644067796611</v>
      </c>
      <c r="Q75" s="64"/>
      <c r="R75" s="75">
        <f>+'Ark1'!AA2127</f>
        <v>28.501664879275697</v>
      </c>
      <c r="S75" s="49">
        <f>+'Ark1'!AB2127</f>
        <v>2.0853657614652796</v>
      </c>
      <c r="T75" s="64">
        <f>+'Ark1'!AC2127</f>
        <v>-49.235591131970992</v>
      </c>
      <c r="U75" s="64">
        <f t="shared" si="11"/>
        <v>11.8</v>
      </c>
      <c r="V75" s="49">
        <f>+'Ark1'!V2127</f>
        <v>16.491525423728813</v>
      </c>
      <c r="W75" s="99">
        <f>+'Ark1'!X2127</f>
        <v>146.6808674734194</v>
      </c>
      <c r="X75" s="39"/>
      <c r="Y75" s="5"/>
      <c r="Z75"/>
      <c r="AA75" s="5"/>
      <c r="AB75"/>
      <c r="AE75"/>
    </row>
    <row r="76" spans="1:31" ht="15.6">
      <c r="A76" s="39"/>
      <c r="B76" s="47">
        <f>+'Ark1'!C2128</f>
        <v>2016</v>
      </c>
      <c r="C76" s="47">
        <f>+'Ark1'!G2128</f>
        <v>1</v>
      </c>
      <c r="D76" s="48" t="s">
        <v>4</v>
      </c>
      <c r="E76" s="48">
        <v>1</v>
      </c>
      <c r="F76" s="48" t="s">
        <v>53</v>
      </c>
      <c r="G76" s="47">
        <f>+'Ark1'!Q2128</f>
        <v>6</v>
      </c>
      <c r="H76" s="47"/>
      <c r="I76" s="64">
        <f>+'Ark1'!R2128</f>
        <v>14</v>
      </c>
      <c r="J76" s="47"/>
      <c r="K76" s="64">
        <f>+'Ark1'!S2128</f>
        <v>14</v>
      </c>
      <c r="L76" s="99">
        <f>+'Ark1'!T2128</f>
        <v>0.54644808743169404</v>
      </c>
      <c r="M76" s="99">
        <f>+'Ark1'!U2128</f>
        <v>0.46972627909560161</v>
      </c>
      <c r="N76" s="49">
        <f>+'Ark1'!W2128</f>
        <v>58.214285714285694</v>
      </c>
      <c r="O76" s="47"/>
      <c r="P76" s="64">
        <f>+'Ark1'!Y2128</f>
        <v>116.88571428571424</v>
      </c>
      <c r="Q76" s="64"/>
      <c r="R76" s="75">
        <f>+'Ark1'!AA2128</f>
        <v>27.514693662604095</v>
      </c>
      <c r="S76" s="49">
        <f>+'Ark1'!AB2128</f>
        <v>3.1887877550784722</v>
      </c>
      <c r="T76" s="64">
        <f>+'Ark1'!AC2128</f>
        <v>-47.410122272180445</v>
      </c>
      <c r="U76" s="64">
        <f t="shared" si="11"/>
        <v>2.3333333333333335</v>
      </c>
      <c r="V76" s="49">
        <f>+'Ark1'!V2128</f>
        <v>14.642857142857141</v>
      </c>
      <c r="W76" s="99">
        <f>+'Ark1'!X2128</f>
        <v>126.636743538152</v>
      </c>
      <c r="X76" s="39"/>
      <c r="Y76"/>
      <c r="Z76"/>
      <c r="AA76"/>
      <c r="AB76"/>
      <c r="AE76"/>
    </row>
    <row r="77" spans="1:31" ht="15.6">
      <c r="A77" s="39"/>
      <c r="B77" s="47">
        <f>+'Ark1'!C2129</f>
        <v>2016</v>
      </c>
      <c r="C77" s="47">
        <f>+'Ark1'!G2129</f>
        <v>1</v>
      </c>
      <c r="D77" s="48" t="s">
        <v>4</v>
      </c>
      <c r="E77" s="48">
        <v>2</v>
      </c>
      <c r="F77" s="48" t="s">
        <v>10</v>
      </c>
      <c r="G77" s="47">
        <f>+'Ark1'!Q2129</f>
        <v>108</v>
      </c>
      <c r="H77" s="47"/>
      <c r="I77" s="64">
        <f>+'Ark1'!R2129</f>
        <v>2548</v>
      </c>
      <c r="J77" s="47"/>
      <c r="K77" s="64">
        <f>+'Ark1'!S2129</f>
        <v>2548</v>
      </c>
      <c r="L77" s="99">
        <f>+'Ark1'!T2129</f>
        <v>99.453551912568287</v>
      </c>
      <c r="M77" s="99">
        <f>+'Ark1'!U2129</f>
        <v>99.53027372090439</v>
      </c>
      <c r="N77" s="49">
        <f>+'Ark1'!W2129</f>
        <v>58.680926216640486</v>
      </c>
      <c r="O77" s="47"/>
      <c r="P77" s="64">
        <f>+'Ark1'!Y2129</f>
        <v>136.08190737833596</v>
      </c>
      <c r="Q77" s="64"/>
      <c r="R77" s="75">
        <f>+'Ark1'!AA2129</f>
        <v>26.862143677002305</v>
      </c>
      <c r="S77" s="49">
        <f>+'Ark1'!AB2129</f>
        <v>3.7580678787601904</v>
      </c>
      <c r="T77" s="64">
        <f>+'Ark1'!AC2129</f>
        <v>-42.971742092505281</v>
      </c>
      <c r="U77" s="64">
        <f t="shared" si="11"/>
        <v>23.592592592592592</v>
      </c>
      <c r="V77" s="49">
        <f>+'Ark1'!V2129</f>
        <v>14.94191522762951</v>
      </c>
      <c r="W77" s="99">
        <f>+'Ark1'!X2129</f>
        <v>147.43435252257413</v>
      </c>
      <c r="X77" s="39"/>
      <c r="Y77"/>
      <c r="Z77"/>
      <c r="AA77"/>
      <c r="AB77"/>
      <c r="AE77"/>
    </row>
    <row r="78" spans="1:31" ht="15.6">
      <c r="A78" s="39"/>
      <c r="B78" s="47">
        <f>+'Ark1'!C2130</f>
        <v>2016</v>
      </c>
      <c r="C78" s="47">
        <f>+'Ark1'!G2130</f>
        <v>2</v>
      </c>
      <c r="D78" s="48" t="s">
        <v>5</v>
      </c>
      <c r="E78" s="48">
        <v>1</v>
      </c>
      <c r="F78" s="48" t="s">
        <v>53</v>
      </c>
      <c r="G78" s="47">
        <f>+'Ark1'!Q2130</f>
        <v>8</v>
      </c>
      <c r="H78" s="47"/>
      <c r="I78" s="64">
        <f>+'Ark1'!R2130</f>
        <v>10</v>
      </c>
      <c r="J78" s="47"/>
      <c r="K78" s="64">
        <f>+'Ark1'!S2130</f>
        <v>10</v>
      </c>
      <c r="L78" s="99">
        <f>+'Ark1'!T2130</f>
        <v>0.46882325363338007</v>
      </c>
      <c r="M78" s="99">
        <f>+'Ark1'!U2130</f>
        <v>0.47616966331003313</v>
      </c>
      <c r="N78" s="49">
        <f>+'Ark1'!W2130</f>
        <v>58.1</v>
      </c>
      <c r="O78" s="47"/>
      <c r="P78" s="64">
        <f>+'Ark1'!Y2130</f>
        <v>140.54</v>
      </c>
      <c r="Q78" s="64"/>
      <c r="R78" s="75">
        <f>+'Ark1'!AA2130</f>
        <v>18.978155864045377</v>
      </c>
      <c r="S78" s="49">
        <f>+'Ark1'!AB2130</f>
        <v>1.8681541692269787</v>
      </c>
      <c r="T78" s="64">
        <f>+'Ark1'!AC2130</f>
        <v>-59.468404248455123</v>
      </c>
      <c r="U78" s="64">
        <f t="shared" si="11"/>
        <v>1.25</v>
      </c>
      <c r="V78" s="49">
        <f>+'Ark1'!V2130</f>
        <v>14.6</v>
      </c>
      <c r="W78" s="99">
        <f>+'Ark1'!X2130</f>
        <v>152.26435536294687</v>
      </c>
      <c r="X78" s="39"/>
      <c r="Y78" s="5"/>
      <c r="Z78"/>
      <c r="AA78" s="2"/>
      <c r="AB78"/>
      <c r="AE78"/>
    </row>
    <row r="79" spans="1:31" ht="15.6">
      <c r="A79" s="39"/>
      <c r="B79" s="47">
        <f>+'Ark1'!C2131</f>
        <v>2016</v>
      </c>
      <c r="C79" s="47">
        <f>+'Ark1'!G2131</f>
        <v>2</v>
      </c>
      <c r="D79" s="48" t="s">
        <v>5</v>
      </c>
      <c r="E79" s="48">
        <v>2</v>
      </c>
      <c r="F79" s="48" t="s">
        <v>10</v>
      </c>
      <c r="G79" s="47">
        <f>+'Ark1'!Q2131</f>
        <v>101</v>
      </c>
      <c r="H79" s="47"/>
      <c r="I79" s="64">
        <f>+'Ark1'!R2131</f>
        <v>2123</v>
      </c>
      <c r="J79" s="47"/>
      <c r="K79" s="64">
        <f>+'Ark1'!S2131</f>
        <v>2123</v>
      </c>
      <c r="L79" s="99">
        <f>+'Ark1'!T2131</f>
        <v>99.531176746366597</v>
      </c>
      <c r="M79" s="99">
        <f>+'Ark1'!U2131</f>
        <v>99.52383033668994</v>
      </c>
      <c r="N79" s="49">
        <f>+'Ark1'!W2131</f>
        <v>59.96655675930289</v>
      </c>
      <c r="O79" s="47"/>
      <c r="P79" s="64">
        <f>+'Ark1'!Y2131</f>
        <v>138.36151672162029</v>
      </c>
      <c r="Q79" s="64"/>
      <c r="R79" s="75">
        <f>+'Ark1'!AA2131</f>
        <v>28.147901266305592</v>
      </c>
      <c r="S79" s="49">
        <f>+'Ark1'!AB2131</f>
        <v>3.5744306754712154</v>
      </c>
      <c r="T79" s="64">
        <f>+'Ark1'!AC2131</f>
        <v>-60.886301592411648</v>
      </c>
      <c r="U79" s="64">
        <f t="shared" si="11"/>
        <v>21.019801980198018</v>
      </c>
      <c r="V79" s="49">
        <f>+'Ark1'!V2131</f>
        <v>15.664625529910502</v>
      </c>
      <c r="W79" s="99">
        <f>+'Ark1'!X2131</f>
        <v>149.90413512634964</v>
      </c>
      <c r="X79" s="39"/>
      <c r="Y79" s="4"/>
      <c r="Z79" s="4"/>
      <c r="AA79" s="4"/>
      <c r="AB79"/>
      <c r="AE79"/>
    </row>
    <row r="80" spans="1:31" ht="15.6">
      <c r="A80" s="39"/>
      <c r="B80" s="47">
        <f>+'Ark1'!C2132</f>
        <v>2016</v>
      </c>
      <c r="C80" s="47">
        <f>+'Ark1'!G2132</f>
        <v>3</v>
      </c>
      <c r="D80" s="48" t="s">
        <v>57</v>
      </c>
      <c r="E80" s="48">
        <v>1</v>
      </c>
      <c r="F80" s="48" t="s">
        <v>53</v>
      </c>
      <c r="G80" s="47">
        <f>+'Ark1'!Q2132</f>
        <v>158</v>
      </c>
      <c r="H80" s="47"/>
      <c r="I80" s="64">
        <f>+'Ark1'!R2132</f>
        <v>2746</v>
      </c>
      <c r="J80" s="47"/>
      <c r="K80" s="64">
        <f>+'Ark1'!S2132</f>
        <v>2717</v>
      </c>
      <c r="L80" s="99">
        <f>+'Ark1'!T2132</f>
        <v>69.571826703825693</v>
      </c>
      <c r="M80" s="99">
        <f>+'Ark1'!U2132</f>
        <v>70.149160879873634</v>
      </c>
      <c r="N80" s="49">
        <f>+'Ark1'!W2132</f>
        <v>58.529628266470354</v>
      </c>
      <c r="O80" s="47"/>
      <c r="P80" s="64">
        <f>+'Ark1'!Y2132</f>
        <v>136.33157319737796</v>
      </c>
      <c r="Q80" s="64"/>
      <c r="R80" s="75">
        <f>+'Ark1'!AA2132</f>
        <v>28.033061415645072</v>
      </c>
      <c r="S80" s="49">
        <f>+'Ark1'!AB2132</f>
        <v>3.6826076579665425</v>
      </c>
      <c r="T80" s="64">
        <f>+'Ark1'!AC2132</f>
        <v>-61.397939233817112</v>
      </c>
      <c r="U80" s="64">
        <f t="shared" si="11"/>
        <v>17.379746835443036</v>
      </c>
      <c r="V80" s="49">
        <f>+'Ark1'!V2132</f>
        <v>14.759650400582663</v>
      </c>
      <c r="W80" s="99">
        <f>+'Ark1'!X2132</f>
        <v>148.72987716201419</v>
      </c>
      <c r="X80" s="39"/>
      <c r="Y80" s="11"/>
      <c r="Z80" s="1"/>
      <c r="AA80" s="5"/>
      <c r="AB80"/>
      <c r="AE80"/>
    </row>
    <row r="81" spans="1:31" ht="15.6">
      <c r="A81" s="39"/>
      <c r="B81" s="47">
        <f>+'Ark1'!C2133</f>
        <v>2016</v>
      </c>
      <c r="C81" s="47">
        <f>+'Ark1'!G2133</f>
        <v>3</v>
      </c>
      <c r="D81" s="48" t="s">
        <v>57</v>
      </c>
      <c r="E81" s="48">
        <v>2</v>
      </c>
      <c r="F81" s="48" t="s">
        <v>10</v>
      </c>
      <c r="G81" s="47">
        <f>+'Ark1'!Q2133</f>
        <v>29</v>
      </c>
      <c r="H81" s="47"/>
      <c r="I81" s="64">
        <f>+'Ark1'!R2133</f>
        <v>1201</v>
      </c>
      <c r="J81" s="47"/>
      <c r="K81" s="64">
        <f>+'Ark1'!S2133</f>
        <v>1190</v>
      </c>
      <c r="L81" s="99">
        <f>+'Ark1'!T2133</f>
        <v>30.428173296174311</v>
      </c>
      <c r="M81" s="99">
        <f>+'Ark1'!U2133</f>
        <v>29.850839120126377</v>
      </c>
      <c r="N81" s="49">
        <f>+'Ark1'!W2133</f>
        <v>58.188235294117646</v>
      </c>
      <c r="O81" s="47"/>
      <c r="P81" s="64">
        <f>+'Ark1'!Y2133</f>
        <v>132.64412989175688</v>
      </c>
      <c r="Q81" s="64"/>
      <c r="R81" s="75">
        <f>+'Ark1'!AA2133</f>
        <v>23.579045798691343</v>
      </c>
      <c r="S81" s="49">
        <f>+'Ark1'!AB2133</f>
        <v>3.5567234584323191</v>
      </c>
      <c r="T81" s="64">
        <f>+'Ark1'!AC2133</f>
        <v>-58.543900238637519</v>
      </c>
      <c r="U81" s="64">
        <f t="shared" si="11"/>
        <v>41.413793103448278</v>
      </c>
      <c r="V81" s="49">
        <f>+'Ark1'!V2133</f>
        <v>14.679433805162361</v>
      </c>
      <c r="W81" s="99">
        <f>+'Ark1'!X2133</f>
        <v>144.89875266458156</v>
      </c>
      <c r="X81" s="39"/>
      <c r="Y81" s="11"/>
      <c r="Z81" s="1"/>
      <c r="AA81" s="5"/>
      <c r="AB81"/>
      <c r="AE81"/>
    </row>
    <row r="82" spans="1:31" ht="15.6">
      <c r="A82" s="39"/>
      <c r="B82" s="47">
        <f>+'Ark1'!C2134</f>
        <v>2016</v>
      </c>
      <c r="C82" s="47">
        <f>+'Ark1'!G2134</f>
        <v>4</v>
      </c>
      <c r="D82" s="48" t="s">
        <v>7</v>
      </c>
      <c r="E82" s="48">
        <v>1</v>
      </c>
      <c r="F82" s="48" t="s">
        <v>53</v>
      </c>
      <c r="G82" s="47">
        <f>+'Ark1'!Q2134</f>
        <v>1</v>
      </c>
      <c r="H82" s="47"/>
      <c r="I82" s="64">
        <f>+'Ark1'!R2134</f>
        <v>8</v>
      </c>
      <c r="J82" s="47"/>
      <c r="K82" s="64">
        <f>+'Ark1'!S2134</f>
        <v>8</v>
      </c>
      <c r="L82" s="99">
        <f>+'Ark1'!T2134</f>
        <v>7.7669902912621378</v>
      </c>
      <c r="M82" s="99">
        <f>+'Ark1'!U2134</f>
        <v>6.9196006305832878</v>
      </c>
      <c r="N82" s="49">
        <f>+'Ark1'!W2134</f>
        <v>60.25</v>
      </c>
      <c r="O82" s="47"/>
      <c r="P82" s="64">
        <f>+'Ark1'!Y2134</f>
        <v>123.45</v>
      </c>
      <c r="Q82" s="64"/>
      <c r="R82" s="75">
        <f>+'Ark1'!AA2134</f>
        <v>18.348296923692995</v>
      </c>
      <c r="S82" s="49">
        <f>+'Ark1'!AB2134</f>
        <v>1.3919410907075049</v>
      </c>
      <c r="T82" s="64">
        <f>+'Ark1'!AC2134</f>
        <v>-76.400517614733403</v>
      </c>
      <c r="U82" s="64">
        <f t="shared" si="11"/>
        <v>8</v>
      </c>
      <c r="V82" s="49">
        <f>+'Ark1'!V2134</f>
        <v>16.25</v>
      </c>
      <c r="W82" s="99">
        <f>+'Ark1'!X2134</f>
        <v>133.7486457204767</v>
      </c>
      <c r="X82" s="39"/>
      <c r="Y82" s="11"/>
      <c r="Z82" s="1"/>
      <c r="AA82" s="5"/>
      <c r="AB82"/>
      <c r="AE82"/>
    </row>
    <row r="83" spans="1:31" ht="15.6">
      <c r="A83" s="39"/>
      <c r="B83" s="47">
        <f>+'Ark1'!C2135</f>
        <v>2016</v>
      </c>
      <c r="C83" s="47">
        <f>+'Ark1'!G2135</f>
        <v>4</v>
      </c>
      <c r="D83" s="48" t="s">
        <v>7</v>
      </c>
      <c r="E83" s="48">
        <v>2</v>
      </c>
      <c r="F83" s="48" t="s">
        <v>10</v>
      </c>
      <c r="G83" s="47">
        <f>+'Ark1'!Q2135</f>
        <v>8</v>
      </c>
      <c r="H83" s="47"/>
      <c r="I83" s="64">
        <f>+'Ark1'!R2135</f>
        <v>95</v>
      </c>
      <c r="J83" s="47"/>
      <c r="K83" s="64">
        <f>+'Ark1'!S2135</f>
        <v>95</v>
      </c>
      <c r="L83" s="99">
        <f>+'Ark1'!T2135</f>
        <v>92.233009708737882</v>
      </c>
      <c r="M83" s="99">
        <f>+'Ark1'!U2135</f>
        <v>93.080399369416668</v>
      </c>
      <c r="N83" s="49">
        <f>+'Ark1'!W2135</f>
        <v>62.652631578947378</v>
      </c>
      <c r="O83" s="47"/>
      <c r="P83" s="64">
        <f>+'Ark1'!Y2135</f>
        <v>139.84105263157889</v>
      </c>
      <c r="Q83" s="64"/>
      <c r="R83" s="75">
        <f>+'Ark1'!AA2135</f>
        <v>26.861188964306557</v>
      </c>
      <c r="S83" s="49">
        <f>+'Ark1'!AB2135</f>
        <v>1.5062565731859887</v>
      </c>
      <c r="T83" s="64">
        <f>+'Ark1'!AC2135</f>
        <v>-54.264208587496199</v>
      </c>
      <c r="U83" s="64">
        <f t="shared" si="11"/>
        <v>11.875</v>
      </c>
      <c r="V83" s="49">
        <f>+'Ark1'!V2135</f>
        <v>16.905263157894741</v>
      </c>
      <c r="W83" s="99">
        <f>+'Ark1'!X2135</f>
        <v>151.50709927581681</v>
      </c>
      <c r="X83" s="39"/>
      <c r="Y83" s="11"/>
      <c r="Z83" s="1"/>
      <c r="AA83" s="5"/>
      <c r="AB83"/>
      <c r="AE83"/>
    </row>
    <row r="84" spans="1:31" ht="15.6">
      <c r="A84" s="39"/>
      <c r="B84" s="47">
        <f>+'Ark1'!C2136</f>
        <v>2015</v>
      </c>
      <c r="C84" s="47">
        <f>+'Ark1'!G2136</f>
        <v>1</v>
      </c>
      <c r="D84" s="48" t="s">
        <v>4</v>
      </c>
      <c r="E84" s="48">
        <v>1</v>
      </c>
      <c r="F84" s="48" t="s">
        <v>53</v>
      </c>
      <c r="G84" s="47">
        <f>+'Ark1'!Q2136</f>
        <v>13</v>
      </c>
      <c r="H84" s="47"/>
      <c r="I84" s="64">
        <f>+'Ark1'!R2136</f>
        <v>35</v>
      </c>
      <c r="J84" s="47"/>
      <c r="K84" s="64">
        <f>+'Ark1'!S2136</f>
        <v>35</v>
      </c>
      <c r="L84" s="99">
        <f>+'Ark1'!T2136</f>
        <v>1.3227513227513228</v>
      </c>
      <c r="M84" s="99">
        <f>+'Ark1'!U2136</f>
        <v>1.2752946890416379</v>
      </c>
      <c r="N84" s="49">
        <f>+'Ark1'!W2136</f>
        <v>58.828571428571443</v>
      </c>
      <c r="O84" s="47"/>
      <c r="P84" s="64">
        <f>+'Ark1'!Y2136</f>
        <v>127.83714285714288</v>
      </c>
      <c r="Q84" s="64"/>
      <c r="R84" s="75">
        <f>+'Ark1'!AA2136</f>
        <v>23.389302630711796</v>
      </c>
      <c r="S84" s="49">
        <f>+'Ark1'!AB2136</f>
        <v>2.6990550122558208</v>
      </c>
      <c r="T84" s="64">
        <f>+'Ark1'!AC2136</f>
        <v>-59.487120068854573</v>
      </c>
      <c r="U84" s="64">
        <f t="shared" si="11"/>
        <v>2.6923076923076925</v>
      </c>
      <c r="V84" s="49">
        <f>+'Ark1'!V2136</f>
        <v>15.371428571428575</v>
      </c>
      <c r="W84" s="99">
        <f>+'Ark1'!X2136</f>
        <v>138.50177991023065</v>
      </c>
      <c r="X84" s="39"/>
      <c r="Y84" s="11"/>
      <c r="Z84" s="11"/>
      <c r="AA84" s="5"/>
      <c r="AB84"/>
      <c r="AE84"/>
    </row>
    <row r="85" spans="1:31" ht="15.6">
      <c r="A85" s="39"/>
      <c r="B85" s="47">
        <f>+'Ark1'!C2137</f>
        <v>2015</v>
      </c>
      <c r="C85" s="47">
        <f>+'Ark1'!G2137</f>
        <v>1</v>
      </c>
      <c r="D85" s="48" t="s">
        <v>4</v>
      </c>
      <c r="E85" s="48">
        <v>2</v>
      </c>
      <c r="F85" s="48" t="s">
        <v>10</v>
      </c>
      <c r="G85" s="47">
        <f>+'Ark1'!Q2137</f>
        <v>108</v>
      </c>
      <c r="H85" s="47"/>
      <c r="I85" s="64">
        <f>+'Ark1'!R2137</f>
        <v>2611</v>
      </c>
      <c r="J85" s="47"/>
      <c r="K85" s="64">
        <f>+'Ark1'!S2137</f>
        <v>2611</v>
      </c>
      <c r="L85" s="99">
        <f>+'Ark1'!T2137</f>
        <v>98.67724867724867</v>
      </c>
      <c r="M85" s="99">
        <f>+'Ark1'!U2137</f>
        <v>98.724705310958385</v>
      </c>
      <c r="N85" s="49">
        <f>+'Ark1'!W2137</f>
        <v>59.117962466487938</v>
      </c>
      <c r="O85" s="47"/>
      <c r="P85" s="64">
        <f>+'Ark1'!Y2137</f>
        <v>132.65802374569131</v>
      </c>
      <c r="Q85" s="64"/>
      <c r="R85" s="75">
        <f>+'Ark1'!AA2137</f>
        <v>28.190267662540968</v>
      </c>
      <c r="S85" s="49">
        <f>+'Ark1'!AB2137</f>
        <v>3.9632391400424529</v>
      </c>
      <c r="T85" s="64">
        <f>+'Ark1'!AC2137</f>
        <v>-45.604994619571613</v>
      </c>
      <c r="U85" s="64">
        <f t="shared" ref="U85:U148" si="17">+I85/G85</f>
        <v>24.175925925925927</v>
      </c>
      <c r="V85" s="49">
        <f>+'Ark1'!V2137</f>
        <v>15.208732286480277</v>
      </c>
      <c r="W85" s="99">
        <f>+'Ark1'!X2137</f>
        <v>143.72483612750949</v>
      </c>
      <c r="X85" s="39"/>
      <c r="Y85" s="11"/>
      <c r="Z85" s="11"/>
      <c r="AA85" s="5"/>
      <c r="AB85"/>
      <c r="AE85"/>
    </row>
    <row r="86" spans="1:31" ht="15.6">
      <c r="A86" s="39"/>
      <c r="B86" s="47">
        <f>+'Ark1'!C2138</f>
        <v>2015</v>
      </c>
      <c r="C86" s="47">
        <f>+'Ark1'!G2138</f>
        <v>2</v>
      </c>
      <c r="D86" s="48" t="s">
        <v>5</v>
      </c>
      <c r="E86" s="48">
        <v>1</v>
      </c>
      <c r="F86" s="48" t="s">
        <v>53</v>
      </c>
      <c r="G86" s="47">
        <f>+'Ark1'!Q2138</f>
        <v>8</v>
      </c>
      <c r="H86" s="47"/>
      <c r="I86" s="64">
        <f>+'Ark1'!R2138</f>
        <v>22</v>
      </c>
      <c r="J86" s="47"/>
      <c r="K86" s="64">
        <f>+'Ark1'!S2138</f>
        <v>22</v>
      </c>
      <c r="L86" s="99">
        <f>+'Ark1'!T2138</f>
        <v>0.95818815331010432</v>
      </c>
      <c r="M86" s="99">
        <f>+'Ark1'!U2138</f>
        <v>0.87837730873695985</v>
      </c>
      <c r="N86" s="49">
        <f>+'Ark1'!W2138</f>
        <v>58.5</v>
      </c>
      <c r="O86" s="47"/>
      <c r="P86" s="64">
        <f>+'Ark1'!Y2138</f>
        <v>123.58181818181821</v>
      </c>
      <c r="Q86" s="64"/>
      <c r="R86" s="75">
        <f>+'Ark1'!AA2138</f>
        <v>34.631575665248725</v>
      </c>
      <c r="S86" s="49">
        <f>+'Ark1'!AB2138</f>
        <v>1.9481926356124404</v>
      </c>
      <c r="T86" s="64">
        <f>+'Ark1'!AC2138</f>
        <v>-32.560417542702297</v>
      </c>
      <c r="U86" s="64">
        <f t="shared" si="17"/>
        <v>2.75</v>
      </c>
      <c r="V86" s="49">
        <f>+'Ark1'!V2138</f>
        <v>15.090909090909092</v>
      </c>
      <c r="W86" s="99">
        <f>+'Ark1'!X2138</f>
        <v>133.89146065202399</v>
      </c>
      <c r="X86" s="39"/>
      <c r="Y86" s="11"/>
      <c r="Z86" s="11"/>
      <c r="AA86" s="5"/>
      <c r="AB86"/>
      <c r="AE86"/>
    </row>
    <row r="87" spans="1:31" ht="15.6">
      <c r="A87" s="39"/>
      <c r="B87" s="47">
        <f>+'Ark1'!C2139</f>
        <v>2015</v>
      </c>
      <c r="C87" s="47">
        <f>+'Ark1'!G2139</f>
        <v>2</v>
      </c>
      <c r="D87" s="48" t="s">
        <v>5</v>
      </c>
      <c r="E87" s="48">
        <v>2</v>
      </c>
      <c r="F87" s="48" t="s">
        <v>10</v>
      </c>
      <c r="G87" s="47">
        <f>+'Ark1'!Q2139</f>
        <v>102</v>
      </c>
      <c r="H87" s="47"/>
      <c r="I87" s="64">
        <f>+'Ark1'!R2139</f>
        <v>2274</v>
      </c>
      <c r="J87" s="47"/>
      <c r="K87" s="64">
        <f>+'Ark1'!S2139</f>
        <v>2274</v>
      </c>
      <c r="L87" s="99">
        <f>+'Ark1'!T2139</f>
        <v>99.041811846689882</v>
      </c>
      <c r="M87" s="99">
        <f>+'Ark1'!U2139</f>
        <v>99.121622691263042</v>
      </c>
      <c r="N87" s="49">
        <f>+'Ark1'!W2139</f>
        <v>60.286719437115238</v>
      </c>
      <c r="O87" s="47"/>
      <c r="P87" s="64">
        <f>+'Ark1'!Y2139</f>
        <v>134.91930518909405</v>
      </c>
      <c r="Q87" s="64"/>
      <c r="R87" s="75">
        <f>+'Ark1'!AA2139</f>
        <v>28.82769759896992</v>
      </c>
      <c r="S87" s="49">
        <f>+'Ark1'!AB2139</f>
        <v>3.6385178566350489</v>
      </c>
      <c r="T87" s="64">
        <f>+'Ark1'!AC2139</f>
        <v>-58.307331038960641</v>
      </c>
      <c r="U87" s="64">
        <f t="shared" si="17"/>
        <v>22.294117647058822</v>
      </c>
      <c r="V87" s="49">
        <f>+'Ark1'!V2139</f>
        <v>15.763852242744059</v>
      </c>
      <c r="W87" s="99">
        <f>+'Ark1'!X2139</f>
        <v>146.17476185167291</v>
      </c>
      <c r="X87" s="39"/>
      <c r="Y87" s="11"/>
      <c r="Z87" s="11"/>
      <c r="AA87" s="5"/>
      <c r="AB87"/>
      <c r="AE87"/>
    </row>
    <row r="88" spans="1:31" ht="15.6">
      <c r="A88" s="39"/>
      <c r="B88" s="47">
        <f>+'Ark1'!C2140</f>
        <v>2015</v>
      </c>
      <c r="C88" s="47">
        <f>+'Ark1'!G2140</f>
        <v>3</v>
      </c>
      <c r="D88" s="48" t="s">
        <v>57</v>
      </c>
      <c r="E88" s="48">
        <v>1</v>
      </c>
      <c r="F88" s="48" t="s">
        <v>53</v>
      </c>
      <c r="G88" s="47">
        <f>+'Ark1'!Q2140</f>
        <v>160</v>
      </c>
      <c r="H88" s="47"/>
      <c r="I88" s="64">
        <f>+'Ark1'!R2140</f>
        <v>2561</v>
      </c>
      <c r="J88" s="47"/>
      <c r="K88" s="64">
        <f>+'Ark1'!S2140</f>
        <v>2541</v>
      </c>
      <c r="L88" s="99">
        <f>+'Ark1'!T2140</f>
        <v>67.129750982961994</v>
      </c>
      <c r="M88" s="99">
        <f>+'Ark1'!U2140</f>
        <v>66.61762358576523</v>
      </c>
      <c r="N88" s="49">
        <f>+'Ark1'!W2140</f>
        <v>57.602518693427776</v>
      </c>
      <c r="O88" s="47"/>
      <c r="P88" s="64">
        <f>+'Ark1'!Y2140</f>
        <v>134.77411167512673</v>
      </c>
      <c r="Q88" s="64"/>
      <c r="R88" s="75">
        <f>+'Ark1'!AA2140</f>
        <v>28.58749911669512</v>
      </c>
      <c r="S88" s="49">
        <f>+'Ark1'!AB2140</f>
        <v>4.1840077027482172</v>
      </c>
      <c r="T88" s="64">
        <f>+'Ark1'!AC2140</f>
        <v>-63.050426258859183</v>
      </c>
      <c r="U88" s="64">
        <f t="shared" si="17"/>
        <v>16.006250000000001</v>
      </c>
      <c r="V88" s="49">
        <f>+'Ark1'!V2140</f>
        <v>14.30261616556033</v>
      </c>
      <c r="W88" s="99">
        <f>+'Ark1'!X2140</f>
        <v>146.75423459569222</v>
      </c>
      <c r="X88" s="39"/>
      <c r="Y88" s="11"/>
      <c r="Z88" s="5"/>
      <c r="AA88" s="5"/>
      <c r="AB88"/>
      <c r="AE88"/>
    </row>
    <row r="89" spans="1:31" ht="15.6">
      <c r="A89" s="39"/>
      <c r="B89" s="47">
        <f>+'Ark1'!C2141</f>
        <v>2015</v>
      </c>
      <c r="C89" s="47">
        <f>+'Ark1'!G2141</f>
        <v>3</v>
      </c>
      <c r="D89" s="48" t="s">
        <v>57</v>
      </c>
      <c r="E89" s="48">
        <v>2</v>
      </c>
      <c r="F89" s="48" t="s">
        <v>10</v>
      </c>
      <c r="G89" s="47">
        <f>+'Ark1'!Q2141</f>
        <v>34</v>
      </c>
      <c r="H89" s="47"/>
      <c r="I89" s="64">
        <f>+'Ark1'!R2141</f>
        <v>1254</v>
      </c>
      <c r="J89" s="47"/>
      <c r="K89" s="64">
        <f>+'Ark1'!S2141</f>
        <v>1246</v>
      </c>
      <c r="L89" s="99">
        <f>+'Ark1'!T2141</f>
        <v>32.870249017038006</v>
      </c>
      <c r="M89" s="99">
        <f>+'Ark1'!U2141</f>
        <v>33.382376414234777</v>
      </c>
      <c r="N89" s="49">
        <f>+'Ark1'!W2141</f>
        <v>56.492776886035294</v>
      </c>
      <c r="O89" s="47"/>
      <c r="P89" s="64">
        <f>+'Ark1'!Y2141</f>
        <v>137.92615629984061</v>
      </c>
      <c r="Q89" s="64"/>
      <c r="R89" s="75">
        <f>+'Ark1'!AA2141</f>
        <v>26.927148444912856</v>
      </c>
      <c r="S89" s="49">
        <f>+'Ark1'!AB2141</f>
        <v>4.4946405566548702</v>
      </c>
      <c r="T89" s="64">
        <f>+'Ark1'!AC2141</f>
        <v>-61.375836590601807</v>
      </c>
      <c r="U89" s="64">
        <f t="shared" si="17"/>
        <v>36.882352941176471</v>
      </c>
      <c r="V89" s="49">
        <f>+'Ark1'!V2141</f>
        <v>13.634768740031898</v>
      </c>
      <c r="W89" s="99">
        <f>+'Ark1'!X2141</f>
        <v>150.14488846957349</v>
      </c>
      <c r="X89" s="39"/>
      <c r="Y89" s="11"/>
      <c r="Z89" s="5"/>
      <c r="AA89" s="5"/>
      <c r="AB89"/>
      <c r="AE89"/>
    </row>
    <row r="90" spans="1:31" ht="15.6">
      <c r="A90" s="39"/>
      <c r="B90" s="47">
        <f>+'Ark1'!C2142</f>
        <v>2015</v>
      </c>
      <c r="C90" s="47">
        <f>+'Ark1'!G2142</f>
        <v>4</v>
      </c>
      <c r="D90" s="48" t="s">
        <v>7</v>
      </c>
      <c r="E90" s="48">
        <v>1</v>
      </c>
      <c r="F90" s="48" t="s">
        <v>53</v>
      </c>
      <c r="G90" s="47">
        <f>+'Ark1'!Q2142</f>
        <v>3</v>
      </c>
      <c r="H90" s="47"/>
      <c r="I90" s="64">
        <f>+'Ark1'!R2142</f>
        <v>27</v>
      </c>
      <c r="J90" s="47"/>
      <c r="K90" s="64">
        <f>+'Ark1'!S2142</f>
        <v>27</v>
      </c>
      <c r="L90" s="99">
        <f>+'Ark1'!T2142</f>
        <v>10</v>
      </c>
      <c r="M90" s="99">
        <f>+'Ark1'!U2142</f>
        <v>9.9657692901631751</v>
      </c>
      <c r="N90" s="49">
        <f>+'Ark1'!W2142</f>
        <v>55</v>
      </c>
      <c r="O90" s="47"/>
      <c r="P90" s="64">
        <f>+'Ark1'!Y2142</f>
        <v>143.41111111111113</v>
      </c>
      <c r="Q90" s="64"/>
      <c r="R90" s="75">
        <f>+'Ark1'!AA2142</f>
        <v>58.087254503913918</v>
      </c>
      <c r="S90" s="49">
        <f>+'Ark1'!AB2142</f>
        <v>9.6070961427632344</v>
      </c>
      <c r="T90" s="64">
        <f>+'Ark1'!AC2142</f>
        <v>-95.993682903265437</v>
      </c>
      <c r="U90" s="64">
        <f t="shared" si="17"/>
        <v>9</v>
      </c>
      <c r="V90" s="49">
        <f>+'Ark1'!V2142</f>
        <v>13.222222222222221</v>
      </c>
      <c r="W90" s="99">
        <f>+'Ark1'!X2142</f>
        <v>155.37498495244975</v>
      </c>
      <c r="X90" s="39"/>
      <c r="Y90" s="11"/>
      <c r="Z90" s="5"/>
      <c r="AA90" s="5"/>
      <c r="AB90"/>
      <c r="AE90"/>
    </row>
    <row r="91" spans="1:31" ht="15.6">
      <c r="A91" s="39"/>
      <c r="B91" s="47">
        <f>+'Ark1'!C2143</f>
        <v>2015</v>
      </c>
      <c r="C91" s="47">
        <f>+'Ark1'!G2143</f>
        <v>4</v>
      </c>
      <c r="D91" s="48" t="s">
        <v>7</v>
      </c>
      <c r="E91" s="48">
        <v>2</v>
      </c>
      <c r="F91" s="48" t="s">
        <v>10</v>
      </c>
      <c r="G91" s="47">
        <f>+'Ark1'!Q2143</f>
        <v>11</v>
      </c>
      <c r="H91" s="47"/>
      <c r="I91" s="64">
        <f>+'Ark1'!R2143</f>
        <v>243</v>
      </c>
      <c r="J91" s="47"/>
      <c r="K91" s="64">
        <f>+'Ark1'!S2143</f>
        <v>243</v>
      </c>
      <c r="L91" s="99">
        <f>+'Ark1'!T2143</f>
        <v>90</v>
      </c>
      <c r="M91" s="99">
        <f>+'Ark1'!U2143</f>
        <v>90.034230709836862</v>
      </c>
      <c r="N91" s="49">
        <f>+'Ark1'!W2143</f>
        <v>62.4238683127572</v>
      </c>
      <c r="O91" s="47"/>
      <c r="P91" s="64">
        <f>+'Ark1'!Y2143</f>
        <v>143.95843621399169</v>
      </c>
      <c r="Q91" s="64"/>
      <c r="R91" s="75">
        <f>+'Ark1'!AA2143</f>
        <v>31.529782785373826</v>
      </c>
      <c r="S91" s="49">
        <f>+'Ark1'!AB2143</f>
        <v>1.8136900109747505</v>
      </c>
      <c r="T91" s="64">
        <f>+'Ark1'!AC2143</f>
        <v>-70.908947916225813</v>
      </c>
      <c r="U91" s="64">
        <f t="shared" si="17"/>
        <v>22.09090909090909</v>
      </c>
      <c r="V91" s="49">
        <f>+'Ark1'!V2143</f>
        <v>16.74074074074074</v>
      </c>
      <c r="W91" s="99">
        <f>+'Ark1'!X2143</f>
        <v>155.96796989598246</v>
      </c>
      <c r="X91" s="39"/>
      <c r="Y91" s="11"/>
      <c r="Z91" s="5"/>
      <c r="AA91" s="5"/>
      <c r="AB91"/>
      <c r="AE91"/>
    </row>
    <row r="92" spans="1:31" ht="15.6">
      <c r="A92" s="39"/>
      <c r="B92" s="47">
        <f>+'Ark1'!C2144</f>
        <v>2014</v>
      </c>
      <c r="C92" s="47">
        <f>+'Ark1'!G2144</f>
        <v>1</v>
      </c>
      <c r="D92" s="48" t="s">
        <v>4</v>
      </c>
      <c r="E92" s="48">
        <v>1</v>
      </c>
      <c r="F92" s="48" t="s">
        <v>53</v>
      </c>
      <c r="G92" s="47">
        <f>+'Ark1'!Q2144</f>
        <v>6</v>
      </c>
      <c r="H92" s="47"/>
      <c r="I92" s="64">
        <f>+'Ark1'!R2144</f>
        <v>21</v>
      </c>
      <c r="J92" s="47"/>
      <c r="K92" s="64">
        <f>+'Ark1'!S2144</f>
        <v>21</v>
      </c>
      <c r="L92" s="99">
        <f>+'Ark1'!T2144</f>
        <v>0.77348066298342533</v>
      </c>
      <c r="M92" s="99">
        <f>+'Ark1'!U2144</f>
        <v>0.68808473460634478</v>
      </c>
      <c r="N92" s="49">
        <f>+'Ark1'!W2144</f>
        <v>59.238095238095248</v>
      </c>
      <c r="O92" s="47"/>
      <c r="P92" s="64">
        <f>+'Ark1'!Y2144</f>
        <v>118.62380952380953</v>
      </c>
      <c r="Q92" s="64"/>
      <c r="R92" s="75">
        <f>+'Ark1'!AA2144</f>
        <v>21.127682241933055</v>
      </c>
      <c r="S92" s="49">
        <f>+'Ark1'!AB2144</f>
        <v>2.1581465130713942</v>
      </c>
      <c r="T92" s="64">
        <f>+'Ark1'!AC2144</f>
        <v>-58.151645324298727</v>
      </c>
      <c r="U92" s="64">
        <f t="shared" si="17"/>
        <v>3.5</v>
      </c>
      <c r="V92" s="49">
        <f>+'Ark1'!V2144</f>
        <v>15.571428571428577</v>
      </c>
      <c r="W92" s="99">
        <f>+'Ark1'!X2144</f>
        <v>128.51983697054121</v>
      </c>
      <c r="X92" s="39"/>
      <c r="Y92" s="11"/>
      <c r="Z92" s="5"/>
      <c r="AA92" s="5"/>
      <c r="AB92"/>
      <c r="AE92"/>
    </row>
    <row r="93" spans="1:31" ht="15.6">
      <c r="A93" s="39"/>
      <c r="B93" s="47">
        <f>+'Ark1'!C2145</f>
        <v>2014</v>
      </c>
      <c r="C93" s="47">
        <f>+'Ark1'!G2145</f>
        <v>1</v>
      </c>
      <c r="D93" s="48" t="s">
        <v>4</v>
      </c>
      <c r="E93" s="48">
        <v>2</v>
      </c>
      <c r="F93" s="48" t="s">
        <v>10</v>
      </c>
      <c r="G93" s="47">
        <f>+'Ark1'!Q2145</f>
        <v>113</v>
      </c>
      <c r="H93" s="47"/>
      <c r="I93" s="64">
        <f>+'Ark1'!R2145</f>
        <v>2694</v>
      </c>
      <c r="J93" s="47"/>
      <c r="K93" s="64">
        <f>+'Ark1'!S2145</f>
        <v>2692</v>
      </c>
      <c r="L93" s="99">
        <f>+'Ark1'!T2145</f>
        <v>99.226519337016569</v>
      </c>
      <c r="M93" s="99">
        <f>+'Ark1'!U2145</f>
        <v>99.311915265393679</v>
      </c>
      <c r="N93" s="49">
        <f>+'Ark1'!W2145</f>
        <v>59.923476968796443</v>
      </c>
      <c r="O93" s="47"/>
      <c r="P93" s="64">
        <f>+'Ark1'!Y2145</f>
        <v>133.4605790645881</v>
      </c>
      <c r="Q93" s="64"/>
      <c r="R93" s="75">
        <f>+'Ark1'!AA2145</f>
        <v>28.447389170134631</v>
      </c>
      <c r="S93" s="49">
        <f>+'Ark1'!AB2145</f>
        <v>3.4979423082884216</v>
      </c>
      <c r="T93" s="64">
        <f>+'Ark1'!AC2145</f>
        <v>-46.245631780479265</v>
      </c>
      <c r="U93" s="64">
        <f t="shared" si="17"/>
        <v>23.840707964601769</v>
      </c>
      <c r="V93" s="49">
        <f>+'Ark1'!V2145</f>
        <v>16.534521158129177</v>
      </c>
      <c r="W93" s="99">
        <f>+'Ark1'!X2145</f>
        <v>144.70529992817401</v>
      </c>
      <c r="X93" s="39"/>
      <c r="Y93" s="11"/>
      <c r="Z93" s="5"/>
      <c r="AA93" s="5"/>
      <c r="AB93"/>
      <c r="AE93"/>
    </row>
    <row r="94" spans="1:31" ht="15.6">
      <c r="A94" s="39"/>
      <c r="B94" s="47">
        <f>+'Ark1'!C2146</f>
        <v>2014</v>
      </c>
      <c r="C94" s="47">
        <f>+'Ark1'!G2146</f>
        <v>2</v>
      </c>
      <c r="D94" s="48" t="s">
        <v>5</v>
      </c>
      <c r="E94" s="48">
        <v>1</v>
      </c>
      <c r="F94" s="48" t="s">
        <v>53</v>
      </c>
      <c r="G94" s="47">
        <f>+'Ark1'!Q2146</f>
        <v>12</v>
      </c>
      <c r="H94" s="47"/>
      <c r="I94" s="64">
        <f>+'Ark1'!R2146</f>
        <v>35</v>
      </c>
      <c r="J94" s="47"/>
      <c r="K94" s="64">
        <f>+'Ark1'!S2146</f>
        <v>34</v>
      </c>
      <c r="L94" s="99">
        <f>+'Ark1'!T2146</f>
        <v>1.76056338028169</v>
      </c>
      <c r="M94" s="99">
        <f>+'Ark1'!U2146</f>
        <v>1.5231148296522121</v>
      </c>
      <c r="N94" s="49">
        <f>+'Ark1'!W2146</f>
        <v>59.029411764705877</v>
      </c>
      <c r="O94" s="47"/>
      <c r="P94" s="64">
        <f>+'Ark1'!Y2146</f>
        <v>117.84</v>
      </c>
      <c r="Q94" s="64"/>
      <c r="R94" s="75">
        <f>+'Ark1'!AA2146</f>
        <v>28.65471874882715</v>
      </c>
      <c r="S94" s="49">
        <f>+'Ark1'!AB2146</f>
        <v>2.3699751068144552</v>
      </c>
      <c r="T94" s="64">
        <f>+'Ark1'!AC2146</f>
        <v>-26.037804964886671</v>
      </c>
      <c r="U94" s="64">
        <f t="shared" si="17"/>
        <v>2.9166666666666665</v>
      </c>
      <c r="V94" s="49">
        <f>+'Ark1'!V2146</f>
        <v>17.628571428571437</v>
      </c>
      <c r="W94" s="99">
        <f>+'Ark1'!X2146</f>
        <v>130.74137130475157</v>
      </c>
      <c r="X94" s="39"/>
      <c r="Y94" s="11"/>
      <c r="Z94" s="5"/>
      <c r="AA94" s="5"/>
      <c r="AB94"/>
      <c r="AE94"/>
    </row>
    <row r="95" spans="1:31" ht="15.6">
      <c r="A95" s="39"/>
      <c r="B95" s="47">
        <f>+'Ark1'!C2147</f>
        <v>2014</v>
      </c>
      <c r="C95" s="47">
        <f>+'Ark1'!G2147</f>
        <v>2</v>
      </c>
      <c r="D95" s="48" t="s">
        <v>5</v>
      </c>
      <c r="E95" s="48">
        <v>2</v>
      </c>
      <c r="F95" s="48" t="s">
        <v>10</v>
      </c>
      <c r="G95" s="47">
        <f>+'Ark1'!Q2147</f>
        <v>100</v>
      </c>
      <c r="H95" s="47"/>
      <c r="I95" s="64">
        <f>+'Ark1'!R2147</f>
        <v>1953</v>
      </c>
      <c r="J95" s="47"/>
      <c r="K95" s="64">
        <f>+'Ark1'!S2147</f>
        <v>1952</v>
      </c>
      <c r="L95" s="99">
        <f>+'Ark1'!T2147</f>
        <v>98.239436619718319</v>
      </c>
      <c r="M95" s="99">
        <f>+'Ark1'!U2147</f>
        <v>98.476885170347771</v>
      </c>
      <c r="N95" s="49">
        <f>+'Ark1'!W2147</f>
        <v>59.461577868852466</v>
      </c>
      <c r="O95" s="47"/>
      <c r="P95" s="64">
        <f>+'Ark1'!Y2147</f>
        <v>136.54009216589881</v>
      </c>
      <c r="Q95" s="64"/>
      <c r="R95" s="75">
        <f>+'Ark1'!AA2147</f>
        <v>29.842013505798882</v>
      </c>
      <c r="S95" s="49">
        <f>+'Ark1'!AB2147</f>
        <v>3.7260930800877303</v>
      </c>
      <c r="T95" s="64">
        <f>+'Ark1'!AC2147</f>
        <v>-59.332319611552101</v>
      </c>
      <c r="U95" s="64">
        <f t="shared" si="17"/>
        <v>19.53</v>
      </c>
      <c r="V95" s="49">
        <f>+'Ark1'!V2147</f>
        <v>15.929851510496675</v>
      </c>
      <c r="W95" s="99">
        <f>+'Ark1'!X2147</f>
        <v>148.03688411139578</v>
      </c>
      <c r="X95" s="39"/>
      <c r="Y95" s="11"/>
      <c r="Z95" s="5"/>
      <c r="AA95" s="5"/>
      <c r="AB95"/>
      <c r="AE95"/>
    </row>
    <row r="96" spans="1:31" ht="15.6">
      <c r="A96" s="39"/>
      <c r="B96" s="47">
        <f>+'Ark1'!C2148</f>
        <v>2014</v>
      </c>
      <c r="C96" s="47">
        <f>+'Ark1'!G2148</f>
        <v>3</v>
      </c>
      <c r="D96" s="48" t="s">
        <v>57</v>
      </c>
      <c r="E96" s="48">
        <v>1</v>
      </c>
      <c r="F96" s="48" t="s">
        <v>53</v>
      </c>
      <c r="G96" s="47">
        <f>+'Ark1'!Q2148</f>
        <v>191</v>
      </c>
      <c r="H96" s="47"/>
      <c r="I96" s="64">
        <f>+'Ark1'!R2148</f>
        <v>2773</v>
      </c>
      <c r="J96" s="47"/>
      <c r="K96" s="64">
        <f>+'Ark1'!S2148</f>
        <v>2743</v>
      </c>
      <c r="L96" s="99">
        <f>+'Ark1'!T2148</f>
        <v>75.599781897491809</v>
      </c>
      <c r="M96" s="99">
        <f>+'Ark1'!U2148</f>
        <v>76.045623796293981</v>
      </c>
      <c r="N96" s="49">
        <f>+'Ark1'!W2148</f>
        <v>58.84032081662415</v>
      </c>
      <c r="O96" s="47"/>
      <c r="P96" s="64">
        <f>+'Ark1'!Y2148</f>
        <v>133.97612693833369</v>
      </c>
      <c r="Q96" s="64"/>
      <c r="R96" s="75">
        <f>+'Ark1'!AA2148</f>
        <v>29.273745485333055</v>
      </c>
      <c r="S96" s="49">
        <f>+'Ark1'!AB2148</f>
        <v>3.8769846571743929</v>
      </c>
      <c r="T96" s="64">
        <f>+'Ark1'!AC2148</f>
        <v>-63.303183698702384</v>
      </c>
      <c r="U96" s="64">
        <f t="shared" si="17"/>
        <v>14.518324607329843</v>
      </c>
      <c r="V96" s="49">
        <f>+'Ark1'!V2148</f>
        <v>15.622791200865487</v>
      </c>
      <c r="W96" s="99">
        <f>+'Ark1'!X2148</f>
        <v>146.33810240287187</v>
      </c>
      <c r="X96" s="39"/>
      <c r="Y96" s="5"/>
      <c r="Z96" s="5"/>
      <c r="AA96" s="5"/>
      <c r="AB96"/>
      <c r="AE96"/>
    </row>
    <row r="97" spans="1:31" ht="15.6">
      <c r="A97" s="39"/>
      <c r="B97" s="47">
        <f>+'Ark1'!C2149</f>
        <v>2014</v>
      </c>
      <c r="C97" s="47">
        <f>+'Ark1'!G2149</f>
        <v>3</v>
      </c>
      <c r="D97" s="48" t="s">
        <v>57</v>
      </c>
      <c r="E97" s="48">
        <v>2</v>
      </c>
      <c r="F97" s="48" t="s">
        <v>10</v>
      </c>
      <c r="G97" s="47">
        <f>+'Ark1'!Q2149</f>
        <v>35</v>
      </c>
      <c r="H97" s="47"/>
      <c r="I97" s="64">
        <f>+'Ark1'!R2149</f>
        <v>895</v>
      </c>
      <c r="J97" s="47"/>
      <c r="K97" s="64">
        <f>+'Ark1'!S2149</f>
        <v>879</v>
      </c>
      <c r="L97" s="99">
        <f>+'Ark1'!T2149</f>
        <v>24.400218102508184</v>
      </c>
      <c r="M97" s="99">
        <f>+'Ark1'!U2149</f>
        <v>23.954376203706023</v>
      </c>
      <c r="N97" s="49">
        <f>+'Ark1'!W2149</f>
        <v>58.671217292377712</v>
      </c>
      <c r="O97" s="47"/>
      <c r="P97" s="64">
        <f>+'Ark1'!Y2149</f>
        <v>130.75698324022343</v>
      </c>
      <c r="Q97" s="64"/>
      <c r="R97" s="75">
        <f>+'Ark1'!AA2149</f>
        <v>29.089354533047501</v>
      </c>
      <c r="S97" s="49">
        <f>+'Ark1'!AB2149</f>
        <v>4.0955568196133889</v>
      </c>
      <c r="T97" s="64">
        <f>+'Ark1'!AC2149</f>
        <v>-66.153246421899823</v>
      </c>
      <c r="U97" s="64">
        <f t="shared" si="17"/>
        <v>25.571428571428573</v>
      </c>
      <c r="V97" s="49">
        <f>+'Ark1'!V2149</f>
        <v>15.939664804469276</v>
      </c>
      <c r="W97" s="99">
        <f>+'Ark1'!X2149</f>
        <v>143.47918192437839</v>
      </c>
      <c r="X97" s="39"/>
      <c r="Y97"/>
      <c r="Z97"/>
      <c r="AA97"/>
      <c r="AB97"/>
      <c r="AE97"/>
    </row>
    <row r="98" spans="1:31" ht="15.6">
      <c r="A98" s="39"/>
      <c r="B98" s="47">
        <f>+'Ark1'!C2150</f>
        <v>2014</v>
      </c>
      <c r="C98" s="47">
        <f>+'Ark1'!G2150</f>
        <v>4</v>
      </c>
      <c r="D98" s="48" t="s">
        <v>7</v>
      </c>
      <c r="E98" s="48">
        <v>1</v>
      </c>
      <c r="F98" s="48" t="s">
        <v>53</v>
      </c>
      <c r="G98" s="47">
        <f>+'Ark1'!Q2150</f>
        <v>7</v>
      </c>
      <c r="H98" s="47"/>
      <c r="I98" s="64">
        <f>+'Ark1'!R2150</f>
        <v>48</v>
      </c>
      <c r="J98" s="47"/>
      <c r="K98" s="64">
        <f>+'Ark1'!S2150</f>
        <v>44</v>
      </c>
      <c r="L98" s="99">
        <f>+'Ark1'!T2150</f>
        <v>27.272727272727277</v>
      </c>
      <c r="M98" s="99">
        <f>+'Ark1'!U2150</f>
        <v>23.793540015589024</v>
      </c>
      <c r="N98" s="49">
        <f>+'Ark1'!W2150</f>
        <v>60.159090909090899</v>
      </c>
      <c r="O98" s="47"/>
      <c r="P98" s="64">
        <f>+'Ark1'!Y2150</f>
        <v>110.0208333333333</v>
      </c>
      <c r="Q98" s="64"/>
      <c r="R98" s="75">
        <f>+'Ark1'!AA2150</f>
        <v>25.289782913949875</v>
      </c>
      <c r="S98" s="49">
        <f>+'Ark1'!AB2150</f>
        <v>2.5040256843929529</v>
      </c>
      <c r="T98" s="64">
        <f>+'Ark1'!AC2150</f>
        <v>-46.762123359598398</v>
      </c>
      <c r="U98" s="64">
        <f t="shared" si="17"/>
        <v>6.8571428571428568</v>
      </c>
      <c r="V98" s="49">
        <f>+'Ark1'!V2150</f>
        <v>24.604166666666671</v>
      </c>
      <c r="W98" s="99">
        <f>+'Ark1'!X2150</f>
        <v>129.95440592271578</v>
      </c>
      <c r="X98" s="39"/>
      <c r="Y98" s="5"/>
      <c r="Z98"/>
      <c r="AA98" s="5"/>
      <c r="AB98"/>
      <c r="AE98"/>
    </row>
    <row r="99" spans="1:31" ht="15.6">
      <c r="A99" s="39"/>
      <c r="B99" s="47">
        <f>+'Ark1'!C2151</f>
        <v>2014</v>
      </c>
      <c r="C99" s="47">
        <f>+'Ark1'!G2151</f>
        <v>4</v>
      </c>
      <c r="D99" s="48" t="s">
        <v>7</v>
      </c>
      <c r="E99" s="48">
        <v>2</v>
      </c>
      <c r="F99" s="48" t="s">
        <v>10</v>
      </c>
      <c r="G99" s="47">
        <f>+'Ark1'!Q2151</f>
        <v>10</v>
      </c>
      <c r="H99" s="47"/>
      <c r="I99" s="64">
        <f>+'Ark1'!R2151</f>
        <v>128</v>
      </c>
      <c r="J99" s="47"/>
      <c r="K99" s="64">
        <f>+'Ark1'!S2151</f>
        <v>124</v>
      </c>
      <c r="L99" s="99">
        <f>+'Ark1'!T2151</f>
        <v>72.727272727272734</v>
      </c>
      <c r="M99" s="99">
        <f>+'Ark1'!U2151</f>
        <v>76.206459984410998</v>
      </c>
      <c r="N99" s="49">
        <f>+'Ark1'!W2151</f>
        <v>62.967741935483886</v>
      </c>
      <c r="O99" s="47"/>
      <c r="P99" s="64">
        <f>+'Ark1'!Y2151</f>
        <v>132.14140625000002</v>
      </c>
      <c r="Q99" s="64"/>
      <c r="R99" s="75">
        <f>+'Ark1'!AA2151</f>
        <v>28.834677261470006</v>
      </c>
      <c r="S99" s="49">
        <f>+'Ark1'!AB2151</f>
        <v>1.6893188351967943</v>
      </c>
      <c r="T99" s="64">
        <f>+'Ark1'!AC2151</f>
        <v>-34.204127952347562</v>
      </c>
      <c r="U99" s="64">
        <f t="shared" si="17"/>
        <v>12.8</v>
      </c>
      <c r="V99" s="49">
        <f>+'Ark1'!V2151</f>
        <v>19.4453125</v>
      </c>
      <c r="W99" s="99">
        <f>+'Ark1'!X2151</f>
        <v>146.69725081256775</v>
      </c>
      <c r="X99" s="39"/>
      <c r="Y99"/>
      <c r="Z99"/>
      <c r="AA99"/>
      <c r="AB99"/>
      <c r="AE99"/>
    </row>
    <row r="100" spans="1:31" ht="15.6">
      <c r="A100" s="39"/>
      <c r="B100" s="47">
        <f>+'Ark1'!C2152</f>
        <v>2013</v>
      </c>
      <c r="C100" s="47">
        <f>+'Ark1'!G2152</f>
        <v>1</v>
      </c>
      <c r="D100" s="48" t="s">
        <v>4</v>
      </c>
      <c r="E100" s="48">
        <v>1</v>
      </c>
      <c r="F100" s="48" t="s">
        <v>53</v>
      </c>
      <c r="G100" s="47">
        <f>+'Ark1'!Q2152</f>
        <v>9</v>
      </c>
      <c r="H100" s="47"/>
      <c r="I100" s="64">
        <f>+'Ark1'!R2152</f>
        <v>36</v>
      </c>
      <c r="J100" s="47"/>
      <c r="K100" s="64">
        <f>+'Ark1'!S2152</f>
        <v>36</v>
      </c>
      <c r="L100" s="99">
        <f>+'Ark1'!T2152</f>
        <v>1.2508686587908264</v>
      </c>
      <c r="M100" s="99">
        <f>+'Ark1'!U2152</f>
        <v>1.136263335809212</v>
      </c>
      <c r="N100" s="49">
        <f>+'Ark1'!W2152</f>
        <v>59.222222222222221</v>
      </c>
      <c r="O100" s="47"/>
      <c r="P100" s="64">
        <f>+'Ark1'!Y2152</f>
        <v>122.29722222222222</v>
      </c>
      <c r="Q100" s="64"/>
      <c r="R100" s="75">
        <f>+'Ark1'!AA2152</f>
        <v>35.207428872888499</v>
      </c>
      <c r="S100" s="49">
        <f>+'Ark1'!AB2152</f>
        <v>4.4228642749989104</v>
      </c>
      <c r="T100" s="64">
        <f>+'Ark1'!AC2152</f>
        <v>-22.952467263726088</v>
      </c>
      <c r="U100" s="64">
        <f t="shared" si="17"/>
        <v>4</v>
      </c>
      <c r="V100" s="49">
        <f>+'Ark1'!V2152</f>
        <v>15.333333333333337</v>
      </c>
      <c r="W100" s="99">
        <f>+'Ark1'!X2152</f>
        <v>132.49969904899478</v>
      </c>
      <c r="X100" s="39"/>
      <c r="Y100"/>
      <c r="Z100"/>
      <c r="AA100"/>
      <c r="AB100"/>
      <c r="AE100"/>
    </row>
    <row r="101" spans="1:31" ht="15.6">
      <c r="A101" s="39"/>
      <c r="B101" s="47">
        <f>+'Ark1'!C2153</f>
        <v>2013</v>
      </c>
      <c r="C101" s="47">
        <f>+'Ark1'!G2153</f>
        <v>1</v>
      </c>
      <c r="D101" s="48" t="s">
        <v>4</v>
      </c>
      <c r="E101" s="48">
        <v>2</v>
      </c>
      <c r="F101" s="48" t="s">
        <v>10</v>
      </c>
      <c r="G101" s="47">
        <f>+'Ark1'!Q2153</f>
        <v>117</v>
      </c>
      <c r="H101" s="47"/>
      <c r="I101" s="64">
        <f>+'Ark1'!R2153</f>
        <v>2842</v>
      </c>
      <c r="J101" s="47"/>
      <c r="K101" s="64">
        <f>+'Ark1'!S2153</f>
        <v>2842</v>
      </c>
      <c r="L101" s="99">
        <f>+'Ark1'!T2153</f>
        <v>98.749131341209178</v>
      </c>
      <c r="M101" s="99">
        <f>+'Ark1'!U2153</f>
        <v>98.863736664190782</v>
      </c>
      <c r="N101" s="49">
        <f>+'Ark1'!W2153</f>
        <v>59.196692470091499</v>
      </c>
      <c r="O101" s="47"/>
      <c r="P101" s="64">
        <f>+'Ark1'!Y2153</f>
        <v>134.78856439127378</v>
      </c>
      <c r="Q101" s="64"/>
      <c r="R101" s="75">
        <f>+'Ark1'!AA2153</f>
        <v>29.474688256763912</v>
      </c>
      <c r="S101" s="49">
        <f>+'Ark1'!AB2153</f>
        <v>3.7186904967992249</v>
      </c>
      <c r="T101" s="64">
        <f>+'Ark1'!AC2153</f>
        <v>-47.498333776119615</v>
      </c>
      <c r="U101" s="64">
        <f t="shared" si="17"/>
        <v>24.29059829059829</v>
      </c>
      <c r="V101" s="49">
        <f>+'Ark1'!V2153</f>
        <v>16.003870513722731</v>
      </c>
      <c r="W101" s="99">
        <f>+'Ark1'!X2153</f>
        <v>146.03311418339501</v>
      </c>
      <c r="X101" s="39"/>
      <c r="Y101"/>
      <c r="Z101"/>
      <c r="AA101"/>
      <c r="AB101"/>
      <c r="AE101"/>
    </row>
    <row r="102" spans="1:31" ht="15.6">
      <c r="A102" s="39"/>
      <c r="B102" s="47">
        <f>+'Ark1'!C2154</f>
        <v>2013</v>
      </c>
      <c r="C102" s="47">
        <f>+'Ark1'!G2154</f>
        <v>2</v>
      </c>
      <c r="D102" s="48" t="s">
        <v>5</v>
      </c>
      <c r="E102" s="48">
        <v>1</v>
      </c>
      <c r="F102" s="48" t="s">
        <v>53</v>
      </c>
      <c r="G102" s="47">
        <f>+'Ark1'!Q2154</f>
        <v>4</v>
      </c>
      <c r="H102" s="47"/>
      <c r="I102" s="64">
        <f>+'Ark1'!R2154</f>
        <v>8</v>
      </c>
      <c r="J102" s="47"/>
      <c r="K102" s="64">
        <f>+'Ark1'!S2154</f>
        <v>8</v>
      </c>
      <c r="L102" s="99">
        <f>+'Ark1'!T2154</f>
        <v>0.36133694670280031</v>
      </c>
      <c r="M102" s="99">
        <f>+'Ark1'!U2154</f>
        <v>0.29120838975057078</v>
      </c>
      <c r="N102" s="49">
        <f>+'Ark1'!W2154</f>
        <v>58.125</v>
      </c>
      <c r="O102" s="47"/>
      <c r="P102" s="64">
        <f>+'Ark1'!Y2154</f>
        <v>110.6</v>
      </c>
      <c r="Q102" s="64"/>
      <c r="R102" s="75">
        <f>+'Ark1'!AA2154</f>
        <v>25.1406543272048</v>
      </c>
      <c r="S102" s="49">
        <f>+'Ark1'!AB2154</f>
        <v>0.92702481088695809</v>
      </c>
      <c r="T102" s="64">
        <f>+'Ark1'!AC2154</f>
        <v>14.642145749827707</v>
      </c>
      <c r="U102" s="64">
        <f t="shared" si="17"/>
        <v>2</v>
      </c>
      <c r="V102" s="49">
        <f>+'Ark1'!V2154</f>
        <v>24.625</v>
      </c>
      <c r="W102" s="99">
        <f>+'Ark1'!X2154</f>
        <v>119.82665222101843</v>
      </c>
      <c r="X102" s="39"/>
      <c r="Y102"/>
      <c r="Z102"/>
      <c r="AA102"/>
      <c r="AB102"/>
      <c r="AE102"/>
    </row>
    <row r="103" spans="1:31" ht="15.6">
      <c r="A103" s="39"/>
      <c r="B103" s="47">
        <f>+'Ark1'!C2155</f>
        <v>2013</v>
      </c>
      <c r="C103" s="47">
        <f>+'Ark1'!G2155</f>
        <v>2</v>
      </c>
      <c r="D103" s="48" t="s">
        <v>5</v>
      </c>
      <c r="E103" s="48">
        <v>2</v>
      </c>
      <c r="F103" s="48" t="s">
        <v>10</v>
      </c>
      <c r="G103" s="47">
        <f>+'Ark1'!Q2155</f>
        <v>114</v>
      </c>
      <c r="H103" s="47"/>
      <c r="I103" s="64">
        <f>+'Ark1'!R2155</f>
        <v>2206</v>
      </c>
      <c r="J103" s="47"/>
      <c r="K103" s="64">
        <f>+'Ark1'!S2155</f>
        <v>2206</v>
      </c>
      <c r="L103" s="99">
        <f>+'Ark1'!T2155</f>
        <v>99.638663053297179</v>
      </c>
      <c r="M103" s="99">
        <f>+'Ark1'!U2155</f>
        <v>99.708791610249406</v>
      </c>
      <c r="N103" s="49">
        <f>+'Ark1'!W2155</f>
        <v>59.678150498640065</v>
      </c>
      <c r="O103" s="47"/>
      <c r="P103" s="64">
        <f>+'Ark1'!Y2155</f>
        <v>137.33118766999081</v>
      </c>
      <c r="Q103" s="64"/>
      <c r="R103" s="75">
        <f>+'Ark1'!AA2155</f>
        <v>28.739410161198482</v>
      </c>
      <c r="S103" s="49">
        <f>+'Ark1'!AB2155</f>
        <v>3.6604206649316993</v>
      </c>
      <c r="T103" s="64">
        <f>+'Ark1'!AC2155</f>
        <v>-58.985142779511087</v>
      </c>
      <c r="U103" s="64">
        <f t="shared" si="17"/>
        <v>19.350877192982455</v>
      </c>
      <c r="V103" s="49">
        <f>+'Ark1'!V2155</f>
        <v>16.158204895738891</v>
      </c>
      <c r="W103" s="99">
        <f>+'Ark1'!X2155</f>
        <v>148.7878522968482</v>
      </c>
      <c r="X103" s="39"/>
      <c r="Y103"/>
      <c r="Z103"/>
      <c r="AA103"/>
      <c r="AB103"/>
      <c r="AE103"/>
    </row>
    <row r="104" spans="1:31" ht="15.6">
      <c r="A104" s="39"/>
      <c r="B104" s="47">
        <f>+'Ark1'!C2156</f>
        <v>2013</v>
      </c>
      <c r="C104" s="47">
        <f>+'Ark1'!G2156</f>
        <v>3</v>
      </c>
      <c r="D104" s="48" t="s">
        <v>57</v>
      </c>
      <c r="E104" s="48">
        <v>1</v>
      </c>
      <c r="F104" s="48" t="s">
        <v>53</v>
      </c>
      <c r="G104" s="47">
        <f>+'Ark1'!Q2156</f>
        <v>197</v>
      </c>
      <c r="H104" s="47"/>
      <c r="I104" s="64">
        <f>+'Ark1'!R2156</f>
        <v>2744</v>
      </c>
      <c r="J104" s="47"/>
      <c r="K104" s="64">
        <f>+'Ark1'!S2156</f>
        <v>2703</v>
      </c>
      <c r="L104" s="99">
        <f>+'Ark1'!T2156</f>
        <v>74.524714828897345</v>
      </c>
      <c r="M104" s="99">
        <f>+'Ark1'!U2156</f>
        <v>74.437801707058142</v>
      </c>
      <c r="N104" s="49">
        <f>+'Ark1'!W2156</f>
        <v>59.058453570107282</v>
      </c>
      <c r="O104" s="47"/>
      <c r="P104" s="64">
        <f>+'Ark1'!Y2156</f>
        <v>131.30714285714296</v>
      </c>
      <c r="Q104" s="64"/>
      <c r="R104" s="75">
        <f>+'Ark1'!AA2156</f>
        <v>27.545673143572728</v>
      </c>
      <c r="S104" s="49">
        <f>+'Ark1'!AB2156</f>
        <v>3.3918339147410954</v>
      </c>
      <c r="T104" s="64">
        <f>+'Ark1'!AC2156</f>
        <v>-58.088390933512784</v>
      </c>
      <c r="U104" s="64">
        <f t="shared" si="17"/>
        <v>13.928934010152284</v>
      </c>
      <c r="V104" s="49">
        <f>+'Ark1'!V2156</f>
        <v>16.135568513119537</v>
      </c>
      <c r="W104" s="99">
        <f>+'Ark1'!X2156</f>
        <v>143.91348088531171</v>
      </c>
      <c r="X104" s="39"/>
      <c r="Y104"/>
      <c r="Z104"/>
      <c r="AA104"/>
      <c r="AB104"/>
      <c r="AE104"/>
    </row>
    <row r="105" spans="1:31" ht="15.6">
      <c r="A105" s="39"/>
      <c r="B105" s="47">
        <f>+'Ark1'!C2157</f>
        <v>2013</v>
      </c>
      <c r="C105" s="47">
        <f>+'Ark1'!G2157</f>
        <v>3</v>
      </c>
      <c r="D105" s="48" t="s">
        <v>57</v>
      </c>
      <c r="E105" s="48">
        <v>2</v>
      </c>
      <c r="F105" s="48" t="s">
        <v>10</v>
      </c>
      <c r="G105" s="47">
        <f>+'Ark1'!Q2157</f>
        <v>37</v>
      </c>
      <c r="H105" s="47"/>
      <c r="I105" s="64">
        <f>+'Ark1'!R2157</f>
        <v>938</v>
      </c>
      <c r="J105" s="47"/>
      <c r="K105" s="64">
        <f>+'Ark1'!S2157</f>
        <v>922</v>
      </c>
      <c r="L105" s="99">
        <f>+'Ark1'!T2157</f>
        <v>25.475285171102655</v>
      </c>
      <c r="M105" s="99">
        <f>+'Ark1'!U2157</f>
        <v>25.56219829294184</v>
      </c>
      <c r="N105" s="49">
        <f>+'Ark1'!W2157</f>
        <v>58.59110629067245</v>
      </c>
      <c r="O105" s="47"/>
      <c r="P105" s="64">
        <f>+'Ark1'!Y2157</f>
        <v>131.90895522388075</v>
      </c>
      <c r="Q105" s="64"/>
      <c r="R105" s="75">
        <f>+'Ark1'!AA2157</f>
        <v>28.281522763301687</v>
      </c>
      <c r="S105" s="49">
        <f>+'Ark1'!AB2157</f>
        <v>3.8579505016654694</v>
      </c>
      <c r="T105" s="64">
        <f>+'Ark1'!AC2157</f>
        <v>-59.900291399912703</v>
      </c>
      <c r="U105" s="64">
        <f t="shared" si="17"/>
        <v>25.351351351351351</v>
      </c>
      <c r="V105" s="49">
        <f>+'Ark1'!V2157</f>
        <v>15.775053304904052</v>
      </c>
      <c r="W105" s="99">
        <f>+'Ark1'!X2157</f>
        <v>145.55727014209248</v>
      </c>
      <c r="X105" s="39"/>
      <c r="Y105"/>
      <c r="Z105"/>
      <c r="AA105"/>
      <c r="AB105"/>
      <c r="AE105"/>
    </row>
    <row r="106" spans="1:31" ht="15.6">
      <c r="A106" s="39"/>
      <c r="B106" s="47">
        <f>+'Ark1'!C2158</f>
        <v>2013</v>
      </c>
      <c r="C106" s="47">
        <f>+'Ark1'!G2158</f>
        <v>4</v>
      </c>
      <c r="D106" s="48" t="s">
        <v>7</v>
      </c>
      <c r="E106" s="48">
        <v>1</v>
      </c>
      <c r="F106" s="48" t="s">
        <v>53</v>
      </c>
      <c r="G106" s="47">
        <f>+'Ark1'!Q2158</f>
        <v>7</v>
      </c>
      <c r="H106" s="47"/>
      <c r="I106" s="64">
        <f>+'Ark1'!R2158</f>
        <v>23</v>
      </c>
      <c r="J106" s="47"/>
      <c r="K106" s="64">
        <f>+'Ark1'!S2158</f>
        <v>23</v>
      </c>
      <c r="L106" s="99">
        <f>+'Ark1'!T2158</f>
        <v>15.333333333333337</v>
      </c>
      <c r="M106" s="99">
        <f>+'Ark1'!U2158</f>
        <v>15.222964156880799</v>
      </c>
      <c r="N106" s="49">
        <f>+'Ark1'!W2158</f>
        <v>60.478260869565212</v>
      </c>
      <c r="O106" s="47"/>
      <c r="P106" s="64">
        <f>+'Ark1'!Y2158</f>
        <v>129.35217391304352</v>
      </c>
      <c r="Q106" s="64"/>
      <c r="R106" s="75">
        <f>+'Ark1'!AA2158</f>
        <v>29.468389394993658</v>
      </c>
      <c r="S106" s="49">
        <f>+'Ark1'!AB2158</f>
        <v>3.0197835398583304</v>
      </c>
      <c r="T106" s="64">
        <f>+'Ark1'!AC2158</f>
        <v>-63.040821974193555</v>
      </c>
      <c r="U106" s="64">
        <f t="shared" si="17"/>
        <v>3.2857142857142856</v>
      </c>
      <c r="V106" s="49">
        <f>+'Ark1'!V2158</f>
        <v>15.956521739130435</v>
      </c>
      <c r="W106" s="99">
        <f>+'Ark1'!X2158</f>
        <v>140.14320033915868</v>
      </c>
      <c r="X106" s="39"/>
      <c r="Y106"/>
      <c r="Z106"/>
      <c r="AA106"/>
      <c r="AB106"/>
      <c r="AE106"/>
    </row>
    <row r="107" spans="1:31" ht="15.6">
      <c r="A107" s="39"/>
      <c r="B107" s="47">
        <f>+'Ark1'!C2159</f>
        <v>2013</v>
      </c>
      <c r="C107" s="47">
        <f>+'Ark1'!G2159</f>
        <v>4</v>
      </c>
      <c r="D107" s="48" t="s">
        <v>7</v>
      </c>
      <c r="E107" s="48">
        <v>2</v>
      </c>
      <c r="F107" s="48" t="s">
        <v>10</v>
      </c>
      <c r="G107" s="47">
        <f>+'Ark1'!Q2159</f>
        <v>11</v>
      </c>
      <c r="H107" s="47"/>
      <c r="I107" s="64">
        <f>+'Ark1'!R2159</f>
        <v>127</v>
      </c>
      <c r="J107" s="47"/>
      <c r="K107" s="64">
        <f>+'Ark1'!S2159</f>
        <v>126</v>
      </c>
      <c r="L107" s="99">
        <f>+'Ark1'!T2159</f>
        <v>84.666666666666686</v>
      </c>
      <c r="M107" s="99">
        <f>+'Ark1'!U2159</f>
        <v>84.777035843119194</v>
      </c>
      <c r="N107" s="49">
        <f>+'Ark1'!W2159</f>
        <v>63.158730158730158</v>
      </c>
      <c r="O107" s="47"/>
      <c r="P107" s="64">
        <f>+'Ark1'!Y2159</f>
        <v>130.45984251968508</v>
      </c>
      <c r="Q107" s="64"/>
      <c r="R107" s="75">
        <f>+'Ark1'!AA2159</f>
        <v>29.962359606634056</v>
      </c>
      <c r="S107" s="49">
        <f>+'Ark1'!AB2159</f>
        <v>1.8318725713493953</v>
      </c>
      <c r="T107" s="64">
        <f>+'Ark1'!AC2159</f>
        <v>-32.852424059105154</v>
      </c>
      <c r="U107" s="64">
        <f t="shared" si="17"/>
        <v>11.545454545454545</v>
      </c>
      <c r="V107" s="49">
        <f>+'Ark1'!V2159</f>
        <v>17.503937007874018</v>
      </c>
      <c r="W107" s="99">
        <f>+'Ark1'!X2159</f>
        <v>142.59731618054789</v>
      </c>
      <c r="X107" s="39"/>
      <c r="Y107"/>
      <c r="Z107"/>
      <c r="AA107"/>
      <c r="AB107"/>
      <c r="AE107"/>
    </row>
    <row r="108" spans="1:31" ht="15.6">
      <c r="A108" s="39"/>
      <c r="B108" s="47">
        <f>+'Ark1'!C2160</f>
        <v>2012</v>
      </c>
      <c r="C108" s="47">
        <f>+'Ark1'!G2160</f>
        <v>1</v>
      </c>
      <c r="D108" s="48" t="s">
        <v>4</v>
      </c>
      <c r="E108" s="48">
        <v>1</v>
      </c>
      <c r="F108" s="48" t="s">
        <v>53</v>
      </c>
      <c r="G108" s="47">
        <f>+'Ark1'!Q2160</f>
        <v>18</v>
      </c>
      <c r="H108" s="47"/>
      <c r="I108" s="64">
        <f>+'Ark1'!R2160</f>
        <v>77</v>
      </c>
      <c r="J108" s="47"/>
      <c r="K108" s="64">
        <f>+'Ark1'!S2160</f>
        <v>77</v>
      </c>
      <c r="L108" s="99">
        <f>+'Ark1'!T2160</f>
        <v>2.858203414996288</v>
      </c>
      <c r="M108" s="99">
        <f>+'Ark1'!U2160</f>
        <v>2.57439722424383</v>
      </c>
      <c r="N108" s="49">
        <f>+'Ark1'!W2160</f>
        <v>59.454545454545446</v>
      </c>
      <c r="O108" s="47"/>
      <c r="P108" s="64">
        <f>+'Ark1'!Y2160</f>
        <v>122.7038961038961</v>
      </c>
      <c r="Q108" s="64"/>
      <c r="R108" s="75">
        <f>+'Ark1'!AA2160</f>
        <v>27.700820193016408</v>
      </c>
      <c r="S108" s="49">
        <f>+'Ark1'!AB2160</f>
        <v>2.5662416530717191</v>
      </c>
      <c r="T108" s="64">
        <f>+'Ark1'!AC2160</f>
        <v>-37.918351089606389</v>
      </c>
      <c r="U108" s="64">
        <f t="shared" si="17"/>
        <v>4.2777777777777777</v>
      </c>
      <c r="V108" s="49">
        <f>+'Ark1'!V2160</f>
        <v>18.909090909090914</v>
      </c>
      <c r="W108" s="99">
        <f>+'Ark1'!X2160</f>
        <v>132.94029913748221</v>
      </c>
      <c r="X108" s="39"/>
      <c r="Y108"/>
      <c r="Z108"/>
      <c r="AA108"/>
      <c r="AB108"/>
      <c r="AE108"/>
    </row>
    <row r="109" spans="1:31" ht="15.6">
      <c r="A109" s="39"/>
      <c r="B109" s="47">
        <f>+'Ark1'!C2161</f>
        <v>2012</v>
      </c>
      <c r="C109" s="47">
        <f>+'Ark1'!G2161</f>
        <v>1</v>
      </c>
      <c r="D109" s="48" t="s">
        <v>4</v>
      </c>
      <c r="E109" s="48">
        <v>2</v>
      </c>
      <c r="F109" s="48" t="s">
        <v>10</v>
      </c>
      <c r="G109" s="47">
        <f>+'Ark1'!Q2161</f>
        <v>129</v>
      </c>
      <c r="H109" s="47"/>
      <c r="I109" s="64">
        <f>+'Ark1'!R2161</f>
        <v>2617</v>
      </c>
      <c r="J109" s="47"/>
      <c r="K109" s="64">
        <f>+'Ark1'!S2161</f>
        <v>2616</v>
      </c>
      <c r="L109" s="99">
        <f>+'Ark1'!T2161</f>
        <v>97.141796585003746</v>
      </c>
      <c r="M109" s="99">
        <f>+'Ark1'!U2161</f>
        <v>97.425602775756161</v>
      </c>
      <c r="N109" s="49">
        <f>+'Ark1'!W2161</f>
        <v>59.066131498470938</v>
      </c>
      <c r="O109" s="47"/>
      <c r="P109" s="64">
        <f>+'Ark1'!Y2161</f>
        <v>136.62900267481876</v>
      </c>
      <c r="Q109" s="64"/>
      <c r="R109" s="75">
        <f>+'Ark1'!AA2161</f>
        <v>28.23136586344032</v>
      </c>
      <c r="S109" s="49">
        <f>+'Ark1'!AB2161</f>
        <v>3.6903025684798592</v>
      </c>
      <c r="T109" s="64">
        <f>+'Ark1'!AC2161</f>
        <v>-47.42619432379108</v>
      </c>
      <c r="U109" s="64">
        <f t="shared" si="17"/>
        <v>20.286821705426355</v>
      </c>
      <c r="V109" s="49">
        <f>+'Ark1'!V2161</f>
        <v>16.151318303400839</v>
      </c>
      <c r="W109" s="99">
        <f>+'Ark1'!X2161</f>
        <v>148.11249555473401</v>
      </c>
      <c r="X109" s="39"/>
      <c r="Y109"/>
      <c r="Z109"/>
      <c r="AA109"/>
      <c r="AB109"/>
      <c r="AE109"/>
    </row>
    <row r="110" spans="1:31" ht="15.6">
      <c r="A110" s="39"/>
      <c r="B110" s="47">
        <f>+'Ark1'!C2162</f>
        <v>2012</v>
      </c>
      <c r="C110" s="47">
        <f>+'Ark1'!G2162</f>
        <v>2</v>
      </c>
      <c r="D110" s="48" t="s">
        <v>5</v>
      </c>
      <c r="E110" s="48">
        <v>1</v>
      </c>
      <c r="F110" s="48" t="s">
        <v>53</v>
      </c>
      <c r="G110" s="47">
        <f>+'Ark1'!Q2162</f>
        <v>11</v>
      </c>
      <c r="H110" s="47"/>
      <c r="I110" s="64">
        <f>+'Ark1'!R2162</f>
        <v>16</v>
      </c>
      <c r="J110" s="47"/>
      <c r="K110" s="64">
        <f>+'Ark1'!S2162</f>
        <v>16</v>
      </c>
      <c r="L110" s="99">
        <f>+'Ark1'!T2162</f>
        <v>0.69656073138876795</v>
      </c>
      <c r="M110" s="99">
        <f>+'Ark1'!U2162</f>
        <v>0.64105185439438805</v>
      </c>
      <c r="N110" s="49">
        <f>+'Ark1'!W2162</f>
        <v>56.6875</v>
      </c>
      <c r="O110" s="47"/>
      <c r="P110" s="64">
        <f>+'Ark1'!Y2162</f>
        <v>124.43125000000002</v>
      </c>
      <c r="Q110" s="64"/>
      <c r="R110" s="75">
        <f>+'Ark1'!AA2162</f>
        <v>29.119016955204639</v>
      </c>
      <c r="S110" s="49">
        <f>+'Ark1'!AB2162</f>
        <v>1.9273929931386595</v>
      </c>
      <c r="T110" s="64">
        <f>+'Ark1'!AC2162</f>
        <v>21.298482845640795</v>
      </c>
      <c r="U110" s="64">
        <f t="shared" si="17"/>
        <v>1.4545454545454546</v>
      </c>
      <c r="V110" s="49">
        <f>+'Ark1'!V2162</f>
        <v>19.3125</v>
      </c>
      <c r="W110" s="99">
        <f>+'Ark1'!X2162</f>
        <v>134.81175514626219</v>
      </c>
      <c r="X110" s="39"/>
      <c r="Y110"/>
      <c r="Z110"/>
      <c r="AA110"/>
      <c r="AB110"/>
      <c r="AE110"/>
    </row>
    <row r="111" spans="1:31" ht="15.6">
      <c r="A111" s="39"/>
      <c r="B111" s="47">
        <f>+'Ark1'!C2163</f>
        <v>2012</v>
      </c>
      <c r="C111" s="47">
        <f>+'Ark1'!G2163</f>
        <v>2</v>
      </c>
      <c r="D111" s="48" t="s">
        <v>5</v>
      </c>
      <c r="E111" s="48">
        <v>2</v>
      </c>
      <c r="F111" s="48" t="s">
        <v>10</v>
      </c>
      <c r="G111" s="47">
        <f>+'Ark1'!Q2163</f>
        <v>124</v>
      </c>
      <c r="H111" s="47"/>
      <c r="I111" s="64">
        <f>+'Ark1'!R2163</f>
        <v>2281</v>
      </c>
      <c r="J111" s="47"/>
      <c r="K111" s="64">
        <f>+'Ark1'!S2163</f>
        <v>2281</v>
      </c>
      <c r="L111" s="99">
        <f>+'Ark1'!T2163</f>
        <v>99.303439268611214</v>
      </c>
      <c r="M111" s="99">
        <f>+'Ark1'!U2163</f>
        <v>99.358948145605609</v>
      </c>
      <c r="N111" s="49">
        <f>+'Ark1'!W2163</f>
        <v>59.225778167470402</v>
      </c>
      <c r="O111" s="47"/>
      <c r="P111" s="64">
        <f>+'Ark1'!Y2163</f>
        <v>135.28136782113117</v>
      </c>
      <c r="Q111" s="64"/>
      <c r="R111" s="75">
        <f>+'Ark1'!AA2163</f>
        <v>29.803927270149927</v>
      </c>
      <c r="S111" s="49">
        <f>+'Ark1'!AB2163</f>
        <v>4.0101102086983182</v>
      </c>
      <c r="T111" s="64">
        <f>+'Ark1'!AC2163</f>
        <v>-56.315505959517139</v>
      </c>
      <c r="U111" s="64">
        <f t="shared" si="17"/>
        <v>18.39516129032258</v>
      </c>
      <c r="V111" s="49">
        <f>+'Ark1'!V2163</f>
        <v>15.700569925471283</v>
      </c>
      <c r="W111" s="99">
        <f>+'Ark1'!X2163</f>
        <v>146.56702905864697</v>
      </c>
      <c r="X111" s="39"/>
      <c r="Y111"/>
      <c r="Z111"/>
      <c r="AA111"/>
      <c r="AB111"/>
      <c r="AE111"/>
    </row>
    <row r="112" spans="1:31" ht="15.6">
      <c r="A112" s="39"/>
      <c r="B112" s="47">
        <f>+'Ark1'!C2164</f>
        <v>2012</v>
      </c>
      <c r="C112" s="47">
        <f>+'Ark1'!G2164</f>
        <v>3</v>
      </c>
      <c r="D112" s="48" t="s">
        <v>57</v>
      </c>
      <c r="E112" s="48">
        <v>1</v>
      </c>
      <c r="F112" s="48" t="s">
        <v>53</v>
      </c>
      <c r="G112" s="47">
        <f>+'Ark1'!Q2164</f>
        <v>220</v>
      </c>
      <c r="H112" s="47"/>
      <c r="I112" s="64">
        <f>+'Ark1'!R2164</f>
        <v>3030</v>
      </c>
      <c r="J112" s="47"/>
      <c r="K112" s="64">
        <f>+'Ark1'!S2164</f>
        <v>3007</v>
      </c>
      <c r="L112" s="99">
        <f>+'Ark1'!T2164</f>
        <v>79.947229551451187</v>
      </c>
      <c r="M112" s="99">
        <f>+'Ark1'!U2164</f>
        <v>80.114323775284717</v>
      </c>
      <c r="N112" s="49">
        <f>+'Ark1'!W2164</f>
        <v>59.356834053874302</v>
      </c>
      <c r="O112" s="47"/>
      <c r="P112" s="64">
        <f>+'Ark1'!Y2164</f>
        <v>133.61752475247502</v>
      </c>
      <c r="Q112" s="64"/>
      <c r="R112" s="75">
        <f>+'Ark1'!AA2164</f>
        <v>29.709010593834378</v>
      </c>
      <c r="S112" s="49">
        <f>+'Ark1'!AB2164</f>
        <v>3.6792824131281825</v>
      </c>
      <c r="T112" s="64">
        <f>+'Ark1'!AC2164</f>
        <v>-56.708503058146007</v>
      </c>
      <c r="U112" s="64">
        <f t="shared" si="17"/>
        <v>13.772727272727273</v>
      </c>
      <c r="V112" s="49">
        <f>+'Ark1'!V2164</f>
        <v>16.968976897689771</v>
      </c>
      <c r="W112" s="99">
        <f>+'Ark1'!X2164</f>
        <v>145.60251583121499</v>
      </c>
      <c r="X112" s="39"/>
      <c r="Y112"/>
      <c r="Z112"/>
      <c r="AA112"/>
      <c r="AB112"/>
      <c r="AE112"/>
    </row>
    <row r="113" spans="1:31" ht="15.6">
      <c r="A113" s="39"/>
      <c r="B113" s="47">
        <f>+'Ark1'!C2165</f>
        <v>2012</v>
      </c>
      <c r="C113" s="47">
        <f>+'Ark1'!G2165</f>
        <v>3</v>
      </c>
      <c r="D113" s="48" t="s">
        <v>57</v>
      </c>
      <c r="E113" s="48">
        <v>2</v>
      </c>
      <c r="F113" s="48" t="s">
        <v>10</v>
      </c>
      <c r="G113" s="47">
        <f>+'Ark1'!Q2165</f>
        <v>49</v>
      </c>
      <c r="H113" s="47"/>
      <c r="I113" s="64">
        <f>+'Ark1'!R2165</f>
        <v>760</v>
      </c>
      <c r="J113" s="47"/>
      <c r="K113" s="64">
        <f>+'Ark1'!S2165</f>
        <v>757</v>
      </c>
      <c r="L113" s="99">
        <f>+'Ark1'!T2165</f>
        <v>20.052770448548813</v>
      </c>
      <c r="M113" s="99">
        <f>+'Ark1'!U2165</f>
        <v>19.885676224715297</v>
      </c>
      <c r="N113" s="49">
        <f>+'Ark1'!W2165</f>
        <v>58.948480845442546</v>
      </c>
      <c r="O113" s="47"/>
      <c r="P113" s="64">
        <f>+'Ark1'!Y2165</f>
        <v>132.22776315789471</v>
      </c>
      <c r="Q113" s="64"/>
      <c r="R113" s="75">
        <f>+'Ark1'!AA2165</f>
        <v>30.098121133433651</v>
      </c>
      <c r="S113" s="49">
        <f>+'Ark1'!AB2165</f>
        <v>3.7340573930016281</v>
      </c>
      <c r="T113" s="64">
        <f>+'Ark1'!AC2165</f>
        <v>-63.17862013492811</v>
      </c>
      <c r="U113" s="64">
        <f t="shared" si="17"/>
        <v>15.510204081632653</v>
      </c>
      <c r="V113" s="49">
        <f>+'Ark1'!V2165</f>
        <v>15.8</v>
      </c>
      <c r="W113" s="99">
        <f>+'Ark1'!X2165</f>
        <v>143.65584193419625</v>
      </c>
      <c r="X113" s="39"/>
      <c r="Y113"/>
      <c r="Z113"/>
      <c r="AA113"/>
      <c r="AB113"/>
      <c r="AE113"/>
    </row>
    <row r="114" spans="1:31" ht="15.6">
      <c r="A114" s="39"/>
      <c r="B114" s="47">
        <f>+'Ark1'!C2166</f>
        <v>2012</v>
      </c>
      <c r="C114" s="47">
        <f>+'Ark1'!G2166</f>
        <v>4</v>
      </c>
      <c r="D114" s="48" t="s">
        <v>7</v>
      </c>
      <c r="E114" s="48">
        <v>1</v>
      </c>
      <c r="F114" s="48" t="s">
        <v>53</v>
      </c>
      <c r="G114" s="47">
        <f>+'Ark1'!Q2166</f>
        <v>4</v>
      </c>
      <c r="H114" s="47"/>
      <c r="I114" s="64">
        <f>+'Ark1'!R2166</f>
        <v>12</v>
      </c>
      <c r="J114" s="47"/>
      <c r="K114" s="64">
        <f>+'Ark1'!S2166</f>
        <v>12</v>
      </c>
      <c r="L114" s="99">
        <f>+'Ark1'!T2166</f>
        <v>7.7922077922077904</v>
      </c>
      <c r="M114" s="99">
        <f>+'Ark1'!U2166</f>
        <v>8.440498159438075</v>
      </c>
      <c r="N114" s="49">
        <f>+'Ark1'!W2166</f>
        <v>57.91666666666665</v>
      </c>
      <c r="O114" s="47"/>
      <c r="P114" s="64">
        <f>+'Ark1'!Y2166</f>
        <v>145.60000000000005</v>
      </c>
      <c r="Q114" s="64"/>
      <c r="R114" s="75">
        <f>+'Ark1'!AA2166</f>
        <v>29.268669255707401</v>
      </c>
      <c r="S114" s="49">
        <f>+'Ark1'!AB2166</f>
        <v>3.8828325857406343</v>
      </c>
      <c r="T114" s="64">
        <f>+'Ark1'!AC2166</f>
        <v>-68.473256183824319</v>
      </c>
      <c r="U114" s="64">
        <f t="shared" si="17"/>
        <v>3</v>
      </c>
      <c r="V114" s="49">
        <f>+'Ark1'!V2166</f>
        <v>14.75</v>
      </c>
      <c r="W114" s="99">
        <f>+'Ark1'!X2166</f>
        <v>157.74647887323948</v>
      </c>
      <c r="X114" s="39"/>
      <c r="Y114"/>
      <c r="Z114"/>
      <c r="AA114"/>
      <c r="AB114"/>
      <c r="AE114"/>
    </row>
    <row r="115" spans="1:31" ht="15.6">
      <c r="A115" s="39"/>
      <c r="B115" s="47">
        <f>+'Ark1'!C2167</f>
        <v>2012</v>
      </c>
      <c r="C115" s="47">
        <f>+'Ark1'!G2167</f>
        <v>4</v>
      </c>
      <c r="D115" s="48" t="s">
        <v>7</v>
      </c>
      <c r="E115" s="48">
        <v>2</v>
      </c>
      <c r="F115" s="48" t="s">
        <v>10</v>
      </c>
      <c r="G115" s="47">
        <f>+'Ark1'!Q2167</f>
        <v>13</v>
      </c>
      <c r="H115" s="47"/>
      <c r="I115" s="64">
        <f>+'Ark1'!R2167</f>
        <v>142</v>
      </c>
      <c r="J115" s="47"/>
      <c r="K115" s="64">
        <f>+'Ark1'!S2167</f>
        <v>142</v>
      </c>
      <c r="L115" s="99">
        <f>+'Ark1'!T2167</f>
        <v>92.207792207792224</v>
      </c>
      <c r="M115" s="99">
        <f>+'Ark1'!U2167</f>
        <v>91.559501840561907</v>
      </c>
      <c r="N115" s="49">
        <f>+'Ark1'!W2167</f>
        <v>62.260563380281688</v>
      </c>
      <c r="O115" s="47"/>
      <c r="P115" s="64">
        <f>+'Ark1'!Y2167</f>
        <v>133.47183098591543</v>
      </c>
      <c r="Q115" s="64"/>
      <c r="R115" s="75">
        <f>+'Ark1'!AA2167</f>
        <v>26.587894010528597</v>
      </c>
      <c r="S115" s="49">
        <f>+'Ark1'!AB2167</f>
        <v>7.7991328314139983</v>
      </c>
      <c r="T115" s="64">
        <f>+'Ark1'!AC2167</f>
        <v>26.945877420512655</v>
      </c>
      <c r="U115" s="64">
        <f t="shared" si="17"/>
        <v>10.923076923076923</v>
      </c>
      <c r="V115" s="49">
        <f>+'Ark1'!V2167</f>
        <v>17.345070422535212</v>
      </c>
      <c r="W115" s="99">
        <f>+'Ark1'!X2167</f>
        <v>145.20394305159243</v>
      </c>
      <c r="X115" s="39"/>
      <c r="Y115"/>
      <c r="Z115"/>
      <c r="AA115"/>
      <c r="AB115"/>
      <c r="AE115"/>
    </row>
    <row r="116" spans="1:31" ht="15.6">
      <c r="A116" s="39"/>
      <c r="B116" s="47">
        <f>+'Ark1'!C2168</f>
        <v>2011</v>
      </c>
      <c r="C116" s="47">
        <f>+'Ark1'!G2168</f>
        <v>1</v>
      </c>
      <c r="D116" s="48" t="s">
        <v>4</v>
      </c>
      <c r="E116" s="48">
        <v>1</v>
      </c>
      <c r="F116" s="48" t="s">
        <v>53</v>
      </c>
      <c r="G116" s="47">
        <f>+'Ark1'!Q2168</f>
        <v>22</v>
      </c>
      <c r="H116" s="47"/>
      <c r="I116" s="64">
        <f>+'Ark1'!R2168</f>
        <v>71</v>
      </c>
      <c r="J116" s="47"/>
      <c r="K116" s="64">
        <f>+'Ark1'!S2168</f>
        <v>71</v>
      </c>
      <c r="L116" s="99">
        <f>+'Ark1'!T2168</f>
        <v>2.5141643059490089</v>
      </c>
      <c r="M116" s="99">
        <f>+'Ark1'!U2168</f>
        <v>2.2394297347686969</v>
      </c>
      <c r="N116" s="49">
        <f>+'Ark1'!W2168</f>
        <v>58.985915492957744</v>
      </c>
      <c r="O116" s="47"/>
      <c r="P116" s="64">
        <f>+'Ark1'!Y2168</f>
        <v>121.43380281690141</v>
      </c>
      <c r="Q116" s="64"/>
      <c r="R116" s="75">
        <f>+'Ark1'!AA2168</f>
        <v>24.789036329762897</v>
      </c>
      <c r="S116" s="49">
        <f>+'Ark1'!AB2168</f>
        <v>2.7907945142965995</v>
      </c>
      <c r="T116" s="64">
        <f>+'Ark1'!AC2168</f>
        <v>-45.069827767708865</v>
      </c>
      <c r="U116" s="64">
        <f t="shared" si="17"/>
        <v>3.2272727272727271</v>
      </c>
      <c r="V116" s="49">
        <f>+'Ark1'!V2168</f>
        <v>15.22535211267606</v>
      </c>
      <c r="W116" s="99">
        <f>+'Ark1'!X2168</f>
        <v>131.56425007248259</v>
      </c>
      <c r="X116" s="39"/>
      <c r="Y116"/>
      <c r="Z116"/>
      <c r="AA116"/>
      <c r="AB116"/>
      <c r="AE116"/>
    </row>
    <row r="117" spans="1:31" ht="15.6">
      <c r="A117" s="39"/>
      <c r="B117" s="47">
        <f>+'Ark1'!C2169</f>
        <v>2011</v>
      </c>
      <c r="C117" s="47">
        <f>+'Ark1'!G2169</f>
        <v>1</v>
      </c>
      <c r="D117" s="48" t="s">
        <v>4</v>
      </c>
      <c r="E117" s="48">
        <v>2</v>
      </c>
      <c r="F117" s="48" t="s">
        <v>10</v>
      </c>
      <c r="G117" s="47">
        <f>+'Ark1'!Q2169</f>
        <v>141</v>
      </c>
      <c r="H117" s="47"/>
      <c r="I117" s="64">
        <f>+'Ark1'!R2169</f>
        <v>2753</v>
      </c>
      <c r="J117" s="47"/>
      <c r="K117" s="64">
        <f>+'Ark1'!S2169</f>
        <v>2748</v>
      </c>
      <c r="L117" s="99">
        <f>+'Ark1'!T2169</f>
        <v>97.485835694051005</v>
      </c>
      <c r="M117" s="99">
        <f>+'Ark1'!U2169</f>
        <v>97.760570265231323</v>
      </c>
      <c r="N117" s="49">
        <f>+'Ark1'!W2169</f>
        <v>58.967976710334781</v>
      </c>
      <c r="O117" s="47"/>
      <c r="P117" s="64">
        <f>+'Ark1'!Y2169</f>
        <v>136.71558300036298</v>
      </c>
      <c r="Q117" s="64"/>
      <c r="R117" s="75">
        <f>+'Ark1'!AA2169</f>
        <v>28.557119432243393</v>
      </c>
      <c r="S117" s="49">
        <f>+'Ark1'!AB2169</f>
        <v>3.486884448215521</v>
      </c>
      <c r="T117" s="64">
        <f>+'Ark1'!AC2169</f>
        <v>-50.249594102677882</v>
      </c>
      <c r="U117" s="64">
        <f t="shared" si="17"/>
        <v>19.524822695035461</v>
      </c>
      <c r="V117" s="49">
        <f>+'Ark1'!V2169</f>
        <v>16.359607700690159</v>
      </c>
      <c r="W117" s="99">
        <f>+'Ark1'!X2169</f>
        <v>148.39137369692963</v>
      </c>
      <c r="X117" s="39"/>
      <c r="Y117"/>
      <c r="Z117"/>
      <c r="AA117"/>
      <c r="AB117"/>
      <c r="AE117"/>
    </row>
    <row r="118" spans="1:31" ht="15.6">
      <c r="A118" s="39"/>
      <c r="B118" s="47">
        <f>+'Ark1'!C2170</f>
        <v>2011</v>
      </c>
      <c r="C118" s="47">
        <f>+'Ark1'!G2170</f>
        <v>2</v>
      </c>
      <c r="D118" s="48" t="s">
        <v>5</v>
      </c>
      <c r="E118" s="48">
        <v>1</v>
      </c>
      <c r="F118" s="48" t="s">
        <v>53</v>
      </c>
      <c r="G118" s="47">
        <f>+'Ark1'!Q2170</f>
        <v>11</v>
      </c>
      <c r="H118" s="47"/>
      <c r="I118" s="64">
        <f>+'Ark1'!R2170</f>
        <v>19</v>
      </c>
      <c r="J118" s="47"/>
      <c r="K118" s="64">
        <f>+'Ark1'!S2170</f>
        <v>18</v>
      </c>
      <c r="L118" s="99">
        <f>+'Ark1'!T2170</f>
        <v>0.89962121212121215</v>
      </c>
      <c r="M118" s="99">
        <f>+'Ark1'!U2170</f>
        <v>0.80901932980467883</v>
      </c>
      <c r="N118" s="49">
        <f>+'Ark1'!W2170</f>
        <v>54.944444444444443</v>
      </c>
      <c r="O118" s="47"/>
      <c r="P118" s="64">
        <f>+'Ark1'!Y2170</f>
        <v>120.77368421052633</v>
      </c>
      <c r="Q118" s="64"/>
      <c r="R118" s="75">
        <f>+'Ark1'!AA2170</f>
        <v>42.62921859215556</v>
      </c>
      <c r="S118" s="49">
        <f>+'Ark1'!AB2170</f>
        <v>2.9902103646218281</v>
      </c>
      <c r="T118" s="64">
        <f>+'Ark1'!AC2170</f>
        <v>-3.4220018051077656</v>
      </c>
      <c r="U118" s="64">
        <f t="shared" si="17"/>
        <v>1.7272727272727273</v>
      </c>
      <c r="V118" s="49">
        <f>+'Ark1'!V2170</f>
        <v>17.368421052631579</v>
      </c>
      <c r="W118" s="99">
        <f>+'Ark1'!X2170</f>
        <v>136.81929634487085</v>
      </c>
      <c r="X118" s="39"/>
      <c r="Y118"/>
      <c r="Z118"/>
      <c r="AA118"/>
      <c r="AB118"/>
      <c r="AE118"/>
    </row>
    <row r="119" spans="1:31" ht="15.6">
      <c r="A119" s="39"/>
      <c r="B119" s="47">
        <f>+'Ark1'!C2171</f>
        <v>2011</v>
      </c>
      <c r="C119" s="47">
        <f>+'Ark1'!G2171</f>
        <v>2</v>
      </c>
      <c r="D119" s="48" t="s">
        <v>5</v>
      </c>
      <c r="E119" s="48">
        <v>2</v>
      </c>
      <c r="F119" s="48" t="s">
        <v>10</v>
      </c>
      <c r="G119" s="47">
        <f>+'Ark1'!Q2171</f>
        <v>130</v>
      </c>
      <c r="H119" s="47"/>
      <c r="I119" s="64">
        <f>+'Ark1'!R2171</f>
        <v>2093</v>
      </c>
      <c r="J119" s="47"/>
      <c r="K119" s="64">
        <f>+'Ark1'!S2171</f>
        <v>2079</v>
      </c>
      <c r="L119" s="99">
        <f>+'Ark1'!T2171</f>
        <v>99.100378787878782</v>
      </c>
      <c r="M119" s="99">
        <f>+'Ark1'!U2171</f>
        <v>99.190980670195302</v>
      </c>
      <c r="N119" s="49">
        <f>+'Ark1'!W2171</f>
        <v>58.396825396825392</v>
      </c>
      <c r="O119" s="47"/>
      <c r="P119" s="64">
        <f>+'Ark1'!Y2171</f>
        <v>134.4218824653606</v>
      </c>
      <c r="Q119" s="64"/>
      <c r="R119" s="75">
        <f>+'Ark1'!AA2171</f>
        <v>29.050934896548263</v>
      </c>
      <c r="S119" s="49">
        <f>+'Ark1'!AB2171</f>
        <v>4.3200272481247053</v>
      </c>
      <c r="T119" s="64">
        <f>+'Ark1'!AC2171</f>
        <v>-58.500708619030554</v>
      </c>
      <c r="U119" s="64">
        <f t="shared" si="17"/>
        <v>16.100000000000001</v>
      </c>
      <c r="V119" s="49">
        <f>+'Ark1'!V2171</f>
        <v>15.246058289536551</v>
      </c>
      <c r="W119" s="99">
        <f>+'Ark1'!X2171</f>
        <v>146.43357960989499</v>
      </c>
      <c r="X119" s="39"/>
      <c r="Y119"/>
      <c r="Z119"/>
      <c r="AA119"/>
      <c r="AB119"/>
      <c r="AE119"/>
    </row>
    <row r="120" spans="1:31" ht="15.6">
      <c r="A120" s="39"/>
      <c r="B120" s="47">
        <f>+'Ark1'!C2172</f>
        <v>2011</v>
      </c>
      <c r="C120" s="47">
        <f>+'Ark1'!G2172</f>
        <v>3</v>
      </c>
      <c r="D120" s="48" t="s">
        <v>57</v>
      </c>
      <c r="E120" s="48">
        <v>1</v>
      </c>
      <c r="F120" s="48" t="s">
        <v>53</v>
      </c>
      <c r="G120" s="47">
        <f>+'Ark1'!Q2172</f>
        <v>241</v>
      </c>
      <c r="H120" s="47"/>
      <c r="I120" s="64">
        <f>+'Ark1'!R2172</f>
        <v>3138</v>
      </c>
      <c r="J120" s="47"/>
      <c r="K120" s="64">
        <f>+'Ark1'!S2172</f>
        <v>3112</v>
      </c>
      <c r="L120" s="99">
        <f>+'Ark1'!T2172</f>
        <v>80.813803759979393</v>
      </c>
      <c r="M120" s="99">
        <f>+'Ark1'!U2172</f>
        <v>80.876563568401053</v>
      </c>
      <c r="N120" s="49">
        <f>+'Ark1'!W2172</f>
        <v>58.395886889460144</v>
      </c>
      <c r="O120" s="47"/>
      <c r="P120" s="64">
        <f>+'Ark1'!Y2172</f>
        <v>133.77084130019119</v>
      </c>
      <c r="Q120" s="64"/>
      <c r="R120" s="75">
        <f>+'Ark1'!AA2172</f>
        <v>29.586048937433077</v>
      </c>
      <c r="S120" s="49">
        <f>+'Ark1'!AB2172</f>
        <v>3.8201143400105058</v>
      </c>
      <c r="T120" s="64">
        <f>+'Ark1'!AC2172</f>
        <v>-62.231159937545641</v>
      </c>
      <c r="U120" s="64">
        <f t="shared" si="17"/>
        <v>13.020746887966805</v>
      </c>
      <c r="V120" s="49">
        <f>+'Ark1'!V2172</f>
        <v>16.758444869343538</v>
      </c>
      <c r="W120" s="99">
        <f>+'Ark1'!X2172</f>
        <v>145.76028510130251</v>
      </c>
      <c r="X120" s="39"/>
      <c r="Y120"/>
      <c r="Z120"/>
      <c r="AA120"/>
      <c r="AB120"/>
      <c r="AE120"/>
    </row>
    <row r="121" spans="1:31" ht="15.6">
      <c r="A121" s="39"/>
      <c r="B121" s="47">
        <f>+'Ark1'!C2173</f>
        <v>2011</v>
      </c>
      <c r="C121" s="47">
        <f>+'Ark1'!G2173</f>
        <v>3</v>
      </c>
      <c r="D121" s="48" t="s">
        <v>57</v>
      </c>
      <c r="E121" s="48">
        <v>2</v>
      </c>
      <c r="F121" s="48" t="s">
        <v>10</v>
      </c>
      <c r="G121" s="47">
        <f>+'Ark1'!Q2173</f>
        <v>39</v>
      </c>
      <c r="H121" s="47"/>
      <c r="I121" s="64">
        <f>+'Ark1'!R2173</f>
        <v>745</v>
      </c>
      <c r="J121" s="47"/>
      <c r="K121" s="64">
        <f>+'Ark1'!S2173</f>
        <v>739</v>
      </c>
      <c r="L121" s="99">
        <f>+'Ark1'!T2173</f>
        <v>19.1861962400206</v>
      </c>
      <c r="M121" s="99">
        <f>+'Ark1'!U2173</f>
        <v>19.123436431598929</v>
      </c>
      <c r="N121" s="49">
        <f>+'Ark1'!W2173</f>
        <v>58.546684709066305</v>
      </c>
      <c r="O121" s="47"/>
      <c r="P121" s="64">
        <f>+'Ark1'!Y2173</f>
        <v>133.22979865771811</v>
      </c>
      <c r="Q121" s="64"/>
      <c r="R121" s="75">
        <f>+'Ark1'!AA2173</f>
        <v>29.025805145083488</v>
      </c>
      <c r="S121" s="49">
        <f>+'Ark1'!AB2173</f>
        <v>3.827317834976411</v>
      </c>
      <c r="T121" s="64">
        <f>+'Ark1'!AC2173</f>
        <v>-58.882172290625114</v>
      </c>
      <c r="U121" s="64">
        <f t="shared" si="17"/>
        <v>19.102564102564102</v>
      </c>
      <c r="V121" s="49">
        <f>+'Ark1'!V2173</f>
        <v>15.884563758389261</v>
      </c>
      <c r="W121" s="99">
        <f>+'Ark1'!X2173</f>
        <v>145.27998138547321</v>
      </c>
      <c r="X121" s="39"/>
      <c r="Y121"/>
      <c r="Z121"/>
      <c r="AA121"/>
      <c r="AB121"/>
      <c r="AE121"/>
    </row>
    <row r="122" spans="1:31" ht="15.6">
      <c r="A122" s="39"/>
      <c r="B122" s="47">
        <f>+'Ark1'!C2174</f>
        <v>2011</v>
      </c>
      <c r="C122" s="47">
        <f>+'Ark1'!G2174</f>
        <v>4</v>
      </c>
      <c r="D122" s="48" t="s">
        <v>7</v>
      </c>
      <c r="E122" s="48">
        <v>1</v>
      </c>
      <c r="F122" s="48" t="s">
        <v>53</v>
      </c>
      <c r="G122" s="47">
        <f>+'Ark1'!Q2174</f>
        <v>4</v>
      </c>
      <c r="H122" s="47"/>
      <c r="I122" s="64">
        <f>+'Ark1'!R2174</f>
        <v>23</v>
      </c>
      <c r="J122" s="47"/>
      <c r="K122" s="64">
        <f>+'Ark1'!S2174</f>
        <v>23</v>
      </c>
      <c r="L122" s="99">
        <f>+'Ark1'!T2174</f>
        <v>12.105263157894736</v>
      </c>
      <c r="M122" s="99">
        <f>+'Ark1'!U2174</f>
        <v>12.453891085479889</v>
      </c>
      <c r="N122" s="49">
        <f>+'Ark1'!W2174</f>
        <v>56</v>
      </c>
      <c r="O122" s="47"/>
      <c r="P122" s="64">
        <f>+'Ark1'!Y2174</f>
        <v>138.86521739130441</v>
      </c>
      <c r="Q122" s="64"/>
      <c r="R122" s="75">
        <f>+'Ark1'!AA2174</f>
        <v>26.853250288180941</v>
      </c>
      <c r="S122" s="49">
        <f>+'Ark1'!AB2174</f>
        <v>3.5139473654220428</v>
      </c>
      <c r="T122" s="64">
        <f>+'Ark1'!AC2174</f>
        <v>-78.33015277623862</v>
      </c>
      <c r="U122" s="64">
        <f t="shared" si="17"/>
        <v>5.75</v>
      </c>
      <c r="V122" s="49">
        <f>+'Ark1'!V2174</f>
        <v>13.478260869565217</v>
      </c>
      <c r="W122" s="99">
        <f>+'Ark1'!X2174</f>
        <v>150.44985632860704</v>
      </c>
      <c r="X122" s="39"/>
      <c r="Y122"/>
      <c r="Z122"/>
      <c r="AA122"/>
      <c r="AB122"/>
      <c r="AE122"/>
    </row>
    <row r="123" spans="1:31" ht="15.6">
      <c r="A123" s="39"/>
      <c r="B123" s="47">
        <f>+'Ark1'!C2175</f>
        <v>2011</v>
      </c>
      <c r="C123" s="47">
        <f>+'Ark1'!G2175</f>
        <v>4</v>
      </c>
      <c r="D123" s="48" t="s">
        <v>7</v>
      </c>
      <c r="E123" s="48">
        <v>2</v>
      </c>
      <c r="F123" s="48" t="s">
        <v>10</v>
      </c>
      <c r="G123" s="47">
        <f>+'Ark1'!Q2175</f>
        <v>17</v>
      </c>
      <c r="H123" s="47"/>
      <c r="I123" s="64">
        <f>+'Ark1'!R2175</f>
        <v>167</v>
      </c>
      <c r="J123" s="47"/>
      <c r="K123" s="64">
        <f>+'Ark1'!S2175</f>
        <v>164</v>
      </c>
      <c r="L123" s="99">
        <f>+'Ark1'!T2175</f>
        <v>87.894736842105274</v>
      </c>
      <c r="M123" s="99">
        <f>+'Ark1'!U2175</f>
        <v>87.546108914520133</v>
      </c>
      <c r="N123" s="49">
        <f>+'Ark1'!W2175</f>
        <v>62.103658536585357</v>
      </c>
      <c r="O123" s="47"/>
      <c r="P123" s="64">
        <f>+'Ark1'!Y2175</f>
        <v>134.44251497005985</v>
      </c>
      <c r="Q123" s="64"/>
      <c r="R123" s="75">
        <f>+'Ark1'!AA2175</f>
        <v>24.886487352604458</v>
      </c>
      <c r="S123" s="49">
        <f>+'Ark1'!AB2175</f>
        <v>2.3803537922095326</v>
      </c>
      <c r="T123" s="64">
        <f>+'Ark1'!AC2175</f>
        <v>-36.980753197136949</v>
      </c>
      <c r="U123" s="64">
        <f t="shared" si="17"/>
        <v>9.8235294117647065</v>
      </c>
      <c r="V123" s="49">
        <f>+'Ark1'!V2175</f>
        <v>18.077844311377245</v>
      </c>
      <c r="W123" s="99">
        <f>+'Ark1'!X2175</f>
        <v>148.10854996399402</v>
      </c>
      <c r="X123" s="39"/>
      <c r="Y123"/>
      <c r="Z123"/>
      <c r="AA123"/>
      <c r="AB123"/>
      <c r="AE123"/>
    </row>
    <row r="124" spans="1:31" ht="15.6">
      <c r="A124" s="39"/>
      <c r="B124" s="47">
        <f>+'Ark1'!C2176</f>
        <v>2010</v>
      </c>
      <c r="C124" s="47">
        <f>+'Ark1'!G2176</f>
        <v>1</v>
      </c>
      <c r="D124" s="48" t="s">
        <v>4</v>
      </c>
      <c r="E124" s="48">
        <v>1</v>
      </c>
      <c r="F124" s="48" t="s">
        <v>53</v>
      </c>
      <c r="G124" s="47">
        <f>+'Ark1'!Q2176</f>
        <v>50</v>
      </c>
      <c r="H124" s="47"/>
      <c r="I124" s="64">
        <f>+'Ark1'!R2176</f>
        <v>135</v>
      </c>
      <c r="J124" s="47"/>
      <c r="K124" s="64">
        <f>+'Ark1'!S2176</f>
        <v>131</v>
      </c>
      <c r="L124" s="99">
        <f>+'Ark1'!T2176</f>
        <v>4.5669824086603521</v>
      </c>
      <c r="M124" s="99">
        <f>+'Ark1'!U2176</f>
        <v>3.9634516551731616</v>
      </c>
      <c r="N124" s="49">
        <f>+'Ark1'!W2176</f>
        <v>59.152671755725201</v>
      </c>
      <c r="O124" s="47"/>
      <c r="P124" s="64">
        <f>+'Ark1'!Y2176</f>
        <v>115.81185185185184</v>
      </c>
      <c r="Q124" s="64"/>
      <c r="R124" s="75">
        <f>+'Ark1'!AA2176</f>
        <v>25.949123302624564</v>
      </c>
      <c r="S124" s="49">
        <f>+'Ark1'!AB2176</f>
        <v>3.0227465455302074</v>
      </c>
      <c r="T124" s="64">
        <f>+'Ark1'!AC2176</f>
        <v>-30.325666034349592</v>
      </c>
      <c r="U124" s="64">
        <f t="shared" si="17"/>
        <v>2.7</v>
      </c>
      <c r="V124" s="49">
        <f>+'Ark1'!V2176</f>
        <v>14.177777777777777</v>
      </c>
      <c r="W124" s="99">
        <f>+'Ark1'!X2176</f>
        <v>129.60956622928455</v>
      </c>
      <c r="X124" s="39"/>
      <c r="Y124"/>
      <c r="Z124"/>
      <c r="AA124"/>
      <c r="AB124"/>
      <c r="AE124"/>
    </row>
    <row r="125" spans="1:31" ht="15.6">
      <c r="A125" s="39"/>
      <c r="B125" s="47">
        <f>+'Ark1'!C2177</f>
        <v>2010</v>
      </c>
      <c r="C125" s="47">
        <f>+'Ark1'!G2177</f>
        <v>1</v>
      </c>
      <c r="D125" s="48" t="s">
        <v>4</v>
      </c>
      <c r="E125" s="48">
        <v>2</v>
      </c>
      <c r="F125" s="48" t="s">
        <v>10</v>
      </c>
      <c r="G125" s="47">
        <f>+'Ark1'!Q2177</f>
        <v>138</v>
      </c>
      <c r="H125" s="47"/>
      <c r="I125" s="64">
        <f>+'Ark1'!R2177</f>
        <v>2821</v>
      </c>
      <c r="J125" s="47"/>
      <c r="K125" s="64">
        <f>+'Ark1'!S2177</f>
        <v>2814</v>
      </c>
      <c r="L125" s="99">
        <f>+'Ark1'!T2177</f>
        <v>95.433017591339649</v>
      </c>
      <c r="M125" s="99">
        <f>+'Ark1'!U2177</f>
        <v>96.036548344826883</v>
      </c>
      <c r="N125" s="49">
        <f>+'Ark1'!W2177</f>
        <v>58.450248756218897</v>
      </c>
      <c r="O125" s="47"/>
      <c r="P125" s="64">
        <f>+'Ark1'!Y2177</f>
        <v>134.29092520382861</v>
      </c>
      <c r="Q125" s="64"/>
      <c r="R125" s="75">
        <f>+'Ark1'!AA2177</f>
        <v>27.885525548069779</v>
      </c>
      <c r="S125" s="49">
        <f>+'Ark1'!AB2177</f>
        <v>3.0043521396328376</v>
      </c>
      <c r="T125" s="64">
        <f>+'Ark1'!AC2177</f>
        <v>-51.352864519267264</v>
      </c>
      <c r="U125" s="64">
        <f t="shared" si="17"/>
        <v>20.442028985507246</v>
      </c>
      <c r="V125" s="49">
        <f>+'Ark1'!V2177</f>
        <v>16.235377525700098</v>
      </c>
      <c r="W125" s="99">
        <f>+'Ark1'!X2177</f>
        <v>145.81760461605285</v>
      </c>
      <c r="X125" s="39"/>
      <c r="Y125"/>
      <c r="Z125"/>
      <c r="AA125"/>
      <c r="AB125"/>
      <c r="AE125"/>
    </row>
    <row r="126" spans="1:31" ht="15.6">
      <c r="A126" s="39"/>
      <c r="B126" s="47">
        <f>+'Ark1'!C2178</f>
        <v>2010</v>
      </c>
      <c r="C126" s="47">
        <f>+'Ark1'!G2178</f>
        <v>2</v>
      </c>
      <c r="D126" s="48" t="s">
        <v>5</v>
      </c>
      <c r="E126" s="48">
        <v>1</v>
      </c>
      <c r="F126" s="48" t="s">
        <v>53</v>
      </c>
      <c r="G126" s="47">
        <f>+'Ark1'!Q2178</f>
        <v>26</v>
      </c>
      <c r="H126" s="47"/>
      <c r="I126" s="64">
        <f>+'Ark1'!R2178</f>
        <v>81</v>
      </c>
      <c r="J126" s="47"/>
      <c r="K126" s="64">
        <f>+'Ark1'!S2178</f>
        <v>72</v>
      </c>
      <c r="L126" s="99">
        <f>+'Ark1'!T2178</f>
        <v>3.6918869644484951</v>
      </c>
      <c r="M126" s="99">
        <f>+'Ark1'!U2178</f>
        <v>2.6696079991906601</v>
      </c>
      <c r="N126" s="49">
        <f>+'Ark1'!W2178</f>
        <v>55.861111111111114</v>
      </c>
      <c r="O126" s="47"/>
      <c r="P126" s="64">
        <f>+'Ark1'!Y2178</f>
        <v>95.453086419753106</v>
      </c>
      <c r="Q126" s="64"/>
      <c r="R126" s="75">
        <f>+'Ark1'!AA2178</f>
        <v>22.665757700660791</v>
      </c>
      <c r="S126" s="49">
        <f>+'Ark1'!AB2178</f>
        <v>2.1622105172687114</v>
      </c>
      <c r="T126" s="64">
        <f>+'Ark1'!AC2178</f>
        <v>23.27411628703484</v>
      </c>
      <c r="U126" s="64">
        <f t="shared" si="17"/>
        <v>3.1153846153846154</v>
      </c>
      <c r="V126" s="49">
        <f>+'Ark1'!V2178</f>
        <v>12.037037037037036</v>
      </c>
      <c r="W126" s="99">
        <f>+'Ark1'!X2178</f>
        <v>116.84790604978404</v>
      </c>
      <c r="X126" s="39"/>
      <c r="Y126"/>
      <c r="Z126"/>
      <c r="AA126"/>
      <c r="AB126"/>
      <c r="AE126"/>
    </row>
    <row r="127" spans="1:31" ht="15.6">
      <c r="A127" s="39"/>
      <c r="B127" s="47">
        <f>+'Ark1'!C2179</f>
        <v>2010</v>
      </c>
      <c r="C127" s="47">
        <f>+'Ark1'!G2179</f>
        <v>2</v>
      </c>
      <c r="D127" s="48" t="s">
        <v>5</v>
      </c>
      <c r="E127" s="48">
        <v>2</v>
      </c>
      <c r="F127" s="48" t="s">
        <v>10</v>
      </c>
      <c r="G127" s="47">
        <f>+'Ark1'!Q2179</f>
        <v>147</v>
      </c>
      <c r="H127" s="47"/>
      <c r="I127" s="64">
        <f>+'Ark1'!R2179</f>
        <v>2113</v>
      </c>
      <c r="J127" s="47"/>
      <c r="K127" s="64">
        <f>+'Ark1'!S2179</f>
        <v>2082</v>
      </c>
      <c r="L127" s="99">
        <f>+'Ark1'!T2179</f>
        <v>96.308113035551486</v>
      </c>
      <c r="M127" s="99">
        <f>+'Ark1'!U2179</f>
        <v>97.330392000809354</v>
      </c>
      <c r="N127" s="49">
        <f>+'Ark1'!W2179</f>
        <v>58.676753121998061</v>
      </c>
      <c r="O127" s="47"/>
      <c r="P127" s="64">
        <f>+'Ark1'!Y2179</f>
        <v>133.40634169427352</v>
      </c>
      <c r="Q127" s="64"/>
      <c r="R127" s="75">
        <f>+'Ark1'!AA2179</f>
        <v>29.511427710774004</v>
      </c>
      <c r="S127" s="49">
        <f>+'Ark1'!AB2179</f>
        <v>3.7499570827583071</v>
      </c>
      <c r="T127" s="64">
        <f>+'Ark1'!AC2179</f>
        <v>-58.485647162554194</v>
      </c>
      <c r="U127" s="64">
        <f t="shared" si="17"/>
        <v>14.374149659863946</v>
      </c>
      <c r="V127" s="49">
        <f>+'Ark1'!V2179</f>
        <v>16.24278277330809</v>
      </c>
      <c r="W127" s="99">
        <f>+'Ark1'!X2179</f>
        <v>146.60136727753019</v>
      </c>
      <c r="X127" s="39"/>
      <c r="Y127"/>
      <c r="Z127"/>
      <c r="AA127"/>
      <c r="AB127"/>
      <c r="AE127"/>
    </row>
    <row r="128" spans="1:31" ht="15.6">
      <c r="A128" s="39"/>
      <c r="B128" s="47">
        <f>+'Ark1'!C2180</f>
        <v>2010</v>
      </c>
      <c r="C128" s="47">
        <f>+'Ark1'!G2180</f>
        <v>3</v>
      </c>
      <c r="D128" s="48" t="s">
        <v>57</v>
      </c>
      <c r="E128" s="48">
        <v>1</v>
      </c>
      <c r="F128" s="48" t="s">
        <v>53</v>
      </c>
      <c r="G128" s="47">
        <f>+'Ark1'!Q2180</f>
        <v>234</v>
      </c>
      <c r="H128" s="47"/>
      <c r="I128" s="64">
        <f>+'Ark1'!R2180</f>
        <v>2814</v>
      </c>
      <c r="J128" s="47"/>
      <c r="K128" s="64">
        <f>+'Ark1'!S2180</f>
        <v>2790</v>
      </c>
      <c r="L128" s="99">
        <f>+'Ark1'!T2180</f>
        <v>95.486935866983387</v>
      </c>
      <c r="M128" s="99">
        <f>+'Ark1'!U2180</f>
        <v>95.454173302046172</v>
      </c>
      <c r="N128" s="49">
        <f>+'Ark1'!W2180</f>
        <v>58.034408602150513</v>
      </c>
      <c r="O128" s="47"/>
      <c r="P128" s="64">
        <f>+'Ark1'!Y2180</f>
        <v>134.23699360341155</v>
      </c>
      <c r="Q128" s="64"/>
      <c r="R128" s="75">
        <f>+'Ark1'!AA2180</f>
        <v>30.001029604445176</v>
      </c>
      <c r="S128" s="49">
        <f>+'Ark1'!AB2180</f>
        <v>3.9456294396887248</v>
      </c>
      <c r="T128" s="64">
        <f>+'Ark1'!AC2180</f>
        <v>-61.027792906336238</v>
      </c>
      <c r="U128" s="64">
        <f t="shared" si="17"/>
        <v>12.025641025641026</v>
      </c>
      <c r="V128" s="49">
        <f>+'Ark1'!V2180</f>
        <v>14.17093105899076</v>
      </c>
      <c r="W128" s="99">
        <f>+'Ark1'!X2180</f>
        <v>146.29033288902917</v>
      </c>
      <c r="X128" s="39"/>
      <c r="Y128"/>
      <c r="Z128"/>
      <c r="AA128"/>
      <c r="AB128"/>
      <c r="AE128"/>
    </row>
    <row r="129" spans="1:31" ht="15.6">
      <c r="A129" s="39"/>
      <c r="B129" s="47">
        <f>+'Ark1'!C2181</f>
        <v>2010</v>
      </c>
      <c r="C129" s="47">
        <f>+'Ark1'!G2181</f>
        <v>3</v>
      </c>
      <c r="D129" s="48" t="s">
        <v>57</v>
      </c>
      <c r="E129" s="48">
        <v>2</v>
      </c>
      <c r="F129" s="48" t="s">
        <v>10</v>
      </c>
      <c r="G129" s="47">
        <f>+'Ark1'!Q2181</f>
        <v>30</v>
      </c>
      <c r="H129" s="47"/>
      <c r="I129" s="64">
        <f>+'Ark1'!R2181</f>
        <v>133</v>
      </c>
      <c r="J129" s="47"/>
      <c r="K129" s="64">
        <f>+'Ark1'!S2181</f>
        <v>130</v>
      </c>
      <c r="L129" s="99">
        <f>+'Ark1'!T2181</f>
        <v>4.5130641330166252</v>
      </c>
      <c r="M129" s="99">
        <f>+'Ark1'!U2181</f>
        <v>4.5458266979538173</v>
      </c>
      <c r="N129" s="49">
        <f>+'Ark1'!W2181</f>
        <v>58.9</v>
      </c>
      <c r="O129" s="47"/>
      <c r="P129" s="64">
        <f>+'Ark1'!Y2181</f>
        <v>135.25789473684219</v>
      </c>
      <c r="Q129" s="64"/>
      <c r="R129" s="75">
        <f>+'Ark1'!AA2181</f>
        <v>29.868598628386568</v>
      </c>
      <c r="S129" s="49">
        <f>+'Ark1'!AB2181</f>
        <v>3.3485932752541046</v>
      </c>
      <c r="T129" s="64">
        <f>+'Ark1'!AC2181</f>
        <v>-60.272893735923901</v>
      </c>
      <c r="U129" s="64">
        <f t="shared" si="17"/>
        <v>4.4333333333333336</v>
      </c>
      <c r="V129" s="49">
        <f>+'Ark1'!V2181</f>
        <v>16.729323308270683</v>
      </c>
      <c r="W129" s="99">
        <f>+'Ark1'!X2181</f>
        <v>149.81141912201957</v>
      </c>
      <c r="X129" s="39"/>
      <c r="Y129"/>
      <c r="Z129"/>
      <c r="AA129"/>
      <c r="AB129"/>
      <c r="AE129"/>
    </row>
    <row r="130" spans="1:31" ht="15.6">
      <c r="A130" s="39"/>
      <c r="B130" s="47">
        <f>+'Ark1'!C2182</f>
        <v>2010</v>
      </c>
      <c r="C130" s="47">
        <f>+'Ark1'!G2182</f>
        <v>4</v>
      </c>
      <c r="D130" s="48" t="s">
        <v>7</v>
      </c>
      <c r="E130" s="48">
        <v>1</v>
      </c>
      <c r="F130" s="48" t="s">
        <v>53</v>
      </c>
      <c r="G130" s="47">
        <f>+'Ark1'!Q2182</f>
        <v>13</v>
      </c>
      <c r="H130" s="47"/>
      <c r="I130" s="64">
        <f>+'Ark1'!R2182</f>
        <v>22</v>
      </c>
      <c r="J130" s="47"/>
      <c r="K130" s="64">
        <f>+'Ark1'!S2182</f>
        <v>22</v>
      </c>
      <c r="L130" s="99">
        <f>+'Ark1'!T2182</f>
        <v>12.021857923497262</v>
      </c>
      <c r="M130" s="99">
        <f>+'Ark1'!U2182</f>
        <v>10.986374645591562</v>
      </c>
      <c r="N130" s="49">
        <f>+'Ark1'!W2182</f>
        <v>56.86363636363636</v>
      </c>
      <c r="O130" s="47"/>
      <c r="P130" s="64">
        <f>+'Ark1'!Y2182</f>
        <v>130.51363636363635</v>
      </c>
      <c r="Q130" s="64"/>
      <c r="R130" s="75">
        <f>+'Ark1'!AA2182</f>
        <v>34.327543876529298</v>
      </c>
      <c r="S130" s="49">
        <f>+'Ark1'!AB2182</f>
        <v>3.6468598515516906</v>
      </c>
      <c r="T130" s="64">
        <f>+'Ark1'!AC2182</f>
        <v>-74.653660363315581</v>
      </c>
      <c r="U130" s="64">
        <f t="shared" si="17"/>
        <v>1.6923076923076923</v>
      </c>
      <c r="V130" s="49">
        <f>+'Ark1'!V2182</f>
        <v>13.727272727272725</v>
      </c>
      <c r="W130" s="99">
        <f>+'Ark1'!X2182</f>
        <v>141.40155619028863</v>
      </c>
      <c r="X130" s="39"/>
      <c r="Y130"/>
      <c r="Z130"/>
      <c r="AA130"/>
      <c r="AB130"/>
      <c r="AE130"/>
    </row>
    <row r="131" spans="1:31" ht="15.6">
      <c r="A131" s="39"/>
      <c r="B131" s="47">
        <f>+'Ark1'!C2183</f>
        <v>2010</v>
      </c>
      <c r="C131" s="47">
        <f>+'Ark1'!G2183</f>
        <v>4</v>
      </c>
      <c r="D131" s="48" t="s">
        <v>7</v>
      </c>
      <c r="E131" s="48">
        <v>2</v>
      </c>
      <c r="F131" s="48" t="s">
        <v>10</v>
      </c>
      <c r="G131" s="47">
        <f>+'Ark1'!Q2183</f>
        <v>15</v>
      </c>
      <c r="H131" s="47"/>
      <c r="I131" s="64">
        <f>+'Ark1'!R2183</f>
        <v>161</v>
      </c>
      <c r="J131" s="47"/>
      <c r="K131" s="64">
        <f>+'Ark1'!S2183</f>
        <v>161</v>
      </c>
      <c r="L131" s="99">
        <f>+'Ark1'!T2183</f>
        <v>87.978142076502721</v>
      </c>
      <c r="M131" s="99">
        <f>+'Ark1'!U2183</f>
        <v>89.013625354408447</v>
      </c>
      <c r="N131" s="49">
        <f>+'Ark1'!W2183</f>
        <v>61.267080745341616</v>
      </c>
      <c r="O131" s="47"/>
      <c r="P131" s="64">
        <f>+'Ark1'!Y2183</f>
        <v>144.49565217391307</v>
      </c>
      <c r="Q131" s="64"/>
      <c r="R131" s="75">
        <f>+'Ark1'!AA2183</f>
        <v>25.956333010123441</v>
      </c>
      <c r="S131" s="49">
        <f>+'Ark1'!AB2183</f>
        <v>2.65806580772567</v>
      </c>
      <c r="T131" s="64">
        <f>+'Ark1'!AC2183</f>
        <v>-51.699003646066558</v>
      </c>
      <c r="U131" s="64">
        <f t="shared" si="17"/>
        <v>10.733333333333333</v>
      </c>
      <c r="V131" s="49">
        <f>+'Ark1'!V2183</f>
        <v>16.198757763975156</v>
      </c>
      <c r="W131" s="99">
        <f>+'Ark1'!X2183</f>
        <v>156.55000235526879</v>
      </c>
      <c r="X131" s="39"/>
      <c r="Y131"/>
      <c r="Z131"/>
      <c r="AA131"/>
      <c r="AB131"/>
      <c r="AE131"/>
    </row>
    <row r="132" spans="1:31" ht="15.6">
      <c r="A132" s="39"/>
      <c r="B132" s="47">
        <f>+'Ark1'!C2184</f>
        <v>2009</v>
      </c>
      <c r="C132" s="47">
        <f>+'Ark1'!G2184</f>
        <v>1</v>
      </c>
      <c r="D132" s="48" t="s">
        <v>4</v>
      </c>
      <c r="E132" s="48">
        <v>1</v>
      </c>
      <c r="F132" s="48" t="s">
        <v>53</v>
      </c>
      <c r="G132" s="47">
        <f>+'Ark1'!Q2184</f>
        <v>90</v>
      </c>
      <c r="H132" s="47"/>
      <c r="I132" s="64">
        <f>+'Ark1'!R2184</f>
        <v>264</v>
      </c>
      <c r="J132" s="47"/>
      <c r="K132" s="64">
        <f>+'Ark1'!S2184</f>
        <v>262</v>
      </c>
      <c r="L132" s="99">
        <f>+'Ark1'!T2184</f>
        <v>10.509554140127388</v>
      </c>
      <c r="M132" s="99">
        <f>+'Ark1'!U2184</f>
        <v>9.3413267740181816</v>
      </c>
      <c r="N132" s="49">
        <f>+'Ark1'!W2184</f>
        <v>56.965648854961806</v>
      </c>
      <c r="O132" s="47"/>
      <c r="P132" s="64">
        <f>+'Ark1'!Y2184</f>
        <v>118.00151515151521</v>
      </c>
      <c r="Q132" s="64"/>
      <c r="R132" s="75">
        <f>+'Ark1'!AA2184</f>
        <v>29.327478362824682</v>
      </c>
      <c r="S132" s="49">
        <f>+'Ark1'!AB2184</f>
        <v>2.9568724707018701</v>
      </c>
      <c r="T132" s="64">
        <f>+'Ark1'!AC2184</f>
        <v>-45.799175401193914</v>
      </c>
      <c r="U132" s="64">
        <f t="shared" si="17"/>
        <v>2.9333333333333331</v>
      </c>
      <c r="V132" s="49">
        <f>+'Ark1'!V2184</f>
        <v>15.655303030303028</v>
      </c>
      <c r="W132" s="99">
        <f>+'Ark1'!X2184</f>
        <v>129.03370104074338</v>
      </c>
      <c r="X132" s="39"/>
      <c r="Y132"/>
      <c r="Z132"/>
      <c r="AA132"/>
      <c r="AB132"/>
      <c r="AE132"/>
    </row>
    <row r="133" spans="1:31" ht="15.6">
      <c r="A133" s="39"/>
      <c r="B133" s="47">
        <f>+'Ark1'!C2185</f>
        <v>2009</v>
      </c>
      <c r="C133" s="47">
        <f>+'Ark1'!G2185</f>
        <v>1</v>
      </c>
      <c r="D133" s="48" t="s">
        <v>4</v>
      </c>
      <c r="E133" s="48">
        <v>2</v>
      </c>
      <c r="F133" s="48" t="s">
        <v>10</v>
      </c>
      <c r="G133" s="47">
        <f>+'Ark1'!Q2185</f>
        <v>129</v>
      </c>
      <c r="H133" s="47"/>
      <c r="I133" s="64">
        <f>+'Ark1'!R2185</f>
        <v>2248</v>
      </c>
      <c r="J133" s="47"/>
      <c r="K133" s="64">
        <f>+'Ark1'!S2185</f>
        <v>2243</v>
      </c>
      <c r="L133" s="99">
        <f>+'Ark1'!T2185</f>
        <v>89.49044585987258</v>
      </c>
      <c r="M133" s="99">
        <f>+'Ark1'!U2185</f>
        <v>90.658673225981829</v>
      </c>
      <c r="N133" s="49">
        <f>+'Ark1'!W2185</f>
        <v>56.921979491752118</v>
      </c>
      <c r="O133" s="47"/>
      <c r="P133" s="64">
        <f>+'Ark1'!Y2185</f>
        <v>134.49185943060499</v>
      </c>
      <c r="Q133" s="64"/>
      <c r="R133" s="75">
        <f>+'Ark1'!AA2185</f>
        <v>28.180207101226276</v>
      </c>
      <c r="S133" s="49">
        <f>+'Ark1'!AB2185</f>
        <v>3.3470228458917086</v>
      </c>
      <c r="T133" s="64">
        <f>+'Ark1'!AC2185</f>
        <v>-46.61248966027199</v>
      </c>
      <c r="U133" s="64">
        <f t="shared" si="17"/>
        <v>17.426356589147286</v>
      </c>
      <c r="V133" s="49">
        <f>+'Ark1'!V2185</f>
        <v>15.817170818505341</v>
      </c>
      <c r="W133" s="99">
        <f>+'Ark1'!X2185</f>
        <v>146.00410428627049</v>
      </c>
      <c r="X133" s="39"/>
      <c r="Y133"/>
      <c r="Z133"/>
      <c r="AA133"/>
      <c r="AB133"/>
      <c r="AE133"/>
    </row>
    <row r="134" spans="1:31" ht="15.6">
      <c r="A134" s="39"/>
      <c r="B134" s="47">
        <f>+'Ark1'!C2186</f>
        <v>2009</v>
      </c>
      <c r="C134" s="47">
        <f>+'Ark1'!G2186</f>
        <v>2</v>
      </c>
      <c r="D134" s="48" t="s">
        <v>5</v>
      </c>
      <c r="E134" s="48">
        <v>1</v>
      </c>
      <c r="F134" s="48" t="s">
        <v>53</v>
      </c>
      <c r="G134" s="47">
        <f>+'Ark1'!Q2186</f>
        <v>67</v>
      </c>
      <c r="H134" s="47"/>
      <c r="I134" s="64">
        <f>+'Ark1'!R2186</f>
        <v>134</v>
      </c>
      <c r="J134" s="47"/>
      <c r="K134" s="64">
        <f>+'Ark1'!S2186</f>
        <v>130</v>
      </c>
      <c r="L134" s="99">
        <f>+'Ark1'!T2186</f>
        <v>7.4944071588366894</v>
      </c>
      <c r="M134" s="99">
        <f>+'Ark1'!U2186</f>
        <v>6.255793287751656</v>
      </c>
      <c r="N134" s="49">
        <f>+'Ark1'!W2186</f>
        <v>55.084615384615411</v>
      </c>
      <c r="O134" s="47"/>
      <c r="P134" s="64">
        <f>+'Ark1'!Y2186</f>
        <v>114.58134328358211</v>
      </c>
      <c r="Q134" s="64"/>
      <c r="R134" s="75">
        <f>+'Ark1'!AA2186</f>
        <v>30.061498986274188</v>
      </c>
      <c r="S134" s="49">
        <f>+'Ark1'!AB2186</f>
        <v>2.0039753391106911</v>
      </c>
      <c r="T134" s="64">
        <f>+'Ark1'!AC2186</f>
        <v>14.047376446011528</v>
      </c>
      <c r="U134" s="64">
        <f t="shared" si="17"/>
        <v>2</v>
      </c>
      <c r="V134" s="49">
        <f>+'Ark1'!V2186</f>
        <v>21.582089552238806</v>
      </c>
      <c r="W134" s="99">
        <f>+'Ark1'!X2186</f>
        <v>127.84236994873956</v>
      </c>
      <c r="X134" s="39"/>
      <c r="Y134"/>
      <c r="Z134"/>
      <c r="AA134"/>
      <c r="AB134"/>
      <c r="AE134"/>
    </row>
    <row r="135" spans="1:31" ht="15.6">
      <c r="A135" s="39"/>
      <c r="B135" s="47">
        <f>+'Ark1'!C2187</f>
        <v>2009</v>
      </c>
      <c r="C135" s="47">
        <f>+'Ark1'!G2187</f>
        <v>2</v>
      </c>
      <c r="D135" s="48" t="s">
        <v>5</v>
      </c>
      <c r="E135" s="48">
        <v>2</v>
      </c>
      <c r="F135" s="48" t="s">
        <v>10</v>
      </c>
      <c r="G135" s="47">
        <f>+'Ark1'!Q2187</f>
        <v>145</v>
      </c>
      <c r="H135" s="47"/>
      <c r="I135" s="64">
        <f>+'Ark1'!R2187</f>
        <v>1654</v>
      </c>
      <c r="J135" s="47"/>
      <c r="K135" s="64">
        <f>+'Ark1'!S2187</f>
        <v>1644</v>
      </c>
      <c r="L135" s="99">
        <f>+'Ark1'!T2187</f>
        <v>92.505592841163292</v>
      </c>
      <c r="M135" s="99">
        <f>+'Ark1'!U2187</f>
        <v>93.744206712248356</v>
      </c>
      <c r="N135" s="49">
        <f>+'Ark1'!W2187</f>
        <v>56.913625304136254</v>
      </c>
      <c r="O135" s="47"/>
      <c r="P135" s="64">
        <f>+'Ark1'!Y2187</f>
        <v>139.10580411124559</v>
      </c>
      <c r="Q135" s="64"/>
      <c r="R135" s="75">
        <f>+'Ark1'!AA2187</f>
        <v>30.928978802861479</v>
      </c>
      <c r="S135" s="49">
        <f>+'Ark1'!AB2187</f>
        <v>4.0068170918491841</v>
      </c>
      <c r="T135" s="64">
        <f>+'Ark1'!AC2187</f>
        <v>-62.920239171172653</v>
      </c>
      <c r="U135" s="64">
        <f t="shared" si="17"/>
        <v>11.406896551724138</v>
      </c>
      <c r="V135" s="49">
        <f>+'Ark1'!V2187</f>
        <v>14.666263603385739</v>
      </c>
      <c r="W135" s="99">
        <f>+'Ark1'!X2187</f>
        <v>151.48332090955179</v>
      </c>
      <c r="X135" s="39"/>
      <c r="Y135"/>
      <c r="Z135"/>
      <c r="AA135"/>
      <c r="AB135"/>
      <c r="AE135"/>
    </row>
    <row r="136" spans="1:31" ht="15.6">
      <c r="A136" s="39"/>
      <c r="B136" s="47">
        <f>+'Ark1'!C2188</f>
        <v>2009</v>
      </c>
      <c r="C136" s="47">
        <f>+'Ark1'!G2188</f>
        <v>3</v>
      </c>
      <c r="D136" s="48" t="s">
        <v>57</v>
      </c>
      <c r="E136" s="48">
        <v>1</v>
      </c>
      <c r="F136" s="48" t="s">
        <v>53</v>
      </c>
      <c r="G136" s="47">
        <f>+'Ark1'!Q2188</f>
        <v>250</v>
      </c>
      <c r="H136" s="47"/>
      <c r="I136" s="64">
        <f>+'Ark1'!R2188</f>
        <v>2641</v>
      </c>
      <c r="J136" s="47"/>
      <c r="K136" s="64">
        <f>+'Ark1'!S2188</f>
        <v>2634</v>
      </c>
      <c r="L136" s="99">
        <f>+'Ark1'!T2188</f>
        <v>98.913857677902641</v>
      </c>
      <c r="M136" s="99">
        <f>+'Ark1'!U2188</f>
        <v>99.95792825496298</v>
      </c>
      <c r="N136" s="49">
        <f>+'Ark1'!W2188</f>
        <v>56.103264996203514</v>
      </c>
      <c r="O136" s="47"/>
      <c r="P136" s="64">
        <f>+'Ark1'!Y2188</f>
        <v>138.45126845891721</v>
      </c>
      <c r="Q136" s="64"/>
      <c r="R136" s="75">
        <f>+'Ark1'!AA2188</f>
        <v>30.845772622358201</v>
      </c>
      <c r="S136" s="49">
        <f>+'Ark1'!AB2188</f>
        <v>4.0655184619992948</v>
      </c>
      <c r="T136" s="64">
        <f>+'Ark1'!AC2188</f>
        <v>-62.048640358558757</v>
      </c>
      <c r="U136" s="64">
        <f t="shared" si="17"/>
        <v>10.564</v>
      </c>
      <c r="V136" s="49">
        <f>+'Ark1'!V2188</f>
        <v>15.360469519121548</v>
      </c>
      <c r="W136" s="99">
        <f>+'Ark1'!X2188</f>
        <v>150.24369852353277</v>
      </c>
      <c r="X136" s="39"/>
      <c r="Y136"/>
      <c r="Z136"/>
      <c r="AA136"/>
      <c r="AB136"/>
      <c r="AE136"/>
    </row>
    <row r="137" spans="1:31" ht="15.6">
      <c r="A137" s="39"/>
      <c r="B137" s="47">
        <f>+'Ark1'!C2189</f>
        <v>2009</v>
      </c>
      <c r="C137" s="47">
        <f>+'Ark1'!G2189</f>
        <v>3</v>
      </c>
      <c r="D137" s="48" t="s">
        <v>57</v>
      </c>
      <c r="E137" s="48">
        <v>2</v>
      </c>
      <c r="F137" s="48" t="s">
        <v>10</v>
      </c>
      <c r="G137" s="47">
        <f>+'Ark1'!Q2189</f>
        <v>9</v>
      </c>
      <c r="H137" s="47"/>
      <c r="I137" s="64">
        <f>+'Ark1'!R2189</f>
        <v>29</v>
      </c>
      <c r="J137" s="47"/>
      <c r="K137" s="64">
        <f>+'Ark1'!S2189</f>
        <v>1</v>
      </c>
      <c r="L137" s="99">
        <f>+'Ark1'!T2189</f>
        <v>1.0861423220973783</v>
      </c>
      <c r="M137" s="99">
        <f>+'Ark1'!U2189</f>
        <v>4.2071745037023926E-2</v>
      </c>
      <c r="N137" s="49">
        <f>+'Ark1'!W2189</f>
        <v>56</v>
      </c>
      <c r="O137" s="47"/>
      <c r="P137" s="64">
        <f>+'Ark1'!Y2189</f>
        <v>5.3068965517241367</v>
      </c>
      <c r="Q137" s="64"/>
      <c r="R137" s="75">
        <f>+'Ark1'!AA2189</f>
        <v>0</v>
      </c>
      <c r="S137" s="49">
        <f>+'Ark1'!AB2189</f>
        <v>0</v>
      </c>
      <c r="T137" s="64">
        <f>+'Ark1'!AC2189</f>
        <v>0</v>
      </c>
      <c r="U137" s="64">
        <f t="shared" si="17"/>
        <v>3.2222222222222223</v>
      </c>
      <c r="V137" s="49">
        <f>+'Ark1'!V2189</f>
        <v>20.275862068965512</v>
      </c>
      <c r="W137" s="99">
        <f>+'Ark1'!X2189</f>
        <v>139.56737774124861</v>
      </c>
      <c r="X137" s="39"/>
      <c r="Y137"/>
      <c r="Z137"/>
      <c r="AA137"/>
      <c r="AB137"/>
      <c r="AE137"/>
    </row>
    <row r="138" spans="1:31" ht="15.6">
      <c r="A138" s="39"/>
      <c r="B138" s="47">
        <f>+'Ark1'!C2190</f>
        <v>2009</v>
      </c>
      <c r="C138" s="47">
        <f>+'Ark1'!G2190</f>
        <v>4</v>
      </c>
      <c r="D138" s="48" t="s">
        <v>7</v>
      </c>
      <c r="E138" s="48">
        <v>1</v>
      </c>
      <c r="F138" s="48" t="s">
        <v>53</v>
      </c>
      <c r="G138" s="47">
        <f>+'Ark1'!Q2190</f>
        <v>21</v>
      </c>
      <c r="H138" s="47"/>
      <c r="I138" s="64">
        <f>+'Ark1'!R2190</f>
        <v>80</v>
      </c>
      <c r="J138" s="47"/>
      <c r="K138" s="64">
        <f>+'Ark1'!S2190</f>
        <v>80</v>
      </c>
      <c r="L138" s="99">
        <f>+'Ark1'!T2190</f>
        <v>43.715846994535525</v>
      </c>
      <c r="M138" s="99">
        <f>+'Ark1'!U2190</f>
        <v>43.382639614490898</v>
      </c>
      <c r="N138" s="49">
        <f>+'Ark1'!W2190</f>
        <v>55.237499999999997</v>
      </c>
      <c r="O138" s="47"/>
      <c r="P138" s="64">
        <f>+'Ark1'!Y2190</f>
        <v>139.09124999999997</v>
      </c>
      <c r="Q138" s="64"/>
      <c r="R138" s="75">
        <f>+'Ark1'!AA2190</f>
        <v>33.826066848475371</v>
      </c>
      <c r="S138" s="49">
        <f>+'Ark1'!AB2190</f>
        <v>4.5448975511005987</v>
      </c>
      <c r="T138" s="64">
        <f>+'Ark1'!AC2190</f>
        <v>-66.185159186328477</v>
      </c>
      <c r="U138" s="64">
        <f t="shared" si="17"/>
        <v>3.8095238095238093</v>
      </c>
      <c r="V138" s="49">
        <f>+'Ark1'!V2190</f>
        <v>17.012499999999999</v>
      </c>
      <c r="W138" s="99">
        <f>+'Ark1'!X2190</f>
        <v>150.69474539544964</v>
      </c>
      <c r="X138" s="39"/>
      <c r="Y138"/>
      <c r="Z138"/>
      <c r="AA138"/>
      <c r="AB138"/>
      <c r="AE138"/>
    </row>
    <row r="139" spans="1:31" ht="15.6">
      <c r="A139" s="39"/>
      <c r="B139" s="47">
        <f>+'Ark1'!C2191</f>
        <v>2009</v>
      </c>
      <c r="C139" s="47">
        <f>+'Ark1'!G2191</f>
        <v>4</v>
      </c>
      <c r="D139" s="48" t="s">
        <v>7</v>
      </c>
      <c r="E139" s="48">
        <v>2</v>
      </c>
      <c r="F139" s="48" t="s">
        <v>10</v>
      </c>
      <c r="G139" s="47">
        <f>+'Ark1'!Q2191</f>
        <v>10</v>
      </c>
      <c r="H139" s="47"/>
      <c r="I139" s="64">
        <f>+'Ark1'!R2191</f>
        <v>103</v>
      </c>
      <c r="J139" s="47"/>
      <c r="K139" s="64">
        <f>+'Ark1'!S2191</f>
        <v>103</v>
      </c>
      <c r="L139" s="99">
        <f>+'Ark1'!T2191</f>
        <v>56.284153005464475</v>
      </c>
      <c r="M139" s="99">
        <f>+'Ark1'!U2191</f>
        <v>56.617360385509102</v>
      </c>
      <c r="N139" s="49">
        <f>+'Ark1'!W2191</f>
        <v>56.378640776699051</v>
      </c>
      <c r="O139" s="47"/>
      <c r="P139" s="64">
        <f>+'Ark1'!Y2191</f>
        <v>140.9893203883494</v>
      </c>
      <c r="Q139" s="64"/>
      <c r="R139" s="75">
        <f>+'Ark1'!AA2191</f>
        <v>30.078150353111276</v>
      </c>
      <c r="S139" s="49">
        <f>+'Ark1'!AB2191</f>
        <v>3.0213367608419777</v>
      </c>
      <c r="T139" s="64">
        <f>+'Ark1'!AC2191</f>
        <v>-61.40202456003319</v>
      </c>
      <c r="U139" s="64">
        <f t="shared" si="17"/>
        <v>10.3</v>
      </c>
      <c r="V139" s="49">
        <f>+'Ark1'!V2191</f>
        <v>14</v>
      </c>
      <c r="W139" s="99">
        <f>+'Ark1'!X2191</f>
        <v>152.75115968401894</v>
      </c>
      <c r="X139" s="39"/>
      <c r="Y139"/>
      <c r="Z139"/>
      <c r="AA139"/>
      <c r="AB139"/>
      <c r="AE139"/>
    </row>
    <row r="140" spans="1:31" ht="15.6">
      <c r="A140" s="39"/>
      <c r="B140" s="47">
        <f>+'Ark1'!C2192</f>
        <v>2008</v>
      </c>
      <c r="C140" s="47">
        <f>+'Ark1'!G2192</f>
        <v>1</v>
      </c>
      <c r="D140" s="48" t="s">
        <v>4</v>
      </c>
      <c r="E140" s="48">
        <v>1</v>
      </c>
      <c r="F140" s="48" t="s">
        <v>53</v>
      </c>
      <c r="G140" s="47">
        <f>+'Ark1'!Q2192</f>
        <v>119</v>
      </c>
      <c r="H140" s="47"/>
      <c r="I140" s="64">
        <f>+'Ark1'!R2192</f>
        <v>353</v>
      </c>
      <c r="J140" s="47"/>
      <c r="K140" s="64">
        <f>+'Ark1'!S2192</f>
        <v>349</v>
      </c>
      <c r="L140" s="99">
        <f>+'Ark1'!T2192</f>
        <v>17.135922330097081</v>
      </c>
      <c r="M140" s="99">
        <f>+'Ark1'!U2192</f>
        <v>15.30654552993078</v>
      </c>
      <c r="N140" s="49">
        <f>+'Ark1'!W2192</f>
        <v>56.507163323782237</v>
      </c>
      <c r="O140" s="47"/>
      <c r="P140" s="64">
        <f>+'Ark1'!Y2192</f>
        <v>119.22237960339938</v>
      </c>
      <c r="Q140" s="64"/>
      <c r="R140" s="75">
        <f>+'Ark1'!AA2192</f>
        <v>27.79744306119256</v>
      </c>
      <c r="S140" s="49">
        <f>+'Ark1'!AB2192</f>
        <v>2.723784706626565</v>
      </c>
      <c r="T140" s="64">
        <f>+'Ark1'!AC2192</f>
        <v>-23.848232187868923</v>
      </c>
      <c r="U140" s="64">
        <f t="shared" si="17"/>
        <v>2.9663865546218489</v>
      </c>
      <c r="V140" s="49">
        <f>+'Ark1'!V2192</f>
        <v>16.260623229461757</v>
      </c>
      <c r="W140" s="99">
        <f>+'Ark1'!X2192</f>
        <v>130.72718288374836</v>
      </c>
      <c r="X140" s="39"/>
      <c r="Y140"/>
      <c r="Z140"/>
      <c r="AA140"/>
      <c r="AB140"/>
      <c r="AE140"/>
    </row>
    <row r="141" spans="1:31" ht="15.6">
      <c r="A141" s="39"/>
      <c r="B141" s="47">
        <f>+'Ark1'!C2193</f>
        <v>2008</v>
      </c>
      <c r="C141" s="47">
        <f>+'Ark1'!G2193</f>
        <v>1</v>
      </c>
      <c r="D141" s="48" t="s">
        <v>4</v>
      </c>
      <c r="E141" s="48">
        <v>2</v>
      </c>
      <c r="F141" s="48" t="s">
        <v>10</v>
      </c>
      <c r="G141" s="47">
        <f>+'Ark1'!Q2193</f>
        <v>129</v>
      </c>
      <c r="H141" s="47"/>
      <c r="I141" s="64">
        <f>+'Ark1'!R2193</f>
        <v>1707</v>
      </c>
      <c r="J141" s="47"/>
      <c r="K141" s="64">
        <f>+'Ark1'!S2193</f>
        <v>1702</v>
      </c>
      <c r="L141" s="99">
        <f>+'Ark1'!T2193</f>
        <v>82.864077669902898</v>
      </c>
      <c r="M141" s="99">
        <f>+'Ark1'!U2193</f>
        <v>84.693454470069241</v>
      </c>
      <c r="N141" s="49">
        <f>+'Ark1'!W2193</f>
        <v>56.965334900117504</v>
      </c>
      <c r="O141" s="47"/>
      <c r="P141" s="64">
        <f>+'Ark1'!Y2193</f>
        <v>136.41798476859992</v>
      </c>
      <c r="Q141" s="64"/>
      <c r="R141" s="75">
        <f>+'Ark1'!AA2193</f>
        <v>29.205866924539276</v>
      </c>
      <c r="S141" s="49">
        <f>+'Ark1'!AB2193</f>
        <v>3.8401486854833222</v>
      </c>
      <c r="T141" s="64">
        <f>+'Ark1'!AC2193</f>
        <v>-41.453451040147215</v>
      </c>
      <c r="U141" s="64">
        <f t="shared" si="17"/>
        <v>13.232558139534884</v>
      </c>
      <c r="V141" s="49">
        <f>+'Ark1'!V2193</f>
        <v>16.187463386057413</v>
      </c>
      <c r="W141" s="99">
        <f>+'Ark1'!X2193</f>
        <v>148.18696324674181</v>
      </c>
      <c r="X141" s="39"/>
      <c r="Y141"/>
      <c r="Z141"/>
      <c r="AA141"/>
      <c r="AB141"/>
      <c r="AE141"/>
    </row>
    <row r="142" spans="1:31" ht="15.6">
      <c r="A142" s="39"/>
      <c r="B142" s="47">
        <f>+'Ark1'!C2194</f>
        <v>2008</v>
      </c>
      <c r="C142" s="47">
        <f>+'Ark1'!G2194</f>
        <v>2</v>
      </c>
      <c r="D142" s="48" t="s">
        <v>5</v>
      </c>
      <c r="E142" s="48">
        <v>1</v>
      </c>
      <c r="F142" s="48" t="s">
        <v>53</v>
      </c>
      <c r="G142" s="47">
        <f>+'Ark1'!Q2194</f>
        <v>67</v>
      </c>
      <c r="H142" s="47"/>
      <c r="I142" s="64">
        <f>+'Ark1'!R2194</f>
        <v>125</v>
      </c>
      <c r="J142" s="47"/>
      <c r="K142" s="64">
        <f>+'Ark1'!S2194</f>
        <v>124</v>
      </c>
      <c r="L142" s="99">
        <f>+'Ark1'!T2194</f>
        <v>4.5637093829864916</v>
      </c>
      <c r="M142" s="99">
        <f>+'Ark1'!U2194</f>
        <v>3.9972337445332342</v>
      </c>
      <c r="N142" s="49">
        <f>+'Ark1'!W2194</f>
        <v>55.04032258064516</v>
      </c>
      <c r="O142" s="47"/>
      <c r="P142" s="64">
        <f>+'Ark1'!Y2194</f>
        <v>118.328</v>
      </c>
      <c r="Q142" s="64"/>
      <c r="R142" s="75">
        <f>+'Ark1'!AA2194</f>
        <v>26.610169800973438</v>
      </c>
      <c r="S142" s="49">
        <f>+'Ark1'!AB2194</f>
        <v>1.266180397560964</v>
      </c>
      <c r="T142" s="64">
        <f>+'Ark1'!AC2194</f>
        <v>2.2831374483365714</v>
      </c>
      <c r="U142" s="64">
        <f t="shared" si="17"/>
        <v>1.8656716417910448</v>
      </c>
      <c r="V142" s="49">
        <f>+'Ark1'!V2194</f>
        <v>21.024000000000001</v>
      </c>
      <c r="W142" s="99">
        <f>+'Ark1'!X2194</f>
        <v>128.88754062838564</v>
      </c>
      <c r="X142" s="39"/>
      <c r="Y142"/>
      <c r="Z142"/>
      <c r="AA142"/>
      <c r="AB142"/>
      <c r="AE142"/>
    </row>
    <row r="143" spans="1:31" ht="15.6">
      <c r="A143" s="39"/>
      <c r="B143" s="47">
        <f>+'Ark1'!C2195</f>
        <v>2008</v>
      </c>
      <c r="C143" s="47">
        <f>+'Ark1'!G2195</f>
        <v>2</v>
      </c>
      <c r="D143" s="48" t="s">
        <v>5</v>
      </c>
      <c r="E143" s="48">
        <v>2</v>
      </c>
      <c r="F143" s="48" t="s">
        <v>10</v>
      </c>
      <c r="G143" s="47">
        <f>+'Ark1'!Q2195</f>
        <v>175</v>
      </c>
      <c r="H143" s="47"/>
      <c r="I143" s="64">
        <f>+'Ark1'!R2195</f>
        <v>2614</v>
      </c>
      <c r="J143" s="47"/>
      <c r="K143" s="64">
        <f>+'Ark1'!S2195</f>
        <v>2596</v>
      </c>
      <c r="L143" s="99">
        <f>+'Ark1'!T2195</f>
        <v>95.436290617013526</v>
      </c>
      <c r="M143" s="99">
        <f>+'Ark1'!U2195</f>
        <v>96.002766255466796</v>
      </c>
      <c r="N143" s="49">
        <f>+'Ark1'!W2195</f>
        <v>56.799691833590146</v>
      </c>
      <c r="O143" s="47"/>
      <c r="P143" s="64">
        <f>+'Ark1'!Y2195</f>
        <v>135.89896710022924</v>
      </c>
      <c r="Q143" s="64"/>
      <c r="R143" s="75">
        <f>+'Ark1'!AA2195</f>
        <v>28.948922205883303</v>
      </c>
      <c r="S143" s="49">
        <f>+'Ark1'!AB2195</f>
        <v>3.8283590119993174</v>
      </c>
      <c r="T143" s="64">
        <f>+'Ark1'!AC2195</f>
        <v>-51.875790941032704</v>
      </c>
      <c r="U143" s="64">
        <f t="shared" si="17"/>
        <v>14.937142857142858</v>
      </c>
      <c r="V143" s="49">
        <f>+'Ark1'!V2195</f>
        <v>15.104437643458301</v>
      </c>
      <c r="W143" s="99">
        <f>+'Ark1'!X2195</f>
        <v>148.08842460921753</v>
      </c>
      <c r="X143" s="39"/>
      <c r="Y143"/>
      <c r="Z143"/>
      <c r="AA143"/>
      <c r="AB143"/>
      <c r="AE143"/>
    </row>
    <row r="144" spans="1:31" ht="15.6">
      <c r="A144" s="39"/>
      <c r="B144" s="47">
        <f>+'Ark1'!C2196</f>
        <v>2008</v>
      </c>
      <c r="C144" s="47">
        <f>+'Ark1'!G2196</f>
        <v>3</v>
      </c>
      <c r="D144" s="48" t="s">
        <v>57</v>
      </c>
      <c r="E144" s="48">
        <v>1</v>
      </c>
      <c r="F144" s="48" t="s">
        <v>53</v>
      </c>
      <c r="G144" s="47">
        <f>+'Ark1'!Q2196</f>
        <v>265</v>
      </c>
      <c r="H144" s="47"/>
      <c r="I144" s="64">
        <f>+'Ark1'!R2196</f>
        <v>2702</v>
      </c>
      <c r="J144" s="47"/>
      <c r="K144" s="64">
        <f>+'Ark1'!S2196</f>
        <v>2688</v>
      </c>
      <c r="L144" s="99">
        <f>+'Ark1'!T2196</f>
        <v>98.793418647166391</v>
      </c>
      <c r="M144" s="99">
        <f>+'Ark1'!U2196</f>
        <v>99.999999999999986</v>
      </c>
      <c r="N144" s="49">
        <f>+'Ark1'!W2196</f>
        <v>55.373511904761891</v>
      </c>
      <c r="O144" s="47"/>
      <c r="P144" s="64">
        <f>+'Ark1'!Y2196</f>
        <v>139.47509252405621</v>
      </c>
      <c r="Q144" s="64"/>
      <c r="R144" s="75">
        <f>+'Ark1'!AA2196</f>
        <v>30.5703774524323</v>
      </c>
      <c r="S144" s="49">
        <f>+'Ark1'!AB2196</f>
        <v>4.3140738177064506</v>
      </c>
      <c r="T144" s="64">
        <f>+'Ark1'!AC2196</f>
        <v>-64.61779805164565</v>
      </c>
      <c r="U144" s="64">
        <f t="shared" si="17"/>
        <v>10.19622641509434</v>
      </c>
      <c r="V144" s="49">
        <f>+'Ark1'!V2196</f>
        <v>15.349000740192452</v>
      </c>
      <c r="W144" s="99">
        <f>+'Ark1'!X2196</f>
        <v>151.77798556985547</v>
      </c>
      <c r="X144" s="39"/>
      <c r="Y144"/>
      <c r="Z144"/>
      <c r="AA144"/>
      <c r="AB144"/>
      <c r="AE144"/>
    </row>
    <row r="145" spans="1:31" ht="15.6">
      <c r="A145" s="39"/>
      <c r="B145" s="47">
        <f>+'Ark1'!C2197</f>
        <v>2008</v>
      </c>
      <c r="C145" s="47">
        <f>+'Ark1'!G2197</f>
        <v>3</v>
      </c>
      <c r="D145" s="48" t="s">
        <v>57</v>
      </c>
      <c r="E145" s="48">
        <v>2</v>
      </c>
      <c r="F145" s="48" t="s">
        <v>10</v>
      </c>
      <c r="G145" s="47">
        <f>+'Ark1'!Q2197</f>
        <v>20</v>
      </c>
      <c r="H145" s="47"/>
      <c r="I145" s="64">
        <f>+'Ark1'!R2197</f>
        <v>33</v>
      </c>
      <c r="J145" s="47"/>
      <c r="K145" s="64">
        <f>+'Ark1'!S2197</f>
        <v>0</v>
      </c>
      <c r="L145" s="99">
        <f>+'Ark1'!T2197</f>
        <v>1.2065813528336378</v>
      </c>
      <c r="M145" s="99">
        <f>+'Ark1'!U2197</f>
        <v>0</v>
      </c>
      <c r="N145" s="49">
        <f>+'Ark1'!W2197</f>
        <v>0</v>
      </c>
      <c r="O145" s="47"/>
      <c r="P145" s="64">
        <f>+'Ark1'!Y2197</f>
        <v>0</v>
      </c>
      <c r="Q145" s="64"/>
      <c r="R145" s="75">
        <f>+'Ark1'!AA2197</f>
        <v>0</v>
      </c>
      <c r="S145" s="49">
        <f>+'Ark1'!AB2197</f>
        <v>0</v>
      </c>
      <c r="T145" s="64">
        <f>+'Ark1'!AC2197</f>
        <v>0</v>
      </c>
      <c r="U145" s="64">
        <f t="shared" si="17"/>
        <v>1.65</v>
      </c>
      <c r="V145" s="49">
        <f>+'Ark1'!V2197</f>
        <v>21.090909090909086</v>
      </c>
      <c r="W145" s="99">
        <f>+'Ark1'!X2197</f>
        <v>129.56433238123375</v>
      </c>
      <c r="X145" s="39"/>
      <c r="Y145"/>
      <c r="Z145"/>
      <c r="AA145"/>
      <c r="AB145"/>
      <c r="AE145"/>
    </row>
    <row r="146" spans="1:31" ht="15.6">
      <c r="A146" s="39"/>
      <c r="B146" s="47">
        <f>+'Ark1'!C2198</f>
        <v>2008</v>
      </c>
      <c r="C146" s="47">
        <f>+'Ark1'!G2198</f>
        <v>4</v>
      </c>
      <c r="D146" s="48" t="s">
        <v>7</v>
      </c>
      <c r="E146" s="48">
        <v>1</v>
      </c>
      <c r="F146" s="48" t="s">
        <v>53</v>
      </c>
      <c r="G146" s="47">
        <f>+'Ark1'!Q2198</f>
        <v>43</v>
      </c>
      <c r="H146" s="47"/>
      <c r="I146" s="64">
        <f>+'Ark1'!R2198</f>
        <v>198</v>
      </c>
      <c r="J146" s="47"/>
      <c r="K146" s="64">
        <f>+'Ark1'!S2198</f>
        <v>195</v>
      </c>
      <c r="L146" s="99">
        <f>+'Ark1'!T2198</f>
        <v>78.571428571428555</v>
      </c>
      <c r="M146" s="99">
        <f>+'Ark1'!U2198</f>
        <v>77.234199726402181</v>
      </c>
      <c r="N146" s="49">
        <f>+'Ark1'!W2198</f>
        <v>55.302564102564098</v>
      </c>
      <c r="O146" s="47"/>
      <c r="P146" s="64">
        <f>+'Ark1'!Y2198</f>
        <v>142.57121212121203</v>
      </c>
      <c r="Q146" s="64"/>
      <c r="R146" s="75">
        <f>+'Ark1'!AA2198</f>
        <v>32.520255293267148</v>
      </c>
      <c r="S146" s="49">
        <f>+'Ark1'!AB2198</f>
        <v>3.0677384286152889</v>
      </c>
      <c r="T146" s="64">
        <f>+'Ark1'!AC2198</f>
        <v>-64.016502730075757</v>
      </c>
      <c r="U146" s="64">
        <f t="shared" si="17"/>
        <v>4.6046511627906979</v>
      </c>
      <c r="V146" s="49">
        <f>+'Ark1'!V2198</f>
        <v>17.616161616161619</v>
      </c>
      <c r="W146" s="99">
        <f>+'Ark1'!X2198</f>
        <v>156.36921763682324</v>
      </c>
      <c r="X146" s="39"/>
      <c r="Y146"/>
      <c r="Z146"/>
      <c r="AA146"/>
      <c r="AB146"/>
      <c r="AE146"/>
    </row>
    <row r="147" spans="1:31" ht="15.6">
      <c r="A147" s="39"/>
      <c r="B147" s="47">
        <f>+'Ark1'!C2199</f>
        <v>2008</v>
      </c>
      <c r="C147" s="47">
        <f>+'Ark1'!G2199</f>
        <v>4</v>
      </c>
      <c r="D147" s="48" t="s">
        <v>7</v>
      </c>
      <c r="E147" s="48">
        <v>2</v>
      </c>
      <c r="F147" s="48" t="s">
        <v>10</v>
      </c>
      <c r="G147" s="47">
        <f>+'Ark1'!Q2199</f>
        <v>8</v>
      </c>
      <c r="H147" s="47"/>
      <c r="I147" s="64">
        <f>+'Ark1'!R2199</f>
        <v>54</v>
      </c>
      <c r="J147" s="47"/>
      <c r="K147" s="64">
        <f>+'Ark1'!S2199</f>
        <v>54</v>
      </c>
      <c r="L147" s="99">
        <f>+'Ark1'!T2199</f>
        <v>21.428571428571423</v>
      </c>
      <c r="M147" s="99">
        <f>+'Ark1'!U2199</f>
        <v>22.765800273597808</v>
      </c>
      <c r="N147" s="49">
        <f>+'Ark1'!W2199</f>
        <v>55.611111111111114</v>
      </c>
      <c r="O147" s="47"/>
      <c r="P147" s="64">
        <f>+'Ark1'!Y2199</f>
        <v>154.09074074074076</v>
      </c>
      <c r="Q147" s="64"/>
      <c r="R147" s="75">
        <f>+'Ark1'!AA2199</f>
        <v>27.596418638539362</v>
      </c>
      <c r="S147" s="49">
        <f>+'Ark1'!AB2199</f>
        <v>3.8317226890044824</v>
      </c>
      <c r="T147" s="64">
        <f>+'Ark1'!AC2199</f>
        <v>-75.303860206181653</v>
      </c>
      <c r="U147" s="64">
        <f t="shared" si="17"/>
        <v>6.75</v>
      </c>
      <c r="V147" s="49">
        <f>+'Ark1'!V2199</f>
        <v>14.111111111111112</v>
      </c>
      <c r="W147" s="99">
        <f>+'Ark1'!X2199</f>
        <v>166.94554793146341</v>
      </c>
      <c r="X147" s="39"/>
      <c r="Y147"/>
      <c r="Z147"/>
      <c r="AA147"/>
      <c r="AB147"/>
      <c r="AE147"/>
    </row>
    <row r="148" spans="1:31" ht="15.6">
      <c r="A148" s="39"/>
      <c r="B148" s="47">
        <f>+'Ark1'!C2200</f>
        <v>2007</v>
      </c>
      <c r="C148" s="47">
        <f>+'Ark1'!G2200</f>
        <v>1</v>
      </c>
      <c r="D148" s="48" t="s">
        <v>4</v>
      </c>
      <c r="E148" s="48">
        <v>1</v>
      </c>
      <c r="F148" s="48" t="s">
        <v>53</v>
      </c>
      <c r="G148" s="47">
        <f>+'Ark1'!Q2200</f>
        <v>103</v>
      </c>
      <c r="H148" s="47"/>
      <c r="I148" s="64">
        <f>+'Ark1'!R2200</f>
        <v>245</v>
      </c>
      <c r="J148" s="47"/>
      <c r="K148" s="64">
        <f>+'Ark1'!S2200</f>
        <v>244</v>
      </c>
      <c r="L148" s="99">
        <f>+'Ark1'!T2200</f>
        <v>15.408805031446539</v>
      </c>
      <c r="M148" s="99">
        <f>+'Ark1'!U2200</f>
        <v>14.036153643313773</v>
      </c>
      <c r="N148" s="49">
        <f>+'Ark1'!W2200</f>
        <v>56.381147540983598</v>
      </c>
      <c r="O148" s="47"/>
      <c r="P148" s="64">
        <f>+'Ark1'!Y2200</f>
        <v>121.44979591836736</v>
      </c>
      <c r="Q148" s="64"/>
      <c r="R148" s="75">
        <f>+'Ark1'!AA2200</f>
        <v>30.612174030461759</v>
      </c>
      <c r="S148" s="49">
        <f>+'Ark1'!AB2200</f>
        <v>3.1671684609756832</v>
      </c>
      <c r="T148" s="64">
        <f>+'Ark1'!AC2200</f>
        <v>-38.918361730565259</v>
      </c>
      <c r="U148" s="64">
        <f t="shared" si="17"/>
        <v>2.378640776699029</v>
      </c>
      <c r="V148" s="49">
        <f>+'Ark1'!V2200</f>
        <v>15.861224489795919</v>
      </c>
      <c r="W148" s="99">
        <f>+'Ark1'!X2200</f>
        <v>132.38994405996408</v>
      </c>
      <c r="X148" s="39"/>
      <c r="Y148"/>
      <c r="Z148"/>
      <c r="AA148"/>
      <c r="AB148"/>
      <c r="AE148"/>
    </row>
    <row r="149" spans="1:31" ht="15.6">
      <c r="A149" s="39"/>
      <c r="B149" s="47">
        <f>+'Ark1'!C2201</f>
        <v>2007</v>
      </c>
      <c r="C149" s="47">
        <f>+'Ark1'!G2201</f>
        <v>1</v>
      </c>
      <c r="D149" s="48" t="s">
        <v>4</v>
      </c>
      <c r="E149" s="48">
        <v>2</v>
      </c>
      <c r="F149" s="48" t="s">
        <v>10</v>
      </c>
      <c r="G149" s="47">
        <f>+'Ark1'!Q2201</f>
        <v>119</v>
      </c>
      <c r="H149" s="47"/>
      <c r="I149" s="64">
        <f>+'Ark1'!R2201</f>
        <v>1345</v>
      </c>
      <c r="J149" s="47"/>
      <c r="K149" s="64">
        <f>+'Ark1'!S2201</f>
        <v>1344</v>
      </c>
      <c r="L149" s="99">
        <f>+'Ark1'!T2201</f>
        <v>84.591194968553452</v>
      </c>
      <c r="M149" s="99">
        <f>+'Ark1'!U2201</f>
        <v>85.963846356686219</v>
      </c>
      <c r="N149" s="49">
        <f>+'Ark1'!W2201</f>
        <v>57.022321428571438</v>
      </c>
      <c r="O149" s="47"/>
      <c r="P149" s="64">
        <f>+'Ark1'!Y2201</f>
        <v>135.49033457249101</v>
      </c>
      <c r="Q149" s="64"/>
      <c r="R149" s="75">
        <f>+'Ark1'!AA2201</f>
        <v>28.912204755189592</v>
      </c>
      <c r="S149" s="49">
        <f>+'Ark1'!AB2201</f>
        <v>4.022012566758062</v>
      </c>
      <c r="T149" s="64">
        <f>+'Ark1'!AC2201</f>
        <v>-43.115980063421745</v>
      </c>
      <c r="U149" s="64">
        <f t="shared" ref="U149:U179" si="18">+I149/G149</f>
        <v>11.302521008403362</v>
      </c>
      <c r="V149" s="49">
        <f>+'Ark1'!V2201</f>
        <v>15.827509293680293</v>
      </c>
      <c r="W149" s="99">
        <f>+'Ark1'!X2201</f>
        <v>146.86810022272621</v>
      </c>
      <c r="X149" s="39"/>
      <c r="Y149"/>
      <c r="Z149"/>
      <c r="AA149"/>
      <c r="AB149"/>
      <c r="AE149"/>
    </row>
    <row r="150" spans="1:31" ht="15.6">
      <c r="A150" s="39"/>
      <c r="B150" s="47">
        <f>+'Ark1'!C2202</f>
        <v>2007</v>
      </c>
      <c r="C150" s="47">
        <f>+'Ark1'!G2202</f>
        <v>2</v>
      </c>
      <c r="D150" s="48" t="s">
        <v>5</v>
      </c>
      <c r="E150" s="48">
        <v>1</v>
      </c>
      <c r="F150" s="48" t="s">
        <v>53</v>
      </c>
      <c r="G150" s="47">
        <f>+'Ark1'!Q2202</f>
        <v>71</v>
      </c>
      <c r="H150" s="47"/>
      <c r="I150" s="64">
        <f>+'Ark1'!R2202</f>
        <v>125</v>
      </c>
      <c r="J150" s="47"/>
      <c r="K150" s="64">
        <f>+'Ark1'!S2202</f>
        <v>119</v>
      </c>
      <c r="L150" s="99">
        <f>+'Ark1'!T2202</f>
        <v>4.6057479734708897</v>
      </c>
      <c r="M150" s="99">
        <f>+'Ark1'!U2202</f>
        <v>4.0637786381515291</v>
      </c>
      <c r="N150" s="49">
        <f>+'Ark1'!W2202</f>
        <v>54.823529411764703</v>
      </c>
      <c r="O150" s="47"/>
      <c r="P150" s="64">
        <f>+'Ark1'!Y2202</f>
        <v>119.12720000000002</v>
      </c>
      <c r="Q150" s="64"/>
      <c r="R150" s="75">
        <f>+'Ark1'!AA2202</f>
        <v>30.826500869391019</v>
      </c>
      <c r="S150" s="49">
        <f>+'Ark1'!AB2202</f>
        <v>0.70588235294146229</v>
      </c>
      <c r="T150" s="64">
        <f>+'Ark1'!AC2202</f>
        <v>4.0126993172377476</v>
      </c>
      <c r="U150" s="64">
        <f t="shared" si="18"/>
        <v>1.7605633802816902</v>
      </c>
      <c r="V150" s="49">
        <f>+'Ark1'!V2202</f>
        <v>23.815999999999999</v>
      </c>
      <c r="W150" s="99">
        <f>+'Ark1'!X2202</f>
        <v>134.83683640303349</v>
      </c>
      <c r="X150" s="39"/>
      <c r="Y150"/>
      <c r="Z150"/>
      <c r="AA150"/>
      <c r="AB150"/>
      <c r="AE150"/>
    </row>
    <row r="151" spans="1:31" ht="15.6">
      <c r="A151" s="39"/>
      <c r="B151" s="47">
        <f>+'Ark1'!C2203</f>
        <v>2007</v>
      </c>
      <c r="C151" s="47">
        <f>+'Ark1'!G2203</f>
        <v>2</v>
      </c>
      <c r="D151" s="48" t="s">
        <v>5</v>
      </c>
      <c r="E151" s="48">
        <v>2</v>
      </c>
      <c r="F151" s="48" t="s">
        <v>10</v>
      </c>
      <c r="G151" s="47">
        <f>+'Ark1'!Q2203</f>
        <v>195</v>
      </c>
      <c r="H151" s="47"/>
      <c r="I151" s="64">
        <f>+'Ark1'!R2203</f>
        <v>2589</v>
      </c>
      <c r="J151" s="47"/>
      <c r="K151" s="64">
        <f>+'Ark1'!S2203</f>
        <v>2564</v>
      </c>
      <c r="L151" s="99">
        <f>+'Ark1'!T2203</f>
        <v>95.394252026529102</v>
      </c>
      <c r="M151" s="99">
        <f>+'Ark1'!U2203</f>
        <v>95.936221361848453</v>
      </c>
      <c r="N151" s="49">
        <f>+'Ark1'!W2203</f>
        <v>56.541341653666123</v>
      </c>
      <c r="O151" s="47"/>
      <c r="P151" s="64">
        <f>+'Ark1'!Y2203</f>
        <v>135.78176902278869</v>
      </c>
      <c r="Q151" s="64"/>
      <c r="R151" s="75">
        <f>+'Ark1'!AA2203</f>
        <v>28.267861119228119</v>
      </c>
      <c r="S151" s="49">
        <f>+'Ark1'!AB2203</f>
        <v>4.094087370598456</v>
      </c>
      <c r="T151" s="64">
        <f>+'Ark1'!AC2203</f>
        <v>-48.609410911935122</v>
      </c>
      <c r="U151" s="64">
        <f t="shared" si="18"/>
        <v>13.276923076923078</v>
      </c>
      <c r="V151" s="49">
        <f>+'Ark1'!V2203</f>
        <v>14.835843955195056</v>
      </c>
      <c r="W151" s="99">
        <f>+'Ark1'!X2203</f>
        <v>148.38149735086438</v>
      </c>
      <c r="X151" s="39"/>
      <c r="Y151"/>
      <c r="Z151"/>
      <c r="AA151"/>
      <c r="AB151"/>
      <c r="AE151"/>
    </row>
    <row r="152" spans="1:31" ht="15.6">
      <c r="A152" s="39"/>
      <c r="B152" s="47">
        <f>+'Ark1'!C2204</f>
        <v>2007</v>
      </c>
      <c r="C152" s="47">
        <f>+'Ark1'!G2204</f>
        <v>3</v>
      </c>
      <c r="D152" s="48" t="s">
        <v>57</v>
      </c>
      <c r="E152" s="48">
        <v>1</v>
      </c>
      <c r="F152" s="48" t="s">
        <v>53</v>
      </c>
      <c r="G152" s="47">
        <f>+'Ark1'!Q2204</f>
        <v>273</v>
      </c>
      <c r="H152" s="47"/>
      <c r="I152" s="64">
        <f>+'Ark1'!R2204</f>
        <v>2640</v>
      </c>
      <c r="J152" s="47"/>
      <c r="K152" s="64">
        <f>+'Ark1'!S2204</f>
        <v>2630</v>
      </c>
      <c r="L152" s="99">
        <f>+'Ark1'!T2204</f>
        <v>98.876404494382015</v>
      </c>
      <c r="M152" s="99">
        <f>+'Ark1'!U2204</f>
        <v>99.908930000164162</v>
      </c>
      <c r="N152" s="49">
        <f>+'Ark1'!W2204</f>
        <v>55.245247148288968</v>
      </c>
      <c r="O152" s="47"/>
      <c r="P152" s="64">
        <f>+'Ark1'!Y2204</f>
        <v>140.62268939393965</v>
      </c>
      <c r="Q152" s="64"/>
      <c r="R152" s="75">
        <f>+'Ark1'!AA2204</f>
        <v>29.478000380364801</v>
      </c>
      <c r="S152" s="49">
        <f>+'Ark1'!AB2204</f>
        <v>4.4178524620204342</v>
      </c>
      <c r="T152" s="64">
        <f>+'Ark1'!AC2204</f>
        <v>-63.417286640709285</v>
      </c>
      <c r="U152" s="64">
        <f t="shared" si="18"/>
        <v>9.6703296703296697</v>
      </c>
      <c r="V152" s="49">
        <f>+'Ark1'!V2204</f>
        <v>14.923484848484852</v>
      </c>
      <c r="W152" s="99">
        <f>+'Ark1'!X2204</f>
        <v>152.7732361535175</v>
      </c>
      <c r="X152" s="39"/>
      <c r="Y152"/>
      <c r="Z152"/>
      <c r="AA152"/>
      <c r="AB152"/>
      <c r="AE152"/>
    </row>
    <row r="153" spans="1:31" ht="15.6">
      <c r="A153" s="39"/>
      <c r="B153" s="47">
        <f>+'Ark1'!C2205</f>
        <v>2007</v>
      </c>
      <c r="C153" s="47">
        <f>+'Ark1'!G2205</f>
        <v>3</v>
      </c>
      <c r="D153" s="48" t="s">
        <v>57</v>
      </c>
      <c r="E153" s="48">
        <v>2</v>
      </c>
      <c r="F153" s="48" t="s">
        <v>10</v>
      </c>
      <c r="G153" s="47">
        <f>+'Ark1'!Q2205</f>
        <v>15</v>
      </c>
      <c r="H153" s="47"/>
      <c r="I153" s="64">
        <f>+'Ark1'!R2205</f>
        <v>30</v>
      </c>
      <c r="J153" s="47"/>
      <c r="K153" s="64">
        <f>+'Ark1'!S2205</f>
        <v>3</v>
      </c>
      <c r="L153" s="99">
        <f>+'Ark1'!T2205</f>
        <v>1.1235955056179776</v>
      </c>
      <c r="M153" s="99">
        <f>+'Ark1'!U2205</f>
        <v>9.1069999835837023E-2</v>
      </c>
      <c r="N153" s="49">
        <f>+'Ark1'!W2205</f>
        <v>58</v>
      </c>
      <c r="O153" s="47"/>
      <c r="P153" s="64">
        <f>+'Ark1'!Y2205</f>
        <v>11.28</v>
      </c>
      <c r="Q153" s="64"/>
      <c r="R153" s="75">
        <f>+'Ark1'!AA2205</f>
        <v>2.691963347942536</v>
      </c>
      <c r="S153" s="49">
        <f>+'Ark1'!AB2205</f>
        <v>3.5590260840104375</v>
      </c>
      <c r="T153" s="64">
        <f>+'Ark1'!AC2205</f>
        <v>99.852818623786433</v>
      </c>
      <c r="U153" s="64">
        <f t="shared" si="18"/>
        <v>2</v>
      </c>
      <c r="V153" s="49">
        <f>+'Ark1'!V2205</f>
        <v>14.2</v>
      </c>
      <c r="W153" s="99">
        <f>+'Ark1'!X2205</f>
        <v>140.07945106536664</v>
      </c>
      <c r="X153" s="39"/>
      <c r="Y153"/>
      <c r="Z153"/>
      <c r="AA153"/>
      <c r="AB153"/>
      <c r="AE153"/>
    </row>
    <row r="154" spans="1:31" ht="15.6">
      <c r="A154" s="39"/>
      <c r="B154" s="47">
        <f>+'Ark1'!C2206</f>
        <v>2007</v>
      </c>
      <c r="C154" s="47">
        <f>+'Ark1'!G2206</f>
        <v>4</v>
      </c>
      <c r="D154" s="48" t="s">
        <v>7</v>
      </c>
      <c r="E154" s="48">
        <v>1</v>
      </c>
      <c r="F154" s="48" t="s">
        <v>53</v>
      </c>
      <c r="G154" s="47">
        <f>+'Ark1'!Q2206</f>
        <v>47</v>
      </c>
      <c r="H154" s="47"/>
      <c r="I154" s="64">
        <f>+'Ark1'!R2206</f>
        <v>187</v>
      </c>
      <c r="J154" s="47"/>
      <c r="K154" s="64">
        <f>+'Ark1'!S2206</f>
        <v>187</v>
      </c>
      <c r="L154" s="99">
        <f>+'Ark1'!T2206</f>
        <v>69.516728624535318</v>
      </c>
      <c r="M154" s="99">
        <f>+'Ark1'!U2206</f>
        <v>69.002709752576791</v>
      </c>
      <c r="N154" s="49">
        <f>+'Ark1'!W2206</f>
        <v>53.89839572192512</v>
      </c>
      <c r="O154" s="47"/>
      <c r="P154" s="64">
        <f>+'Ark1'!Y2206</f>
        <v>145.70641711229945</v>
      </c>
      <c r="Q154" s="64"/>
      <c r="R154" s="75">
        <f>+'Ark1'!AA2206</f>
        <v>32.364112651170899</v>
      </c>
      <c r="S154" s="49">
        <f>+'Ark1'!AB2206</f>
        <v>3.9237856316287409</v>
      </c>
      <c r="T154" s="64">
        <f>+'Ark1'!AC2206</f>
        <v>-61.577531582594482</v>
      </c>
      <c r="U154" s="64">
        <f t="shared" si="18"/>
        <v>3.978723404255319</v>
      </c>
      <c r="V154" s="49">
        <f>+'Ark1'!V2206</f>
        <v>14.331550802139036</v>
      </c>
      <c r="W154" s="99">
        <f>+'Ark1'!X2206</f>
        <v>157.86177368613147</v>
      </c>
      <c r="X154" s="39"/>
      <c r="Y154"/>
      <c r="Z154"/>
      <c r="AA154"/>
      <c r="AB154"/>
      <c r="AE154"/>
    </row>
    <row r="155" spans="1:31" ht="15.6">
      <c r="A155" s="39"/>
      <c r="B155" s="47">
        <f>+'Ark1'!C2207</f>
        <v>2007</v>
      </c>
      <c r="C155" s="47">
        <f>+'Ark1'!G2207</f>
        <v>4</v>
      </c>
      <c r="D155" s="48" t="s">
        <v>7</v>
      </c>
      <c r="E155" s="48">
        <v>2</v>
      </c>
      <c r="F155" s="48" t="s">
        <v>10</v>
      </c>
      <c r="G155" s="47">
        <f>+'Ark1'!Q2207</f>
        <v>14</v>
      </c>
      <c r="H155" s="47"/>
      <c r="I155" s="64">
        <f>+'Ark1'!R2207</f>
        <v>82</v>
      </c>
      <c r="J155" s="47"/>
      <c r="K155" s="64">
        <f>+'Ark1'!S2207</f>
        <v>82</v>
      </c>
      <c r="L155" s="99">
        <f>+'Ark1'!T2207</f>
        <v>30.483271375464692</v>
      </c>
      <c r="M155" s="99">
        <f>+'Ark1'!U2207</f>
        <v>30.997290247423191</v>
      </c>
      <c r="N155" s="49">
        <f>+'Ark1'!W2207</f>
        <v>55.682926829268304</v>
      </c>
      <c r="O155" s="47"/>
      <c r="P155" s="64">
        <f>+'Ark1'!Y2207</f>
        <v>149.26707317073163</v>
      </c>
      <c r="Q155" s="64"/>
      <c r="R155" s="75">
        <f>+'Ark1'!AA2207</f>
        <v>25.603448962019808</v>
      </c>
      <c r="S155" s="49">
        <f>+'Ark1'!AB2207</f>
        <v>3.2380287920370794</v>
      </c>
      <c r="T155" s="64">
        <f>+'Ark1'!AC2207</f>
        <v>-61.989422173621861</v>
      </c>
      <c r="U155" s="64">
        <f t="shared" si="18"/>
        <v>5.8571428571428568</v>
      </c>
      <c r="V155" s="49">
        <f>+'Ark1'!V2207</f>
        <v>14.365853658536585</v>
      </c>
      <c r="W155" s="99">
        <f>+'Ark1'!X2207</f>
        <v>161.71947255767253</v>
      </c>
      <c r="X155" s="39"/>
      <c r="Y155"/>
      <c r="Z155"/>
      <c r="AA155"/>
      <c r="AB155"/>
      <c r="AE155"/>
    </row>
    <row r="156" spans="1:31" ht="15.6">
      <c r="A156" s="39"/>
      <c r="B156" s="47">
        <f>+'Ark1'!C2208</f>
        <v>2006</v>
      </c>
      <c r="C156" s="47">
        <f>+'Ark1'!G2208</f>
        <v>1</v>
      </c>
      <c r="D156" s="3" t="s">
        <v>4</v>
      </c>
      <c r="E156" s="3">
        <v>1</v>
      </c>
      <c r="F156" s="3" t="s">
        <v>53</v>
      </c>
      <c r="G156" s="47">
        <f>+'Ark1'!Q2208</f>
        <v>161</v>
      </c>
      <c r="H156" s="47"/>
      <c r="I156" s="64">
        <f>+'Ark1'!R2208</f>
        <v>512</v>
      </c>
      <c r="J156" s="47"/>
      <c r="K156" s="64">
        <f>+'Ark1'!S2208</f>
        <v>505</v>
      </c>
      <c r="L156" s="99">
        <f>+'Ark1'!T2208</f>
        <v>21.139554087530968</v>
      </c>
      <c r="M156" s="99">
        <f>+'Ark1'!U2208</f>
        <v>20.014524296091963</v>
      </c>
      <c r="N156" s="49">
        <f>+'Ark1'!W2208</f>
        <v>56.162376237623761</v>
      </c>
      <c r="O156" s="47"/>
      <c r="P156" s="64">
        <f>+'Ark1'!Y2208</f>
        <v>123.5896484375</v>
      </c>
      <c r="Q156" s="64"/>
      <c r="R156" s="75">
        <f>+'Ark1'!AA2208</f>
        <v>29.485042897894999</v>
      </c>
      <c r="S156" s="49">
        <f>+'Ark1'!AB2208</f>
        <v>3.3821561897861816</v>
      </c>
      <c r="T156" s="64">
        <f>+'Ark1'!AC2208</f>
        <v>-50.486425894969571</v>
      </c>
      <c r="U156" s="64">
        <f t="shared" si="18"/>
        <v>3.1801242236024843</v>
      </c>
      <c r="V156" s="49">
        <f>+'Ark1'!V2208</f>
        <v>17.806640625</v>
      </c>
      <c r="W156" s="99">
        <f>+'Ark1'!X2208</f>
        <v>135.96733647074751</v>
      </c>
      <c r="X156" s="39"/>
      <c r="Y156"/>
      <c r="Z156"/>
      <c r="AA156"/>
      <c r="AB156"/>
      <c r="AE156"/>
    </row>
    <row r="157" spans="1:31" ht="15.6">
      <c r="A157" s="39"/>
      <c r="B157" s="47">
        <f>+'Ark1'!C2209</f>
        <v>2006</v>
      </c>
      <c r="C157" s="47">
        <f>+'Ark1'!G2209</f>
        <v>1</v>
      </c>
      <c r="D157" s="3" t="s">
        <v>4</v>
      </c>
      <c r="E157" s="3">
        <v>2</v>
      </c>
      <c r="F157" s="3" t="s">
        <v>10</v>
      </c>
      <c r="G157" s="47">
        <f>+'Ark1'!Q2209</f>
        <v>154</v>
      </c>
      <c r="H157" s="47"/>
      <c r="I157" s="64">
        <f>+'Ark1'!R2209</f>
        <v>1910</v>
      </c>
      <c r="J157" s="47"/>
      <c r="K157" s="64">
        <f>+'Ark1'!S2209</f>
        <v>1886</v>
      </c>
      <c r="L157" s="99">
        <f>+'Ark1'!T2209</f>
        <v>78.86044591246899</v>
      </c>
      <c r="M157" s="99">
        <f>+'Ark1'!U2209</f>
        <v>79.985475703908023</v>
      </c>
      <c r="N157" s="49">
        <f>+'Ark1'!W2209</f>
        <v>56.073700954400813</v>
      </c>
      <c r="O157" s="47"/>
      <c r="P157" s="64">
        <f>+'Ark1'!Y2209</f>
        <v>132.39895287958089</v>
      </c>
      <c r="Q157" s="64"/>
      <c r="R157" s="75">
        <f>+'Ark1'!AA2209</f>
        <v>28.282269302584645</v>
      </c>
      <c r="S157" s="49">
        <f>+'Ark1'!AB2209</f>
        <v>3.9179519645702552</v>
      </c>
      <c r="T157" s="64">
        <f>+'Ark1'!AC2209</f>
        <v>-37.877578255511281</v>
      </c>
      <c r="U157" s="64">
        <f t="shared" si="18"/>
        <v>12.402597402597403</v>
      </c>
      <c r="V157" s="49">
        <f>+'Ark1'!V2209</f>
        <v>15.324083769633503</v>
      </c>
      <c r="W157" s="99">
        <f>+'Ark1'!X2209</f>
        <v>145.46374501540063</v>
      </c>
      <c r="X157" s="39"/>
      <c r="Y157"/>
      <c r="Z157"/>
      <c r="AA157"/>
      <c r="AB157"/>
      <c r="AE157"/>
    </row>
    <row r="158" spans="1:31" ht="15.6">
      <c r="A158" s="39"/>
      <c r="B158" s="47">
        <f>+'Ark1'!C2210</f>
        <v>2006</v>
      </c>
      <c r="C158" s="47">
        <f>+'Ark1'!G2210</f>
        <v>2</v>
      </c>
      <c r="D158" s="3" t="s">
        <v>5</v>
      </c>
      <c r="E158" s="3">
        <v>1</v>
      </c>
      <c r="F158" s="3" t="s">
        <v>53</v>
      </c>
      <c r="G158" s="47">
        <f>+'Ark1'!Q2210</f>
        <v>78</v>
      </c>
      <c r="H158" s="47"/>
      <c r="I158" s="64">
        <f>+'Ark1'!R2210</f>
        <v>195</v>
      </c>
      <c r="J158" s="47"/>
      <c r="K158" s="64">
        <f>+'Ark1'!S2210</f>
        <v>195</v>
      </c>
      <c r="L158" s="99">
        <f>+'Ark1'!T2210</f>
        <v>7.8093712454945949</v>
      </c>
      <c r="M158" s="99">
        <f>+'Ark1'!U2210</f>
        <v>6.8038212197538392</v>
      </c>
      <c r="N158" s="49">
        <f>+'Ark1'!W2210</f>
        <v>54.579487179487195</v>
      </c>
      <c r="O158" s="47"/>
      <c r="P158" s="64">
        <f>+'Ark1'!Y2210</f>
        <v>113.89589743589744</v>
      </c>
      <c r="Q158" s="64"/>
      <c r="R158" s="75">
        <f>+'Ark1'!AA2210</f>
        <v>27.264329727258342</v>
      </c>
      <c r="S158" s="49">
        <f>+'Ark1'!AB2210</f>
        <v>2.3199446818315734</v>
      </c>
      <c r="T158" s="64">
        <f>+'Ark1'!AC2210</f>
        <v>-3.70790597180916</v>
      </c>
      <c r="U158" s="64">
        <f t="shared" si="18"/>
        <v>2.5</v>
      </c>
      <c r="V158" s="49">
        <f>+'Ark1'!V2210</f>
        <v>21.579487179487185</v>
      </c>
      <c r="W158" s="99">
        <f>+'Ark1'!X2210</f>
        <v>123.47528960746736</v>
      </c>
      <c r="X158" s="39"/>
      <c r="Y158"/>
      <c r="Z158"/>
      <c r="AA158"/>
      <c r="AB158"/>
      <c r="AE158"/>
    </row>
    <row r="159" spans="1:31" ht="15.6">
      <c r="A159" s="39"/>
      <c r="B159" s="47">
        <f>+'Ark1'!C2211</f>
        <v>2006</v>
      </c>
      <c r="C159" s="47">
        <f>+'Ark1'!G2211</f>
        <v>2</v>
      </c>
      <c r="D159" s="3" t="s">
        <v>5</v>
      </c>
      <c r="E159" s="3">
        <v>2</v>
      </c>
      <c r="F159" s="3" t="s">
        <v>10</v>
      </c>
      <c r="G159" s="47">
        <f>+'Ark1'!Q2211</f>
        <v>200</v>
      </c>
      <c r="H159" s="47"/>
      <c r="I159" s="64">
        <f>+'Ark1'!R2211</f>
        <v>2302</v>
      </c>
      <c r="J159" s="47"/>
      <c r="K159" s="64">
        <f>+'Ark1'!S2211</f>
        <v>2196</v>
      </c>
      <c r="L159" s="99">
        <f>+'Ark1'!T2211</f>
        <v>92.19062875450544</v>
      </c>
      <c r="M159" s="99">
        <f>+'Ark1'!U2211</f>
        <v>93.196178780246115</v>
      </c>
      <c r="N159" s="49">
        <f>+'Ark1'!W2211</f>
        <v>56.209471766848807</v>
      </c>
      <c r="O159" s="47"/>
      <c r="P159" s="64">
        <f>+'Ark1'!Y2211</f>
        <v>132.1546915725454</v>
      </c>
      <c r="Q159" s="64"/>
      <c r="R159" s="75">
        <f>+'Ark1'!AA2211</f>
        <v>28.664773492189003</v>
      </c>
      <c r="S159" s="49">
        <f>+'Ark1'!AB2211</f>
        <v>4.4462814218573721</v>
      </c>
      <c r="T159" s="64">
        <f>+'Ark1'!AC2211</f>
        <v>-48.627791479820942</v>
      </c>
      <c r="U159" s="64">
        <f t="shared" si="18"/>
        <v>11.51</v>
      </c>
      <c r="V159" s="49">
        <f>+'Ark1'!V2211</f>
        <v>15.650304083405734</v>
      </c>
      <c r="W159" s="99">
        <f>+'Ark1'!X2211</f>
        <v>150.23183947634203</v>
      </c>
      <c r="X159" s="39"/>
      <c r="Y159"/>
      <c r="Z159"/>
      <c r="AA159"/>
      <c r="AB159"/>
      <c r="AE159"/>
    </row>
    <row r="160" spans="1:31" ht="15.6">
      <c r="A160" s="39"/>
      <c r="B160" s="47">
        <f>+'Ark1'!C2212</f>
        <v>2006</v>
      </c>
      <c r="C160" s="47">
        <f>+'Ark1'!G2212</f>
        <v>3</v>
      </c>
      <c r="D160" s="3" t="s">
        <v>57</v>
      </c>
      <c r="E160" s="3">
        <v>1</v>
      </c>
      <c r="F160" s="3" t="s">
        <v>53</v>
      </c>
      <c r="G160" s="47">
        <f>+'Ark1'!Q2212</f>
        <v>305</v>
      </c>
      <c r="H160" s="47"/>
      <c r="I160" s="64">
        <f>+'Ark1'!R2212</f>
        <v>2478</v>
      </c>
      <c r="J160" s="47"/>
      <c r="K160" s="64">
        <f>+'Ark1'!S2212</f>
        <v>2471</v>
      </c>
      <c r="L160" s="99">
        <f>+'Ark1'!T2212</f>
        <v>95.897832817337473</v>
      </c>
      <c r="M160" s="99">
        <f>+'Ark1'!U2212</f>
        <v>97.81268273230269</v>
      </c>
      <c r="N160" s="49">
        <f>+'Ark1'!W2212</f>
        <v>55.005665722379597</v>
      </c>
      <c r="O160" s="47"/>
      <c r="P160" s="64">
        <f>+'Ark1'!Y2212</f>
        <v>138.18038740920096</v>
      </c>
      <c r="Q160" s="64"/>
      <c r="R160" s="75">
        <f>+'Ark1'!AA2212</f>
        <v>30.035169992885592</v>
      </c>
      <c r="S160" s="49">
        <f>+'Ark1'!AB2212</f>
        <v>4.5421681222142913</v>
      </c>
      <c r="T160" s="64">
        <f>+'Ark1'!AC2212</f>
        <v>-63.092772011785293</v>
      </c>
      <c r="U160" s="64">
        <f t="shared" si="18"/>
        <v>8.1245901639344265</v>
      </c>
      <c r="V160" s="49">
        <f>+'Ark1'!V2212</f>
        <v>15.348264729620659</v>
      </c>
      <c r="W160" s="99">
        <f>+'Ark1'!X2212</f>
        <v>150.118660682041</v>
      </c>
      <c r="X160" s="39"/>
      <c r="Y160"/>
      <c r="Z160"/>
      <c r="AA160"/>
      <c r="AB160"/>
      <c r="AE160"/>
    </row>
    <row r="161" spans="1:33" ht="15.6">
      <c r="A161" s="39"/>
      <c r="B161" s="47">
        <f>+'Ark1'!C2213</f>
        <v>2006</v>
      </c>
      <c r="C161" s="47">
        <f>+'Ark1'!G2213</f>
        <v>3</v>
      </c>
      <c r="D161" s="3" t="s">
        <v>57</v>
      </c>
      <c r="E161" s="3">
        <v>2</v>
      </c>
      <c r="F161" s="3" t="s">
        <v>10</v>
      </c>
      <c r="G161" s="47">
        <f>+'Ark1'!Q2213</f>
        <v>39</v>
      </c>
      <c r="H161" s="47"/>
      <c r="I161" s="64">
        <f>+'Ark1'!R2213</f>
        <v>106</v>
      </c>
      <c r="J161" s="47"/>
      <c r="K161" s="64">
        <f>+'Ark1'!S2213</f>
        <v>48</v>
      </c>
      <c r="L161" s="99">
        <f>+'Ark1'!T2213</f>
        <v>4.1021671826625372</v>
      </c>
      <c r="M161" s="99">
        <f>+'Ark1'!U2213</f>
        <v>2.1873172676973418</v>
      </c>
      <c r="N161" s="49">
        <f>+'Ark1'!W2213</f>
        <v>53.125</v>
      </c>
      <c r="O161" s="47"/>
      <c r="P161" s="64">
        <f>+'Ark1'!Y2213</f>
        <v>72.236792452830187</v>
      </c>
      <c r="Q161" s="64"/>
      <c r="R161" s="75">
        <f>+'Ark1'!AA2213</f>
        <v>27.514482849820595</v>
      </c>
      <c r="S161" s="49">
        <f>+'Ark1'!AB2213</f>
        <v>2.6585161901582124</v>
      </c>
      <c r="T161" s="64">
        <f>+'Ark1'!AC2213</f>
        <v>-36.505406553597822</v>
      </c>
      <c r="U161" s="64">
        <f t="shared" si="18"/>
        <v>2.7179487179487181</v>
      </c>
      <c r="V161" s="49">
        <f>+'Ark1'!V2213</f>
        <v>20</v>
      </c>
      <c r="W161" s="99">
        <f>+'Ark1'!X2213</f>
        <v>152.76375232527243</v>
      </c>
      <c r="X161" s="39"/>
      <c r="Y161"/>
      <c r="Z161"/>
      <c r="AA161"/>
      <c r="AB161"/>
      <c r="AE161"/>
    </row>
    <row r="162" spans="1:33" ht="15.6">
      <c r="A162" s="39"/>
      <c r="B162" s="47">
        <f>+'Ark1'!C2214</f>
        <v>2006</v>
      </c>
      <c r="C162" s="47">
        <f>+'Ark1'!G2214</f>
        <v>4</v>
      </c>
      <c r="D162" s="3" t="s">
        <v>7</v>
      </c>
      <c r="E162" s="3">
        <v>1</v>
      </c>
      <c r="F162" s="3" t="s">
        <v>53</v>
      </c>
      <c r="G162" s="47">
        <f>+'Ark1'!Q2214</f>
        <v>44</v>
      </c>
      <c r="H162" s="47"/>
      <c r="I162" s="64">
        <f>+'Ark1'!R2214</f>
        <v>163</v>
      </c>
      <c r="J162" s="47"/>
      <c r="K162" s="64">
        <f>+'Ark1'!S2214</f>
        <v>162</v>
      </c>
      <c r="L162" s="99">
        <f>+'Ark1'!T2214</f>
        <v>70.258620689655189</v>
      </c>
      <c r="M162" s="99">
        <f>+'Ark1'!U2214</f>
        <v>69.847203918369303</v>
      </c>
      <c r="N162" s="49">
        <f>+'Ark1'!W2214</f>
        <v>56.530864197530867</v>
      </c>
      <c r="O162" s="47"/>
      <c r="P162" s="64">
        <f>+'Ark1'!Y2214</f>
        <v>143.39202453987738</v>
      </c>
      <c r="Q162" s="64"/>
      <c r="R162" s="75">
        <f>+'Ark1'!AA2214</f>
        <v>27.925072310419043</v>
      </c>
      <c r="S162" s="49">
        <f>+'Ark1'!AB2214</f>
        <v>3.6212214696390377</v>
      </c>
      <c r="T162" s="64">
        <f>+'Ark1'!AC2214</f>
        <v>-46.017454785206994</v>
      </c>
      <c r="U162" s="64">
        <f t="shared" si="18"/>
        <v>3.7045454545454546</v>
      </c>
      <c r="V162" s="49">
        <f>+'Ark1'!V2214</f>
        <v>17.858895705521469</v>
      </c>
      <c r="W162" s="99">
        <f>+'Ark1'!X2214</f>
        <v>156.35132171034704</v>
      </c>
      <c r="X162" s="39"/>
      <c r="Y162"/>
      <c r="Z162"/>
      <c r="AA162"/>
      <c r="AB162"/>
      <c r="AE162"/>
    </row>
    <row r="163" spans="1:33" ht="15.6">
      <c r="A163" s="39"/>
      <c r="B163" s="47">
        <f>+'Ark1'!C2215</f>
        <v>2006</v>
      </c>
      <c r="C163" s="47">
        <f>+'Ark1'!G2215</f>
        <v>4</v>
      </c>
      <c r="D163" s="3" t="s">
        <v>7</v>
      </c>
      <c r="E163" s="3">
        <v>2</v>
      </c>
      <c r="F163" s="3" t="s">
        <v>10</v>
      </c>
      <c r="G163" s="47">
        <f>+'Ark1'!Q2215</f>
        <v>13</v>
      </c>
      <c r="H163" s="47"/>
      <c r="I163" s="64">
        <f>+'Ark1'!R2215</f>
        <v>69</v>
      </c>
      <c r="J163" s="47"/>
      <c r="K163" s="64">
        <f>+'Ark1'!S2215</f>
        <v>69</v>
      </c>
      <c r="L163" s="99">
        <f>+'Ark1'!T2215</f>
        <v>29.74137931034484</v>
      </c>
      <c r="M163" s="99">
        <f>+'Ark1'!U2215</f>
        <v>30.152796081630701</v>
      </c>
      <c r="N163" s="49">
        <f>+'Ark1'!W2215</f>
        <v>55.681159420289838</v>
      </c>
      <c r="O163" s="47"/>
      <c r="P163" s="64">
        <f>+'Ark1'!Y2215</f>
        <v>146.23188405797103</v>
      </c>
      <c r="Q163" s="64"/>
      <c r="R163" s="75">
        <f>+'Ark1'!AA2215</f>
        <v>26.613832584881521</v>
      </c>
      <c r="S163" s="49">
        <f>+'Ark1'!AB2215</f>
        <v>3.014423076117859</v>
      </c>
      <c r="T163" s="64">
        <f>+'Ark1'!AC2215</f>
        <v>-52.545798663619266</v>
      </c>
      <c r="U163" s="64">
        <f t="shared" si="18"/>
        <v>5.3076923076923075</v>
      </c>
      <c r="V163" s="49">
        <f>+'Ark1'!V2215</f>
        <v>14.391304347826088</v>
      </c>
      <c r="W163" s="99">
        <f>+'Ark1'!X2215</f>
        <v>158.43107698588403</v>
      </c>
      <c r="X163" s="39"/>
      <c r="Y163"/>
      <c r="Z163"/>
      <c r="AA163"/>
      <c r="AB163"/>
      <c r="AE163"/>
    </row>
    <row r="164" spans="1:33" ht="15.6">
      <c r="A164" s="39"/>
      <c r="B164" s="47">
        <f>+'Ark1'!C2216</f>
        <v>2005</v>
      </c>
      <c r="C164" s="47">
        <f>+'Ark1'!G2216</f>
        <v>1</v>
      </c>
      <c r="D164" s="48" t="s">
        <v>4</v>
      </c>
      <c r="E164" s="48">
        <v>1</v>
      </c>
      <c r="F164" s="48" t="s">
        <v>53</v>
      </c>
      <c r="G164" s="47">
        <f>+'Ark1'!Q2216</f>
        <v>341</v>
      </c>
      <c r="H164" s="47"/>
      <c r="I164" s="64">
        <f>+'Ark1'!R2216</f>
        <v>2134</v>
      </c>
      <c r="J164" s="47"/>
      <c r="K164" s="64">
        <f>+'Ark1'!S2216</f>
        <v>2130</v>
      </c>
      <c r="L164" s="99">
        <f>+'Ark1'!T2216</f>
        <v>64.374057315233813</v>
      </c>
      <c r="M164" s="99">
        <f>+'Ark1'!U2216</f>
        <v>63.977035407896579</v>
      </c>
      <c r="N164" s="49">
        <f>+'Ark1'!W2216</f>
        <v>56.611267605633806</v>
      </c>
      <c r="O164" s="47"/>
      <c r="P164" s="64">
        <f>+'Ark1'!Y2216</f>
        <v>132.4281162136833</v>
      </c>
      <c r="Q164" s="64"/>
      <c r="R164" s="75">
        <f>+'Ark1'!AA2216</f>
        <v>28.837401821221579</v>
      </c>
      <c r="S164" s="49">
        <f>+'Ark1'!AB2216</f>
        <v>3.5243039187171723</v>
      </c>
      <c r="T164" s="64">
        <f>+'Ark1'!AC2216</f>
        <v>-56.609736069123151</v>
      </c>
      <c r="U164" s="64">
        <f t="shared" si="18"/>
        <v>6.258064516129032</v>
      </c>
      <c r="V164" s="49">
        <f>+'Ark1'!V2216</f>
        <v>15.385660731021561</v>
      </c>
      <c r="W164" s="99">
        <f>+'Ark1'!X2216</f>
        <v>143.71690455616681</v>
      </c>
      <c r="X164" s="39"/>
      <c r="Y164"/>
      <c r="Z164"/>
      <c r="AA164"/>
      <c r="AB164"/>
      <c r="AE164"/>
    </row>
    <row r="165" spans="1:33" ht="15.6">
      <c r="A165" s="39"/>
      <c r="B165" s="47">
        <f>+'Ark1'!C2217</f>
        <v>2005</v>
      </c>
      <c r="C165" s="47">
        <f>+'Ark1'!G2217</f>
        <v>1</v>
      </c>
      <c r="D165" s="48" t="s">
        <v>4</v>
      </c>
      <c r="E165" s="48">
        <v>2</v>
      </c>
      <c r="F165" s="48" t="s">
        <v>10</v>
      </c>
      <c r="G165" s="47">
        <f>+'Ark1'!Q2217</f>
        <v>112</v>
      </c>
      <c r="H165" s="47"/>
      <c r="I165" s="64">
        <f>+'Ark1'!R2217</f>
        <v>1181</v>
      </c>
      <c r="J165" s="47"/>
      <c r="K165" s="64">
        <f>+'Ark1'!S2217</f>
        <v>1177</v>
      </c>
      <c r="L165" s="99">
        <f>+'Ark1'!T2217</f>
        <v>35.625942684766201</v>
      </c>
      <c r="M165" s="99">
        <f>+'Ark1'!U2217</f>
        <v>36.022964592103435</v>
      </c>
      <c r="N165" s="49">
        <f>+'Ark1'!W2217</f>
        <v>56.562446898895502</v>
      </c>
      <c r="O165" s="47"/>
      <c r="P165" s="64">
        <f>+'Ark1'!Y2217</f>
        <v>134.73488569009319</v>
      </c>
      <c r="Q165" s="64"/>
      <c r="R165" s="75">
        <f>+'Ark1'!AA2217</f>
        <v>27.890882913874705</v>
      </c>
      <c r="S165" s="49">
        <f>+'Ark1'!AB2217</f>
        <v>4.0850828111903841</v>
      </c>
      <c r="T165" s="64">
        <f>+'Ark1'!AC2217</f>
        <v>-44.228667091679526</v>
      </c>
      <c r="U165" s="64">
        <f t="shared" si="18"/>
        <v>10.544642857142858</v>
      </c>
      <c r="V165" s="49">
        <f>+'Ark1'!V2217</f>
        <v>15.149026248941574</v>
      </c>
      <c r="W165" s="99">
        <f>+'Ark1'!X2217</f>
        <v>146.43548125200101</v>
      </c>
      <c r="X165" s="39"/>
      <c r="Y165"/>
      <c r="Z165"/>
      <c r="AA165"/>
      <c r="AB165"/>
      <c r="AE165"/>
    </row>
    <row r="166" spans="1:33" ht="15.6">
      <c r="A166" s="39"/>
      <c r="B166" s="47">
        <f>+'Ark1'!C2218</f>
        <v>2005</v>
      </c>
      <c r="C166" s="47">
        <f>+'Ark1'!G2218</f>
        <v>2</v>
      </c>
      <c r="D166" s="48" t="s">
        <v>5</v>
      </c>
      <c r="E166" s="48">
        <v>1</v>
      </c>
      <c r="F166" s="48" t="s">
        <v>53</v>
      </c>
      <c r="G166" s="47">
        <f>+'Ark1'!Q2218</f>
        <v>95</v>
      </c>
      <c r="H166" s="47"/>
      <c r="I166" s="64">
        <f>+'Ark1'!R2218</f>
        <v>158</v>
      </c>
      <c r="J166" s="47"/>
      <c r="K166" s="64">
        <f>+'Ark1'!S2218</f>
        <v>156</v>
      </c>
      <c r="L166" s="99">
        <f>+'Ark1'!T2218</f>
        <v>6.4019448946515389</v>
      </c>
      <c r="M166" s="99">
        <f>+'Ark1'!U2218</f>
        <v>5.7745768112539375</v>
      </c>
      <c r="N166" s="49">
        <f>+'Ark1'!W2218</f>
        <v>54.782051282051277</v>
      </c>
      <c r="O166" s="47"/>
      <c r="P166" s="64">
        <f>+'Ark1'!Y2218</f>
        <v>119.86139240506328</v>
      </c>
      <c r="Q166" s="64"/>
      <c r="R166" s="75">
        <f>+'Ark1'!AA2218</f>
        <v>27.664272690263498</v>
      </c>
      <c r="S166" s="49">
        <f>+'Ark1'!AB2218</f>
        <v>1.7478736964976263</v>
      </c>
      <c r="T166" s="64">
        <f>+'Ark1'!AC2218</f>
        <v>-28.563128664064553</v>
      </c>
      <c r="U166" s="64">
        <f t="shared" si="18"/>
        <v>1.6631578947368422</v>
      </c>
      <c r="V166" s="49">
        <f>+'Ark1'!V2218</f>
        <v>26.468354430379744</v>
      </c>
      <c r="W166" s="99">
        <f>+'Ark1'!X2218</f>
        <v>131.24648573035083</v>
      </c>
      <c r="X166" s="39"/>
      <c r="Y166"/>
      <c r="Z166"/>
      <c r="AA166"/>
      <c r="AB166"/>
      <c r="AE166"/>
    </row>
    <row r="167" spans="1:33" ht="15.6">
      <c r="A167" s="39"/>
      <c r="B167" s="47">
        <f>+'Ark1'!C2219</f>
        <v>2005</v>
      </c>
      <c r="C167" s="47">
        <f>+'Ark1'!G2219</f>
        <v>2</v>
      </c>
      <c r="D167" s="48" t="s">
        <v>5</v>
      </c>
      <c r="E167" s="48">
        <v>2</v>
      </c>
      <c r="F167" s="48" t="s">
        <v>10</v>
      </c>
      <c r="G167" s="47">
        <f>+'Ark1'!Q2219</f>
        <v>230</v>
      </c>
      <c r="H167" s="47"/>
      <c r="I167" s="64">
        <f>+'Ark1'!R2219</f>
        <v>2310</v>
      </c>
      <c r="J167" s="47"/>
      <c r="K167" s="64">
        <f>+'Ark1'!S2219</f>
        <v>2262</v>
      </c>
      <c r="L167" s="99">
        <f>+'Ark1'!T2219</f>
        <v>93.598055105348479</v>
      </c>
      <c r="M167" s="99">
        <f>+'Ark1'!U2219</f>
        <v>94.225423188746078</v>
      </c>
      <c r="N167" s="49">
        <f>+'Ark1'!W2219</f>
        <v>56.51370468611848</v>
      </c>
      <c r="O167" s="47"/>
      <c r="P167" s="64">
        <f>+'Ark1'!Y2219</f>
        <v>133.77419913419897</v>
      </c>
      <c r="Q167" s="64"/>
      <c r="R167" s="75">
        <f>+'Ark1'!AA2219</f>
        <v>28.194455367424528</v>
      </c>
      <c r="S167" s="49">
        <f>+'Ark1'!AB2219</f>
        <v>4.5466962750997837</v>
      </c>
      <c r="T167" s="64">
        <f>+'Ark1'!AC2219</f>
        <v>-51.001682079376657</v>
      </c>
      <c r="U167" s="64">
        <f t="shared" si="18"/>
        <v>10.043478260869565</v>
      </c>
      <c r="V167" s="49">
        <f>+'Ark1'!V2219</f>
        <v>15.570995670995677</v>
      </c>
      <c r="W167" s="99">
        <f>+'Ark1'!X2219</f>
        <v>147.78822116850279</v>
      </c>
      <c r="X167" s="39"/>
      <c r="Y167"/>
      <c r="Z167"/>
      <c r="AA167"/>
      <c r="AB167"/>
      <c r="AE167"/>
    </row>
    <row r="168" spans="1:33" ht="15.6">
      <c r="A168" s="39"/>
      <c r="B168" s="47">
        <f>+'Ark1'!C2220</f>
        <v>2005</v>
      </c>
      <c r="C168" s="47">
        <f>+'Ark1'!G2220</f>
        <v>3</v>
      </c>
      <c r="D168" s="48" t="s">
        <v>57</v>
      </c>
      <c r="E168" s="48">
        <v>1</v>
      </c>
      <c r="F168" s="48" t="s">
        <v>53</v>
      </c>
      <c r="G168" s="47">
        <f>+'Ark1'!Q2220</f>
        <v>334</v>
      </c>
      <c r="H168" s="47"/>
      <c r="I168" s="64">
        <f>+'Ark1'!R2220</f>
        <v>2691</v>
      </c>
      <c r="J168" s="47"/>
      <c r="K168" s="64">
        <f>+'Ark1'!S2220</f>
        <v>2666</v>
      </c>
      <c r="L168" s="99">
        <f>+'Ark1'!T2220</f>
        <v>96.728971962616811</v>
      </c>
      <c r="M168" s="99">
        <f>+'Ark1'!U2220</f>
        <v>99.017659338262689</v>
      </c>
      <c r="N168" s="49">
        <f>+'Ark1'!W2220</f>
        <v>54.852963240810197</v>
      </c>
      <c r="O168" s="47"/>
      <c r="P168" s="64">
        <f>+'Ark1'!Y2220</f>
        <v>134.63288740245241</v>
      </c>
      <c r="Q168" s="64"/>
      <c r="R168" s="75">
        <f>+'Ark1'!AA2220</f>
        <v>29.124933783814324</v>
      </c>
      <c r="S168" s="49">
        <f>+'Ark1'!AB2220</f>
        <v>4.3188886065859711</v>
      </c>
      <c r="T168" s="64">
        <f>+'Ark1'!AC2220</f>
        <v>-64.746240215273247</v>
      </c>
      <c r="U168" s="64">
        <f t="shared" si="18"/>
        <v>8.0568862275449096</v>
      </c>
      <c r="V168" s="49">
        <f>+'Ark1'!V2220</f>
        <v>14.573764399851356</v>
      </c>
      <c r="W168" s="99">
        <f>+'Ark1'!X2220</f>
        <v>147.04349356005099</v>
      </c>
      <c r="X168" s="39"/>
      <c r="Y168"/>
      <c r="Z168"/>
      <c r="AA168"/>
      <c r="AB168"/>
      <c r="AE168"/>
    </row>
    <row r="169" spans="1:33" ht="15.6">
      <c r="A169" s="39"/>
      <c r="B169" s="47">
        <f>+'Ark1'!C2221</f>
        <v>2005</v>
      </c>
      <c r="C169" s="47">
        <f>+'Ark1'!G2221</f>
        <v>3</v>
      </c>
      <c r="D169" s="48" t="s">
        <v>57</v>
      </c>
      <c r="E169" s="48">
        <v>2</v>
      </c>
      <c r="F169" s="48" t="s">
        <v>10</v>
      </c>
      <c r="G169" s="47">
        <f>+'Ark1'!Q2221</f>
        <v>35</v>
      </c>
      <c r="H169" s="47"/>
      <c r="I169" s="64">
        <f>+'Ark1'!R2221</f>
        <v>91</v>
      </c>
      <c r="J169" s="47"/>
      <c r="K169" s="64">
        <f>+'Ark1'!S2221</f>
        <v>23</v>
      </c>
      <c r="L169" s="99">
        <f>+'Ark1'!T2221</f>
        <v>3.2710280373831795</v>
      </c>
      <c r="M169" s="99">
        <f>+'Ark1'!U2221</f>
        <v>0.98234066173733681</v>
      </c>
      <c r="N169" s="49">
        <f>+'Ark1'!W2221</f>
        <v>54.130434782608702</v>
      </c>
      <c r="O169" s="47"/>
      <c r="P169" s="64">
        <f>+'Ark1'!Y2221</f>
        <v>39.497802197802194</v>
      </c>
      <c r="Q169" s="64"/>
      <c r="R169" s="75">
        <f>+'Ark1'!AA2221</f>
        <v>35.298493838927307</v>
      </c>
      <c r="S169" s="49">
        <f>+'Ark1'!AB2221</f>
        <v>4.0679483967708148</v>
      </c>
      <c r="T169" s="64">
        <f>+'Ark1'!AC2221</f>
        <v>-66.744508270640509</v>
      </c>
      <c r="U169" s="64">
        <f t="shared" si="18"/>
        <v>2.6</v>
      </c>
      <c r="V169" s="49">
        <f>+'Ark1'!V2221</f>
        <v>17.483516483516478</v>
      </c>
      <c r="W169" s="99">
        <f>+'Ark1'!X2221</f>
        <v>146.85628564285119</v>
      </c>
      <c r="X169" s="39"/>
      <c r="Y169"/>
      <c r="Z169"/>
      <c r="AA169"/>
      <c r="AB169"/>
      <c r="AE169"/>
    </row>
    <row r="170" spans="1:33" ht="15.6">
      <c r="A170" s="39"/>
      <c r="B170" s="47">
        <f>+'Ark1'!C2222</f>
        <v>2005</v>
      </c>
      <c r="C170" s="47">
        <f>+'Ark1'!G2222</f>
        <v>4</v>
      </c>
      <c r="D170" s="48" t="s">
        <v>7</v>
      </c>
      <c r="E170" s="48">
        <v>1</v>
      </c>
      <c r="F170" s="48" t="s">
        <v>53</v>
      </c>
      <c r="G170" s="47">
        <f>+'Ark1'!Q2222</f>
        <v>56</v>
      </c>
      <c r="H170" s="47"/>
      <c r="I170" s="64">
        <f>+'Ark1'!R2222</f>
        <v>222</v>
      </c>
      <c r="J170" s="47"/>
      <c r="K170" s="64">
        <f>+'Ark1'!S2222</f>
        <v>222</v>
      </c>
      <c r="L170" s="99">
        <f>+'Ark1'!T2222</f>
        <v>77.351916376306619</v>
      </c>
      <c r="M170" s="99">
        <f>+'Ark1'!U2222</f>
        <v>75.968454365448736</v>
      </c>
      <c r="N170" s="49">
        <f>+'Ark1'!W2222</f>
        <v>56.247747747747745</v>
      </c>
      <c r="O170" s="47"/>
      <c r="P170" s="64">
        <f>+'Ark1'!Y2222</f>
        <v>141.54189189189199</v>
      </c>
      <c r="Q170" s="64"/>
      <c r="R170" s="75">
        <f>+'Ark1'!AA2222</f>
        <v>32.170298567689038</v>
      </c>
      <c r="S170" s="49">
        <f>+'Ark1'!AB2222</f>
        <v>4.074405872719173</v>
      </c>
      <c r="T170" s="64">
        <f>+'Ark1'!AC2222</f>
        <v>-59.405585435162067</v>
      </c>
      <c r="U170" s="64">
        <f t="shared" si="18"/>
        <v>3.9642857142857144</v>
      </c>
      <c r="V170" s="49">
        <f>+'Ark1'!V2222</f>
        <v>16.86486486486486</v>
      </c>
      <c r="W170" s="99">
        <f>+'Ark1'!X2222</f>
        <v>153.34982870194139</v>
      </c>
      <c r="X170" s="39"/>
      <c r="Y170"/>
      <c r="Z170"/>
      <c r="AA170"/>
      <c r="AB170"/>
      <c r="AE170"/>
    </row>
    <row r="171" spans="1:33" ht="15.6">
      <c r="A171" s="39"/>
      <c r="B171" s="47">
        <f>+'Ark1'!C2223</f>
        <v>2005</v>
      </c>
      <c r="C171" s="47">
        <f>+'Ark1'!G2223</f>
        <v>4</v>
      </c>
      <c r="D171" s="48" t="s">
        <v>7</v>
      </c>
      <c r="E171" s="48">
        <v>2</v>
      </c>
      <c r="F171" s="48" t="s">
        <v>10</v>
      </c>
      <c r="G171" s="47">
        <f>+'Ark1'!Q2223</f>
        <v>11</v>
      </c>
      <c r="H171" s="47"/>
      <c r="I171" s="64">
        <f>+'Ark1'!R2223</f>
        <v>65</v>
      </c>
      <c r="J171" s="47"/>
      <c r="K171" s="64">
        <f>+'Ark1'!S2223</f>
        <v>65</v>
      </c>
      <c r="L171" s="99">
        <f>+'Ark1'!T2223</f>
        <v>22.648083623693381</v>
      </c>
      <c r="M171" s="99">
        <f>+'Ark1'!U2223</f>
        <v>24.031545634551264</v>
      </c>
      <c r="N171" s="49">
        <f>+'Ark1'!W2223</f>
        <v>55</v>
      </c>
      <c r="O171" s="47"/>
      <c r="P171" s="64">
        <f>+'Ark1'!Y2223</f>
        <v>152.92307692307696</v>
      </c>
      <c r="Q171" s="64"/>
      <c r="R171" s="75">
        <f>+'Ark1'!AA2223</f>
        <v>24.916073089972272</v>
      </c>
      <c r="S171" s="49">
        <f>+'Ark1'!AB2223</f>
        <v>2.9088723694136971</v>
      </c>
      <c r="T171" s="64">
        <f>+'Ark1'!AC2223</f>
        <v>-71.151881810773915</v>
      </c>
      <c r="U171" s="64">
        <f t="shared" si="18"/>
        <v>5.9090909090909092</v>
      </c>
      <c r="V171" s="49">
        <f>+'Ark1'!V2223</f>
        <v>14</v>
      </c>
      <c r="W171" s="99">
        <f>+'Ark1'!X2223</f>
        <v>165.68047337278105</v>
      </c>
      <c r="X171" s="39"/>
      <c r="Y171"/>
      <c r="Z171"/>
      <c r="AA171"/>
      <c r="AB171"/>
      <c r="AE171"/>
    </row>
    <row r="172" spans="1:33" ht="15.6">
      <c r="A172" s="39"/>
      <c r="B172" s="47">
        <f>+'Ark1'!C2224</f>
        <v>2004</v>
      </c>
      <c r="C172" s="47">
        <f>+'Ark1'!G2224</f>
        <v>1</v>
      </c>
      <c r="D172" s="48" t="s">
        <v>4</v>
      </c>
      <c r="E172" s="48">
        <v>1</v>
      </c>
      <c r="F172" s="48" t="s">
        <v>53</v>
      </c>
      <c r="G172" s="47">
        <f>+'Ark1'!Q2224</f>
        <v>376</v>
      </c>
      <c r="H172" s="47"/>
      <c r="I172" s="64">
        <f>+'Ark1'!R2224</f>
        <v>2684</v>
      </c>
      <c r="J172" s="47"/>
      <c r="K172" s="64">
        <f>+'Ark1'!S2224</f>
        <v>2684</v>
      </c>
      <c r="L172" s="99">
        <f>+'Ark1'!T2224</f>
        <v>75.584342438749644</v>
      </c>
      <c r="M172" s="99">
        <f>+'Ark1'!U2224</f>
        <v>75.486662644567275</v>
      </c>
      <c r="N172" s="49">
        <f>+'Ark1'!W2224</f>
        <v>56.872578241430702</v>
      </c>
      <c r="O172" s="47"/>
      <c r="P172" s="64">
        <f>+'Ark1'!Y2224</f>
        <v>131.8326751117734</v>
      </c>
      <c r="Q172" s="64"/>
      <c r="R172" s="75">
        <f>+'Ark1'!AA2224</f>
        <v>27.911713219912777</v>
      </c>
      <c r="S172" s="49">
        <f>+'Ark1'!AB2224</f>
        <v>3.515582819790303</v>
      </c>
      <c r="T172" s="64">
        <f>+'Ark1'!AC2224</f>
        <v>-57.786199138431257</v>
      </c>
      <c r="U172" s="64">
        <f t="shared" si="18"/>
        <v>7.1382978723404253</v>
      </c>
      <c r="V172" s="49">
        <f>+'Ark1'!V2224</f>
        <v>13.891579731743672</v>
      </c>
      <c r="W172" s="99">
        <f>+'Ark1'!X2224</f>
        <v>142.83063392391523</v>
      </c>
      <c r="X172" s="39"/>
      <c r="Y172"/>
      <c r="Z172"/>
      <c r="AA172"/>
      <c r="AB172"/>
      <c r="AE172"/>
    </row>
    <row r="173" spans="1:33" ht="15.6">
      <c r="A173" s="39"/>
      <c r="B173" s="47">
        <f>+'Ark1'!C2225</f>
        <v>2004</v>
      </c>
      <c r="C173" s="47">
        <f>+'Ark1'!G2225</f>
        <v>1</v>
      </c>
      <c r="D173" s="48" t="s">
        <v>4</v>
      </c>
      <c r="E173" s="48">
        <v>2</v>
      </c>
      <c r="F173" s="48" t="s">
        <v>10</v>
      </c>
      <c r="G173" s="47">
        <f>+'Ark1'!Q2225</f>
        <v>108</v>
      </c>
      <c r="H173" s="47"/>
      <c r="I173" s="64">
        <f>+'Ark1'!R2225</f>
        <v>867</v>
      </c>
      <c r="J173" s="47"/>
      <c r="K173" s="64">
        <f>+'Ark1'!S2225</f>
        <v>862</v>
      </c>
      <c r="L173" s="99">
        <f>+'Ark1'!T2225</f>
        <v>24.415657561250352</v>
      </c>
      <c r="M173" s="99">
        <f>+'Ark1'!U2225</f>
        <v>24.513337355432711</v>
      </c>
      <c r="N173" s="49">
        <f>+'Ark1'!W2225</f>
        <v>57.10208816705336</v>
      </c>
      <c r="O173" s="47"/>
      <c r="P173" s="64">
        <f>+'Ark1'!Y2225</f>
        <v>132.53137254901964</v>
      </c>
      <c r="Q173" s="64"/>
      <c r="R173" s="75">
        <f>+'Ark1'!AA2225</f>
        <v>28.282785422631648</v>
      </c>
      <c r="S173" s="49">
        <f>+'Ark1'!AB2225</f>
        <v>3.6647528256307624</v>
      </c>
      <c r="T173" s="64">
        <f>+'Ark1'!AC2225</f>
        <v>-46.561798176829157</v>
      </c>
      <c r="U173" s="64">
        <f t="shared" si="18"/>
        <v>8.0277777777777786</v>
      </c>
      <c r="V173" s="49">
        <f>+'Ark1'!V2225</f>
        <v>16.62053056516724</v>
      </c>
      <c r="W173" s="99">
        <f>+'Ark1'!X2225</f>
        <v>144.19556108722244</v>
      </c>
      <c r="X173" s="39"/>
      <c r="Y173"/>
      <c r="Z173"/>
      <c r="AA173"/>
      <c r="AB173"/>
      <c r="AE173"/>
    </row>
    <row r="174" spans="1:33" ht="15.6">
      <c r="A174" s="39"/>
      <c r="B174" s="47">
        <f>+'Ark1'!C2226</f>
        <v>2004</v>
      </c>
      <c r="C174" s="47">
        <f>+'Ark1'!G2226</f>
        <v>2</v>
      </c>
      <c r="D174" s="48" t="s">
        <v>5</v>
      </c>
      <c r="E174" s="48">
        <v>1</v>
      </c>
      <c r="F174" s="48" t="s">
        <v>53</v>
      </c>
      <c r="G174" s="47">
        <f>+'Ark1'!Q2226</f>
        <v>97</v>
      </c>
      <c r="H174" s="47"/>
      <c r="I174" s="64">
        <f>+'Ark1'!R2226</f>
        <v>170</v>
      </c>
      <c r="J174" s="47"/>
      <c r="K174" s="64">
        <f>+'Ark1'!S2226</f>
        <v>170</v>
      </c>
      <c r="L174" s="99">
        <f>+'Ark1'!T2226</f>
        <v>9.0666666666666647</v>
      </c>
      <c r="M174" s="99">
        <f>+'Ark1'!U2226</f>
        <v>8.0138870069910748</v>
      </c>
      <c r="N174" s="49">
        <f>+'Ark1'!W2226</f>
        <v>54.829411764705881</v>
      </c>
      <c r="O174" s="47"/>
      <c r="P174" s="64">
        <f>+'Ark1'!Y2226</f>
        <v>117.94117647058825</v>
      </c>
      <c r="Q174" s="64"/>
      <c r="R174" s="75">
        <f>+'Ark1'!AA2226</f>
        <v>29.348998556389805</v>
      </c>
      <c r="S174" s="49">
        <f>+'Ark1'!AB2226</f>
        <v>1.384903779151794</v>
      </c>
      <c r="T174" s="64">
        <f>+'Ark1'!AC2226</f>
        <v>6.3981280510399205</v>
      </c>
      <c r="U174" s="64">
        <f t="shared" si="18"/>
        <v>1.7525773195876289</v>
      </c>
      <c r="V174" s="49">
        <f>+'Ark1'!V2226</f>
        <v>13.523529411764704</v>
      </c>
      <c r="W174" s="99">
        <f>+'Ark1'!X2226</f>
        <v>127.78025619782036</v>
      </c>
      <c r="X174" s="39"/>
      <c r="Y174" s="76"/>
      <c r="AC174" s="1"/>
      <c r="AD174" s="1"/>
      <c r="AG174" s="53"/>
    </row>
    <row r="175" spans="1:33" ht="15.6">
      <c r="A175" s="39"/>
      <c r="B175" s="47">
        <f>+'Ark1'!C2227</f>
        <v>2004</v>
      </c>
      <c r="C175" s="47">
        <f>+'Ark1'!G2227</f>
        <v>2</v>
      </c>
      <c r="D175" s="48" t="s">
        <v>5</v>
      </c>
      <c r="E175" s="48">
        <v>2</v>
      </c>
      <c r="F175" s="48" t="s">
        <v>10</v>
      </c>
      <c r="G175" s="47">
        <f>+'Ark1'!Q2227</f>
        <v>223</v>
      </c>
      <c r="H175" s="47"/>
      <c r="I175" s="64">
        <f>+'Ark1'!R2227</f>
        <v>1705</v>
      </c>
      <c r="J175" s="47"/>
      <c r="K175" s="64">
        <f>+'Ark1'!S2227</f>
        <v>1668</v>
      </c>
      <c r="L175" s="99">
        <f>+'Ark1'!T2227</f>
        <v>90.933333333333366</v>
      </c>
      <c r="M175" s="99">
        <f>+'Ark1'!U2227</f>
        <v>91.986112993008973</v>
      </c>
      <c r="N175" s="49">
        <f>+'Ark1'!W2227</f>
        <v>56.293764988009585</v>
      </c>
      <c r="O175" s="47"/>
      <c r="P175" s="64">
        <f>+'Ark1'!Y2227</f>
        <v>134.97988269794703</v>
      </c>
      <c r="Q175" s="64"/>
      <c r="R175" s="75">
        <f>+'Ark1'!AA2227</f>
        <v>28.146027508115807</v>
      </c>
      <c r="S175" s="49">
        <f>+'Ark1'!AB2227</f>
        <v>4.2361394207192564</v>
      </c>
      <c r="T175" s="64">
        <f>+'Ark1'!AC2227</f>
        <v>-52.853603446937313</v>
      </c>
      <c r="U175" s="64">
        <f t="shared" si="18"/>
        <v>7.6457399103139014</v>
      </c>
      <c r="V175" s="49">
        <f>+'Ark1'!V2227</f>
        <v>15.631671554252199</v>
      </c>
      <c r="W175" s="99">
        <f>+'Ark1'!X2227</f>
        <v>148.4855898304329</v>
      </c>
      <c r="X175" s="39"/>
      <c r="Y175" s="76"/>
      <c r="AC175" s="1"/>
      <c r="AD175" s="1"/>
      <c r="AG175" s="53"/>
    </row>
    <row r="176" spans="1:33" ht="15.6">
      <c r="A176" s="39"/>
      <c r="B176" s="47">
        <f>+'Ark1'!C2228</f>
        <v>2004</v>
      </c>
      <c r="C176" s="47">
        <f>+'Ark1'!G2228</f>
        <v>3</v>
      </c>
      <c r="D176" s="48" t="s">
        <v>57</v>
      </c>
      <c r="E176" s="48">
        <v>1</v>
      </c>
      <c r="F176" s="48" t="s">
        <v>53</v>
      </c>
      <c r="G176" s="47">
        <f>+'Ark1'!Q2228</f>
        <v>350</v>
      </c>
      <c r="H176" s="47"/>
      <c r="I176" s="64">
        <f>+'Ark1'!R2228</f>
        <v>2071</v>
      </c>
      <c r="J176" s="47"/>
      <c r="K176" s="64">
        <f>+'Ark1'!S2228</f>
        <v>2061</v>
      </c>
      <c r="L176" s="99">
        <f>+'Ark1'!T2228</f>
        <v>96.370404839460221</v>
      </c>
      <c r="M176" s="99">
        <f>+'Ark1'!U2228</f>
        <v>98.770811560807871</v>
      </c>
      <c r="N176" s="49">
        <f>+'Ark1'!W2228</f>
        <v>55.402231926249407</v>
      </c>
      <c r="O176" s="47"/>
      <c r="P176" s="64">
        <f>+'Ark1'!Y2228</f>
        <v>139.00434572670196</v>
      </c>
      <c r="Q176" s="64"/>
      <c r="R176" s="75">
        <f>+'Ark1'!AA2228</f>
        <v>30.593474958746089</v>
      </c>
      <c r="S176" s="49">
        <f>+'Ark1'!AB2228</f>
        <v>4.7161830126903999</v>
      </c>
      <c r="T176" s="64">
        <f>+'Ark1'!AC2228</f>
        <v>-71.296457993089177</v>
      </c>
      <c r="U176" s="64">
        <f t="shared" si="18"/>
        <v>5.9171428571428573</v>
      </c>
      <c r="V176" s="49">
        <f>+'Ark1'!V2228</f>
        <v>13.13761467889908</v>
      </c>
      <c r="W176" s="99">
        <f>+'Ark1'!X2228</f>
        <v>151.15491074441331</v>
      </c>
      <c r="X176" s="39"/>
      <c r="Y176" s="76"/>
      <c r="AC176" s="1"/>
      <c r="AD176" s="1"/>
      <c r="AG176" s="53"/>
    </row>
    <row r="177" spans="1:33" ht="15.6">
      <c r="A177" s="39"/>
      <c r="B177" s="47">
        <f>+'Ark1'!C2229</f>
        <v>2004</v>
      </c>
      <c r="C177" s="47">
        <f>+'Ark1'!G2229</f>
        <v>3</v>
      </c>
      <c r="D177" s="48" t="s">
        <v>57</v>
      </c>
      <c r="E177" s="48">
        <v>2</v>
      </c>
      <c r="F177" s="48" t="s">
        <v>10</v>
      </c>
      <c r="G177" s="47">
        <f>+'Ark1'!Q2229</f>
        <v>38</v>
      </c>
      <c r="H177" s="47"/>
      <c r="I177" s="64">
        <f>+'Ark1'!R2229</f>
        <v>78</v>
      </c>
      <c r="J177" s="47"/>
      <c r="K177" s="64">
        <f>+'Ark1'!S2229</f>
        <v>27</v>
      </c>
      <c r="L177" s="99">
        <f>+'Ark1'!T2229</f>
        <v>3.6295951605397856</v>
      </c>
      <c r="M177" s="99">
        <f>+'Ark1'!U2229</f>
        <v>1.2291884391921253</v>
      </c>
      <c r="N177" s="49">
        <f>+'Ark1'!W2229</f>
        <v>55.111111111111114</v>
      </c>
      <c r="O177" s="47"/>
      <c r="P177" s="64">
        <f>+'Ark1'!Y2229</f>
        <v>45.930769230769243</v>
      </c>
      <c r="Q177" s="64"/>
      <c r="R177" s="75">
        <f>+'Ark1'!AA2229</f>
        <v>38.259255315334528</v>
      </c>
      <c r="S177" s="49">
        <f>+'Ark1'!AB2229</f>
        <v>3.4569664858008471</v>
      </c>
      <c r="T177" s="64">
        <f>+'Ark1'!AC2229</f>
        <v>-72.700454100861791</v>
      </c>
      <c r="U177" s="64">
        <f t="shared" si="18"/>
        <v>2.0526315789473686</v>
      </c>
      <c r="V177" s="49">
        <f>+'Ark1'!V2229</f>
        <v>22.538461538461544</v>
      </c>
      <c r="W177" s="99">
        <f>+'Ark1'!X2229</f>
        <v>135.06681112314911</v>
      </c>
      <c r="X177" s="39"/>
      <c r="Y177" s="76"/>
      <c r="AC177" s="1"/>
      <c r="AD177" s="1"/>
      <c r="AG177" s="53"/>
    </row>
    <row r="178" spans="1:33" ht="15.6">
      <c r="A178" s="39"/>
      <c r="B178" s="47">
        <f>+'Ark1'!C2230</f>
        <v>2004</v>
      </c>
      <c r="C178" s="47">
        <f>+'Ark1'!G2230</f>
        <v>4</v>
      </c>
      <c r="D178" s="48" t="s">
        <v>7</v>
      </c>
      <c r="E178" s="48">
        <v>1</v>
      </c>
      <c r="F178" s="48" t="s">
        <v>53</v>
      </c>
      <c r="G178" s="47">
        <f>+'Ark1'!Q2230</f>
        <v>66</v>
      </c>
      <c r="H178" s="47"/>
      <c r="I178" s="64">
        <f>+'Ark1'!R2230</f>
        <v>210</v>
      </c>
      <c r="J178" s="47"/>
      <c r="K178" s="64">
        <f>+'Ark1'!S2230</f>
        <v>210</v>
      </c>
      <c r="L178" s="99">
        <f>+'Ark1'!T2230</f>
        <v>73.68421052631578</v>
      </c>
      <c r="M178" s="99">
        <f>+'Ark1'!U2230</f>
        <v>74.847766680370484</v>
      </c>
      <c r="N178" s="49">
        <f>+'Ark1'!W2230</f>
        <v>56.180952380952384</v>
      </c>
      <c r="O178" s="47"/>
      <c r="P178" s="64">
        <f>+'Ark1'!Y2230</f>
        <v>147.38238095238091</v>
      </c>
      <c r="Q178" s="64"/>
      <c r="R178" s="75">
        <f>+'Ark1'!AA2230</f>
        <v>29.943588614141941</v>
      </c>
      <c r="S178" s="49">
        <f>+'Ark1'!AB2230</f>
        <v>3.6846682408801343</v>
      </c>
      <c r="T178" s="64">
        <f>+'Ark1'!AC2230</f>
        <v>-58.336515080105933</v>
      </c>
      <c r="U178" s="64">
        <f t="shared" si="18"/>
        <v>3.1818181818181817</v>
      </c>
      <c r="V178" s="49">
        <f>+'Ark1'!V2230</f>
        <v>13.5</v>
      </c>
      <c r="W178" s="99">
        <f>+'Ark1'!X2230</f>
        <v>159.67755249445389</v>
      </c>
      <c r="X178" s="39"/>
      <c r="Y178" s="76"/>
      <c r="AC178" s="1"/>
      <c r="AD178" s="1"/>
      <c r="AG178" s="53"/>
    </row>
    <row r="179" spans="1:33" ht="15.6">
      <c r="A179" s="39"/>
      <c r="B179" s="47">
        <f>+'Ark1'!C2231</f>
        <v>2004</v>
      </c>
      <c r="C179" s="47">
        <f>+'Ark1'!G2231</f>
        <v>4</v>
      </c>
      <c r="D179" s="48" t="s">
        <v>7</v>
      </c>
      <c r="E179" s="48">
        <v>2</v>
      </c>
      <c r="F179" s="48" t="s">
        <v>10</v>
      </c>
      <c r="G179" s="47">
        <f>+'Ark1'!Q2231</f>
        <v>13</v>
      </c>
      <c r="H179" s="47"/>
      <c r="I179" s="64">
        <f>+'Ark1'!R2231</f>
        <v>75</v>
      </c>
      <c r="J179" s="47"/>
      <c r="K179" s="64">
        <f>+'Ark1'!S2231</f>
        <v>75</v>
      </c>
      <c r="L179" s="99">
        <f>+'Ark1'!T2231</f>
        <v>26.315789473684205</v>
      </c>
      <c r="M179" s="99">
        <f>+'Ark1'!U2231</f>
        <v>25.152233319629524</v>
      </c>
      <c r="N179" s="49">
        <f>+'Ark1'!W2231</f>
        <v>56.4</v>
      </c>
      <c r="O179" s="47"/>
      <c r="P179" s="64">
        <f>+'Ark1'!Y2231</f>
        <v>138.67599999999999</v>
      </c>
      <c r="Q179" s="64"/>
      <c r="R179" s="75">
        <f>+'Ark1'!AA2231</f>
        <v>27.121287285083049</v>
      </c>
      <c r="S179" s="49">
        <f>+'Ark1'!AB2231</f>
        <v>2.893671255228095</v>
      </c>
      <c r="T179" s="64">
        <f>+'Ark1'!AC2231</f>
        <v>-53.949649707795608</v>
      </c>
      <c r="U179" s="64">
        <f t="shared" si="18"/>
        <v>5.7692307692307692</v>
      </c>
      <c r="V179" s="49">
        <f>+'Ark1'!V2231</f>
        <v>14.84</v>
      </c>
      <c r="W179" s="99">
        <f>+'Ark1'!X2231</f>
        <v>150.24485373781147</v>
      </c>
      <c r="X179" s="39"/>
      <c r="Y179" s="76"/>
      <c r="AC179" s="1"/>
      <c r="AD179" s="1"/>
      <c r="AG179" s="53"/>
    </row>
    <row r="180" spans="1:33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63"/>
      <c r="Q180" s="63"/>
      <c r="R180" s="39"/>
      <c r="S180" s="39"/>
      <c r="T180" s="39"/>
      <c r="U180" s="39"/>
      <c r="V180" s="39"/>
      <c r="W180" s="39"/>
      <c r="X180" s="39"/>
      <c r="Y180" s="76"/>
      <c r="AC180" s="1"/>
      <c r="AD180" s="1"/>
      <c r="AG180" s="53"/>
    </row>
    <row r="181" spans="1:33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63"/>
      <c r="Q181" s="63"/>
      <c r="R181" s="39"/>
      <c r="S181" s="39"/>
      <c r="T181" s="39"/>
      <c r="U181" s="39"/>
      <c r="V181" s="39"/>
      <c r="W181" s="39"/>
      <c r="X181" s="39"/>
      <c r="Y181" s="76"/>
      <c r="AC181" s="1"/>
      <c r="AD181" s="1"/>
      <c r="AG181" s="53"/>
    </row>
    <row r="182" spans="1:33">
      <c r="G182" s="12"/>
      <c r="H182" s="12"/>
      <c r="I182" s="12"/>
      <c r="J182" s="12"/>
      <c r="K182" s="12"/>
      <c r="L182" s="12"/>
      <c r="O182" s="12"/>
      <c r="P182" s="14"/>
      <c r="Q182" s="65"/>
      <c r="R182" s="14"/>
      <c r="S182" s="3"/>
      <c r="T182" s="14"/>
      <c r="V182" s="3"/>
      <c r="W182" s="3"/>
      <c r="Y182" s="76"/>
      <c r="AC182" s="1"/>
      <c r="AD182" s="1"/>
      <c r="AG182" s="53"/>
    </row>
    <row r="183" spans="1:33">
      <c r="G183" s="12"/>
      <c r="H183" s="12"/>
      <c r="I183" s="12"/>
      <c r="J183" s="12"/>
      <c r="K183" s="12"/>
      <c r="L183" s="12"/>
      <c r="O183" s="12"/>
      <c r="P183" s="14"/>
      <c r="Q183" s="65"/>
      <c r="R183" s="14"/>
      <c r="S183" s="3"/>
      <c r="T183" s="14"/>
      <c r="V183" s="3"/>
      <c r="W183" s="3"/>
      <c r="Y183" s="76"/>
      <c r="AA183" s="146"/>
      <c r="AC183" s="1"/>
      <c r="AD183" s="1"/>
      <c r="AG183" s="53"/>
    </row>
    <row r="184" spans="1:33">
      <c r="G184" s="12"/>
      <c r="H184" s="12"/>
      <c r="I184" s="12"/>
      <c r="J184" s="12"/>
      <c r="K184" s="12"/>
      <c r="L184" s="12"/>
      <c r="O184" s="12"/>
      <c r="P184" s="14"/>
      <c r="Q184" s="65"/>
      <c r="R184" s="14"/>
      <c r="S184" s="3"/>
      <c r="T184" s="14"/>
      <c r="V184" s="3"/>
      <c r="W184" s="3"/>
      <c r="Y184" s="76"/>
      <c r="AA184" s="146"/>
      <c r="AC184" s="1"/>
      <c r="AD184" s="1"/>
      <c r="AG184" s="53"/>
    </row>
    <row r="185" spans="1:33">
      <c r="G185" s="12"/>
      <c r="H185" s="12"/>
      <c r="I185" s="12"/>
      <c r="J185" s="12"/>
      <c r="K185" s="12"/>
      <c r="L185" s="12"/>
      <c r="O185" s="12"/>
      <c r="P185" s="14"/>
      <c r="Q185" s="65"/>
      <c r="R185" s="14"/>
      <c r="S185" s="3"/>
      <c r="T185" s="14"/>
      <c r="V185" s="3"/>
      <c r="W185" s="3"/>
      <c r="Y185" s="76"/>
      <c r="AA185" s="146"/>
      <c r="AC185" s="1"/>
      <c r="AD185" s="1"/>
      <c r="AG185" s="53"/>
    </row>
    <row r="186" spans="1:33">
      <c r="G186" s="12"/>
      <c r="H186" s="12"/>
      <c r="I186" s="12"/>
      <c r="J186" s="12"/>
      <c r="K186" s="12"/>
      <c r="L186" s="12"/>
      <c r="O186" s="12"/>
      <c r="P186" s="14"/>
      <c r="Q186" s="65"/>
      <c r="R186" s="14"/>
      <c r="S186" s="3"/>
      <c r="T186" s="14"/>
      <c r="V186" s="3"/>
      <c r="W186" s="3"/>
      <c r="Y186" s="76"/>
      <c r="AA186" s="146"/>
      <c r="AC186" s="1"/>
      <c r="AD186" s="1"/>
      <c r="AG186" s="53"/>
    </row>
    <row r="187" spans="1:33">
      <c r="G187" s="12"/>
      <c r="H187" s="12"/>
      <c r="I187" s="12"/>
      <c r="J187" s="12"/>
      <c r="K187" s="12"/>
      <c r="L187" s="12"/>
      <c r="O187" s="12"/>
      <c r="P187" s="14"/>
      <c r="Q187" s="65"/>
      <c r="R187" s="14"/>
      <c r="S187" s="3"/>
      <c r="T187" s="14"/>
      <c r="V187" s="3"/>
      <c r="W187" s="3"/>
      <c r="Y187" s="76"/>
      <c r="AA187" s="146"/>
      <c r="AC187" s="1"/>
      <c r="AD187" s="1"/>
      <c r="AG187" s="53"/>
    </row>
    <row r="188" spans="1:33">
      <c r="G188" s="12"/>
      <c r="H188" s="12"/>
      <c r="I188" s="12"/>
      <c r="J188" s="12"/>
      <c r="K188" s="12"/>
      <c r="L188" s="12"/>
      <c r="O188" s="12"/>
      <c r="P188" s="14"/>
      <c r="Q188" s="65"/>
      <c r="R188" s="14"/>
      <c r="S188" s="3"/>
      <c r="T188" s="14"/>
      <c r="V188" s="3"/>
      <c r="W188" s="3"/>
      <c r="Y188" s="76"/>
      <c r="AA188" s="146"/>
      <c r="AC188" s="1"/>
      <c r="AD188" s="1"/>
      <c r="AG188" s="53"/>
    </row>
    <row r="189" spans="1:33">
      <c r="G189" s="12"/>
      <c r="H189" s="12"/>
      <c r="I189" s="12"/>
      <c r="J189" s="12"/>
      <c r="K189" s="12"/>
      <c r="L189" s="12"/>
      <c r="O189" s="12"/>
      <c r="P189" s="14"/>
      <c r="Q189" s="65"/>
      <c r="R189" s="14"/>
      <c r="S189" s="3"/>
      <c r="T189" s="14"/>
      <c r="V189" s="3"/>
      <c r="W189" s="3"/>
      <c r="Y189" s="76"/>
      <c r="AA189" s="146"/>
      <c r="AC189" s="1"/>
      <c r="AD189" s="1"/>
      <c r="AG189" s="53"/>
    </row>
    <row r="190" spans="1:33">
      <c r="G190" s="12"/>
      <c r="H190" s="12"/>
      <c r="I190" s="12"/>
      <c r="J190" s="12"/>
      <c r="K190" s="12"/>
      <c r="L190" s="12"/>
      <c r="O190" s="12"/>
      <c r="P190" s="14"/>
      <c r="Q190" s="65"/>
      <c r="R190" s="14"/>
      <c r="S190" s="3"/>
      <c r="T190" s="14"/>
      <c r="V190" s="3"/>
      <c r="W190" s="3"/>
      <c r="Y190" s="76"/>
      <c r="AA190" s="146"/>
      <c r="AC190" s="1"/>
      <c r="AD190" s="1"/>
      <c r="AG190" s="53"/>
    </row>
    <row r="191" spans="1:33">
      <c r="G191" s="12"/>
      <c r="H191" s="12"/>
      <c r="I191" s="12"/>
      <c r="J191" s="12"/>
      <c r="K191" s="12"/>
      <c r="L191" s="12"/>
      <c r="O191" s="12"/>
      <c r="P191" s="14"/>
      <c r="Q191" s="65"/>
      <c r="R191" s="14"/>
      <c r="S191" s="3"/>
      <c r="T191" s="14"/>
      <c r="V191" s="3"/>
      <c r="W191" s="3"/>
      <c r="Y191" s="76"/>
      <c r="AA191" s="146"/>
      <c r="AC191" s="1"/>
      <c r="AD191" s="1"/>
      <c r="AG191" s="53"/>
    </row>
    <row r="192" spans="1:33">
      <c r="G192" s="12"/>
      <c r="H192" s="12"/>
      <c r="I192" s="12"/>
      <c r="J192" s="12"/>
      <c r="K192" s="12"/>
      <c r="L192" s="12"/>
      <c r="O192" s="12"/>
      <c r="P192" s="14"/>
      <c r="Q192" s="65"/>
      <c r="R192" s="14"/>
      <c r="S192" s="3"/>
      <c r="T192" s="14"/>
      <c r="V192" s="3"/>
      <c r="W192" s="3"/>
      <c r="Y192" s="76"/>
      <c r="AA192" s="146"/>
      <c r="AC192" s="1"/>
      <c r="AD192" s="1"/>
      <c r="AG192" s="53"/>
    </row>
    <row r="193" spans="7:33">
      <c r="G193" s="12"/>
      <c r="H193" s="12"/>
      <c r="I193" s="12"/>
      <c r="J193" s="12"/>
      <c r="K193" s="12"/>
      <c r="L193" s="12"/>
      <c r="O193" s="12"/>
      <c r="P193" s="14"/>
      <c r="Q193" s="65"/>
      <c r="R193" s="14"/>
      <c r="S193" s="3"/>
      <c r="T193" s="14"/>
      <c r="V193" s="3"/>
      <c r="W193" s="3"/>
      <c r="Y193" s="76"/>
      <c r="AA193" s="146"/>
      <c r="AC193" s="1"/>
      <c r="AD193" s="1"/>
      <c r="AG193" s="53"/>
    </row>
    <row r="194" spans="7:33">
      <c r="G194" s="12"/>
      <c r="H194" s="12"/>
      <c r="I194" s="12"/>
      <c r="J194" s="12"/>
      <c r="K194" s="12"/>
      <c r="L194" s="12"/>
      <c r="O194" s="12"/>
      <c r="P194" s="14"/>
      <c r="Q194" s="65"/>
      <c r="R194" s="14"/>
      <c r="S194" s="3"/>
      <c r="T194" s="14"/>
      <c r="V194" s="3"/>
      <c r="W194" s="3"/>
      <c r="Y194" s="76"/>
      <c r="AA194" s="146"/>
      <c r="AC194" s="1"/>
      <c r="AD194" s="1"/>
      <c r="AG194" s="53"/>
    </row>
    <row r="195" spans="7:33">
      <c r="G195" s="12"/>
      <c r="H195" s="12"/>
      <c r="I195" s="12"/>
      <c r="J195" s="12"/>
      <c r="K195" s="12"/>
      <c r="L195" s="12"/>
      <c r="O195" s="12"/>
      <c r="P195" s="14"/>
      <c r="Q195" s="65"/>
      <c r="R195" s="14"/>
      <c r="S195" s="3"/>
      <c r="T195" s="14"/>
      <c r="V195" s="3"/>
      <c r="W195" s="3"/>
      <c r="Y195" s="76"/>
      <c r="AA195" s="146"/>
      <c r="AC195" s="1"/>
      <c r="AD195" s="1"/>
      <c r="AG195" s="53"/>
    </row>
    <row r="196" spans="7:33">
      <c r="G196" s="12"/>
      <c r="H196" s="12"/>
      <c r="I196" s="12"/>
      <c r="J196" s="12"/>
      <c r="K196" s="12"/>
      <c r="L196" s="12"/>
      <c r="O196" s="12"/>
      <c r="P196" s="14"/>
      <c r="Q196" s="65"/>
      <c r="R196" s="14"/>
      <c r="S196" s="3"/>
      <c r="T196" s="14"/>
      <c r="V196" s="3"/>
      <c r="W196" s="3"/>
      <c r="Y196" s="76"/>
      <c r="AA196" s="146"/>
      <c r="AC196" s="1"/>
      <c r="AD196" s="1"/>
      <c r="AG196" s="53"/>
    </row>
    <row r="197" spans="7:33">
      <c r="G197" s="12"/>
      <c r="H197" s="12"/>
      <c r="I197" s="12"/>
      <c r="J197" s="12"/>
      <c r="K197" s="12"/>
      <c r="L197" s="12"/>
      <c r="O197" s="12"/>
      <c r="P197" s="14"/>
      <c r="Q197" s="65"/>
      <c r="R197" s="14"/>
      <c r="S197" s="3"/>
      <c r="T197" s="14"/>
      <c r="V197" s="3"/>
      <c r="W197" s="3"/>
      <c r="Y197" s="76"/>
      <c r="AA197" s="146"/>
      <c r="AC197" s="1"/>
      <c r="AD197" s="1"/>
      <c r="AG197" s="53"/>
    </row>
    <row r="198" spans="7:33">
      <c r="G198" s="12"/>
      <c r="H198" s="12"/>
      <c r="I198" s="12"/>
      <c r="J198" s="12"/>
      <c r="K198" s="12"/>
      <c r="L198" s="12"/>
      <c r="O198" s="12"/>
      <c r="P198" s="14"/>
      <c r="Q198" s="65"/>
      <c r="R198" s="14"/>
      <c r="S198" s="3"/>
      <c r="T198" s="14"/>
      <c r="V198" s="3"/>
      <c r="W198" s="3"/>
      <c r="Y198" s="76"/>
      <c r="AA198" s="146"/>
      <c r="AC198" s="1"/>
      <c r="AD198" s="1"/>
      <c r="AG198" s="53"/>
    </row>
    <row r="199" spans="7:33">
      <c r="G199" s="12"/>
      <c r="H199" s="12"/>
      <c r="I199" s="12"/>
      <c r="J199" s="12"/>
      <c r="K199" s="12"/>
      <c r="L199" s="12"/>
      <c r="O199" s="12"/>
      <c r="P199" s="14"/>
      <c r="Q199" s="65"/>
      <c r="R199" s="14"/>
      <c r="S199" s="3"/>
      <c r="T199" s="14"/>
      <c r="V199" s="3"/>
      <c r="W199" s="3"/>
      <c r="Y199" s="76"/>
      <c r="AA199" s="146"/>
      <c r="AC199" s="1"/>
      <c r="AD199" s="1"/>
      <c r="AG199" s="53"/>
    </row>
    <row r="200" spans="7:33">
      <c r="G200" s="12"/>
      <c r="H200" s="12"/>
      <c r="I200" s="12"/>
      <c r="J200" s="12"/>
      <c r="K200" s="12"/>
      <c r="L200" s="12"/>
      <c r="O200" s="12"/>
      <c r="P200" s="14"/>
      <c r="Q200" s="65"/>
      <c r="R200" s="14"/>
      <c r="S200" s="3"/>
      <c r="T200" s="14"/>
      <c r="V200" s="3"/>
      <c r="W200" s="3"/>
      <c r="Y200" s="76"/>
      <c r="AA200" s="146"/>
      <c r="AC200" s="1"/>
      <c r="AD200" s="1"/>
      <c r="AG200" s="53"/>
    </row>
    <row r="201" spans="7:33">
      <c r="G201" s="12"/>
      <c r="H201" s="12"/>
      <c r="I201" s="12"/>
      <c r="J201" s="12"/>
      <c r="K201" s="12"/>
      <c r="L201" s="12"/>
      <c r="O201" s="12"/>
      <c r="P201" s="14"/>
      <c r="Q201" s="65"/>
      <c r="R201" s="14"/>
      <c r="S201" s="3"/>
      <c r="T201" s="14"/>
      <c r="V201" s="3"/>
      <c r="W201" s="3"/>
      <c r="Y201" s="76"/>
      <c r="AA201" s="146"/>
      <c r="AC201" s="1"/>
      <c r="AD201" s="1"/>
      <c r="AG201" s="53"/>
    </row>
    <row r="202" spans="7:33">
      <c r="G202" s="12"/>
      <c r="H202" s="12"/>
      <c r="I202" s="12"/>
      <c r="J202" s="12"/>
      <c r="K202" s="12"/>
      <c r="L202" s="12"/>
      <c r="O202" s="12"/>
      <c r="P202" s="14"/>
      <c r="Q202" s="65"/>
      <c r="R202" s="14"/>
      <c r="S202" s="3"/>
      <c r="T202" s="14"/>
      <c r="V202" s="3"/>
      <c r="W202" s="3"/>
      <c r="Y202" s="76"/>
      <c r="AA202" s="146"/>
      <c r="AC202" s="1"/>
      <c r="AD202" s="1"/>
      <c r="AG202" s="53"/>
    </row>
    <row r="203" spans="7:33">
      <c r="G203" s="12"/>
      <c r="H203" s="12"/>
      <c r="I203" s="12"/>
      <c r="J203" s="12"/>
      <c r="K203" s="12"/>
      <c r="L203" s="12"/>
      <c r="O203" s="12"/>
      <c r="P203" s="14"/>
      <c r="Q203" s="65"/>
      <c r="R203" s="14"/>
      <c r="S203" s="3"/>
      <c r="T203" s="14"/>
      <c r="V203" s="3"/>
      <c r="W203" s="3"/>
      <c r="Y203" s="76"/>
      <c r="AA203" s="146"/>
      <c r="AC203" s="1"/>
      <c r="AD203" s="1"/>
      <c r="AG203" s="53"/>
    </row>
    <row r="204" spans="7:33">
      <c r="G204" s="12"/>
      <c r="H204" s="12"/>
      <c r="I204" s="12"/>
      <c r="J204" s="12"/>
      <c r="K204" s="12"/>
      <c r="L204" s="12"/>
      <c r="O204" s="12"/>
      <c r="P204" s="14"/>
      <c r="Q204" s="65"/>
      <c r="R204" s="14"/>
      <c r="S204" s="3"/>
      <c r="T204" s="14"/>
      <c r="V204" s="3"/>
      <c r="W204" s="3"/>
      <c r="Y204" s="76"/>
      <c r="AA204" s="146"/>
      <c r="AC204" s="1"/>
      <c r="AD204" s="1"/>
      <c r="AG204" s="53"/>
    </row>
    <row r="205" spans="7:33">
      <c r="G205" s="12"/>
      <c r="H205" s="12"/>
      <c r="I205" s="12"/>
      <c r="J205" s="12"/>
      <c r="K205" s="12"/>
      <c r="L205" s="12"/>
      <c r="O205" s="12"/>
      <c r="P205" s="14"/>
      <c r="Q205" s="65"/>
      <c r="R205" s="14"/>
      <c r="S205" s="3"/>
      <c r="T205" s="14"/>
      <c r="V205" s="3"/>
      <c r="W205" s="3"/>
      <c r="Y205" s="76"/>
      <c r="AA205" s="146"/>
      <c r="AC205" s="1"/>
      <c r="AD205" s="1"/>
      <c r="AG205" s="53"/>
    </row>
    <row r="206" spans="7:33">
      <c r="G206" s="12"/>
      <c r="H206" s="12"/>
      <c r="I206" s="12"/>
      <c r="J206" s="12"/>
      <c r="K206" s="12"/>
      <c r="L206" s="12"/>
      <c r="O206" s="12"/>
      <c r="P206" s="14"/>
      <c r="Q206" s="65"/>
      <c r="R206" s="14"/>
      <c r="S206" s="3"/>
      <c r="T206" s="14"/>
      <c r="V206" s="3"/>
      <c r="W206" s="3"/>
      <c r="Y206" s="76"/>
      <c r="AA206" s="146"/>
      <c r="AC206" s="1"/>
      <c r="AD206" s="1"/>
      <c r="AG206" s="53"/>
    </row>
    <row r="207" spans="7:33">
      <c r="G207" s="12"/>
      <c r="H207" s="12"/>
      <c r="I207" s="12"/>
      <c r="J207" s="12"/>
      <c r="K207" s="12"/>
      <c r="L207" s="12"/>
      <c r="O207" s="12"/>
      <c r="P207" s="14"/>
      <c r="Q207" s="65"/>
      <c r="R207" s="14"/>
      <c r="S207" s="3"/>
      <c r="T207" s="14"/>
      <c r="V207" s="3"/>
      <c r="W207" s="3"/>
      <c r="Y207" s="76"/>
      <c r="AA207" s="146"/>
      <c r="AC207" s="1"/>
      <c r="AD207" s="1"/>
      <c r="AG207" s="53"/>
    </row>
    <row r="208" spans="7:33">
      <c r="G208" s="12"/>
      <c r="H208" s="12"/>
      <c r="I208" s="12"/>
      <c r="J208" s="12"/>
      <c r="K208" s="12"/>
      <c r="L208" s="12"/>
      <c r="O208" s="12"/>
      <c r="P208" s="14"/>
      <c r="Q208" s="65"/>
      <c r="R208" s="14"/>
      <c r="S208" s="3"/>
      <c r="T208" s="14"/>
      <c r="V208" s="3"/>
      <c r="W208" s="3"/>
      <c r="Y208" s="76"/>
      <c r="AA208" s="146"/>
      <c r="AC208" s="1"/>
      <c r="AD208" s="1"/>
      <c r="AG208" s="53"/>
    </row>
    <row r="209" spans="7:33">
      <c r="G209" s="12"/>
      <c r="H209" s="12"/>
      <c r="I209" s="12"/>
      <c r="J209" s="12"/>
      <c r="K209" s="12"/>
      <c r="L209" s="12"/>
      <c r="O209" s="12"/>
      <c r="P209" s="14"/>
      <c r="Q209" s="65"/>
      <c r="R209" s="14"/>
      <c r="S209" s="3"/>
      <c r="T209" s="14"/>
      <c r="V209" s="3"/>
      <c r="W209" s="3"/>
      <c r="Y209" s="76"/>
      <c r="AA209" s="146"/>
      <c r="AC209" s="1"/>
      <c r="AD209" s="1"/>
      <c r="AG209" s="53"/>
    </row>
    <row r="210" spans="7:33">
      <c r="G210" s="12"/>
      <c r="H210" s="12"/>
      <c r="I210" s="12"/>
      <c r="J210" s="12"/>
      <c r="K210" s="12"/>
      <c r="L210" s="12"/>
      <c r="O210" s="12"/>
      <c r="P210" s="14"/>
      <c r="Q210" s="65"/>
      <c r="R210" s="14"/>
      <c r="S210" s="3"/>
      <c r="T210" s="14"/>
      <c r="V210" s="3"/>
      <c r="W210" s="3"/>
      <c r="Y210" s="76"/>
      <c r="AA210" s="146"/>
      <c r="AC210" s="1"/>
      <c r="AD210" s="1"/>
      <c r="AG210" s="53"/>
    </row>
    <row r="211" spans="7:33">
      <c r="G211" s="12"/>
      <c r="H211" s="12"/>
      <c r="I211" s="12"/>
      <c r="J211" s="12"/>
      <c r="K211" s="12"/>
      <c r="L211" s="12"/>
      <c r="O211" s="12"/>
      <c r="P211" s="14"/>
      <c r="Q211" s="65"/>
      <c r="R211" s="14"/>
      <c r="S211" s="3"/>
      <c r="T211" s="14"/>
      <c r="V211" s="3"/>
      <c r="W211" s="3"/>
      <c r="Y211" s="76"/>
      <c r="AA211" s="146"/>
      <c r="AC211" s="1"/>
      <c r="AD211" s="1"/>
      <c r="AG211" s="53"/>
    </row>
    <row r="212" spans="7:33">
      <c r="G212" s="12"/>
      <c r="H212" s="12"/>
      <c r="I212" s="12"/>
      <c r="J212" s="12"/>
      <c r="K212" s="12"/>
      <c r="L212" s="12"/>
      <c r="O212" s="12"/>
      <c r="P212" s="14"/>
      <c r="Q212" s="65"/>
      <c r="R212" s="14"/>
      <c r="S212" s="3"/>
      <c r="T212" s="14"/>
      <c r="V212" s="3"/>
      <c r="W212" s="3"/>
      <c r="Y212" s="76"/>
      <c r="AA212" s="146"/>
      <c r="AC212" s="1"/>
      <c r="AD212" s="1"/>
      <c r="AG212" s="53"/>
    </row>
    <row r="213" spans="7:33">
      <c r="G213" s="12"/>
      <c r="H213" s="12"/>
      <c r="I213" s="12"/>
      <c r="J213" s="12"/>
      <c r="K213" s="12"/>
      <c r="L213" s="12"/>
      <c r="O213" s="12"/>
      <c r="P213" s="14"/>
      <c r="Q213" s="65"/>
      <c r="R213" s="14"/>
      <c r="S213" s="3"/>
      <c r="T213" s="14"/>
      <c r="V213" s="3"/>
      <c r="W213" s="3"/>
      <c r="Y213" s="76"/>
      <c r="AA213" s="146"/>
      <c r="AC213" s="1"/>
      <c r="AD213" s="1"/>
      <c r="AG213" s="53"/>
    </row>
    <row r="214" spans="7:33">
      <c r="G214" s="12"/>
      <c r="H214" s="12"/>
      <c r="I214" s="12"/>
      <c r="J214" s="12"/>
      <c r="K214" s="12"/>
      <c r="L214" s="12"/>
      <c r="O214" s="12"/>
      <c r="P214" s="14"/>
      <c r="Q214" s="65"/>
      <c r="R214" s="14"/>
      <c r="S214" s="3"/>
      <c r="T214" s="14"/>
      <c r="V214" s="3"/>
      <c r="W214" s="3"/>
      <c r="Y214" s="76"/>
      <c r="AA214" s="146"/>
      <c r="AC214" s="1"/>
      <c r="AD214" s="1"/>
      <c r="AG214" s="53"/>
    </row>
    <row r="215" spans="7:33">
      <c r="G215" s="12"/>
      <c r="H215" s="12"/>
      <c r="I215" s="12"/>
      <c r="J215" s="12"/>
      <c r="K215" s="12"/>
      <c r="L215" s="12"/>
      <c r="O215" s="12"/>
      <c r="P215" s="14"/>
      <c r="Q215" s="65"/>
      <c r="R215" s="14"/>
      <c r="S215" s="3"/>
      <c r="T215" s="14"/>
      <c r="V215" s="3"/>
      <c r="W215" s="3"/>
      <c r="Y215" s="76"/>
      <c r="AA215" s="146"/>
      <c r="AC215" s="1"/>
      <c r="AD215" s="1"/>
      <c r="AG215" s="53"/>
    </row>
    <row r="216" spans="7:33">
      <c r="G216" s="12"/>
      <c r="H216" s="12"/>
      <c r="I216" s="12"/>
      <c r="J216" s="12"/>
      <c r="K216" s="12"/>
      <c r="L216" s="12"/>
      <c r="O216" s="12"/>
      <c r="P216" s="14"/>
      <c r="Q216" s="65"/>
      <c r="R216" s="14"/>
      <c r="S216" s="3"/>
      <c r="T216" s="14"/>
      <c r="V216" s="3"/>
      <c r="W216" s="3"/>
      <c r="Y216" s="76"/>
      <c r="AA216" s="146"/>
      <c r="AC216" s="1"/>
      <c r="AD216" s="1"/>
      <c r="AG216" s="53"/>
    </row>
    <row r="217" spans="7:33">
      <c r="G217" s="12"/>
      <c r="H217" s="12"/>
      <c r="I217" s="12"/>
      <c r="J217" s="12"/>
      <c r="K217" s="12"/>
      <c r="L217" s="12"/>
      <c r="O217" s="12"/>
      <c r="P217" s="14"/>
      <c r="Q217" s="65"/>
      <c r="R217" s="14"/>
      <c r="S217" s="3"/>
      <c r="T217" s="14"/>
      <c r="V217" s="3"/>
      <c r="W217" s="3"/>
      <c r="Y217" s="76"/>
      <c r="AA217" s="146"/>
      <c r="AC217" s="1"/>
      <c r="AD217" s="1"/>
      <c r="AG217" s="53"/>
    </row>
    <row r="218" spans="7:33">
      <c r="G218" s="12"/>
      <c r="H218" s="12"/>
      <c r="I218" s="12"/>
      <c r="J218" s="12"/>
      <c r="K218" s="12"/>
      <c r="L218" s="12"/>
      <c r="O218" s="12"/>
      <c r="P218" s="14"/>
      <c r="Q218" s="65"/>
      <c r="R218" s="14"/>
      <c r="S218" s="3"/>
      <c r="T218" s="14"/>
      <c r="V218" s="3"/>
      <c r="W218" s="3"/>
      <c r="Y218" s="76"/>
      <c r="AA218" s="146"/>
      <c r="AC218" s="1"/>
      <c r="AD218" s="1"/>
      <c r="AG218" s="53"/>
    </row>
    <row r="219" spans="7:33">
      <c r="G219" s="12"/>
      <c r="H219" s="12"/>
      <c r="I219" s="12"/>
      <c r="J219" s="12"/>
      <c r="K219" s="12"/>
      <c r="L219" s="12"/>
      <c r="M219" s="12"/>
      <c r="N219" s="12"/>
      <c r="O219" s="12"/>
      <c r="P219" s="65"/>
      <c r="Q219" s="65"/>
      <c r="R219" s="65"/>
      <c r="S219" s="12"/>
      <c r="T219" s="65"/>
      <c r="U219" s="12"/>
      <c r="V219" s="12"/>
      <c r="W219" s="12"/>
      <c r="X219" s="65"/>
      <c r="Y219" s="65"/>
      <c r="Z219" s="146"/>
      <c r="AA219" s="146"/>
      <c r="AB219" s="146"/>
      <c r="AC219" s="12"/>
      <c r="AD219" s="12"/>
      <c r="AE219" s="65"/>
      <c r="AG219" s="12"/>
    </row>
    <row r="220" spans="7:33">
      <c r="G220" s="12"/>
      <c r="H220" s="12"/>
      <c r="I220" s="12"/>
      <c r="J220" s="12"/>
      <c r="K220" s="12"/>
      <c r="L220" s="12"/>
      <c r="M220" s="12"/>
      <c r="N220" s="12"/>
      <c r="O220" s="12"/>
      <c r="P220" s="65"/>
      <c r="Q220" s="65"/>
      <c r="R220" s="65"/>
      <c r="S220" s="12"/>
      <c r="T220" s="65"/>
      <c r="U220" s="12"/>
      <c r="V220" s="12"/>
      <c r="W220" s="12"/>
      <c r="X220" s="65"/>
      <c r="Y220" s="65"/>
      <c r="Z220" s="146"/>
      <c r="AA220" s="146"/>
      <c r="AB220" s="146"/>
      <c r="AC220" s="12"/>
      <c r="AD220" s="12"/>
      <c r="AE220" s="65"/>
      <c r="AG220" s="12"/>
    </row>
    <row r="221" spans="7:33">
      <c r="G221" s="12"/>
      <c r="H221" s="12"/>
      <c r="I221" s="12"/>
      <c r="J221" s="12"/>
      <c r="K221" s="12"/>
      <c r="L221" s="12"/>
      <c r="M221" s="12"/>
      <c r="N221" s="12"/>
      <c r="O221" s="12"/>
      <c r="P221" s="65"/>
      <c r="Q221" s="65"/>
      <c r="R221" s="65"/>
      <c r="S221" s="12"/>
      <c r="T221" s="65"/>
      <c r="U221" s="12"/>
      <c r="V221" s="12"/>
      <c r="W221" s="12"/>
      <c r="X221" s="65"/>
      <c r="Y221" s="65"/>
      <c r="Z221" s="146"/>
      <c r="AA221" s="146"/>
      <c r="AB221" s="146"/>
      <c r="AC221" s="12"/>
      <c r="AD221" s="12"/>
      <c r="AE221" s="65"/>
      <c r="AG221" s="12"/>
    </row>
    <row r="222" spans="7:33">
      <c r="G222" s="12"/>
      <c r="H222" s="12"/>
      <c r="I222" s="12"/>
      <c r="J222" s="12"/>
      <c r="K222" s="12"/>
      <c r="L222" s="12"/>
      <c r="M222" s="12"/>
      <c r="N222" s="12"/>
      <c r="O222" s="12"/>
      <c r="P222" s="65"/>
      <c r="Q222" s="65"/>
      <c r="R222" s="65"/>
      <c r="S222" s="12"/>
      <c r="T222" s="65"/>
      <c r="U222" s="12"/>
      <c r="V222" s="12"/>
      <c r="W222" s="12"/>
      <c r="X222" s="65"/>
      <c r="Y222" s="65"/>
      <c r="Z222" s="146"/>
      <c r="AA222" s="146"/>
      <c r="AB222" s="146"/>
      <c r="AC222" s="12"/>
      <c r="AD222" s="12"/>
      <c r="AE222" s="65"/>
      <c r="AG222" s="12"/>
    </row>
    <row r="223" spans="7:33">
      <c r="G223" s="12"/>
      <c r="H223" s="12"/>
      <c r="I223" s="12"/>
      <c r="J223" s="12"/>
      <c r="K223" s="12"/>
      <c r="L223" s="12"/>
      <c r="M223" s="12"/>
      <c r="N223" s="12"/>
      <c r="O223" s="12"/>
      <c r="P223" s="65"/>
      <c r="Q223" s="65"/>
      <c r="R223" s="65"/>
      <c r="S223" s="12"/>
      <c r="T223" s="65"/>
      <c r="U223" s="12"/>
      <c r="V223" s="12"/>
      <c r="W223" s="12"/>
      <c r="X223" s="65"/>
      <c r="Y223" s="65"/>
      <c r="Z223" s="146"/>
      <c r="AA223" s="146"/>
      <c r="AB223" s="146"/>
      <c r="AC223" s="12"/>
      <c r="AD223" s="12"/>
      <c r="AE223" s="65"/>
      <c r="AG223" s="12"/>
    </row>
    <row r="224" spans="7:33">
      <c r="G224" s="12"/>
      <c r="H224" s="12"/>
      <c r="I224" s="12"/>
      <c r="J224" s="12"/>
      <c r="K224" s="12"/>
      <c r="L224" s="12"/>
      <c r="M224" s="12"/>
      <c r="N224" s="12"/>
      <c r="O224" s="12"/>
      <c r="P224" s="65"/>
      <c r="Q224" s="65"/>
      <c r="R224" s="65"/>
      <c r="S224" s="12"/>
      <c r="T224" s="65"/>
      <c r="U224" s="12"/>
      <c r="V224" s="12"/>
      <c r="W224" s="12"/>
      <c r="X224" s="65"/>
      <c r="Y224" s="65"/>
      <c r="Z224" s="146"/>
      <c r="AA224" s="146"/>
      <c r="AB224" s="146"/>
      <c r="AC224" s="12"/>
      <c r="AD224" s="12"/>
      <c r="AE224" s="65"/>
      <c r="AG224" s="12"/>
    </row>
    <row r="225" spans="7:33">
      <c r="G225" s="12"/>
      <c r="H225" s="12"/>
      <c r="I225" s="12"/>
      <c r="J225" s="12"/>
      <c r="K225" s="12"/>
      <c r="L225" s="12"/>
      <c r="M225" s="12"/>
      <c r="N225" s="12"/>
      <c r="O225" s="12"/>
      <c r="P225" s="65"/>
      <c r="Q225" s="65"/>
      <c r="R225" s="65"/>
      <c r="S225" s="12"/>
      <c r="T225" s="65"/>
      <c r="U225" s="12"/>
      <c r="V225" s="12"/>
      <c r="W225" s="12"/>
      <c r="X225" s="65"/>
      <c r="Y225" s="65"/>
      <c r="Z225" s="146"/>
      <c r="AA225" s="146"/>
      <c r="AB225" s="146"/>
      <c r="AC225" s="12"/>
      <c r="AD225" s="12"/>
      <c r="AE225" s="65"/>
      <c r="AG225" s="12"/>
    </row>
    <row r="226" spans="7:33">
      <c r="G226" s="12"/>
      <c r="H226" s="12"/>
      <c r="I226" s="12"/>
      <c r="J226" s="12"/>
      <c r="K226" s="12"/>
      <c r="L226" s="12"/>
      <c r="M226" s="12"/>
      <c r="N226" s="12"/>
      <c r="O226" s="12"/>
      <c r="P226" s="65"/>
      <c r="Q226" s="65"/>
      <c r="R226" s="65"/>
      <c r="S226" s="12"/>
      <c r="T226" s="65"/>
      <c r="U226" s="12"/>
      <c r="V226" s="12"/>
      <c r="W226" s="12"/>
      <c r="X226" s="65"/>
      <c r="Y226" s="65"/>
      <c r="Z226" s="146"/>
      <c r="AA226" s="146"/>
      <c r="AB226" s="146"/>
      <c r="AC226" s="12"/>
      <c r="AD226" s="12"/>
      <c r="AE226" s="65"/>
      <c r="AG226" s="12"/>
    </row>
    <row r="227" spans="7:33">
      <c r="G227" s="12"/>
      <c r="H227" s="12"/>
      <c r="I227" s="12"/>
      <c r="J227" s="12"/>
      <c r="K227" s="12"/>
      <c r="L227" s="12"/>
      <c r="M227" s="12"/>
      <c r="N227" s="12"/>
      <c r="O227" s="12"/>
      <c r="P227" s="65"/>
      <c r="Q227" s="65"/>
      <c r="R227" s="65"/>
      <c r="S227" s="12"/>
      <c r="T227" s="65"/>
      <c r="U227" s="12"/>
      <c r="V227" s="12"/>
      <c r="W227" s="12"/>
      <c r="X227" s="65"/>
      <c r="Y227" s="65"/>
      <c r="Z227" s="146"/>
      <c r="AA227" s="146"/>
      <c r="AB227" s="146"/>
      <c r="AC227" s="12"/>
      <c r="AD227" s="12"/>
      <c r="AE227" s="65"/>
      <c r="AG227" s="12"/>
    </row>
    <row r="228" spans="7:33">
      <c r="G228" s="12"/>
      <c r="H228" s="12"/>
      <c r="I228" s="12"/>
      <c r="J228" s="12"/>
      <c r="K228" s="12"/>
      <c r="L228" s="12"/>
      <c r="M228" s="12"/>
      <c r="N228" s="12"/>
      <c r="O228" s="12"/>
      <c r="P228" s="65"/>
      <c r="Q228" s="65"/>
      <c r="R228" s="65"/>
      <c r="S228" s="12"/>
      <c r="T228" s="65"/>
      <c r="U228" s="12"/>
      <c r="V228" s="12"/>
      <c r="W228" s="12"/>
      <c r="X228" s="65"/>
      <c r="Y228" s="65"/>
      <c r="Z228" s="146"/>
      <c r="AA228" s="146"/>
      <c r="AB228" s="146"/>
      <c r="AC228" s="12"/>
      <c r="AD228" s="12"/>
      <c r="AE228" s="65"/>
      <c r="AG228" s="12"/>
    </row>
    <row r="229" spans="7:33">
      <c r="G229" s="12"/>
      <c r="H229" s="12"/>
      <c r="I229" s="12"/>
      <c r="J229" s="12"/>
      <c r="K229" s="12"/>
      <c r="L229" s="12"/>
      <c r="M229" s="12"/>
      <c r="N229" s="12"/>
      <c r="O229" s="12"/>
      <c r="P229" s="65"/>
      <c r="Q229" s="65"/>
      <c r="R229" s="65"/>
      <c r="S229" s="12"/>
      <c r="T229" s="65"/>
      <c r="U229" s="12"/>
      <c r="V229" s="12"/>
      <c r="W229" s="12"/>
      <c r="X229" s="65"/>
      <c r="Y229" s="65"/>
      <c r="Z229" s="146"/>
      <c r="AA229" s="146"/>
      <c r="AB229" s="146"/>
      <c r="AC229" s="12"/>
      <c r="AD229" s="12"/>
      <c r="AE229" s="65"/>
      <c r="AG229" s="12"/>
    </row>
    <row r="230" spans="7:33">
      <c r="G230" s="12"/>
      <c r="H230" s="12"/>
      <c r="I230" s="12"/>
      <c r="J230" s="12"/>
      <c r="K230" s="12"/>
      <c r="L230" s="12"/>
      <c r="M230" s="12"/>
      <c r="N230" s="12"/>
      <c r="O230" s="12"/>
      <c r="P230" s="65"/>
      <c r="Q230" s="65"/>
      <c r="R230" s="65"/>
      <c r="S230" s="12"/>
      <c r="T230" s="65"/>
      <c r="U230" s="12"/>
      <c r="V230" s="12"/>
      <c r="W230" s="12"/>
      <c r="X230" s="65"/>
      <c r="Y230" s="65"/>
      <c r="Z230" s="146"/>
      <c r="AA230" s="146"/>
      <c r="AB230" s="146"/>
      <c r="AC230" s="12"/>
      <c r="AD230" s="12"/>
      <c r="AE230" s="65"/>
      <c r="AG230" s="12"/>
    </row>
    <row r="231" spans="7:33">
      <c r="G231" s="12"/>
      <c r="H231" s="12"/>
      <c r="I231" s="12"/>
      <c r="J231" s="12"/>
      <c r="K231" s="12"/>
      <c r="L231" s="12"/>
      <c r="M231" s="12"/>
      <c r="N231" s="12"/>
      <c r="O231" s="12"/>
      <c r="P231" s="65"/>
      <c r="Q231" s="65"/>
      <c r="R231" s="65"/>
      <c r="S231" s="12"/>
      <c r="T231" s="65"/>
      <c r="U231" s="12"/>
      <c r="V231" s="12"/>
      <c r="W231" s="12"/>
      <c r="X231" s="65"/>
      <c r="Y231" s="65"/>
      <c r="Z231" s="146"/>
      <c r="AA231" s="146"/>
      <c r="AB231" s="146"/>
      <c r="AC231" s="12"/>
      <c r="AD231" s="12"/>
      <c r="AE231" s="65"/>
      <c r="AG231" s="12"/>
    </row>
    <row r="232" spans="7:33">
      <c r="G232" s="12"/>
      <c r="H232" s="12"/>
      <c r="I232" s="12"/>
      <c r="J232" s="12"/>
      <c r="K232" s="12"/>
      <c r="L232" s="12"/>
      <c r="M232" s="12"/>
      <c r="N232" s="12"/>
      <c r="O232" s="12"/>
      <c r="P232" s="65"/>
      <c r="Q232" s="65"/>
      <c r="R232" s="65"/>
      <c r="S232" s="12"/>
      <c r="T232" s="65"/>
      <c r="U232" s="12"/>
      <c r="V232" s="12"/>
      <c r="W232" s="12"/>
      <c r="X232" s="65"/>
      <c r="Y232" s="65"/>
      <c r="Z232" s="146"/>
      <c r="AA232" s="146"/>
      <c r="AB232" s="146"/>
      <c r="AC232" s="12"/>
      <c r="AD232" s="12"/>
      <c r="AE232" s="65"/>
      <c r="AG232" s="12"/>
    </row>
    <row r="233" spans="7:33">
      <c r="G233" s="12"/>
      <c r="H233" s="12"/>
      <c r="I233" s="12"/>
      <c r="J233" s="12"/>
      <c r="K233" s="12"/>
      <c r="L233" s="12"/>
      <c r="M233" s="12"/>
      <c r="N233" s="12"/>
      <c r="O233" s="12"/>
      <c r="P233" s="65"/>
      <c r="Q233" s="65"/>
      <c r="R233" s="65"/>
      <c r="S233" s="12"/>
      <c r="T233" s="65"/>
      <c r="U233" s="12"/>
      <c r="V233" s="12"/>
      <c r="W233" s="12"/>
      <c r="X233" s="65"/>
      <c r="Y233" s="65"/>
      <c r="Z233" s="146"/>
      <c r="AA233" s="146"/>
      <c r="AB233" s="146"/>
      <c r="AC233" s="12"/>
      <c r="AD233" s="12"/>
      <c r="AE233" s="65"/>
      <c r="AG233" s="12"/>
    </row>
    <row r="234" spans="7:33">
      <c r="G234" s="12"/>
      <c r="H234" s="12"/>
      <c r="I234" s="12"/>
      <c r="J234" s="12"/>
      <c r="K234" s="12"/>
      <c r="L234" s="12"/>
      <c r="M234" s="12"/>
      <c r="N234" s="12"/>
      <c r="O234" s="12"/>
      <c r="P234" s="65"/>
      <c r="Q234" s="65"/>
      <c r="R234" s="65"/>
      <c r="S234" s="12"/>
      <c r="T234" s="65"/>
      <c r="U234" s="12"/>
      <c r="V234" s="12"/>
      <c r="W234" s="12"/>
      <c r="X234" s="65"/>
      <c r="Y234" s="65"/>
      <c r="Z234" s="146"/>
      <c r="AA234" s="146"/>
      <c r="AB234" s="146"/>
      <c r="AC234" s="12"/>
      <c r="AD234" s="12"/>
      <c r="AE234" s="65"/>
      <c r="AG234" s="12"/>
    </row>
    <row r="235" spans="7:33">
      <c r="G235" s="12"/>
      <c r="H235" s="12"/>
      <c r="I235" s="12"/>
      <c r="J235" s="12"/>
      <c r="K235" s="12"/>
      <c r="L235" s="12"/>
      <c r="M235" s="12"/>
      <c r="N235" s="12"/>
      <c r="O235" s="12"/>
      <c r="P235" s="65"/>
      <c r="Q235" s="65"/>
      <c r="R235" s="65"/>
      <c r="S235" s="12"/>
      <c r="T235" s="65"/>
      <c r="U235" s="12"/>
      <c r="V235" s="12"/>
      <c r="W235" s="12"/>
      <c r="X235" s="65"/>
      <c r="Y235" s="65"/>
      <c r="Z235" s="146"/>
      <c r="AA235" s="146"/>
      <c r="AB235" s="146"/>
      <c r="AC235" s="12"/>
      <c r="AD235" s="12"/>
      <c r="AE235" s="65"/>
      <c r="AG235" s="12"/>
    </row>
    <row r="236" spans="7:33">
      <c r="G236" s="12"/>
      <c r="H236" s="12"/>
      <c r="I236" s="12"/>
      <c r="J236" s="12"/>
      <c r="K236" s="12"/>
      <c r="L236" s="12"/>
      <c r="M236" s="12"/>
      <c r="N236" s="12"/>
      <c r="O236" s="12"/>
      <c r="P236" s="65"/>
      <c r="Q236" s="65"/>
      <c r="R236" s="65"/>
      <c r="S236" s="12"/>
      <c r="T236" s="65"/>
      <c r="U236" s="12"/>
      <c r="V236" s="12"/>
      <c r="W236" s="12"/>
      <c r="X236" s="65"/>
      <c r="Y236" s="65"/>
      <c r="Z236" s="146"/>
      <c r="AA236" s="146"/>
      <c r="AB236" s="146"/>
      <c r="AC236" s="12"/>
      <c r="AD236" s="12"/>
      <c r="AE236" s="65"/>
      <c r="AG236" s="12"/>
    </row>
    <row r="237" spans="7:33">
      <c r="G237" s="12"/>
      <c r="H237" s="12"/>
      <c r="I237" s="12"/>
      <c r="J237" s="12"/>
      <c r="K237" s="12"/>
      <c r="L237" s="12"/>
      <c r="M237" s="12"/>
      <c r="N237" s="12"/>
      <c r="O237" s="12"/>
      <c r="P237" s="65"/>
      <c r="Q237" s="65"/>
      <c r="R237" s="65"/>
      <c r="S237" s="12"/>
      <c r="T237" s="65"/>
      <c r="U237" s="12"/>
      <c r="V237" s="12"/>
      <c r="W237" s="12"/>
      <c r="X237" s="65"/>
      <c r="Y237" s="65"/>
      <c r="Z237" s="146"/>
      <c r="AA237" s="146"/>
      <c r="AB237" s="146"/>
      <c r="AC237" s="12"/>
      <c r="AD237" s="12"/>
      <c r="AE237" s="65"/>
      <c r="AG237" s="12"/>
    </row>
    <row r="238" spans="7:33">
      <c r="G238" s="12"/>
      <c r="H238" s="12"/>
      <c r="I238" s="12"/>
      <c r="J238" s="12"/>
      <c r="K238" s="12"/>
      <c r="L238" s="12"/>
      <c r="M238" s="12"/>
      <c r="N238" s="12"/>
      <c r="O238" s="12"/>
      <c r="P238" s="65"/>
      <c r="Q238" s="65"/>
      <c r="R238" s="65"/>
      <c r="S238" s="12"/>
      <c r="T238" s="65"/>
      <c r="U238" s="12"/>
      <c r="V238" s="12"/>
      <c r="W238" s="12"/>
      <c r="X238" s="65"/>
      <c r="Y238" s="65"/>
      <c r="Z238" s="146"/>
      <c r="AA238" s="146"/>
      <c r="AB238" s="146"/>
      <c r="AC238" s="12"/>
      <c r="AD238" s="12"/>
      <c r="AE238" s="65"/>
      <c r="AG238" s="12"/>
    </row>
    <row r="239" spans="7:33">
      <c r="G239" s="12"/>
      <c r="H239" s="12"/>
      <c r="I239" s="12"/>
      <c r="J239" s="12"/>
      <c r="K239" s="12"/>
      <c r="L239" s="12"/>
      <c r="M239" s="12"/>
      <c r="N239" s="12"/>
      <c r="O239" s="12"/>
      <c r="P239" s="65"/>
      <c r="Q239" s="65"/>
      <c r="R239" s="65"/>
      <c r="S239" s="12"/>
      <c r="T239" s="65"/>
      <c r="U239" s="12"/>
      <c r="V239" s="12"/>
      <c r="W239" s="12"/>
      <c r="X239" s="65"/>
      <c r="Y239" s="65"/>
      <c r="Z239" s="146"/>
      <c r="AA239" s="146"/>
      <c r="AB239" s="146"/>
      <c r="AC239" s="12"/>
      <c r="AD239" s="12"/>
      <c r="AE239" s="65"/>
      <c r="AG239" s="12"/>
    </row>
    <row r="240" spans="7:33">
      <c r="G240" s="12"/>
      <c r="H240" s="12"/>
      <c r="I240" s="12"/>
      <c r="J240" s="12"/>
      <c r="K240" s="12"/>
      <c r="L240" s="12"/>
      <c r="M240" s="12"/>
      <c r="N240" s="12"/>
      <c r="O240" s="12"/>
      <c r="P240" s="65"/>
      <c r="Q240" s="65"/>
      <c r="R240" s="65"/>
      <c r="S240" s="12"/>
      <c r="T240" s="65"/>
      <c r="U240" s="12"/>
      <c r="V240" s="12"/>
      <c r="W240" s="12"/>
      <c r="X240" s="65"/>
      <c r="Y240" s="65"/>
      <c r="Z240" s="146"/>
      <c r="AA240" s="146"/>
      <c r="AB240" s="146"/>
      <c r="AC240" s="12"/>
      <c r="AD240" s="12"/>
      <c r="AE240" s="65"/>
      <c r="AG240" s="12"/>
    </row>
    <row r="241" spans="7:33">
      <c r="G241" s="12"/>
      <c r="H241" s="12"/>
      <c r="I241" s="12"/>
      <c r="J241" s="12"/>
      <c r="K241" s="12"/>
      <c r="L241" s="12"/>
      <c r="M241" s="12"/>
      <c r="N241" s="12"/>
      <c r="O241" s="12"/>
      <c r="P241" s="65"/>
      <c r="Q241" s="65"/>
      <c r="R241" s="65"/>
      <c r="S241" s="12"/>
      <c r="T241" s="65"/>
      <c r="U241" s="12"/>
      <c r="V241" s="12"/>
      <c r="W241" s="12"/>
      <c r="X241" s="65"/>
      <c r="Y241" s="65"/>
      <c r="Z241" s="146"/>
      <c r="AA241" s="146"/>
      <c r="AB241" s="146"/>
      <c r="AC241" s="12"/>
      <c r="AD241" s="12"/>
      <c r="AE241" s="65"/>
      <c r="AG241" s="12"/>
    </row>
    <row r="242" spans="7:33">
      <c r="G242" s="12"/>
      <c r="H242" s="12"/>
      <c r="I242" s="12"/>
      <c r="J242" s="12"/>
      <c r="K242" s="12"/>
      <c r="L242" s="12"/>
      <c r="M242" s="12"/>
      <c r="N242" s="12"/>
      <c r="O242" s="12"/>
      <c r="P242" s="65"/>
      <c r="Q242" s="65"/>
      <c r="R242" s="65"/>
      <c r="S242" s="12"/>
      <c r="T242" s="65"/>
      <c r="U242" s="12"/>
      <c r="V242" s="12"/>
      <c r="W242" s="12"/>
      <c r="X242" s="65"/>
      <c r="Y242" s="65"/>
      <c r="Z242" s="146"/>
      <c r="AA242" s="146"/>
      <c r="AB242" s="146"/>
      <c r="AC242" s="12"/>
      <c r="AD242" s="12"/>
      <c r="AE242" s="65"/>
      <c r="AG242" s="12"/>
    </row>
    <row r="243" spans="7:33">
      <c r="G243" s="12"/>
      <c r="H243" s="12"/>
      <c r="I243" s="12"/>
      <c r="J243" s="12"/>
      <c r="K243" s="12"/>
      <c r="L243" s="12"/>
      <c r="M243" s="12"/>
      <c r="N243" s="12"/>
      <c r="O243" s="12"/>
      <c r="P243" s="65"/>
      <c r="Q243" s="65"/>
      <c r="R243" s="65"/>
      <c r="S243" s="12"/>
      <c r="T243" s="65"/>
      <c r="U243" s="12"/>
      <c r="V243" s="12"/>
      <c r="W243" s="12"/>
      <c r="X243" s="65"/>
      <c r="Y243" s="65"/>
      <c r="Z243" s="146"/>
      <c r="AA243" s="146"/>
      <c r="AB243" s="146"/>
      <c r="AC243" s="12"/>
      <c r="AD243" s="12"/>
      <c r="AE243" s="65"/>
      <c r="AG243" s="12"/>
    </row>
    <row r="244" spans="7:33">
      <c r="G244" s="12"/>
      <c r="H244" s="12"/>
      <c r="I244" s="12"/>
      <c r="J244" s="12"/>
      <c r="K244" s="12"/>
      <c r="L244" s="12"/>
      <c r="M244" s="12"/>
      <c r="N244" s="12"/>
      <c r="O244" s="12"/>
      <c r="P244" s="65"/>
      <c r="Q244" s="65"/>
      <c r="R244" s="65"/>
      <c r="S244" s="12"/>
      <c r="T244" s="65"/>
      <c r="U244" s="12"/>
      <c r="V244" s="12"/>
      <c r="W244" s="12"/>
      <c r="X244" s="65"/>
      <c r="Y244" s="65"/>
      <c r="Z244" s="146"/>
      <c r="AA244" s="146"/>
      <c r="AB244" s="146"/>
      <c r="AC244" s="12"/>
      <c r="AD244" s="12"/>
      <c r="AE244" s="65"/>
      <c r="AG244" s="12"/>
    </row>
    <row r="245" spans="7:33">
      <c r="G245" s="12"/>
      <c r="H245" s="12"/>
      <c r="I245" s="12"/>
      <c r="J245" s="12"/>
      <c r="K245" s="12"/>
      <c r="L245" s="12"/>
      <c r="M245" s="12"/>
      <c r="N245" s="12"/>
      <c r="O245" s="12"/>
      <c r="P245" s="65"/>
      <c r="Q245" s="65"/>
      <c r="R245" s="65"/>
      <c r="S245" s="12"/>
      <c r="T245" s="65"/>
      <c r="U245" s="12"/>
      <c r="V245" s="12"/>
      <c r="W245" s="12"/>
      <c r="X245" s="65"/>
      <c r="Y245" s="65"/>
      <c r="Z245" s="146"/>
      <c r="AA245" s="146"/>
      <c r="AB245" s="146"/>
      <c r="AC245" s="12"/>
      <c r="AD245" s="12"/>
      <c r="AE245" s="65"/>
      <c r="AG245" s="12"/>
    </row>
    <row r="246" spans="7:33">
      <c r="G246" s="12"/>
      <c r="H246" s="12"/>
      <c r="I246" s="12"/>
      <c r="J246" s="12"/>
      <c r="K246" s="12"/>
      <c r="L246" s="12"/>
      <c r="M246" s="12"/>
      <c r="N246" s="12"/>
      <c r="O246" s="12"/>
      <c r="P246" s="65"/>
      <c r="Q246" s="65"/>
      <c r="R246" s="65"/>
      <c r="S246" s="12"/>
      <c r="T246" s="65"/>
      <c r="U246" s="12"/>
      <c r="V246" s="12"/>
      <c r="W246" s="12"/>
      <c r="X246" s="65"/>
      <c r="Y246" s="65"/>
      <c r="Z246" s="146"/>
      <c r="AA246" s="146"/>
      <c r="AB246" s="146"/>
      <c r="AC246" s="12"/>
      <c r="AD246" s="12"/>
      <c r="AE246" s="65"/>
      <c r="AG246" s="12"/>
    </row>
    <row r="247" spans="7:33">
      <c r="G247" s="12"/>
      <c r="H247" s="12"/>
      <c r="I247" s="12"/>
      <c r="J247" s="12"/>
      <c r="K247" s="12"/>
      <c r="L247" s="12"/>
      <c r="M247" s="12"/>
      <c r="N247" s="12"/>
      <c r="O247" s="12"/>
      <c r="P247" s="65"/>
      <c r="Q247" s="65"/>
      <c r="R247" s="65"/>
      <c r="S247" s="12"/>
      <c r="T247" s="65"/>
      <c r="U247" s="12"/>
      <c r="V247" s="12"/>
      <c r="W247" s="12"/>
      <c r="X247" s="65"/>
      <c r="Y247" s="65"/>
      <c r="Z247" s="146"/>
      <c r="AA247" s="146"/>
      <c r="AB247" s="146"/>
      <c r="AC247" s="12"/>
      <c r="AD247" s="12"/>
      <c r="AE247" s="65"/>
      <c r="AG247" s="12"/>
    </row>
    <row r="248" spans="7:33">
      <c r="G248" s="12"/>
      <c r="H248" s="12"/>
      <c r="I248" s="12"/>
      <c r="J248" s="12"/>
      <c r="K248" s="12"/>
      <c r="L248" s="12"/>
      <c r="M248" s="12"/>
      <c r="N248" s="12"/>
      <c r="O248" s="12"/>
      <c r="P248" s="65"/>
      <c r="Q248" s="65"/>
      <c r="R248" s="65"/>
      <c r="S248" s="12"/>
      <c r="T248" s="65"/>
      <c r="U248" s="12"/>
      <c r="V248" s="12"/>
      <c r="W248" s="12"/>
      <c r="X248" s="65"/>
      <c r="Y248" s="65"/>
      <c r="Z248" s="146"/>
      <c r="AA248" s="146"/>
      <c r="AB248" s="146"/>
      <c r="AC248" s="12"/>
      <c r="AD248" s="12"/>
      <c r="AE248" s="65"/>
      <c r="AG248" s="12"/>
    </row>
    <row r="249" spans="7:33">
      <c r="G249" s="12"/>
      <c r="H249" s="12"/>
      <c r="I249" s="12"/>
      <c r="J249" s="12"/>
      <c r="K249" s="12"/>
      <c r="L249" s="12"/>
      <c r="M249" s="12"/>
      <c r="N249" s="12"/>
      <c r="O249" s="12"/>
      <c r="P249" s="65"/>
      <c r="Q249" s="65"/>
      <c r="R249" s="65"/>
      <c r="S249" s="12"/>
      <c r="T249" s="65"/>
      <c r="U249" s="12"/>
      <c r="V249" s="12"/>
      <c r="W249" s="12"/>
      <c r="X249" s="65"/>
      <c r="Y249" s="65"/>
      <c r="Z249" s="146"/>
      <c r="AA249" s="146"/>
      <c r="AB249" s="146"/>
      <c r="AC249" s="12"/>
      <c r="AD249" s="12"/>
      <c r="AE249" s="65"/>
      <c r="AG249" s="12"/>
    </row>
    <row r="250" spans="7:33">
      <c r="G250" s="12"/>
      <c r="H250" s="12"/>
      <c r="I250" s="12"/>
      <c r="J250" s="12"/>
      <c r="K250" s="12"/>
      <c r="L250" s="12"/>
      <c r="M250" s="12"/>
      <c r="N250" s="12"/>
      <c r="O250" s="12"/>
      <c r="P250" s="65"/>
      <c r="Q250" s="65"/>
      <c r="R250" s="65"/>
      <c r="S250" s="12"/>
      <c r="T250" s="65"/>
      <c r="U250" s="12"/>
      <c r="V250" s="12"/>
      <c r="W250" s="12"/>
      <c r="X250" s="65"/>
      <c r="Y250" s="65"/>
      <c r="Z250" s="146"/>
      <c r="AA250" s="146"/>
      <c r="AB250" s="146"/>
      <c r="AC250" s="12"/>
      <c r="AD250" s="12"/>
      <c r="AE250" s="65"/>
      <c r="AG250" s="12"/>
    </row>
    <row r="251" spans="7:33">
      <c r="G251" s="12"/>
      <c r="H251" s="12"/>
      <c r="I251" s="12"/>
      <c r="J251" s="12"/>
      <c r="K251" s="12"/>
      <c r="L251" s="12"/>
      <c r="M251" s="12"/>
      <c r="N251" s="12"/>
      <c r="O251" s="12"/>
      <c r="P251" s="65"/>
      <c r="Q251" s="65"/>
      <c r="R251" s="65"/>
      <c r="S251" s="12"/>
      <c r="T251" s="65"/>
      <c r="U251" s="12"/>
      <c r="V251" s="12"/>
      <c r="W251" s="12"/>
      <c r="X251" s="65"/>
      <c r="Y251" s="65"/>
      <c r="Z251" s="146"/>
      <c r="AA251" s="146"/>
      <c r="AB251" s="146"/>
      <c r="AC251" s="12"/>
      <c r="AD251" s="12"/>
      <c r="AE251" s="65"/>
      <c r="AG251" s="12"/>
    </row>
    <row r="252" spans="7:33">
      <c r="G252" s="12"/>
      <c r="H252" s="12"/>
      <c r="I252" s="12"/>
      <c r="J252" s="12"/>
      <c r="K252" s="12"/>
      <c r="L252" s="12"/>
      <c r="M252" s="12"/>
      <c r="N252" s="12"/>
      <c r="O252" s="12"/>
      <c r="P252" s="65"/>
      <c r="Q252" s="65"/>
      <c r="R252" s="65"/>
      <c r="S252" s="12"/>
      <c r="T252" s="65"/>
      <c r="U252" s="12"/>
      <c r="V252" s="12"/>
      <c r="W252" s="12"/>
      <c r="X252" s="65"/>
      <c r="Y252" s="65"/>
      <c r="Z252" s="146"/>
      <c r="AA252" s="146"/>
      <c r="AB252" s="146"/>
      <c r="AC252" s="12"/>
      <c r="AD252" s="12"/>
      <c r="AE252" s="65"/>
      <c r="AG252" s="12"/>
    </row>
    <row r="253" spans="7:33">
      <c r="G253" s="12"/>
      <c r="H253" s="12"/>
      <c r="I253" s="12"/>
      <c r="J253" s="12"/>
      <c r="K253" s="12"/>
      <c r="L253" s="12"/>
      <c r="M253" s="12"/>
      <c r="N253" s="12"/>
      <c r="O253" s="12"/>
      <c r="P253" s="65"/>
      <c r="Q253" s="65"/>
      <c r="R253" s="65"/>
      <c r="S253" s="12"/>
      <c r="T253" s="65"/>
      <c r="U253" s="12"/>
      <c r="V253" s="12"/>
      <c r="W253" s="12"/>
      <c r="X253" s="65"/>
      <c r="Y253" s="65"/>
      <c r="Z253" s="146"/>
      <c r="AA253" s="146"/>
      <c r="AB253" s="146"/>
      <c r="AC253" s="12"/>
      <c r="AD253" s="12"/>
      <c r="AE253" s="65"/>
      <c r="AG253" s="12"/>
    </row>
    <row r="254" spans="7:33">
      <c r="G254" s="12"/>
      <c r="H254" s="12"/>
      <c r="I254" s="12"/>
      <c r="J254" s="12"/>
      <c r="K254" s="12"/>
      <c r="L254" s="12"/>
      <c r="M254" s="12"/>
      <c r="N254" s="12"/>
      <c r="O254" s="12"/>
      <c r="P254" s="65"/>
      <c r="Q254" s="65"/>
      <c r="R254" s="65"/>
      <c r="S254" s="12"/>
      <c r="T254" s="65"/>
      <c r="U254" s="12"/>
      <c r="V254" s="12"/>
      <c r="W254" s="12"/>
      <c r="X254" s="65"/>
      <c r="Y254" s="65"/>
      <c r="Z254" s="146"/>
      <c r="AA254" s="146"/>
      <c r="AB254" s="146"/>
      <c r="AC254" s="12"/>
      <c r="AD254" s="12"/>
      <c r="AE254" s="65"/>
      <c r="AG254" s="12"/>
    </row>
    <row r="255" spans="7:33">
      <c r="G255" s="12"/>
      <c r="H255" s="12"/>
      <c r="I255" s="12"/>
      <c r="J255" s="12"/>
      <c r="K255" s="12"/>
      <c r="L255" s="12"/>
      <c r="M255" s="12"/>
      <c r="N255" s="12"/>
      <c r="O255" s="12"/>
      <c r="P255" s="65"/>
      <c r="Q255" s="65"/>
      <c r="R255" s="65"/>
      <c r="S255" s="12"/>
      <c r="T255" s="65"/>
      <c r="U255" s="12"/>
      <c r="V255" s="12"/>
      <c r="W255" s="12"/>
      <c r="X255" s="65"/>
      <c r="Y255" s="65"/>
      <c r="Z255" s="146"/>
      <c r="AA255" s="146"/>
      <c r="AB255" s="146"/>
      <c r="AC255" s="12"/>
      <c r="AD255" s="12"/>
      <c r="AE255" s="65"/>
      <c r="AG255" s="12"/>
    </row>
    <row r="256" spans="7:33">
      <c r="G256" s="12"/>
      <c r="H256" s="12"/>
      <c r="I256" s="12"/>
      <c r="J256" s="12"/>
      <c r="K256" s="12"/>
      <c r="L256" s="12"/>
      <c r="M256" s="12"/>
      <c r="N256" s="12"/>
      <c r="O256" s="12"/>
      <c r="P256" s="65"/>
      <c r="Q256" s="65"/>
      <c r="R256" s="65"/>
      <c r="S256" s="12"/>
      <c r="T256" s="65"/>
      <c r="U256" s="12"/>
      <c r="V256" s="12"/>
      <c r="W256" s="12"/>
      <c r="X256" s="65"/>
      <c r="Y256" s="65"/>
      <c r="Z256" s="146"/>
      <c r="AA256" s="146"/>
      <c r="AB256" s="146"/>
      <c r="AC256" s="12"/>
      <c r="AD256" s="12"/>
      <c r="AE256" s="65"/>
      <c r="AG256" s="12"/>
    </row>
    <row r="257" spans="7:33">
      <c r="G257" s="12"/>
      <c r="H257" s="12"/>
      <c r="I257" s="12"/>
      <c r="J257" s="12"/>
      <c r="K257" s="12"/>
      <c r="L257" s="12"/>
      <c r="M257" s="12"/>
      <c r="N257" s="12"/>
      <c r="O257" s="12"/>
      <c r="P257" s="65"/>
      <c r="Q257" s="65"/>
      <c r="R257" s="65"/>
      <c r="S257" s="12"/>
      <c r="T257" s="65"/>
      <c r="U257" s="12"/>
      <c r="V257" s="12"/>
      <c r="W257" s="12"/>
      <c r="X257" s="65"/>
      <c r="Y257" s="65"/>
      <c r="Z257" s="146"/>
      <c r="AA257" s="146"/>
      <c r="AB257" s="146"/>
      <c r="AC257" s="12"/>
      <c r="AD257" s="12"/>
      <c r="AE257" s="65"/>
      <c r="AG257" s="12"/>
    </row>
    <row r="258" spans="7:33">
      <c r="G258" s="12"/>
      <c r="H258" s="12"/>
      <c r="I258" s="12"/>
      <c r="J258" s="12"/>
      <c r="K258" s="12"/>
      <c r="L258" s="12"/>
      <c r="M258" s="12"/>
      <c r="N258" s="12"/>
      <c r="O258" s="12"/>
      <c r="P258" s="65"/>
      <c r="Q258" s="65"/>
      <c r="R258" s="65"/>
      <c r="S258" s="12"/>
      <c r="T258" s="65"/>
      <c r="U258" s="12"/>
      <c r="V258" s="12"/>
      <c r="W258" s="12"/>
      <c r="X258" s="65"/>
      <c r="Y258" s="65"/>
      <c r="Z258" s="146"/>
      <c r="AA258" s="146"/>
      <c r="AB258" s="146"/>
      <c r="AC258" s="12"/>
      <c r="AD258" s="12"/>
      <c r="AE258" s="65"/>
      <c r="AG258" s="12"/>
    </row>
    <row r="259" spans="7:33">
      <c r="G259" s="12"/>
      <c r="H259" s="12"/>
      <c r="I259" s="12"/>
      <c r="J259" s="12"/>
      <c r="K259" s="12"/>
      <c r="L259" s="12"/>
      <c r="M259" s="12"/>
      <c r="N259" s="12"/>
      <c r="O259" s="12"/>
      <c r="P259" s="65"/>
      <c r="Q259" s="65"/>
      <c r="R259" s="65"/>
      <c r="S259" s="12"/>
      <c r="T259" s="65"/>
      <c r="U259" s="12"/>
      <c r="V259" s="12"/>
      <c r="W259" s="12"/>
      <c r="X259" s="65"/>
      <c r="Y259" s="65"/>
      <c r="Z259" s="146"/>
      <c r="AA259" s="146"/>
      <c r="AB259" s="146"/>
      <c r="AC259" s="12"/>
      <c r="AD259" s="12"/>
      <c r="AE259" s="65"/>
      <c r="AG259" s="12"/>
    </row>
    <row r="260" spans="7:33">
      <c r="G260" s="12"/>
      <c r="H260" s="12"/>
      <c r="I260" s="12"/>
      <c r="J260" s="12"/>
      <c r="K260" s="12"/>
      <c r="L260" s="12"/>
      <c r="M260" s="12"/>
      <c r="N260" s="12"/>
      <c r="O260" s="12"/>
      <c r="P260" s="65"/>
      <c r="Q260" s="65"/>
      <c r="R260" s="65"/>
      <c r="S260" s="12"/>
      <c r="T260" s="65"/>
      <c r="U260" s="12"/>
      <c r="V260" s="12"/>
      <c r="W260" s="12"/>
      <c r="X260" s="65"/>
      <c r="Y260" s="65"/>
      <c r="Z260" s="146"/>
      <c r="AA260" s="146"/>
      <c r="AB260" s="146"/>
      <c r="AC260" s="12"/>
      <c r="AD260" s="12"/>
      <c r="AE260" s="65"/>
      <c r="AG260" s="12"/>
    </row>
    <row r="261" spans="7:33">
      <c r="G261" s="12"/>
      <c r="H261" s="12"/>
      <c r="I261" s="12"/>
      <c r="J261" s="12"/>
      <c r="K261" s="12"/>
      <c r="L261" s="12"/>
      <c r="M261" s="12"/>
      <c r="N261" s="12"/>
      <c r="O261" s="12"/>
      <c r="P261" s="65"/>
      <c r="Q261" s="65"/>
      <c r="R261" s="65"/>
      <c r="S261" s="12"/>
      <c r="T261" s="65"/>
      <c r="U261" s="12"/>
      <c r="V261" s="12"/>
      <c r="W261" s="12"/>
      <c r="X261" s="65"/>
      <c r="Y261" s="65"/>
      <c r="Z261" s="146"/>
      <c r="AA261" s="146"/>
      <c r="AB261" s="146"/>
      <c r="AC261" s="12"/>
      <c r="AD261" s="12"/>
      <c r="AE261" s="65"/>
      <c r="AG261" s="12"/>
    </row>
    <row r="262" spans="7:33">
      <c r="G262" s="12"/>
      <c r="H262" s="12"/>
      <c r="I262" s="12"/>
      <c r="J262" s="12"/>
      <c r="K262" s="12"/>
      <c r="L262" s="12"/>
      <c r="M262" s="12"/>
      <c r="N262" s="12"/>
      <c r="O262" s="12"/>
      <c r="P262" s="65"/>
      <c r="Q262" s="65"/>
      <c r="R262" s="65"/>
      <c r="S262" s="12"/>
      <c r="T262" s="65"/>
      <c r="U262" s="12"/>
      <c r="V262" s="12"/>
      <c r="W262" s="12"/>
      <c r="X262" s="65"/>
      <c r="Y262" s="65"/>
      <c r="Z262" s="146"/>
      <c r="AA262" s="146"/>
      <c r="AB262" s="146"/>
      <c r="AC262" s="12"/>
      <c r="AD262" s="12"/>
      <c r="AE262" s="65"/>
      <c r="AG262" s="12"/>
    </row>
    <row r="263" spans="7:33">
      <c r="G263" s="12"/>
      <c r="H263" s="12"/>
      <c r="I263" s="12"/>
      <c r="J263" s="12"/>
      <c r="K263" s="12"/>
      <c r="L263" s="12"/>
      <c r="M263" s="12"/>
      <c r="N263" s="12"/>
      <c r="O263" s="12"/>
      <c r="P263" s="65"/>
      <c r="Q263" s="65"/>
      <c r="R263" s="65"/>
      <c r="S263" s="12"/>
      <c r="T263" s="65"/>
      <c r="U263" s="12"/>
      <c r="V263" s="12"/>
      <c r="W263" s="12"/>
      <c r="X263" s="65"/>
      <c r="Y263" s="65"/>
      <c r="Z263" s="146"/>
      <c r="AA263" s="146"/>
      <c r="AB263" s="146"/>
      <c r="AC263" s="12"/>
      <c r="AD263" s="12"/>
      <c r="AE263" s="65"/>
      <c r="AG263" s="12"/>
    </row>
    <row r="264" spans="7:33">
      <c r="G264" s="12"/>
      <c r="H264" s="12"/>
      <c r="I264" s="12"/>
      <c r="J264" s="12"/>
      <c r="K264" s="12"/>
      <c r="L264" s="12"/>
      <c r="M264" s="12"/>
      <c r="N264" s="12"/>
      <c r="O264" s="12"/>
      <c r="P264" s="65"/>
      <c r="Q264" s="65"/>
      <c r="R264" s="65"/>
      <c r="S264" s="12"/>
      <c r="T264" s="65"/>
      <c r="U264" s="12"/>
      <c r="V264" s="12"/>
      <c r="W264" s="12"/>
      <c r="X264" s="65"/>
      <c r="Y264" s="65"/>
      <c r="Z264" s="146"/>
      <c r="AA264" s="146"/>
      <c r="AB264" s="146"/>
      <c r="AC264" s="12"/>
      <c r="AD264" s="12"/>
      <c r="AE264" s="65"/>
      <c r="AG264" s="12"/>
    </row>
    <row r="265" spans="7:33">
      <c r="G265" s="12"/>
      <c r="H265" s="12"/>
      <c r="I265" s="12"/>
      <c r="J265" s="12"/>
      <c r="K265" s="12"/>
      <c r="L265" s="12"/>
      <c r="M265" s="12"/>
      <c r="N265" s="12"/>
      <c r="O265" s="12"/>
      <c r="P265" s="65"/>
      <c r="Q265" s="65"/>
      <c r="R265" s="65"/>
      <c r="S265" s="12"/>
      <c r="T265" s="65"/>
      <c r="U265" s="12"/>
      <c r="V265" s="12"/>
      <c r="W265" s="12"/>
      <c r="X265" s="65"/>
      <c r="Y265" s="65"/>
      <c r="Z265" s="146"/>
      <c r="AA265" s="146"/>
      <c r="AB265" s="146"/>
      <c r="AC265" s="12"/>
      <c r="AD265" s="12"/>
      <c r="AE265" s="65"/>
      <c r="AG265" s="12"/>
    </row>
    <row r="266" spans="7:33">
      <c r="G266" s="12"/>
      <c r="H266" s="12"/>
      <c r="I266" s="12"/>
      <c r="J266" s="12"/>
      <c r="K266" s="12"/>
      <c r="L266" s="12"/>
      <c r="M266" s="12"/>
      <c r="N266" s="12"/>
      <c r="O266" s="12"/>
      <c r="P266" s="65"/>
      <c r="Q266" s="65"/>
      <c r="R266" s="65"/>
      <c r="S266" s="12"/>
      <c r="T266" s="65"/>
      <c r="U266" s="12"/>
      <c r="V266" s="12"/>
      <c r="W266" s="12"/>
      <c r="X266" s="65"/>
      <c r="Y266" s="65"/>
      <c r="Z266" s="146"/>
      <c r="AA266" s="146"/>
      <c r="AB266" s="146"/>
      <c r="AC266" s="12"/>
      <c r="AD266" s="12"/>
      <c r="AE266" s="65"/>
      <c r="AG266" s="12"/>
    </row>
    <row r="267" spans="7:33">
      <c r="G267" s="12"/>
      <c r="H267" s="12"/>
      <c r="I267" s="12"/>
      <c r="J267" s="12"/>
      <c r="K267" s="12"/>
      <c r="L267" s="12"/>
      <c r="M267" s="12"/>
      <c r="N267" s="12"/>
      <c r="O267" s="12"/>
      <c r="P267" s="65"/>
      <c r="Q267" s="65"/>
      <c r="R267" s="65"/>
      <c r="S267" s="12"/>
      <c r="T267" s="65"/>
      <c r="U267" s="12"/>
      <c r="V267" s="12"/>
      <c r="W267" s="12"/>
      <c r="X267" s="65"/>
      <c r="Y267" s="65"/>
      <c r="Z267" s="146"/>
      <c r="AA267" s="146"/>
      <c r="AB267" s="146"/>
      <c r="AC267" s="12"/>
      <c r="AD267" s="12"/>
      <c r="AE267" s="65"/>
      <c r="AG267" s="12"/>
    </row>
    <row r="268" spans="7:33">
      <c r="G268" s="12"/>
      <c r="H268" s="12"/>
      <c r="I268" s="12"/>
      <c r="J268" s="12"/>
      <c r="K268" s="12"/>
      <c r="L268" s="12"/>
      <c r="M268" s="12"/>
      <c r="N268" s="12"/>
      <c r="O268" s="12"/>
      <c r="P268" s="65"/>
      <c r="Q268" s="65"/>
      <c r="R268" s="65"/>
      <c r="S268" s="12"/>
      <c r="T268" s="65"/>
      <c r="U268" s="12"/>
      <c r="V268" s="12"/>
      <c r="W268" s="12"/>
      <c r="X268" s="65"/>
      <c r="Y268" s="65"/>
      <c r="Z268" s="146"/>
      <c r="AA268" s="146"/>
      <c r="AB268" s="146"/>
      <c r="AC268" s="12"/>
      <c r="AD268" s="12"/>
      <c r="AE268" s="65"/>
      <c r="AG268" s="12"/>
    </row>
    <row r="269" spans="7:33">
      <c r="G269" s="12"/>
      <c r="H269" s="12"/>
      <c r="I269" s="12"/>
      <c r="J269" s="12"/>
      <c r="K269" s="12"/>
      <c r="L269" s="12"/>
      <c r="M269" s="12"/>
      <c r="N269" s="12"/>
      <c r="O269" s="12"/>
      <c r="P269" s="65"/>
      <c r="Q269" s="65"/>
      <c r="R269" s="65"/>
      <c r="S269" s="12"/>
      <c r="T269" s="65"/>
      <c r="U269" s="12"/>
      <c r="V269" s="12"/>
      <c r="W269" s="12"/>
      <c r="X269" s="65"/>
      <c r="Y269" s="65"/>
      <c r="Z269" s="146"/>
      <c r="AA269" s="146"/>
      <c r="AB269" s="146"/>
      <c r="AC269" s="12"/>
      <c r="AD269" s="12"/>
      <c r="AE269" s="65"/>
      <c r="AG269" s="12"/>
    </row>
    <row r="270" spans="7:33">
      <c r="G270" s="12"/>
      <c r="H270" s="12"/>
      <c r="I270" s="12"/>
      <c r="J270" s="12"/>
      <c r="K270" s="12"/>
      <c r="L270" s="12"/>
      <c r="M270" s="12"/>
      <c r="N270" s="12"/>
      <c r="O270" s="12"/>
      <c r="P270" s="65"/>
      <c r="Q270" s="65"/>
      <c r="R270" s="65"/>
      <c r="S270" s="12"/>
      <c r="T270" s="65"/>
      <c r="U270" s="12"/>
      <c r="V270" s="12"/>
      <c r="W270" s="12"/>
      <c r="X270" s="65"/>
      <c r="Y270" s="65"/>
      <c r="Z270" s="146"/>
      <c r="AA270" s="146"/>
      <c r="AB270" s="146"/>
      <c r="AC270" s="12"/>
      <c r="AD270" s="12"/>
      <c r="AE270" s="65"/>
      <c r="AG270" s="12"/>
    </row>
    <row r="271" spans="7:33">
      <c r="G271" s="12"/>
      <c r="H271" s="12"/>
      <c r="I271" s="12"/>
      <c r="J271" s="12"/>
      <c r="K271" s="12"/>
      <c r="L271" s="12"/>
      <c r="M271" s="12"/>
      <c r="N271" s="12"/>
      <c r="O271" s="12"/>
      <c r="P271" s="65"/>
      <c r="Q271" s="65"/>
      <c r="R271" s="65"/>
      <c r="S271" s="12"/>
      <c r="T271" s="65"/>
      <c r="U271" s="12"/>
      <c r="V271" s="12"/>
      <c r="W271" s="12"/>
      <c r="X271" s="65"/>
      <c r="Y271" s="65"/>
      <c r="Z271" s="146"/>
      <c r="AA271" s="146"/>
      <c r="AB271" s="146"/>
      <c r="AC271" s="12"/>
      <c r="AD271" s="12"/>
      <c r="AE271" s="65"/>
      <c r="AG271" s="12"/>
    </row>
    <row r="272" spans="7:33">
      <c r="G272" s="12"/>
      <c r="H272" s="12"/>
      <c r="I272" s="12"/>
      <c r="J272" s="12"/>
      <c r="K272" s="12"/>
      <c r="L272" s="12"/>
      <c r="M272" s="12"/>
      <c r="N272" s="12"/>
      <c r="O272" s="12"/>
      <c r="P272" s="65"/>
      <c r="Q272" s="65"/>
      <c r="R272" s="65"/>
      <c r="S272" s="12"/>
      <c r="T272" s="65"/>
      <c r="U272" s="12"/>
      <c r="V272" s="12"/>
      <c r="W272" s="12"/>
      <c r="X272" s="65"/>
      <c r="Y272" s="65"/>
      <c r="Z272" s="146"/>
      <c r="AA272" s="146"/>
      <c r="AB272" s="146"/>
      <c r="AC272" s="12"/>
      <c r="AD272" s="12"/>
      <c r="AE272" s="65"/>
      <c r="AG272" s="12"/>
    </row>
    <row r="273" spans="1:33">
      <c r="G273" s="12"/>
      <c r="H273" s="12"/>
      <c r="I273" s="12"/>
      <c r="J273" s="12"/>
      <c r="K273" s="12"/>
      <c r="L273" s="12"/>
      <c r="M273" s="12"/>
      <c r="N273" s="12"/>
      <c r="O273" s="12"/>
      <c r="P273" s="65"/>
      <c r="Q273" s="65"/>
      <c r="R273" s="65"/>
      <c r="S273" s="12"/>
      <c r="T273" s="65"/>
      <c r="U273" s="12"/>
      <c r="V273" s="12"/>
      <c r="W273" s="12"/>
      <c r="X273" s="65"/>
      <c r="Y273" s="65"/>
      <c r="Z273" s="146"/>
      <c r="AA273" s="146"/>
      <c r="AB273" s="146"/>
      <c r="AC273" s="12"/>
      <c r="AD273" s="12"/>
      <c r="AE273" s="65"/>
      <c r="AG273" s="12"/>
    </row>
    <row r="274" spans="1:33">
      <c r="G274" s="12"/>
      <c r="H274" s="12"/>
      <c r="I274" s="12"/>
      <c r="J274" s="12"/>
      <c r="K274" s="12"/>
      <c r="L274" s="12"/>
      <c r="M274" s="12"/>
      <c r="N274" s="12"/>
      <c r="O274" s="12"/>
      <c r="P274" s="65"/>
      <c r="Q274" s="65"/>
      <c r="R274" s="65"/>
      <c r="S274" s="12"/>
      <c r="T274" s="65"/>
      <c r="U274" s="12"/>
      <c r="V274" s="12"/>
      <c r="W274" s="12"/>
      <c r="X274" s="65"/>
      <c r="Y274" s="65"/>
      <c r="Z274" s="146"/>
      <c r="AA274" s="146"/>
      <c r="AB274" s="146"/>
      <c r="AC274" s="12"/>
      <c r="AD274" s="12"/>
      <c r="AE274" s="65"/>
      <c r="AG274" s="12"/>
    </row>
    <row r="275" spans="1:33">
      <c r="G275" s="12"/>
      <c r="H275" s="12"/>
      <c r="I275" s="12"/>
      <c r="J275" s="12"/>
      <c r="K275" s="12"/>
      <c r="L275" s="12"/>
      <c r="M275" s="12"/>
      <c r="N275" s="12"/>
      <c r="O275" s="12"/>
      <c r="P275" s="65"/>
      <c r="Q275" s="65"/>
      <c r="R275" s="65"/>
      <c r="S275" s="12"/>
      <c r="T275" s="65"/>
      <c r="U275" s="12"/>
      <c r="V275" s="12"/>
      <c r="W275" s="12"/>
      <c r="X275" s="65"/>
      <c r="Y275" s="65"/>
      <c r="Z275" s="146"/>
      <c r="AA275" s="146"/>
      <c r="AB275" s="146"/>
      <c r="AC275" s="12"/>
      <c r="AD275" s="12"/>
      <c r="AE275" s="65"/>
      <c r="AG275" s="12"/>
    </row>
    <row r="276" spans="1:33">
      <c r="G276" s="12"/>
      <c r="H276" s="12"/>
      <c r="I276" s="12"/>
      <c r="J276" s="12"/>
      <c r="K276" s="12"/>
      <c r="L276" s="12"/>
      <c r="M276" s="12"/>
      <c r="N276" s="12"/>
      <c r="O276" s="12"/>
      <c r="P276" s="65"/>
      <c r="Q276" s="65"/>
      <c r="R276" s="65"/>
      <c r="S276" s="12"/>
      <c r="T276" s="65"/>
      <c r="U276" s="12"/>
      <c r="V276" s="12"/>
      <c r="W276" s="12"/>
      <c r="X276" s="65"/>
      <c r="Y276" s="65"/>
      <c r="Z276" s="146"/>
      <c r="AA276" s="146"/>
      <c r="AB276" s="146"/>
      <c r="AC276" s="12"/>
      <c r="AD276" s="12"/>
      <c r="AE276" s="65"/>
      <c r="AG276" s="12"/>
    </row>
    <row r="277" spans="1:33">
      <c r="G277" s="12"/>
      <c r="H277" s="12"/>
      <c r="I277" s="12"/>
      <c r="J277" s="12"/>
      <c r="K277" s="12"/>
      <c r="L277" s="12"/>
      <c r="M277" s="12"/>
      <c r="N277" s="12"/>
      <c r="O277" s="12"/>
      <c r="P277" s="65"/>
      <c r="Q277" s="65"/>
      <c r="R277" s="65"/>
      <c r="S277" s="12"/>
      <c r="T277" s="65"/>
      <c r="U277" s="12"/>
      <c r="V277" s="12"/>
      <c r="W277" s="12"/>
      <c r="X277" s="65"/>
      <c r="Y277" s="65"/>
      <c r="Z277" s="146"/>
      <c r="AA277" s="146"/>
      <c r="AB277" s="146"/>
      <c r="AC277" s="12"/>
      <c r="AD277" s="12"/>
      <c r="AE277" s="65"/>
      <c r="AG277" s="12"/>
    </row>
    <row r="278" spans="1:33">
      <c r="G278" s="12"/>
      <c r="H278" s="12"/>
      <c r="I278" s="12"/>
      <c r="J278" s="12"/>
      <c r="K278" s="12"/>
      <c r="L278" s="12"/>
      <c r="M278" s="12"/>
      <c r="N278" s="12"/>
      <c r="O278" s="12"/>
      <c r="P278" s="65"/>
      <c r="Q278" s="65"/>
      <c r="R278" s="65"/>
      <c r="S278" s="12"/>
      <c r="T278" s="65"/>
      <c r="U278" s="12"/>
      <c r="V278" s="12"/>
      <c r="W278" s="12"/>
      <c r="X278" s="65"/>
      <c r="Y278" s="65"/>
      <c r="Z278" s="146"/>
      <c r="AA278" s="146"/>
      <c r="AB278" s="146"/>
      <c r="AC278" s="12"/>
      <c r="AD278" s="12"/>
      <c r="AE278" s="65"/>
      <c r="AG278" s="12"/>
    </row>
    <row r="279" spans="1:33">
      <c r="G279" s="12"/>
      <c r="H279" s="12"/>
      <c r="I279" s="12"/>
      <c r="J279" s="12"/>
      <c r="K279" s="12"/>
      <c r="L279" s="12"/>
      <c r="M279" s="12"/>
      <c r="N279" s="12"/>
      <c r="O279" s="12"/>
      <c r="P279" s="65"/>
      <c r="Q279" s="65"/>
      <c r="R279" s="65"/>
      <c r="S279" s="12"/>
      <c r="T279" s="65"/>
      <c r="U279" s="12"/>
      <c r="V279" s="12"/>
      <c r="W279" s="12"/>
      <c r="X279" s="65"/>
      <c r="Y279" s="65"/>
      <c r="Z279" s="146"/>
      <c r="AA279" s="146"/>
      <c r="AB279" s="146"/>
      <c r="AC279" s="12"/>
      <c r="AD279" s="12"/>
      <c r="AE279" s="65"/>
      <c r="AG279" s="12"/>
    </row>
    <row r="280" spans="1:33">
      <c r="A280" s="30"/>
      <c r="B280" s="30"/>
      <c r="C280" s="30"/>
      <c r="E280" s="30"/>
      <c r="F280" s="30"/>
      <c r="G280" s="30"/>
      <c r="H280" s="30"/>
      <c r="I280" s="30"/>
      <c r="J280" s="30"/>
      <c r="K280" s="30"/>
      <c r="L280" s="30"/>
      <c r="M280" s="12"/>
      <c r="N280" s="12"/>
      <c r="O280" s="30"/>
      <c r="P280" s="65"/>
      <c r="Q280" s="66"/>
      <c r="R280" s="65"/>
      <c r="S280" s="12"/>
      <c r="T280" s="65"/>
      <c r="U280" s="12"/>
      <c r="V280" s="12"/>
      <c r="W280" s="12"/>
      <c r="X280" s="65"/>
      <c r="Y280" s="65"/>
      <c r="Z280" s="146"/>
      <c r="AA280" s="146"/>
      <c r="AB280" s="146"/>
      <c r="AC280" s="12"/>
      <c r="AD280" s="12"/>
      <c r="AE280" s="65"/>
      <c r="AG280" s="12"/>
    </row>
    <row r="281" spans="1:33">
      <c r="A281" s="32"/>
      <c r="B281" s="32"/>
      <c r="C281" s="32"/>
      <c r="E281" s="32"/>
      <c r="F281" s="32"/>
      <c r="G281" s="32"/>
      <c r="H281" s="32"/>
      <c r="I281" s="32"/>
      <c r="J281" s="32"/>
      <c r="K281" s="32"/>
      <c r="L281" s="32"/>
      <c r="M281" s="12"/>
      <c r="N281" s="12"/>
      <c r="O281" s="32"/>
      <c r="P281" s="65"/>
      <c r="Q281" s="67"/>
      <c r="R281" s="65"/>
      <c r="S281" s="12"/>
      <c r="T281" s="65"/>
      <c r="U281" s="12"/>
      <c r="V281" s="12"/>
      <c r="W281" s="12"/>
      <c r="X281" s="65"/>
      <c r="Y281" s="65"/>
      <c r="Z281" s="146"/>
      <c r="AA281" s="146"/>
      <c r="AB281" s="146"/>
      <c r="AC281" s="12"/>
      <c r="AD281" s="12"/>
      <c r="AE281" s="65"/>
      <c r="AG281" s="12"/>
    </row>
    <row r="282" spans="1:33">
      <c r="A282" s="32"/>
      <c r="B282" s="32"/>
      <c r="C282" s="32"/>
      <c r="E282" s="32"/>
      <c r="F282" s="32"/>
      <c r="G282" s="32"/>
      <c r="H282" s="32"/>
      <c r="I282" s="32"/>
      <c r="J282" s="32"/>
      <c r="K282" s="32"/>
      <c r="L282" s="32"/>
      <c r="M282" s="12"/>
      <c r="N282" s="12"/>
      <c r="O282" s="32"/>
      <c r="P282" s="65"/>
      <c r="Q282" s="67"/>
      <c r="R282" s="65"/>
      <c r="S282" s="12"/>
      <c r="T282" s="65"/>
      <c r="U282" s="12"/>
      <c r="V282" s="12"/>
      <c r="W282" s="12"/>
      <c r="X282" s="65"/>
      <c r="Y282" s="65"/>
      <c r="Z282" s="146"/>
      <c r="AA282" s="146"/>
      <c r="AB282" s="146"/>
      <c r="AC282" s="12"/>
      <c r="AD282" s="12"/>
      <c r="AE282" s="65"/>
      <c r="AG282" s="12"/>
    </row>
    <row r="283" spans="1:33">
      <c r="A283" s="32"/>
      <c r="B283" s="32"/>
      <c r="C283" s="32"/>
      <c r="E283" s="32"/>
      <c r="F283" s="32"/>
      <c r="G283" s="32"/>
      <c r="H283" s="32"/>
      <c r="I283" s="32"/>
      <c r="J283" s="32"/>
      <c r="K283" s="32"/>
      <c r="L283" s="32"/>
      <c r="M283" s="12"/>
      <c r="N283" s="12"/>
      <c r="O283" s="32"/>
      <c r="P283" s="65"/>
      <c r="Q283" s="67"/>
      <c r="R283" s="65"/>
      <c r="S283" s="12"/>
      <c r="T283" s="65"/>
      <c r="U283" s="12"/>
      <c r="V283" s="12"/>
      <c r="W283" s="12"/>
      <c r="X283" s="65"/>
      <c r="Y283" s="65"/>
      <c r="Z283" s="146"/>
      <c r="AA283" s="146"/>
      <c r="AB283" s="146"/>
      <c r="AC283" s="12"/>
      <c r="AD283" s="12"/>
      <c r="AE283" s="65"/>
      <c r="AG283" s="12"/>
    </row>
    <row r="284" spans="1:33">
      <c r="A284" s="32"/>
      <c r="B284" s="32"/>
      <c r="C284" s="32"/>
      <c r="E284" s="32"/>
      <c r="F284" s="32"/>
      <c r="G284" s="32"/>
      <c r="H284" s="32"/>
      <c r="I284" s="32"/>
      <c r="J284" s="32"/>
      <c r="K284" s="32"/>
      <c r="L284" s="32"/>
      <c r="M284" s="12"/>
      <c r="N284" s="12"/>
      <c r="O284" s="32"/>
      <c r="P284" s="65"/>
      <c r="Q284" s="67"/>
      <c r="R284" s="65"/>
      <c r="S284" s="12"/>
      <c r="T284" s="65"/>
      <c r="U284" s="12"/>
      <c r="V284" s="12"/>
      <c r="W284" s="12"/>
      <c r="X284" s="65"/>
      <c r="Y284" s="65"/>
      <c r="Z284" s="146"/>
      <c r="AA284" s="146"/>
      <c r="AB284" s="146"/>
      <c r="AC284" s="12"/>
      <c r="AD284" s="12"/>
      <c r="AE284" s="65"/>
      <c r="AG284" s="12"/>
    </row>
    <row r="285" spans="1:33">
      <c r="A285" s="32"/>
      <c r="B285" s="32"/>
      <c r="C285" s="32"/>
      <c r="E285" s="32"/>
      <c r="F285" s="32"/>
      <c r="G285" s="32"/>
      <c r="H285" s="32"/>
      <c r="I285" s="32"/>
      <c r="J285" s="32"/>
      <c r="K285" s="32"/>
      <c r="L285" s="32"/>
      <c r="M285" s="12"/>
      <c r="N285" s="12"/>
      <c r="O285" s="32"/>
      <c r="P285" s="65"/>
      <c r="Q285" s="67"/>
      <c r="R285" s="65"/>
      <c r="S285" s="12"/>
      <c r="T285" s="65"/>
      <c r="U285" s="12"/>
      <c r="V285" s="12"/>
      <c r="W285" s="12"/>
      <c r="X285" s="65"/>
      <c r="Y285" s="65"/>
      <c r="Z285" s="146"/>
      <c r="AA285" s="146"/>
      <c r="AB285" s="146"/>
      <c r="AC285" s="12"/>
      <c r="AD285" s="12"/>
      <c r="AE285" s="65"/>
      <c r="AG285" s="12"/>
    </row>
    <row r="286" spans="1:33">
      <c r="A286" s="32"/>
      <c r="B286" s="32"/>
      <c r="C286" s="32"/>
      <c r="E286" s="32"/>
      <c r="F286" s="32"/>
      <c r="G286" s="32"/>
      <c r="H286" s="32"/>
      <c r="I286" s="32"/>
      <c r="J286" s="32"/>
      <c r="K286" s="32"/>
      <c r="L286" s="32"/>
      <c r="M286" s="12"/>
      <c r="N286" s="12"/>
      <c r="O286" s="32"/>
      <c r="P286" s="65"/>
      <c r="Q286" s="67"/>
      <c r="R286" s="65"/>
      <c r="S286" s="12"/>
      <c r="T286" s="65"/>
      <c r="U286" s="12"/>
      <c r="V286" s="12"/>
      <c r="W286" s="12"/>
      <c r="X286" s="65"/>
      <c r="Y286" s="65"/>
      <c r="Z286" s="146"/>
      <c r="AA286" s="146"/>
      <c r="AB286" s="146"/>
      <c r="AC286" s="12"/>
      <c r="AD286" s="12"/>
      <c r="AE286" s="65"/>
      <c r="AG286" s="12"/>
    </row>
    <row r="287" spans="1:33">
      <c r="A287" s="32"/>
      <c r="B287" s="32"/>
      <c r="C287" s="32"/>
      <c r="E287" s="32"/>
      <c r="F287" s="32"/>
      <c r="G287" s="32"/>
      <c r="H287" s="32"/>
      <c r="I287" s="32"/>
      <c r="J287" s="32"/>
      <c r="K287" s="32"/>
      <c r="L287" s="32"/>
      <c r="M287" s="12"/>
      <c r="N287" s="12"/>
      <c r="O287" s="32"/>
      <c r="P287" s="65"/>
      <c r="Q287" s="67"/>
      <c r="R287" s="65"/>
      <c r="S287" s="12"/>
      <c r="T287" s="65"/>
      <c r="U287" s="12"/>
      <c r="V287" s="12"/>
      <c r="W287" s="12"/>
      <c r="X287" s="65"/>
      <c r="Y287" s="65"/>
      <c r="Z287" s="146"/>
      <c r="AA287" s="146"/>
      <c r="AB287" s="146"/>
      <c r="AC287" s="12"/>
      <c r="AD287" s="12"/>
      <c r="AE287" s="65"/>
      <c r="AG287" s="12"/>
    </row>
    <row r="288" spans="1:33">
      <c r="A288" s="32"/>
      <c r="B288" s="32"/>
      <c r="C288" s="32"/>
      <c r="E288" s="32"/>
      <c r="F288" s="32"/>
      <c r="G288" s="32"/>
      <c r="H288" s="32"/>
      <c r="I288" s="32"/>
      <c r="J288" s="32"/>
      <c r="K288" s="32"/>
      <c r="L288" s="32"/>
      <c r="M288" s="12"/>
      <c r="N288" s="12"/>
      <c r="O288" s="32"/>
      <c r="P288" s="65"/>
      <c r="Q288" s="67"/>
      <c r="R288" s="65"/>
      <c r="S288" s="12"/>
      <c r="T288" s="65"/>
      <c r="U288" s="12"/>
      <c r="V288" s="12"/>
      <c r="W288" s="12"/>
      <c r="X288" s="65"/>
      <c r="Y288" s="65"/>
      <c r="Z288" s="146"/>
      <c r="AA288" s="146"/>
      <c r="AB288" s="146"/>
      <c r="AC288" s="12"/>
      <c r="AD288" s="12"/>
      <c r="AE288" s="65"/>
      <c r="AG288" s="12"/>
    </row>
    <row r="289" spans="1:33">
      <c r="A289" s="32"/>
      <c r="B289" s="32"/>
      <c r="C289" s="32"/>
      <c r="E289" s="32"/>
      <c r="F289" s="32"/>
      <c r="G289" s="32"/>
      <c r="H289" s="32"/>
      <c r="I289" s="32"/>
      <c r="J289" s="32"/>
      <c r="K289" s="32"/>
      <c r="L289" s="32"/>
      <c r="M289" s="30"/>
      <c r="N289" s="30"/>
      <c r="O289" s="32"/>
      <c r="P289" s="66"/>
      <c r="Q289" s="67"/>
      <c r="R289" s="66"/>
      <c r="S289" s="30"/>
      <c r="T289" s="66"/>
      <c r="U289" s="30"/>
      <c r="V289" s="30"/>
      <c r="W289" s="30"/>
      <c r="X289" s="66"/>
      <c r="Y289" s="66"/>
      <c r="AB289" s="147"/>
      <c r="AG289" s="30"/>
    </row>
    <row r="290" spans="1:33">
      <c r="A290" s="32"/>
      <c r="B290" s="32"/>
      <c r="C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67"/>
      <c r="Q290" s="67"/>
      <c r="R290" s="67"/>
      <c r="S290" s="32"/>
      <c r="T290" s="67"/>
      <c r="U290" s="32"/>
      <c r="V290" s="32"/>
      <c r="W290" s="32"/>
      <c r="X290" s="67"/>
      <c r="Y290" s="67"/>
      <c r="AB290" s="148"/>
      <c r="AG290" s="32"/>
    </row>
    <row r="291" spans="1:33">
      <c r="A291" s="32"/>
      <c r="B291" s="32"/>
      <c r="C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67"/>
      <c r="Q291" s="67"/>
      <c r="R291" s="67"/>
      <c r="S291" s="32"/>
      <c r="T291" s="67"/>
      <c r="U291" s="32"/>
      <c r="V291" s="32"/>
      <c r="W291" s="32"/>
      <c r="X291" s="67"/>
      <c r="Y291" s="67"/>
      <c r="AB291" s="148"/>
      <c r="AG291" s="32"/>
    </row>
    <row r="292" spans="1:33">
      <c r="A292" s="32"/>
      <c r="B292" s="32"/>
      <c r="C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67"/>
      <c r="Q292" s="67"/>
      <c r="R292" s="67"/>
      <c r="S292" s="32"/>
      <c r="T292" s="67"/>
      <c r="U292" s="32"/>
      <c r="V292" s="32"/>
      <c r="W292" s="32"/>
      <c r="X292" s="67"/>
      <c r="Y292" s="67"/>
      <c r="AB292" s="148"/>
      <c r="AG292" s="32"/>
    </row>
    <row r="293" spans="1:33">
      <c r="A293" s="32"/>
      <c r="B293" s="32"/>
      <c r="C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67"/>
      <c r="Q293" s="67"/>
      <c r="R293" s="67"/>
      <c r="S293" s="32"/>
      <c r="T293" s="67"/>
      <c r="U293" s="32"/>
      <c r="V293" s="32"/>
      <c r="W293" s="32"/>
      <c r="X293" s="67"/>
      <c r="Y293" s="67"/>
      <c r="AB293" s="148"/>
      <c r="AG293" s="32"/>
    </row>
    <row r="294" spans="1:33">
      <c r="A294" s="32"/>
      <c r="B294" s="32"/>
      <c r="C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67"/>
      <c r="Q294" s="67"/>
      <c r="R294" s="67"/>
      <c r="S294" s="32"/>
      <c r="T294" s="67"/>
      <c r="U294" s="32"/>
      <c r="V294" s="32"/>
      <c r="W294" s="32"/>
      <c r="X294" s="67"/>
      <c r="Y294" s="67"/>
      <c r="AB294" s="148"/>
      <c r="AG294" s="32"/>
    </row>
    <row r="295" spans="1:33">
      <c r="A295" s="32"/>
      <c r="B295" s="32"/>
      <c r="C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67"/>
      <c r="Q295" s="67"/>
      <c r="R295" s="67"/>
      <c r="S295" s="32"/>
      <c r="T295" s="67"/>
      <c r="U295" s="32"/>
      <c r="V295" s="32"/>
      <c r="W295" s="32"/>
      <c r="X295" s="67"/>
      <c r="Y295" s="67"/>
      <c r="AB295" s="148"/>
      <c r="AG295" s="32"/>
    </row>
    <row r="296" spans="1:33">
      <c r="A296" s="32"/>
      <c r="B296" s="32"/>
      <c r="C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67"/>
      <c r="Q296" s="67"/>
      <c r="R296" s="67"/>
      <c r="S296" s="32"/>
      <c r="T296" s="67"/>
      <c r="U296" s="32"/>
      <c r="V296" s="32"/>
      <c r="W296" s="32"/>
      <c r="X296" s="67"/>
      <c r="Y296" s="67"/>
      <c r="AB296" s="148"/>
      <c r="AG296" s="32"/>
    </row>
    <row r="297" spans="1:33">
      <c r="A297" s="32"/>
      <c r="B297" s="32"/>
      <c r="C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67"/>
      <c r="Q297" s="67"/>
      <c r="R297" s="67"/>
      <c r="S297" s="32"/>
      <c r="T297" s="67"/>
      <c r="U297" s="32"/>
      <c r="V297" s="32"/>
      <c r="W297" s="32"/>
      <c r="X297" s="67"/>
      <c r="Y297" s="67"/>
      <c r="AB297" s="148"/>
      <c r="AG297" s="32"/>
    </row>
    <row r="298" spans="1:33">
      <c r="A298" s="32"/>
      <c r="B298" s="32"/>
      <c r="C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67"/>
      <c r="Q298" s="67"/>
      <c r="R298" s="67"/>
      <c r="S298" s="32"/>
      <c r="T298" s="67"/>
      <c r="U298" s="32"/>
      <c r="V298" s="32"/>
      <c r="W298" s="32"/>
      <c r="X298" s="67"/>
      <c r="Y298" s="67"/>
      <c r="AB298" s="148"/>
      <c r="AG298" s="32"/>
    </row>
    <row r="299" spans="1:33">
      <c r="A299" s="32"/>
      <c r="B299" s="32"/>
      <c r="C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67"/>
      <c r="Q299" s="67"/>
      <c r="R299" s="67"/>
      <c r="S299" s="32"/>
      <c r="T299" s="67"/>
      <c r="U299" s="32"/>
      <c r="V299" s="32"/>
      <c r="W299" s="32"/>
      <c r="X299" s="67"/>
      <c r="Y299" s="67"/>
      <c r="AB299" s="148"/>
      <c r="AG299" s="32"/>
    </row>
    <row r="300" spans="1:33">
      <c r="A300" s="32"/>
      <c r="B300" s="32"/>
      <c r="C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67"/>
      <c r="Q300" s="67"/>
      <c r="R300" s="67"/>
      <c r="S300" s="32"/>
      <c r="T300" s="67"/>
      <c r="U300" s="32"/>
      <c r="V300" s="32"/>
      <c r="W300" s="32"/>
      <c r="X300" s="67"/>
      <c r="Y300" s="67"/>
      <c r="AB300" s="148"/>
      <c r="AG300" s="32"/>
    </row>
    <row r="301" spans="1:33">
      <c r="A301" s="32"/>
      <c r="B301" s="32"/>
      <c r="C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67"/>
      <c r="Q301" s="67"/>
      <c r="R301" s="67"/>
      <c r="S301" s="32"/>
      <c r="T301" s="67"/>
      <c r="U301" s="32"/>
      <c r="V301" s="32"/>
      <c r="W301" s="32"/>
      <c r="X301" s="67"/>
      <c r="Y301" s="67"/>
      <c r="AB301" s="148"/>
      <c r="AG301" s="32"/>
    </row>
    <row r="302" spans="1:33">
      <c r="A302" s="32"/>
      <c r="B302" s="32"/>
      <c r="C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67"/>
      <c r="Q302" s="67"/>
      <c r="R302" s="67"/>
      <c r="S302" s="32"/>
      <c r="T302" s="67"/>
      <c r="U302" s="32"/>
      <c r="V302" s="32"/>
      <c r="W302" s="32"/>
      <c r="X302" s="67"/>
      <c r="Y302" s="67"/>
      <c r="AB302" s="148"/>
      <c r="AG302" s="32"/>
    </row>
    <row r="303" spans="1:33">
      <c r="A303" s="32"/>
      <c r="B303" s="32"/>
      <c r="C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67"/>
      <c r="Q303" s="67"/>
      <c r="R303" s="67"/>
      <c r="S303" s="32"/>
      <c r="T303" s="67"/>
      <c r="U303" s="32"/>
      <c r="V303" s="32"/>
      <c r="W303" s="32"/>
      <c r="X303" s="67"/>
      <c r="Y303" s="67"/>
      <c r="AB303" s="148"/>
      <c r="AG303" s="32"/>
    </row>
    <row r="304" spans="1:33">
      <c r="A304" s="32"/>
      <c r="B304" s="32"/>
      <c r="C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67"/>
      <c r="Q304" s="67"/>
      <c r="R304" s="67"/>
      <c r="S304" s="32"/>
      <c r="T304" s="67"/>
      <c r="U304" s="32"/>
      <c r="V304" s="32"/>
      <c r="W304" s="32"/>
      <c r="X304" s="67"/>
      <c r="Y304" s="67"/>
      <c r="AB304" s="148"/>
      <c r="AG304" s="32"/>
    </row>
    <row r="305" spans="1:33">
      <c r="A305" s="32"/>
      <c r="B305" s="32"/>
      <c r="C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67"/>
      <c r="Q305" s="67"/>
      <c r="R305" s="67"/>
      <c r="S305" s="32"/>
      <c r="T305" s="67"/>
      <c r="U305" s="32"/>
      <c r="V305" s="32"/>
      <c r="W305" s="32"/>
      <c r="X305" s="67"/>
      <c r="Y305" s="67"/>
      <c r="AB305" s="148"/>
      <c r="AG305" s="32"/>
    </row>
    <row r="306" spans="1:33">
      <c r="A306" s="32"/>
      <c r="B306" s="32"/>
      <c r="C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67"/>
      <c r="Q306" s="67"/>
      <c r="R306" s="67"/>
      <c r="S306" s="32"/>
      <c r="T306" s="67"/>
      <c r="U306" s="32"/>
      <c r="V306" s="32"/>
      <c r="W306" s="32"/>
      <c r="X306" s="67"/>
      <c r="Y306" s="67"/>
      <c r="AB306" s="148"/>
      <c r="AG306" s="32"/>
    </row>
    <row r="307" spans="1:33">
      <c r="A307" s="32"/>
      <c r="B307" s="32"/>
      <c r="C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67"/>
      <c r="Q307" s="67"/>
      <c r="R307" s="67"/>
      <c r="S307" s="32"/>
      <c r="T307" s="67"/>
      <c r="U307" s="32"/>
      <c r="V307" s="32"/>
      <c r="W307" s="32"/>
      <c r="X307" s="67"/>
      <c r="Y307" s="67"/>
      <c r="AB307" s="148"/>
      <c r="AG307" s="32"/>
    </row>
    <row r="308" spans="1:33">
      <c r="A308" s="32"/>
      <c r="B308" s="32"/>
      <c r="C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67"/>
      <c r="Q308" s="67"/>
      <c r="R308" s="67"/>
      <c r="S308" s="32"/>
      <c r="T308" s="67"/>
      <c r="U308" s="32"/>
      <c r="V308" s="32"/>
      <c r="W308" s="32"/>
      <c r="X308" s="67"/>
      <c r="Y308" s="67"/>
      <c r="AB308" s="148"/>
      <c r="AG308" s="32"/>
    </row>
    <row r="309" spans="1:33">
      <c r="A309" s="32"/>
      <c r="B309" s="32"/>
      <c r="C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67"/>
      <c r="Q309" s="67"/>
      <c r="R309" s="67"/>
      <c r="S309" s="32"/>
      <c r="T309" s="67"/>
      <c r="U309" s="32"/>
      <c r="V309" s="32"/>
      <c r="W309" s="32"/>
      <c r="X309" s="67"/>
      <c r="Y309" s="67"/>
      <c r="AB309" s="148"/>
      <c r="AG309" s="32"/>
    </row>
    <row r="310" spans="1:33">
      <c r="A310" s="32"/>
      <c r="B310" s="32"/>
      <c r="C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67"/>
      <c r="Q310" s="67"/>
      <c r="R310" s="67"/>
      <c r="S310" s="32"/>
      <c r="T310" s="67"/>
      <c r="U310" s="32"/>
      <c r="V310" s="32"/>
      <c r="W310" s="32"/>
      <c r="X310" s="67"/>
      <c r="Y310" s="67"/>
      <c r="AB310" s="148"/>
      <c r="AG310" s="32"/>
    </row>
    <row r="311" spans="1:33">
      <c r="A311" s="32"/>
      <c r="B311" s="32"/>
      <c r="C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67"/>
      <c r="Q311" s="67"/>
      <c r="R311" s="67"/>
      <c r="S311" s="32"/>
      <c r="T311" s="67"/>
      <c r="U311" s="32"/>
      <c r="V311" s="32"/>
      <c r="W311" s="32"/>
      <c r="X311" s="67"/>
      <c r="Y311" s="67"/>
      <c r="AB311" s="148"/>
      <c r="AG311" s="32"/>
    </row>
    <row r="312" spans="1:33">
      <c r="A312" s="32"/>
      <c r="B312" s="32"/>
      <c r="C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67"/>
      <c r="Q312" s="67"/>
      <c r="R312" s="67"/>
      <c r="S312" s="32"/>
      <c r="T312" s="67"/>
      <c r="U312" s="32"/>
      <c r="V312" s="32"/>
      <c r="W312" s="32"/>
      <c r="X312" s="67"/>
      <c r="Y312" s="67"/>
      <c r="AB312" s="148"/>
      <c r="AG312" s="32"/>
    </row>
    <row r="313" spans="1:33">
      <c r="A313" s="32"/>
      <c r="B313" s="32"/>
      <c r="C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67"/>
      <c r="Q313" s="67"/>
      <c r="R313" s="67"/>
      <c r="S313" s="32"/>
      <c r="T313" s="67"/>
      <c r="U313" s="32"/>
      <c r="V313" s="32"/>
      <c r="W313" s="32"/>
      <c r="X313" s="67"/>
      <c r="Y313" s="67"/>
      <c r="AB313" s="148"/>
      <c r="AG313" s="32"/>
    </row>
    <row r="314" spans="1:33">
      <c r="A314" s="32"/>
      <c r="B314" s="32"/>
      <c r="C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67"/>
      <c r="Q314" s="67"/>
      <c r="R314" s="67"/>
      <c r="S314" s="32"/>
      <c r="T314" s="67"/>
      <c r="U314" s="32"/>
      <c r="V314" s="32"/>
      <c r="W314" s="32"/>
      <c r="X314" s="67"/>
      <c r="Y314" s="67"/>
      <c r="AB314" s="148"/>
      <c r="AG314" s="32"/>
    </row>
    <row r="315" spans="1:33">
      <c r="L315" s="32"/>
      <c r="M315" s="32"/>
      <c r="N315" s="32"/>
      <c r="P315" s="67"/>
      <c r="R315" s="67"/>
      <c r="S315" s="32"/>
      <c r="T315" s="67"/>
      <c r="U315" s="32"/>
      <c r="V315" s="32"/>
      <c r="W315" s="32"/>
      <c r="X315" s="67"/>
      <c r="Y315" s="67"/>
      <c r="AB315" s="148"/>
      <c r="AG315" s="32"/>
    </row>
    <row r="316" spans="1:33">
      <c r="L316" s="32"/>
      <c r="M316" s="32"/>
      <c r="N316" s="32"/>
      <c r="P316" s="67"/>
      <c r="R316" s="67"/>
      <c r="S316" s="32"/>
      <c r="T316" s="67"/>
      <c r="U316" s="32"/>
      <c r="V316" s="32"/>
      <c r="W316" s="32"/>
      <c r="X316" s="67"/>
      <c r="Y316" s="67"/>
      <c r="AB316" s="148"/>
      <c r="AG316" s="32"/>
    </row>
    <row r="317" spans="1:33">
      <c r="L317" s="32"/>
      <c r="M317" s="32"/>
      <c r="N317" s="32"/>
      <c r="P317" s="67"/>
      <c r="R317" s="67"/>
      <c r="S317" s="32"/>
      <c r="T317" s="67"/>
      <c r="U317" s="32"/>
      <c r="V317" s="32"/>
      <c r="W317" s="32"/>
      <c r="X317" s="67"/>
      <c r="Y317" s="67"/>
      <c r="AB317" s="148"/>
      <c r="AG317" s="32"/>
    </row>
    <row r="318" spans="1:33">
      <c r="L318" s="32"/>
      <c r="M318" s="32"/>
      <c r="N318" s="32"/>
      <c r="P318" s="67"/>
      <c r="R318" s="67"/>
      <c r="S318" s="32"/>
      <c r="T318" s="67"/>
      <c r="U318" s="32"/>
      <c r="V318" s="32"/>
      <c r="W318" s="32"/>
      <c r="X318" s="67"/>
      <c r="Y318" s="67"/>
      <c r="AB318" s="148"/>
      <c r="AG318" s="32"/>
    </row>
    <row r="319" spans="1:33">
      <c r="L319" s="32"/>
      <c r="M319" s="32"/>
      <c r="N319" s="32"/>
      <c r="P319" s="67"/>
      <c r="R319" s="67"/>
      <c r="S319" s="32"/>
      <c r="T319" s="67"/>
      <c r="U319" s="32"/>
      <c r="V319" s="32"/>
      <c r="W319" s="32"/>
      <c r="X319" s="67"/>
      <c r="Y319" s="67"/>
      <c r="AB319" s="148"/>
      <c r="AG319" s="32"/>
    </row>
    <row r="320" spans="1:33">
      <c r="L320" s="32"/>
      <c r="M320" s="32"/>
      <c r="N320" s="32"/>
      <c r="P320" s="67"/>
      <c r="R320" s="67"/>
      <c r="S320" s="32"/>
      <c r="T320" s="67"/>
      <c r="U320" s="32"/>
      <c r="V320" s="32"/>
      <c r="W320" s="32"/>
      <c r="X320" s="67"/>
      <c r="Y320" s="67"/>
      <c r="AB320" s="148"/>
      <c r="AG320" s="32"/>
    </row>
    <row r="321" spans="12:33">
      <c r="L321" s="32"/>
      <c r="M321" s="32"/>
      <c r="N321" s="32"/>
      <c r="P321" s="67"/>
      <c r="R321" s="67"/>
      <c r="S321" s="32"/>
      <c r="T321" s="67"/>
      <c r="U321" s="32"/>
      <c r="V321" s="32"/>
      <c r="W321" s="32"/>
      <c r="X321" s="67"/>
      <c r="Y321" s="67"/>
      <c r="AB321" s="148"/>
      <c r="AG321" s="32"/>
    </row>
    <row r="322" spans="12:33">
      <c r="L322" s="32"/>
      <c r="M322" s="32"/>
      <c r="N322" s="32"/>
      <c r="P322" s="67"/>
      <c r="R322" s="67"/>
      <c r="S322" s="32"/>
      <c r="T322" s="67"/>
      <c r="U322" s="32"/>
      <c r="V322" s="32"/>
      <c r="W322" s="32"/>
      <c r="X322" s="67"/>
      <c r="Y322" s="67"/>
      <c r="AB322" s="148"/>
      <c r="AG322" s="32"/>
    </row>
    <row r="323" spans="12:33">
      <c r="L323" s="32"/>
      <c r="M323" s="32"/>
      <c r="N323" s="32"/>
      <c r="P323" s="67"/>
      <c r="R323" s="67"/>
      <c r="S323" s="32"/>
      <c r="T323" s="67"/>
      <c r="U323" s="32"/>
      <c r="V323" s="32"/>
      <c r="W323" s="32"/>
      <c r="X323" s="67"/>
      <c r="Y323" s="67"/>
      <c r="AB323" s="148"/>
      <c r="AG323" s="32"/>
    </row>
    <row r="324" spans="12:33">
      <c r="L324" s="32"/>
      <c r="M324" s="32"/>
      <c r="N324" s="32"/>
      <c r="P324" s="67"/>
      <c r="R324" s="67"/>
      <c r="S324" s="32"/>
      <c r="T324" s="67"/>
      <c r="U324" s="32"/>
      <c r="V324" s="32"/>
      <c r="W324" s="32"/>
      <c r="X324" s="67"/>
    </row>
    <row r="325" spans="12:33">
      <c r="L325" s="32"/>
      <c r="M325" s="32"/>
      <c r="N325" s="32"/>
      <c r="P325" s="67"/>
      <c r="R325" s="67"/>
      <c r="S325" s="32"/>
      <c r="T325" s="67"/>
      <c r="U325" s="32"/>
      <c r="V325" s="32"/>
      <c r="W325" s="32"/>
      <c r="X325" s="67"/>
    </row>
    <row r="326" spans="12:33">
      <c r="L326" s="32"/>
      <c r="M326" s="32"/>
      <c r="N326" s="32"/>
      <c r="P326" s="67"/>
      <c r="R326" s="67"/>
      <c r="S326" s="32"/>
      <c r="T326" s="67"/>
      <c r="U326" s="32"/>
      <c r="V326" s="32"/>
      <c r="W326" s="32"/>
      <c r="X326" s="67"/>
    </row>
    <row r="327" spans="12:33">
      <c r="L327" s="32"/>
      <c r="M327" s="32"/>
      <c r="N327" s="32"/>
      <c r="P327" s="67"/>
      <c r="R327" s="67"/>
      <c r="S327" s="32"/>
      <c r="T327" s="67"/>
      <c r="U327" s="32"/>
      <c r="V327" s="32"/>
      <c r="W327" s="32"/>
      <c r="X327" s="67"/>
    </row>
    <row r="328" spans="12:33">
      <c r="L328" s="32"/>
      <c r="M328" s="32"/>
      <c r="N328" s="32"/>
      <c r="P328" s="67"/>
      <c r="R328" s="67"/>
      <c r="S328" s="32"/>
      <c r="T328" s="67"/>
      <c r="U328" s="32"/>
      <c r="V328" s="32"/>
      <c r="W328" s="32"/>
      <c r="X328" s="67"/>
    </row>
    <row r="329" spans="12:33">
      <c r="L329" s="32"/>
      <c r="M329" s="32"/>
      <c r="N329" s="32"/>
      <c r="P329" s="67"/>
      <c r="R329" s="67"/>
      <c r="S329" s="32"/>
      <c r="T329" s="67"/>
      <c r="U329" s="32"/>
      <c r="V329" s="32"/>
      <c r="W329" s="32"/>
      <c r="X329" s="67"/>
    </row>
    <row r="330" spans="12:33">
      <c r="L330" s="32"/>
      <c r="M330" s="32"/>
      <c r="N330" s="32"/>
      <c r="P330" s="67"/>
      <c r="R330" s="67"/>
      <c r="S330" s="32"/>
      <c r="T330" s="67"/>
      <c r="U330" s="32"/>
      <c r="V330" s="32"/>
      <c r="W330" s="32"/>
      <c r="X330" s="67"/>
    </row>
    <row r="331" spans="12:33">
      <c r="L331" s="32"/>
      <c r="M331" s="32"/>
      <c r="N331" s="32"/>
      <c r="P331" s="67"/>
      <c r="R331" s="67"/>
      <c r="S331" s="32"/>
      <c r="T331" s="67"/>
      <c r="U331" s="32"/>
      <c r="V331" s="32"/>
      <c r="W331" s="32"/>
      <c r="X331" s="67"/>
    </row>
    <row r="332" spans="12:33">
      <c r="L332" s="32"/>
      <c r="M332" s="32"/>
      <c r="N332" s="32"/>
      <c r="P332" s="67"/>
      <c r="R332" s="67"/>
      <c r="S332" s="32"/>
      <c r="T332" s="67"/>
      <c r="U332" s="32"/>
      <c r="V332" s="32"/>
      <c r="W332" s="32"/>
      <c r="X332" s="67"/>
    </row>
    <row r="333" spans="12:33">
      <c r="L333" s="32"/>
      <c r="M333" s="32"/>
      <c r="N333" s="32"/>
      <c r="P333" s="67"/>
      <c r="R333" s="67"/>
      <c r="S333" s="32"/>
      <c r="T333" s="67"/>
      <c r="U333" s="32"/>
      <c r="V333" s="32"/>
      <c r="W333" s="32"/>
      <c r="X333" s="67"/>
    </row>
    <row r="334" spans="12:33">
      <c r="L334" s="32"/>
      <c r="M334" s="32"/>
      <c r="N334" s="32"/>
      <c r="P334" s="67"/>
      <c r="R334" s="67"/>
      <c r="S334" s="32"/>
      <c r="T334" s="67"/>
      <c r="U334" s="32"/>
      <c r="V334" s="32"/>
      <c r="W334" s="32"/>
      <c r="X334" s="67"/>
    </row>
    <row r="335" spans="12:33">
      <c r="L335" s="32"/>
      <c r="M335" s="32"/>
      <c r="N335" s="32"/>
      <c r="P335" s="67"/>
      <c r="R335" s="67"/>
      <c r="S335" s="32"/>
      <c r="T335" s="67"/>
      <c r="U335" s="32"/>
      <c r="V335" s="32"/>
      <c r="W335" s="32"/>
      <c r="X335" s="67"/>
    </row>
    <row r="336" spans="12:33">
      <c r="L336" s="32"/>
      <c r="M336" s="32"/>
      <c r="N336" s="32"/>
      <c r="P336" s="67"/>
      <c r="R336" s="67"/>
      <c r="S336" s="32"/>
      <c r="T336" s="67"/>
      <c r="U336" s="32"/>
      <c r="V336" s="32"/>
      <c r="W336" s="32"/>
      <c r="X336" s="67"/>
    </row>
    <row r="337" spans="12:24">
      <c r="L337" s="32"/>
      <c r="M337" s="32"/>
      <c r="N337" s="32"/>
      <c r="P337" s="67"/>
      <c r="R337" s="67"/>
      <c r="S337" s="32"/>
      <c r="T337" s="67"/>
      <c r="U337" s="32"/>
      <c r="V337" s="32"/>
      <c r="W337" s="32"/>
      <c r="X337" s="67"/>
    </row>
    <row r="338" spans="12:24">
      <c r="M338" s="32"/>
      <c r="N338" s="32"/>
      <c r="P338" s="67"/>
      <c r="R338" s="67"/>
      <c r="S338" s="32"/>
      <c r="T338" s="67"/>
      <c r="U338" s="32"/>
      <c r="V338" s="32"/>
      <c r="W338" s="32"/>
      <c r="X338" s="67"/>
    </row>
    <row r="339" spans="12:24">
      <c r="M339" s="32"/>
      <c r="N339" s="32"/>
      <c r="P339" s="67"/>
      <c r="R339" s="67"/>
      <c r="S339" s="32"/>
      <c r="T339" s="67"/>
      <c r="U339" s="32"/>
      <c r="V339" s="32"/>
      <c r="W339" s="32"/>
      <c r="X339" s="67"/>
    </row>
    <row r="340" spans="12:24">
      <c r="M340" s="32"/>
      <c r="N340" s="32"/>
      <c r="P340" s="67"/>
      <c r="R340" s="67"/>
      <c r="S340" s="32"/>
      <c r="T340" s="67"/>
      <c r="U340" s="32"/>
      <c r="V340" s="32"/>
      <c r="W340" s="32"/>
      <c r="X340" s="67"/>
    </row>
    <row r="341" spans="12:24">
      <c r="M341" s="32"/>
      <c r="N341" s="32"/>
      <c r="P341" s="67"/>
      <c r="R341" s="67"/>
      <c r="S341" s="32"/>
      <c r="T341" s="67"/>
      <c r="U341" s="32"/>
      <c r="V341" s="32"/>
      <c r="W341" s="32"/>
      <c r="X341" s="67"/>
    </row>
    <row r="342" spans="12:24">
      <c r="M342" s="32"/>
      <c r="N342" s="32"/>
      <c r="P342" s="67"/>
      <c r="R342" s="67"/>
      <c r="S342" s="32"/>
      <c r="T342" s="67"/>
      <c r="U342" s="32"/>
      <c r="V342" s="32"/>
      <c r="W342" s="32"/>
      <c r="X342" s="67"/>
    </row>
    <row r="343" spans="12:24">
      <c r="M343" s="32"/>
      <c r="N343" s="32"/>
      <c r="P343" s="67"/>
      <c r="R343" s="67"/>
      <c r="S343" s="32"/>
      <c r="T343" s="67"/>
      <c r="U343" s="32"/>
      <c r="V343" s="32"/>
      <c r="W343" s="32"/>
      <c r="X343" s="67"/>
    </row>
    <row r="344" spans="12:24">
      <c r="M344" s="32"/>
      <c r="N344" s="32"/>
      <c r="P344" s="67"/>
      <c r="R344" s="67"/>
      <c r="S344" s="32"/>
      <c r="T344" s="67"/>
      <c r="U344" s="32"/>
      <c r="V344" s="32"/>
      <c r="W344" s="32"/>
      <c r="X344" s="67"/>
    </row>
    <row r="345" spans="12:24">
      <c r="M345" s="32"/>
      <c r="N345" s="32"/>
      <c r="P345" s="67"/>
      <c r="R345" s="67"/>
      <c r="S345" s="32"/>
      <c r="T345" s="67"/>
      <c r="U345" s="32"/>
      <c r="V345" s="32"/>
      <c r="W345" s="32"/>
      <c r="X345" s="67"/>
    </row>
    <row r="346" spans="12:24">
      <c r="M346" s="32"/>
      <c r="N346" s="32"/>
      <c r="P346" s="67"/>
      <c r="R346" s="67"/>
      <c r="S346" s="32"/>
      <c r="T346" s="67"/>
      <c r="U346" s="32"/>
      <c r="V346" s="32"/>
      <c r="W346" s="32"/>
      <c r="X346" s="67"/>
    </row>
  </sheetData>
  <mergeCells count="1">
    <mergeCell ref="Q5:R5"/>
  </mergeCells>
  <conditionalFormatting sqref="Y29:Y30 Y98">
    <cfRule type="cellIs" dxfId="94" priority="10" stopIfTrue="1" operator="lessThan">
      <formula>0</formula>
    </cfRule>
  </conditionalFormatting>
  <conditionalFormatting sqref="Y75">
    <cfRule type="cellIs" dxfId="93" priority="11" stopIfTrue="1" operator="greaterThan">
      <formula>0</formula>
    </cfRule>
  </conditionalFormatting>
  <conditionalFormatting sqref="Y52">
    <cfRule type="cellIs" dxfId="92" priority="12" stopIfTrue="1" operator="greaterThan">
      <formula>0</formula>
    </cfRule>
    <cfRule type="cellIs" dxfId="91" priority="13" stopIfTrue="1" operator="lessThan">
      <formula>0</formula>
    </cfRule>
  </conditionalFormatting>
  <conditionalFormatting sqref="Y75">
    <cfRule type="cellIs" dxfId="90" priority="9" operator="lessThan">
      <formula>0</formula>
    </cfRule>
  </conditionalFormatting>
  <conditionalFormatting sqref="H11:H18">
    <cfRule type="cellIs" dxfId="89" priority="7" operator="lessThan">
      <formula>0</formula>
    </cfRule>
    <cfRule type="cellIs" dxfId="88" priority="8" operator="greaterThan">
      <formula>0</formula>
    </cfRule>
  </conditionalFormatting>
  <conditionalFormatting sqref="J11:J18">
    <cfRule type="cellIs" dxfId="87" priority="5" operator="lessThan">
      <formula>0</formula>
    </cfRule>
    <cfRule type="cellIs" dxfId="86" priority="6" operator="greaterThan">
      <formula>0</formula>
    </cfRule>
  </conditionalFormatting>
  <conditionalFormatting sqref="O11:O18">
    <cfRule type="cellIs" dxfId="85" priority="3" operator="lessThan">
      <formula>0</formula>
    </cfRule>
    <cfRule type="cellIs" dxfId="84" priority="4" operator="greaterThan">
      <formula>0</formula>
    </cfRule>
  </conditionalFormatting>
  <conditionalFormatting sqref="Q11:Q18">
    <cfRule type="cellIs" dxfId="83" priority="1" operator="lessThan">
      <formula>0</formula>
    </cfRule>
    <cfRule type="cellIs" dxfId="8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875A8-BC40-44F0-B9F8-EE3B1A412ECE}">
  <dimension ref="O148"/>
  <sheetViews>
    <sheetView workbookViewId="0">
      <selection activeCell="A44" sqref="A44"/>
    </sheetView>
  </sheetViews>
  <sheetFormatPr baseColWidth="10" defaultRowHeight="15"/>
  <sheetData>
    <row r="148" spans="15:15">
      <c r="O148" t="s">
        <v>555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347"/>
  <sheetViews>
    <sheetView zoomScale="92" zoomScaleNormal="92" workbookViewId="0">
      <selection activeCell="T7" sqref="T7"/>
    </sheetView>
  </sheetViews>
  <sheetFormatPr baseColWidth="10" defaultRowHeight="15"/>
  <cols>
    <col min="1" max="1" width="2" customWidth="1"/>
    <col min="2" max="2" width="7.08984375" customWidth="1"/>
    <col min="3" max="3" width="4.54296875" customWidth="1"/>
    <col min="4" max="4" width="9.36328125" customWidth="1"/>
    <col min="6" max="6" width="7.81640625" customWidth="1"/>
    <col min="7" max="7" width="7.90625" customWidth="1"/>
    <col min="8" max="8" width="8.54296875" customWidth="1"/>
    <col min="9" max="9" width="7.6328125" customWidth="1"/>
    <col min="10" max="11" width="6.90625" customWidth="1"/>
    <col min="12" max="12" width="6.81640625" style="9" customWidth="1"/>
    <col min="13" max="13" width="6.08984375" style="9" customWidth="1"/>
    <col min="14" max="14" width="5.08984375" customWidth="1"/>
    <col min="15" max="15" width="6.6328125" customWidth="1"/>
    <col min="16" max="16" width="7.08984375" customWidth="1"/>
    <col min="17" max="17" width="6.6328125" customWidth="1"/>
    <col min="18" max="18" width="6.54296875" style="9" customWidth="1"/>
    <col min="19" max="19" width="8" style="9" customWidth="1"/>
    <col min="20" max="20" width="6.81640625" style="94" customWidth="1"/>
    <col min="21" max="21" width="7.54296875" style="94" customWidth="1"/>
    <col min="22" max="22" width="7.1796875" style="94" customWidth="1"/>
    <col min="23" max="23" width="6.6328125" style="94" customWidth="1"/>
    <col min="24" max="24" width="6.81640625" customWidth="1"/>
    <col min="25" max="25" width="10.90625" style="9" customWidth="1"/>
    <col min="26" max="26" width="7.6328125" style="9" customWidth="1"/>
    <col min="27" max="27" width="8.90625" customWidth="1"/>
    <col min="28" max="28" width="20.90625" customWidth="1"/>
    <col min="29" max="29" width="14" customWidth="1"/>
    <col min="30" max="30" width="12.54296875" customWidth="1"/>
    <col min="31" max="31" width="10.90625" customWidth="1"/>
  </cols>
  <sheetData>
    <row r="1" spans="1:28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63"/>
      <c r="M1" s="63"/>
      <c r="N1" s="39"/>
      <c r="O1" s="39"/>
      <c r="P1" s="39"/>
      <c r="Q1" s="39"/>
      <c r="R1" s="39"/>
      <c r="S1" s="39"/>
      <c r="T1" s="2"/>
      <c r="U1" s="4"/>
      <c r="V1" s="4"/>
      <c r="W1"/>
      <c r="Y1"/>
      <c r="Z1"/>
    </row>
    <row r="2" spans="1:28" ht="15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63"/>
      <c r="M2" s="63"/>
      <c r="N2" s="39"/>
      <c r="O2" s="39"/>
      <c r="P2" s="39"/>
      <c r="Q2" s="39"/>
      <c r="R2" s="39"/>
      <c r="S2" s="39"/>
      <c r="T2" s="2"/>
      <c r="U2" s="4"/>
      <c r="V2" s="4"/>
      <c r="W2"/>
      <c r="Y2"/>
      <c r="Z2"/>
    </row>
    <row r="3" spans="1:28" ht="24.6">
      <c r="A3" s="39"/>
      <c r="B3" s="39"/>
      <c r="C3" s="39"/>
      <c r="D3" s="177" t="s">
        <v>384</v>
      </c>
      <c r="E3" s="135"/>
      <c r="F3" s="135"/>
      <c r="G3" s="135"/>
      <c r="H3" s="135"/>
      <c r="I3" s="136" t="s">
        <v>416</v>
      </c>
      <c r="J3" s="135"/>
      <c r="K3" s="293" t="str">
        <f>+År!B2</f>
        <v>Flådd purke</v>
      </c>
      <c r="L3" s="294"/>
      <c r="M3" s="294"/>
      <c r="N3" s="286"/>
      <c r="O3" s="39"/>
      <c r="P3" s="39"/>
      <c r="Q3" s="39"/>
      <c r="R3" s="39"/>
      <c r="S3" s="39"/>
      <c r="T3" s="2"/>
      <c r="U3" s="4"/>
      <c r="V3" s="4"/>
      <c r="W3"/>
      <c r="Y3"/>
      <c r="Z3"/>
    </row>
    <row r="4" spans="1:28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63"/>
      <c r="M4" s="63"/>
      <c r="N4" s="39"/>
      <c r="O4" s="39"/>
      <c r="P4" s="39"/>
      <c r="Q4" s="39"/>
      <c r="R4" s="39"/>
      <c r="S4" s="39"/>
      <c r="T4" s="2"/>
      <c r="U4" s="4"/>
      <c r="V4" s="4"/>
      <c r="W4"/>
      <c r="Y4"/>
      <c r="Z4"/>
    </row>
    <row r="5" spans="1:28" ht="21">
      <c r="A5" s="39"/>
      <c r="B5" s="39"/>
      <c r="C5" s="39"/>
      <c r="D5" s="39"/>
      <c r="E5" s="39"/>
      <c r="F5" s="57"/>
      <c r="G5" s="39"/>
      <c r="H5" s="39"/>
      <c r="I5" s="39"/>
      <c r="J5" s="39"/>
      <c r="K5" s="39"/>
      <c r="L5" s="63"/>
      <c r="M5" s="63"/>
      <c r="N5" s="39"/>
      <c r="O5" s="39"/>
      <c r="P5" s="39"/>
      <c r="Q5" s="39"/>
      <c r="R5" s="39"/>
      <c r="S5" s="39"/>
      <c r="T5" s="2"/>
      <c r="U5" s="4"/>
      <c r="V5" s="4"/>
      <c r="W5"/>
      <c r="Y5"/>
      <c r="Z5"/>
    </row>
    <row r="6" spans="1:28" ht="18" customHeight="1">
      <c r="A6" s="45"/>
      <c r="B6" s="45"/>
      <c r="C6" s="39"/>
      <c r="D6" s="57"/>
      <c r="E6" s="39"/>
      <c r="F6" s="39"/>
      <c r="G6" s="57"/>
      <c r="H6" s="68"/>
      <c r="I6" s="54"/>
      <c r="J6" s="39"/>
      <c r="K6" s="39"/>
      <c r="L6" s="63"/>
      <c r="M6" s="63"/>
      <c r="N6" s="39"/>
      <c r="O6" s="45"/>
      <c r="P6" s="39"/>
      <c r="Q6" s="39"/>
      <c r="R6" s="39"/>
      <c r="S6" s="39"/>
      <c r="T6" s="2"/>
      <c r="U6" s="4"/>
      <c r="V6" s="4"/>
      <c r="W6"/>
      <c r="Y6"/>
      <c r="Z6"/>
    </row>
    <row r="7" spans="1:28" ht="18" customHeight="1">
      <c r="A7" s="45"/>
      <c r="B7" s="45"/>
      <c r="C7" s="45" t="s">
        <v>8</v>
      </c>
      <c r="D7" s="27">
        <f>+År!Q2</f>
        <v>17</v>
      </c>
      <c r="E7" s="39"/>
      <c r="F7" s="39"/>
      <c r="G7" s="45" t="s">
        <v>372</v>
      </c>
      <c r="H7" s="39"/>
      <c r="I7" s="289">
        <f>SUM(G12:G17)</f>
        <v>6499</v>
      </c>
      <c r="J7" s="290"/>
      <c r="K7" s="39"/>
      <c r="L7" s="63"/>
      <c r="M7" s="63"/>
      <c r="N7" s="39"/>
      <c r="O7" s="45"/>
      <c r="P7" s="39"/>
      <c r="Q7" s="39"/>
      <c r="R7" s="39"/>
      <c r="S7" s="39"/>
      <c r="T7" s="2"/>
      <c r="U7" s="4"/>
      <c r="V7" s="4"/>
      <c r="W7"/>
      <c r="Y7"/>
      <c r="Z7"/>
    </row>
    <row r="8" spans="1:28" ht="18" customHeight="1">
      <c r="A8" s="45"/>
      <c r="B8" s="45"/>
      <c r="C8" s="39"/>
      <c r="D8" s="57"/>
      <c r="E8" s="39"/>
      <c r="F8" s="39"/>
      <c r="G8" s="45"/>
      <c r="H8" s="39"/>
      <c r="I8" s="39"/>
      <c r="J8" s="39"/>
      <c r="K8" s="39"/>
      <c r="L8" s="63"/>
      <c r="M8" s="63"/>
      <c r="N8" s="39"/>
      <c r="O8" s="45"/>
      <c r="P8" s="39"/>
      <c r="Q8" s="39"/>
      <c r="R8" s="39"/>
      <c r="S8" s="39"/>
      <c r="T8" s="2"/>
      <c r="U8" s="4"/>
      <c r="V8" s="4"/>
      <c r="W8"/>
      <c r="Y8"/>
      <c r="Z8"/>
    </row>
    <row r="9" spans="1:28" ht="15.6">
      <c r="A9" s="42"/>
      <c r="B9" s="42"/>
      <c r="C9" s="42"/>
      <c r="D9" s="42"/>
      <c r="E9" s="42"/>
      <c r="F9" s="45" t="s">
        <v>3</v>
      </c>
      <c r="G9" s="39"/>
      <c r="H9" s="71" t="s">
        <v>3</v>
      </c>
      <c r="I9" s="98"/>
      <c r="J9" s="98"/>
      <c r="K9" s="39"/>
      <c r="L9" s="71" t="s">
        <v>18</v>
      </c>
      <c r="M9" s="71" t="s">
        <v>395</v>
      </c>
      <c r="N9" s="39"/>
      <c r="O9" s="71" t="s">
        <v>52</v>
      </c>
      <c r="P9" s="71" t="s">
        <v>11</v>
      </c>
      <c r="Q9" s="39"/>
      <c r="R9" s="93" t="s">
        <v>18</v>
      </c>
      <c r="S9" s="39"/>
      <c r="T9" s="2"/>
      <c r="U9" s="4"/>
      <c r="V9" s="4"/>
      <c r="W9"/>
      <c r="Y9"/>
      <c r="Z9"/>
    </row>
    <row r="10" spans="1:28" ht="15.6">
      <c r="A10" s="39"/>
      <c r="B10" s="39"/>
      <c r="C10" s="39"/>
      <c r="D10" s="39"/>
      <c r="E10" s="39"/>
      <c r="F10" s="34" t="s">
        <v>440</v>
      </c>
      <c r="G10" s="71" t="s">
        <v>3</v>
      </c>
      <c r="H10" s="71" t="s">
        <v>401</v>
      </c>
      <c r="I10" s="93" t="s">
        <v>3</v>
      </c>
      <c r="J10" s="93" t="s">
        <v>1</v>
      </c>
      <c r="K10" s="34" t="s">
        <v>18</v>
      </c>
      <c r="L10" s="71" t="s">
        <v>399</v>
      </c>
      <c r="M10" s="71" t="s">
        <v>399</v>
      </c>
      <c r="N10" s="34" t="s">
        <v>395</v>
      </c>
      <c r="O10" s="71" t="s">
        <v>73</v>
      </c>
      <c r="P10" s="71" t="s">
        <v>447</v>
      </c>
      <c r="Q10" s="34" t="s">
        <v>18</v>
      </c>
      <c r="R10" s="93" t="s">
        <v>399</v>
      </c>
      <c r="S10" s="39"/>
      <c r="T10" s="4"/>
      <c r="U10" s="1"/>
      <c r="V10" s="5"/>
      <c r="W10"/>
      <c r="Y10"/>
      <c r="Z10"/>
    </row>
    <row r="11" spans="1:28" ht="15.6">
      <c r="A11" s="39"/>
      <c r="B11" s="45" t="s">
        <v>63</v>
      </c>
      <c r="C11" s="45" t="s">
        <v>371</v>
      </c>
      <c r="D11" s="42"/>
      <c r="E11" s="45" t="s">
        <v>375</v>
      </c>
      <c r="F11" s="34" t="s">
        <v>419</v>
      </c>
      <c r="G11" s="71" t="s">
        <v>11</v>
      </c>
      <c r="H11" s="71" t="s">
        <v>394</v>
      </c>
      <c r="I11" s="93" t="s">
        <v>363</v>
      </c>
      <c r="J11" s="93" t="s">
        <v>363</v>
      </c>
      <c r="K11" s="34" t="s">
        <v>394</v>
      </c>
      <c r="L11" s="71" t="s">
        <v>396</v>
      </c>
      <c r="M11" s="71" t="s">
        <v>396</v>
      </c>
      <c r="N11" s="34" t="s">
        <v>397</v>
      </c>
      <c r="O11" s="71" t="s">
        <v>403</v>
      </c>
      <c r="P11" s="71" t="s">
        <v>454</v>
      </c>
      <c r="Q11" s="34" t="s">
        <v>30</v>
      </c>
      <c r="R11" s="93" t="s">
        <v>402</v>
      </c>
      <c r="S11" s="39"/>
      <c r="T11" s="4"/>
      <c r="U11" s="1"/>
      <c r="V11" s="5"/>
      <c r="W11"/>
      <c r="Y11"/>
      <c r="Z11"/>
    </row>
    <row r="12" spans="1:28" ht="15.6">
      <c r="A12" s="39"/>
      <c r="B12" s="2">
        <f>+'Ark1'!C2296</f>
        <v>2024</v>
      </c>
      <c r="C12" s="2">
        <f>+'Ark1'!I2296</f>
        <v>6</v>
      </c>
      <c r="D12" s="51" t="s">
        <v>53</v>
      </c>
      <c r="E12" s="51" t="s">
        <v>378</v>
      </c>
      <c r="F12" s="2">
        <f>+'Ark1'!Q2296</f>
        <v>1</v>
      </c>
      <c r="G12" s="18">
        <f>+'Ark1'!R2296</f>
        <v>3</v>
      </c>
      <c r="H12" s="18">
        <f>+'Ark1'!S2296</f>
        <v>3</v>
      </c>
      <c r="I12" s="51">
        <f>+'Ark1'!T2296</f>
        <v>4.6160947838128942E-2</v>
      </c>
      <c r="J12" s="51">
        <f>+'Ark1'!U2296</f>
        <v>5.1914299289342783E-2</v>
      </c>
      <c r="K12" s="5">
        <f>+'Ark1'!W2296</f>
        <v>60</v>
      </c>
      <c r="L12" s="18">
        <f>+'Ark1'!Y2296</f>
        <v>154.9</v>
      </c>
      <c r="M12" s="18">
        <f>+'Ark1'!AA2296</f>
        <v>19.724265934798979</v>
      </c>
      <c r="N12" s="5">
        <f>+'Ark1'!AB2296</f>
        <v>0</v>
      </c>
      <c r="O12" s="18">
        <f>+'Ark1'!AC2296</f>
        <v>0</v>
      </c>
      <c r="P12" s="18">
        <f t="shared" ref="P12:P44" si="0">+G12/F12</f>
        <v>3</v>
      </c>
      <c r="Q12" s="5">
        <f>+'Ark1'!V2296</f>
        <v>0</v>
      </c>
      <c r="R12" s="51">
        <f>+'Ark1'!X2296</f>
        <v>167.82231852654397</v>
      </c>
      <c r="S12" s="39"/>
      <c r="T12" s="4"/>
      <c r="U12" s="1"/>
      <c r="V12" s="5"/>
      <c r="W12"/>
      <c r="Y12"/>
      <c r="Z12"/>
    </row>
    <row r="13" spans="1:28" ht="15.6">
      <c r="A13" s="39"/>
      <c r="B13" s="2">
        <f>+'Ark1'!C2297</f>
        <v>2024</v>
      </c>
      <c r="C13" s="2">
        <f>+'Ark1'!I2297</f>
        <v>24</v>
      </c>
      <c r="D13" s="51" t="s">
        <v>53</v>
      </c>
      <c r="E13" s="51" t="s">
        <v>68</v>
      </c>
      <c r="F13" s="2">
        <f>+'Ark1'!Q2297</f>
        <v>1</v>
      </c>
      <c r="G13" s="18">
        <f>+'Ark1'!R2297</f>
        <v>3</v>
      </c>
      <c r="H13" s="18">
        <f>+'Ark1'!S2297</f>
        <v>3</v>
      </c>
      <c r="I13" s="51">
        <f>+'Ark1'!T2297</f>
        <v>4.6160947838128942E-2</v>
      </c>
      <c r="J13" s="51">
        <f>+'Ark1'!U2297</f>
        <v>3.5536773410673433E-2</v>
      </c>
      <c r="K13" s="5">
        <f>+'Ark1'!W2297</f>
        <v>62</v>
      </c>
      <c r="L13" s="18">
        <f>+'Ark1'!Y2297</f>
        <v>106.03333333333336</v>
      </c>
      <c r="M13" s="18">
        <f>+'Ark1'!AA2297</f>
        <v>6.0796564230408432</v>
      </c>
      <c r="N13" s="5">
        <f>+'Ark1'!AB2297</f>
        <v>0</v>
      </c>
      <c r="O13" s="18">
        <f>+'Ark1'!AC2297</f>
        <v>0</v>
      </c>
      <c r="P13" s="18">
        <f t="shared" si="0"/>
        <v>3</v>
      </c>
      <c r="Q13" s="5">
        <f>+'Ark1'!V2297</f>
        <v>0</v>
      </c>
      <c r="R13" s="51">
        <f>+'Ark1'!X2297</f>
        <v>114.87901769591905</v>
      </c>
      <c r="S13" s="39"/>
      <c r="T13" s="4"/>
      <c r="U13" s="1"/>
      <c r="V13" s="5"/>
      <c r="W13"/>
      <c r="X13" s="2"/>
      <c r="Y13" s="2"/>
      <c r="Z13" s="2"/>
    </row>
    <row r="14" spans="1:28" ht="15.6">
      <c r="A14" s="39"/>
      <c r="B14" s="2">
        <f>+'Ark1'!C2298</f>
        <v>2024</v>
      </c>
      <c r="C14" s="2">
        <f>+'Ark1'!I2298</f>
        <v>49</v>
      </c>
      <c r="D14" s="51" t="s">
        <v>53</v>
      </c>
      <c r="E14" s="51" t="s">
        <v>69</v>
      </c>
      <c r="F14" s="2">
        <f>+'Ark1'!Q2298</f>
        <v>107</v>
      </c>
      <c r="G14" s="18">
        <f>+'Ark1'!R2298</f>
        <v>2112</v>
      </c>
      <c r="H14" s="18">
        <f>+'Ark1'!S2298</f>
        <v>2106</v>
      </c>
      <c r="I14" s="51">
        <f>+'Ark1'!T2298</f>
        <v>32.497307278042776</v>
      </c>
      <c r="J14" s="51">
        <f>+'Ark1'!U2298</f>
        <v>32.696758489920597</v>
      </c>
      <c r="K14" s="5">
        <f>+'Ark1'!W2298</f>
        <v>60.351851851851855</v>
      </c>
      <c r="L14" s="18">
        <f>+'Ark1'!Y2298</f>
        <v>138.57869318181798</v>
      </c>
      <c r="M14" s="18">
        <f>+'Ark1'!AA2298</f>
        <v>31.165313905912289</v>
      </c>
      <c r="N14" s="5">
        <f>+'Ark1'!AB2298</f>
        <v>4.5911822345051236</v>
      </c>
      <c r="O14" s="18">
        <f>+'Ark1'!AC2298</f>
        <v>-67.206337233073</v>
      </c>
      <c r="P14" s="18">
        <f t="shared" si="0"/>
        <v>19.738317757009344</v>
      </c>
      <c r="Q14" s="5">
        <f>+'Ark1'!V2298</f>
        <v>4.4228219696969688</v>
      </c>
      <c r="R14" s="51">
        <f>+'Ark1'!X2298</f>
        <v>150.46373813979437</v>
      </c>
      <c r="S14" s="39"/>
      <c r="T14" s="4"/>
      <c r="U14" s="11"/>
      <c r="V14" s="5"/>
      <c r="W14"/>
      <c r="X14" s="2"/>
      <c r="Y14" s="2"/>
      <c r="Z14" s="4"/>
      <c r="AA14" s="4"/>
      <c r="AB14" s="4"/>
    </row>
    <row r="15" spans="1:28" ht="15.6">
      <c r="A15" s="39"/>
      <c r="B15" s="2">
        <f>+'Ark1'!C2299</f>
        <v>2024</v>
      </c>
      <c r="C15" s="2">
        <f>+'Ark1'!I2299</f>
        <v>80</v>
      </c>
      <c r="D15" s="51" t="s">
        <v>10</v>
      </c>
      <c r="E15" s="51" t="s">
        <v>9</v>
      </c>
      <c r="F15" s="2">
        <f>+'Ark1'!Q2299</f>
        <v>57</v>
      </c>
      <c r="G15" s="18">
        <f>+'Ark1'!R2299</f>
        <v>2103</v>
      </c>
      <c r="H15" s="18">
        <f>+'Ark1'!S2299</f>
        <v>2099</v>
      </c>
      <c r="I15" s="51">
        <f>+'Ark1'!T2299</f>
        <v>32.358824434528394</v>
      </c>
      <c r="J15" s="51">
        <f>+'Ark1'!U2299</f>
        <v>31.613506923191352</v>
      </c>
      <c r="K15" s="5">
        <f>+'Ark1'!W2299</f>
        <v>59.465459742734637</v>
      </c>
      <c r="L15" s="18">
        <f>+'Ark1'!Y2299</f>
        <v>134.56096053257261</v>
      </c>
      <c r="M15" s="18">
        <f>+'Ark1'!AA2299</f>
        <v>27.159509728564625</v>
      </c>
      <c r="N15" s="5">
        <f>+'Ark1'!AB2299</f>
        <v>2.6780783742511596</v>
      </c>
      <c r="O15" s="18">
        <f>+'Ark1'!AC2299</f>
        <v>-41.887672030963301</v>
      </c>
      <c r="P15" s="18">
        <f t="shared" si="0"/>
        <v>36.89473684210526</v>
      </c>
      <c r="Q15" s="5">
        <f>+'Ark1'!V2299</f>
        <v>6.6252971944840722</v>
      </c>
      <c r="R15" s="51">
        <f>+'Ark1'!X2299</f>
        <v>146.06240169720937</v>
      </c>
      <c r="S15" s="39"/>
      <c r="T15" s="4"/>
      <c r="U15" s="11"/>
      <c r="V15" s="5"/>
      <c r="W15"/>
      <c r="X15" s="1"/>
      <c r="Y15" s="1"/>
      <c r="AA15" s="9"/>
      <c r="AB15" s="9"/>
    </row>
    <row r="16" spans="1:28" ht="15.6">
      <c r="A16" s="39"/>
      <c r="B16" s="2">
        <f>+'Ark1'!C2300</f>
        <v>2024</v>
      </c>
      <c r="C16" s="2">
        <f>+'Ark1'!I2300</f>
        <v>81</v>
      </c>
      <c r="D16" s="51" t="s">
        <v>10</v>
      </c>
      <c r="E16" s="51" t="s">
        <v>57</v>
      </c>
      <c r="F16" s="2">
        <f>+'Ark1'!Q2300</f>
        <v>26</v>
      </c>
      <c r="G16" s="18">
        <f>+'Ark1'!R2300</f>
        <v>1160</v>
      </c>
      <c r="H16" s="18">
        <f>+'Ark1'!S2300</f>
        <v>1158</v>
      </c>
      <c r="I16" s="51">
        <f>+'Ark1'!T2300</f>
        <v>17.848899830743196</v>
      </c>
      <c r="J16" s="51">
        <f>+'Ark1'!U2300</f>
        <v>16.944583747752127</v>
      </c>
      <c r="K16" s="5">
        <f>+'Ark1'!W2300</f>
        <v>60.558721934369586</v>
      </c>
      <c r="L16" s="18">
        <f>+'Ark1'!Y2300</f>
        <v>130.75508620689644</v>
      </c>
      <c r="M16" s="18">
        <f>+'Ark1'!AA2300</f>
        <v>27.346851435684357</v>
      </c>
      <c r="N16" s="5">
        <f>+'Ark1'!AB2300</f>
        <v>4.0285581263346257</v>
      </c>
      <c r="O16" s="18">
        <f>+'Ark1'!AC2300</f>
        <v>-59.564382795249919</v>
      </c>
      <c r="P16" s="18">
        <f t="shared" si="0"/>
        <v>44.615384615384613</v>
      </c>
      <c r="Q16" s="5">
        <f>+'Ark1'!V2300</f>
        <v>4.38448275862069</v>
      </c>
      <c r="R16" s="51">
        <f>+'Ark1'!X2300</f>
        <v>141.93858108865396</v>
      </c>
      <c r="S16" s="39"/>
      <c r="T16" s="4"/>
      <c r="U16" s="11"/>
      <c r="V16" s="5"/>
      <c r="W16"/>
      <c r="X16" s="1"/>
      <c r="Y16" s="1"/>
      <c r="AA16" s="9"/>
      <c r="AB16" s="9"/>
    </row>
    <row r="17" spans="1:28" ht="15.6">
      <c r="A17" s="39"/>
      <c r="B17" s="2">
        <f>+'Ark1'!C2301</f>
        <v>2024</v>
      </c>
      <c r="C17" s="2">
        <f>+'Ark1'!I2301</f>
        <v>83</v>
      </c>
      <c r="D17" s="51" t="s">
        <v>10</v>
      </c>
      <c r="E17" s="51" t="s">
        <v>407</v>
      </c>
      <c r="F17" s="2">
        <f>+'Ark1'!Q2301</f>
        <v>55</v>
      </c>
      <c r="G17" s="18">
        <f>+'Ark1'!R2301</f>
        <v>1118</v>
      </c>
      <c r="H17" s="18">
        <f>+'Ark1'!S2301</f>
        <v>1118</v>
      </c>
      <c r="I17" s="51">
        <f>+'Ark1'!T2301</f>
        <v>17.202646561009381</v>
      </c>
      <c r="J17" s="51">
        <f>+'Ark1'!U2301</f>
        <v>18.657699766435918</v>
      </c>
      <c r="K17" s="5">
        <f>+'Ark1'!W2301</f>
        <v>59.616279069767437</v>
      </c>
      <c r="L17" s="18">
        <f>+'Ark1'!Y2301</f>
        <v>149.383273703041</v>
      </c>
      <c r="M17" s="18">
        <f>+'Ark1'!AA2301</f>
        <v>34.309297378401475</v>
      </c>
      <c r="N17" s="5">
        <f>+'Ark1'!AB2301</f>
        <v>4.4963097292681926</v>
      </c>
      <c r="O17" s="18">
        <f>+'Ark1'!AC2301</f>
        <v>-68.196139525516642</v>
      </c>
      <c r="P17" s="18">
        <f t="shared" si="0"/>
        <v>20.327272727272728</v>
      </c>
      <c r="Q17" s="5">
        <f>+'Ark1'!V2301</f>
        <v>5.1091234347048289</v>
      </c>
      <c r="R17" s="51">
        <f>+'Ark1'!X2301</f>
        <v>161.84536695887471</v>
      </c>
      <c r="S17" s="39"/>
      <c r="T17" s="4"/>
      <c r="U17" s="11"/>
      <c r="V17" s="5"/>
      <c r="W17"/>
      <c r="X17" s="1"/>
      <c r="Y17" s="1"/>
      <c r="AA17" s="9"/>
      <c r="AB17" s="9"/>
    </row>
    <row r="18" spans="1:28" ht="15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4"/>
      <c r="U18" s="11"/>
      <c r="V18" s="5"/>
      <c r="W18"/>
      <c r="X18" s="1"/>
      <c r="Y18" s="1"/>
      <c r="AA18" s="9"/>
      <c r="AB18" s="9"/>
    </row>
    <row r="19" spans="1:28" ht="15.6">
      <c r="A19" s="39"/>
      <c r="B19" s="47">
        <f>+'Ark1'!C2302</f>
        <v>2023</v>
      </c>
      <c r="C19" s="47">
        <f>+'Ark1'!I2302</f>
        <v>6</v>
      </c>
      <c r="D19" s="86" t="s">
        <v>53</v>
      </c>
      <c r="E19" s="86" t="s">
        <v>378</v>
      </c>
      <c r="F19" s="47">
        <f>+'Ark1'!Q2302</f>
        <v>3</v>
      </c>
      <c r="G19" s="64">
        <f>+'Ark1'!R2302</f>
        <v>8</v>
      </c>
      <c r="H19" s="64">
        <f>+'Ark1'!S2302</f>
        <v>8</v>
      </c>
      <c r="I19" s="99">
        <f>+'Ark1'!T2302</f>
        <v>0.13547840812870449</v>
      </c>
      <c r="J19" s="99">
        <f>+'Ark1'!U2302</f>
        <v>0.1521577614526545</v>
      </c>
      <c r="K19" s="49">
        <f>+'Ark1'!W2302</f>
        <v>60</v>
      </c>
      <c r="L19" s="64">
        <f>+'Ark1'!Y2302</f>
        <v>154.79999999999995</v>
      </c>
      <c r="M19" s="64">
        <f>+'Ark1'!AA2302</f>
        <v>26.740465590561602</v>
      </c>
      <c r="N19" s="49">
        <f>+'Ark1'!AB2302</f>
        <v>0</v>
      </c>
      <c r="O19" s="64">
        <f>+'Ark1'!AC2302</f>
        <v>0</v>
      </c>
      <c r="P19" s="64">
        <f t="shared" si="0"/>
        <v>2.6666666666666665</v>
      </c>
      <c r="Q19" s="49">
        <f>+'Ark1'!V2302</f>
        <v>0</v>
      </c>
      <c r="R19" s="99">
        <f>+'Ark1'!X2302</f>
        <v>167.71397616468039</v>
      </c>
      <c r="S19" s="39"/>
      <c r="T19" s="4"/>
      <c r="U19" s="5"/>
      <c r="V19" s="5"/>
      <c r="W19"/>
      <c r="X19" s="1"/>
      <c r="Y19" s="1"/>
      <c r="AA19" s="9"/>
      <c r="AB19" s="9"/>
    </row>
    <row r="20" spans="1:28" ht="15.6">
      <c r="A20" s="39"/>
      <c r="B20" s="47">
        <f>+'Ark1'!C2303</f>
        <v>2023</v>
      </c>
      <c r="C20" s="47">
        <f>+'Ark1'!I2303</f>
        <v>24</v>
      </c>
      <c r="D20" s="86" t="s">
        <v>53</v>
      </c>
      <c r="E20" s="86" t="s">
        <v>68</v>
      </c>
      <c r="F20" s="47">
        <f>+'Ark1'!Q2303</f>
        <v>6</v>
      </c>
      <c r="G20" s="64">
        <f>+'Ark1'!R2303</f>
        <v>14</v>
      </c>
      <c r="H20" s="64">
        <f>+'Ark1'!S2303</f>
        <v>14</v>
      </c>
      <c r="I20" s="99">
        <f>+'Ark1'!T2303</f>
        <v>0.23708721422523285</v>
      </c>
      <c r="J20" s="99">
        <f>+'Ark1'!U2303</f>
        <v>0.23187348789845735</v>
      </c>
      <c r="K20" s="49">
        <f>+'Ark1'!W2303</f>
        <v>59.071428571428562</v>
      </c>
      <c r="L20" s="64">
        <f>+'Ark1'!Y2303</f>
        <v>134.80000000000001</v>
      </c>
      <c r="M20" s="64">
        <f>+'Ark1'!AA2303</f>
        <v>25.27873188501129</v>
      </c>
      <c r="N20" s="49">
        <f>+'Ark1'!AB2303</f>
        <v>2.4629913785095399</v>
      </c>
      <c r="O20" s="64">
        <f>+'Ark1'!AC2303</f>
        <v>5.7935554395687276</v>
      </c>
      <c r="P20" s="64">
        <f t="shared" si="0"/>
        <v>2.3333333333333335</v>
      </c>
      <c r="Q20" s="49">
        <f>+'Ark1'!V2303</f>
        <v>6.7857142857142891</v>
      </c>
      <c r="R20" s="99">
        <f>+'Ark1'!X2303</f>
        <v>146.04550379198267</v>
      </c>
      <c r="S20" s="39"/>
      <c r="T20" s="4"/>
      <c r="U20" s="5"/>
      <c r="V20" s="5"/>
      <c r="W20"/>
      <c r="X20" s="1"/>
      <c r="Y20" s="1"/>
      <c r="AA20" s="9"/>
      <c r="AB20" s="9"/>
    </row>
    <row r="21" spans="1:28" ht="15.6">
      <c r="A21" s="39"/>
      <c r="B21" s="47">
        <f>+'Ark1'!C2304</f>
        <v>2023</v>
      </c>
      <c r="C21" s="47">
        <f>+'Ark1'!I2304</f>
        <v>49</v>
      </c>
      <c r="D21" s="86" t="s">
        <v>53</v>
      </c>
      <c r="E21" s="86" t="s">
        <v>69</v>
      </c>
      <c r="F21" s="47">
        <f>+'Ark1'!Q2304</f>
        <v>110</v>
      </c>
      <c r="G21" s="64">
        <f>+'Ark1'!R2304</f>
        <v>2017</v>
      </c>
      <c r="H21" s="64">
        <f>+'Ark1'!S2304</f>
        <v>2009</v>
      </c>
      <c r="I21" s="99">
        <f>+'Ark1'!T2304</f>
        <v>34.157493649449606</v>
      </c>
      <c r="J21" s="99">
        <f>+'Ark1'!U2304</f>
        <v>34.295111108708376</v>
      </c>
      <c r="K21" s="49">
        <f>+'Ark1'!W2304</f>
        <v>60.260328521652561</v>
      </c>
      <c r="L21" s="64">
        <f>+'Ark1'!Y2304</f>
        <v>138.38631631135351</v>
      </c>
      <c r="M21" s="64">
        <f>+'Ark1'!AA2304</f>
        <v>28.554807732031513</v>
      </c>
      <c r="N21" s="49">
        <f>+'Ark1'!AB2304</f>
        <v>4.4239521926750012</v>
      </c>
      <c r="O21" s="64">
        <f>+'Ark1'!AC2304</f>
        <v>-61.008274111661869</v>
      </c>
      <c r="P21" s="64">
        <f t="shared" si="0"/>
        <v>18.336363636363636</v>
      </c>
      <c r="Q21" s="49">
        <f>+'Ark1'!V2304</f>
        <v>4.5314823996033695</v>
      </c>
      <c r="R21" s="99">
        <f>+'Ark1'!X2304</f>
        <v>150.4231368148634</v>
      </c>
      <c r="S21" s="39"/>
      <c r="T21" s="4"/>
      <c r="U21" s="5"/>
      <c r="V21" s="5"/>
      <c r="W21"/>
      <c r="X21" s="1"/>
      <c r="Y21" s="1"/>
      <c r="AA21" s="9"/>
      <c r="AB21" s="9"/>
    </row>
    <row r="22" spans="1:28" ht="15.6">
      <c r="A22" s="39"/>
      <c r="B22" s="47">
        <f>+'Ark1'!C2305</f>
        <v>2023</v>
      </c>
      <c r="C22" s="47">
        <f>+'Ark1'!I2305</f>
        <v>80</v>
      </c>
      <c r="D22" s="86" t="s">
        <v>10</v>
      </c>
      <c r="E22" s="86" t="s">
        <v>9</v>
      </c>
      <c r="F22" s="47">
        <f>+'Ark1'!Q2305</f>
        <v>57</v>
      </c>
      <c r="G22" s="64">
        <f>+'Ark1'!R2305</f>
        <v>2038</v>
      </c>
      <c r="H22" s="64">
        <f>+'Ark1'!S2305</f>
        <v>2037</v>
      </c>
      <c r="I22" s="99">
        <f>+'Ark1'!T2305</f>
        <v>34.513124470787467</v>
      </c>
      <c r="J22" s="99">
        <f>+'Ark1'!U2305</f>
        <v>33.814752594354978</v>
      </c>
      <c r="K22" s="49">
        <f>+'Ark1'!W2305</f>
        <v>59.340697103583722</v>
      </c>
      <c r="L22" s="64">
        <f>+'Ark1'!Y2305</f>
        <v>135.04200196270861</v>
      </c>
      <c r="M22" s="64">
        <f>+'Ark1'!AA2305</f>
        <v>29.663065286876105</v>
      </c>
      <c r="N22" s="49">
        <f>+'Ark1'!AB2305</f>
        <v>3.5554072995013448</v>
      </c>
      <c r="O22" s="64">
        <f>+'Ark1'!AC2305</f>
        <v>-55.828630487599504</v>
      </c>
      <c r="P22" s="64">
        <f t="shared" si="0"/>
        <v>35.754385964912281</v>
      </c>
      <c r="Q22" s="49">
        <f>+'Ark1'!V2305</f>
        <v>6.4249263984298324</v>
      </c>
      <c r="R22" s="99">
        <f>+'Ark1'!X2305</f>
        <v>146.39982265450499</v>
      </c>
      <c r="S22" s="39"/>
      <c r="T22" s="4"/>
      <c r="U22" s="5"/>
      <c r="V22" s="5"/>
      <c r="W22"/>
      <c r="X22" s="1"/>
      <c r="Y22" s="1"/>
      <c r="AA22" s="9"/>
      <c r="AB22" s="9"/>
    </row>
    <row r="23" spans="1:28" ht="15.6">
      <c r="A23" s="39"/>
      <c r="B23" s="47">
        <f>+'Ark1'!C2306</f>
        <v>2023</v>
      </c>
      <c r="C23" s="47">
        <f>+'Ark1'!I2306</f>
        <v>81</v>
      </c>
      <c r="D23" s="86" t="s">
        <v>10</v>
      </c>
      <c r="E23" s="86" t="s">
        <v>57</v>
      </c>
      <c r="F23" s="47">
        <f>+'Ark1'!Q2306</f>
        <v>24</v>
      </c>
      <c r="G23" s="64">
        <f>+'Ark1'!R2306</f>
        <v>967</v>
      </c>
      <c r="H23" s="64">
        <f>+'Ark1'!S2306</f>
        <v>962</v>
      </c>
      <c r="I23" s="99">
        <f>+'Ark1'!T2306</f>
        <v>16.375952582557147</v>
      </c>
      <c r="J23" s="99">
        <f>+'Ark1'!U2306</f>
        <v>15.540696365034101</v>
      </c>
      <c r="K23" s="49">
        <f>+'Ark1'!W2306</f>
        <v>60.656964656964647</v>
      </c>
      <c r="L23" s="64">
        <f>+'Ark1'!Y2306</f>
        <v>130.80093071354676</v>
      </c>
      <c r="M23" s="64">
        <f>+'Ark1'!AA2306</f>
        <v>26.339007187368459</v>
      </c>
      <c r="N23" s="49">
        <f>+'Ark1'!AB2306</f>
        <v>3.9205729481792062</v>
      </c>
      <c r="O23" s="64">
        <f>+'Ark1'!AC2306</f>
        <v>-58.518185432283289</v>
      </c>
      <c r="P23" s="64">
        <f t="shared" si="0"/>
        <v>40.291666666666664</v>
      </c>
      <c r="Q23" s="49">
        <f>+'Ark1'!V2306</f>
        <v>3.8366080661840738</v>
      </c>
      <c r="R23" s="99">
        <f>+'Ark1'!X2306</f>
        <v>142.47132624719771</v>
      </c>
      <c r="S23" s="39"/>
      <c r="T23" s="4"/>
      <c r="U23" s="5"/>
      <c r="V23" s="5"/>
      <c r="W23"/>
      <c r="X23" s="1"/>
      <c r="Y23" s="1"/>
      <c r="AA23" s="9"/>
      <c r="AB23" s="9"/>
    </row>
    <row r="24" spans="1:28" ht="15.6">
      <c r="A24" s="39"/>
      <c r="B24" s="47">
        <f>+'Ark1'!C2307</f>
        <v>2023</v>
      </c>
      <c r="C24" s="47">
        <f>+'Ark1'!I2307</f>
        <v>83</v>
      </c>
      <c r="D24" s="86" t="s">
        <v>10</v>
      </c>
      <c r="E24" s="86" t="s">
        <v>407</v>
      </c>
      <c r="F24" s="47">
        <f>+'Ark1'!Q2307</f>
        <v>56</v>
      </c>
      <c r="G24" s="64">
        <f>+'Ark1'!R2307</f>
        <v>861</v>
      </c>
      <c r="H24" s="64">
        <f>+'Ark1'!S2307</f>
        <v>861</v>
      </c>
      <c r="I24" s="99">
        <f>+'Ark1'!T2307</f>
        <v>14.58086367485182</v>
      </c>
      <c r="J24" s="99">
        <f>+'Ark1'!U2307</f>
        <v>15.96540868255142</v>
      </c>
      <c r="K24" s="49">
        <f>+'Ark1'!W2307</f>
        <v>60.027874564459928</v>
      </c>
      <c r="L24" s="64">
        <f>+'Ark1'!Y2307</f>
        <v>150.91893147502907</v>
      </c>
      <c r="M24" s="64">
        <f>+'Ark1'!AA2307</f>
        <v>31.443503553184179</v>
      </c>
      <c r="N24" s="49">
        <f>+'Ark1'!AB2307</f>
        <v>4.3082896906543562</v>
      </c>
      <c r="O24" s="64">
        <f>+'Ark1'!AC2307</f>
        <v>-63.405784552296083</v>
      </c>
      <c r="P24" s="64">
        <f t="shared" si="0"/>
        <v>15.375</v>
      </c>
      <c r="Q24" s="49">
        <f>+'Ark1'!V2307</f>
        <v>4.4494773519163751</v>
      </c>
      <c r="R24" s="99">
        <f>+'Ark1'!X2307</f>
        <v>163.50913485918639</v>
      </c>
      <c r="S24" s="39"/>
      <c r="T24" s="4"/>
      <c r="U24" s="5"/>
      <c r="V24" s="5"/>
      <c r="W24"/>
      <c r="X24" s="1"/>
      <c r="Y24" s="1"/>
      <c r="AA24" s="9"/>
      <c r="AB24" s="9"/>
    </row>
    <row r="25" spans="1:28" ht="15.6">
      <c r="A25" s="39"/>
      <c r="B25">
        <f>+'Ark1'!C2308</f>
        <v>2022</v>
      </c>
      <c r="C25">
        <f>+'Ark1'!I2308</f>
        <v>6</v>
      </c>
      <c r="D25" s="52" t="s">
        <v>53</v>
      </c>
      <c r="E25" s="52" t="s">
        <v>378</v>
      </c>
      <c r="F25">
        <f>+'Ark1'!Q2308</f>
        <v>1</v>
      </c>
      <c r="G25" s="9">
        <f>+'Ark1'!R2308</f>
        <v>6</v>
      </c>
      <c r="H25" s="9">
        <f>+'Ark1'!S2308</f>
        <v>6</v>
      </c>
      <c r="I25" s="94">
        <f>+'Ark1'!T2308</f>
        <v>8.9780038904683584E-2</v>
      </c>
      <c r="J25" s="94">
        <f>+'Ark1'!U2308</f>
        <v>8.5757675707223049E-2</v>
      </c>
      <c r="K25" s="1">
        <f>+'Ark1'!W2308</f>
        <v>61.5</v>
      </c>
      <c r="L25" s="9">
        <f>+'Ark1'!Y2308</f>
        <v>130.18333333333331</v>
      </c>
      <c r="M25" s="9">
        <f>+'Ark1'!AA2308</f>
        <v>28.722431226404957</v>
      </c>
      <c r="N25" s="1">
        <f>+'Ark1'!AB2308</f>
        <v>3.2532035493238558</v>
      </c>
      <c r="O25" s="9">
        <f>+'Ark1'!AC2308</f>
        <v>-60.903665424839858</v>
      </c>
      <c r="P25" s="9">
        <f t="shared" si="0"/>
        <v>6</v>
      </c>
      <c r="Q25" s="1">
        <f>+'Ark1'!V2308</f>
        <v>2.3333333333333339</v>
      </c>
      <c r="R25" s="94">
        <f>+'Ark1'!X2308</f>
        <v>141.0436980859516</v>
      </c>
      <c r="S25" s="39"/>
      <c r="T25" s="4"/>
      <c r="U25" s="5"/>
      <c r="V25" s="5"/>
      <c r="W25"/>
      <c r="X25" s="11"/>
      <c r="Y25" s="11"/>
      <c r="AA25" s="9"/>
      <c r="AB25" s="9"/>
    </row>
    <row r="26" spans="1:28" ht="16.5" customHeight="1">
      <c r="A26" s="39"/>
      <c r="B26">
        <f>+'Ark1'!C2309</f>
        <v>2022</v>
      </c>
      <c r="C26">
        <f>+'Ark1'!I2309</f>
        <v>24</v>
      </c>
      <c r="D26" s="52" t="s">
        <v>53</v>
      </c>
      <c r="E26" s="52" t="s">
        <v>68</v>
      </c>
      <c r="F26">
        <f>+'Ark1'!Q2309</f>
        <v>3</v>
      </c>
      <c r="G26" s="9">
        <f>+'Ark1'!R2309</f>
        <v>5</v>
      </c>
      <c r="H26" s="9">
        <f>+'Ark1'!S2309</f>
        <v>5</v>
      </c>
      <c r="I26" s="94">
        <f>+'Ark1'!T2309</f>
        <v>7.481669908723626E-2</v>
      </c>
      <c r="J26" s="94">
        <f>+'Ark1'!U2309</f>
        <v>7.4196693436104674E-2</v>
      </c>
      <c r="K26" s="1">
        <f>+'Ark1'!W2309</f>
        <v>59</v>
      </c>
      <c r="L26" s="9">
        <f>+'Ark1'!Y2309</f>
        <v>135.16000000000003</v>
      </c>
      <c r="M26" s="9">
        <f>+'Ark1'!AA2309</f>
        <v>16.885686246048657</v>
      </c>
      <c r="N26" s="1">
        <f>+'Ark1'!AB2309</f>
        <v>0.63245553203367599</v>
      </c>
      <c r="O26" s="9">
        <f>+'Ark1'!AC2309</f>
        <v>-29.214999485252775</v>
      </c>
      <c r="P26" s="9">
        <f t="shared" si="0"/>
        <v>1.6666666666666667</v>
      </c>
      <c r="Q26" s="1">
        <f>+'Ark1'!V2309</f>
        <v>11.2</v>
      </c>
      <c r="R26" s="94">
        <f>+'Ark1'!X2309</f>
        <v>146.43553629469125</v>
      </c>
      <c r="S26" s="39"/>
      <c r="T26" s="4"/>
      <c r="U26" s="5"/>
      <c r="V26" s="5"/>
      <c r="W26"/>
      <c r="X26" s="11"/>
      <c r="Y26" s="11"/>
      <c r="AA26" s="9"/>
      <c r="AB26" s="9"/>
    </row>
    <row r="27" spans="1:28" ht="16.5" customHeight="1">
      <c r="A27" s="39"/>
      <c r="B27">
        <f>+'Ark1'!C2310</f>
        <v>2022</v>
      </c>
      <c r="C27">
        <f>+'Ark1'!I2310</f>
        <v>49</v>
      </c>
      <c r="D27" s="52" t="s">
        <v>53</v>
      </c>
      <c r="E27" s="52" t="s">
        <v>69</v>
      </c>
      <c r="F27">
        <f>+'Ark1'!Q2310</f>
        <v>116</v>
      </c>
      <c r="G27" s="9">
        <f>+'Ark1'!R2310</f>
        <v>2103</v>
      </c>
      <c r="H27" s="9">
        <f>+'Ark1'!S2310</f>
        <v>2093</v>
      </c>
      <c r="I27" s="94">
        <f>+'Ark1'!T2310</f>
        <v>31.467903636091577</v>
      </c>
      <c r="J27" s="94">
        <f>+'Ark1'!U2310</f>
        <v>32.021545015818994</v>
      </c>
      <c r="K27" s="1">
        <f>+'Ark1'!W2310</f>
        <v>59.331103678929765</v>
      </c>
      <c r="L27" s="9">
        <f>+'Ark1'!Y2310</f>
        <v>138.68728483119341</v>
      </c>
      <c r="M27" s="9">
        <f>+'Ark1'!AA2310</f>
        <v>30.108965744364841</v>
      </c>
      <c r="N27" s="1">
        <f>+'Ark1'!AB2310</f>
        <v>4.9621378281312447</v>
      </c>
      <c r="O27" s="9">
        <f>+'Ark1'!AC2310</f>
        <v>-61.932826371869488</v>
      </c>
      <c r="P27" s="9">
        <f t="shared" si="0"/>
        <v>18.129310344827587</v>
      </c>
      <c r="Q27" s="1">
        <f>+'Ark1'!V2310</f>
        <v>5.1179267712791248</v>
      </c>
      <c r="R27" s="94">
        <f>+'Ark1'!X2310</f>
        <v>150.8320209121882</v>
      </c>
      <c r="S27" s="39"/>
      <c r="T27" s="4"/>
      <c r="U27" s="5"/>
      <c r="V27" s="5"/>
      <c r="W27"/>
      <c r="X27" s="11"/>
      <c r="Y27" s="11"/>
      <c r="AA27" s="9"/>
      <c r="AB27" s="9"/>
    </row>
    <row r="28" spans="1:28">
      <c r="A28" s="39"/>
      <c r="B28">
        <f>+'Ark1'!C2311</f>
        <v>2022</v>
      </c>
      <c r="C28">
        <f>+'Ark1'!I2311</f>
        <v>80</v>
      </c>
      <c r="D28" s="52" t="s">
        <v>10</v>
      </c>
      <c r="E28" s="52" t="s">
        <v>9</v>
      </c>
      <c r="F28">
        <f>+'Ark1'!Q2311</f>
        <v>57</v>
      </c>
      <c r="G28" s="9">
        <f>+'Ark1'!R2311</f>
        <v>2122</v>
      </c>
      <c r="H28" s="9">
        <f>+'Ark1'!S2311</f>
        <v>2121</v>
      </c>
      <c r="I28" s="94">
        <f>+'Ark1'!T2311</f>
        <v>31.752207092623092</v>
      </c>
      <c r="J28" s="94">
        <f>+'Ark1'!U2311</f>
        <v>31.31640634255028</v>
      </c>
      <c r="K28" s="1">
        <f>+'Ark1'!W2311</f>
        <v>59.658180103724646</v>
      </c>
      <c r="L28" s="9">
        <f>+'Ark1'!Y2311</f>
        <v>134.418850141376</v>
      </c>
      <c r="M28" s="9">
        <f>+'Ark1'!AA2311</f>
        <v>27.68981723058592</v>
      </c>
      <c r="N28" s="1">
        <f>+'Ark1'!AB2311</f>
        <v>3.0147508308306445</v>
      </c>
      <c r="O28" s="9">
        <f>+'Ark1'!AC2311</f>
        <v>-46.051305158763192</v>
      </c>
      <c r="P28" s="9">
        <f t="shared" si="0"/>
        <v>37.228070175438596</v>
      </c>
      <c r="Q28" s="1">
        <f>+'Ark1'!V2311</f>
        <v>6.3407163053722897</v>
      </c>
      <c r="R28" s="94">
        <f>+'Ark1'!X2311</f>
        <v>145.67820174144256</v>
      </c>
      <c r="S28" s="39"/>
      <c r="T28" s="4"/>
      <c r="U28"/>
      <c r="V28"/>
      <c r="W28"/>
      <c r="X28" s="11"/>
      <c r="Y28" s="11"/>
      <c r="AA28" s="9"/>
      <c r="AB28" s="9"/>
    </row>
    <row r="29" spans="1:28" ht="17.25" customHeight="1">
      <c r="A29" s="39"/>
      <c r="B29">
        <f>+'Ark1'!C2312</f>
        <v>2022</v>
      </c>
      <c r="C29">
        <f>+'Ark1'!I2312</f>
        <v>81</v>
      </c>
      <c r="D29" s="52" t="s">
        <v>10</v>
      </c>
      <c r="E29" s="52" t="s">
        <v>57</v>
      </c>
      <c r="F29">
        <f>+'Ark1'!Q2312</f>
        <v>27</v>
      </c>
      <c r="G29" s="9">
        <f>+'Ark1'!R2312</f>
        <v>1098</v>
      </c>
      <c r="H29" s="9">
        <f>+'Ark1'!S2312</f>
        <v>1092</v>
      </c>
      <c r="I29" s="94">
        <f>+'Ark1'!T2312</f>
        <v>16.429747119557089</v>
      </c>
      <c r="J29" s="94">
        <f>+'Ark1'!U2312</f>
        <v>15.668183164517748</v>
      </c>
      <c r="K29" s="1">
        <f>+'Ark1'!W2312</f>
        <v>60.445054945054927</v>
      </c>
      <c r="L29" s="9">
        <f>+'Ark1'!Y2312</f>
        <v>129.97204007285976</v>
      </c>
      <c r="M29" s="9">
        <f>+'Ark1'!AA2312</f>
        <v>27.160375367611206</v>
      </c>
      <c r="N29" s="1">
        <f>+'Ark1'!AB2312</f>
        <v>4.4489064484123553</v>
      </c>
      <c r="O29" s="9">
        <f>+'Ark1'!AC2312</f>
        <v>-64.980544545732627</v>
      </c>
      <c r="P29" s="9">
        <f t="shared" si="0"/>
        <v>40.666666666666664</v>
      </c>
      <c r="Q29" s="1">
        <f>+'Ark1'!V2312</f>
        <v>4.0182149362477242</v>
      </c>
      <c r="R29" s="94">
        <f>+'Ark1'!X2312</f>
        <v>141.74042433105021</v>
      </c>
      <c r="S29" s="39"/>
      <c r="T29"/>
      <c r="U29"/>
      <c r="V29" s="5"/>
      <c r="W29"/>
      <c r="X29" s="11"/>
      <c r="Y29" s="11"/>
      <c r="AA29" s="9"/>
      <c r="AB29" s="9"/>
    </row>
    <row r="30" spans="1:28" ht="15.6">
      <c r="A30" s="39"/>
      <c r="B30">
        <f>+'Ark1'!C2313</f>
        <v>2022</v>
      </c>
      <c r="C30">
        <f>+'Ark1'!I2313</f>
        <v>83</v>
      </c>
      <c r="D30" s="52" t="s">
        <v>10</v>
      </c>
      <c r="E30" s="52" t="s">
        <v>407</v>
      </c>
      <c r="F30">
        <f>+'Ark1'!Q2313</f>
        <v>59</v>
      </c>
      <c r="G30" s="9">
        <f>+'Ark1'!R2313</f>
        <v>1349</v>
      </c>
      <c r="H30" s="9">
        <f>+'Ark1'!S2313</f>
        <v>1349</v>
      </c>
      <c r="I30" s="94">
        <f>+'Ark1'!T2313</f>
        <v>20.185545413736349</v>
      </c>
      <c r="J30" s="94">
        <f>+'Ark1'!U2313</f>
        <v>20.833911107969652</v>
      </c>
      <c r="K30" s="1">
        <f>+'Ark1'!W2313</f>
        <v>60.121571534469993</v>
      </c>
      <c r="L30" s="9">
        <f>+'Ark1'!Y2313</f>
        <v>140.6670867309119</v>
      </c>
      <c r="M30" s="9">
        <f>+'Ark1'!AA2313</f>
        <v>30.871778378643008</v>
      </c>
      <c r="N30" s="1">
        <f>+'Ark1'!AB2313</f>
        <v>4.2706839603003752</v>
      </c>
      <c r="O30" s="9">
        <f>+'Ark1'!AC2313</f>
        <v>-58.694954751058241</v>
      </c>
      <c r="P30" s="9">
        <f t="shared" si="0"/>
        <v>22.864406779661017</v>
      </c>
      <c r="Q30" s="1">
        <f>+'Ark1'!V2313</f>
        <v>4.1853224610822819</v>
      </c>
      <c r="R30" s="94">
        <f>+'Ark1'!X2313</f>
        <v>152.40204412883165</v>
      </c>
      <c r="S30" s="39"/>
      <c r="T30" s="2"/>
      <c r="U30"/>
      <c r="V30"/>
      <c r="W30"/>
      <c r="X30" s="11"/>
      <c r="Y30" s="11"/>
      <c r="AA30" s="9"/>
      <c r="AB30" s="9"/>
    </row>
    <row r="31" spans="1:28" ht="15.6">
      <c r="A31" s="39"/>
      <c r="B31" s="47">
        <f>+'Ark1'!C2314</f>
        <v>2021</v>
      </c>
      <c r="C31" s="47">
        <f>+'Ark1'!I2314</f>
        <v>6</v>
      </c>
      <c r="D31" s="86" t="s">
        <v>53</v>
      </c>
      <c r="E31" s="86" t="s">
        <v>378</v>
      </c>
      <c r="F31" s="47">
        <f>+'Ark1'!Q2314</f>
        <v>4</v>
      </c>
      <c r="G31" s="64">
        <f>+'Ark1'!R2314</f>
        <v>12</v>
      </c>
      <c r="H31" s="64">
        <f>+'Ark1'!S2314</f>
        <v>12</v>
      </c>
      <c r="I31" s="99">
        <f>+'Ark1'!T2314</f>
        <v>0.1874844739420016</v>
      </c>
      <c r="J31" s="99">
        <f>+'Ark1'!U2314</f>
        <v>0.21541615519238724</v>
      </c>
      <c r="K31" s="49">
        <f>+'Ark1'!W2314</f>
        <v>56.5</v>
      </c>
      <c r="L31" s="64">
        <f>+'Ark1'!Y2314</f>
        <v>156.22083333333339</v>
      </c>
      <c r="M31" s="64">
        <f>+'Ark1'!AA2314</f>
        <v>46.174337652411246</v>
      </c>
      <c r="N31" s="49">
        <f>+'Ark1'!AB2314</f>
        <v>3.0138568866708551</v>
      </c>
      <c r="O31" s="64">
        <f>+'Ark1'!AC2314</f>
        <v>-60.560644869709478</v>
      </c>
      <c r="P31" s="64">
        <f t="shared" si="0"/>
        <v>3</v>
      </c>
      <c r="Q31" s="49">
        <f>+'Ark1'!V2314</f>
        <v>13.75</v>
      </c>
      <c r="R31" s="99">
        <f>+'Ark1'!X2314</f>
        <v>169.25334055615747</v>
      </c>
      <c r="S31" s="39"/>
      <c r="T31" s="2"/>
      <c r="U31"/>
      <c r="V31"/>
      <c r="W31"/>
      <c r="X31" s="11"/>
      <c r="Y31" s="11"/>
      <c r="AA31" s="9"/>
      <c r="AB31" s="9"/>
    </row>
    <row r="32" spans="1:28" ht="21">
      <c r="A32" s="39"/>
      <c r="B32" s="47">
        <f>+'Ark1'!C2315</f>
        <v>2021</v>
      </c>
      <c r="C32" s="47">
        <f>+'Ark1'!I2315</f>
        <v>24</v>
      </c>
      <c r="D32" s="86" t="s">
        <v>53</v>
      </c>
      <c r="E32" s="86" t="s">
        <v>68</v>
      </c>
      <c r="F32" s="47">
        <f>+'Ark1'!Q2315</f>
        <v>4</v>
      </c>
      <c r="G32" s="64">
        <f>+'Ark1'!R2315</f>
        <v>11</v>
      </c>
      <c r="H32" s="64">
        <f>+'Ark1'!S2315</f>
        <v>11</v>
      </c>
      <c r="I32" s="99">
        <f>+'Ark1'!T2315</f>
        <v>0.17186076778016821</v>
      </c>
      <c r="J32" s="99">
        <f>+'Ark1'!U2315</f>
        <v>0.15280740574231802</v>
      </c>
      <c r="K32" s="49">
        <f>+'Ark1'!W2315</f>
        <v>59.454545454545446</v>
      </c>
      <c r="L32" s="64">
        <f>+'Ark1'!Y2315</f>
        <v>120.8909090909091</v>
      </c>
      <c r="M32" s="64">
        <f>+'Ark1'!AA2315</f>
        <v>17.60213388641758</v>
      </c>
      <c r="N32" s="49">
        <f>+'Ark1'!AB2315</f>
        <v>0.98752549920032384</v>
      </c>
      <c r="O32" s="64">
        <f>+'Ark1'!AC2315</f>
        <v>-12.527996134465395</v>
      </c>
      <c r="P32" s="64">
        <f t="shared" si="0"/>
        <v>2.75</v>
      </c>
      <c r="Q32" s="49">
        <f>+'Ark1'!V2315</f>
        <v>16.181818181818183</v>
      </c>
      <c r="R32" s="99">
        <f>+'Ark1'!X2315</f>
        <v>130.97606618733377</v>
      </c>
      <c r="S32" s="39"/>
      <c r="T32" s="12"/>
      <c r="U32"/>
      <c r="V32"/>
      <c r="W32"/>
      <c r="X32" s="50"/>
      <c r="Y32" s="50"/>
      <c r="AA32" s="9"/>
      <c r="AB32" s="9"/>
    </row>
    <row r="33" spans="1:26" ht="15.6">
      <c r="A33" s="39"/>
      <c r="B33" s="47">
        <f>+'Ark1'!C2316</f>
        <v>2021</v>
      </c>
      <c r="C33" s="47">
        <f>+'Ark1'!I2316</f>
        <v>49</v>
      </c>
      <c r="D33" s="86" t="s">
        <v>53</v>
      </c>
      <c r="E33" s="86" t="s">
        <v>69</v>
      </c>
      <c r="F33" s="47">
        <f>+'Ark1'!Q2316</f>
        <v>122</v>
      </c>
      <c r="G33" s="64">
        <f>+'Ark1'!R2316</f>
        <v>2101</v>
      </c>
      <c r="H33" s="64">
        <f>+'Ark1'!S2316</f>
        <v>2092</v>
      </c>
      <c r="I33" s="99">
        <f>+'Ark1'!T2316</f>
        <v>32.825406646012127</v>
      </c>
      <c r="J33" s="99">
        <f>+'Ark1'!U2316</f>
        <v>33.002151415201368</v>
      </c>
      <c r="K33" s="49">
        <f>+'Ark1'!W2316</f>
        <v>57.253824091778199</v>
      </c>
      <c r="L33" s="64">
        <f>+'Ark1'!Y2316</f>
        <v>136.6967301285103</v>
      </c>
      <c r="M33" s="64">
        <f>+'Ark1'!AA2316</f>
        <v>27.769057478847358</v>
      </c>
      <c r="N33" s="49">
        <f>+'Ark1'!AB2316</f>
        <v>4.4751394974500238</v>
      </c>
      <c r="O33" s="64">
        <f>+'Ark1'!AC2316</f>
        <v>-60.593861051594281</v>
      </c>
      <c r="P33" s="64">
        <f t="shared" si="0"/>
        <v>17.221311475409838</v>
      </c>
      <c r="Q33" s="49">
        <f>+'Ark1'!V2316</f>
        <v>13.852927177534511</v>
      </c>
      <c r="R33" s="99">
        <f>+'Ark1'!X2316</f>
        <v>148.52304763299523</v>
      </c>
      <c r="S33" s="39"/>
      <c r="T33" s="2"/>
      <c r="U33" s="4"/>
      <c r="V33" s="4"/>
      <c r="W33"/>
      <c r="Y33"/>
      <c r="Z33"/>
    </row>
    <row r="34" spans="1:26" ht="15.6">
      <c r="A34" s="39"/>
      <c r="B34" s="47">
        <f>+'Ark1'!C2317</f>
        <v>2021</v>
      </c>
      <c r="C34" s="47">
        <f>+'Ark1'!I2317</f>
        <v>80</v>
      </c>
      <c r="D34" s="86" t="s">
        <v>10</v>
      </c>
      <c r="E34" s="86" t="s">
        <v>9</v>
      </c>
      <c r="F34" s="47">
        <f>+'Ark1'!Q2317</f>
        <v>59</v>
      </c>
      <c r="G34" s="64">
        <f>+'Ark1'!R2317</f>
        <v>2098</v>
      </c>
      <c r="H34" s="64">
        <f>+'Ark1'!S2317</f>
        <v>2098</v>
      </c>
      <c r="I34" s="99">
        <f>+'Ark1'!T2317</f>
        <v>32.778535527526614</v>
      </c>
      <c r="J34" s="99">
        <f>+'Ark1'!U2317</f>
        <v>32.715171569116904</v>
      </c>
      <c r="K34" s="49">
        <f>+'Ark1'!W2317</f>
        <v>57.970924690181135</v>
      </c>
      <c r="L34" s="64">
        <f>+'Ark1'!Y2317</f>
        <v>135.70181124880816</v>
      </c>
      <c r="M34" s="64">
        <f>+'Ark1'!AA2317</f>
        <v>29.036839894795072</v>
      </c>
      <c r="N34" s="49">
        <f>+'Ark1'!AB2317</f>
        <v>3.2389157177580055</v>
      </c>
      <c r="O34" s="64">
        <f>+'Ark1'!AC2317</f>
        <v>-60.514170191952601</v>
      </c>
      <c r="P34" s="64">
        <f t="shared" si="0"/>
        <v>35.559322033898304</v>
      </c>
      <c r="Q34" s="49">
        <f>+'Ark1'!V2317</f>
        <v>14.5791229742612</v>
      </c>
      <c r="R34" s="99">
        <f>+'Ark1'!X2317</f>
        <v>147.02254739849215</v>
      </c>
      <c r="S34" s="39"/>
      <c r="T34" s="4"/>
      <c r="U34" s="1"/>
      <c r="V34" s="18"/>
      <c r="W34"/>
      <c r="X34" s="1"/>
      <c r="Y34" s="5"/>
      <c r="Z34"/>
    </row>
    <row r="35" spans="1:26" ht="15.6">
      <c r="A35" s="39"/>
      <c r="B35" s="47">
        <f>+'Ark1'!C2318</f>
        <v>2021</v>
      </c>
      <c r="C35" s="47">
        <f>+'Ark1'!I2318</f>
        <v>81</v>
      </c>
      <c r="D35" s="86" t="s">
        <v>10</v>
      </c>
      <c r="E35" s="86" t="s">
        <v>57</v>
      </c>
      <c r="F35" s="47">
        <f>+'Ark1'!Q2318</f>
        <v>28</v>
      </c>
      <c r="G35" s="64">
        <f>+'Ark1'!R2318</f>
        <v>1090</v>
      </c>
      <c r="H35" s="64">
        <f>+'Ark1'!S2318</f>
        <v>1087</v>
      </c>
      <c r="I35" s="99">
        <f>+'Ark1'!T2318</f>
        <v>17.029839716398492</v>
      </c>
      <c r="J35" s="99">
        <f>+'Ark1'!U2318</f>
        <v>16.141348022394325</v>
      </c>
      <c r="K35" s="49">
        <f>+'Ark1'!W2318</f>
        <v>58.041398344066238</v>
      </c>
      <c r="L35" s="64">
        <f>+'Ark1'!Y2318</f>
        <v>128.87100917431189</v>
      </c>
      <c r="M35" s="64">
        <f>+'Ark1'!AA2318</f>
        <v>24.984099935680735</v>
      </c>
      <c r="N35" s="49">
        <f>+'Ark1'!AB2318</f>
        <v>3.8931375326029527</v>
      </c>
      <c r="O35" s="64">
        <f>+'Ark1'!AC2318</f>
        <v>-61.242202621113996</v>
      </c>
      <c r="P35" s="64">
        <f t="shared" si="0"/>
        <v>38.928571428571431</v>
      </c>
      <c r="Q35" s="49">
        <f>+'Ark1'!V2318</f>
        <v>14.453211009174311</v>
      </c>
      <c r="R35" s="99">
        <f>+'Ark1'!X2318</f>
        <v>140.17175743238545</v>
      </c>
      <c r="S35" s="39"/>
      <c r="T35" s="4"/>
      <c r="U35" s="1"/>
      <c r="V35" s="18"/>
      <c r="W35"/>
      <c r="Y35"/>
      <c r="Z35"/>
    </row>
    <row r="36" spans="1:26" ht="15.6">
      <c r="A36" s="39"/>
      <c r="B36" s="47">
        <f>+'Ark1'!C2319</f>
        <v>2021</v>
      </c>
      <c r="C36" s="47">
        <f>+'Ark1'!I2319</f>
        <v>83</v>
      </c>
      <c r="D36" s="86" t="s">
        <v>10</v>
      </c>
      <c r="E36" s="86" t="s">
        <v>407</v>
      </c>
      <c r="F36" s="47">
        <f>+'Ark1'!Q2319</f>
        <v>62</v>
      </c>
      <c r="G36" s="64">
        <f>+'Ark1'!R2319</f>
        <v>1088.53</v>
      </c>
      <c r="H36" s="64">
        <f>+'Ark1'!S2319</f>
        <v>1088.53</v>
      </c>
      <c r="I36" s="99">
        <f>+'Ark1'!T2319</f>
        <v>17.006872868340587</v>
      </c>
      <c r="J36" s="99">
        <f>+'Ark1'!U2319</f>
        <v>17.773105432352693</v>
      </c>
      <c r="K36" s="49">
        <f>+'Ark1'!W2319</f>
        <v>57.912404802807472</v>
      </c>
      <c r="L36" s="64">
        <f>+'Ark1'!Y2319</f>
        <v>142.09043388790397</v>
      </c>
      <c r="M36" s="64">
        <f>+'Ark1'!AA2319</f>
        <v>29.222524706388729</v>
      </c>
      <c r="N36" s="49">
        <f>+'Ark1'!AB2319</f>
        <v>4.3929247074026225</v>
      </c>
      <c r="O36" s="64">
        <f>+'Ark1'!AC2319</f>
        <v>-65.340354568844646</v>
      </c>
      <c r="P36" s="64">
        <f t="shared" si="0"/>
        <v>17.556935483870966</v>
      </c>
      <c r="Q36" s="49">
        <f>+'Ark1'!V2319</f>
        <v>14.574710848575604</v>
      </c>
      <c r="R36" s="99">
        <f>+'Ark1'!X2319</f>
        <v>153.94413205623411</v>
      </c>
      <c r="S36" s="39"/>
      <c r="T36" s="4"/>
      <c r="U36" s="1"/>
      <c r="V36" s="18"/>
      <c r="W36"/>
      <c r="Y36"/>
      <c r="Z36"/>
    </row>
    <row r="37" spans="1:26" ht="15.6">
      <c r="A37" s="39"/>
      <c r="B37">
        <f>+'Ark1'!C2320</f>
        <v>2020</v>
      </c>
      <c r="C37">
        <f>+'Ark1'!I2320</f>
        <v>6</v>
      </c>
      <c r="D37" s="52" t="s">
        <v>53</v>
      </c>
      <c r="E37" s="52" t="s">
        <v>378</v>
      </c>
      <c r="F37">
        <f>+'Ark1'!Q2320</f>
        <v>2</v>
      </c>
      <c r="G37" s="9">
        <f>+'Ark1'!R2320</f>
        <v>4</v>
      </c>
      <c r="H37" s="9">
        <f>+'Ark1'!S2320</f>
        <v>4</v>
      </c>
      <c r="I37" s="94">
        <f>+'Ark1'!T2320</f>
        <v>6.0231892787230845E-2</v>
      </c>
      <c r="J37" s="94">
        <f>+'Ark1'!U2320</f>
        <v>5.1203101563006816E-2</v>
      </c>
      <c r="K37" s="1">
        <f>+'Ark1'!W2320</f>
        <v>57.75</v>
      </c>
      <c r="L37" s="9">
        <f>+'Ark1'!Y2320</f>
        <v>112.82250000000002</v>
      </c>
      <c r="M37" s="9">
        <f>+'Ark1'!AA2320</f>
        <v>28.813616898091801</v>
      </c>
      <c r="N37" s="1">
        <f>+'Ark1'!AB2320</f>
        <v>1.4790199457749036</v>
      </c>
      <c r="O37" s="9">
        <f>+'Ark1'!AC2320</f>
        <v>-0.93714990846435231</v>
      </c>
      <c r="P37" s="9">
        <f t="shared" si="0"/>
        <v>2</v>
      </c>
      <c r="Q37" s="1">
        <f>+'Ark1'!V2320</f>
        <v>14.75</v>
      </c>
      <c r="R37" s="94">
        <f>+'Ark1'!X2320</f>
        <v>122.23456121343445</v>
      </c>
      <c r="S37" s="39"/>
      <c r="T37" s="4"/>
      <c r="U37" s="1"/>
      <c r="V37" s="18"/>
      <c r="W37"/>
      <c r="Y37"/>
      <c r="Z37"/>
    </row>
    <row r="38" spans="1:26" ht="15.6">
      <c r="A38" s="39"/>
      <c r="B38">
        <f>+'Ark1'!C2321</f>
        <v>2020</v>
      </c>
      <c r="C38">
        <f>+'Ark1'!I2321</f>
        <v>24</v>
      </c>
      <c r="D38" s="52" t="s">
        <v>53</v>
      </c>
      <c r="E38" s="52" t="s">
        <v>68</v>
      </c>
      <c r="F38">
        <f>+'Ark1'!Q2321</f>
        <v>2</v>
      </c>
      <c r="G38" s="9">
        <f>+'Ark1'!R2321</f>
        <v>2</v>
      </c>
      <c r="H38" s="9">
        <f>+'Ark1'!S2321</f>
        <v>2</v>
      </c>
      <c r="I38" s="94">
        <f>+'Ark1'!T2321</f>
        <v>3.0115946393615423E-2</v>
      </c>
      <c r="J38" s="94">
        <f>+'Ark1'!U2321</f>
        <v>3.4446279852265442E-2</v>
      </c>
      <c r="K38" s="1">
        <f>+'Ark1'!W2321</f>
        <v>59</v>
      </c>
      <c r="L38" s="9">
        <f>+'Ark1'!Y2321</f>
        <v>151.80000000000001</v>
      </c>
      <c r="M38" s="9">
        <f>+'Ark1'!AA2321</f>
        <v>7.0999999999997314</v>
      </c>
      <c r="N38" s="1">
        <f>+'Ark1'!AB2321</f>
        <v>4</v>
      </c>
      <c r="O38" s="9">
        <f>+'Ark1'!AC2321</f>
        <v>-100.00000000000888</v>
      </c>
      <c r="P38" s="9">
        <f t="shared" si="0"/>
        <v>1</v>
      </c>
      <c r="Q38" s="1">
        <f>+'Ark1'!V2321</f>
        <v>15.5</v>
      </c>
      <c r="R38" s="94">
        <f>+'Ark1'!X2321</f>
        <v>164.46370530877573</v>
      </c>
      <c r="S38" s="39"/>
      <c r="T38" s="4"/>
      <c r="U38" s="11"/>
      <c r="V38" s="18"/>
      <c r="W38"/>
      <c r="Y38"/>
      <c r="Z38"/>
    </row>
    <row r="39" spans="1:26" ht="15.6">
      <c r="A39" s="39"/>
      <c r="B39">
        <f>+'Ark1'!C2322</f>
        <v>2020</v>
      </c>
      <c r="C39">
        <f>+'Ark1'!I2322</f>
        <v>49</v>
      </c>
      <c r="D39" s="52" t="s">
        <v>53</v>
      </c>
      <c r="E39" s="52" t="s">
        <v>69</v>
      </c>
      <c r="F39">
        <f>+'Ark1'!Q2322</f>
        <v>127</v>
      </c>
      <c r="G39" s="9">
        <f>+'Ark1'!R2322</f>
        <v>2437</v>
      </c>
      <c r="H39" s="9">
        <f>+'Ark1'!S2322</f>
        <v>2432</v>
      </c>
      <c r="I39" s="94">
        <f>+'Ark1'!T2322</f>
        <v>36.696280680620383</v>
      </c>
      <c r="J39" s="94">
        <f>+'Ark1'!U2322</f>
        <v>36.80063088883459</v>
      </c>
      <c r="K39" s="1">
        <f>+'Ark1'!W2322</f>
        <v>57.335115131578952</v>
      </c>
      <c r="L39" s="9">
        <f>+'Ark1'!Y2322</f>
        <v>133.09421419778397</v>
      </c>
      <c r="M39" s="9">
        <f>+'Ark1'!AA2322</f>
        <v>27.822685047502343</v>
      </c>
      <c r="N39" s="1">
        <f>+'Ark1'!AB2322</f>
        <v>4.264289115946081</v>
      </c>
      <c r="O39" s="9">
        <f>+'Ark1'!AC2322</f>
        <v>-57.866831032197531</v>
      </c>
      <c r="P39" s="9">
        <f t="shared" si="0"/>
        <v>19.188976377952756</v>
      </c>
      <c r="Q39" s="1">
        <f>+'Ark1'!V2322</f>
        <v>14.039803036520311</v>
      </c>
      <c r="R39" s="94">
        <f>+'Ark1'!X2322</f>
        <v>144.44899884455577</v>
      </c>
      <c r="S39" s="39"/>
      <c r="T39" s="4"/>
      <c r="U39" s="11"/>
      <c r="V39" s="18"/>
      <c r="W39"/>
      <c r="Y39"/>
      <c r="Z39"/>
    </row>
    <row r="40" spans="1:26" ht="15.6">
      <c r="A40" s="39"/>
      <c r="B40">
        <f>+'Ark1'!C2323</f>
        <v>2020</v>
      </c>
      <c r="C40">
        <f>+'Ark1'!I2323</f>
        <v>80</v>
      </c>
      <c r="D40" s="52" t="s">
        <v>10</v>
      </c>
      <c r="E40" s="52" t="s">
        <v>9</v>
      </c>
      <c r="F40">
        <f>+'Ark1'!Q2323</f>
        <v>58</v>
      </c>
      <c r="G40" s="9">
        <f>+'Ark1'!R2323</f>
        <v>2086</v>
      </c>
      <c r="H40" s="9">
        <f>+'Ark1'!S2323</f>
        <v>2086</v>
      </c>
      <c r="I40" s="94">
        <f>+'Ark1'!T2323</f>
        <v>31.410932088540875</v>
      </c>
      <c r="J40" s="94">
        <f>+'Ark1'!U2323</f>
        <v>31.338285965595094</v>
      </c>
      <c r="K40" s="1">
        <f>+'Ark1'!W2323</f>
        <v>58.299616490891651</v>
      </c>
      <c r="L40" s="9">
        <f>+'Ark1'!Y2323</f>
        <v>132.40987535953971</v>
      </c>
      <c r="M40" s="9">
        <f>+'Ark1'!AA2323</f>
        <v>27.888320773308351</v>
      </c>
      <c r="N40" s="1">
        <f>+'Ark1'!AB2323</f>
        <v>3.2684126767145139</v>
      </c>
      <c r="O40" s="9">
        <f>+'Ark1'!AC2323</f>
        <v>-56.314955223355248</v>
      </c>
      <c r="P40" s="9">
        <f t="shared" si="0"/>
        <v>35.96551724137931</v>
      </c>
      <c r="Q40" s="1">
        <f>+'Ark1'!V2323</f>
        <v>14.805369127516775</v>
      </c>
      <c r="R40" s="94">
        <f>+'Ark1'!X2323</f>
        <v>143.45598630502698</v>
      </c>
      <c r="S40" s="39"/>
      <c r="T40" s="4"/>
      <c r="U40" s="11"/>
      <c r="V40" s="18"/>
      <c r="W40"/>
      <c r="Y40"/>
      <c r="Z40"/>
    </row>
    <row r="41" spans="1:26" ht="15.6">
      <c r="A41" s="39"/>
      <c r="B41">
        <f>+'Ark1'!C2324</f>
        <v>2020</v>
      </c>
      <c r="C41">
        <f>+'Ark1'!I2324</f>
        <v>81</v>
      </c>
      <c r="D41" s="52" t="s">
        <v>10</v>
      </c>
      <c r="E41" s="52" t="s">
        <v>57</v>
      </c>
      <c r="F41">
        <f>+'Ark1'!Q2324</f>
        <v>25</v>
      </c>
      <c r="G41" s="9">
        <f>+'Ark1'!R2324</f>
        <v>1057</v>
      </c>
      <c r="H41" s="9">
        <f>+'Ark1'!S2324</f>
        <v>1050</v>
      </c>
      <c r="I41" s="94">
        <f>+'Ark1'!T2324</f>
        <v>15.916277669025755</v>
      </c>
      <c r="J41" s="94">
        <f>+'Ark1'!U2324</f>
        <v>15.830402856163911</v>
      </c>
      <c r="K41" s="1">
        <f>+'Ark1'!W2324</f>
        <v>57.283809523809524</v>
      </c>
      <c r="L41" s="9">
        <f>+'Ark1'!Y2324</f>
        <v>132.00075685903499</v>
      </c>
      <c r="M41" s="9">
        <f>+'Ark1'!AA2324</f>
        <v>25.755723014330567</v>
      </c>
      <c r="N41" s="1">
        <f>+'Ark1'!AB2324</f>
        <v>4.3336364101234315</v>
      </c>
      <c r="O41" s="9">
        <f>+'Ark1'!AC2324</f>
        <v>-61.193229018618737</v>
      </c>
      <c r="P41" s="9">
        <f t="shared" si="0"/>
        <v>42.28</v>
      </c>
      <c r="Q41" s="1">
        <f>+'Ark1'!V2324</f>
        <v>13.993377483443711</v>
      </c>
      <c r="R41" s="94">
        <f>+'Ark1'!X2324</f>
        <v>144.3380609689722</v>
      </c>
      <c r="S41" s="39"/>
      <c r="T41" s="4"/>
      <c r="U41" s="11"/>
      <c r="V41" s="18"/>
      <c r="W41"/>
      <c r="Y41"/>
      <c r="Z41"/>
    </row>
    <row r="42" spans="1:26" ht="15.6">
      <c r="A42" s="39"/>
      <c r="B42">
        <f>+'Ark1'!C2325</f>
        <v>2020</v>
      </c>
      <c r="C42">
        <f>+'Ark1'!I2325</f>
        <v>83</v>
      </c>
      <c r="D42" s="52" t="s">
        <v>10</v>
      </c>
      <c r="E42" s="52" t="s">
        <v>407</v>
      </c>
      <c r="F42">
        <f>+'Ark1'!Q2325</f>
        <v>61</v>
      </c>
      <c r="G42" s="9">
        <f>+'Ark1'!R2325</f>
        <v>1055</v>
      </c>
      <c r="H42" s="9">
        <f>+'Ark1'!S2325</f>
        <v>1055</v>
      </c>
      <c r="I42" s="94">
        <f>+'Ark1'!T2325</f>
        <v>15.886161722632128</v>
      </c>
      <c r="J42" s="94">
        <f>+'Ark1'!U2325</f>
        <v>15.945030907991123</v>
      </c>
      <c r="K42" s="1">
        <f>+'Ark1'!W2325</f>
        <v>59.025592417061617</v>
      </c>
      <c r="L42" s="9">
        <f>+'Ark1'!Y2325</f>
        <v>133.20862559241698</v>
      </c>
      <c r="M42" s="9">
        <f>+'Ark1'!AA2325</f>
        <v>28.820544467777196</v>
      </c>
      <c r="N42" s="1">
        <f>+'Ark1'!AB2325</f>
        <v>4.1221065112149118</v>
      </c>
      <c r="O42" s="9">
        <f>+'Ark1'!AC2325</f>
        <v>-58.381523707762959</v>
      </c>
      <c r="P42" s="9">
        <f t="shared" si="0"/>
        <v>17.295081967213115</v>
      </c>
      <c r="Q42" s="1">
        <f>+'Ark1'!V2325</f>
        <v>15.174407582938388</v>
      </c>
      <c r="R42" s="94">
        <f>+'Ark1'!X2325</f>
        <v>144.32137117271628</v>
      </c>
      <c r="S42" s="39"/>
      <c r="T42" s="4"/>
      <c r="U42" s="5"/>
      <c r="V42" s="18"/>
      <c r="W42"/>
      <c r="Y42"/>
      <c r="Z42"/>
    </row>
    <row r="43" spans="1:26" ht="15.6">
      <c r="A43" s="39"/>
      <c r="B43" s="47">
        <f>+'Ark1'!C2326</f>
        <v>2019</v>
      </c>
      <c r="C43" s="47">
        <f>+'Ark1'!I2326</f>
        <v>6</v>
      </c>
      <c r="D43" s="86" t="s">
        <v>53</v>
      </c>
      <c r="E43" s="86" t="s">
        <v>378</v>
      </c>
      <c r="F43" s="47">
        <f>+'Ark1'!Q2326</f>
        <v>5</v>
      </c>
      <c r="G43" s="64">
        <f>+'Ark1'!R2326</f>
        <v>15</v>
      </c>
      <c r="H43" s="64">
        <f>+'Ark1'!S2326</f>
        <v>15</v>
      </c>
      <c r="I43" s="99">
        <f>+'Ark1'!T2326</f>
        <v>0.18011527377521611</v>
      </c>
      <c r="J43" s="99">
        <f>+'Ark1'!U2326</f>
        <v>0.18690161037717901</v>
      </c>
      <c r="K43" s="49">
        <f>+'Ark1'!W2326</f>
        <v>55.266666666666652</v>
      </c>
      <c r="L43" s="64">
        <f>+'Ark1'!Y2326</f>
        <v>139.96</v>
      </c>
      <c r="M43" s="64">
        <f>+'Ark1'!AA2326</f>
        <v>27.419647457009088</v>
      </c>
      <c r="N43" s="49">
        <f>+'Ark1'!AB2326</f>
        <v>5.6387547876774722</v>
      </c>
      <c r="O43" s="64">
        <f>+'Ark1'!AC2326</f>
        <v>-45.806509525505753</v>
      </c>
      <c r="P43" s="64">
        <f t="shared" si="0"/>
        <v>3</v>
      </c>
      <c r="Q43" s="49">
        <f>+'Ark1'!V2326</f>
        <v>13</v>
      </c>
      <c r="R43" s="99">
        <f>+'Ark1'!X2326</f>
        <v>151.63596966413877</v>
      </c>
      <c r="S43" s="39"/>
      <c r="T43" s="4"/>
      <c r="U43" s="5"/>
      <c r="V43" s="18"/>
      <c r="W43"/>
      <c r="Y43"/>
      <c r="Z43"/>
    </row>
    <row r="44" spans="1:26" ht="15.6">
      <c r="A44" s="39"/>
      <c r="B44" s="47">
        <f>+'Ark1'!C2327</f>
        <v>2019</v>
      </c>
      <c r="C44" s="47">
        <f>+'Ark1'!I2327</f>
        <v>24</v>
      </c>
      <c r="D44" s="86" t="s">
        <v>53</v>
      </c>
      <c r="E44" s="86" t="s">
        <v>68</v>
      </c>
      <c r="F44" s="47">
        <f>+'Ark1'!Q2327</f>
        <v>6</v>
      </c>
      <c r="G44" s="64">
        <f>+'Ark1'!R2327</f>
        <v>13</v>
      </c>
      <c r="H44" s="64">
        <f>+'Ark1'!S2327</f>
        <v>13</v>
      </c>
      <c r="I44" s="99">
        <f>+'Ark1'!T2327</f>
        <v>0.15609990393852063</v>
      </c>
      <c r="J44" s="99">
        <f>+'Ark1'!U2327</f>
        <v>0.17474063106045867</v>
      </c>
      <c r="K44" s="49">
        <f>+'Ark1'!W2327</f>
        <v>57.923076923076913</v>
      </c>
      <c r="L44" s="64">
        <f>+'Ark1'!Y2327</f>
        <v>150.98461538461541</v>
      </c>
      <c r="M44" s="64">
        <f>+'Ark1'!AA2327</f>
        <v>22.486571929926445</v>
      </c>
      <c r="N44" s="49">
        <f>+'Ark1'!AB2327</f>
        <v>1.9791815892721156</v>
      </c>
      <c r="O44" s="64">
        <f>+'Ark1'!AC2327</f>
        <v>-32.686966140566653</v>
      </c>
      <c r="P44" s="64">
        <f t="shared" si="0"/>
        <v>2.1666666666666665</v>
      </c>
      <c r="Q44" s="49">
        <f>+'Ark1'!V2327</f>
        <v>14</v>
      </c>
      <c r="R44" s="99">
        <f>+'Ark1'!X2327</f>
        <v>163.58029835819653</v>
      </c>
      <c r="S44" s="39"/>
      <c r="T44" s="4"/>
      <c r="U44" s="5"/>
      <c r="V44" s="18"/>
      <c r="W44"/>
      <c r="Y44"/>
      <c r="Z44"/>
    </row>
    <row r="45" spans="1:26" ht="15.6">
      <c r="A45" s="39"/>
      <c r="B45" s="47">
        <f>+'Ark1'!C2328</f>
        <v>2019</v>
      </c>
      <c r="C45" s="47">
        <f>+'Ark1'!I2328</f>
        <v>49</v>
      </c>
      <c r="D45" s="86" t="s">
        <v>53</v>
      </c>
      <c r="E45" s="86" t="s">
        <v>69</v>
      </c>
      <c r="F45" s="47">
        <f>+'Ark1'!Q2328</f>
        <v>140</v>
      </c>
      <c r="G45" s="64">
        <f>+'Ark1'!R2328</f>
        <v>2441</v>
      </c>
      <c r="H45" s="64">
        <f>+'Ark1'!S2328</f>
        <v>2434</v>
      </c>
      <c r="I45" s="99">
        <f>+'Ark1'!T2328</f>
        <v>29.310758885686841</v>
      </c>
      <c r="J45" s="99">
        <f>+'Ark1'!U2328</f>
        <v>29.011645339549567</v>
      </c>
      <c r="K45" s="49">
        <f>+'Ark1'!W2328</f>
        <v>57.403861955628599</v>
      </c>
      <c r="L45" s="64">
        <f>+'Ark1'!Y2328</f>
        <v>133.50167963949235</v>
      </c>
      <c r="M45" s="64">
        <f>+'Ark1'!AA2328</f>
        <v>27.724821030924801</v>
      </c>
      <c r="N45" s="49">
        <f>+'Ark1'!AB2328</f>
        <v>4.3310047536924898</v>
      </c>
      <c r="O45" s="64">
        <f>+'Ark1'!AC2328</f>
        <v>-63.090676471345617</v>
      </c>
      <c r="P45" s="64">
        <f t="shared" ref="P45:P76" si="1">+G45/F45</f>
        <v>17.435714285714287</v>
      </c>
      <c r="Q45" s="49">
        <f>+'Ark1'!V2328</f>
        <v>14.073330602212204</v>
      </c>
      <c r="R45" s="99">
        <f>+'Ark1'!X2328</f>
        <v>144.896568773876</v>
      </c>
      <c r="S45" s="39"/>
      <c r="T45" s="4"/>
      <c r="U45" s="5"/>
      <c r="V45" s="18"/>
      <c r="W45"/>
      <c r="Y45"/>
      <c r="Z45"/>
    </row>
    <row r="46" spans="1:26" ht="15.6">
      <c r="A46" s="39"/>
      <c r="B46" s="47">
        <f>+'Ark1'!C2329</f>
        <v>2019</v>
      </c>
      <c r="C46" s="47">
        <f>+'Ark1'!I2329</f>
        <v>80</v>
      </c>
      <c r="D46" s="86" t="s">
        <v>10</v>
      </c>
      <c r="E46" s="86" t="s">
        <v>9</v>
      </c>
      <c r="F46" s="47">
        <f>+'Ark1'!Q2329</f>
        <v>122</v>
      </c>
      <c r="G46" s="64">
        <f>+'Ark1'!R2329</f>
        <v>3802</v>
      </c>
      <c r="H46" s="64">
        <f>+'Ark1'!S2329</f>
        <v>3802</v>
      </c>
      <c r="I46" s="99">
        <f>+'Ark1'!T2329</f>
        <v>45.653218059558121</v>
      </c>
      <c r="J46" s="99">
        <f>+'Ark1'!U2329</f>
        <v>45.74332784219709</v>
      </c>
      <c r="K46" s="49">
        <f>+'Ark1'!W2329</f>
        <v>58.827985270910055</v>
      </c>
      <c r="L46" s="64">
        <f>+'Ark1'!Y2329</f>
        <v>135.14431877958961</v>
      </c>
      <c r="M46" s="64">
        <f>+'Ark1'!AA2329</f>
        <v>28.316204898134956</v>
      </c>
      <c r="N46" s="49">
        <f>+'Ark1'!AB2329</f>
        <v>3.0880257089883476</v>
      </c>
      <c r="O46" s="64">
        <f>+'Ark1'!AC2329</f>
        <v>-55.020991835876174</v>
      </c>
      <c r="P46" s="64">
        <f t="shared" si="1"/>
        <v>31.16393442622951</v>
      </c>
      <c r="Q46" s="49">
        <f>+'Ark1'!V2329</f>
        <v>15.076275644397684</v>
      </c>
      <c r="R46" s="99">
        <f>+'Ark1'!X2329</f>
        <v>146.41854689012985</v>
      </c>
      <c r="S46" s="39"/>
      <c r="T46" s="4"/>
      <c r="U46" s="5"/>
      <c r="V46" s="18"/>
      <c r="W46"/>
      <c r="Y46"/>
      <c r="Z46"/>
    </row>
    <row r="47" spans="1:26" ht="15.6">
      <c r="A47" s="39"/>
      <c r="B47" s="47">
        <f>+'Ark1'!C2330</f>
        <v>2019</v>
      </c>
      <c r="C47" s="47">
        <f>+'Ark1'!I2330</f>
        <v>81</v>
      </c>
      <c r="D47" s="86" t="s">
        <v>10</v>
      </c>
      <c r="E47" s="86" t="s">
        <v>57</v>
      </c>
      <c r="F47" s="47">
        <f>+'Ark1'!Q2330</f>
        <v>28</v>
      </c>
      <c r="G47" s="64">
        <f>+'Ark1'!R2330</f>
        <v>977</v>
      </c>
      <c r="H47" s="64">
        <f>+'Ark1'!S2330</f>
        <v>969</v>
      </c>
      <c r="I47" s="99">
        <f>+'Ark1'!T2330</f>
        <v>11.731508165225748</v>
      </c>
      <c r="J47" s="99">
        <f>+'Ark1'!U2330</f>
        <v>11.4911105555876</v>
      </c>
      <c r="K47" s="49">
        <f>+'Ark1'!W2330</f>
        <v>57.679050567595482</v>
      </c>
      <c r="L47" s="64">
        <f>+'Ark1'!Y2330</f>
        <v>132.11422722620264</v>
      </c>
      <c r="M47" s="64">
        <f>+'Ark1'!AA2330</f>
        <v>25.282959794247962</v>
      </c>
      <c r="N47" s="49">
        <f>+'Ark1'!AB2330</f>
        <v>4.099533654985775</v>
      </c>
      <c r="O47" s="64">
        <f>+'Ark1'!AC2330</f>
        <v>-72.368379045551649</v>
      </c>
      <c r="P47" s="64">
        <f t="shared" si="1"/>
        <v>34.892857142857146</v>
      </c>
      <c r="Q47" s="49">
        <f>+'Ark1'!V2330</f>
        <v>14.280450358239504</v>
      </c>
      <c r="R47" s="99">
        <f>+'Ark1'!X2330</f>
        <v>144.14169451002502</v>
      </c>
      <c r="S47" s="39"/>
      <c r="T47" s="4"/>
      <c r="U47" s="5"/>
      <c r="V47" s="18"/>
      <c r="W47"/>
      <c r="Y47"/>
      <c r="Z47"/>
    </row>
    <row r="48" spans="1:26" ht="15.6">
      <c r="A48" s="39"/>
      <c r="B48" s="47">
        <f>+'Ark1'!C2331</f>
        <v>2019</v>
      </c>
      <c r="C48" s="47">
        <f>+'Ark1'!I2331</f>
        <v>83</v>
      </c>
      <c r="D48" s="86" t="s">
        <v>10</v>
      </c>
      <c r="E48" s="86" t="s">
        <v>407</v>
      </c>
      <c r="F48" s="47">
        <f>+'Ark1'!Q2331</f>
        <v>64</v>
      </c>
      <c r="G48" s="64">
        <f>+'Ark1'!R2331</f>
        <v>1080</v>
      </c>
      <c r="H48" s="64">
        <f>+'Ark1'!S2331</f>
        <v>1080</v>
      </c>
      <c r="I48" s="99">
        <f>+'Ark1'!T2331</f>
        <v>12.968299711815565</v>
      </c>
      <c r="J48" s="99">
        <f>+'Ark1'!U2331</f>
        <v>13.392274021228111</v>
      </c>
      <c r="K48" s="49">
        <f>+'Ark1'!W2331</f>
        <v>58.341666666666669</v>
      </c>
      <c r="L48" s="64">
        <f>+'Ark1'!Y2331</f>
        <v>139.28768518518521</v>
      </c>
      <c r="M48" s="64">
        <f>+'Ark1'!AA2331</f>
        <v>29.275522992655223</v>
      </c>
      <c r="N48" s="49">
        <f>+'Ark1'!AB2331</f>
        <v>4.0939120338303034</v>
      </c>
      <c r="O48" s="64">
        <f>+'Ark1'!AC2331</f>
        <v>-61.697270037960642</v>
      </c>
      <c r="P48" s="64">
        <f t="shared" si="1"/>
        <v>16.875</v>
      </c>
      <c r="Q48" s="49">
        <f>+'Ark1'!V2331</f>
        <v>14.816666666666663</v>
      </c>
      <c r="R48" s="99">
        <f>+'Ark1'!X2331</f>
        <v>150.90756791461035</v>
      </c>
      <c r="S48" s="39"/>
      <c r="T48" s="4"/>
      <c r="U48" s="5"/>
      <c r="V48" s="18"/>
      <c r="W48"/>
      <c r="Y48"/>
      <c r="Z48"/>
    </row>
    <row r="49" spans="1:26" ht="15.6">
      <c r="A49" s="39"/>
      <c r="B49">
        <f>+'Ark1'!C2332</f>
        <v>2018</v>
      </c>
      <c r="C49">
        <f>+'Ark1'!I2332</f>
        <v>6</v>
      </c>
      <c r="D49" s="52" t="s">
        <v>53</v>
      </c>
      <c r="E49" s="52" t="s">
        <v>378</v>
      </c>
      <c r="F49">
        <f>+'Ark1'!Q2332</f>
        <v>6</v>
      </c>
      <c r="G49" s="9">
        <f>+'Ark1'!R2332</f>
        <v>26</v>
      </c>
      <c r="H49" s="9">
        <f>+'Ark1'!S2332</f>
        <v>26</v>
      </c>
      <c r="I49" s="94">
        <f>+'Ark1'!T2332</f>
        <v>0.27600849256900217</v>
      </c>
      <c r="J49" s="94">
        <f>+'Ark1'!U2332</f>
        <v>0.26620623620620631</v>
      </c>
      <c r="K49" s="1">
        <f>+'Ark1'!W2332</f>
        <v>58.153846153846168</v>
      </c>
      <c r="L49" s="9">
        <f>+'Ark1'!Y2332</f>
        <v>130.92692307692303</v>
      </c>
      <c r="M49" s="9">
        <f>+'Ark1'!AA2332</f>
        <v>23.778441394421424</v>
      </c>
      <c r="N49" s="1">
        <f>+'Ark1'!AB2332</f>
        <v>2.4603362448799886</v>
      </c>
      <c r="O49" s="9">
        <f>+'Ark1'!AC2332</f>
        <v>-60.536560442772689</v>
      </c>
      <c r="P49" s="9">
        <f t="shared" si="1"/>
        <v>4.333333333333333</v>
      </c>
      <c r="Q49" s="1">
        <f>+'Ark1'!V2332</f>
        <v>15.038461538461542</v>
      </c>
      <c r="R49" s="94">
        <f>+'Ark1'!X2332</f>
        <v>141.8493207767313</v>
      </c>
      <c r="S49" s="39"/>
      <c r="T49" s="4"/>
      <c r="U49" s="5"/>
      <c r="V49" s="18"/>
      <c r="W49"/>
      <c r="Y49"/>
      <c r="Z49"/>
    </row>
    <row r="50" spans="1:26" ht="15.6">
      <c r="A50" s="39"/>
      <c r="B50">
        <f>+'Ark1'!C2333</f>
        <v>2018</v>
      </c>
      <c r="C50">
        <f>+'Ark1'!I2333</f>
        <v>24</v>
      </c>
      <c r="D50" s="52" t="s">
        <v>53</v>
      </c>
      <c r="E50" s="52" t="s">
        <v>68</v>
      </c>
      <c r="F50">
        <f>+'Ark1'!Q2333</f>
        <v>12</v>
      </c>
      <c r="G50" s="9">
        <f>+'Ark1'!R2333</f>
        <v>34</v>
      </c>
      <c r="H50" s="9">
        <f>+'Ark1'!S2333</f>
        <v>34</v>
      </c>
      <c r="I50" s="94">
        <f>+'Ark1'!T2333</f>
        <v>0.36093418259023347</v>
      </c>
      <c r="J50" s="94">
        <f>+'Ark1'!U2333</f>
        <v>0.37428873644433058</v>
      </c>
      <c r="K50" s="1">
        <f>+'Ark1'!W2333</f>
        <v>58.411764705882355</v>
      </c>
      <c r="L50" s="9">
        <f>+'Ark1'!Y2333</f>
        <v>140.77058823529416</v>
      </c>
      <c r="M50" s="9">
        <f>+'Ark1'!AA2333</f>
        <v>24.009734905704445</v>
      </c>
      <c r="N50" s="1">
        <f>+'Ark1'!AB2333</f>
        <v>2.184405250309001</v>
      </c>
      <c r="O50" s="9">
        <f>+'Ark1'!AC2333</f>
        <v>-4.5753892341609079</v>
      </c>
      <c r="P50" s="9">
        <f t="shared" si="1"/>
        <v>2.8333333333333335</v>
      </c>
      <c r="Q50" s="1">
        <f>+'Ark1'!V2333</f>
        <v>14.617647058823531</v>
      </c>
      <c r="R50" s="94">
        <f>+'Ark1'!X2333</f>
        <v>152.51418010324397</v>
      </c>
      <c r="S50" s="39"/>
      <c r="T50" s="4"/>
      <c r="U50" s="5"/>
      <c r="V50" s="18"/>
      <c r="W50"/>
      <c r="Y50"/>
      <c r="Z50"/>
    </row>
    <row r="51" spans="1:26">
      <c r="A51" s="39"/>
      <c r="B51">
        <f>+'Ark1'!C2334</f>
        <v>2018</v>
      </c>
      <c r="C51">
        <f>+'Ark1'!I2334</f>
        <v>49</v>
      </c>
      <c r="D51" s="52" t="s">
        <v>53</v>
      </c>
      <c r="E51" s="52" t="s">
        <v>69</v>
      </c>
      <c r="F51">
        <f>+'Ark1'!Q2334</f>
        <v>149</v>
      </c>
      <c r="G51" s="9">
        <f>+'Ark1'!R2334</f>
        <v>2670</v>
      </c>
      <c r="H51" s="9">
        <f>+'Ark1'!S2334</f>
        <v>2658</v>
      </c>
      <c r="I51" s="94">
        <f>+'Ark1'!T2334</f>
        <v>28.343949044585997</v>
      </c>
      <c r="J51" s="94">
        <f>+'Ark1'!U2334</f>
        <v>28.193008553539961</v>
      </c>
      <c r="K51" s="1">
        <f>+'Ark1'!W2334</f>
        <v>58.016177577125653</v>
      </c>
      <c r="L51" s="9">
        <f>+'Ark1'!Y2334</f>
        <v>135.02501872659141</v>
      </c>
      <c r="M51" s="9">
        <f>+'Ark1'!AA2334</f>
        <v>28.213880774208569</v>
      </c>
      <c r="N51" s="1">
        <f>+'Ark1'!AB2334</f>
        <v>4.0704991422658869</v>
      </c>
      <c r="O51" s="9">
        <f>+'Ark1'!AC2334</f>
        <v>-63.554008645426286</v>
      </c>
      <c r="P51" s="9">
        <f t="shared" si="1"/>
        <v>17.919463087248321</v>
      </c>
      <c r="Q51" s="1">
        <f>+'Ark1'!V2334</f>
        <v>14.560674157303369</v>
      </c>
      <c r="R51" s="94">
        <f>+'Ark1'!X2334</f>
        <v>146.73735295669155</v>
      </c>
      <c r="S51" s="39"/>
      <c r="T51" s="4"/>
      <c r="U51"/>
      <c r="V51"/>
      <c r="W51"/>
      <c r="Y51"/>
      <c r="Z51"/>
    </row>
    <row r="52" spans="1:26" ht="15.6">
      <c r="A52" s="39"/>
      <c r="B52">
        <f>+'Ark1'!C2335</f>
        <v>2018</v>
      </c>
      <c r="C52">
        <f>+'Ark1'!I2335</f>
        <v>80</v>
      </c>
      <c r="D52" s="52" t="s">
        <v>10</v>
      </c>
      <c r="E52" s="52" t="s">
        <v>9</v>
      </c>
      <c r="F52">
        <f>+'Ark1'!Q2335</f>
        <v>121</v>
      </c>
      <c r="G52" s="9">
        <f>+'Ark1'!R2335</f>
        <v>4239</v>
      </c>
      <c r="H52" s="9">
        <f>+'Ark1'!S2335</f>
        <v>4238</v>
      </c>
      <c r="I52" s="94">
        <f>+'Ark1'!T2335</f>
        <v>45</v>
      </c>
      <c r="J52" s="94">
        <f>+'Ark1'!U2335</f>
        <v>44.924728565983592</v>
      </c>
      <c r="K52" s="1">
        <f>+'Ark1'!W2335</f>
        <v>59.867862199150551</v>
      </c>
      <c r="L52" s="9">
        <f>+'Ark1'!Y2335</f>
        <v>135.52085397499445</v>
      </c>
      <c r="M52" s="9">
        <f>+'Ark1'!AA2335</f>
        <v>27.44901550768304</v>
      </c>
      <c r="N52" s="1">
        <f>+'Ark1'!AB2335</f>
        <v>2.9707557965472051</v>
      </c>
      <c r="O52" s="9">
        <f>+'Ark1'!AC2335</f>
        <v>-56.461248825566877</v>
      </c>
      <c r="P52" s="9">
        <f t="shared" si="1"/>
        <v>35.033057851239668</v>
      </c>
      <c r="Q52" s="1">
        <f>+'Ark1'!V2335</f>
        <v>15.613588110403397</v>
      </c>
      <c r="R52" s="94">
        <f>+'Ark1'!X2335</f>
        <v>146.85767534964603</v>
      </c>
      <c r="S52" s="39"/>
      <c r="T52" s="11"/>
      <c r="U52"/>
      <c r="V52" s="18"/>
      <c r="W52"/>
      <c r="Y52"/>
      <c r="Z52"/>
    </row>
    <row r="53" spans="1:26" ht="15.6">
      <c r="A53" s="39"/>
      <c r="B53">
        <f>+'Ark1'!C2336</f>
        <v>2018</v>
      </c>
      <c r="C53">
        <f>+'Ark1'!I2336</f>
        <v>81</v>
      </c>
      <c r="D53" s="52" t="s">
        <v>10</v>
      </c>
      <c r="E53" s="52" t="s">
        <v>57</v>
      </c>
      <c r="F53">
        <f>+'Ark1'!Q2336</f>
        <v>29</v>
      </c>
      <c r="G53" s="9">
        <f>+'Ark1'!R2336</f>
        <v>987</v>
      </c>
      <c r="H53" s="9">
        <f>+'Ark1'!S2336</f>
        <v>983</v>
      </c>
      <c r="I53" s="94">
        <f>+'Ark1'!T2336</f>
        <v>10.477707006369428</v>
      </c>
      <c r="J53" s="94">
        <f>+'Ark1'!U2336</f>
        <v>10.334019578877848</v>
      </c>
      <c r="K53" s="1">
        <f>+'Ark1'!W2336</f>
        <v>57.361139369277723</v>
      </c>
      <c r="L53" s="9">
        <f>+'Ark1'!Y2336</f>
        <v>133.88632218844972</v>
      </c>
      <c r="M53" s="9">
        <f>+'Ark1'!AA2336</f>
        <v>27.404818495137047</v>
      </c>
      <c r="N53" s="1">
        <f>+'Ark1'!AB2336</f>
        <v>4.1206123462099251</v>
      </c>
      <c r="O53" s="9">
        <f>+'Ark1'!AC2336</f>
        <v>-55.520560552534761</v>
      </c>
      <c r="P53" s="9">
        <f t="shared" si="1"/>
        <v>34.03448275862069</v>
      </c>
      <c r="Q53" s="1">
        <f>+'Ark1'!V2336</f>
        <v>14.229989868287738</v>
      </c>
      <c r="R53" s="94">
        <f>+'Ark1'!X2336</f>
        <v>145.79050956036269</v>
      </c>
      <c r="S53" s="39"/>
      <c r="T53" s="5"/>
      <c r="U53"/>
      <c r="V53"/>
      <c r="W53"/>
      <c r="Y53"/>
      <c r="Z53"/>
    </row>
    <row r="54" spans="1:26">
      <c r="A54" s="39"/>
      <c r="B54">
        <f>+'Ark1'!C2337</f>
        <v>2018</v>
      </c>
      <c r="C54">
        <f>+'Ark1'!I2337</f>
        <v>83</v>
      </c>
      <c r="D54" s="52" t="s">
        <v>10</v>
      </c>
      <c r="E54" s="52" t="s">
        <v>407</v>
      </c>
      <c r="F54">
        <f>+'Ark1'!Q2337</f>
        <v>66</v>
      </c>
      <c r="G54" s="9">
        <f>+'Ark1'!R2337</f>
        <v>1464</v>
      </c>
      <c r="H54" s="9">
        <f>+'Ark1'!S2337</f>
        <v>1461</v>
      </c>
      <c r="I54" s="94">
        <f>+'Ark1'!T2337</f>
        <v>15.54140127388535</v>
      </c>
      <c r="J54" s="94">
        <f>+'Ark1'!U2337</f>
        <v>15.907748328948047</v>
      </c>
      <c r="K54" s="1">
        <f>+'Ark1'!W2337</f>
        <v>58.772758384668045</v>
      </c>
      <c r="L54" s="9">
        <f>+'Ark1'!Y2337</f>
        <v>138.9478142076504</v>
      </c>
      <c r="M54" s="9">
        <f>+'Ark1'!AA2337</f>
        <v>27.936505653376912</v>
      </c>
      <c r="N54" s="1">
        <f>+'Ark1'!AB2337</f>
        <v>4.140628218306718</v>
      </c>
      <c r="O54" s="9">
        <f>+'Ark1'!AC2337</f>
        <v>-40.747166311957791</v>
      </c>
      <c r="P54" s="9">
        <f t="shared" si="1"/>
        <v>22.181818181818183</v>
      </c>
      <c r="Q54" s="1">
        <f>+'Ark1'!V2337</f>
        <v>15.006147540983603</v>
      </c>
      <c r="R54" s="94">
        <f>+'Ark1'!X2337</f>
        <v>150.85889443428101</v>
      </c>
      <c r="S54" s="39"/>
      <c r="T54" s="11"/>
      <c r="U54"/>
      <c r="V54"/>
      <c r="W54"/>
      <c r="Y54"/>
      <c r="Z54"/>
    </row>
    <row r="55" spans="1:26">
      <c r="A55" s="39"/>
      <c r="B55" s="47">
        <f>+'Ark1'!C2338</f>
        <v>2017</v>
      </c>
      <c r="C55" s="47">
        <f>+'Ark1'!I2338</f>
        <v>6</v>
      </c>
      <c r="D55" s="86" t="s">
        <v>53</v>
      </c>
      <c r="E55" s="86" t="s">
        <v>378</v>
      </c>
      <c r="F55" s="47">
        <f>+'Ark1'!Q2338</f>
        <v>5</v>
      </c>
      <c r="G55" s="64">
        <f>+'Ark1'!R2338</f>
        <v>12</v>
      </c>
      <c r="H55" s="64">
        <f>+'Ark1'!S2338</f>
        <v>12</v>
      </c>
      <c r="I55" s="99">
        <f>+'Ark1'!T2338</f>
        <v>0.14134275618374559</v>
      </c>
      <c r="J55" s="99">
        <f>+'Ark1'!U2338</f>
        <v>0.12994593846977204</v>
      </c>
      <c r="K55" s="49">
        <f>+'Ark1'!W2338</f>
        <v>58.66666666666665</v>
      </c>
      <c r="L55" s="64">
        <f>+'Ark1'!Y2338</f>
        <v>127.15000000000002</v>
      </c>
      <c r="M55" s="64">
        <f>+'Ark1'!AA2338</f>
        <v>19.527352611145098</v>
      </c>
      <c r="N55" s="49">
        <f>+'Ark1'!AB2338</f>
        <v>2.6562295750849474</v>
      </c>
      <c r="O55" s="64">
        <f>+'Ark1'!AC2338</f>
        <v>-58.480511316200449</v>
      </c>
      <c r="P55" s="64">
        <f t="shared" si="1"/>
        <v>2.4</v>
      </c>
      <c r="Q55" s="49">
        <f>+'Ark1'!V2338</f>
        <v>15</v>
      </c>
      <c r="R55" s="99">
        <f>+'Ark1'!X2338</f>
        <v>137.75731310942578</v>
      </c>
      <c r="S55" s="39"/>
      <c r="T55" s="11"/>
      <c r="U55"/>
      <c r="V55"/>
      <c r="W55"/>
      <c r="Y55"/>
      <c r="Z55"/>
    </row>
    <row r="56" spans="1:26" ht="15.6">
      <c r="A56" s="39"/>
      <c r="B56" s="47">
        <f>+'Ark1'!C2339</f>
        <v>2017</v>
      </c>
      <c r="C56" s="47">
        <f>+'Ark1'!I2339</f>
        <v>24</v>
      </c>
      <c r="D56" s="86" t="s">
        <v>53</v>
      </c>
      <c r="E56" s="86" t="s">
        <v>68</v>
      </c>
      <c r="F56" s="47">
        <f>+'Ark1'!Q2339</f>
        <v>8</v>
      </c>
      <c r="G56" s="64">
        <f>+'Ark1'!R2339</f>
        <v>80</v>
      </c>
      <c r="H56" s="64">
        <f>+'Ark1'!S2339</f>
        <v>80</v>
      </c>
      <c r="I56" s="99">
        <f>+'Ark1'!T2339</f>
        <v>0.94228504122497025</v>
      </c>
      <c r="J56" s="99">
        <f>+'Ark1'!U2339</f>
        <v>0.87524866276959457</v>
      </c>
      <c r="K56" s="49">
        <f>+'Ark1'!W2339</f>
        <v>58.412500000000001</v>
      </c>
      <c r="L56" s="64">
        <f>+'Ark1'!Y2339</f>
        <v>128.46249999999998</v>
      </c>
      <c r="M56" s="64">
        <f>+'Ark1'!AA2339</f>
        <v>14.733901172127148</v>
      </c>
      <c r="N56" s="49">
        <f>+'Ark1'!AB2339</f>
        <v>1.6784944891181937</v>
      </c>
      <c r="O56" s="64">
        <f>+'Ark1'!AC2339</f>
        <v>0.79038677252425904</v>
      </c>
      <c r="P56" s="64">
        <f t="shared" si="1"/>
        <v>10</v>
      </c>
      <c r="Q56" s="49">
        <f>+'Ark1'!V2339</f>
        <v>14.675000000000001</v>
      </c>
      <c r="R56" s="99">
        <f>+'Ark1'!X2339</f>
        <v>139.17930660888408</v>
      </c>
      <c r="S56" s="39"/>
      <c r="T56" s="2"/>
      <c r="U56" s="4"/>
      <c r="V56" s="4"/>
      <c r="W56"/>
      <c r="Y56"/>
      <c r="Z56"/>
    </row>
    <row r="57" spans="1:26" ht="15.6">
      <c r="A57" s="39"/>
      <c r="B57" s="47">
        <f>+'Ark1'!C2340</f>
        <v>2017</v>
      </c>
      <c r="C57" s="47">
        <f>+'Ark1'!I2340</f>
        <v>49</v>
      </c>
      <c r="D57" s="86" t="s">
        <v>53</v>
      </c>
      <c r="E57" s="86" t="s">
        <v>69</v>
      </c>
      <c r="F57" s="47">
        <f>+'Ark1'!Q2340</f>
        <v>153</v>
      </c>
      <c r="G57" s="64">
        <f>+'Ark1'!R2340</f>
        <v>2371</v>
      </c>
      <c r="H57" s="64">
        <f>+'Ark1'!S2340</f>
        <v>2345</v>
      </c>
      <c r="I57" s="99">
        <f>+'Ark1'!T2340</f>
        <v>27.926972909305061</v>
      </c>
      <c r="J57" s="99">
        <f>+'Ark1'!U2340</f>
        <v>27.353134602973341</v>
      </c>
      <c r="K57" s="49">
        <f>+'Ark1'!W2340</f>
        <v>58.214925373134321</v>
      </c>
      <c r="L57" s="64">
        <f>+'Ark1'!Y2340</f>
        <v>135.45980598903415</v>
      </c>
      <c r="M57" s="64">
        <f>+'Ark1'!AA2340</f>
        <v>26.370204330040604</v>
      </c>
      <c r="N57" s="49">
        <f>+'Ark1'!AB2340</f>
        <v>3.6051182291925641</v>
      </c>
      <c r="O57" s="64">
        <f>+'Ark1'!AC2340</f>
        <v>-63.974157809519717</v>
      </c>
      <c r="P57" s="64">
        <f t="shared" si="1"/>
        <v>15.496732026143791</v>
      </c>
      <c r="Q57" s="49">
        <f>+'Ark1'!V2340</f>
        <v>14.66343315056938</v>
      </c>
      <c r="R57" s="99">
        <f>+'Ark1'!X2340</f>
        <v>147.80914014731098</v>
      </c>
      <c r="S57" s="39"/>
      <c r="T57" s="4"/>
      <c r="U57" s="1"/>
      <c r="V57" s="5"/>
      <c r="W57"/>
      <c r="Y57"/>
      <c r="Z57"/>
    </row>
    <row r="58" spans="1:26" ht="15.6">
      <c r="A58" s="39"/>
      <c r="B58" s="47">
        <f>+'Ark1'!C2341</f>
        <v>2017</v>
      </c>
      <c r="C58" s="47">
        <f>+'Ark1'!I2341</f>
        <v>80</v>
      </c>
      <c r="D58" s="86" t="s">
        <v>10</v>
      </c>
      <c r="E58" s="86" t="s">
        <v>9</v>
      </c>
      <c r="F58" s="47">
        <f>+'Ark1'!Q2341</f>
        <v>121</v>
      </c>
      <c r="G58" s="64">
        <f>+'Ark1'!R2341</f>
        <v>3762</v>
      </c>
      <c r="H58" s="64">
        <f>+'Ark1'!S2341</f>
        <v>3762</v>
      </c>
      <c r="I58" s="99">
        <f>+'Ark1'!T2341</f>
        <v>44.310954063604242</v>
      </c>
      <c r="J58" s="99">
        <f>+'Ark1'!U2341</f>
        <v>44.70424737046411</v>
      </c>
      <c r="K58" s="49">
        <f>+'Ark1'!W2341</f>
        <v>59.418926103136641</v>
      </c>
      <c r="L58" s="64">
        <f>+'Ark1'!Y2341</f>
        <v>139.52913343965969</v>
      </c>
      <c r="M58" s="64">
        <f>+'Ark1'!AA2341</f>
        <v>27.258995008466631</v>
      </c>
      <c r="N58" s="49">
        <f>+'Ark1'!AB2341</f>
        <v>2.9366776490487392</v>
      </c>
      <c r="O58" s="64">
        <f>+'Ark1'!AC2341</f>
        <v>-56.884147092577152</v>
      </c>
      <c r="P58" s="64">
        <f t="shared" si="1"/>
        <v>31.09090909090909</v>
      </c>
      <c r="Q58" s="49">
        <f>+'Ark1'!V2341</f>
        <v>15.429027113237638</v>
      </c>
      <c r="R58" s="99">
        <f>+'Ark1'!X2341</f>
        <v>151.16915865618631</v>
      </c>
      <c r="S58" s="39"/>
      <c r="T58" s="4"/>
      <c r="U58" s="1"/>
      <c r="V58" s="5"/>
      <c r="W58"/>
      <c r="Y58"/>
      <c r="Z58"/>
    </row>
    <row r="59" spans="1:26" ht="15.6">
      <c r="A59" s="39"/>
      <c r="B59" s="47">
        <f>+'Ark1'!C2342</f>
        <v>2017</v>
      </c>
      <c r="C59" s="47">
        <f>+'Ark1'!I2342</f>
        <v>81</v>
      </c>
      <c r="D59" s="86" t="s">
        <v>10</v>
      </c>
      <c r="E59" s="86" t="s">
        <v>57</v>
      </c>
      <c r="F59" s="47">
        <f>+'Ark1'!Q2342</f>
        <v>30</v>
      </c>
      <c r="G59" s="64">
        <f>+'Ark1'!R2342</f>
        <v>844</v>
      </c>
      <c r="H59" s="64">
        <f>+'Ark1'!S2342</f>
        <v>833</v>
      </c>
      <c r="I59" s="99">
        <f>+'Ark1'!T2342</f>
        <v>9.9411071849234389</v>
      </c>
      <c r="J59" s="99">
        <f>+'Ark1'!U2342</f>
        <v>9.6160335130728622</v>
      </c>
      <c r="K59" s="49">
        <f>+'Ark1'!W2342</f>
        <v>57.927971188475389</v>
      </c>
      <c r="L59" s="64">
        <f>+'Ark1'!Y2342</f>
        <v>133.77914691943127</v>
      </c>
      <c r="M59" s="64">
        <f>+'Ark1'!AA2342</f>
        <v>24.011798504737055</v>
      </c>
      <c r="N59" s="49">
        <f>+'Ark1'!AB2342</f>
        <v>3.5573973570508857</v>
      </c>
      <c r="O59" s="64">
        <f>+'Ark1'!AC2342</f>
        <v>-63.663699617023447</v>
      </c>
      <c r="P59" s="64">
        <f t="shared" si="1"/>
        <v>28.133333333333333</v>
      </c>
      <c r="Q59" s="49">
        <f>+'Ark1'!V2342</f>
        <v>14.428909952606629</v>
      </c>
      <c r="R59" s="99">
        <f>+'Ark1'!X2342</f>
        <v>146.48387958080235</v>
      </c>
      <c r="S59" s="39"/>
      <c r="T59" s="4"/>
      <c r="U59" s="1"/>
      <c r="V59" s="5"/>
      <c r="W59"/>
      <c r="Y59"/>
      <c r="Z59"/>
    </row>
    <row r="60" spans="1:26" ht="15.6">
      <c r="A60" s="39"/>
      <c r="B60" s="47">
        <f>+'Ark1'!C2343</f>
        <v>2017</v>
      </c>
      <c r="C60" s="47">
        <f>+'Ark1'!I2343</f>
        <v>83</v>
      </c>
      <c r="D60" s="86" t="s">
        <v>10</v>
      </c>
      <c r="E60" s="86" t="s">
        <v>407</v>
      </c>
      <c r="F60" s="47">
        <f>+'Ark1'!Q2343</f>
        <v>82</v>
      </c>
      <c r="G60" s="64">
        <f>+'Ark1'!R2343</f>
        <v>1421</v>
      </c>
      <c r="H60" s="64">
        <f>+'Ark1'!S2343</f>
        <v>1421</v>
      </c>
      <c r="I60" s="99">
        <f>+'Ark1'!T2343</f>
        <v>16.737338044758538</v>
      </c>
      <c r="J60" s="99">
        <f>+'Ark1'!U2343</f>
        <v>17.321389912250311</v>
      </c>
      <c r="K60" s="49">
        <f>+'Ark1'!W2343</f>
        <v>58.888106966924695</v>
      </c>
      <c r="L60" s="64">
        <f>+'Ark1'!Y2343</f>
        <v>143.1276565798735</v>
      </c>
      <c r="M60" s="64">
        <f>+'Ark1'!AA2343</f>
        <v>29.082522581472755</v>
      </c>
      <c r="N60" s="49">
        <f>+'Ark1'!AB2343</f>
        <v>4.5067163115238591</v>
      </c>
      <c r="O60" s="64">
        <f>+'Ark1'!AC2343</f>
        <v>-47.896127703149261</v>
      </c>
      <c r="P60" s="64">
        <f t="shared" si="1"/>
        <v>17.329268292682926</v>
      </c>
      <c r="Q60" s="49">
        <f>+'Ark1'!V2343</f>
        <v>14.966924700914849</v>
      </c>
      <c r="R60" s="99">
        <f>+'Ark1'!X2343</f>
        <v>155.06788361849743</v>
      </c>
      <c r="S60" s="39"/>
      <c r="T60" s="4"/>
      <c r="U60" s="1"/>
      <c r="V60" s="5"/>
      <c r="W60"/>
      <c r="Y60"/>
      <c r="Z60"/>
    </row>
    <row r="61" spans="1:26" ht="15.6">
      <c r="A61" s="39"/>
      <c r="B61" s="47">
        <f>+'Ark1'!C2344</f>
        <v>2016</v>
      </c>
      <c r="C61" s="47">
        <f>+'Ark1'!I2344</f>
        <v>6</v>
      </c>
      <c r="D61" s="86" t="s">
        <v>53</v>
      </c>
      <c r="E61" s="86" t="s">
        <v>378</v>
      </c>
      <c r="F61" s="47">
        <f>+'Ark1'!Q2344</f>
        <v>6</v>
      </c>
      <c r="G61" s="64">
        <f>+'Ark1'!R2344</f>
        <v>14</v>
      </c>
      <c r="H61" s="64">
        <f>+'Ark1'!S2344</f>
        <v>14</v>
      </c>
      <c r="I61" s="99">
        <f>+'Ark1'!T2344</f>
        <v>0.16009148084619779</v>
      </c>
      <c r="J61" s="99">
        <f>+'Ark1'!U2344</f>
        <v>0.13734356857937699</v>
      </c>
      <c r="K61" s="49">
        <f>+'Ark1'!W2344</f>
        <v>58.214285714285694</v>
      </c>
      <c r="L61" s="64">
        <f>+'Ark1'!Y2344</f>
        <v>116.88571428571424</v>
      </c>
      <c r="M61" s="64">
        <f>+'Ark1'!AA2344</f>
        <v>27.514693662604095</v>
      </c>
      <c r="N61" s="49">
        <f>+'Ark1'!AB2344</f>
        <v>3.1887877550784722</v>
      </c>
      <c r="O61" s="64">
        <f>+'Ark1'!AC2344</f>
        <v>-47.410122272180445</v>
      </c>
      <c r="P61" s="64">
        <f t="shared" si="1"/>
        <v>2.3333333333333335</v>
      </c>
      <c r="Q61" s="49">
        <f>+'Ark1'!V2344</f>
        <v>14.642857142857141</v>
      </c>
      <c r="R61" s="99">
        <f>+'Ark1'!X2344</f>
        <v>126.636743538152</v>
      </c>
      <c r="S61" s="39"/>
      <c r="T61" s="4"/>
      <c r="U61" s="11"/>
      <c r="V61" s="5"/>
      <c r="W61"/>
      <c r="Y61"/>
      <c r="Z61"/>
    </row>
    <row r="62" spans="1:26" ht="15.6">
      <c r="A62" s="39"/>
      <c r="B62" s="47">
        <f>+'Ark1'!C2345</f>
        <v>2016</v>
      </c>
      <c r="C62" s="47">
        <f>+'Ark1'!I2345</f>
        <v>24</v>
      </c>
      <c r="D62" s="86" t="s">
        <v>53</v>
      </c>
      <c r="E62" s="86" t="s">
        <v>68</v>
      </c>
      <c r="F62" s="47">
        <f>+'Ark1'!Q2345</f>
        <v>9</v>
      </c>
      <c r="G62" s="64">
        <f>+'Ark1'!R2345</f>
        <v>52</v>
      </c>
      <c r="H62" s="64">
        <f>+'Ark1'!S2345</f>
        <v>52</v>
      </c>
      <c r="I62" s="99">
        <f>+'Ark1'!T2345</f>
        <v>0.59462550028587802</v>
      </c>
      <c r="J62" s="99">
        <f>+'Ark1'!U2345</f>
        <v>0.54436363447138914</v>
      </c>
      <c r="K62" s="49">
        <f>+'Ark1'!W2345</f>
        <v>58.346153846153832</v>
      </c>
      <c r="L62" s="64">
        <f>+'Ark1'!Y2345</f>
        <v>124.72884615384612</v>
      </c>
      <c r="M62" s="64">
        <f>+'Ark1'!AA2345</f>
        <v>18.724329468722104</v>
      </c>
      <c r="N62" s="49">
        <f>+'Ark1'!AB2345</f>
        <v>1.8696422465748097</v>
      </c>
      <c r="O62" s="64">
        <f>+'Ark1'!AC2345</f>
        <v>-39.668043436131761</v>
      </c>
      <c r="P62" s="64">
        <f t="shared" si="1"/>
        <v>5.7777777777777777</v>
      </c>
      <c r="Q62" s="49">
        <f>+'Ark1'!V2345</f>
        <v>14.519230769230772</v>
      </c>
      <c r="R62" s="99">
        <f>+'Ark1'!X2345</f>
        <v>135.13417784815397</v>
      </c>
      <c r="S62" s="39"/>
      <c r="T62" s="4"/>
      <c r="U62" s="11"/>
      <c r="V62" s="5"/>
      <c r="W62"/>
      <c r="Y62"/>
      <c r="Z62"/>
    </row>
    <row r="63" spans="1:26" ht="15.6">
      <c r="A63" s="39"/>
      <c r="B63" s="47">
        <f>+'Ark1'!C2346</f>
        <v>2016</v>
      </c>
      <c r="C63" s="47">
        <f>+'Ark1'!I2346</f>
        <v>49</v>
      </c>
      <c r="D63" s="86" t="s">
        <v>53</v>
      </c>
      <c r="E63" s="86" t="s">
        <v>69</v>
      </c>
      <c r="F63" s="47">
        <f>+'Ark1'!Q2346</f>
        <v>158</v>
      </c>
      <c r="G63" s="64">
        <f>+'Ark1'!R2346</f>
        <v>2712</v>
      </c>
      <c r="H63" s="64">
        <f>+'Ark1'!S2346</f>
        <v>2683</v>
      </c>
      <c r="I63" s="99">
        <f>+'Ark1'!T2346</f>
        <v>31.012006861063476</v>
      </c>
      <c r="J63" s="99">
        <f>+'Ark1'!U2346</f>
        <v>31.077180136111448</v>
      </c>
      <c r="K63" s="49">
        <f>+'Ark1'!W2346</f>
        <v>58.53671263510995</v>
      </c>
      <c r="L63" s="64">
        <f>+'Ark1'!Y2346</f>
        <v>136.53156342182888</v>
      </c>
      <c r="M63" s="64">
        <f>+'Ark1'!AA2346</f>
        <v>28.082914990363061</v>
      </c>
      <c r="N63" s="49">
        <f>+'Ark1'!AB2346</f>
        <v>3.7004464179241841</v>
      </c>
      <c r="O63" s="64">
        <f>+'Ark1'!AC2346</f>
        <v>-61.760229969920751</v>
      </c>
      <c r="P63" s="64">
        <f t="shared" si="1"/>
        <v>17.164556962025316</v>
      </c>
      <c r="Q63" s="49">
        <f>+'Ark1'!V2346</f>
        <v>14.768067846607664</v>
      </c>
      <c r="R63" s="99">
        <f>+'Ark1'!X2346</f>
        <v>148.95940197573029</v>
      </c>
      <c r="S63" s="39"/>
      <c r="T63" s="4"/>
      <c r="U63" s="11"/>
      <c r="V63" s="5"/>
      <c r="W63"/>
      <c r="Y63"/>
      <c r="Z63"/>
    </row>
    <row r="64" spans="1:26" ht="15.6">
      <c r="A64" s="39"/>
      <c r="B64" s="47">
        <f>+'Ark1'!C2347</f>
        <v>2016</v>
      </c>
      <c r="C64" s="47">
        <f>+'Ark1'!I2347</f>
        <v>80</v>
      </c>
      <c r="D64" s="86" t="s">
        <v>10</v>
      </c>
      <c r="E64" s="86" t="s">
        <v>9</v>
      </c>
      <c r="F64" s="47">
        <f>+'Ark1'!Q2347</f>
        <v>127</v>
      </c>
      <c r="G64" s="64">
        <f>+'Ark1'!R2347</f>
        <v>3265</v>
      </c>
      <c r="H64" s="64">
        <f>+'Ark1'!S2347</f>
        <v>3265</v>
      </c>
      <c r="I64" s="99">
        <f>+'Ark1'!T2347</f>
        <v>37.33562035448827</v>
      </c>
      <c r="J64" s="99">
        <f>+'Ark1'!U2347</f>
        <v>37.35630080826575</v>
      </c>
      <c r="K64" s="49">
        <f>+'Ark1'!W2347</f>
        <v>59.254211332312401</v>
      </c>
      <c r="L64" s="64">
        <f>+'Ark1'!Y2347</f>
        <v>136.32070444104147</v>
      </c>
      <c r="M64" s="64">
        <f>+'Ark1'!AA2347</f>
        <v>26.899692070741406</v>
      </c>
      <c r="N64" s="49">
        <f>+'Ark1'!AB2347</f>
        <v>3.4199220231558409</v>
      </c>
      <c r="O64" s="64">
        <f>+'Ark1'!AC2347</f>
        <v>-50.070545648950947</v>
      </c>
      <c r="P64" s="64">
        <f t="shared" si="1"/>
        <v>25.708661417322833</v>
      </c>
      <c r="Q64" s="49">
        <f>+'Ark1'!V2347</f>
        <v>15.289127105666161</v>
      </c>
      <c r="R64" s="99">
        <f>+'Ark1'!X2347</f>
        <v>147.69307090036986</v>
      </c>
      <c r="S64" s="39"/>
      <c r="T64" s="4"/>
      <c r="U64" s="11"/>
      <c r="V64" s="5"/>
      <c r="W64"/>
      <c r="Y64"/>
      <c r="Z64"/>
    </row>
    <row r="65" spans="1:26" ht="15.6">
      <c r="A65" s="39"/>
      <c r="B65" s="47">
        <f>+'Ark1'!C2348</f>
        <v>2016</v>
      </c>
      <c r="C65" s="47">
        <f>+'Ark1'!I2348</f>
        <v>81</v>
      </c>
      <c r="D65" s="86" t="s">
        <v>10</v>
      </c>
      <c r="E65" s="86" t="s">
        <v>57</v>
      </c>
      <c r="F65" s="47">
        <f>+'Ark1'!Q2348</f>
        <v>28</v>
      </c>
      <c r="G65" s="64">
        <f>+'Ark1'!R2348</f>
        <v>1192</v>
      </c>
      <c r="H65" s="64">
        <f>+'Ark1'!S2348</f>
        <v>1181</v>
      </c>
      <c r="I65" s="99">
        <f>+'Ark1'!T2348</f>
        <v>13.630646083476272</v>
      </c>
      <c r="J65" s="99">
        <f>+'Ark1'!U2348</f>
        <v>13.267620372439101</v>
      </c>
      <c r="K65" s="49">
        <f>+'Ark1'!W2348</f>
        <v>58.187129551227777</v>
      </c>
      <c r="L65" s="64">
        <f>+'Ark1'!Y2348</f>
        <v>132.61661073825508</v>
      </c>
      <c r="M65" s="64">
        <f>+'Ark1'!AA2348</f>
        <v>23.559226689844579</v>
      </c>
      <c r="N65" s="49">
        <f>+'Ark1'!AB2348</f>
        <v>3.5604902631216953</v>
      </c>
      <c r="O65" s="64">
        <f>+'Ark1'!AC2348</f>
        <v>-58.419408876803523</v>
      </c>
      <c r="P65" s="64">
        <f t="shared" si="1"/>
        <v>42.571428571428569</v>
      </c>
      <c r="Q65" s="49">
        <f>+'Ark1'!V2348</f>
        <v>14.677013422818789</v>
      </c>
      <c r="R65" s="99">
        <f>+'Ark1'!X2348</f>
        <v>144.8779148821686</v>
      </c>
      <c r="S65" s="39"/>
      <c r="T65" s="4"/>
      <c r="U65" s="5"/>
      <c r="V65" s="5"/>
      <c r="W65"/>
      <c r="Y65"/>
      <c r="Z65"/>
    </row>
    <row r="66" spans="1:26" ht="15.6">
      <c r="A66" s="39"/>
      <c r="B66" s="47">
        <f>+'Ark1'!C2349</f>
        <v>2016</v>
      </c>
      <c r="C66" s="47">
        <f>+'Ark1'!I2349</f>
        <v>83</v>
      </c>
      <c r="D66" s="86" t="s">
        <v>10</v>
      </c>
      <c r="E66" s="86" t="s">
        <v>407</v>
      </c>
      <c r="F66" s="47">
        <f>+'Ark1'!Q2349</f>
        <v>91</v>
      </c>
      <c r="G66" s="64">
        <f>+'Ark1'!R2349</f>
        <v>1510</v>
      </c>
      <c r="H66" s="64">
        <f>+'Ark1'!S2349</f>
        <v>1510</v>
      </c>
      <c r="I66" s="99">
        <f>+'Ark1'!T2349</f>
        <v>17.267009719839901</v>
      </c>
      <c r="J66" s="99">
        <f>+'Ark1'!U2349</f>
        <v>17.617191480132938</v>
      </c>
      <c r="K66" s="49">
        <f>+'Ark1'!W2349</f>
        <v>59.496688741721854</v>
      </c>
      <c r="L66" s="64">
        <f>+'Ark1'!Y2349</f>
        <v>139.00834437086095</v>
      </c>
      <c r="M66" s="64">
        <f>+'Ark1'!AA2349</f>
        <v>28.563374581053399</v>
      </c>
      <c r="N66" s="49">
        <f>+'Ark1'!AB2349</f>
        <v>4.3177964888368727</v>
      </c>
      <c r="O66" s="64">
        <f>+'Ark1'!AC2349</f>
        <v>-47.922389633470921</v>
      </c>
      <c r="P66" s="64">
        <f t="shared" si="1"/>
        <v>16.593406593406595</v>
      </c>
      <c r="Q66" s="49">
        <f>+'Ark1'!V2349</f>
        <v>15.331125827814571</v>
      </c>
      <c r="R66" s="99">
        <f>+'Ark1'!X2349</f>
        <v>150.6049234787225</v>
      </c>
      <c r="S66" s="39"/>
      <c r="T66" s="4"/>
      <c r="U66" s="5"/>
      <c r="V66" s="5"/>
      <c r="W66"/>
      <c r="Y66"/>
      <c r="Z66"/>
    </row>
    <row r="67" spans="1:26" ht="15.6">
      <c r="A67" s="39"/>
      <c r="B67" s="47">
        <f>+'Ark1'!C2350</f>
        <v>2015</v>
      </c>
      <c r="C67" s="47">
        <f>+'Ark1'!I2350</f>
        <v>6</v>
      </c>
      <c r="D67" s="86" t="s">
        <v>53</v>
      </c>
      <c r="E67" s="86" t="s">
        <v>378</v>
      </c>
      <c r="F67" s="47">
        <f>+'Ark1'!Q2350</f>
        <v>13</v>
      </c>
      <c r="G67" s="64">
        <f>+'Ark1'!R2350</f>
        <v>35</v>
      </c>
      <c r="H67" s="64">
        <f>+'Ark1'!S2350</f>
        <v>35</v>
      </c>
      <c r="I67" s="99">
        <f>+'Ark1'!T2350</f>
        <v>0.38772571175362802</v>
      </c>
      <c r="J67" s="99">
        <f>+'Ark1'!U2350</f>
        <v>0.36754739597726066</v>
      </c>
      <c r="K67" s="49">
        <f>+'Ark1'!W2350</f>
        <v>58.828571428571443</v>
      </c>
      <c r="L67" s="64">
        <f>+'Ark1'!Y2350</f>
        <v>127.83714285714288</v>
      </c>
      <c r="M67" s="64">
        <f>+'Ark1'!AA2350</f>
        <v>23.389302630711796</v>
      </c>
      <c r="N67" s="49">
        <f>+'Ark1'!AB2350</f>
        <v>2.6990550122558208</v>
      </c>
      <c r="O67" s="64">
        <f>+'Ark1'!AC2350</f>
        <v>-59.487120068854573</v>
      </c>
      <c r="P67" s="64">
        <f t="shared" si="1"/>
        <v>2.6923076923076925</v>
      </c>
      <c r="Q67" s="49">
        <f>+'Ark1'!V2350</f>
        <v>15.371428571428575</v>
      </c>
      <c r="R67" s="99">
        <f>+'Ark1'!X2350</f>
        <v>138.50177991023065</v>
      </c>
      <c r="S67" s="39"/>
      <c r="T67" s="4"/>
      <c r="U67" s="5"/>
      <c r="V67" s="5"/>
      <c r="W67"/>
      <c r="Y67"/>
      <c r="Z67"/>
    </row>
    <row r="68" spans="1:26" ht="15.6">
      <c r="A68" s="39"/>
      <c r="B68" s="47">
        <f>+'Ark1'!C2351</f>
        <v>2015</v>
      </c>
      <c r="C68" s="47">
        <f>+'Ark1'!I2351</f>
        <v>24</v>
      </c>
      <c r="D68" s="86" t="s">
        <v>53</v>
      </c>
      <c r="E68" s="86" t="s">
        <v>68</v>
      </c>
      <c r="F68" s="47">
        <f>+'Ark1'!Q2351</f>
        <v>9</v>
      </c>
      <c r="G68" s="64">
        <f>+'Ark1'!R2351</f>
        <v>33</v>
      </c>
      <c r="H68" s="64">
        <f>+'Ark1'!S2351</f>
        <v>33</v>
      </c>
      <c r="I68" s="99">
        <f>+'Ark1'!T2351</f>
        <v>0.36556995679627774</v>
      </c>
      <c r="J68" s="99">
        <f>+'Ark1'!U2351</f>
        <v>0.33649607718339242</v>
      </c>
      <c r="K68" s="49">
        <f>+'Ark1'!W2351</f>
        <v>58.575757575757585</v>
      </c>
      <c r="L68" s="64">
        <f>+'Ark1'!Y2351</f>
        <v>124.13030303030303</v>
      </c>
      <c r="M68" s="64">
        <f>+'Ark1'!AA2351</f>
        <v>29.687529111676756</v>
      </c>
      <c r="N68" s="49">
        <f>+'Ark1'!AB2351</f>
        <v>1.9074066644673184</v>
      </c>
      <c r="O68" s="64">
        <f>+'Ark1'!AC2351</f>
        <v>-24.64732471311514</v>
      </c>
      <c r="P68" s="64">
        <f t="shared" si="1"/>
        <v>3.6666666666666665</v>
      </c>
      <c r="Q68" s="49">
        <f>+'Ark1'!V2351</f>
        <v>14.909090909090908</v>
      </c>
      <c r="R68" s="99">
        <f>+'Ark1'!X2351</f>
        <v>134.48570209133584</v>
      </c>
      <c r="S68" s="39"/>
      <c r="T68" s="4"/>
      <c r="U68" s="5"/>
      <c r="V68" s="5"/>
      <c r="W68"/>
      <c r="Y68"/>
      <c r="Z68"/>
    </row>
    <row r="69" spans="1:26" ht="15.6">
      <c r="A69" s="39"/>
      <c r="B69" s="47">
        <f>+'Ark1'!C2352</f>
        <v>2015</v>
      </c>
      <c r="C69" s="47">
        <f>+'Ark1'!I2352</f>
        <v>49</v>
      </c>
      <c r="D69" s="86" t="s">
        <v>53</v>
      </c>
      <c r="E69" s="86" t="s">
        <v>69</v>
      </c>
      <c r="F69" s="47">
        <f>+'Ark1'!Q2352</f>
        <v>162</v>
      </c>
      <c r="G69" s="64">
        <f>+'Ark1'!R2352</f>
        <v>2576</v>
      </c>
      <c r="H69" s="64">
        <f>+'Ark1'!S2352</f>
        <v>2556</v>
      </c>
      <c r="I69" s="99">
        <f>+'Ark1'!T2352</f>
        <v>28.536612385067009</v>
      </c>
      <c r="J69" s="99">
        <f>+'Ark1'!U2352</f>
        <v>28.546799923373872</v>
      </c>
      <c r="K69" s="49">
        <f>+'Ark1'!W2352</f>
        <v>57.570422535211264</v>
      </c>
      <c r="L69" s="64">
        <f>+'Ark1'!Y2352</f>
        <v>134.90353260869551</v>
      </c>
      <c r="M69" s="64">
        <f>+'Ark1'!AA2352</f>
        <v>29.105742255412999</v>
      </c>
      <c r="N69" s="49">
        <f>+'Ark1'!AB2352</f>
        <v>4.2928920008192302</v>
      </c>
      <c r="O69" s="64">
        <f>+'Ark1'!AC2352</f>
        <v>-64.659670876355591</v>
      </c>
      <c r="P69" s="64">
        <f t="shared" si="1"/>
        <v>15.901234567901234</v>
      </c>
      <c r="Q69" s="49">
        <f>+'Ark1'!V2352</f>
        <v>14.290372670807461</v>
      </c>
      <c r="R69" s="99">
        <f>+'Ark1'!X2352</f>
        <v>146.89016204248955</v>
      </c>
      <c r="S69" s="39"/>
      <c r="T69" s="4"/>
      <c r="U69" s="5"/>
      <c r="V69" s="5"/>
      <c r="W69"/>
      <c r="Y69"/>
      <c r="Z69"/>
    </row>
    <row r="70" spans="1:26" ht="15.6">
      <c r="A70" s="39"/>
      <c r="B70" s="47">
        <f>+'Ark1'!C2353</f>
        <v>2015</v>
      </c>
      <c r="C70" s="47">
        <f>+'Ark1'!I2353</f>
        <v>80</v>
      </c>
      <c r="D70" s="86" t="s">
        <v>10</v>
      </c>
      <c r="E70" s="86" t="s">
        <v>9</v>
      </c>
      <c r="F70" s="47">
        <f>+'Ark1'!Q2353</f>
        <v>131</v>
      </c>
      <c r="G70" s="64">
        <f>+'Ark1'!R2353</f>
        <v>3607</v>
      </c>
      <c r="H70" s="64">
        <f>+'Ark1'!S2353</f>
        <v>3607</v>
      </c>
      <c r="I70" s="99">
        <f>+'Ark1'!T2353</f>
        <v>39.957904065581033</v>
      </c>
      <c r="J70" s="99">
        <f>+'Ark1'!U2353</f>
        <v>39.488266051642434</v>
      </c>
      <c r="K70" s="49">
        <f>+'Ark1'!W2353</f>
        <v>59.624896035486564</v>
      </c>
      <c r="L70" s="64">
        <f>+'Ark1'!Y2353</f>
        <v>133.27039090657047</v>
      </c>
      <c r="M70" s="64">
        <f>+'Ark1'!AA2353</f>
        <v>27.911526018018726</v>
      </c>
      <c r="N70" s="49">
        <f>+'Ark1'!AB2353</f>
        <v>3.721578715897655</v>
      </c>
      <c r="O70" s="64">
        <f>+'Ark1'!AC2353</f>
        <v>-50.354226449988715</v>
      </c>
      <c r="P70" s="64">
        <f t="shared" si="1"/>
        <v>27.534351145038169</v>
      </c>
      <c r="Q70" s="49">
        <f>+'Ark1'!V2353</f>
        <v>15.468810645966176</v>
      </c>
      <c r="R70" s="99">
        <f>+'Ark1'!X2353</f>
        <v>144.38828917288262</v>
      </c>
      <c r="S70" s="39"/>
      <c r="T70" s="4"/>
      <c r="U70" s="5"/>
      <c r="V70" s="5"/>
      <c r="W70"/>
      <c r="Y70"/>
      <c r="Z70"/>
    </row>
    <row r="71" spans="1:26" ht="15.6">
      <c r="A71" s="39"/>
      <c r="B71" s="47">
        <f>+'Ark1'!C2354</f>
        <v>2015</v>
      </c>
      <c r="C71" s="47">
        <f>+'Ark1'!I2354</f>
        <v>81</v>
      </c>
      <c r="D71" s="86" t="s">
        <v>10</v>
      </c>
      <c r="E71" s="86" t="s">
        <v>57</v>
      </c>
      <c r="F71" s="47">
        <f>+'Ark1'!Q2354</f>
        <v>34</v>
      </c>
      <c r="G71" s="64">
        <f>+'Ark1'!R2354</f>
        <v>1252</v>
      </c>
      <c r="H71" s="64">
        <f>+'Ark1'!S2354</f>
        <v>1244</v>
      </c>
      <c r="I71" s="99">
        <f>+'Ark1'!T2354</f>
        <v>13.869502603301211</v>
      </c>
      <c r="J71" s="99">
        <f>+'Ark1'!U2354</f>
        <v>14.183864551847339</v>
      </c>
      <c r="K71" s="49">
        <f>+'Ark1'!W2354</f>
        <v>56.482315112540178</v>
      </c>
      <c r="L71" s="64">
        <f>+'Ark1'!Y2354</f>
        <v>137.9119808306711</v>
      </c>
      <c r="M71" s="64">
        <f>+'Ark1'!AA2354</f>
        <v>26.945591518287006</v>
      </c>
      <c r="N71" s="49">
        <f>+'Ark1'!AB2354</f>
        <v>4.4926351783826952</v>
      </c>
      <c r="O71" s="64">
        <f>+'Ark1'!AC2354</f>
        <v>-61.514327479099379</v>
      </c>
      <c r="P71" s="64">
        <f t="shared" si="1"/>
        <v>36.823529411764703</v>
      </c>
      <c r="Q71" s="49">
        <f>+'Ark1'!V2354</f>
        <v>13.626996805111824</v>
      </c>
      <c r="R71" s="99">
        <f>+'Ark1'!X2354</f>
        <v>150.13066850352564</v>
      </c>
      <c r="S71" s="39"/>
      <c r="T71" s="4"/>
      <c r="U71" s="5"/>
      <c r="V71" s="5"/>
      <c r="W71"/>
      <c r="Y71"/>
      <c r="Z71"/>
    </row>
    <row r="72" spans="1:26" ht="15.6">
      <c r="A72" s="39"/>
      <c r="B72" s="47">
        <f>+'Ark1'!C2355</f>
        <v>2015</v>
      </c>
      <c r="C72" s="47">
        <f>+'Ark1'!I2355</f>
        <v>83</v>
      </c>
      <c r="D72" s="86" t="s">
        <v>10</v>
      </c>
      <c r="E72" s="86" t="s">
        <v>407</v>
      </c>
      <c r="F72" s="47">
        <f>+'Ark1'!Q2355</f>
        <v>91</v>
      </c>
      <c r="G72" s="64">
        <f>+'Ark1'!R2355</f>
        <v>1524</v>
      </c>
      <c r="H72" s="64">
        <f>+'Ark1'!S2355</f>
        <v>1524</v>
      </c>
      <c r="I72" s="99">
        <f>+'Ark1'!T2355</f>
        <v>16.882685277500826</v>
      </c>
      <c r="J72" s="99">
        <f>+'Ark1'!U2355</f>
        <v>17.077025999975707</v>
      </c>
      <c r="K72" s="49">
        <f>+'Ark1'!W2355</f>
        <v>60.19291338582677</v>
      </c>
      <c r="L72" s="64">
        <f>+'Ark1'!Y2355</f>
        <v>136.40774278215235</v>
      </c>
      <c r="M72" s="64">
        <f>+'Ark1'!AA2355</f>
        <v>30.488748932029928</v>
      </c>
      <c r="N72" s="49">
        <f>+'Ark1'!AB2355</f>
        <v>4.0538762973841038</v>
      </c>
      <c r="O72" s="64">
        <f>+'Ark1'!AC2355</f>
        <v>-45.338087457014993</v>
      </c>
      <c r="P72" s="64">
        <f t="shared" si="1"/>
        <v>16.747252747252748</v>
      </c>
      <c r="Q72" s="49">
        <f>+'Ark1'!V2355</f>
        <v>15.669291338582685</v>
      </c>
      <c r="R72" s="99">
        <f>+'Ark1'!X2355</f>
        <v>147.78737029485603</v>
      </c>
      <c r="S72" s="39"/>
      <c r="T72" s="4"/>
      <c r="U72" s="5"/>
      <c r="V72" s="5"/>
      <c r="W72"/>
      <c r="Y72"/>
      <c r="Z72"/>
    </row>
    <row r="73" spans="1:26" ht="15.6">
      <c r="A73" s="39"/>
      <c r="B73" s="47">
        <f>+'Ark1'!C2356</f>
        <v>2014</v>
      </c>
      <c r="C73" s="47">
        <f>+'Ark1'!I2356</f>
        <v>6</v>
      </c>
      <c r="D73" s="86" t="s">
        <v>53</v>
      </c>
      <c r="E73" s="86" t="s">
        <v>378</v>
      </c>
      <c r="F73" s="47">
        <f>+'Ark1'!Q2356</f>
        <v>6</v>
      </c>
      <c r="G73" s="64">
        <f>+'Ark1'!R2356</f>
        <v>21</v>
      </c>
      <c r="H73" s="64">
        <f>+'Ark1'!S2356</f>
        <v>21</v>
      </c>
      <c r="I73" s="99">
        <f>+'Ark1'!T2356</f>
        <v>0.24570024570024568</v>
      </c>
      <c r="J73" s="99">
        <f>+'Ark1'!U2356</f>
        <v>0.21783737531803127</v>
      </c>
      <c r="K73" s="49">
        <f>+'Ark1'!W2356</f>
        <v>59.238095238095248</v>
      </c>
      <c r="L73" s="64">
        <f>+'Ark1'!Y2356</f>
        <v>118.62380952380953</v>
      </c>
      <c r="M73" s="64">
        <f>+'Ark1'!AA2356</f>
        <v>21.127682241933055</v>
      </c>
      <c r="N73" s="49">
        <f>+'Ark1'!AB2356</f>
        <v>2.1581465130713942</v>
      </c>
      <c r="O73" s="64">
        <f>+'Ark1'!AC2356</f>
        <v>-58.151645324298727</v>
      </c>
      <c r="P73" s="64">
        <f t="shared" si="1"/>
        <v>3.5</v>
      </c>
      <c r="Q73" s="49">
        <f>+'Ark1'!V2356</f>
        <v>15.571428571428577</v>
      </c>
      <c r="R73" s="99">
        <f>+'Ark1'!X2356</f>
        <v>128.51983697054121</v>
      </c>
      <c r="S73" s="39"/>
      <c r="T73" s="4"/>
      <c r="U73" s="5"/>
      <c r="V73" s="5"/>
      <c r="W73"/>
      <c r="Y73"/>
      <c r="Z73"/>
    </row>
    <row r="74" spans="1:26">
      <c r="A74" s="39"/>
      <c r="B74" s="47">
        <f>+'Ark1'!C2357</f>
        <v>2014</v>
      </c>
      <c r="C74" s="47">
        <f>+'Ark1'!I2357</f>
        <v>24</v>
      </c>
      <c r="D74" s="86" t="s">
        <v>53</v>
      </c>
      <c r="E74" s="86" t="s">
        <v>68</v>
      </c>
      <c r="F74" s="47">
        <f>+'Ark1'!Q2357</f>
        <v>14</v>
      </c>
      <c r="G74" s="64">
        <f>+'Ark1'!R2357</f>
        <v>78</v>
      </c>
      <c r="H74" s="64">
        <f>+'Ark1'!S2357</f>
        <v>77</v>
      </c>
      <c r="I74" s="99">
        <f>+'Ark1'!T2357</f>
        <v>0.91260091260091236</v>
      </c>
      <c r="J74" s="99">
        <f>+'Ark1'!U2357</f>
        <v>0.8353391318947555</v>
      </c>
      <c r="K74" s="49">
        <f>+'Ark1'!W2357</f>
        <v>58.246753246753237</v>
      </c>
      <c r="L74" s="64">
        <f>+'Ark1'!Y2357</f>
        <v>122.4692307692308</v>
      </c>
      <c r="M74" s="64">
        <f>+'Ark1'!AA2357</f>
        <v>25.21562729088426</v>
      </c>
      <c r="N74" s="49">
        <f>+'Ark1'!AB2357</f>
        <v>2.1811223380175022</v>
      </c>
      <c r="O74" s="64">
        <f>+'Ark1'!AC2357</f>
        <v>-31.524785865994183</v>
      </c>
      <c r="P74" s="64">
        <f t="shared" si="1"/>
        <v>5.5714285714285712</v>
      </c>
      <c r="Q74" s="49">
        <f>+'Ark1'!V2357</f>
        <v>15.858974358974361</v>
      </c>
      <c r="R74" s="99">
        <f>+'Ark1'!X2357</f>
        <v>134.06394977359221</v>
      </c>
      <c r="S74" s="39"/>
      <c r="T74" s="4"/>
      <c r="U74"/>
      <c r="V74"/>
      <c r="W74"/>
      <c r="Y74"/>
      <c r="Z74"/>
    </row>
    <row r="75" spans="1:26" ht="15.6">
      <c r="A75" s="39"/>
      <c r="B75" s="47">
        <f>+'Ark1'!C2358</f>
        <v>2014</v>
      </c>
      <c r="C75" s="47">
        <f>+'Ark1'!I2358</f>
        <v>49</v>
      </c>
      <c r="D75" s="86" t="s">
        <v>53</v>
      </c>
      <c r="E75" s="86" t="s">
        <v>69</v>
      </c>
      <c r="F75" s="47">
        <f>+'Ark1'!Q2358</f>
        <v>196</v>
      </c>
      <c r="G75" s="64">
        <f>+'Ark1'!R2358</f>
        <v>2778</v>
      </c>
      <c r="H75" s="64">
        <f>+'Ark1'!S2358</f>
        <v>2744</v>
      </c>
      <c r="I75" s="99">
        <f>+'Ark1'!T2358</f>
        <v>32.502632502632501</v>
      </c>
      <c r="J75" s="99">
        <f>+'Ark1'!U2358</f>
        <v>32.474794708976631</v>
      </c>
      <c r="K75" s="49">
        <f>+'Ark1'!W2358</f>
        <v>58.880466472303205</v>
      </c>
      <c r="L75" s="64">
        <f>+'Ark1'!Y2358</f>
        <v>133.68200143988457</v>
      </c>
      <c r="M75" s="64">
        <f>+'Ark1'!AA2358</f>
        <v>29.357612039255127</v>
      </c>
      <c r="N75" s="49">
        <f>+'Ark1'!AB2358</f>
        <v>3.8831696069574591</v>
      </c>
      <c r="O75" s="64">
        <f>+'Ark1'!AC2358</f>
        <v>-63.658500889925875</v>
      </c>
      <c r="P75" s="64">
        <f t="shared" si="1"/>
        <v>14.173469387755102</v>
      </c>
      <c r="Q75" s="49">
        <f>+'Ark1'!V2358</f>
        <v>15.79661627069834</v>
      </c>
      <c r="R75" s="99">
        <f>+'Ark1'!X2358</f>
        <v>146.20314231849531</v>
      </c>
      <c r="S75" s="39"/>
      <c r="T75" s="11"/>
      <c r="U75"/>
      <c r="V75" s="5"/>
      <c r="W75"/>
      <c r="Y75"/>
      <c r="Z75"/>
    </row>
    <row r="76" spans="1:26" ht="15.6">
      <c r="A76" s="39"/>
      <c r="B76" s="47">
        <f>+'Ark1'!C2359</f>
        <v>2014</v>
      </c>
      <c r="C76" s="47">
        <f>+'Ark1'!I2359</f>
        <v>80</v>
      </c>
      <c r="D76" s="86" t="s">
        <v>10</v>
      </c>
      <c r="E76" s="86" t="s">
        <v>9</v>
      </c>
      <c r="F76" s="47">
        <f>+'Ark1'!Q2359</f>
        <v>137</v>
      </c>
      <c r="G76" s="64">
        <f>+'Ark1'!R2359</f>
        <v>3267</v>
      </c>
      <c r="H76" s="64">
        <f>+'Ark1'!S2359</f>
        <v>3264</v>
      </c>
      <c r="I76" s="99">
        <f>+'Ark1'!T2359</f>
        <v>38.223938223938227</v>
      </c>
      <c r="J76" s="99">
        <f>+'Ark1'!U2359</f>
        <v>38.45505196712547</v>
      </c>
      <c r="K76" s="49">
        <f>+'Ark1'!W2359</f>
        <v>59.881433823529406</v>
      </c>
      <c r="L76" s="64">
        <f>+'Ark1'!Y2359</f>
        <v>134.60557086011639</v>
      </c>
      <c r="M76" s="64">
        <f>+'Ark1'!AA2359</f>
        <v>28.140010699905968</v>
      </c>
      <c r="N76" s="49">
        <f>+'Ark1'!AB2359</f>
        <v>3.2114567281374047</v>
      </c>
      <c r="O76" s="64">
        <f>+'Ark1'!AC2359</f>
        <v>-54.477021468758807</v>
      </c>
      <c r="P76" s="64">
        <f t="shared" si="1"/>
        <v>23.846715328467152</v>
      </c>
      <c r="Q76" s="49">
        <f>+'Ark1'!V2359</f>
        <v>16.233547597183961</v>
      </c>
      <c r="R76" s="99">
        <f>+'Ark1'!X2359</f>
        <v>145.98979054804897</v>
      </c>
      <c r="S76" s="39"/>
      <c r="T76" s="5"/>
      <c r="U76"/>
      <c r="V76"/>
      <c r="W76"/>
      <c r="Y76"/>
      <c r="Z76"/>
    </row>
    <row r="77" spans="1:26">
      <c r="A77" s="39"/>
      <c r="B77" s="47">
        <f>+'Ark1'!C2360</f>
        <v>2014</v>
      </c>
      <c r="C77" s="47">
        <f>+'Ark1'!I2360</f>
        <v>81</v>
      </c>
      <c r="D77" s="86" t="s">
        <v>10</v>
      </c>
      <c r="E77" s="86" t="s">
        <v>57</v>
      </c>
      <c r="F77" s="47">
        <f>+'Ark1'!Q2360</f>
        <v>34</v>
      </c>
      <c r="G77" s="64">
        <f>+'Ark1'!R2360</f>
        <v>893</v>
      </c>
      <c r="H77" s="64">
        <f>+'Ark1'!S2360</f>
        <v>877</v>
      </c>
      <c r="I77" s="99">
        <f>+'Ark1'!T2360</f>
        <v>10.44811044811045</v>
      </c>
      <c r="J77" s="99">
        <f>+'Ark1'!U2360</f>
        <v>10.210067775222894</v>
      </c>
      <c r="K77" s="49">
        <f>+'Ark1'!W2360</f>
        <v>58.667046750285039</v>
      </c>
      <c r="L77" s="64">
        <f>+'Ark1'!Y2360</f>
        <v>130.74826427771552</v>
      </c>
      <c r="M77" s="64">
        <f>+'Ark1'!AA2360</f>
        <v>29.122118880534988</v>
      </c>
      <c r="N77" s="49">
        <f>+'Ark1'!AB2360</f>
        <v>4.0992222822585616</v>
      </c>
      <c r="O77" s="64">
        <f>+'Ark1'!AC2360</f>
        <v>-66.172961803315587</v>
      </c>
      <c r="P77" s="64">
        <f t="shared" ref="P77:P108" si="2">+G77/F77</f>
        <v>26.264705882352942</v>
      </c>
      <c r="Q77" s="49">
        <f>+'Ark1'!V2360</f>
        <v>15.937290033594625</v>
      </c>
      <c r="R77" s="99">
        <f>+'Ark1'!X2360</f>
        <v>143.47379825511788</v>
      </c>
      <c r="S77" s="39"/>
      <c r="T77" s="11"/>
      <c r="U77"/>
      <c r="V77"/>
      <c r="W77"/>
      <c r="Y77"/>
      <c r="Z77"/>
    </row>
    <row r="78" spans="1:26" ht="15.6">
      <c r="A78" s="39"/>
      <c r="B78" s="47">
        <f>+'Ark1'!C2361</f>
        <v>2014</v>
      </c>
      <c r="C78" s="47">
        <f>+'Ark1'!I2361</f>
        <v>83</v>
      </c>
      <c r="D78" s="86" t="s">
        <v>10</v>
      </c>
      <c r="E78" s="86" t="s">
        <v>407</v>
      </c>
      <c r="F78" s="47">
        <f>+'Ark1'!Q2361</f>
        <v>88</v>
      </c>
      <c r="G78" s="64">
        <f>+'Ark1'!R2361</f>
        <v>1510</v>
      </c>
      <c r="H78" s="64">
        <f>+'Ark1'!S2361</f>
        <v>1506</v>
      </c>
      <c r="I78" s="99">
        <f>+'Ark1'!T2361</f>
        <v>17.667017667017671</v>
      </c>
      <c r="J78" s="99">
        <f>+'Ark1'!U2361</f>
        <v>17.80690904146222</v>
      </c>
      <c r="K78" s="49">
        <f>+'Ark1'!W2361</f>
        <v>59.667330677290813</v>
      </c>
      <c r="L78" s="64">
        <f>+'Ark1'!Y2361</f>
        <v>134.85602649006623</v>
      </c>
      <c r="M78" s="64">
        <f>+'Ark1'!AA2361</f>
        <v>30.985574931856199</v>
      </c>
      <c r="N78" s="49">
        <f>+'Ark1'!AB2361</f>
        <v>4.3266625027340968</v>
      </c>
      <c r="O78" s="64">
        <f>+'Ark1'!AC2361</f>
        <v>-47.011348055599854</v>
      </c>
      <c r="P78" s="64">
        <f t="shared" si="2"/>
        <v>17.15909090909091</v>
      </c>
      <c r="Q78" s="49">
        <f>+'Ark1'!V2361</f>
        <v>16.650993377483449</v>
      </c>
      <c r="R78" s="99">
        <f>+'Ark1'!X2361</f>
        <v>146.40561658283889</v>
      </c>
      <c r="S78" s="39"/>
      <c r="T78" s="11"/>
      <c r="U78"/>
      <c r="V78" s="2"/>
      <c r="W78"/>
      <c r="Y78"/>
      <c r="Z78"/>
    </row>
    <row r="79" spans="1:26" ht="15.6">
      <c r="A79" s="39"/>
      <c r="B79" s="47">
        <f>+'Ark1'!C2362</f>
        <v>2013</v>
      </c>
      <c r="C79" s="47">
        <f>+'Ark1'!I2362</f>
        <v>6</v>
      </c>
      <c r="D79" s="86" t="s">
        <v>53</v>
      </c>
      <c r="E79" s="86" t="s">
        <v>378</v>
      </c>
      <c r="F79" s="47">
        <f>+'Ark1'!Q2362</f>
        <v>9</v>
      </c>
      <c r="G79" s="64">
        <f>+'Ark1'!R2362</f>
        <v>36</v>
      </c>
      <c r="H79" s="64">
        <f>+'Ark1'!S2362</f>
        <v>36</v>
      </c>
      <c r="I79" s="99">
        <f>+'Ark1'!T2362</f>
        <v>0.40340654415060506</v>
      </c>
      <c r="J79" s="99">
        <f>+'Ark1'!U2362</f>
        <v>0.36846066429038127</v>
      </c>
      <c r="K79" s="49">
        <f>+'Ark1'!W2362</f>
        <v>59.222222222222221</v>
      </c>
      <c r="L79" s="64">
        <f>+'Ark1'!Y2362</f>
        <v>122.29722222222222</v>
      </c>
      <c r="M79" s="64">
        <f>+'Ark1'!AA2362</f>
        <v>35.207428872888499</v>
      </c>
      <c r="N79" s="49">
        <f>+'Ark1'!AB2362</f>
        <v>4.4228642749989104</v>
      </c>
      <c r="O79" s="64">
        <f>+'Ark1'!AC2362</f>
        <v>-22.952467263726088</v>
      </c>
      <c r="P79" s="64">
        <f t="shared" si="2"/>
        <v>4</v>
      </c>
      <c r="Q79" s="49">
        <f>+'Ark1'!V2362</f>
        <v>15.333333333333337</v>
      </c>
      <c r="R79" s="99">
        <f>+'Ark1'!X2362</f>
        <v>132.49969904899478</v>
      </c>
      <c r="S79" s="39"/>
      <c r="T79" s="2"/>
      <c r="U79" s="4"/>
      <c r="V79" s="4"/>
      <c r="W79"/>
      <c r="Y79"/>
      <c r="Z79"/>
    </row>
    <row r="80" spans="1:26" ht="15.6">
      <c r="A80" s="39"/>
      <c r="B80" s="47">
        <f>+'Ark1'!C2363</f>
        <v>2013</v>
      </c>
      <c r="C80" s="47">
        <f>+'Ark1'!I2363</f>
        <v>24</v>
      </c>
      <c r="D80" s="86" t="s">
        <v>53</v>
      </c>
      <c r="E80" s="86" t="s">
        <v>68</v>
      </c>
      <c r="F80" s="47">
        <f>+'Ark1'!Q2363</f>
        <v>5</v>
      </c>
      <c r="G80" s="64">
        <f>+'Ark1'!R2363</f>
        <v>34</v>
      </c>
      <c r="H80" s="64">
        <f>+'Ark1'!S2363</f>
        <v>34</v>
      </c>
      <c r="I80" s="99">
        <f>+'Ark1'!T2363</f>
        <v>0.38099506947557138</v>
      </c>
      <c r="J80" s="99">
        <f>+'Ark1'!U2363</f>
        <v>0.32621410119641975</v>
      </c>
      <c r="K80" s="49">
        <f>+'Ark1'!W2363</f>
        <v>59.82352941176471</v>
      </c>
      <c r="L80" s="64">
        <f>+'Ark1'!Y2363</f>
        <v>114.64411764705882</v>
      </c>
      <c r="M80" s="64">
        <f>+'Ark1'!AA2363</f>
        <v>19.104314128989401</v>
      </c>
      <c r="N80" s="49">
        <f>+'Ark1'!AB2363</f>
        <v>2.1209125149789125</v>
      </c>
      <c r="O80" s="64">
        <f>+'Ark1'!AC2363</f>
        <v>-17.452799394684529</v>
      </c>
      <c r="P80" s="64">
        <f t="shared" si="2"/>
        <v>6.8</v>
      </c>
      <c r="Q80" s="49">
        <f>+'Ark1'!V2363</f>
        <v>17.911764705882348</v>
      </c>
      <c r="R80" s="99">
        <f>+'Ark1'!X2363</f>
        <v>124.20814479638008</v>
      </c>
      <c r="S80" s="39"/>
      <c r="T80" s="4"/>
      <c r="U80" s="1"/>
      <c r="V80" s="5"/>
      <c r="W80"/>
      <c r="Y80"/>
      <c r="Z80"/>
    </row>
    <row r="81" spans="1:26" ht="15.6">
      <c r="A81" s="39"/>
      <c r="B81" s="47">
        <f>+'Ark1'!C2364</f>
        <v>2013</v>
      </c>
      <c r="C81" s="47">
        <f>+'Ark1'!I2364</f>
        <v>49</v>
      </c>
      <c r="D81" s="86" t="s">
        <v>53</v>
      </c>
      <c r="E81" s="86" t="s">
        <v>69</v>
      </c>
      <c r="F81" s="47">
        <f>+'Ark1'!Q2364</f>
        <v>203</v>
      </c>
      <c r="G81" s="64">
        <f>+'Ark1'!R2364</f>
        <v>2741</v>
      </c>
      <c r="H81" s="64">
        <f>+'Ark1'!S2364</f>
        <v>2700</v>
      </c>
      <c r="I81" s="99">
        <f>+'Ark1'!T2364</f>
        <v>30.714926042133577</v>
      </c>
      <c r="J81" s="99">
        <f>+'Ark1'!U2364</f>
        <v>30.150789599813429</v>
      </c>
      <c r="K81" s="49">
        <f>+'Ark1'!W2364</f>
        <v>59.058148148148142</v>
      </c>
      <c r="L81" s="64">
        <f>+'Ark1'!Y2364</f>
        <v>131.43699379788401</v>
      </c>
      <c r="M81" s="64">
        <f>+'Ark1'!AA2364</f>
        <v>27.596022388277724</v>
      </c>
      <c r="N81" s="49">
        <f>+'Ark1'!AB2364</f>
        <v>3.3990124241510502</v>
      </c>
      <c r="O81" s="64">
        <f>+'Ark1'!AC2364</f>
        <v>-58.120304403459059</v>
      </c>
      <c r="P81" s="64">
        <f t="shared" si="2"/>
        <v>13.502463054187192</v>
      </c>
      <c r="Q81" s="49">
        <f>+'Ark1'!V2364</f>
        <v>16.136811382707045</v>
      </c>
      <c r="R81" s="99">
        <f>+'Ark1'!X2364</f>
        <v>144.05597280254921</v>
      </c>
      <c r="S81" s="39"/>
      <c r="T81" s="4"/>
      <c r="U81" s="1"/>
      <c r="V81" s="5"/>
      <c r="W81"/>
      <c r="Y81"/>
      <c r="Z81"/>
    </row>
    <row r="82" spans="1:26" ht="15.6">
      <c r="A82" s="39"/>
      <c r="B82" s="47">
        <f>+'Ark1'!C2365</f>
        <v>2013</v>
      </c>
      <c r="C82" s="47">
        <f>+'Ark1'!I2365</f>
        <v>80</v>
      </c>
      <c r="D82" s="86" t="s">
        <v>10</v>
      </c>
      <c r="E82" s="86" t="s">
        <v>9</v>
      </c>
      <c r="F82" s="47">
        <f>+'Ark1'!Q2365</f>
        <v>145</v>
      </c>
      <c r="G82" s="64">
        <f>+'Ark1'!R2365</f>
        <v>3542</v>
      </c>
      <c r="H82" s="64">
        <f>+'Ark1'!S2365</f>
        <v>3542</v>
      </c>
      <c r="I82" s="99">
        <f>+'Ark1'!T2365</f>
        <v>39.690721649484551</v>
      </c>
      <c r="J82" s="99">
        <f>+'Ark1'!U2365</f>
        <v>40.253492768916551</v>
      </c>
      <c r="K82" s="49">
        <f>+'Ark1'!W2365</f>
        <v>59.691981931112402</v>
      </c>
      <c r="L82" s="64">
        <f>+'Ark1'!Y2365</f>
        <v>135.79474872953122</v>
      </c>
      <c r="M82" s="64">
        <f>+'Ark1'!AA2365</f>
        <v>28.244717591137402</v>
      </c>
      <c r="N82" s="49">
        <f>+'Ark1'!AB2365</f>
        <v>3.2064725040911726</v>
      </c>
      <c r="O82" s="64">
        <f>+'Ark1'!AC2365</f>
        <v>-52.948429012079472</v>
      </c>
      <c r="P82" s="64">
        <f t="shared" si="2"/>
        <v>24.427586206896553</v>
      </c>
      <c r="Q82" s="49">
        <f>+'Ark1'!V2365</f>
        <v>16.244494635798983</v>
      </c>
      <c r="R82" s="99">
        <f>+'Ark1'!X2365</f>
        <v>147.12323806016389</v>
      </c>
      <c r="S82" s="39"/>
      <c r="T82" s="4"/>
      <c r="U82" s="1"/>
      <c r="V82" s="5"/>
      <c r="W82"/>
      <c r="Y82"/>
      <c r="Z82"/>
    </row>
    <row r="83" spans="1:26" ht="15.6">
      <c r="A83" s="39"/>
      <c r="B83" s="47">
        <f>+'Ark1'!C2366</f>
        <v>2013</v>
      </c>
      <c r="C83" s="47">
        <f>+'Ark1'!I2366</f>
        <v>81</v>
      </c>
      <c r="D83" s="86" t="s">
        <v>10</v>
      </c>
      <c r="E83" s="86" t="s">
        <v>57</v>
      </c>
      <c r="F83" s="47">
        <f>+'Ark1'!Q2366</f>
        <v>37</v>
      </c>
      <c r="G83" s="64">
        <f>+'Ark1'!R2366</f>
        <v>938</v>
      </c>
      <c r="H83" s="64">
        <f>+'Ark1'!S2366</f>
        <v>922</v>
      </c>
      <c r="I83" s="99">
        <f>+'Ark1'!T2366</f>
        <v>10.510981622590764</v>
      </c>
      <c r="J83" s="99">
        <f>+'Ark1'!U2366</f>
        <v>10.354977415914664</v>
      </c>
      <c r="K83" s="49">
        <f>+'Ark1'!W2366</f>
        <v>58.59110629067245</v>
      </c>
      <c r="L83" s="64">
        <f>+'Ark1'!Y2366</f>
        <v>131.90895522388075</v>
      </c>
      <c r="M83" s="64">
        <f>+'Ark1'!AA2366</f>
        <v>28.281522763301687</v>
      </c>
      <c r="N83" s="49">
        <f>+'Ark1'!AB2366</f>
        <v>3.8579505016654694</v>
      </c>
      <c r="O83" s="64">
        <f>+'Ark1'!AC2366</f>
        <v>-59.900291399912703</v>
      </c>
      <c r="P83" s="64">
        <f t="shared" si="2"/>
        <v>25.351351351351351</v>
      </c>
      <c r="Q83" s="49">
        <f>+'Ark1'!V2366</f>
        <v>15.775053304904052</v>
      </c>
      <c r="R83" s="99">
        <f>+'Ark1'!X2366</f>
        <v>145.55727014209248</v>
      </c>
      <c r="S83" s="39"/>
      <c r="T83" s="4"/>
      <c r="U83" s="1"/>
      <c r="V83" s="5"/>
      <c r="W83"/>
      <c r="Y83"/>
      <c r="Z83"/>
    </row>
    <row r="84" spans="1:26" ht="15.6">
      <c r="A84" s="39"/>
      <c r="B84" s="47">
        <f>+'Ark1'!C2367</f>
        <v>2013</v>
      </c>
      <c r="C84" s="47">
        <f>+'Ark1'!I2367</f>
        <v>83</v>
      </c>
      <c r="D84" s="86" t="s">
        <v>10</v>
      </c>
      <c r="E84" s="86" t="s">
        <v>407</v>
      </c>
      <c r="F84" s="47">
        <f>+'Ark1'!Q2367</f>
        <v>97</v>
      </c>
      <c r="G84" s="64">
        <f>+'Ark1'!R2367</f>
        <v>1633</v>
      </c>
      <c r="H84" s="64">
        <f>+'Ark1'!S2367</f>
        <v>1632</v>
      </c>
      <c r="I84" s="99">
        <f>+'Ark1'!T2367</f>
        <v>18.298969072164951</v>
      </c>
      <c r="J84" s="99">
        <f>+'Ark1'!U2367</f>
        <v>18.546065449868575</v>
      </c>
      <c r="K84" s="49">
        <f>+'Ark1'!W2367</f>
        <v>59.078431372549019</v>
      </c>
      <c r="L84" s="64">
        <f>+'Ark1'!Y2367</f>
        <v>135.70428658909984</v>
      </c>
      <c r="M84" s="64">
        <f>+'Ark1'!AA2367</f>
        <v>31.202524648179445</v>
      </c>
      <c r="N84" s="49">
        <f>+'Ark1'!AB2367</f>
        <v>4.5952581580808083</v>
      </c>
      <c r="O84" s="64">
        <f>+'Ark1'!AC2367</f>
        <v>-50.333770004429688</v>
      </c>
      <c r="P84" s="64">
        <f t="shared" si="2"/>
        <v>16.835051546391753</v>
      </c>
      <c r="Q84" s="49">
        <f>+'Ark1'!V2367</f>
        <v>15.807103490508261</v>
      </c>
      <c r="R84" s="99">
        <f>+'Ark1'!X2367</f>
        <v>147.1227572699847</v>
      </c>
      <c r="S84" s="39"/>
      <c r="T84" s="4"/>
      <c r="U84" s="11"/>
      <c r="V84" s="5"/>
      <c r="W84"/>
      <c r="Y84"/>
      <c r="Z84"/>
    </row>
    <row r="85" spans="1:26" ht="15.6">
      <c r="A85" s="39"/>
      <c r="B85" s="47">
        <f>+'Ark1'!C2368</f>
        <v>2012</v>
      </c>
      <c r="C85" s="47">
        <f>+'Ark1'!I2368</f>
        <v>6</v>
      </c>
      <c r="D85" s="86" t="s">
        <v>53</v>
      </c>
      <c r="E85" s="86" t="s">
        <v>378</v>
      </c>
      <c r="F85" s="47">
        <f>+'Ark1'!Q2368</f>
        <v>18</v>
      </c>
      <c r="G85" s="64">
        <f>+'Ark1'!R2368</f>
        <v>77</v>
      </c>
      <c r="H85" s="64">
        <f>+'Ark1'!S2368</f>
        <v>77</v>
      </c>
      <c r="I85" s="99">
        <f>+'Ark1'!T2368</f>
        <v>0.8617795187465026</v>
      </c>
      <c r="J85" s="99">
        <f>+'Ark1'!U2368</f>
        <v>0.78497649274477099</v>
      </c>
      <c r="K85" s="49">
        <f>+'Ark1'!W2368</f>
        <v>59.454545454545446</v>
      </c>
      <c r="L85" s="64">
        <f>+'Ark1'!Y2368</f>
        <v>122.7038961038961</v>
      </c>
      <c r="M85" s="64">
        <f>+'Ark1'!AA2368</f>
        <v>27.700820193016408</v>
      </c>
      <c r="N85" s="49">
        <f>+'Ark1'!AB2368</f>
        <v>2.5662416530717191</v>
      </c>
      <c r="O85" s="64">
        <f>+'Ark1'!AC2368</f>
        <v>-37.918351089606389</v>
      </c>
      <c r="P85" s="64">
        <f t="shared" si="2"/>
        <v>4.2777777777777777</v>
      </c>
      <c r="Q85" s="49">
        <f>+'Ark1'!V2368</f>
        <v>18.909090909090914</v>
      </c>
      <c r="R85" s="99">
        <f>+'Ark1'!X2368</f>
        <v>132.94029913748221</v>
      </c>
      <c r="S85" s="39"/>
      <c r="T85" s="4"/>
      <c r="U85" s="11"/>
      <c r="V85" s="5"/>
      <c r="W85"/>
      <c r="Y85"/>
      <c r="Z85"/>
    </row>
    <row r="86" spans="1:26" ht="15.6">
      <c r="A86" s="39"/>
      <c r="B86" s="47">
        <f>+'Ark1'!C2369</f>
        <v>2012</v>
      </c>
      <c r="C86" s="47">
        <f>+'Ark1'!I2369</f>
        <v>24</v>
      </c>
      <c r="D86" s="86" t="s">
        <v>53</v>
      </c>
      <c r="E86" s="86" t="s">
        <v>68</v>
      </c>
      <c r="F86" s="47">
        <f>+'Ark1'!Q2369</f>
        <v>12</v>
      </c>
      <c r="G86" s="64">
        <f>+'Ark1'!R2369</f>
        <v>56</v>
      </c>
      <c r="H86" s="64">
        <f>+'Ark1'!S2369</f>
        <v>56</v>
      </c>
      <c r="I86" s="99">
        <f>+'Ark1'!T2369</f>
        <v>0.62674874090654742</v>
      </c>
      <c r="J86" s="99">
        <f>+'Ark1'!U2369</f>
        <v>0.49109841542456145</v>
      </c>
      <c r="K86" s="49">
        <f>+'Ark1'!W2369</f>
        <v>58.178571428571438</v>
      </c>
      <c r="L86" s="64">
        <f>+'Ark1'!Y2369</f>
        <v>105.55357142857147</v>
      </c>
      <c r="M86" s="64">
        <f>+'Ark1'!AA2369</f>
        <v>24.666800738512169</v>
      </c>
      <c r="N86" s="49">
        <f>+'Ark1'!AB2369</f>
        <v>4.7626041153116239</v>
      </c>
      <c r="O86" s="64">
        <f>+'Ark1'!AC2369</f>
        <v>-9.7181507136673311</v>
      </c>
      <c r="P86" s="64">
        <f t="shared" si="2"/>
        <v>4.666666666666667</v>
      </c>
      <c r="Q86" s="49">
        <f>+'Ark1'!V2369</f>
        <v>16.107142857142861</v>
      </c>
      <c r="R86" s="99">
        <f>+'Ark1'!X2369</f>
        <v>114.35923231697878</v>
      </c>
      <c r="S86" s="39"/>
      <c r="T86" s="4"/>
      <c r="U86" s="11"/>
      <c r="V86" s="5"/>
      <c r="W86"/>
      <c r="Y86"/>
      <c r="Z86"/>
    </row>
    <row r="87" spans="1:26" ht="15.6">
      <c r="A87" s="39"/>
      <c r="B87" s="47">
        <f>+'Ark1'!C2370</f>
        <v>2012</v>
      </c>
      <c r="C87" s="47">
        <f>+'Ark1'!I2370</f>
        <v>49</v>
      </c>
      <c r="D87" s="86" t="s">
        <v>53</v>
      </c>
      <c r="E87" s="86" t="s">
        <v>69</v>
      </c>
      <c r="F87" s="47">
        <f>+'Ark1'!Q2370</f>
        <v>223</v>
      </c>
      <c r="G87" s="64">
        <f>+'Ark1'!R2370</f>
        <v>3002</v>
      </c>
      <c r="H87" s="64">
        <f>+'Ark1'!S2370</f>
        <v>2979</v>
      </c>
      <c r="I87" s="99">
        <f>+'Ark1'!T2370</f>
        <v>33.59820928931169</v>
      </c>
      <c r="J87" s="99">
        <f>+'Ark1'!U2370</f>
        <v>33.456189634608101</v>
      </c>
      <c r="K87" s="49">
        <f>+'Ark1'!W2370</f>
        <v>59.358845250083917</v>
      </c>
      <c r="L87" s="64">
        <f>+'Ark1'!Y2370</f>
        <v>134.13997335109903</v>
      </c>
      <c r="M87" s="64">
        <f>+'Ark1'!AA2370</f>
        <v>29.535424481916472</v>
      </c>
      <c r="N87" s="49">
        <f>+'Ark1'!AB2370</f>
        <v>3.6522831693333928</v>
      </c>
      <c r="O87" s="64">
        <f>+'Ark1'!AC2370</f>
        <v>-58.557183581760398</v>
      </c>
      <c r="P87" s="64">
        <f t="shared" si="2"/>
        <v>13.461883408071749</v>
      </c>
      <c r="Q87" s="49">
        <f>+'Ark1'!V2370</f>
        <v>16.988674217188539</v>
      </c>
      <c r="R87" s="99">
        <f>+'Ark1'!X2370</f>
        <v>146.17636635164871</v>
      </c>
      <c r="S87" s="39"/>
      <c r="T87" s="4"/>
      <c r="U87" s="11"/>
      <c r="V87" s="5"/>
      <c r="W87"/>
      <c r="Y87"/>
      <c r="Z87"/>
    </row>
    <row r="88" spans="1:26" ht="15.6">
      <c r="A88" s="39"/>
      <c r="B88" s="47">
        <f>+'Ark1'!C2371</f>
        <v>2012</v>
      </c>
      <c r="C88" s="47">
        <f>+'Ark1'!I2371</f>
        <v>80</v>
      </c>
      <c r="D88" s="86" t="s">
        <v>10</v>
      </c>
      <c r="E88" s="86" t="s">
        <v>9</v>
      </c>
      <c r="F88" s="47">
        <f>+'Ark1'!Q2371</f>
        <v>158</v>
      </c>
      <c r="G88" s="64">
        <f>+'Ark1'!R2371</f>
        <v>3392</v>
      </c>
      <c r="H88" s="64">
        <f>+'Ark1'!S2371</f>
        <v>3391</v>
      </c>
      <c r="I88" s="99">
        <f>+'Ark1'!T2371</f>
        <v>37.963066592053721</v>
      </c>
      <c r="J88" s="99">
        <f>+'Ark1'!U2371</f>
        <v>38.361158643315576</v>
      </c>
      <c r="K88" s="49">
        <f>+'Ark1'!W2371</f>
        <v>59.409908581539355</v>
      </c>
      <c r="L88" s="64">
        <f>+'Ark1'!Y2371</f>
        <v>136.1219929245286</v>
      </c>
      <c r="M88" s="64">
        <f>+'Ark1'!AA2371</f>
        <v>28.612362320176661</v>
      </c>
      <c r="N88" s="49">
        <f>+'Ark1'!AB2371</f>
        <v>3.5409816698170617</v>
      </c>
      <c r="O88" s="64">
        <f>+'Ark1'!AC2371</f>
        <v>-53.630652232792976</v>
      </c>
      <c r="P88" s="64">
        <f t="shared" si="2"/>
        <v>21.468354430379748</v>
      </c>
      <c r="Q88" s="49">
        <f>+'Ark1'!V2371</f>
        <v>15.970224056603776</v>
      </c>
      <c r="R88" s="99">
        <f>+'Ark1'!X2371</f>
        <v>147.54367551462619</v>
      </c>
      <c r="S88" s="39"/>
      <c r="T88" s="4"/>
      <c r="U88" s="5"/>
      <c r="V88" s="5"/>
      <c r="W88"/>
      <c r="Y88"/>
      <c r="Z88"/>
    </row>
    <row r="89" spans="1:26" ht="15.6">
      <c r="A89" s="39"/>
      <c r="B89" s="47">
        <f>+'Ark1'!C2372</f>
        <v>2012</v>
      </c>
      <c r="C89" s="47">
        <f>+'Ark1'!I2372</f>
        <v>81</v>
      </c>
      <c r="D89" s="86" t="s">
        <v>10</v>
      </c>
      <c r="E89" s="86" t="s">
        <v>57</v>
      </c>
      <c r="F89" s="47">
        <f>+'Ark1'!Q2372</f>
        <v>49</v>
      </c>
      <c r="G89" s="64">
        <f>+'Ark1'!R2372</f>
        <v>760</v>
      </c>
      <c r="H89" s="64">
        <f>+'Ark1'!S2372</f>
        <v>757</v>
      </c>
      <c r="I89" s="99">
        <f>+'Ark1'!T2372</f>
        <v>8.5058757694459981</v>
      </c>
      <c r="J89" s="99">
        <f>+'Ark1'!U2372</f>
        <v>8.349179863153779</v>
      </c>
      <c r="K89" s="49">
        <f>+'Ark1'!W2372</f>
        <v>58.948480845442546</v>
      </c>
      <c r="L89" s="64">
        <f>+'Ark1'!Y2372</f>
        <v>132.22776315789471</v>
      </c>
      <c r="M89" s="64">
        <f>+'Ark1'!AA2372</f>
        <v>30.098121133433651</v>
      </c>
      <c r="N89" s="49">
        <f>+'Ark1'!AB2372</f>
        <v>3.7340573930016281</v>
      </c>
      <c r="O89" s="64">
        <f>+'Ark1'!AC2372</f>
        <v>-63.17862013492811</v>
      </c>
      <c r="P89" s="64">
        <f t="shared" si="2"/>
        <v>15.510204081632653</v>
      </c>
      <c r="Q89" s="49">
        <f>+'Ark1'!V2372</f>
        <v>15.8</v>
      </c>
      <c r="R89" s="99">
        <f>+'Ark1'!X2372</f>
        <v>143.65584193419625</v>
      </c>
      <c r="S89" s="39"/>
      <c r="T89" s="4"/>
      <c r="U89" s="5"/>
      <c r="V89" s="5"/>
      <c r="W89"/>
      <c r="Y89"/>
      <c r="Z89"/>
    </row>
    <row r="90" spans="1:26" ht="15.6">
      <c r="A90" s="39"/>
      <c r="B90" s="47">
        <f>+'Ark1'!C2373</f>
        <v>2012</v>
      </c>
      <c r="C90" s="47">
        <f>+'Ark1'!I2373</f>
        <v>83</v>
      </c>
      <c r="D90" s="86" t="s">
        <v>10</v>
      </c>
      <c r="E90" s="86" t="s">
        <v>407</v>
      </c>
      <c r="F90" s="47">
        <f>+'Ark1'!Q2373</f>
        <v>109</v>
      </c>
      <c r="G90" s="64">
        <f>+'Ark1'!R2373</f>
        <v>1648</v>
      </c>
      <c r="H90" s="64">
        <f>+'Ark1'!S2373</f>
        <v>1648</v>
      </c>
      <c r="I90" s="99">
        <f>+'Ark1'!T2373</f>
        <v>18.444320089535537</v>
      </c>
      <c r="J90" s="99">
        <f>+'Ark1'!U2373</f>
        <v>18.557396950753205</v>
      </c>
      <c r="K90" s="49">
        <f>+'Ark1'!W2373</f>
        <v>58.85497572815531</v>
      </c>
      <c r="L90" s="64">
        <f>+'Ark1'!Y2373</f>
        <v>135.53525485436873</v>
      </c>
      <c r="M90" s="64">
        <f>+'Ark1'!AA2373</f>
        <v>29.542088431446569</v>
      </c>
      <c r="N90" s="49">
        <f>+'Ark1'!AB2373</f>
        <v>4.8931755527165155</v>
      </c>
      <c r="O90" s="64">
        <f>+'Ark1'!AC2373</f>
        <v>-38.766744869180421</v>
      </c>
      <c r="P90" s="64">
        <f t="shared" si="2"/>
        <v>15.119266055045872</v>
      </c>
      <c r="Q90" s="49">
        <f>+'Ark1'!V2373</f>
        <v>16.003033980582526</v>
      </c>
      <c r="R90" s="99">
        <f>+'Ark1'!X2373</f>
        <v>146.8935720371519</v>
      </c>
      <c r="S90" s="39"/>
      <c r="T90" s="4"/>
      <c r="U90" s="5"/>
      <c r="V90" s="5"/>
      <c r="W90"/>
      <c r="Y90"/>
      <c r="Z90"/>
    </row>
    <row r="91" spans="1:26" ht="15.6">
      <c r="A91" s="39"/>
      <c r="B91" s="47">
        <f>+'Ark1'!C2374</f>
        <v>2011</v>
      </c>
      <c r="C91" s="47">
        <f>+'Ark1'!I2374</f>
        <v>6</v>
      </c>
      <c r="D91" s="86" t="s">
        <v>53</v>
      </c>
      <c r="E91" s="86" t="s">
        <v>378</v>
      </c>
      <c r="F91" s="47">
        <f>+'Ark1'!Q2374</f>
        <v>22</v>
      </c>
      <c r="G91" s="64">
        <f>+'Ark1'!R2374</f>
        <v>71</v>
      </c>
      <c r="H91" s="64">
        <f>+'Ark1'!S2374</f>
        <v>71</v>
      </c>
      <c r="I91" s="99">
        <f>+'Ark1'!T2374</f>
        <v>0.78810078810078821</v>
      </c>
      <c r="J91" s="99">
        <f>+'Ark1'!U2374</f>
        <v>0.71059900055583314</v>
      </c>
      <c r="K91" s="49">
        <f>+'Ark1'!W2374</f>
        <v>58.985915492957744</v>
      </c>
      <c r="L91" s="64">
        <f>+'Ark1'!Y2374</f>
        <v>121.43380281690141</v>
      </c>
      <c r="M91" s="64">
        <f>+'Ark1'!AA2374</f>
        <v>24.789036329762897</v>
      </c>
      <c r="N91" s="49">
        <f>+'Ark1'!AB2374</f>
        <v>2.7907945142965995</v>
      </c>
      <c r="O91" s="64">
        <f>+'Ark1'!AC2374</f>
        <v>-45.069827767708865</v>
      </c>
      <c r="P91" s="64">
        <f t="shared" si="2"/>
        <v>3.2272727272727271</v>
      </c>
      <c r="Q91" s="49">
        <f>+'Ark1'!V2374</f>
        <v>15.22535211267606</v>
      </c>
      <c r="R91" s="99">
        <f>+'Ark1'!X2374</f>
        <v>131.56425007248259</v>
      </c>
      <c r="S91" s="39"/>
      <c r="T91" s="4"/>
      <c r="U91" s="5"/>
      <c r="V91" s="5"/>
      <c r="W91"/>
      <c r="Y91"/>
      <c r="Z91"/>
    </row>
    <row r="92" spans="1:26" ht="15.6">
      <c r="A92" s="39"/>
      <c r="B92" s="47">
        <f>+'Ark1'!C2375</f>
        <v>2011</v>
      </c>
      <c r="C92" s="47">
        <f>+'Ark1'!I2375</f>
        <v>24</v>
      </c>
      <c r="D92" s="86" t="s">
        <v>53</v>
      </c>
      <c r="E92" s="86" t="s">
        <v>68</v>
      </c>
      <c r="F92" s="47">
        <f>+'Ark1'!Q2375</f>
        <v>12</v>
      </c>
      <c r="G92" s="64">
        <f>+'Ark1'!R2375</f>
        <v>44</v>
      </c>
      <c r="H92" s="64">
        <f>+'Ark1'!S2375</f>
        <v>41</v>
      </c>
      <c r="I92" s="99">
        <f>+'Ark1'!T2375</f>
        <v>0.48840048840048839</v>
      </c>
      <c r="J92" s="99">
        <f>+'Ark1'!U2375</f>
        <v>0.40949814821286257</v>
      </c>
      <c r="K92" s="49">
        <f>+'Ark1'!W2375</f>
        <v>58</v>
      </c>
      <c r="L92" s="64">
        <f>+'Ark1'!Y2375</f>
        <v>112.92045454545456</v>
      </c>
      <c r="M92" s="64">
        <f>+'Ark1'!AA2375</f>
        <v>34.273020765746381</v>
      </c>
      <c r="N92" s="49">
        <f>+'Ark1'!AB2375</f>
        <v>3.5199778269811626</v>
      </c>
      <c r="O92" s="64">
        <f>+'Ark1'!AC2375</f>
        <v>-8.8652998465231345</v>
      </c>
      <c r="P92" s="64">
        <f t="shared" si="2"/>
        <v>3.6666666666666665</v>
      </c>
      <c r="Q92" s="49">
        <f>+'Ark1'!V2375</f>
        <v>20.477272727272723</v>
      </c>
      <c r="R92" s="99">
        <f>+'Ark1'!X2375</f>
        <v>130.71013493548705</v>
      </c>
      <c r="S92" s="39"/>
      <c r="T92" s="4"/>
      <c r="U92" s="5"/>
      <c r="V92" s="5"/>
      <c r="W92"/>
      <c r="Y92"/>
      <c r="Z92"/>
    </row>
    <row r="93" spans="1:26" ht="15.6">
      <c r="A93" s="39"/>
      <c r="B93" s="47">
        <f>+'Ark1'!C2376</f>
        <v>2011</v>
      </c>
      <c r="C93" s="47">
        <f>+'Ark1'!I2376</f>
        <v>49</v>
      </c>
      <c r="D93" s="86" t="s">
        <v>53</v>
      </c>
      <c r="E93" s="86" t="s">
        <v>69</v>
      </c>
      <c r="F93" s="47">
        <f>+'Ark1'!Q2376</f>
        <v>244</v>
      </c>
      <c r="G93" s="64">
        <f>+'Ark1'!R2376</f>
        <v>3136</v>
      </c>
      <c r="H93" s="64">
        <f>+'Ark1'!S2376</f>
        <v>3112</v>
      </c>
      <c r="I93" s="99">
        <f>+'Ark1'!T2376</f>
        <v>34.809634809634808</v>
      </c>
      <c r="J93" s="99">
        <f>+'Ark1'!U2376</f>
        <v>34.64007350444372</v>
      </c>
      <c r="K93" s="49">
        <f>+'Ark1'!W2376</f>
        <v>58.363431876606683</v>
      </c>
      <c r="L93" s="64">
        <f>+'Ark1'!Y2376</f>
        <v>134.02200255102036</v>
      </c>
      <c r="M93" s="64">
        <f>+'Ark1'!AA2376</f>
        <v>29.557241329500823</v>
      </c>
      <c r="N93" s="49">
        <f>+'Ark1'!AB2376</f>
        <v>3.8316080975184192</v>
      </c>
      <c r="O93" s="64">
        <f>+'Ark1'!AC2376</f>
        <v>-62.475141935896303</v>
      </c>
      <c r="P93" s="64">
        <f t="shared" si="2"/>
        <v>12.852459016393443</v>
      </c>
      <c r="Q93" s="49">
        <f>+'Ark1'!V2376</f>
        <v>16.685905612244898</v>
      </c>
      <c r="R93" s="99">
        <f>+'Ark1'!X2376</f>
        <v>145.95167156786877</v>
      </c>
      <c r="S93" s="39"/>
      <c r="T93" s="4"/>
      <c r="U93" s="5"/>
      <c r="V93" s="5"/>
      <c r="W93"/>
      <c r="Y93"/>
      <c r="Z93"/>
    </row>
    <row r="94" spans="1:26" ht="15.6">
      <c r="A94" s="39"/>
      <c r="B94" s="47">
        <f>+'Ark1'!C2377</f>
        <v>2011</v>
      </c>
      <c r="C94" s="47">
        <f>+'Ark1'!I2377</f>
        <v>80</v>
      </c>
      <c r="D94" s="86" t="s">
        <v>10</v>
      </c>
      <c r="E94" s="86" t="s">
        <v>9</v>
      </c>
      <c r="F94" s="47">
        <f>+'Ark1'!Q2377</f>
        <v>169</v>
      </c>
      <c r="G94" s="64">
        <f>+'Ark1'!R2377</f>
        <v>3487</v>
      </c>
      <c r="H94" s="64">
        <f>+'Ark1'!S2377</f>
        <v>3470</v>
      </c>
      <c r="I94" s="99">
        <f>+'Ark1'!T2377</f>
        <v>38.705738705738696</v>
      </c>
      <c r="J94" s="99">
        <f>+'Ark1'!U2377</f>
        <v>38.640067240609646</v>
      </c>
      <c r="K94" s="49">
        <f>+'Ark1'!W2377</f>
        <v>58.724207492795379</v>
      </c>
      <c r="L94" s="64">
        <f>+'Ark1'!Y2377</f>
        <v>134.44952681387983</v>
      </c>
      <c r="M94" s="64">
        <f>+'Ark1'!AA2377</f>
        <v>28.041357249679859</v>
      </c>
      <c r="N94" s="49">
        <f>+'Ark1'!AB2377</f>
        <v>3.6546550226346408</v>
      </c>
      <c r="O94" s="64">
        <f>+'Ark1'!AC2377</f>
        <v>-54.559130819777486</v>
      </c>
      <c r="P94" s="64">
        <f t="shared" si="2"/>
        <v>20.633136094674555</v>
      </c>
      <c r="Q94" s="49">
        <f>+'Ark1'!V2377</f>
        <v>15.37482076283338</v>
      </c>
      <c r="R94" s="99">
        <f>+'Ark1'!X2377</f>
        <v>146.25861542376404</v>
      </c>
      <c r="S94" s="39"/>
      <c r="T94" s="4"/>
      <c r="U94" s="5"/>
      <c r="V94" s="5"/>
      <c r="W94"/>
      <c r="Y94"/>
      <c r="Z94"/>
    </row>
    <row r="95" spans="1:26" ht="15.6">
      <c r="A95" s="39"/>
      <c r="B95" s="47">
        <f>+'Ark1'!C2378</f>
        <v>2011</v>
      </c>
      <c r="C95" s="47">
        <f>+'Ark1'!I2378</f>
        <v>81</v>
      </c>
      <c r="D95" s="86" t="s">
        <v>10</v>
      </c>
      <c r="E95" s="86" t="s">
        <v>57</v>
      </c>
      <c r="F95" s="47">
        <f>+'Ark1'!Q2378</f>
        <v>39</v>
      </c>
      <c r="G95" s="64">
        <f>+'Ark1'!R2378</f>
        <v>745</v>
      </c>
      <c r="H95" s="64">
        <f>+'Ark1'!S2378</f>
        <v>739</v>
      </c>
      <c r="I95" s="99">
        <f>+'Ark1'!T2378</f>
        <v>8.2695082695082718</v>
      </c>
      <c r="J95" s="99">
        <f>+'Ark1'!U2378</f>
        <v>8.1805836970203369</v>
      </c>
      <c r="K95" s="49">
        <f>+'Ark1'!W2378</f>
        <v>58.546684709066305</v>
      </c>
      <c r="L95" s="64">
        <f>+'Ark1'!Y2378</f>
        <v>133.22979865771811</v>
      </c>
      <c r="M95" s="64">
        <f>+'Ark1'!AA2378</f>
        <v>29.025805145083488</v>
      </c>
      <c r="N95" s="49">
        <f>+'Ark1'!AB2378</f>
        <v>3.827317834976411</v>
      </c>
      <c r="O95" s="64">
        <f>+'Ark1'!AC2378</f>
        <v>-58.882172290625114</v>
      </c>
      <c r="P95" s="64">
        <f t="shared" si="2"/>
        <v>19.102564102564102</v>
      </c>
      <c r="Q95" s="49">
        <f>+'Ark1'!V2378</f>
        <v>15.884563758389261</v>
      </c>
      <c r="R95" s="99">
        <f>+'Ark1'!X2378</f>
        <v>145.27998138547321</v>
      </c>
      <c r="S95" s="39"/>
      <c r="T95" s="4"/>
      <c r="U95" s="5"/>
      <c r="V95" s="5"/>
      <c r="W95"/>
      <c r="Y95"/>
      <c r="Z95"/>
    </row>
    <row r="96" spans="1:26" ht="15.6">
      <c r="A96" s="39"/>
      <c r="B96" s="47">
        <f>+'Ark1'!C2379</f>
        <v>2011</v>
      </c>
      <c r="C96" s="47">
        <f>+'Ark1'!I2379</f>
        <v>83</v>
      </c>
      <c r="D96" s="86" t="s">
        <v>10</v>
      </c>
      <c r="E96" s="86" t="s">
        <v>407</v>
      </c>
      <c r="F96" s="47">
        <f>+'Ark1'!Q2379</f>
        <v>121</v>
      </c>
      <c r="G96" s="64">
        <f>+'Ark1'!R2379</f>
        <v>1526</v>
      </c>
      <c r="H96" s="64">
        <f>+'Ark1'!S2379</f>
        <v>1521</v>
      </c>
      <c r="I96" s="99">
        <f>+'Ark1'!T2379</f>
        <v>16.938616938616939</v>
      </c>
      <c r="J96" s="99">
        <f>+'Ark1'!U2379</f>
        <v>17.419178409157603</v>
      </c>
      <c r="K96" s="49">
        <f>+'Ark1'!W2379</f>
        <v>59.081525312294545</v>
      </c>
      <c r="L96" s="64">
        <f>+'Ark1'!Y2379</f>
        <v>138.49895150720837</v>
      </c>
      <c r="M96" s="64">
        <f>+'Ark1'!AA2379</f>
        <v>29.861063937496628</v>
      </c>
      <c r="N96" s="49">
        <f>+'Ark1'!AB2379</f>
        <v>4.3557975498616948</v>
      </c>
      <c r="O96" s="64">
        <f>+'Ark1'!AC2379</f>
        <v>-50.402579858137408</v>
      </c>
      <c r="P96" s="64">
        <f t="shared" si="2"/>
        <v>12.611570247933884</v>
      </c>
      <c r="Q96" s="49">
        <f>+'Ark1'!V2379</f>
        <v>17.27064220183486</v>
      </c>
      <c r="R96" s="99">
        <f>+'Ark1'!X2379</f>
        <v>150.54866957567577</v>
      </c>
      <c r="S96" s="39"/>
      <c r="T96" s="4"/>
      <c r="U96" s="5"/>
      <c r="V96" s="5"/>
      <c r="W96"/>
      <c r="Y96"/>
      <c r="Z96"/>
    </row>
    <row r="97" spans="1:26">
      <c r="A97" s="39"/>
      <c r="B97" s="47">
        <f>+'Ark1'!C2380</f>
        <v>2010</v>
      </c>
      <c r="C97" s="47">
        <f>+'Ark1'!I2380</f>
        <v>6</v>
      </c>
      <c r="D97" s="86" t="s">
        <v>53</v>
      </c>
      <c r="E97" s="86" t="s">
        <v>378</v>
      </c>
      <c r="F97" s="47">
        <f>+'Ark1'!Q2380</f>
        <v>51</v>
      </c>
      <c r="G97" s="64">
        <f>+'Ark1'!R2380</f>
        <v>136</v>
      </c>
      <c r="H97" s="64">
        <f>+'Ark1'!S2380</f>
        <v>132</v>
      </c>
      <c r="I97" s="99">
        <f>+'Ark1'!T2380</f>
        <v>1.6425120772946853</v>
      </c>
      <c r="J97" s="99">
        <f>+'Ark1'!U2380</f>
        <v>1.4224617817039535</v>
      </c>
      <c r="K97" s="49">
        <f>+'Ark1'!W2380</f>
        <v>59.143939393939391</v>
      </c>
      <c r="L97" s="64">
        <f>+'Ark1'!Y2380</f>
        <v>115.675</v>
      </c>
      <c r="M97" s="64">
        <f>+'Ark1'!AA2380</f>
        <v>25.921879840274432</v>
      </c>
      <c r="N97" s="49">
        <f>+'Ark1'!AB2380</f>
        <v>3.0129331720696255</v>
      </c>
      <c r="O97" s="64">
        <f>+'Ark1'!AC2380</f>
        <v>-29.979925423285032</v>
      </c>
      <c r="P97" s="64">
        <f t="shared" si="2"/>
        <v>2.6666666666666665</v>
      </c>
      <c r="Q97" s="49">
        <f>+'Ark1'!V2380</f>
        <v>14.176470588235295</v>
      </c>
      <c r="R97" s="99">
        <f>+'Ark1'!X2380</f>
        <v>129.43088394621122</v>
      </c>
      <c r="S97" s="39"/>
      <c r="T97" s="4"/>
      <c r="U97"/>
      <c r="V97"/>
      <c r="W97"/>
      <c r="Y97"/>
      <c r="Z97"/>
    </row>
    <row r="98" spans="1:26" ht="15.6">
      <c r="A98" s="39"/>
      <c r="B98" s="47">
        <f>+'Ark1'!C2381</f>
        <v>2010</v>
      </c>
      <c r="C98" s="47">
        <f>+'Ark1'!I2381</f>
        <v>24</v>
      </c>
      <c r="D98" s="86" t="s">
        <v>53</v>
      </c>
      <c r="E98" s="86" t="s">
        <v>68</v>
      </c>
      <c r="F98" s="47">
        <f>+'Ark1'!Q2381</f>
        <v>27</v>
      </c>
      <c r="G98" s="64">
        <f>+'Ark1'!R2381</f>
        <v>140</v>
      </c>
      <c r="H98" s="64">
        <f>+'Ark1'!S2381</f>
        <v>130</v>
      </c>
      <c r="I98" s="99">
        <f>+'Ark1'!T2381</f>
        <v>1.6908212560386471</v>
      </c>
      <c r="J98" s="99">
        <f>+'Ark1'!U2381</f>
        <v>1.2714159759896395</v>
      </c>
      <c r="K98" s="49">
        <f>+'Ark1'!W2381</f>
        <v>57.846153846153832</v>
      </c>
      <c r="L98" s="64">
        <f>+'Ark1'!Y2381</f>
        <v>100.43785714285718</v>
      </c>
      <c r="M98" s="64">
        <f>+'Ark1'!AA2381</f>
        <v>24.560487353740541</v>
      </c>
      <c r="N98" s="49">
        <f>+'Ark1'!AB2381</f>
        <v>3.5484807983602935</v>
      </c>
      <c r="O98" s="64">
        <f>+'Ark1'!AC2381</f>
        <v>11.270060462443771</v>
      </c>
      <c r="P98" s="64">
        <f t="shared" si="2"/>
        <v>5.1851851851851851</v>
      </c>
      <c r="Q98" s="49">
        <f>+'Ark1'!V2381</f>
        <v>12.792857142857139</v>
      </c>
      <c r="R98" s="99">
        <f>+'Ark1'!X2381</f>
        <v>117.39746169323624</v>
      </c>
      <c r="S98" s="39"/>
      <c r="T98" s="11"/>
      <c r="U98"/>
      <c r="V98" s="5"/>
      <c r="W98"/>
      <c r="Y98"/>
      <c r="Z98"/>
    </row>
    <row r="99" spans="1:26" ht="15.6">
      <c r="A99" s="39"/>
      <c r="B99" s="47">
        <f>+'Ark1'!C2382</f>
        <v>2010</v>
      </c>
      <c r="C99" s="47">
        <f>+'Ark1'!I2382</f>
        <v>49</v>
      </c>
      <c r="D99" s="86" t="s">
        <v>53</v>
      </c>
      <c r="E99" s="86" t="s">
        <v>69</v>
      </c>
      <c r="F99" s="47">
        <f>+'Ark1'!Q2382</f>
        <v>246</v>
      </c>
      <c r="G99" s="64">
        <f>+'Ark1'!R2382</f>
        <v>2776</v>
      </c>
      <c r="H99" s="64">
        <f>+'Ark1'!S2382</f>
        <v>2753</v>
      </c>
      <c r="I99" s="99">
        <f>+'Ark1'!T2382</f>
        <v>33.526570048309175</v>
      </c>
      <c r="J99" s="99">
        <f>+'Ark1'!U2382</f>
        <v>33.833844550221237</v>
      </c>
      <c r="K99" s="49">
        <f>+'Ark1'!W2382</f>
        <v>57.977115873592467</v>
      </c>
      <c r="L99" s="64">
        <f>+'Ark1'!Y2382</f>
        <v>134.79373198847267</v>
      </c>
      <c r="M99" s="64">
        <f>+'Ark1'!AA2382</f>
        <v>29.856566200400501</v>
      </c>
      <c r="N99" s="49">
        <f>+'Ark1'!AB2382</f>
        <v>3.9421699694840497</v>
      </c>
      <c r="O99" s="64">
        <f>+'Ark1'!AC2382</f>
        <v>-61.766009999413264</v>
      </c>
      <c r="P99" s="64">
        <f t="shared" si="2"/>
        <v>11.284552845528456</v>
      </c>
      <c r="Q99" s="49">
        <f>+'Ark1'!V2382</f>
        <v>14.174711815561961</v>
      </c>
      <c r="R99" s="99">
        <f>+'Ark1'!X2382</f>
        <v>146.86439407894909</v>
      </c>
      <c r="S99" s="39"/>
      <c r="T99" s="5"/>
      <c r="U99"/>
      <c r="V99"/>
      <c r="W99"/>
      <c r="Y99"/>
      <c r="Z99"/>
    </row>
    <row r="100" spans="1:26">
      <c r="A100" s="39"/>
      <c r="B100" s="47">
        <f>+'Ark1'!C2383</f>
        <v>2010</v>
      </c>
      <c r="C100" s="47">
        <f>+'Ark1'!I2383</f>
        <v>80</v>
      </c>
      <c r="D100" s="86" t="s">
        <v>10</v>
      </c>
      <c r="E100" s="86" t="s">
        <v>9</v>
      </c>
      <c r="F100" s="47">
        <f>+'Ark1'!Q2383</f>
        <v>0</v>
      </c>
      <c r="G100" s="64">
        <f>+'Ark1'!R2383</f>
        <v>0</v>
      </c>
      <c r="H100" s="64">
        <f>+'Ark1'!S2383</f>
        <v>0</v>
      </c>
      <c r="I100" s="99">
        <f>+'Ark1'!T2383</f>
        <v>0</v>
      </c>
      <c r="J100" s="99">
        <f>+'Ark1'!U2383</f>
        <v>0</v>
      </c>
      <c r="K100" s="49">
        <f>+'Ark1'!W2383</f>
        <v>0</v>
      </c>
      <c r="L100" s="64">
        <f>+'Ark1'!Y2383</f>
        <v>0</v>
      </c>
      <c r="M100" s="64">
        <f>+'Ark1'!AA2383</f>
        <v>0</v>
      </c>
      <c r="N100" s="49">
        <f>+'Ark1'!AB2383</f>
        <v>0</v>
      </c>
      <c r="O100" s="64">
        <f>+'Ark1'!AC2383</f>
        <v>0</v>
      </c>
      <c r="P100" s="64" t="e">
        <f t="shared" si="2"/>
        <v>#DIV/0!</v>
      </c>
      <c r="Q100" s="49">
        <f>+'Ark1'!V2383</f>
        <v>0</v>
      </c>
      <c r="R100" s="99">
        <f>+'Ark1'!X2383</f>
        <v>0</v>
      </c>
      <c r="S100" s="39"/>
      <c r="T100" s="11"/>
      <c r="U100"/>
      <c r="V100"/>
      <c r="W100"/>
      <c r="Y100"/>
      <c r="Z100"/>
    </row>
    <row r="101" spans="1:26">
      <c r="A101" s="39"/>
      <c r="B101" s="47">
        <f>+'Ark1'!C2384</f>
        <v>2010</v>
      </c>
      <c r="C101" s="47">
        <f>+'Ark1'!I2384</f>
        <v>81</v>
      </c>
      <c r="D101" s="86" t="s">
        <v>10</v>
      </c>
      <c r="E101" s="86" t="s">
        <v>57</v>
      </c>
      <c r="F101" s="47">
        <f>+'Ark1'!Q2384</f>
        <v>0</v>
      </c>
      <c r="G101" s="64">
        <f>+'Ark1'!R2384</f>
        <v>0</v>
      </c>
      <c r="H101" s="64">
        <f>+'Ark1'!S2384</f>
        <v>0</v>
      </c>
      <c r="I101" s="99">
        <f>+'Ark1'!T2384</f>
        <v>0</v>
      </c>
      <c r="J101" s="99">
        <f>+'Ark1'!U2384</f>
        <v>0</v>
      </c>
      <c r="K101" s="49">
        <f>+'Ark1'!W2384</f>
        <v>0</v>
      </c>
      <c r="L101" s="64">
        <f>+'Ark1'!Y2384</f>
        <v>0</v>
      </c>
      <c r="M101" s="64">
        <f>+'Ark1'!AA2384</f>
        <v>0</v>
      </c>
      <c r="N101" s="49">
        <f>+'Ark1'!AB2384</f>
        <v>0</v>
      </c>
      <c r="O101" s="64">
        <f>+'Ark1'!AC2384</f>
        <v>0</v>
      </c>
      <c r="P101" s="64" t="e">
        <f t="shared" si="2"/>
        <v>#DIV/0!</v>
      </c>
      <c r="Q101" s="49">
        <f>+'Ark1'!V2384</f>
        <v>0</v>
      </c>
      <c r="R101" s="99">
        <f>+'Ark1'!X2384</f>
        <v>0</v>
      </c>
      <c r="S101" s="39"/>
      <c r="T101" s="11"/>
      <c r="U101"/>
      <c r="V101"/>
      <c r="W101"/>
      <c r="Y101"/>
      <c r="Z101"/>
    </row>
    <row r="102" spans="1:26">
      <c r="A102" s="39"/>
      <c r="B102" s="47">
        <f>+'Ark1'!C2385</f>
        <v>2010</v>
      </c>
      <c r="C102" s="47">
        <f>+'Ark1'!I2385</f>
        <v>83</v>
      </c>
      <c r="D102" s="86" t="s">
        <v>10</v>
      </c>
      <c r="E102" s="86" t="s">
        <v>407</v>
      </c>
      <c r="F102" s="47">
        <f>+'Ark1'!Q2385</f>
        <v>0</v>
      </c>
      <c r="G102" s="64">
        <f>+'Ark1'!R2385</f>
        <v>0</v>
      </c>
      <c r="H102" s="64">
        <f>+'Ark1'!S2385</f>
        <v>0</v>
      </c>
      <c r="I102" s="99">
        <f>+'Ark1'!T2385</f>
        <v>0</v>
      </c>
      <c r="J102" s="99">
        <f>+'Ark1'!U2385</f>
        <v>0</v>
      </c>
      <c r="K102" s="49">
        <f>+'Ark1'!W2385</f>
        <v>0</v>
      </c>
      <c r="L102" s="64">
        <f>+'Ark1'!Y2385</f>
        <v>0</v>
      </c>
      <c r="M102" s="64">
        <f>+'Ark1'!AA2385</f>
        <v>0</v>
      </c>
      <c r="N102" s="49">
        <f>+'Ark1'!AB2385</f>
        <v>0</v>
      </c>
      <c r="O102" s="64">
        <f>+'Ark1'!AC2385</f>
        <v>0</v>
      </c>
      <c r="P102" s="64" t="e">
        <f t="shared" si="2"/>
        <v>#DIV/0!</v>
      </c>
      <c r="Q102" s="49">
        <f>+'Ark1'!V2385</f>
        <v>0</v>
      </c>
      <c r="R102" s="99">
        <f>+'Ark1'!X2385</f>
        <v>0</v>
      </c>
      <c r="S102" s="39"/>
      <c r="T102" s="11"/>
      <c r="U102"/>
      <c r="V102"/>
      <c r="W102"/>
      <c r="Y102"/>
      <c r="Z102"/>
    </row>
    <row r="103" spans="1:26">
      <c r="A103" s="39"/>
      <c r="B103" s="47">
        <f>+'Ark1'!C2386</f>
        <v>2009</v>
      </c>
      <c r="C103" s="47">
        <f>+'Ark1'!I2386</f>
        <v>6</v>
      </c>
      <c r="D103" s="86" t="s">
        <v>53</v>
      </c>
      <c r="E103" s="86" t="s">
        <v>378</v>
      </c>
      <c r="F103" s="47">
        <f>+'Ark1'!Q2386</f>
        <v>91</v>
      </c>
      <c r="G103" s="64">
        <f>+'Ark1'!R2386</f>
        <v>266</v>
      </c>
      <c r="H103" s="64">
        <f>+'Ark1'!S2386</f>
        <v>264</v>
      </c>
      <c r="I103" s="99">
        <f>+'Ark1'!T2386</f>
        <v>3.7187194184258354</v>
      </c>
      <c r="J103" s="99">
        <f>+'Ark1'!U2386</f>
        <v>3.2403973750844903</v>
      </c>
      <c r="K103" s="49">
        <f>+'Ark1'!W2386</f>
        <v>56.95833333333335</v>
      </c>
      <c r="L103" s="64">
        <f>+'Ark1'!Y2386</f>
        <v>118.2109022556391</v>
      </c>
      <c r="M103" s="64">
        <f>+'Ark1'!AA2386</f>
        <v>29.532805273493238</v>
      </c>
      <c r="N103" s="49">
        <f>+'Ark1'!AB2386</f>
        <v>2.9583866832577224</v>
      </c>
      <c r="O103" s="64">
        <f>+'Ark1'!AC2386</f>
        <v>-46.420463686070072</v>
      </c>
      <c r="P103" s="64">
        <f t="shared" si="2"/>
        <v>2.9230769230769229</v>
      </c>
      <c r="Q103" s="49">
        <f>+'Ark1'!V2386</f>
        <v>16.281954887218046</v>
      </c>
      <c r="R103" s="99">
        <f>+'Ark1'!X2386</f>
        <v>129.25162309891749</v>
      </c>
      <c r="S103" s="39"/>
      <c r="T103" s="11"/>
      <c r="U103"/>
      <c r="V103"/>
      <c r="W103"/>
      <c r="Y103"/>
      <c r="Z103"/>
    </row>
    <row r="104" spans="1:26">
      <c r="A104" s="39"/>
      <c r="B104" s="47">
        <f>+'Ark1'!C2387</f>
        <v>2009</v>
      </c>
      <c r="C104" s="47">
        <f>+'Ark1'!I2387</f>
        <v>24</v>
      </c>
      <c r="D104" s="86" t="s">
        <v>53</v>
      </c>
      <c r="E104" s="86" t="s">
        <v>68</v>
      </c>
      <c r="F104" s="47">
        <f>+'Ark1'!Q2387</f>
        <v>67</v>
      </c>
      <c r="G104" s="64">
        <f>+'Ark1'!R2387</f>
        <v>132</v>
      </c>
      <c r="H104" s="64">
        <f>+'Ark1'!S2387</f>
        <v>128</v>
      </c>
      <c r="I104" s="99">
        <f>+'Ark1'!T2387</f>
        <v>1.8453795610233472</v>
      </c>
      <c r="J104" s="99">
        <f>+'Ark1'!U2387</f>
        <v>1.5521994060252189</v>
      </c>
      <c r="K104" s="49">
        <f>+'Ark1'!W2387</f>
        <v>55.0703125</v>
      </c>
      <c r="L104" s="64">
        <f>+'Ark1'!Y2387</f>
        <v>114.1075757575758</v>
      </c>
      <c r="M104" s="64">
        <f>+'Ark1'!AA2387</f>
        <v>29.639412328580026</v>
      </c>
      <c r="N104" s="49">
        <f>+'Ark1'!AB2387</f>
        <v>1.9810965782474488</v>
      </c>
      <c r="O104" s="64">
        <f>+'Ark1'!AC2387</f>
        <v>17.275728350231645</v>
      </c>
      <c r="P104" s="64">
        <f t="shared" si="2"/>
        <v>1.9701492537313432</v>
      </c>
      <c r="Q104" s="49">
        <f>+'Ark1'!V2387</f>
        <v>20.409090909090914</v>
      </c>
      <c r="R104" s="99">
        <f>+'Ark1'!X2387</f>
        <v>127.3851735119341</v>
      </c>
      <c r="S104" s="39"/>
      <c r="T104" s="11"/>
      <c r="U104"/>
      <c r="V104"/>
      <c r="W104"/>
      <c r="Y104"/>
      <c r="Z104"/>
    </row>
    <row r="105" spans="1:26">
      <c r="A105" s="39"/>
      <c r="B105" s="47">
        <f>+'Ark1'!C2388</f>
        <v>2009</v>
      </c>
      <c r="C105" s="47">
        <f>+'Ark1'!I2388</f>
        <v>49</v>
      </c>
      <c r="D105" s="86" t="s">
        <v>53</v>
      </c>
      <c r="E105" s="86" t="s">
        <v>69</v>
      </c>
      <c r="F105" s="47">
        <f>+'Ark1'!Q2388</f>
        <v>271</v>
      </c>
      <c r="G105" s="64">
        <f>+'Ark1'!R2388</f>
        <v>2721</v>
      </c>
      <c r="H105" s="64">
        <f>+'Ark1'!S2388</f>
        <v>2714</v>
      </c>
      <c r="I105" s="99">
        <f>+'Ark1'!T2388</f>
        <v>38.039983223822176</v>
      </c>
      <c r="J105" s="99">
        <f>+'Ark1'!U2388</f>
        <v>38.827873140969089</v>
      </c>
      <c r="K105" s="49">
        <f>+'Ark1'!W2388</f>
        <v>56.077745025792176</v>
      </c>
      <c r="L105" s="64">
        <f>+'Ark1'!Y2388</f>
        <v>138.47008452774719</v>
      </c>
      <c r="M105" s="64">
        <f>+'Ark1'!AA2388</f>
        <v>30.937763242671821</v>
      </c>
      <c r="N105" s="49">
        <f>+'Ark1'!AB2388</f>
        <v>4.0830813551558842</v>
      </c>
      <c r="O105" s="64">
        <f>+'Ark1'!AC2388</f>
        <v>-62.161985425916143</v>
      </c>
      <c r="P105" s="64">
        <f t="shared" si="2"/>
        <v>10.040590405904059</v>
      </c>
      <c r="Q105" s="49">
        <f>+'Ark1'!V2388</f>
        <v>15.409040793825797</v>
      </c>
      <c r="R105" s="99">
        <f>+'Ark1'!X2388</f>
        <v>150.25695973255637</v>
      </c>
      <c r="S105" s="39"/>
      <c r="T105" s="11"/>
      <c r="U105"/>
      <c r="V105"/>
      <c r="W105"/>
      <c r="Y105"/>
      <c r="Z105"/>
    </row>
    <row r="106" spans="1:26">
      <c r="A106" s="39"/>
      <c r="B106" s="47">
        <f>+'Ark1'!C2389</f>
        <v>2009</v>
      </c>
      <c r="C106" s="47">
        <f>+'Ark1'!I2389</f>
        <v>80</v>
      </c>
      <c r="D106" s="86" t="s">
        <v>10</v>
      </c>
      <c r="E106" s="86" t="s">
        <v>9</v>
      </c>
      <c r="F106" s="47">
        <f>+'Ark1'!Q2389</f>
        <v>163</v>
      </c>
      <c r="G106" s="64">
        <f>+'Ark1'!R2389</f>
        <v>2782</v>
      </c>
      <c r="H106" s="64">
        <f>+'Ark1'!S2389</f>
        <v>2769</v>
      </c>
      <c r="I106" s="99">
        <f>+'Ark1'!T2389</f>
        <v>38.892772263386</v>
      </c>
      <c r="J106" s="99">
        <f>+'Ark1'!U2389</f>
        <v>38.858160310534736</v>
      </c>
      <c r="K106" s="49">
        <f>+'Ark1'!W2389</f>
        <v>56.836041892379917</v>
      </c>
      <c r="L106" s="64">
        <f>+'Ark1'!Y2389</f>
        <v>135.53953989935323</v>
      </c>
      <c r="M106" s="64">
        <f>+'Ark1'!AA2389</f>
        <v>28.942360050783353</v>
      </c>
      <c r="N106" s="49">
        <f>+'Ark1'!AB2389</f>
        <v>3.2027639640536725</v>
      </c>
      <c r="O106" s="64">
        <f>+'Ark1'!AC2389</f>
        <v>-54.96387162758429</v>
      </c>
      <c r="P106" s="64">
        <f t="shared" si="2"/>
        <v>17.067484662576685</v>
      </c>
      <c r="Q106" s="49">
        <f>+'Ark1'!V2389</f>
        <v>14.86232925952552</v>
      </c>
      <c r="R106" s="99">
        <f>+'Ark1'!X2389</f>
        <v>147.44900860118443</v>
      </c>
      <c r="S106" s="39"/>
      <c r="T106" s="11"/>
      <c r="U106"/>
      <c r="V106"/>
      <c r="W106"/>
      <c r="Y106"/>
      <c r="Z106"/>
    </row>
    <row r="107" spans="1:26">
      <c r="A107" s="39"/>
      <c r="B107" s="47">
        <f>+'Ark1'!C2390</f>
        <v>2009</v>
      </c>
      <c r="C107" s="47">
        <f>+'Ark1'!I2390</f>
        <v>81</v>
      </c>
      <c r="D107" s="86" t="s">
        <v>10</v>
      </c>
      <c r="E107" s="86" t="s">
        <v>57</v>
      </c>
      <c r="F107" s="47">
        <f>+'Ark1'!Q2390</f>
        <v>7</v>
      </c>
      <c r="G107" s="64">
        <f>+'Ark1'!R2390</f>
        <v>12</v>
      </c>
      <c r="H107" s="64">
        <f>+'Ark1'!S2390</f>
        <v>0</v>
      </c>
      <c r="I107" s="99">
        <f>+'Ark1'!T2390</f>
        <v>0.16776177827484973</v>
      </c>
      <c r="J107" s="99">
        <f>+'Ark1'!U2390</f>
        <v>0</v>
      </c>
      <c r="K107" s="49">
        <f>+'Ark1'!W2390</f>
        <v>0</v>
      </c>
      <c r="L107" s="64">
        <f>+'Ark1'!Y2390</f>
        <v>0</v>
      </c>
      <c r="M107" s="64">
        <f>+'Ark1'!AA2390</f>
        <v>0</v>
      </c>
      <c r="N107" s="49">
        <f>+'Ark1'!AB2390</f>
        <v>0</v>
      </c>
      <c r="O107" s="64">
        <f>+'Ark1'!AC2390</f>
        <v>0</v>
      </c>
      <c r="P107" s="64">
        <f t="shared" si="2"/>
        <v>1.7142857142857142</v>
      </c>
      <c r="Q107" s="49">
        <f>+'Ark1'!V2390</f>
        <v>28.916666666666675</v>
      </c>
      <c r="R107" s="99">
        <f>+'Ark1'!X2390</f>
        <v>132.38533766702781</v>
      </c>
      <c r="S107" s="39"/>
      <c r="T107" s="11"/>
      <c r="U107"/>
      <c r="V107"/>
      <c r="W107"/>
      <c r="Y107"/>
      <c r="Z107"/>
    </row>
    <row r="108" spans="1:26">
      <c r="A108" s="39"/>
      <c r="B108" s="47">
        <f>+'Ark1'!C2391</f>
        <v>2009</v>
      </c>
      <c r="C108" s="47">
        <f>+'Ark1'!I2391</f>
        <v>83</v>
      </c>
      <c r="D108" s="86" t="s">
        <v>10</v>
      </c>
      <c r="E108" s="86" t="s">
        <v>407</v>
      </c>
      <c r="F108" s="47">
        <f>+'Ark1'!Q2391</f>
        <v>124</v>
      </c>
      <c r="G108" s="64">
        <f>+'Ark1'!R2391</f>
        <v>1240</v>
      </c>
      <c r="H108" s="64">
        <f>+'Ark1'!S2391</f>
        <v>1222</v>
      </c>
      <c r="I108" s="99">
        <f>+'Ark1'!T2391</f>
        <v>17.335383755067802</v>
      </c>
      <c r="J108" s="99">
        <f>+'Ark1'!U2391</f>
        <v>17.52136976738646</v>
      </c>
      <c r="K108" s="49">
        <f>+'Ark1'!W2391</f>
        <v>57.058919803600659</v>
      </c>
      <c r="L108" s="64">
        <f>+'Ark1'!Y2391</f>
        <v>137.11572580645139</v>
      </c>
      <c r="M108" s="64">
        <f>+'Ark1'!AA2391</f>
        <v>30.641159162074839</v>
      </c>
      <c r="N108" s="49">
        <f>+'Ark1'!AB2391</f>
        <v>4.4359192418904305</v>
      </c>
      <c r="O108" s="64">
        <f>+'Ark1'!AC2391</f>
        <v>-55.573926962893637</v>
      </c>
      <c r="P108" s="64">
        <f t="shared" si="2"/>
        <v>10</v>
      </c>
      <c r="Q108" s="49">
        <f>+'Ark1'!V2391</f>
        <v>16.250806451612902</v>
      </c>
      <c r="R108" s="99">
        <f>+'Ark1'!X2391</f>
        <v>150.61265858176347</v>
      </c>
      <c r="S108" s="39"/>
      <c r="T108" s="11"/>
      <c r="U108"/>
      <c r="V108"/>
      <c r="W108"/>
      <c r="Y108"/>
      <c r="Z108"/>
    </row>
    <row r="109" spans="1:26">
      <c r="A109" s="39"/>
      <c r="B109" s="47">
        <f>+'Ark1'!C2392</f>
        <v>2008</v>
      </c>
      <c r="C109" s="47">
        <f>+'Ark1'!I2392</f>
        <v>6</v>
      </c>
      <c r="D109" s="86" t="s">
        <v>53</v>
      </c>
      <c r="E109" s="86" t="s">
        <v>378</v>
      </c>
      <c r="F109" s="47">
        <f>+'Ark1'!Q2392</f>
        <v>119</v>
      </c>
      <c r="G109" s="64">
        <f>+'Ark1'!R2392</f>
        <v>353</v>
      </c>
      <c r="H109" s="64">
        <f>+'Ark1'!S2392</f>
        <v>349</v>
      </c>
      <c r="I109" s="99">
        <f>+'Ark1'!T2392</f>
        <v>4.5337785769329582</v>
      </c>
      <c r="J109" s="99">
        <f>+'Ark1'!U2392</f>
        <v>3.976356244028687</v>
      </c>
      <c r="K109" s="49">
        <f>+'Ark1'!W2392</f>
        <v>56.507163323782237</v>
      </c>
      <c r="L109" s="64">
        <f>+'Ark1'!Y2392</f>
        <v>119.22237960339938</v>
      </c>
      <c r="M109" s="64">
        <f>+'Ark1'!AA2392</f>
        <v>27.79744306119256</v>
      </c>
      <c r="N109" s="49">
        <f>+'Ark1'!AB2392</f>
        <v>2.723784706626565</v>
      </c>
      <c r="O109" s="64">
        <f>+'Ark1'!AC2392</f>
        <v>-23.848232187868923</v>
      </c>
      <c r="P109" s="64">
        <f t="shared" ref="P109:P138" si="3">+G109/F109</f>
        <v>2.9663865546218489</v>
      </c>
      <c r="Q109" s="49">
        <f>+'Ark1'!V2392</f>
        <v>16.260623229461757</v>
      </c>
      <c r="R109" s="99">
        <f>+'Ark1'!X2392</f>
        <v>130.72718288374836</v>
      </c>
      <c r="S109" s="39"/>
      <c r="T109" s="11"/>
      <c r="U109"/>
      <c r="V109"/>
      <c r="W109"/>
      <c r="Y109"/>
      <c r="Z109"/>
    </row>
    <row r="110" spans="1:26">
      <c r="A110" s="39"/>
      <c r="B110" s="47">
        <f>+'Ark1'!C2393</f>
        <v>2008</v>
      </c>
      <c r="C110" s="47">
        <f>+'Ark1'!I2393</f>
        <v>24</v>
      </c>
      <c r="D110" s="86" t="s">
        <v>53</v>
      </c>
      <c r="E110" s="86" t="s">
        <v>68</v>
      </c>
      <c r="F110" s="47">
        <f>+'Ark1'!Q2393</f>
        <v>66</v>
      </c>
      <c r="G110" s="64">
        <f>+'Ark1'!R2393</f>
        <v>121</v>
      </c>
      <c r="H110" s="64">
        <f>+'Ark1'!S2393</f>
        <v>120</v>
      </c>
      <c r="I110" s="99">
        <f>+'Ark1'!T2393</f>
        <v>1.5540714102234781</v>
      </c>
      <c r="J110" s="99">
        <f>+'Ark1'!U2393</f>
        <v>1.352181267913942</v>
      </c>
      <c r="K110" s="49">
        <f>+'Ark1'!W2393</f>
        <v>54.91666666666665</v>
      </c>
      <c r="L110" s="64">
        <f>+'Ark1'!Y2393</f>
        <v>118.27603305785122</v>
      </c>
      <c r="M110" s="64">
        <f>+'Ark1'!AA2393</f>
        <v>26.815114467197272</v>
      </c>
      <c r="N110" s="49">
        <f>+'Ark1'!AB2393</f>
        <v>0.97965413397936996</v>
      </c>
      <c r="O110" s="64">
        <f>+'Ark1'!AC2393</f>
        <v>4.3528448558885007</v>
      </c>
      <c r="P110" s="64">
        <f t="shared" si="3"/>
        <v>1.8333333333333333</v>
      </c>
      <c r="Q110" s="49">
        <f>+'Ark1'!V2393</f>
        <v>21.206611570247929</v>
      </c>
      <c r="R110" s="99">
        <f>+'Ark1'!X2393</f>
        <v>128.85398852108196</v>
      </c>
      <c r="S110" s="39"/>
      <c r="T110" s="11"/>
      <c r="U110"/>
      <c r="V110"/>
      <c r="W110"/>
      <c r="Y110"/>
      <c r="Z110"/>
    </row>
    <row r="111" spans="1:26">
      <c r="A111" s="39"/>
      <c r="B111" s="47">
        <f>+'Ark1'!C2394</f>
        <v>2008</v>
      </c>
      <c r="C111" s="47">
        <f>+'Ark1'!I2394</f>
        <v>49</v>
      </c>
      <c r="D111" s="86" t="s">
        <v>53</v>
      </c>
      <c r="E111" s="86" t="s">
        <v>69</v>
      </c>
      <c r="F111" s="47">
        <f>+'Ark1'!Q2394</f>
        <v>309</v>
      </c>
      <c r="G111" s="64">
        <f>+'Ark1'!R2394</f>
        <v>2904</v>
      </c>
      <c r="H111" s="64">
        <f>+'Ark1'!S2394</f>
        <v>2887</v>
      </c>
      <c r="I111" s="99">
        <f>+'Ark1'!T2394</f>
        <v>37.297713845363475</v>
      </c>
      <c r="J111" s="99">
        <f>+'Ark1'!U2394</f>
        <v>38.319430502981128</v>
      </c>
      <c r="K111" s="49">
        <f>+'Ark1'!W2394</f>
        <v>55.373397990994121</v>
      </c>
      <c r="L111" s="64">
        <f>+'Ark1'!Y2394</f>
        <v>139.65922865013772</v>
      </c>
      <c r="M111" s="64">
        <f>+'Ark1'!AA2394</f>
        <v>30.724367850629449</v>
      </c>
      <c r="N111" s="49">
        <f>+'Ark1'!AB2394</f>
        <v>4.2413945137705946</v>
      </c>
      <c r="O111" s="64">
        <f>+'Ark1'!AC2394</f>
        <v>-64.301473816864757</v>
      </c>
      <c r="P111" s="64">
        <f t="shared" si="3"/>
        <v>9.3980582524271838</v>
      </c>
      <c r="Q111" s="49">
        <f>+'Ark1'!V2394</f>
        <v>15.503787878787877</v>
      </c>
      <c r="R111" s="99">
        <f>+'Ark1'!X2394</f>
        <v>152.06089258586022</v>
      </c>
      <c r="S111" s="39"/>
      <c r="T111" s="11"/>
      <c r="U111"/>
      <c r="V111"/>
      <c r="W111"/>
      <c r="Y111"/>
      <c r="Z111"/>
    </row>
    <row r="112" spans="1:26">
      <c r="A112" s="39"/>
      <c r="B112" s="47">
        <f>+'Ark1'!C2395</f>
        <v>2008</v>
      </c>
      <c r="C112" s="47">
        <f>+'Ark1'!I2395</f>
        <v>80</v>
      </c>
      <c r="D112" s="86" t="s">
        <v>10</v>
      </c>
      <c r="E112" s="86" t="s">
        <v>9</v>
      </c>
      <c r="F112" s="47">
        <f>+'Ark1'!Q2395</f>
        <v>166</v>
      </c>
      <c r="G112" s="64">
        <f>+'Ark1'!R2395</f>
        <v>2262</v>
      </c>
      <c r="H112" s="64">
        <f>+'Ark1'!S2395</f>
        <v>2239</v>
      </c>
      <c r="I112" s="99">
        <f>+'Ark1'!T2395</f>
        <v>29.052144875417419</v>
      </c>
      <c r="J112" s="99">
        <f>+'Ark1'!U2395</f>
        <v>29.156714477487423</v>
      </c>
      <c r="K112" s="49">
        <f>+'Ark1'!W2395</f>
        <v>56.699866011612322</v>
      </c>
      <c r="L112" s="64">
        <f>+'Ark1'!Y2395</f>
        <v>136.42475685234311</v>
      </c>
      <c r="M112" s="64">
        <f>+'Ark1'!AA2395</f>
        <v>29.523607909312279</v>
      </c>
      <c r="N112" s="49">
        <f>+'Ark1'!AB2395</f>
        <v>4.1265331693960006</v>
      </c>
      <c r="O112" s="64">
        <f>+'Ark1'!AC2395</f>
        <v>-51.486068042971425</v>
      </c>
      <c r="P112" s="64">
        <f t="shared" si="3"/>
        <v>13.626506024096386</v>
      </c>
      <c r="Q112" s="49">
        <f>+'Ark1'!V2395</f>
        <v>14.87002652519894</v>
      </c>
      <c r="R112" s="99">
        <f>+'Ark1'!X2395</f>
        <v>149.08387959533025</v>
      </c>
      <c r="S112" s="39"/>
      <c r="T112" s="11"/>
      <c r="U112"/>
      <c r="V112"/>
      <c r="W112"/>
      <c r="Y112"/>
      <c r="Z112"/>
    </row>
    <row r="113" spans="1:26">
      <c r="A113" s="39"/>
      <c r="B113" s="47">
        <f>+'Ark1'!C2396</f>
        <v>2008</v>
      </c>
      <c r="C113" s="47">
        <f>+'Ark1'!I2396</f>
        <v>81</v>
      </c>
      <c r="D113" s="86" t="s">
        <v>10</v>
      </c>
      <c r="E113" s="86" t="s">
        <v>57</v>
      </c>
      <c r="F113" s="47">
        <f>+'Ark1'!Q2396</f>
        <v>19</v>
      </c>
      <c r="G113" s="64">
        <f>+'Ark1'!R2396</f>
        <v>29</v>
      </c>
      <c r="H113" s="64">
        <f>+'Ark1'!S2396</f>
        <v>0</v>
      </c>
      <c r="I113" s="99">
        <f>+'Ark1'!T2396</f>
        <v>0.37246339583868471</v>
      </c>
      <c r="J113" s="99">
        <f>+'Ark1'!U2396</f>
        <v>0</v>
      </c>
      <c r="K113" s="49">
        <f>+'Ark1'!W2396</f>
        <v>0</v>
      </c>
      <c r="L113" s="64">
        <f>+'Ark1'!Y2396</f>
        <v>0</v>
      </c>
      <c r="M113" s="64">
        <f>+'Ark1'!AA2396</f>
        <v>0</v>
      </c>
      <c r="N113" s="49">
        <f>+'Ark1'!AB2396</f>
        <v>0</v>
      </c>
      <c r="O113" s="64">
        <f>+'Ark1'!AC2396</f>
        <v>0</v>
      </c>
      <c r="P113" s="64">
        <f t="shared" si="3"/>
        <v>1.5263157894736843</v>
      </c>
      <c r="Q113" s="49">
        <f>+'Ark1'!V2396</f>
        <v>22.172413793103452</v>
      </c>
      <c r="R113" s="99">
        <f>+'Ark1'!X2396</f>
        <v>125.70702730974702</v>
      </c>
      <c r="S113" s="39"/>
      <c r="T113" s="11"/>
      <c r="U113"/>
      <c r="V113"/>
      <c r="W113"/>
      <c r="Y113"/>
      <c r="Z113"/>
    </row>
    <row r="114" spans="1:26">
      <c r="A114" s="39"/>
      <c r="B114" s="47">
        <f>+'Ark1'!C2397</f>
        <v>2008</v>
      </c>
      <c r="C114" s="47">
        <f>+'Ark1'!I2397</f>
        <v>83</v>
      </c>
      <c r="D114" s="86" t="s">
        <v>10</v>
      </c>
      <c r="E114" s="86" t="s">
        <v>407</v>
      </c>
      <c r="F114" s="47">
        <f>+'Ark1'!Q2397</f>
        <v>151</v>
      </c>
      <c r="G114" s="64">
        <f>+'Ark1'!R2397</f>
        <v>2117</v>
      </c>
      <c r="H114" s="64">
        <f>+'Ark1'!S2397</f>
        <v>2113</v>
      </c>
      <c r="I114" s="99">
        <f>+'Ark1'!T2397</f>
        <v>27.189827896223999</v>
      </c>
      <c r="J114" s="99">
        <f>+'Ark1'!U2397</f>
        <v>27.195317507588825</v>
      </c>
      <c r="K114" s="49">
        <f>+'Ark1'!W2397</f>
        <v>57.008518693800283</v>
      </c>
      <c r="L114" s="64">
        <f>+'Ark1'!Y2397</f>
        <v>135.96291922531859</v>
      </c>
      <c r="M114" s="64">
        <f>+'Ark1'!AA2397</f>
        <v>28.613031716454319</v>
      </c>
      <c r="N114" s="49">
        <f>+'Ark1'!AB2397</f>
        <v>3.4957784468026358</v>
      </c>
      <c r="O114" s="64">
        <f>+'Ark1'!AC2397</f>
        <v>-43.93432306807285</v>
      </c>
      <c r="P114" s="64">
        <f t="shared" si="3"/>
        <v>14.019867549668874</v>
      </c>
      <c r="Q114" s="49">
        <f>+'Ark1'!V2397</f>
        <v>16.199338686820969</v>
      </c>
      <c r="R114" s="99">
        <f>+'Ark1'!X2397</f>
        <v>147.60308517285893</v>
      </c>
      <c r="S114" s="39"/>
      <c r="T114" s="11"/>
      <c r="U114"/>
      <c r="V114"/>
      <c r="W114"/>
      <c r="Y114"/>
      <c r="Z114"/>
    </row>
    <row r="115" spans="1:26">
      <c r="A115" s="39"/>
      <c r="B115" s="47">
        <f>+'Ark1'!C2398</f>
        <v>2007</v>
      </c>
      <c r="C115" s="47">
        <f>+'Ark1'!I2398</f>
        <v>6</v>
      </c>
      <c r="D115" s="86" t="s">
        <v>53</v>
      </c>
      <c r="E115" s="86" t="s">
        <v>378</v>
      </c>
      <c r="F115" s="47">
        <f>+'Ark1'!Q2398</f>
        <v>102</v>
      </c>
      <c r="G115" s="64">
        <f>+'Ark1'!R2398</f>
        <v>244</v>
      </c>
      <c r="H115" s="64">
        <f>+'Ark1'!S2398</f>
        <v>243</v>
      </c>
      <c r="I115" s="99">
        <f>+'Ark1'!T2398</f>
        <v>3.3687698467485845</v>
      </c>
      <c r="J115" s="99">
        <f>+'Ark1'!U2398</f>
        <v>2.99329279994955</v>
      </c>
      <c r="K115" s="49">
        <f>+'Ark1'!W2398</f>
        <v>56.399176954732511</v>
      </c>
      <c r="L115" s="64">
        <f>+'Ark1'!Y2398</f>
        <v>121.38647540983609</v>
      </c>
      <c r="M115" s="64">
        <f>+'Ark1'!AA2398</f>
        <v>30.660035006783961</v>
      </c>
      <c r="N115" s="49">
        <f>+'Ark1'!AB2398</f>
        <v>3.1611581949178369</v>
      </c>
      <c r="O115" s="64">
        <f>+'Ark1'!AC2398</f>
        <v>-38.812408386082865</v>
      </c>
      <c r="P115" s="64">
        <f t="shared" si="3"/>
        <v>2.392156862745098</v>
      </c>
      <c r="Q115" s="49">
        <f>+'Ark1'!V2398</f>
        <v>15.881147540983603</v>
      </c>
      <c r="R115" s="99">
        <f>+'Ark1'!X2398</f>
        <v>132.32465410368891</v>
      </c>
      <c r="S115" s="39"/>
      <c r="T115" s="11"/>
      <c r="U115"/>
      <c r="V115"/>
      <c r="W115"/>
      <c r="Y115"/>
      <c r="Z115"/>
    </row>
    <row r="116" spans="1:26">
      <c r="A116" s="39"/>
      <c r="B116" s="47">
        <f>+'Ark1'!C2399</f>
        <v>2007</v>
      </c>
      <c r="C116" s="47">
        <f>+'Ark1'!I2399</f>
        <v>24</v>
      </c>
      <c r="D116" s="86" t="s">
        <v>53</v>
      </c>
      <c r="E116" s="86" t="s">
        <v>68</v>
      </c>
      <c r="F116" s="47">
        <f>+'Ark1'!Q2399</f>
        <v>72</v>
      </c>
      <c r="G116" s="64">
        <f>+'Ark1'!R2399</f>
        <v>126</v>
      </c>
      <c r="H116" s="64">
        <f>+'Ark1'!S2399</f>
        <v>120</v>
      </c>
      <c r="I116" s="99">
        <f>+'Ark1'!T2399</f>
        <v>1.7396106585668922</v>
      </c>
      <c r="J116" s="99">
        <f>+'Ark1'!U2399</f>
        <v>1.5187436665535099</v>
      </c>
      <c r="K116" s="49">
        <f>+'Ark1'!W2399</f>
        <v>54.8</v>
      </c>
      <c r="L116" s="64">
        <f>+'Ark1'!Y2399</f>
        <v>119.268253968254</v>
      </c>
      <c r="M116" s="64">
        <f>+'Ark1'!AA2399</f>
        <v>30.716417931711192</v>
      </c>
      <c r="N116" s="49">
        <f>+'Ark1'!AB2399</f>
        <v>0.74833147735517724</v>
      </c>
      <c r="O116" s="64">
        <f>+'Ark1'!AC2399</f>
        <v>2.572573426401334</v>
      </c>
      <c r="P116" s="64">
        <f t="shared" si="3"/>
        <v>1.75</v>
      </c>
      <c r="Q116" s="49">
        <f>+'Ark1'!V2399</f>
        <v>23.714285714285719</v>
      </c>
      <c r="R116" s="99">
        <f>+'Ark1'!X2399</f>
        <v>134.94385114103417</v>
      </c>
      <c r="S116" s="39"/>
      <c r="T116" s="11"/>
      <c r="U116"/>
      <c r="V116"/>
      <c r="W116"/>
      <c r="Y116"/>
      <c r="Z116"/>
    </row>
    <row r="117" spans="1:26">
      <c r="A117" s="39"/>
      <c r="B117" s="47">
        <f>+'Ark1'!C2400</f>
        <v>2007</v>
      </c>
      <c r="C117" s="47">
        <f>+'Ark1'!I2400</f>
        <v>49</v>
      </c>
      <c r="D117" s="86" t="s">
        <v>53</v>
      </c>
      <c r="E117" s="86" t="s">
        <v>69</v>
      </c>
      <c r="F117" s="47">
        <f>+'Ark1'!Q2400</f>
        <v>273</v>
      </c>
      <c r="G117" s="64">
        <f>+'Ark1'!R2400</f>
        <v>2640</v>
      </c>
      <c r="H117" s="64">
        <f>+'Ark1'!S2400</f>
        <v>2630</v>
      </c>
      <c r="I117" s="99">
        <f>+'Ark1'!T2400</f>
        <v>36.448985227115827</v>
      </c>
      <c r="J117" s="99">
        <f>+'Ark1'!U2400</f>
        <v>37.518753368532032</v>
      </c>
      <c r="K117" s="49">
        <f>+'Ark1'!W2400</f>
        <v>55.245247148288968</v>
      </c>
      <c r="L117" s="64">
        <f>+'Ark1'!Y2400</f>
        <v>140.62268939393965</v>
      </c>
      <c r="M117" s="64">
        <f>+'Ark1'!AA2400</f>
        <v>29.478000380364801</v>
      </c>
      <c r="N117" s="49">
        <f>+'Ark1'!AB2400</f>
        <v>4.4178524620204342</v>
      </c>
      <c r="O117" s="64">
        <f>+'Ark1'!AC2400</f>
        <v>-63.417286640709285</v>
      </c>
      <c r="P117" s="64">
        <f t="shared" si="3"/>
        <v>9.6703296703296697</v>
      </c>
      <c r="Q117" s="49">
        <f>+'Ark1'!V2400</f>
        <v>14.923484848484852</v>
      </c>
      <c r="R117" s="99">
        <f>+'Ark1'!X2400</f>
        <v>152.7732361535175</v>
      </c>
      <c r="S117" s="39"/>
      <c r="T117" s="11"/>
      <c r="U117"/>
      <c r="V117"/>
      <c r="W117"/>
      <c r="Y117"/>
      <c r="Z117"/>
    </row>
    <row r="118" spans="1:26">
      <c r="A118" s="39"/>
      <c r="B118" s="47">
        <f>+'Ark1'!C2401</f>
        <v>2007</v>
      </c>
      <c r="C118" s="47">
        <f>+'Ark1'!I2401</f>
        <v>80</v>
      </c>
      <c r="D118" s="86" t="s">
        <v>10</v>
      </c>
      <c r="E118" s="86" t="s">
        <v>9</v>
      </c>
      <c r="F118" s="47">
        <f>+'Ark1'!Q2401</f>
        <v>158</v>
      </c>
      <c r="G118" s="64">
        <f>+'Ark1'!R2401</f>
        <v>1964</v>
      </c>
      <c r="H118" s="64">
        <f>+'Ark1'!S2401</f>
        <v>1938</v>
      </c>
      <c r="I118" s="99">
        <f>+'Ark1'!T2401</f>
        <v>27.115835979566462</v>
      </c>
      <c r="J118" s="99">
        <f>+'Ark1'!U2401</f>
        <v>26.785141298704808</v>
      </c>
      <c r="K118" s="49">
        <f>+'Ark1'!W2401</f>
        <v>56.449432404540786</v>
      </c>
      <c r="L118" s="64">
        <f>+'Ark1'!Y2401</f>
        <v>134.94704684317719</v>
      </c>
      <c r="M118" s="64">
        <f>+'Ark1'!AA2401</f>
        <v>29.160120537801397</v>
      </c>
      <c r="N118" s="49">
        <f>+'Ark1'!AB2401</f>
        <v>4.4746473289057178</v>
      </c>
      <c r="O118" s="64">
        <f>+'Ark1'!AC2401</f>
        <v>-47.391663676301114</v>
      </c>
      <c r="P118" s="64">
        <f t="shared" si="3"/>
        <v>12.430379746835444</v>
      </c>
      <c r="Q118" s="49">
        <f>+'Ark1'!V2401</f>
        <v>14.912423625254588</v>
      </c>
      <c r="R118" s="99">
        <f>+'Ark1'!X2401</f>
        <v>147.93316534015301</v>
      </c>
      <c r="S118" s="39"/>
      <c r="T118" s="11"/>
      <c r="U118"/>
      <c r="V118"/>
      <c r="W118"/>
      <c r="Y118"/>
      <c r="Z118"/>
    </row>
    <row r="119" spans="1:26">
      <c r="A119" s="39"/>
      <c r="B119" s="47">
        <f>+'Ark1'!C2402</f>
        <v>2007</v>
      </c>
      <c r="C119" s="47">
        <f>+'Ark1'!I2402</f>
        <v>81</v>
      </c>
      <c r="D119" s="86" t="s">
        <v>10</v>
      </c>
      <c r="E119" s="86" t="s">
        <v>57</v>
      </c>
      <c r="F119" s="47">
        <f>+'Ark1'!Q2402</f>
        <v>12</v>
      </c>
      <c r="G119" s="64">
        <f>+'Ark1'!R2402</f>
        <v>15</v>
      </c>
      <c r="H119" s="64">
        <f>+'Ark1'!S2402</f>
        <v>0</v>
      </c>
      <c r="I119" s="99">
        <f>+'Ark1'!T2402</f>
        <v>0.20709650697224904</v>
      </c>
      <c r="J119" s="99">
        <f>+'Ark1'!U2402</f>
        <v>0</v>
      </c>
      <c r="K119" s="49">
        <f>+'Ark1'!W2402</f>
        <v>0</v>
      </c>
      <c r="L119" s="64">
        <f>+'Ark1'!Y2402</f>
        <v>0</v>
      </c>
      <c r="M119" s="64">
        <f>+'Ark1'!AA2402</f>
        <v>0</v>
      </c>
      <c r="N119" s="49">
        <f>+'Ark1'!AB2402</f>
        <v>0</v>
      </c>
      <c r="O119" s="64">
        <f>+'Ark1'!AC2402</f>
        <v>0</v>
      </c>
      <c r="P119" s="64">
        <f t="shared" si="3"/>
        <v>1.25</v>
      </c>
      <c r="Q119" s="49">
        <f>+'Ark1'!V2402</f>
        <v>14.2</v>
      </c>
      <c r="R119" s="99">
        <f>+'Ark1'!X2402</f>
        <v>139.47273383893102</v>
      </c>
      <c r="S119" s="39"/>
      <c r="T119" s="11"/>
      <c r="U119"/>
      <c r="V119"/>
      <c r="W119"/>
      <c r="Y119"/>
      <c r="Z119"/>
    </row>
    <row r="120" spans="1:26">
      <c r="A120" s="39"/>
      <c r="B120" s="47">
        <f>+'Ark1'!C2403</f>
        <v>2007</v>
      </c>
      <c r="C120" s="47">
        <f>+'Ark1'!I2403</f>
        <v>83</v>
      </c>
      <c r="D120" s="86" t="s">
        <v>10</v>
      </c>
      <c r="E120" s="86" t="s">
        <v>407</v>
      </c>
      <c r="F120" s="47">
        <f>+'Ark1'!Q2403</f>
        <v>173</v>
      </c>
      <c r="G120" s="64">
        <f>+'Ark1'!R2403</f>
        <v>2067</v>
      </c>
      <c r="H120" s="64">
        <f>+'Ark1'!S2403</f>
        <v>2055</v>
      </c>
      <c r="I120" s="99">
        <f>+'Ark1'!T2403</f>
        <v>28.537898660775927</v>
      </c>
      <c r="J120" s="99">
        <f>+'Ark1'!U2403</f>
        <v>28.430414934417119</v>
      </c>
      <c r="K120" s="49">
        <f>+'Ark1'!W2403</f>
        <v>56.910462287104608</v>
      </c>
      <c r="L120" s="64">
        <f>+'Ark1'!Y2403</f>
        <v>136.09859700048369</v>
      </c>
      <c r="M120" s="64">
        <f>+'Ark1'!AA2403</f>
        <v>27.857966650862402</v>
      </c>
      <c r="N120" s="49">
        <f>+'Ark1'!AB2403</f>
        <v>3.6175784039767089</v>
      </c>
      <c r="O120" s="64">
        <f>+'Ark1'!AC2403</f>
        <v>-47.229952077465342</v>
      </c>
      <c r="P120" s="64">
        <f t="shared" si="3"/>
        <v>11.947976878612717</v>
      </c>
      <c r="Q120" s="49">
        <f>+'Ark1'!V2403</f>
        <v>15.385099177552004</v>
      </c>
      <c r="R120" s="99">
        <f>+'Ark1'!X2403</f>
        <v>148.29600579922533</v>
      </c>
      <c r="S120" s="39"/>
      <c r="T120" s="11"/>
      <c r="U120"/>
      <c r="V120"/>
      <c r="W120"/>
      <c r="Y120"/>
      <c r="Z120"/>
    </row>
    <row r="121" spans="1:26">
      <c r="A121" s="39"/>
      <c r="B121" s="47">
        <f>+'Ark1'!C2404</f>
        <v>2006</v>
      </c>
      <c r="C121" s="47">
        <f>+'Ark1'!I2404</f>
        <v>6</v>
      </c>
      <c r="D121" s="86" t="s">
        <v>53</v>
      </c>
      <c r="E121" s="86" t="s">
        <v>378</v>
      </c>
      <c r="F121" s="47">
        <f>+'Ark1'!Q2404</f>
        <v>68</v>
      </c>
      <c r="G121" s="64">
        <f>+'Ark1'!R2404</f>
        <v>169</v>
      </c>
      <c r="H121" s="64">
        <f>+'Ark1'!S2404</f>
        <v>167</v>
      </c>
      <c r="I121" s="99">
        <f>+'Ark1'!T2404</f>
        <v>2.1848739495798322</v>
      </c>
      <c r="J121" s="99">
        <f>+'Ark1'!U2404</f>
        <v>1.8569745255114729</v>
      </c>
      <c r="K121" s="49">
        <f>+'Ark1'!W2404</f>
        <v>56.035928143712589</v>
      </c>
      <c r="L121" s="64">
        <f>+'Ark1'!Y2404</f>
        <v>112.75029585798816</v>
      </c>
      <c r="M121" s="64">
        <f>+'Ark1'!AA2404</f>
        <v>25.608034613518768</v>
      </c>
      <c r="N121" s="49">
        <f>+'Ark1'!AB2404</f>
        <v>3.0717804148396377</v>
      </c>
      <c r="O121" s="64">
        <f>+'Ark1'!AC2404</f>
        <v>-48.360343666260611</v>
      </c>
      <c r="P121" s="64">
        <f t="shared" si="3"/>
        <v>2.4852941176470589</v>
      </c>
      <c r="Q121" s="49">
        <f>+'Ark1'!V2404</f>
        <v>23.201183431952671</v>
      </c>
      <c r="R121" s="99">
        <f>+'Ark1'!X2404</f>
        <v>123.69492329488992</v>
      </c>
      <c r="S121" s="39"/>
      <c r="T121" s="11"/>
      <c r="U121"/>
      <c r="V121"/>
      <c r="W121"/>
      <c r="Y121"/>
      <c r="Z121"/>
    </row>
    <row r="122" spans="1:26">
      <c r="A122" s="39"/>
      <c r="B122" s="47">
        <f>+'Ark1'!C2405</f>
        <v>2006</v>
      </c>
      <c r="C122" s="47">
        <f>+'Ark1'!I2405</f>
        <v>24</v>
      </c>
      <c r="D122" s="86" t="s">
        <v>53</v>
      </c>
      <c r="E122" s="86" t="s">
        <v>68</v>
      </c>
      <c r="F122" s="47">
        <f>+'Ark1'!Q2405</f>
        <v>76</v>
      </c>
      <c r="G122" s="64">
        <f>+'Ark1'!R2405</f>
        <v>193</v>
      </c>
      <c r="H122" s="64">
        <f>+'Ark1'!S2405</f>
        <v>193</v>
      </c>
      <c r="I122" s="99">
        <f>+'Ark1'!T2405</f>
        <v>2.4951519069166124</v>
      </c>
      <c r="J122" s="99">
        <f>+'Ark1'!U2405</f>
        <v>2.1415316931039396</v>
      </c>
      <c r="K122" s="49">
        <f>+'Ark1'!W2405</f>
        <v>54.549222797927456</v>
      </c>
      <c r="L122" s="64">
        <f>+'Ark1'!Y2405</f>
        <v>113.85854922279788</v>
      </c>
      <c r="M122" s="64">
        <f>+'Ark1'!AA2405</f>
        <v>27.202299925030328</v>
      </c>
      <c r="N122" s="49">
        <f>+'Ark1'!AB2405</f>
        <v>2.2986619034158555</v>
      </c>
      <c r="O122" s="64">
        <f>+'Ark1'!AC2405</f>
        <v>-2.6193588853557124</v>
      </c>
      <c r="P122" s="64">
        <f t="shared" si="3"/>
        <v>2.5394736842105261</v>
      </c>
      <c r="Q122" s="49">
        <f>+'Ark1'!V2405</f>
        <v>21.129533678756474</v>
      </c>
      <c r="R122" s="99">
        <f>+'Ark1'!X2405</f>
        <v>123.35704141148204</v>
      </c>
      <c r="S122" s="39"/>
      <c r="T122" s="11"/>
      <c r="U122"/>
      <c r="V122"/>
      <c r="W122"/>
      <c r="Y122"/>
      <c r="Z122"/>
    </row>
    <row r="123" spans="1:26">
      <c r="A123" s="39"/>
      <c r="B123" s="47">
        <f>+'Ark1'!C2406</f>
        <v>2006</v>
      </c>
      <c r="C123" s="47">
        <f>+'Ark1'!I2406</f>
        <v>49</v>
      </c>
      <c r="D123" s="86" t="s">
        <v>53</v>
      </c>
      <c r="E123" s="86" t="s">
        <v>69</v>
      </c>
      <c r="F123" s="47">
        <f>+'Ark1'!Q2406</f>
        <v>299</v>
      </c>
      <c r="G123" s="64">
        <f>+'Ark1'!R2406</f>
        <v>2471</v>
      </c>
      <c r="H123" s="64">
        <f>+'Ark1'!S2406</f>
        <v>2464</v>
      </c>
      <c r="I123" s="99">
        <f>+'Ark1'!T2406</f>
        <v>31.945701357466071</v>
      </c>
      <c r="J123" s="99">
        <f>+'Ark1'!U2406</f>
        <v>33.292642863553951</v>
      </c>
      <c r="K123" s="49">
        <f>+'Ark1'!W2406</f>
        <v>54.992288961038952</v>
      </c>
      <c r="L123" s="64">
        <f>+'Ark1'!Y2406</f>
        <v>138.252812626467</v>
      </c>
      <c r="M123" s="64">
        <f>+'Ark1'!AA2406</f>
        <v>30.037037957529023</v>
      </c>
      <c r="N123" s="49">
        <f>+'Ark1'!AB2406</f>
        <v>4.5407093266613181</v>
      </c>
      <c r="O123" s="64">
        <f>+'Ark1'!AC2406</f>
        <v>-63.014268128026963</v>
      </c>
      <c r="P123" s="64">
        <f t="shared" si="3"/>
        <v>8.2642140468227421</v>
      </c>
      <c r="Q123" s="49">
        <f>+'Ark1'!V2406</f>
        <v>15.386078510724404</v>
      </c>
      <c r="R123" s="99">
        <f>+'Ark1'!X2406</f>
        <v>150.20442989161819</v>
      </c>
      <c r="S123" s="39"/>
      <c r="T123" s="11"/>
      <c r="U123"/>
      <c r="V123"/>
      <c r="W123"/>
      <c r="Y123"/>
      <c r="Z123"/>
    </row>
    <row r="124" spans="1:26">
      <c r="A124" s="39"/>
      <c r="B124" s="47">
        <f>+'Ark1'!C2407</f>
        <v>2006</v>
      </c>
      <c r="C124" s="47">
        <f>+'Ark1'!I2407</f>
        <v>80</v>
      </c>
      <c r="D124" s="86" t="s">
        <v>10</v>
      </c>
      <c r="E124" s="86" t="s">
        <v>9</v>
      </c>
      <c r="F124" s="47">
        <f>+'Ark1'!Q2407</f>
        <v>193</v>
      </c>
      <c r="G124" s="64">
        <f>+'Ark1'!R2407</f>
        <v>2347</v>
      </c>
      <c r="H124" s="64">
        <f>+'Ark1'!S2407</f>
        <v>2294</v>
      </c>
      <c r="I124" s="99">
        <f>+'Ark1'!T2407</f>
        <v>30.342598577892684</v>
      </c>
      <c r="J124" s="99">
        <f>+'Ark1'!U2407</f>
        <v>30.516195609346919</v>
      </c>
      <c r="K124" s="49">
        <f>+'Ark1'!W2407</f>
        <v>55.714036617262437</v>
      </c>
      <c r="L124" s="64">
        <f>+'Ark1'!Y2407</f>
        <v>133.41840647635271</v>
      </c>
      <c r="M124" s="64">
        <f>+'Ark1'!AA2407</f>
        <v>28.321524390309524</v>
      </c>
      <c r="N124" s="49">
        <f>+'Ark1'!AB2407</f>
        <v>4.52082308151041</v>
      </c>
      <c r="O124" s="64">
        <f>+'Ark1'!AC2407</f>
        <v>-39.827330747527824</v>
      </c>
      <c r="P124" s="64">
        <f t="shared" si="3"/>
        <v>12.160621761658032</v>
      </c>
      <c r="Q124" s="49">
        <f>+'Ark1'!V2407</f>
        <v>15.153813378781424</v>
      </c>
      <c r="R124" s="99">
        <f>+'Ark1'!X2407</f>
        <v>147.53893885419313</v>
      </c>
      <c r="S124" s="39"/>
      <c r="T124" s="11"/>
      <c r="U124"/>
      <c r="V124"/>
      <c r="W124"/>
      <c r="Y124"/>
      <c r="Z124"/>
    </row>
    <row r="125" spans="1:26">
      <c r="A125" s="39"/>
      <c r="B125" s="47">
        <f>+'Ark1'!C2408</f>
        <v>2006</v>
      </c>
      <c r="C125" s="47">
        <f>+'Ark1'!I2408</f>
        <v>81</v>
      </c>
      <c r="D125" s="86" t="s">
        <v>10</v>
      </c>
      <c r="E125" s="86" t="s">
        <v>57</v>
      </c>
      <c r="F125" s="47">
        <f>+'Ark1'!Q2408</f>
        <v>24</v>
      </c>
      <c r="G125" s="64">
        <f>+'Ark1'!R2408</f>
        <v>47</v>
      </c>
      <c r="H125" s="64">
        <f>+'Ark1'!S2408</f>
        <v>2</v>
      </c>
      <c r="I125" s="99">
        <f>+'Ark1'!T2408</f>
        <v>0.60762766645119604</v>
      </c>
      <c r="J125" s="99">
        <f>+'Ark1'!U2408</f>
        <v>2.4714441488218688E-2</v>
      </c>
      <c r="K125" s="49">
        <f>+'Ark1'!W2408</f>
        <v>53.5</v>
      </c>
      <c r="L125" s="64">
        <f>+'Ark1'!Y2408</f>
        <v>5.3957446808510658</v>
      </c>
      <c r="M125" s="64">
        <f>+'Ark1'!AA2408</f>
        <v>1.2000000000002125</v>
      </c>
      <c r="N125" s="49">
        <f>+'Ark1'!AB2408</f>
        <v>0.5</v>
      </c>
      <c r="O125" s="64">
        <f>+'Ark1'!AC2408</f>
        <v>99.999999999891372</v>
      </c>
      <c r="P125" s="64">
        <f t="shared" si="3"/>
        <v>1.9583333333333333</v>
      </c>
      <c r="Q125" s="49">
        <f>+'Ark1'!V2408</f>
        <v>29.765957446808503</v>
      </c>
      <c r="R125" s="99">
        <f>+'Ark1'!X2408</f>
        <v>131.70512436320055</v>
      </c>
      <c r="S125" s="39"/>
      <c r="T125" s="11"/>
      <c r="U125"/>
      <c r="V125"/>
      <c r="W125"/>
      <c r="Y125"/>
      <c r="Z125"/>
    </row>
    <row r="126" spans="1:26">
      <c r="A126" s="39"/>
      <c r="B126" s="47">
        <f>+'Ark1'!C2409</f>
        <v>2006</v>
      </c>
      <c r="C126" s="47">
        <f>+'Ark1'!I2409</f>
        <v>83</v>
      </c>
      <c r="D126" s="86" t="s">
        <v>10</v>
      </c>
      <c r="E126" s="86" t="s">
        <v>407</v>
      </c>
      <c r="F126" s="47">
        <f>+'Ark1'!Q2409</f>
        <v>192</v>
      </c>
      <c r="G126" s="64">
        <f>+'Ark1'!R2409</f>
        <v>1993</v>
      </c>
      <c r="H126" s="64">
        <f>+'Ark1'!S2409</f>
        <v>1903</v>
      </c>
      <c r="I126" s="99">
        <f>+'Ark1'!T2409</f>
        <v>25.765998707175175</v>
      </c>
      <c r="J126" s="99">
        <f>+'Ark1'!U2409</f>
        <v>25.480686628775757</v>
      </c>
      <c r="K126" s="49">
        <f>+'Ark1'!W2409</f>
        <v>56.578034682080919</v>
      </c>
      <c r="L126" s="64">
        <f>+'Ark1'!Y2409</f>
        <v>131.19046663321632</v>
      </c>
      <c r="M126" s="64">
        <f>+'Ark1'!AA2409</f>
        <v>29.07309767994975</v>
      </c>
      <c r="N126" s="49">
        <f>+'Ark1'!AB2409</f>
        <v>3.7048321579820898</v>
      </c>
      <c r="O126" s="64">
        <f>+'Ark1'!AC2409</f>
        <v>-51.858375132281608</v>
      </c>
      <c r="P126" s="64">
        <f t="shared" si="3"/>
        <v>10.380208333333334</v>
      </c>
      <c r="Q126" s="49">
        <f>+'Ark1'!V2409</f>
        <v>15.777220270948316</v>
      </c>
      <c r="R126" s="99">
        <f>+'Ark1'!X2409</f>
        <v>149.68897098675251</v>
      </c>
      <c r="S126" s="39"/>
      <c r="T126" s="11"/>
      <c r="U126"/>
      <c r="V126"/>
      <c r="W126"/>
      <c r="Y126"/>
      <c r="Z126"/>
    </row>
    <row r="127" spans="1:26">
      <c r="A127" s="39"/>
      <c r="B127" s="47">
        <f>+'Ark1'!C2410</f>
        <v>2005</v>
      </c>
      <c r="C127" s="47">
        <f>+'Ark1'!I2410</f>
        <v>6</v>
      </c>
      <c r="D127" s="86" t="s">
        <v>53</v>
      </c>
      <c r="E127" s="86" t="s">
        <v>378</v>
      </c>
      <c r="F127" s="47">
        <f>+'Ark1'!Q2410</f>
        <v>111</v>
      </c>
      <c r="G127" s="64">
        <f>+'Ark1'!R2410</f>
        <v>208</v>
      </c>
      <c r="H127" s="64">
        <f>+'Ark1'!S2410</f>
        <v>205</v>
      </c>
      <c r="I127" s="99">
        <f>+'Ark1'!T2410</f>
        <v>2.3497514685946679</v>
      </c>
      <c r="J127" s="99">
        <f>+'Ark1'!U2410</f>
        <v>1.9839010472722476</v>
      </c>
      <c r="K127" s="49">
        <f>+'Ark1'!W2410</f>
        <v>55.741463414634126</v>
      </c>
      <c r="L127" s="64">
        <f>+'Ark1'!Y2410</f>
        <v>112.25576923076918</v>
      </c>
      <c r="M127" s="64">
        <f>+'Ark1'!AA2410</f>
        <v>27.413867735142119</v>
      </c>
      <c r="N127" s="49">
        <f>+'Ark1'!AB2410</f>
        <v>2.7205608827876673</v>
      </c>
      <c r="O127" s="64">
        <f>+'Ark1'!AC2410</f>
        <v>-24.982970774085754</v>
      </c>
      <c r="P127" s="64">
        <f t="shared" si="3"/>
        <v>1.8738738738738738</v>
      </c>
      <c r="Q127" s="49">
        <f>+'Ark1'!V2410</f>
        <v>25.15384615384616</v>
      </c>
      <c r="R127" s="99">
        <f>+'Ark1'!X2410</f>
        <v>123.41757646470538</v>
      </c>
      <c r="S127" s="39"/>
      <c r="T127" s="11"/>
      <c r="U127"/>
      <c r="V127"/>
      <c r="W127"/>
      <c r="Y127"/>
      <c r="Z127"/>
    </row>
    <row r="128" spans="1:26">
      <c r="A128" s="39"/>
      <c r="B128" s="47">
        <f>+'Ark1'!C2411</f>
        <v>2005</v>
      </c>
      <c r="C128" s="47">
        <f>+'Ark1'!I2411</f>
        <v>24</v>
      </c>
      <c r="D128" s="86" t="s">
        <v>53</v>
      </c>
      <c r="E128" s="86" t="s">
        <v>68</v>
      </c>
      <c r="F128" s="47">
        <f>+'Ark1'!Q2411</f>
        <v>94</v>
      </c>
      <c r="G128" s="64">
        <f>+'Ark1'!R2411</f>
        <v>157</v>
      </c>
      <c r="H128" s="64">
        <f>+'Ark1'!S2411</f>
        <v>155</v>
      </c>
      <c r="I128" s="99">
        <f>+'Ark1'!T2411</f>
        <v>1.7736104835065525</v>
      </c>
      <c r="J128" s="99">
        <f>+'Ark1'!U2411</f>
        <v>1.5989940639816849</v>
      </c>
      <c r="K128" s="49">
        <f>+'Ark1'!W2411</f>
        <v>54.748387096774202</v>
      </c>
      <c r="L128" s="64">
        <f>+'Ark1'!Y2411</f>
        <v>119.8668789808917</v>
      </c>
      <c r="M128" s="64">
        <f>+'Ark1'!AA2411</f>
        <v>27.752696067622953</v>
      </c>
      <c r="N128" s="49">
        <f>+'Ark1'!AB2411</f>
        <v>1.7023458137261005</v>
      </c>
      <c r="O128" s="64">
        <f>+'Ark1'!AC2411</f>
        <v>-29.250213886127497</v>
      </c>
      <c r="P128" s="64">
        <f t="shared" si="3"/>
        <v>1.6702127659574468</v>
      </c>
      <c r="Q128" s="49">
        <f>+'Ark1'!V2411</f>
        <v>25.898089171974515</v>
      </c>
      <c r="R128" s="99">
        <f>+'Ark1'!X2411</f>
        <v>131.23365375989397</v>
      </c>
      <c r="S128" s="39"/>
      <c r="T128" s="11"/>
      <c r="U128"/>
      <c r="V128"/>
      <c r="W128"/>
      <c r="Y128"/>
      <c r="Z128"/>
    </row>
    <row r="129" spans="1:26">
      <c r="A129" s="39"/>
      <c r="B129" s="47">
        <f>+'Ark1'!C2412</f>
        <v>2005</v>
      </c>
      <c r="C129" s="47">
        <f>+'Ark1'!I2412</f>
        <v>49</v>
      </c>
      <c r="D129" s="86" t="s">
        <v>53</v>
      </c>
      <c r="E129" s="86" t="s">
        <v>69</v>
      </c>
      <c r="F129" s="47">
        <f>+'Ark1'!Q2412</f>
        <v>332</v>
      </c>
      <c r="G129" s="64">
        <f>+'Ark1'!R2412</f>
        <v>2680</v>
      </c>
      <c r="H129" s="64">
        <f>+'Ark1'!S2412</f>
        <v>2667</v>
      </c>
      <c r="I129" s="99">
        <f>+'Ark1'!T2412</f>
        <v>30.27564392227745</v>
      </c>
      <c r="J129" s="99">
        <f>+'Ark1'!U2412</f>
        <v>30.793246892327033</v>
      </c>
      <c r="K129" s="49">
        <f>+'Ark1'!W2412</f>
        <v>54.854893138357689</v>
      </c>
      <c r="L129" s="64">
        <f>+'Ark1'!Y2412</f>
        <v>135.22988805970124</v>
      </c>
      <c r="M129" s="64">
        <f>+'Ark1'!AA2412</f>
        <v>29.121310088574184</v>
      </c>
      <c r="N129" s="49">
        <f>+'Ark1'!AB2412</f>
        <v>4.3192284496081248</v>
      </c>
      <c r="O129" s="64">
        <f>+'Ark1'!AC2412</f>
        <v>-64.750837286781987</v>
      </c>
      <c r="P129" s="64">
        <f t="shared" si="3"/>
        <v>8.0722891566265051</v>
      </c>
      <c r="Q129" s="49">
        <f>+'Ark1'!V2412</f>
        <v>14.608582089552243</v>
      </c>
      <c r="R129" s="99">
        <f>+'Ark1'!X2412</f>
        <v>147.08110315163063</v>
      </c>
      <c r="S129" s="39"/>
      <c r="T129" s="11"/>
      <c r="U129"/>
      <c r="V129"/>
      <c r="W129"/>
      <c r="Y129"/>
      <c r="Z129"/>
    </row>
    <row r="130" spans="1:26">
      <c r="A130" s="39"/>
      <c r="B130" s="47">
        <f>+'Ark1'!C2413</f>
        <v>2005</v>
      </c>
      <c r="C130" s="47">
        <f>+'Ark1'!I2413</f>
        <v>80</v>
      </c>
      <c r="D130" s="86" t="s">
        <v>10</v>
      </c>
      <c r="E130" s="86" t="s">
        <v>9</v>
      </c>
      <c r="F130" s="47">
        <f>+'Ark1'!Q2413</f>
        <v>182</v>
      </c>
      <c r="G130" s="64">
        <f>+'Ark1'!R2413</f>
        <v>1815</v>
      </c>
      <c r="H130" s="64">
        <f>+'Ark1'!S2413</f>
        <v>1768</v>
      </c>
      <c r="I130" s="99">
        <f>+'Ark1'!T2413</f>
        <v>20.503840939900588</v>
      </c>
      <c r="J130" s="99">
        <f>+'Ark1'!U2413</f>
        <v>20.530051947701047</v>
      </c>
      <c r="K130" s="49">
        <f>+'Ark1'!W2413</f>
        <v>56.574095022624441</v>
      </c>
      <c r="L130" s="64">
        <f>+'Ark1'!Y2413</f>
        <v>133.12677685950405</v>
      </c>
      <c r="M130" s="64">
        <f>+'Ark1'!AA2413</f>
        <v>28.865846277065945</v>
      </c>
      <c r="N130" s="49">
        <f>+'Ark1'!AB2413</f>
        <v>4.8658644272580158</v>
      </c>
      <c r="O130" s="64">
        <f>+'Ark1'!AC2413</f>
        <v>-49.385901673930221</v>
      </c>
      <c r="P130" s="64">
        <f t="shared" si="3"/>
        <v>9.9725274725274726</v>
      </c>
      <c r="Q130" s="49">
        <f>+'Ark1'!V2413</f>
        <v>15.840771349862262</v>
      </c>
      <c r="R130" s="99">
        <f>+'Ark1'!X2413</f>
        <v>147.78542840002507</v>
      </c>
      <c r="S130" s="39"/>
      <c r="T130" s="11"/>
      <c r="U130"/>
      <c r="V130"/>
      <c r="W130"/>
      <c r="Y130"/>
      <c r="Z130"/>
    </row>
    <row r="131" spans="1:26">
      <c r="A131" s="39"/>
      <c r="B131" s="47">
        <f>+'Ark1'!C2414</f>
        <v>2005</v>
      </c>
      <c r="C131" s="47">
        <f>+'Ark1'!I2414</f>
        <v>81</v>
      </c>
      <c r="D131" s="86" t="s">
        <v>10</v>
      </c>
      <c r="E131" s="86" t="s">
        <v>57</v>
      </c>
      <c r="F131" s="47">
        <f>+'Ark1'!Q2414</f>
        <v>26</v>
      </c>
      <c r="G131" s="64">
        <f>+'Ark1'!R2414</f>
        <v>52</v>
      </c>
      <c r="H131" s="64">
        <f>+'Ark1'!S2414</f>
        <v>3</v>
      </c>
      <c r="I131" s="99">
        <f>+'Ark1'!T2414</f>
        <v>0.58743786714866708</v>
      </c>
      <c r="J131" s="99">
        <f>+'Ark1'!U2414</f>
        <v>2.8727191684629321E-2</v>
      </c>
      <c r="K131" s="49">
        <f>+'Ark1'!W2414</f>
        <v>57.66666666666665</v>
      </c>
      <c r="L131" s="64">
        <f>+'Ark1'!Y2414</f>
        <v>6.5019230769230782</v>
      </c>
      <c r="M131" s="64">
        <f>+'Ark1'!AA2414</f>
        <v>15.672481190502854</v>
      </c>
      <c r="N131" s="49">
        <f>+'Ark1'!AB2414</f>
        <v>3.6817870057291406</v>
      </c>
      <c r="O131" s="64">
        <f>+'Ark1'!AC2414</f>
        <v>-98.666607004335603</v>
      </c>
      <c r="P131" s="64">
        <f t="shared" si="3"/>
        <v>2</v>
      </c>
      <c r="Q131" s="49">
        <f>+'Ark1'!V2414</f>
        <v>21.769230769230777</v>
      </c>
      <c r="R131" s="99">
        <f>+'Ark1'!X2414</f>
        <v>129.78998249854155</v>
      </c>
      <c r="S131" s="39"/>
      <c r="T131" s="11"/>
      <c r="U131"/>
      <c r="V131"/>
      <c r="W131"/>
      <c r="Y131"/>
      <c r="Z131"/>
    </row>
    <row r="132" spans="1:26">
      <c r="A132" s="39"/>
      <c r="B132" s="47">
        <f>+'Ark1'!C2415</f>
        <v>2005</v>
      </c>
      <c r="C132" s="47">
        <f>+'Ark1'!I2415</f>
        <v>83</v>
      </c>
      <c r="D132" s="86" t="s">
        <v>10</v>
      </c>
      <c r="E132" s="86" t="s">
        <v>407</v>
      </c>
      <c r="F132" s="47">
        <f>+'Ark1'!Q2415</f>
        <v>181</v>
      </c>
      <c r="G132" s="64">
        <f>+'Ark1'!R2415</f>
        <v>1780</v>
      </c>
      <c r="H132" s="64">
        <f>+'Ark1'!S2415</f>
        <v>1756</v>
      </c>
      <c r="I132" s="99">
        <f>+'Ark1'!T2415</f>
        <v>20.108450067781284</v>
      </c>
      <c r="J132" s="99">
        <f>+'Ark1'!U2415</f>
        <v>20.367451454572155</v>
      </c>
      <c r="K132" s="49">
        <f>+'Ark1'!W2415</f>
        <v>56.396355353075187</v>
      </c>
      <c r="L132" s="64">
        <f>+'Ark1'!Y2415</f>
        <v>134.66932584269651</v>
      </c>
      <c r="M132" s="64">
        <f>+'Ark1'!AA2415</f>
        <v>27.579276987008203</v>
      </c>
      <c r="N132" s="49">
        <f>+'Ark1'!AB2415</f>
        <v>3.8241631265675591</v>
      </c>
      <c r="O132" s="64">
        <f>+'Ark1'!AC2415</f>
        <v>-50.029803410225639</v>
      </c>
      <c r="P132" s="64">
        <f t="shared" si="3"/>
        <v>9.8342541436464082</v>
      </c>
      <c r="Q132" s="49">
        <f>+'Ark1'!V2415</f>
        <v>14.875280898876404</v>
      </c>
      <c r="R132" s="99">
        <f>+'Ark1'!X2415</f>
        <v>148.02506482281757</v>
      </c>
      <c r="S132" s="39"/>
      <c r="T132" s="11"/>
      <c r="U132"/>
      <c r="V132"/>
      <c r="W132"/>
      <c r="Y132"/>
      <c r="Z132"/>
    </row>
    <row r="133" spans="1:26">
      <c r="A133" s="39"/>
      <c r="B133" s="47">
        <f>+'Ark1'!C2416</f>
        <v>2004</v>
      </c>
      <c r="C133" s="47">
        <f>+'Ark1'!I2416</f>
        <v>6</v>
      </c>
      <c r="D133" s="86" t="s">
        <v>53</v>
      </c>
      <c r="E133" s="86" t="s">
        <v>378</v>
      </c>
      <c r="F133" s="47">
        <f>+'Ark1'!Q2416</f>
        <v>101</v>
      </c>
      <c r="G133" s="64">
        <f>+'Ark1'!R2416</f>
        <v>188</v>
      </c>
      <c r="H133" s="64">
        <f>+'Ark1'!S2416</f>
        <v>188</v>
      </c>
      <c r="I133" s="99">
        <f>+'Ark1'!T2416</f>
        <v>2.3918575063613225</v>
      </c>
      <c r="J133" s="99">
        <f>+'Ark1'!U2416</f>
        <v>2.0153727245335609</v>
      </c>
      <c r="K133" s="49">
        <f>+'Ark1'!W2416</f>
        <v>56.457446808510639</v>
      </c>
      <c r="L133" s="64">
        <f>+'Ark1'!Y2416</f>
        <v>112.7478723404255</v>
      </c>
      <c r="M133" s="64">
        <f>+'Ark1'!AA2416</f>
        <v>27.551623610200632</v>
      </c>
      <c r="N133" s="49">
        <f>+'Ark1'!AB2416</f>
        <v>3.3806863637025293</v>
      </c>
      <c r="O133" s="64">
        <f>+'Ark1'!AC2416</f>
        <v>-34.328314436732903</v>
      </c>
      <c r="P133" s="64">
        <f t="shared" si="3"/>
        <v>1.8613861386138615</v>
      </c>
      <c r="Q133" s="49">
        <f>+'Ark1'!V2416</f>
        <v>13.984042553191484</v>
      </c>
      <c r="R133" s="99">
        <f>+'Ark1'!X2416</f>
        <v>122.15370784444802</v>
      </c>
      <c r="S133" s="39"/>
      <c r="T133" s="11"/>
      <c r="U133"/>
      <c r="V133"/>
      <c r="W133"/>
      <c r="Y133"/>
      <c r="Z133"/>
    </row>
    <row r="134" spans="1:26">
      <c r="A134" s="39"/>
      <c r="B134" s="47">
        <f>+'Ark1'!C2417</f>
        <v>2004</v>
      </c>
      <c r="C134" s="47">
        <f>+'Ark1'!I2417</f>
        <v>24</v>
      </c>
      <c r="D134" s="86" t="s">
        <v>53</v>
      </c>
      <c r="E134" s="86" t="s">
        <v>68</v>
      </c>
      <c r="F134" s="47">
        <f>+'Ark1'!Q2417</f>
        <v>96</v>
      </c>
      <c r="G134" s="64">
        <f>+'Ark1'!R2417</f>
        <v>169</v>
      </c>
      <c r="H134" s="64">
        <f>+'Ark1'!S2417</f>
        <v>169</v>
      </c>
      <c r="I134" s="99">
        <f>+'Ark1'!T2417</f>
        <v>2.1501272264631037</v>
      </c>
      <c r="J134" s="99">
        <f>+'Ark1'!U2417</f>
        <v>1.8880986367524719</v>
      </c>
      <c r="K134" s="49">
        <f>+'Ark1'!W2417</f>
        <v>54.810650887573971</v>
      </c>
      <c r="L134" s="64">
        <f>+'Ark1'!Y2417</f>
        <v>117.50295857988164</v>
      </c>
      <c r="M134" s="64">
        <f>+'Ark1'!AA2417</f>
        <v>28.875848154321289</v>
      </c>
      <c r="N134" s="49">
        <f>+'Ark1'!AB2417</f>
        <v>1.3672864942691096</v>
      </c>
      <c r="O134" s="64">
        <f>+'Ark1'!AC2417</f>
        <v>3.0857741447266958</v>
      </c>
      <c r="P134" s="64">
        <f t="shared" si="3"/>
        <v>1.7604166666666667</v>
      </c>
      <c r="Q134" s="49">
        <f>+'Ark1'!V2417</f>
        <v>13.520710059171602</v>
      </c>
      <c r="R134" s="99">
        <f>+'Ark1'!X2417</f>
        <v>127.3054805849205</v>
      </c>
      <c r="S134" s="39"/>
      <c r="T134" s="11"/>
      <c r="U134"/>
      <c r="V134"/>
      <c r="W134"/>
      <c r="Y134"/>
      <c r="Z134"/>
    </row>
    <row r="135" spans="1:26">
      <c r="A135" s="39"/>
      <c r="B135" s="47">
        <f>+'Ark1'!C2418</f>
        <v>2004</v>
      </c>
      <c r="C135" s="47">
        <f>+'Ark1'!I2418</f>
        <v>49</v>
      </c>
      <c r="D135" s="86" t="s">
        <v>53</v>
      </c>
      <c r="E135" s="86" t="s">
        <v>69</v>
      </c>
      <c r="F135" s="47">
        <f>+'Ark1'!Q2418</f>
        <v>347</v>
      </c>
      <c r="G135" s="64">
        <f>+'Ark1'!R2418</f>
        <v>2066</v>
      </c>
      <c r="H135" s="64">
        <f>+'Ark1'!S2418</f>
        <v>2062</v>
      </c>
      <c r="I135" s="99">
        <f>+'Ark1'!T2418</f>
        <v>26.284987277353689</v>
      </c>
      <c r="J135" s="99">
        <f>+'Ark1'!U2418</f>
        <v>27.389695552889723</v>
      </c>
      <c r="K135" s="49">
        <f>+'Ark1'!W2418</f>
        <v>55.403491755577107</v>
      </c>
      <c r="L135" s="64">
        <f>+'Ark1'!Y2418</f>
        <v>139.43368828654391</v>
      </c>
      <c r="M135" s="64">
        <f>+'Ark1'!AA2418</f>
        <v>30.607740126333479</v>
      </c>
      <c r="N135" s="49">
        <f>+'Ark1'!AB2418</f>
        <v>4.7153861523877776</v>
      </c>
      <c r="O135" s="64">
        <f>+'Ark1'!AC2418</f>
        <v>-71.19505717916951</v>
      </c>
      <c r="P135" s="64">
        <f t="shared" si="3"/>
        <v>5.9538904899135447</v>
      </c>
      <c r="Q135" s="49">
        <f>+'Ark1'!V2418</f>
        <v>13.091481122942882</v>
      </c>
      <c r="R135" s="99">
        <f>+'Ark1'!X2418</f>
        <v>151.29156051807189</v>
      </c>
      <c r="S135" s="39"/>
      <c r="T135" s="11"/>
      <c r="U135"/>
      <c r="V135"/>
      <c r="W135"/>
      <c r="Y135"/>
      <c r="Z135"/>
    </row>
    <row r="136" spans="1:26">
      <c r="A136" s="39"/>
      <c r="B136" s="47">
        <f>+'Ark1'!C2419</f>
        <v>2004</v>
      </c>
      <c r="C136" s="47">
        <f>+'Ark1'!I2419</f>
        <v>80</v>
      </c>
      <c r="D136" s="86" t="s">
        <v>10</v>
      </c>
      <c r="E136" s="86" t="s">
        <v>9</v>
      </c>
      <c r="F136" s="47">
        <f>+'Ark1'!Q2419</f>
        <v>175</v>
      </c>
      <c r="G136" s="64">
        <f>+'Ark1'!R2419</f>
        <v>1314</v>
      </c>
      <c r="H136" s="64">
        <f>+'Ark1'!S2419</f>
        <v>1280</v>
      </c>
      <c r="I136" s="99">
        <f>+'Ark1'!T2419</f>
        <v>16.717557251908399</v>
      </c>
      <c r="J136" s="99">
        <f>+'Ark1'!U2419</f>
        <v>16.712401731254676</v>
      </c>
      <c r="K136" s="49">
        <f>+'Ark1'!W2419</f>
        <v>56.223437500000003</v>
      </c>
      <c r="L136" s="64">
        <f>+'Ark1'!Y2419</f>
        <v>133.76864535768632</v>
      </c>
      <c r="M136" s="64">
        <f>+'Ark1'!AA2419</f>
        <v>28.445092496060081</v>
      </c>
      <c r="N136" s="49">
        <f>+'Ark1'!AB2419</f>
        <v>4.6285541137155999</v>
      </c>
      <c r="O136" s="64">
        <f>+'Ark1'!AC2419</f>
        <v>-52.975522686576085</v>
      </c>
      <c r="P136" s="64">
        <f t="shared" si="3"/>
        <v>7.5085714285714289</v>
      </c>
      <c r="Q136" s="49">
        <f>+'Ark1'!V2419</f>
        <v>16.046423135464231</v>
      </c>
      <c r="R136" s="99">
        <f>+'Ark1'!X2419</f>
        <v>148.08125182425763</v>
      </c>
      <c r="S136" s="39"/>
      <c r="T136" s="11"/>
      <c r="U136"/>
      <c r="V136"/>
      <c r="W136"/>
      <c r="Y136"/>
      <c r="Z136"/>
    </row>
    <row r="137" spans="1:26">
      <c r="A137" s="39"/>
      <c r="B137" s="47">
        <f>+'Ark1'!C2420</f>
        <v>2004</v>
      </c>
      <c r="C137" s="47">
        <f>+'Ark1'!I2420</f>
        <v>81</v>
      </c>
      <c r="D137" s="86" t="s">
        <v>10</v>
      </c>
      <c r="E137" s="86" t="s">
        <v>57</v>
      </c>
      <c r="F137" s="47">
        <f>+'Ark1'!Q2420</f>
        <v>26</v>
      </c>
      <c r="G137" s="64">
        <f>+'Ark1'!R2420</f>
        <v>40</v>
      </c>
      <c r="H137" s="64">
        <f>+'Ark1'!S2420</f>
        <v>2</v>
      </c>
      <c r="I137" s="99">
        <f>+'Ark1'!T2420</f>
        <v>0.5089058524173028</v>
      </c>
      <c r="J137" s="99">
        <f>+'Ark1'!U2420</f>
        <v>2.1126775963661963E-2</v>
      </c>
      <c r="K137" s="49">
        <f>+'Ark1'!W2420</f>
        <v>56</v>
      </c>
      <c r="L137" s="64">
        <f>+'Ark1'!Y2420</f>
        <v>5.5549999999999997</v>
      </c>
      <c r="M137" s="64">
        <f>+'Ark1'!AA2420</f>
        <v>31.30000000000004</v>
      </c>
      <c r="N137" s="49">
        <f>+'Ark1'!AB2420</f>
        <v>1</v>
      </c>
      <c r="O137" s="64">
        <f>+'Ark1'!AC2420</f>
        <v>100.00000000000048</v>
      </c>
      <c r="P137" s="64">
        <f t="shared" si="3"/>
        <v>1.5384615384615385</v>
      </c>
      <c r="Q137" s="49">
        <f>+'Ark1'!V2420</f>
        <v>29.8</v>
      </c>
      <c r="R137" s="99">
        <f>+'Ark1'!X2420</f>
        <v>121.64409534127849</v>
      </c>
      <c r="S137" s="39"/>
      <c r="T137" s="11"/>
      <c r="U137"/>
      <c r="V137"/>
      <c r="W137"/>
      <c r="Y137"/>
      <c r="Z137"/>
    </row>
    <row r="138" spans="1:26">
      <c r="A138" s="39"/>
      <c r="B138" s="47">
        <f>+'Ark1'!C2421</f>
        <v>2004</v>
      </c>
      <c r="C138" s="47">
        <f>+'Ark1'!I2421</f>
        <v>83</v>
      </c>
      <c r="D138" s="86" t="s">
        <v>10</v>
      </c>
      <c r="E138" s="86" t="s">
        <v>407</v>
      </c>
      <c r="F138" s="47">
        <f>+'Ark1'!Q2421</f>
        <v>187</v>
      </c>
      <c r="G138" s="64">
        <f>+'Ark1'!R2421</f>
        <v>1371</v>
      </c>
      <c r="H138" s="64">
        <f>+'Ark1'!S2421</f>
        <v>1350</v>
      </c>
      <c r="I138" s="99">
        <f>+'Ark1'!T2421</f>
        <v>17.442748091603058</v>
      </c>
      <c r="J138" s="99">
        <f>+'Ark1'!U2421</f>
        <v>17.402920230066972</v>
      </c>
      <c r="K138" s="49">
        <f>+'Ark1'!W2421</f>
        <v>56.859259259259261</v>
      </c>
      <c r="L138" s="64">
        <f>+'Ark1'!Y2421</f>
        <v>133.50437636761473</v>
      </c>
      <c r="M138" s="64">
        <f>+'Ark1'!AA2421</f>
        <v>28.256367729841362</v>
      </c>
      <c r="N138" s="49">
        <f>+'Ark1'!AB2421</f>
        <v>3.3554002089787009</v>
      </c>
      <c r="O138" s="64">
        <f>+'Ark1'!AC2421</f>
        <v>-50.472109794065318</v>
      </c>
      <c r="P138" s="64">
        <f t="shared" si="3"/>
        <v>7.3315508021390379</v>
      </c>
      <c r="Q138" s="49">
        <f>+'Ark1'!V2421</f>
        <v>15.795769511305616</v>
      </c>
      <c r="R138" s="99">
        <f>+'Ark1'!X2421</f>
        <v>146.27609679848689</v>
      </c>
      <c r="S138" s="39"/>
      <c r="T138" s="11"/>
      <c r="U138"/>
      <c r="V138"/>
      <c r="W138"/>
      <c r="Y138"/>
      <c r="Z138"/>
    </row>
    <row r="139" spans="1:2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63"/>
      <c r="M139" s="63"/>
      <c r="N139" s="39"/>
      <c r="O139" s="39"/>
      <c r="P139" s="39"/>
      <c r="Q139" s="39"/>
      <c r="R139" s="39"/>
      <c r="S139" s="39"/>
      <c r="T139" s="11"/>
      <c r="U139"/>
      <c r="V139"/>
      <c r="W139"/>
      <c r="Y139"/>
      <c r="Z139"/>
    </row>
    <row r="140" spans="1:2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63"/>
      <c r="M140" s="63"/>
      <c r="N140" s="39"/>
      <c r="O140" s="39"/>
      <c r="P140" s="39"/>
      <c r="Q140" s="39"/>
      <c r="R140" s="39"/>
      <c r="S140" s="39"/>
      <c r="T140" s="11"/>
      <c r="U140"/>
      <c r="V140"/>
      <c r="W140"/>
      <c r="Y140"/>
      <c r="Z140"/>
    </row>
    <row r="141" spans="1:26">
      <c r="D141" s="3"/>
      <c r="E141" s="3"/>
      <c r="G141" s="9"/>
      <c r="H141" s="76"/>
      <c r="I141" s="94"/>
      <c r="J141" s="94"/>
      <c r="K141" s="1"/>
      <c r="N141" s="94"/>
      <c r="O141" s="1"/>
      <c r="P141" s="9"/>
      <c r="Q141" s="9"/>
      <c r="R141" s="53"/>
      <c r="S141"/>
      <c r="T141" s="11"/>
      <c r="U141"/>
      <c r="V141"/>
      <c r="W141"/>
      <c r="Y141"/>
      <c r="Z141"/>
    </row>
    <row r="142" spans="1:26">
      <c r="D142" s="3"/>
      <c r="E142" s="3"/>
      <c r="G142" s="9"/>
      <c r="H142" s="76"/>
      <c r="I142" s="94"/>
      <c r="J142" s="94"/>
      <c r="K142" s="1"/>
      <c r="N142" s="94"/>
      <c r="O142" s="1"/>
      <c r="P142" s="9"/>
      <c r="Q142" s="9"/>
      <c r="R142" s="53"/>
      <c r="S142"/>
      <c r="T142" s="11"/>
      <c r="U142"/>
      <c r="V142"/>
      <c r="W142"/>
      <c r="Y142"/>
      <c r="Z142"/>
    </row>
    <row r="143" spans="1:26">
      <c r="D143" s="3"/>
      <c r="E143" s="3"/>
      <c r="G143" s="9"/>
      <c r="H143" s="76"/>
      <c r="I143" s="94"/>
      <c r="J143" s="94"/>
      <c r="K143" s="1"/>
      <c r="N143" s="94"/>
      <c r="O143" s="1"/>
      <c r="P143" s="9"/>
      <c r="Q143" s="9"/>
      <c r="R143" s="53"/>
      <c r="S143"/>
      <c r="T143" s="11"/>
      <c r="U143"/>
      <c r="V143"/>
      <c r="W143"/>
      <c r="Y143"/>
      <c r="Z143"/>
    </row>
    <row r="144" spans="1:26">
      <c r="D144" s="3"/>
      <c r="E144" s="3"/>
      <c r="G144" s="9"/>
      <c r="H144" s="76"/>
      <c r="I144" s="94"/>
      <c r="J144" s="94"/>
      <c r="K144" s="1"/>
      <c r="N144" s="94"/>
      <c r="O144" s="1"/>
      <c r="P144" s="9"/>
      <c r="Q144" s="9"/>
      <c r="R144" s="53"/>
      <c r="S144"/>
      <c r="T144" s="11"/>
      <c r="U144"/>
      <c r="V144"/>
      <c r="W144"/>
      <c r="Y144"/>
      <c r="Z144"/>
    </row>
    <row r="145" spans="4:26">
      <c r="D145" s="3"/>
      <c r="E145" s="3"/>
      <c r="G145" s="9"/>
      <c r="H145" s="76"/>
      <c r="I145" s="94"/>
      <c r="J145" s="94"/>
      <c r="K145" s="1"/>
      <c r="N145" s="94"/>
      <c r="O145" s="1"/>
      <c r="P145" s="9"/>
      <c r="Q145" s="9"/>
      <c r="R145" s="53"/>
      <c r="S145"/>
      <c r="T145" s="11"/>
      <c r="U145"/>
      <c r="V145"/>
      <c r="W145"/>
      <c r="Y145"/>
      <c r="Z145"/>
    </row>
    <row r="146" spans="4:26">
      <c r="D146" s="3"/>
      <c r="E146" s="3"/>
      <c r="G146" s="9"/>
      <c r="H146" s="76"/>
      <c r="I146" s="94"/>
      <c r="J146" s="94"/>
      <c r="K146" s="1"/>
      <c r="N146" s="94"/>
      <c r="O146" s="1"/>
      <c r="P146" s="9"/>
      <c r="Q146" s="9"/>
      <c r="R146" s="53"/>
      <c r="S146"/>
      <c r="T146" s="11"/>
      <c r="U146"/>
      <c r="V146"/>
      <c r="W146"/>
      <c r="Y146"/>
      <c r="Z146"/>
    </row>
    <row r="147" spans="4:26">
      <c r="D147" s="3"/>
      <c r="E147" s="3"/>
      <c r="G147" s="9"/>
      <c r="H147" s="76"/>
      <c r="I147" s="94"/>
      <c r="J147" s="94"/>
      <c r="K147" s="1"/>
      <c r="N147" s="94"/>
      <c r="O147" s="1"/>
      <c r="P147" s="9"/>
      <c r="Q147" s="9"/>
      <c r="R147" s="53"/>
      <c r="S147"/>
      <c r="T147" s="11"/>
      <c r="U147"/>
      <c r="V147"/>
      <c r="W147"/>
      <c r="Y147"/>
      <c r="Z147"/>
    </row>
    <row r="148" spans="4:26">
      <c r="D148" s="3"/>
      <c r="E148" s="3"/>
      <c r="G148" s="9"/>
      <c r="H148" s="76"/>
      <c r="I148" s="94"/>
      <c r="J148" s="94"/>
      <c r="K148" s="1"/>
      <c r="N148" s="94"/>
      <c r="O148" s="1"/>
      <c r="P148" s="9"/>
      <c r="Q148" s="9"/>
      <c r="R148" s="53"/>
      <c r="S148"/>
      <c r="T148" s="11"/>
      <c r="U148"/>
      <c r="V148"/>
      <c r="W148"/>
      <c r="Y148"/>
      <c r="Z148"/>
    </row>
    <row r="149" spans="4:26">
      <c r="D149" s="3"/>
      <c r="E149" s="3"/>
      <c r="G149" s="9"/>
      <c r="H149" s="76"/>
      <c r="I149" s="94"/>
      <c r="J149" s="94"/>
      <c r="K149" s="1"/>
      <c r="N149" s="94"/>
      <c r="O149" s="1"/>
      <c r="P149" s="9"/>
      <c r="Q149" s="9"/>
      <c r="R149" s="53"/>
      <c r="S149"/>
      <c r="T149" s="11"/>
      <c r="U149"/>
      <c r="V149"/>
      <c r="W149"/>
      <c r="Y149"/>
      <c r="Z149"/>
    </row>
    <row r="150" spans="4:26">
      <c r="D150" s="3"/>
      <c r="E150" s="3"/>
      <c r="G150" s="9"/>
      <c r="H150" s="76"/>
      <c r="I150" s="94"/>
      <c r="J150" s="94"/>
      <c r="K150" s="1"/>
      <c r="N150" s="94"/>
      <c r="O150" s="1"/>
      <c r="P150" s="9"/>
      <c r="Q150" s="9"/>
      <c r="R150" s="53"/>
      <c r="S150"/>
      <c r="T150" s="11"/>
      <c r="U150"/>
      <c r="V150"/>
      <c r="W150"/>
      <c r="Y150"/>
      <c r="Z150"/>
    </row>
    <row r="151" spans="4:26">
      <c r="D151" s="3"/>
      <c r="E151" s="3"/>
      <c r="G151" s="9"/>
      <c r="H151" s="76"/>
      <c r="I151" s="94"/>
      <c r="J151" s="94"/>
      <c r="K151" s="1"/>
      <c r="N151" s="94"/>
      <c r="O151" s="1"/>
      <c r="P151" s="9"/>
      <c r="Q151" s="9"/>
      <c r="R151" s="53"/>
      <c r="S151"/>
      <c r="T151" s="11"/>
      <c r="U151"/>
      <c r="V151"/>
      <c r="W151"/>
      <c r="Y151"/>
      <c r="Z151"/>
    </row>
    <row r="152" spans="4:26">
      <c r="D152" s="3"/>
      <c r="E152" s="3"/>
      <c r="G152" s="9"/>
      <c r="H152" s="76"/>
      <c r="I152" s="94"/>
      <c r="J152" s="94"/>
      <c r="K152" s="1"/>
      <c r="N152" s="94"/>
      <c r="O152" s="1"/>
      <c r="P152" s="9"/>
      <c r="Q152" s="9"/>
      <c r="R152" s="53"/>
      <c r="S152"/>
      <c r="T152" s="11"/>
      <c r="U152"/>
      <c r="V152"/>
      <c r="W152"/>
      <c r="Y152"/>
      <c r="Z152"/>
    </row>
    <row r="153" spans="4:26">
      <c r="D153" s="3"/>
      <c r="E153" s="3"/>
      <c r="G153" s="9"/>
      <c r="H153" s="76"/>
      <c r="I153" s="94"/>
      <c r="J153" s="94"/>
      <c r="K153" s="1"/>
      <c r="N153" s="94"/>
      <c r="O153" s="1"/>
      <c r="P153" s="9"/>
      <c r="Q153" s="9"/>
      <c r="R153" s="53"/>
      <c r="S153"/>
      <c r="T153" s="11"/>
      <c r="U153"/>
      <c r="V153"/>
      <c r="W153"/>
      <c r="Y153"/>
      <c r="Z153"/>
    </row>
    <row r="154" spans="4:26">
      <c r="D154" s="3"/>
      <c r="E154" s="3"/>
      <c r="G154" s="9"/>
      <c r="H154" s="76"/>
      <c r="I154" s="94"/>
      <c r="J154" s="94"/>
      <c r="K154" s="1"/>
      <c r="N154" s="94"/>
      <c r="O154" s="1"/>
      <c r="P154" s="9"/>
      <c r="Q154" s="9"/>
      <c r="R154" s="53"/>
      <c r="S154"/>
      <c r="T154" s="11"/>
      <c r="U154"/>
      <c r="V154"/>
      <c r="W154"/>
      <c r="Y154"/>
      <c r="Z154"/>
    </row>
    <row r="155" spans="4:26">
      <c r="D155" s="3"/>
      <c r="E155" s="3"/>
      <c r="G155" s="9"/>
      <c r="H155" s="76"/>
      <c r="I155" s="94"/>
      <c r="J155" s="94"/>
      <c r="K155" s="1"/>
      <c r="N155" s="94"/>
      <c r="O155" s="1"/>
      <c r="P155" s="9"/>
      <c r="Q155" s="9"/>
      <c r="R155" s="53"/>
      <c r="S155"/>
      <c r="T155"/>
      <c r="U155"/>
      <c r="V155"/>
      <c r="W155"/>
      <c r="Y155"/>
      <c r="Z155"/>
    </row>
    <row r="156" spans="4:26">
      <c r="D156" s="3"/>
      <c r="E156" s="3"/>
      <c r="G156" s="9"/>
      <c r="H156" s="76"/>
      <c r="I156" s="94"/>
      <c r="J156" s="94"/>
      <c r="K156" s="1"/>
      <c r="N156" s="94"/>
      <c r="O156" s="1"/>
      <c r="P156" s="9"/>
      <c r="Q156" s="9"/>
      <c r="R156" s="53"/>
      <c r="S156"/>
      <c r="T156"/>
      <c r="U156"/>
      <c r="V156"/>
      <c r="W156"/>
      <c r="Y156"/>
      <c r="Z156"/>
    </row>
    <row r="157" spans="4:26">
      <c r="G157" s="9"/>
      <c r="H157" s="9"/>
      <c r="I157" s="94"/>
      <c r="J157" s="94"/>
      <c r="N157" s="94"/>
      <c r="P157" s="9"/>
      <c r="Q157" s="9"/>
      <c r="R157"/>
      <c r="S157"/>
      <c r="T157"/>
      <c r="U157"/>
      <c r="V157"/>
      <c r="W157"/>
      <c r="Y157"/>
      <c r="Z157"/>
    </row>
    <row r="158" spans="4:26">
      <c r="G158" s="9"/>
      <c r="H158" s="9"/>
      <c r="I158" s="94"/>
      <c r="J158" s="94"/>
      <c r="N158" s="94"/>
      <c r="P158" s="9"/>
      <c r="Q158" s="9"/>
      <c r="R158"/>
      <c r="S158"/>
      <c r="T158"/>
      <c r="U158"/>
      <c r="V158"/>
      <c r="W158"/>
      <c r="Y158"/>
      <c r="Z158"/>
    </row>
    <row r="159" spans="4:26">
      <c r="D159" s="3"/>
      <c r="E159" s="3"/>
      <c r="G159" s="9"/>
      <c r="H159" s="76"/>
      <c r="I159" s="94"/>
      <c r="J159" s="94"/>
      <c r="K159" s="1"/>
      <c r="N159" s="94"/>
      <c r="O159" s="1"/>
      <c r="P159" s="9"/>
      <c r="Q159" s="9"/>
      <c r="R159" s="53"/>
      <c r="S159"/>
      <c r="T159"/>
      <c r="U159"/>
      <c r="V159"/>
      <c r="W159"/>
      <c r="Y159"/>
      <c r="Z159"/>
    </row>
    <row r="160" spans="4:26">
      <c r="D160" s="3"/>
      <c r="E160" s="3"/>
      <c r="G160" s="9"/>
      <c r="H160" s="76"/>
      <c r="I160" s="94"/>
      <c r="J160" s="94"/>
      <c r="K160" s="1"/>
      <c r="N160" s="94"/>
      <c r="O160" s="1"/>
      <c r="P160" s="9"/>
      <c r="Q160" s="9"/>
      <c r="R160" s="53"/>
      <c r="S160"/>
      <c r="T160"/>
      <c r="U160"/>
      <c r="V160"/>
      <c r="W160"/>
      <c r="Y160"/>
      <c r="Z160"/>
    </row>
    <row r="161" spans="4:27">
      <c r="D161" s="3"/>
      <c r="E161" s="3"/>
      <c r="G161" s="9"/>
      <c r="H161" s="76"/>
      <c r="I161" s="94"/>
      <c r="J161" s="94"/>
      <c r="K161" s="1"/>
      <c r="N161" s="94"/>
      <c r="O161" s="1"/>
      <c r="P161" s="9"/>
      <c r="Q161" s="9"/>
      <c r="R161" s="53"/>
      <c r="S161"/>
      <c r="T161"/>
      <c r="U161"/>
      <c r="V161"/>
      <c r="W161"/>
      <c r="Y161"/>
      <c r="Z161"/>
    </row>
    <row r="162" spans="4:27">
      <c r="D162" s="3"/>
      <c r="E162" s="3"/>
      <c r="G162" s="9"/>
      <c r="H162" s="76"/>
      <c r="I162" s="94"/>
      <c r="J162" s="94"/>
      <c r="K162" s="1"/>
      <c r="N162" s="94"/>
      <c r="O162" s="1"/>
      <c r="P162" s="9"/>
      <c r="Q162" s="9"/>
      <c r="R162" s="53"/>
      <c r="S162"/>
      <c r="T162"/>
      <c r="U162"/>
      <c r="V162"/>
      <c r="W162"/>
      <c r="Y162"/>
      <c r="Z162"/>
    </row>
    <row r="163" spans="4:27">
      <c r="D163" s="3"/>
      <c r="E163" s="3"/>
      <c r="G163" s="9"/>
      <c r="H163" s="76"/>
      <c r="I163" s="94"/>
      <c r="J163" s="94"/>
      <c r="K163" s="1"/>
      <c r="N163" s="94"/>
      <c r="O163" s="1"/>
      <c r="P163" s="9"/>
      <c r="Q163" s="9"/>
      <c r="R163" s="53"/>
      <c r="S163"/>
      <c r="T163"/>
      <c r="U163"/>
      <c r="V163"/>
      <c r="W163"/>
      <c r="Y163"/>
      <c r="Z163"/>
    </row>
    <row r="164" spans="4:27">
      <c r="D164" s="3"/>
      <c r="E164" s="3"/>
      <c r="G164" s="9"/>
      <c r="H164" s="76"/>
      <c r="I164" s="94"/>
      <c r="J164" s="94"/>
      <c r="K164" s="1"/>
      <c r="N164" s="94"/>
      <c r="O164" s="1"/>
      <c r="P164" s="9"/>
      <c r="Q164" s="9"/>
      <c r="R164" s="53"/>
      <c r="S164"/>
      <c r="T164"/>
      <c r="U164"/>
      <c r="V164"/>
      <c r="W164"/>
      <c r="Y164"/>
      <c r="Z164"/>
    </row>
    <row r="165" spans="4:27">
      <c r="D165" s="3"/>
      <c r="E165" s="3"/>
      <c r="G165" s="9"/>
      <c r="H165" s="76"/>
      <c r="I165" s="94"/>
      <c r="J165" s="94"/>
      <c r="K165" s="1"/>
      <c r="N165" s="94"/>
      <c r="O165" s="1"/>
      <c r="P165" s="9"/>
      <c r="Q165" s="9"/>
      <c r="R165" s="53"/>
      <c r="S165"/>
      <c r="T165"/>
      <c r="U165"/>
      <c r="V165"/>
      <c r="W165"/>
      <c r="Y165"/>
      <c r="Z165"/>
    </row>
    <row r="166" spans="4:27">
      <c r="D166" s="3"/>
      <c r="E166" s="3"/>
      <c r="G166" s="9"/>
      <c r="H166" s="76"/>
      <c r="I166" s="94"/>
      <c r="J166" s="94"/>
      <c r="K166" s="1"/>
      <c r="N166" s="94"/>
      <c r="O166" s="1"/>
      <c r="P166" s="9"/>
      <c r="Q166" s="9"/>
      <c r="R166" s="53"/>
      <c r="S166"/>
      <c r="T166"/>
      <c r="U166"/>
      <c r="V166"/>
      <c r="W166"/>
      <c r="Y166"/>
      <c r="Z166"/>
    </row>
    <row r="167" spans="4:27">
      <c r="D167" s="3"/>
      <c r="E167" s="3"/>
      <c r="G167" s="9"/>
      <c r="H167" s="76"/>
      <c r="I167" s="94"/>
      <c r="J167" s="94"/>
      <c r="K167" s="1"/>
      <c r="N167" s="94"/>
      <c r="O167" s="1"/>
      <c r="P167" s="9"/>
      <c r="Q167" s="9"/>
      <c r="R167" s="53"/>
      <c r="S167"/>
      <c r="T167"/>
      <c r="U167"/>
      <c r="V167"/>
      <c r="W167"/>
      <c r="Y167"/>
      <c r="Z167"/>
    </row>
    <row r="168" spans="4:27">
      <c r="D168" s="3"/>
      <c r="E168" s="3"/>
      <c r="G168" s="9"/>
      <c r="H168" s="76"/>
      <c r="I168" s="94"/>
      <c r="J168" s="94"/>
      <c r="K168" s="1"/>
      <c r="N168" s="94"/>
      <c r="O168" s="1"/>
      <c r="P168" s="9"/>
      <c r="Q168" s="9"/>
      <c r="R168" s="53"/>
      <c r="S168"/>
      <c r="T168"/>
      <c r="U168"/>
      <c r="V168"/>
      <c r="W168"/>
      <c r="Y168"/>
      <c r="Z168"/>
    </row>
    <row r="169" spans="4:27">
      <c r="O169" s="3"/>
      <c r="P169" s="3"/>
      <c r="S169" s="76"/>
      <c r="X169" s="1"/>
      <c r="AA169" s="53"/>
    </row>
    <row r="170" spans="4:27">
      <c r="O170" s="3"/>
      <c r="P170" s="3"/>
      <c r="S170" s="76"/>
      <c r="X170" s="1"/>
      <c r="AA170" s="53"/>
    </row>
    <row r="171" spans="4:27">
      <c r="O171" s="3"/>
      <c r="P171" s="3"/>
      <c r="S171" s="76"/>
      <c r="X171" s="1"/>
      <c r="AA171" s="53"/>
    </row>
    <row r="172" spans="4:27">
      <c r="O172" s="3"/>
      <c r="P172" s="3"/>
      <c r="S172" s="76"/>
      <c r="X172" s="1"/>
      <c r="AA172" s="53"/>
    </row>
    <row r="173" spans="4:27">
      <c r="O173" s="3"/>
      <c r="P173" s="3"/>
      <c r="S173" s="76"/>
      <c r="X173" s="1"/>
      <c r="AA173" s="53"/>
    </row>
    <row r="174" spans="4:27">
      <c r="O174" s="3"/>
      <c r="P174" s="3"/>
      <c r="S174" s="76"/>
      <c r="X174" s="1"/>
      <c r="AA174" s="53"/>
    </row>
    <row r="175" spans="4:27">
      <c r="G175" s="12"/>
      <c r="H175" s="12"/>
      <c r="I175" s="12"/>
      <c r="J175" s="12"/>
      <c r="K175" s="12"/>
      <c r="O175" s="3"/>
      <c r="P175" s="3"/>
      <c r="S175" s="76"/>
      <c r="X175" s="1"/>
      <c r="AA175" s="53"/>
    </row>
    <row r="176" spans="4:27">
      <c r="G176" s="12"/>
      <c r="H176" s="12"/>
      <c r="I176" s="12"/>
      <c r="J176" s="12"/>
      <c r="K176" s="12"/>
      <c r="O176" s="3"/>
      <c r="P176" s="3"/>
      <c r="S176" s="76"/>
      <c r="X176" s="1"/>
      <c r="AA176" s="53"/>
    </row>
    <row r="177" spans="7:28">
      <c r="G177" s="12"/>
      <c r="H177" s="12"/>
      <c r="I177" s="12"/>
      <c r="J177" s="12"/>
      <c r="K177" s="12"/>
      <c r="L177" s="65"/>
      <c r="O177" s="3"/>
      <c r="P177" s="3"/>
      <c r="S177" s="76"/>
      <c r="X177" s="1"/>
      <c r="AA177" s="53"/>
    </row>
    <row r="178" spans="7:28">
      <c r="G178" s="12"/>
      <c r="H178" s="12"/>
      <c r="I178" s="12"/>
      <c r="J178" s="12"/>
      <c r="K178" s="12"/>
      <c r="L178" s="65"/>
      <c r="O178" s="3"/>
      <c r="P178" s="3"/>
      <c r="S178" s="76"/>
      <c r="X178" s="1"/>
      <c r="AA178" s="53"/>
      <c r="AB178" s="12"/>
    </row>
    <row r="179" spans="7:28">
      <c r="G179" s="12"/>
      <c r="H179" s="12"/>
      <c r="I179" s="12"/>
      <c r="J179" s="12"/>
      <c r="K179" s="12"/>
      <c r="L179" s="65"/>
      <c r="O179" s="3"/>
      <c r="P179" s="3"/>
      <c r="S179" s="76"/>
      <c r="X179" s="1"/>
      <c r="AA179" s="53"/>
      <c r="AB179" s="12"/>
    </row>
    <row r="180" spans="7:28">
      <c r="G180" s="12"/>
      <c r="H180" s="12"/>
      <c r="I180" s="12"/>
      <c r="J180" s="12"/>
      <c r="K180" s="12"/>
      <c r="L180" s="65"/>
      <c r="O180" s="3"/>
      <c r="P180" s="3"/>
      <c r="S180" s="76"/>
      <c r="X180" s="1"/>
      <c r="AA180" s="53"/>
      <c r="AB180" s="12"/>
    </row>
    <row r="181" spans="7:28">
      <c r="G181" s="12"/>
      <c r="H181" s="12"/>
      <c r="I181" s="12"/>
      <c r="J181" s="12"/>
      <c r="K181" s="12"/>
      <c r="L181" s="65"/>
      <c r="O181" s="3"/>
      <c r="P181" s="3"/>
      <c r="S181" s="76"/>
      <c r="X181" s="1"/>
      <c r="AA181" s="53"/>
      <c r="AB181" s="12"/>
    </row>
    <row r="182" spans="7:28">
      <c r="G182" s="12"/>
      <c r="H182" s="12"/>
      <c r="I182" s="12"/>
      <c r="J182" s="12"/>
      <c r="K182" s="12"/>
      <c r="L182" s="65"/>
      <c r="O182" s="3"/>
      <c r="P182" s="3"/>
      <c r="S182" s="76"/>
      <c r="X182" s="1"/>
      <c r="AA182" s="53"/>
      <c r="AB182" s="12"/>
    </row>
    <row r="183" spans="7:28">
      <c r="G183" s="12"/>
      <c r="H183" s="12"/>
      <c r="I183" s="12"/>
      <c r="J183" s="12"/>
      <c r="K183" s="12"/>
      <c r="L183" s="65"/>
      <c r="O183" s="3"/>
      <c r="P183" s="3"/>
      <c r="S183" s="76"/>
      <c r="X183" s="1"/>
      <c r="AA183" s="53"/>
      <c r="AB183" s="12"/>
    </row>
    <row r="184" spans="7:28">
      <c r="G184" s="12"/>
      <c r="H184" s="12"/>
      <c r="I184" s="12"/>
      <c r="J184" s="12"/>
      <c r="K184" s="12"/>
      <c r="L184" s="65"/>
      <c r="O184" s="3"/>
      <c r="P184" s="3"/>
      <c r="S184" s="76"/>
      <c r="X184" s="1"/>
      <c r="AA184" s="53"/>
      <c r="AB184" s="12"/>
    </row>
    <row r="185" spans="7:28">
      <c r="G185" s="12"/>
      <c r="H185" s="12"/>
      <c r="I185" s="12"/>
      <c r="J185" s="12"/>
      <c r="K185" s="12"/>
      <c r="L185" s="65"/>
      <c r="O185" s="3"/>
      <c r="P185" s="3"/>
      <c r="S185" s="76"/>
      <c r="X185" s="1"/>
      <c r="AA185" s="53"/>
      <c r="AB185" s="12"/>
    </row>
    <row r="186" spans="7:28">
      <c r="G186" s="12"/>
      <c r="H186" s="12"/>
      <c r="I186" s="12"/>
      <c r="J186" s="12"/>
      <c r="K186" s="12"/>
      <c r="L186" s="65"/>
      <c r="O186" s="3"/>
      <c r="P186" s="3"/>
      <c r="S186" s="76"/>
      <c r="X186" s="1"/>
      <c r="AA186" s="53"/>
      <c r="AB186" s="12"/>
    </row>
    <row r="187" spans="7:28">
      <c r="G187" s="12"/>
      <c r="H187" s="12"/>
      <c r="I187" s="12"/>
      <c r="J187" s="12"/>
      <c r="K187" s="12"/>
      <c r="L187" s="65"/>
      <c r="O187" s="3"/>
      <c r="P187" s="3"/>
      <c r="S187" s="76"/>
      <c r="X187" s="1"/>
      <c r="AA187" s="53"/>
      <c r="AB187" s="12"/>
    </row>
    <row r="188" spans="7:28">
      <c r="G188" s="12"/>
      <c r="H188" s="12"/>
      <c r="I188" s="12"/>
      <c r="J188" s="12"/>
      <c r="K188" s="12"/>
      <c r="L188" s="65"/>
      <c r="O188" s="3"/>
      <c r="P188" s="3"/>
      <c r="S188" s="76"/>
      <c r="X188" s="1"/>
      <c r="AA188" s="53"/>
      <c r="AB188" s="12"/>
    </row>
    <row r="189" spans="7:28">
      <c r="G189" s="12"/>
      <c r="H189" s="12"/>
      <c r="I189" s="12"/>
      <c r="J189" s="12"/>
      <c r="K189" s="12"/>
      <c r="L189" s="65"/>
      <c r="O189" s="3"/>
      <c r="P189" s="3"/>
      <c r="S189" s="76"/>
      <c r="X189" s="1"/>
      <c r="AA189" s="53"/>
      <c r="AB189" s="12"/>
    </row>
    <row r="190" spans="7:28">
      <c r="G190" s="12"/>
      <c r="H190" s="12"/>
      <c r="I190" s="12"/>
      <c r="J190" s="12"/>
      <c r="K190" s="12"/>
      <c r="L190" s="65"/>
      <c r="O190" s="3"/>
      <c r="P190" s="3"/>
      <c r="S190" s="76"/>
      <c r="X190" s="1"/>
      <c r="AA190" s="53"/>
      <c r="AB190" s="12"/>
    </row>
    <row r="191" spans="7:28">
      <c r="G191" s="12"/>
      <c r="H191" s="12"/>
      <c r="I191" s="12"/>
      <c r="J191" s="12"/>
      <c r="K191" s="12"/>
      <c r="L191" s="65"/>
      <c r="O191" s="3"/>
      <c r="P191" s="3"/>
      <c r="S191" s="76"/>
      <c r="X191" s="1"/>
      <c r="AA191" s="53"/>
      <c r="AB191" s="12"/>
    </row>
    <row r="192" spans="7:28">
      <c r="G192" s="12"/>
      <c r="H192" s="12"/>
      <c r="I192" s="12"/>
      <c r="J192" s="12"/>
      <c r="K192" s="12"/>
      <c r="L192" s="65"/>
      <c r="O192" s="3"/>
      <c r="P192" s="3"/>
      <c r="S192" s="76"/>
      <c r="X192" s="1"/>
      <c r="AA192" s="53"/>
      <c r="AB192" s="12"/>
    </row>
    <row r="193" spans="7:28">
      <c r="G193" s="12"/>
      <c r="H193" s="12"/>
      <c r="I193" s="12"/>
      <c r="J193" s="12"/>
      <c r="K193" s="12"/>
      <c r="L193" s="65"/>
      <c r="O193" s="3"/>
      <c r="P193" s="3"/>
      <c r="S193" s="76"/>
      <c r="X193" s="1"/>
      <c r="AA193" s="53"/>
      <c r="AB193" s="12"/>
    </row>
    <row r="194" spans="7:28">
      <c r="G194" s="12"/>
      <c r="H194" s="12"/>
      <c r="I194" s="12"/>
      <c r="J194" s="12"/>
      <c r="K194" s="12"/>
      <c r="L194" s="65"/>
      <c r="O194" s="3"/>
      <c r="P194" s="3"/>
      <c r="S194" s="76"/>
      <c r="X194" s="1"/>
      <c r="AA194" s="53"/>
      <c r="AB194" s="12"/>
    </row>
    <row r="195" spans="7:28">
      <c r="G195" s="12"/>
      <c r="H195" s="12"/>
      <c r="I195" s="12"/>
      <c r="J195" s="12"/>
      <c r="K195" s="12"/>
      <c r="L195" s="65"/>
      <c r="O195" s="3"/>
      <c r="P195" s="3"/>
      <c r="S195" s="76"/>
      <c r="X195" s="1"/>
      <c r="AA195" s="53"/>
      <c r="AB195" s="12"/>
    </row>
    <row r="196" spans="7:28">
      <c r="G196" s="12"/>
      <c r="H196" s="12"/>
      <c r="I196" s="12"/>
      <c r="J196" s="12"/>
      <c r="K196" s="12"/>
      <c r="L196" s="65"/>
      <c r="O196" s="3"/>
      <c r="P196" s="3"/>
      <c r="S196" s="76"/>
      <c r="X196" s="1"/>
      <c r="AA196" s="53"/>
      <c r="AB196" s="12"/>
    </row>
    <row r="197" spans="7:28">
      <c r="G197" s="12"/>
      <c r="H197" s="12"/>
      <c r="I197" s="12"/>
      <c r="J197" s="12"/>
      <c r="K197" s="12"/>
      <c r="L197" s="65"/>
      <c r="O197" s="3"/>
      <c r="P197" s="3"/>
      <c r="S197" s="76"/>
      <c r="X197" s="1"/>
      <c r="AA197" s="53"/>
      <c r="AB197" s="12"/>
    </row>
    <row r="198" spans="7:28">
      <c r="G198" s="12"/>
      <c r="H198" s="12"/>
      <c r="I198" s="12"/>
      <c r="J198" s="12"/>
      <c r="K198" s="12"/>
      <c r="L198" s="65"/>
      <c r="O198" s="3"/>
      <c r="P198" s="3"/>
      <c r="S198" s="76"/>
      <c r="X198" s="1"/>
      <c r="AA198" s="53"/>
      <c r="AB198" s="12"/>
    </row>
    <row r="199" spans="7:28">
      <c r="G199" s="12"/>
      <c r="H199" s="12"/>
      <c r="I199" s="12"/>
      <c r="J199" s="12"/>
      <c r="K199" s="12"/>
      <c r="L199" s="65"/>
      <c r="O199" s="3"/>
      <c r="P199" s="3"/>
      <c r="S199" s="76"/>
      <c r="X199" s="1"/>
      <c r="AA199" s="53"/>
      <c r="AB199" s="12"/>
    </row>
    <row r="200" spans="7:28">
      <c r="G200" s="12"/>
      <c r="H200" s="12"/>
      <c r="I200" s="12"/>
      <c r="J200" s="12"/>
      <c r="K200" s="12"/>
      <c r="L200" s="65"/>
      <c r="O200" s="3"/>
      <c r="P200" s="3"/>
      <c r="S200" s="76"/>
      <c r="X200" s="1"/>
      <c r="AA200" s="53"/>
      <c r="AB200" s="12"/>
    </row>
    <row r="201" spans="7:28">
      <c r="G201" s="12"/>
      <c r="H201" s="12"/>
      <c r="I201" s="12"/>
      <c r="J201" s="12"/>
      <c r="K201" s="12"/>
      <c r="L201" s="65"/>
      <c r="O201" s="3"/>
      <c r="P201" s="3"/>
      <c r="S201" s="76"/>
      <c r="X201" s="1"/>
      <c r="AA201" s="53"/>
      <c r="AB201" s="12"/>
    </row>
    <row r="202" spans="7:28">
      <c r="G202" s="12"/>
      <c r="H202" s="12"/>
      <c r="I202" s="12"/>
      <c r="J202" s="12"/>
      <c r="K202" s="12"/>
      <c r="L202" s="65"/>
      <c r="O202" s="3"/>
      <c r="P202" s="3"/>
      <c r="S202" s="76"/>
      <c r="X202" s="1"/>
      <c r="AA202" s="53"/>
      <c r="AB202" s="12"/>
    </row>
    <row r="203" spans="7:28">
      <c r="G203" s="12"/>
      <c r="H203" s="12"/>
      <c r="I203" s="12"/>
      <c r="J203" s="12"/>
      <c r="K203" s="12"/>
      <c r="L203" s="65"/>
      <c r="O203" s="3"/>
      <c r="P203" s="3"/>
      <c r="S203" s="76"/>
      <c r="X203" s="1"/>
      <c r="AA203" s="53"/>
      <c r="AB203" s="12"/>
    </row>
    <row r="204" spans="7:28">
      <c r="G204" s="12"/>
      <c r="H204" s="12"/>
      <c r="I204" s="12"/>
      <c r="J204" s="12"/>
      <c r="K204" s="12"/>
      <c r="L204" s="65"/>
      <c r="O204" s="3"/>
      <c r="P204" s="3"/>
      <c r="S204" s="76"/>
      <c r="X204" s="1"/>
      <c r="AA204" s="53"/>
      <c r="AB204" s="12"/>
    </row>
    <row r="205" spans="7:28">
      <c r="G205" s="12"/>
      <c r="H205" s="12"/>
      <c r="I205" s="12"/>
      <c r="J205" s="12"/>
      <c r="K205" s="12"/>
      <c r="L205" s="65"/>
      <c r="O205" s="3"/>
      <c r="P205" s="3"/>
      <c r="S205" s="76"/>
      <c r="X205" s="1"/>
      <c r="AA205" s="53"/>
      <c r="AB205" s="12"/>
    </row>
    <row r="206" spans="7:28">
      <c r="G206" s="12"/>
      <c r="H206" s="12"/>
      <c r="I206" s="12"/>
      <c r="J206" s="12"/>
      <c r="K206" s="12"/>
      <c r="L206" s="65"/>
      <c r="O206" s="3"/>
      <c r="P206" s="3"/>
      <c r="S206" s="76"/>
      <c r="X206" s="1"/>
      <c r="AA206" s="53"/>
      <c r="AB206" s="12"/>
    </row>
    <row r="207" spans="7:28">
      <c r="G207" s="12"/>
      <c r="H207" s="12"/>
      <c r="I207" s="12"/>
      <c r="J207" s="12"/>
      <c r="K207" s="12"/>
      <c r="L207" s="65"/>
      <c r="O207" s="3"/>
      <c r="P207" s="3"/>
      <c r="S207" s="76"/>
      <c r="X207" s="1"/>
      <c r="AA207" s="53"/>
      <c r="AB207" s="12"/>
    </row>
    <row r="208" spans="7:28">
      <c r="G208" s="12"/>
      <c r="H208" s="12"/>
      <c r="I208" s="12"/>
      <c r="J208" s="12"/>
      <c r="K208" s="12"/>
      <c r="L208" s="65"/>
      <c r="O208" s="3"/>
      <c r="P208" s="3"/>
      <c r="S208" s="76"/>
      <c r="X208" s="1"/>
      <c r="AA208" s="53"/>
      <c r="AB208" s="12"/>
    </row>
    <row r="209" spans="7:28">
      <c r="G209" s="12"/>
      <c r="H209" s="12"/>
      <c r="I209" s="12"/>
      <c r="J209" s="12"/>
      <c r="K209" s="12"/>
      <c r="L209" s="65"/>
      <c r="O209" s="3"/>
      <c r="P209" s="3"/>
      <c r="S209" s="76"/>
      <c r="X209" s="1"/>
      <c r="AA209" s="53"/>
      <c r="AB209" s="12"/>
    </row>
    <row r="210" spans="7:28">
      <c r="G210" s="12"/>
      <c r="H210" s="12"/>
      <c r="I210" s="12"/>
      <c r="J210" s="12"/>
      <c r="K210" s="12"/>
      <c r="L210" s="65"/>
      <c r="O210" s="3"/>
      <c r="P210" s="3"/>
      <c r="S210" s="76"/>
      <c r="X210" s="1"/>
      <c r="AA210" s="53"/>
      <c r="AB210" s="12"/>
    </row>
    <row r="211" spans="7:28">
      <c r="G211" s="12"/>
      <c r="H211" s="12"/>
      <c r="I211" s="12"/>
      <c r="J211" s="12"/>
      <c r="K211" s="12"/>
      <c r="L211" s="65"/>
      <c r="O211" s="3"/>
      <c r="P211" s="3"/>
      <c r="S211" s="76"/>
      <c r="X211" s="1"/>
      <c r="AA211" s="53"/>
      <c r="AB211" s="12"/>
    </row>
    <row r="212" spans="7:28">
      <c r="G212" s="12"/>
      <c r="H212" s="12"/>
      <c r="I212" s="12"/>
      <c r="J212" s="12"/>
      <c r="K212" s="12"/>
      <c r="L212" s="65"/>
      <c r="O212" s="3"/>
      <c r="P212" s="3"/>
      <c r="S212" s="76"/>
      <c r="X212" s="1"/>
      <c r="AA212" s="53"/>
      <c r="AB212" s="12"/>
    </row>
    <row r="213" spans="7:28">
      <c r="G213" s="12"/>
      <c r="H213" s="12"/>
      <c r="I213" s="12"/>
      <c r="J213" s="12"/>
      <c r="K213" s="12"/>
      <c r="L213" s="65"/>
      <c r="O213" s="3"/>
      <c r="P213" s="3"/>
      <c r="S213" s="76"/>
      <c r="X213" s="1"/>
      <c r="AA213" s="53"/>
      <c r="AB213" s="12"/>
    </row>
    <row r="214" spans="7:28">
      <c r="G214" s="12"/>
      <c r="H214" s="12"/>
      <c r="I214" s="12"/>
      <c r="J214" s="12"/>
      <c r="K214" s="12"/>
      <c r="L214" s="65"/>
      <c r="O214" s="3"/>
      <c r="P214" s="3"/>
      <c r="S214" s="76"/>
      <c r="X214" s="1"/>
      <c r="AA214" s="53"/>
      <c r="AB214" s="12"/>
    </row>
    <row r="215" spans="7:28">
      <c r="G215" s="12"/>
      <c r="H215" s="12"/>
      <c r="I215" s="12"/>
      <c r="J215" s="12"/>
      <c r="K215" s="12"/>
      <c r="L215" s="65"/>
      <c r="O215" s="3"/>
      <c r="P215" s="3"/>
      <c r="S215" s="76"/>
      <c r="X215" s="1"/>
      <c r="AA215" s="53"/>
      <c r="AB215" s="12"/>
    </row>
    <row r="216" spans="7:28">
      <c r="G216" s="12"/>
      <c r="H216" s="12"/>
      <c r="I216" s="12"/>
      <c r="J216" s="12"/>
      <c r="K216" s="12"/>
      <c r="L216" s="65"/>
      <c r="O216" s="3"/>
      <c r="P216" s="3"/>
      <c r="S216" s="76"/>
      <c r="X216" s="1"/>
      <c r="AA216" s="53"/>
      <c r="AB216" s="12"/>
    </row>
    <row r="217" spans="7:28">
      <c r="G217" s="12"/>
      <c r="H217" s="12"/>
      <c r="I217" s="12"/>
      <c r="J217" s="12"/>
      <c r="K217" s="12"/>
      <c r="L217" s="65"/>
      <c r="O217" s="3"/>
      <c r="P217" s="3"/>
      <c r="S217" s="76"/>
      <c r="X217" s="1"/>
      <c r="AA217" s="53"/>
      <c r="AB217" s="12"/>
    </row>
    <row r="218" spans="7:28">
      <c r="G218" s="12"/>
      <c r="H218" s="12"/>
      <c r="I218" s="12"/>
      <c r="J218" s="12"/>
      <c r="K218" s="12"/>
      <c r="L218" s="65"/>
      <c r="O218" s="3"/>
      <c r="P218" s="3"/>
      <c r="S218" s="76"/>
      <c r="X218" s="1"/>
      <c r="AA218" s="53"/>
      <c r="AB218" s="12"/>
    </row>
    <row r="219" spans="7:28">
      <c r="G219" s="12"/>
      <c r="H219" s="12"/>
      <c r="I219" s="12"/>
      <c r="J219" s="12"/>
      <c r="K219" s="12"/>
      <c r="L219" s="65"/>
      <c r="O219" s="3"/>
      <c r="P219" s="3"/>
      <c r="S219" s="76"/>
      <c r="X219" s="1"/>
      <c r="AA219" s="53"/>
      <c r="AB219" s="12"/>
    </row>
    <row r="220" spans="7:28">
      <c r="G220" s="12"/>
      <c r="H220" s="12"/>
      <c r="I220" s="12"/>
      <c r="J220" s="12"/>
      <c r="K220" s="12"/>
      <c r="L220" s="65"/>
      <c r="M220" s="65"/>
      <c r="N220" s="12"/>
      <c r="O220" s="12"/>
      <c r="P220" s="12"/>
      <c r="Q220" s="12"/>
      <c r="R220" s="65"/>
      <c r="S220" s="65"/>
      <c r="T220" s="146"/>
      <c r="U220" s="146"/>
      <c r="V220" s="146"/>
      <c r="W220" s="146"/>
      <c r="X220" s="12"/>
      <c r="Y220" s="65"/>
      <c r="Z220" s="65"/>
      <c r="AA220" s="12"/>
      <c r="AB220" s="12"/>
    </row>
    <row r="221" spans="7:28">
      <c r="G221" s="12"/>
      <c r="H221" s="12"/>
      <c r="I221" s="12"/>
      <c r="J221" s="12"/>
      <c r="K221" s="12"/>
      <c r="L221" s="65"/>
      <c r="M221" s="65"/>
      <c r="N221" s="12"/>
      <c r="O221" s="12"/>
      <c r="P221" s="12"/>
      <c r="Q221" s="12"/>
      <c r="R221" s="65"/>
      <c r="S221" s="65"/>
      <c r="T221" s="146"/>
      <c r="U221" s="146"/>
      <c r="V221" s="146"/>
      <c r="W221" s="146"/>
      <c r="X221" s="12"/>
      <c r="Y221" s="65"/>
      <c r="Z221" s="65"/>
      <c r="AA221" s="12"/>
      <c r="AB221" s="12"/>
    </row>
    <row r="222" spans="7:28">
      <c r="G222" s="12"/>
      <c r="H222" s="12"/>
      <c r="I222" s="12"/>
      <c r="J222" s="12"/>
      <c r="K222" s="12"/>
      <c r="L222" s="65"/>
      <c r="M222" s="65"/>
      <c r="N222" s="12"/>
      <c r="O222" s="12"/>
      <c r="P222" s="12"/>
      <c r="Q222" s="12"/>
      <c r="R222" s="65"/>
      <c r="S222" s="65"/>
      <c r="T222" s="146"/>
      <c r="U222" s="146"/>
      <c r="V222" s="146"/>
      <c r="W222" s="146"/>
      <c r="X222" s="12"/>
      <c r="Y222" s="65"/>
      <c r="Z222" s="65"/>
      <c r="AA222" s="12"/>
      <c r="AB222" s="12"/>
    </row>
    <row r="223" spans="7:28">
      <c r="G223" s="12"/>
      <c r="H223" s="12"/>
      <c r="I223" s="12"/>
      <c r="J223" s="12"/>
      <c r="K223" s="12"/>
      <c r="L223" s="65"/>
      <c r="M223" s="65"/>
      <c r="N223" s="12"/>
      <c r="O223" s="12"/>
      <c r="P223" s="12"/>
      <c r="Q223" s="12"/>
      <c r="R223" s="65"/>
      <c r="S223" s="65"/>
      <c r="T223" s="146"/>
      <c r="U223" s="146"/>
      <c r="V223" s="146"/>
      <c r="W223" s="146"/>
      <c r="X223" s="12"/>
      <c r="Y223" s="65"/>
      <c r="Z223" s="65"/>
      <c r="AA223" s="12"/>
      <c r="AB223" s="12"/>
    </row>
    <row r="224" spans="7:28">
      <c r="G224" s="12"/>
      <c r="H224" s="12"/>
      <c r="I224" s="12"/>
      <c r="J224" s="12"/>
      <c r="K224" s="12"/>
      <c r="L224" s="65"/>
      <c r="M224" s="65"/>
      <c r="N224" s="12"/>
      <c r="O224" s="12"/>
      <c r="P224" s="12"/>
      <c r="Q224" s="12"/>
      <c r="R224" s="65"/>
      <c r="S224" s="65"/>
      <c r="T224" s="146"/>
      <c r="U224" s="146"/>
      <c r="V224" s="146"/>
      <c r="W224" s="146"/>
      <c r="X224" s="12"/>
      <c r="Y224" s="65"/>
      <c r="Z224" s="65"/>
      <c r="AA224" s="12"/>
      <c r="AB224" s="12"/>
    </row>
    <row r="225" spans="7:28">
      <c r="G225" s="12"/>
      <c r="H225" s="12"/>
      <c r="I225" s="12"/>
      <c r="J225" s="12"/>
      <c r="K225" s="12"/>
      <c r="L225" s="65"/>
      <c r="M225" s="65"/>
      <c r="N225" s="12"/>
      <c r="O225" s="12"/>
      <c r="P225" s="12"/>
      <c r="Q225" s="12"/>
      <c r="R225" s="65"/>
      <c r="S225" s="65"/>
      <c r="T225" s="146"/>
      <c r="U225" s="146"/>
      <c r="V225" s="146"/>
      <c r="W225" s="146"/>
      <c r="X225" s="12"/>
      <c r="Y225" s="65"/>
      <c r="Z225" s="65"/>
      <c r="AA225" s="12"/>
      <c r="AB225" s="12"/>
    </row>
    <row r="226" spans="7:28">
      <c r="G226" s="12"/>
      <c r="H226" s="12"/>
      <c r="I226" s="12"/>
      <c r="J226" s="12"/>
      <c r="K226" s="12"/>
      <c r="L226" s="65"/>
      <c r="M226" s="65"/>
      <c r="N226" s="12"/>
      <c r="O226" s="12"/>
      <c r="P226" s="12"/>
      <c r="Q226" s="12"/>
      <c r="R226" s="65"/>
      <c r="S226" s="65"/>
      <c r="T226" s="146"/>
      <c r="U226" s="146"/>
      <c r="V226" s="146"/>
      <c r="W226" s="146"/>
      <c r="X226" s="12"/>
      <c r="Y226" s="65"/>
      <c r="Z226" s="65"/>
      <c r="AA226" s="12"/>
      <c r="AB226" s="12"/>
    </row>
    <row r="227" spans="7:28">
      <c r="G227" s="12"/>
      <c r="H227" s="12"/>
      <c r="I227" s="12"/>
      <c r="J227" s="12"/>
      <c r="K227" s="12"/>
      <c r="L227" s="65"/>
      <c r="M227" s="65"/>
      <c r="N227" s="12"/>
      <c r="O227" s="12"/>
      <c r="P227" s="12"/>
      <c r="Q227" s="12"/>
      <c r="R227" s="65"/>
      <c r="S227" s="65"/>
      <c r="T227" s="146"/>
      <c r="U227" s="146"/>
      <c r="V227" s="146"/>
      <c r="W227" s="146"/>
      <c r="X227" s="12"/>
      <c r="Y227" s="65"/>
      <c r="Z227" s="65"/>
      <c r="AA227" s="12"/>
      <c r="AB227" s="12"/>
    </row>
    <row r="228" spans="7:28">
      <c r="G228" s="12"/>
      <c r="H228" s="12"/>
      <c r="I228" s="12"/>
      <c r="J228" s="12"/>
      <c r="K228" s="12"/>
      <c r="L228" s="65"/>
      <c r="M228" s="65"/>
      <c r="N228" s="12"/>
      <c r="O228" s="12"/>
      <c r="P228" s="12"/>
      <c r="Q228" s="12"/>
      <c r="R228" s="65"/>
      <c r="S228" s="65"/>
      <c r="T228" s="146"/>
      <c r="U228" s="146"/>
      <c r="V228" s="146"/>
      <c r="W228" s="146"/>
      <c r="X228" s="12"/>
      <c r="Y228" s="65"/>
      <c r="Z228" s="65"/>
      <c r="AA228" s="12"/>
      <c r="AB228" s="12"/>
    </row>
    <row r="229" spans="7:28">
      <c r="G229" s="12"/>
      <c r="H229" s="12"/>
      <c r="I229" s="12"/>
      <c r="J229" s="12"/>
      <c r="K229" s="12"/>
      <c r="L229" s="65"/>
      <c r="M229" s="65"/>
      <c r="N229" s="12"/>
      <c r="O229" s="12"/>
      <c r="P229" s="12"/>
      <c r="Q229" s="12"/>
      <c r="R229" s="65"/>
      <c r="S229" s="65"/>
      <c r="T229" s="146"/>
      <c r="U229" s="146"/>
      <c r="V229" s="146"/>
      <c r="W229" s="146"/>
      <c r="X229" s="12"/>
      <c r="Y229" s="65"/>
      <c r="Z229" s="65"/>
      <c r="AA229" s="12"/>
      <c r="AB229" s="12"/>
    </row>
    <row r="230" spans="7:28">
      <c r="G230" s="12"/>
      <c r="H230" s="12"/>
      <c r="I230" s="12"/>
      <c r="J230" s="12"/>
      <c r="K230" s="12"/>
      <c r="L230" s="65"/>
      <c r="M230" s="65"/>
      <c r="N230" s="12"/>
      <c r="O230" s="12"/>
      <c r="P230" s="12"/>
      <c r="Q230" s="12"/>
      <c r="R230" s="65"/>
      <c r="S230" s="65"/>
      <c r="T230" s="146"/>
      <c r="U230" s="146"/>
      <c r="V230" s="146"/>
      <c r="W230" s="146"/>
      <c r="X230" s="12"/>
      <c r="Y230" s="65"/>
      <c r="Z230" s="65"/>
      <c r="AA230" s="12"/>
      <c r="AB230" s="12"/>
    </row>
    <row r="231" spans="7:28">
      <c r="G231" s="12"/>
      <c r="H231" s="12"/>
      <c r="I231" s="12"/>
      <c r="J231" s="12"/>
      <c r="K231" s="12"/>
      <c r="L231" s="65"/>
      <c r="M231" s="65"/>
      <c r="N231" s="12"/>
      <c r="O231" s="12"/>
      <c r="P231" s="12"/>
      <c r="Q231" s="12"/>
      <c r="R231" s="65"/>
      <c r="S231" s="65"/>
      <c r="T231" s="146"/>
      <c r="U231" s="146"/>
      <c r="V231" s="146"/>
      <c r="W231" s="146"/>
      <c r="X231" s="12"/>
      <c r="Y231" s="65"/>
      <c r="Z231" s="65"/>
      <c r="AA231" s="12"/>
      <c r="AB231" s="12"/>
    </row>
    <row r="232" spans="7:28">
      <c r="G232" s="12"/>
      <c r="H232" s="12"/>
      <c r="I232" s="12"/>
      <c r="J232" s="12"/>
      <c r="K232" s="12"/>
      <c r="L232" s="65"/>
      <c r="M232" s="65"/>
      <c r="N232" s="12"/>
      <c r="O232" s="12"/>
      <c r="P232" s="12"/>
      <c r="Q232" s="12"/>
      <c r="R232" s="65"/>
      <c r="S232" s="65"/>
      <c r="T232" s="146"/>
      <c r="U232" s="146"/>
      <c r="V232" s="146"/>
      <c r="W232" s="146"/>
      <c r="X232" s="12"/>
      <c r="Y232" s="65"/>
      <c r="Z232" s="65"/>
      <c r="AA232" s="12"/>
      <c r="AB232" s="12"/>
    </row>
    <row r="233" spans="7:28">
      <c r="G233" s="12"/>
      <c r="H233" s="12"/>
      <c r="I233" s="12"/>
      <c r="J233" s="12"/>
      <c r="K233" s="12"/>
      <c r="L233" s="65"/>
      <c r="M233" s="65"/>
      <c r="N233" s="12"/>
      <c r="O233" s="12"/>
      <c r="P233" s="12"/>
      <c r="Q233" s="12"/>
      <c r="R233" s="65"/>
      <c r="S233" s="65"/>
      <c r="T233" s="146"/>
      <c r="U233" s="146"/>
      <c r="V233" s="146"/>
      <c r="W233" s="146"/>
      <c r="X233" s="12"/>
      <c r="Y233" s="65"/>
      <c r="Z233" s="65"/>
      <c r="AA233" s="12"/>
      <c r="AB233" s="12"/>
    </row>
    <row r="234" spans="7:28">
      <c r="G234" s="12"/>
      <c r="H234" s="12"/>
      <c r="I234" s="12"/>
      <c r="J234" s="12"/>
      <c r="K234" s="12"/>
      <c r="L234" s="65"/>
      <c r="M234" s="65"/>
      <c r="N234" s="12"/>
      <c r="O234" s="12"/>
      <c r="P234" s="12"/>
      <c r="Q234" s="12"/>
      <c r="R234" s="65"/>
      <c r="S234" s="65"/>
      <c r="T234" s="146"/>
      <c r="U234" s="146"/>
      <c r="V234" s="146"/>
      <c r="W234" s="146"/>
      <c r="X234" s="12"/>
      <c r="Y234" s="65"/>
      <c r="Z234" s="65"/>
      <c r="AA234" s="12"/>
      <c r="AB234" s="12"/>
    </row>
    <row r="235" spans="7:28">
      <c r="G235" s="12"/>
      <c r="H235" s="12"/>
      <c r="I235" s="12"/>
      <c r="J235" s="12"/>
      <c r="K235" s="12"/>
      <c r="L235" s="65"/>
      <c r="M235" s="65"/>
      <c r="N235" s="12"/>
      <c r="O235" s="12"/>
      <c r="P235" s="12"/>
      <c r="Q235" s="12"/>
      <c r="R235" s="65"/>
      <c r="S235" s="65"/>
      <c r="T235" s="146"/>
      <c r="U235" s="146"/>
      <c r="V235" s="146"/>
      <c r="W235" s="146"/>
      <c r="X235" s="12"/>
      <c r="Y235" s="65"/>
      <c r="Z235" s="65"/>
      <c r="AA235" s="12"/>
      <c r="AB235" s="12"/>
    </row>
    <row r="236" spans="7:28">
      <c r="G236" s="12"/>
      <c r="H236" s="12"/>
      <c r="I236" s="12"/>
      <c r="J236" s="12"/>
      <c r="K236" s="12"/>
      <c r="L236" s="65"/>
      <c r="M236" s="65"/>
      <c r="N236" s="12"/>
      <c r="O236" s="12"/>
      <c r="P236" s="12"/>
      <c r="Q236" s="12"/>
      <c r="R236" s="65"/>
      <c r="S236" s="65"/>
      <c r="T236" s="146"/>
      <c r="U236" s="146"/>
      <c r="V236" s="146"/>
      <c r="W236" s="146"/>
      <c r="X236" s="12"/>
      <c r="Y236" s="65"/>
      <c r="Z236" s="65"/>
      <c r="AA236" s="12"/>
      <c r="AB236" s="12"/>
    </row>
    <row r="237" spans="7:28">
      <c r="G237" s="12"/>
      <c r="H237" s="12"/>
      <c r="I237" s="12"/>
      <c r="J237" s="12"/>
      <c r="K237" s="12"/>
      <c r="L237" s="65"/>
      <c r="M237" s="65"/>
      <c r="N237" s="12"/>
      <c r="O237" s="12"/>
      <c r="P237" s="12"/>
      <c r="Q237" s="12"/>
      <c r="R237" s="65"/>
      <c r="S237" s="65"/>
      <c r="T237" s="146"/>
      <c r="U237" s="146"/>
      <c r="V237" s="146"/>
      <c r="W237" s="146"/>
      <c r="X237" s="12"/>
      <c r="Y237" s="65"/>
      <c r="Z237" s="65"/>
      <c r="AA237" s="12"/>
      <c r="AB237" s="12"/>
    </row>
    <row r="238" spans="7:28">
      <c r="G238" s="12"/>
      <c r="H238" s="12"/>
      <c r="I238" s="12"/>
      <c r="J238" s="12"/>
      <c r="K238" s="12"/>
      <c r="L238" s="65"/>
      <c r="M238" s="65"/>
      <c r="N238" s="12"/>
      <c r="O238" s="12"/>
      <c r="P238" s="12"/>
      <c r="Q238" s="12"/>
      <c r="R238" s="65"/>
      <c r="S238" s="65"/>
      <c r="T238" s="146"/>
      <c r="U238" s="146"/>
      <c r="V238" s="146"/>
      <c r="W238" s="146"/>
      <c r="X238" s="12"/>
      <c r="Y238" s="65"/>
      <c r="Z238" s="65"/>
      <c r="AA238" s="12"/>
      <c r="AB238" s="12"/>
    </row>
    <row r="239" spans="7:28">
      <c r="G239" s="12"/>
      <c r="H239" s="12"/>
      <c r="I239" s="12"/>
      <c r="J239" s="12"/>
      <c r="K239" s="12"/>
      <c r="L239" s="65"/>
      <c r="M239" s="65"/>
      <c r="N239" s="12"/>
      <c r="O239" s="12"/>
      <c r="P239" s="12"/>
      <c r="Q239" s="12"/>
      <c r="R239" s="65"/>
      <c r="S239" s="65"/>
      <c r="T239" s="146"/>
      <c r="U239" s="146"/>
      <c r="V239" s="146"/>
      <c r="W239" s="146"/>
      <c r="X239" s="12"/>
      <c r="Y239" s="65"/>
      <c r="Z239" s="65"/>
      <c r="AA239" s="12"/>
      <c r="AB239" s="12"/>
    </row>
    <row r="240" spans="7:28">
      <c r="G240" s="12"/>
      <c r="H240" s="12"/>
      <c r="I240" s="12"/>
      <c r="J240" s="12"/>
      <c r="K240" s="12"/>
      <c r="L240" s="65"/>
      <c r="M240" s="65"/>
      <c r="N240" s="12"/>
      <c r="O240" s="12"/>
      <c r="P240" s="12"/>
      <c r="Q240" s="12"/>
      <c r="R240" s="65"/>
      <c r="S240" s="65"/>
      <c r="T240" s="146"/>
      <c r="U240" s="146"/>
      <c r="V240" s="146"/>
      <c r="W240" s="146"/>
      <c r="X240" s="12"/>
      <c r="Y240" s="65"/>
      <c r="Z240" s="65"/>
      <c r="AA240" s="12"/>
      <c r="AB240" s="12"/>
    </row>
    <row r="241" spans="7:28">
      <c r="G241" s="12"/>
      <c r="H241" s="12"/>
      <c r="I241" s="12"/>
      <c r="J241" s="12"/>
      <c r="K241" s="12"/>
      <c r="L241" s="65"/>
      <c r="M241" s="65"/>
      <c r="N241" s="12"/>
      <c r="O241" s="12"/>
      <c r="P241" s="12"/>
      <c r="Q241" s="12"/>
      <c r="R241" s="65"/>
      <c r="S241" s="65"/>
      <c r="T241" s="146"/>
      <c r="U241" s="146"/>
      <c r="V241" s="146"/>
      <c r="W241" s="146"/>
      <c r="X241" s="12"/>
      <c r="Y241" s="65"/>
      <c r="Z241" s="65"/>
      <c r="AA241" s="12"/>
      <c r="AB241" s="12"/>
    </row>
    <row r="242" spans="7:28">
      <c r="G242" s="12"/>
      <c r="H242" s="12"/>
      <c r="I242" s="12"/>
      <c r="J242" s="12"/>
      <c r="K242" s="12"/>
      <c r="L242" s="65"/>
      <c r="M242" s="65"/>
      <c r="N242" s="12"/>
      <c r="O242" s="12"/>
      <c r="P242" s="12"/>
      <c r="Q242" s="12"/>
      <c r="R242" s="65"/>
      <c r="S242" s="65"/>
      <c r="T242" s="146"/>
      <c r="U242" s="146"/>
      <c r="V242" s="146"/>
      <c r="W242" s="146"/>
      <c r="X242" s="12"/>
      <c r="Y242" s="65"/>
      <c r="Z242" s="65"/>
      <c r="AA242" s="12"/>
      <c r="AB242" s="12"/>
    </row>
    <row r="243" spans="7:28">
      <c r="G243" s="12"/>
      <c r="H243" s="12"/>
      <c r="I243" s="12"/>
      <c r="J243" s="12"/>
      <c r="K243" s="12"/>
      <c r="L243" s="65"/>
      <c r="M243" s="65"/>
      <c r="N243" s="12"/>
      <c r="O243" s="12"/>
      <c r="P243" s="12"/>
      <c r="Q243" s="12"/>
      <c r="R243" s="65"/>
      <c r="S243" s="65"/>
      <c r="T243" s="146"/>
      <c r="U243" s="146"/>
      <c r="V243" s="146"/>
      <c r="W243" s="146"/>
      <c r="X243" s="12"/>
      <c r="Y243" s="65"/>
      <c r="Z243" s="65"/>
      <c r="AA243" s="12"/>
      <c r="AB243" s="12"/>
    </row>
    <row r="244" spans="7:28">
      <c r="G244" s="12"/>
      <c r="H244" s="12"/>
      <c r="I244" s="12"/>
      <c r="J244" s="12"/>
      <c r="K244" s="12"/>
      <c r="L244" s="65"/>
      <c r="M244" s="65"/>
      <c r="N244" s="12"/>
      <c r="O244" s="12"/>
      <c r="P244" s="12"/>
      <c r="Q244" s="12"/>
      <c r="R244" s="65"/>
      <c r="S244" s="65"/>
      <c r="T244" s="146"/>
      <c r="U244" s="146"/>
      <c r="V244" s="146"/>
      <c r="W244" s="146"/>
      <c r="X244" s="12"/>
      <c r="Y244" s="65"/>
      <c r="Z244" s="65"/>
      <c r="AA244" s="12"/>
      <c r="AB244" s="12"/>
    </row>
    <row r="245" spans="7:28">
      <c r="G245" s="12"/>
      <c r="H245" s="12"/>
      <c r="I245" s="12"/>
      <c r="J245" s="12"/>
      <c r="K245" s="12"/>
      <c r="L245" s="65"/>
      <c r="M245" s="65"/>
      <c r="N245" s="12"/>
      <c r="O245" s="12"/>
      <c r="P245" s="12"/>
      <c r="Q245" s="12"/>
      <c r="R245" s="65"/>
      <c r="S245" s="65"/>
      <c r="T245" s="146"/>
      <c r="U245" s="146"/>
      <c r="V245" s="146"/>
      <c r="W245" s="146"/>
      <c r="X245" s="12"/>
      <c r="Y245" s="65"/>
      <c r="Z245" s="65"/>
      <c r="AA245" s="12"/>
      <c r="AB245" s="12"/>
    </row>
    <row r="246" spans="7:28">
      <c r="G246" s="12"/>
      <c r="H246" s="12"/>
      <c r="I246" s="12"/>
      <c r="J246" s="12"/>
      <c r="K246" s="12"/>
      <c r="L246" s="65"/>
      <c r="M246" s="65"/>
      <c r="N246" s="12"/>
      <c r="O246" s="12"/>
      <c r="P246" s="12"/>
      <c r="Q246" s="12"/>
      <c r="R246" s="65"/>
      <c r="S246" s="65"/>
      <c r="T246" s="146"/>
      <c r="U246" s="146"/>
      <c r="V246" s="146"/>
      <c r="W246" s="146"/>
      <c r="X246" s="12"/>
      <c r="Y246" s="65"/>
      <c r="Z246" s="65"/>
      <c r="AA246" s="12"/>
      <c r="AB246" s="12"/>
    </row>
    <row r="247" spans="7:28">
      <c r="G247" s="12"/>
      <c r="H247" s="12"/>
      <c r="I247" s="12"/>
      <c r="J247" s="12"/>
      <c r="K247" s="12"/>
      <c r="L247" s="65"/>
      <c r="M247" s="65"/>
      <c r="N247" s="12"/>
      <c r="O247" s="12"/>
      <c r="P247" s="12"/>
      <c r="Q247" s="12"/>
      <c r="R247" s="65"/>
      <c r="S247" s="65"/>
      <c r="T247" s="146"/>
      <c r="U247" s="146"/>
      <c r="V247" s="146"/>
      <c r="W247" s="146"/>
      <c r="X247" s="12"/>
      <c r="Y247" s="65"/>
      <c r="Z247" s="65"/>
      <c r="AA247" s="12"/>
      <c r="AB247" s="12"/>
    </row>
    <row r="248" spans="7:28">
      <c r="G248" s="12"/>
      <c r="H248" s="12"/>
      <c r="I248" s="12"/>
      <c r="J248" s="12"/>
      <c r="K248" s="12"/>
      <c r="L248" s="65"/>
      <c r="M248" s="65"/>
      <c r="N248" s="12"/>
      <c r="O248" s="12"/>
      <c r="P248" s="12"/>
      <c r="Q248" s="12"/>
      <c r="R248" s="65"/>
      <c r="S248" s="65"/>
      <c r="T248" s="146"/>
      <c r="U248" s="146"/>
      <c r="V248" s="146"/>
      <c r="W248" s="146"/>
      <c r="X248" s="12"/>
      <c r="Y248" s="65"/>
      <c r="Z248" s="65"/>
      <c r="AA248" s="12"/>
      <c r="AB248" s="12"/>
    </row>
    <row r="249" spans="7:28">
      <c r="G249" s="12"/>
      <c r="H249" s="12"/>
      <c r="I249" s="12"/>
      <c r="J249" s="12"/>
      <c r="K249" s="12"/>
      <c r="L249" s="65"/>
      <c r="M249" s="65"/>
      <c r="N249" s="12"/>
      <c r="O249" s="12"/>
      <c r="P249" s="12"/>
      <c r="Q249" s="12"/>
      <c r="R249" s="65"/>
      <c r="S249" s="65"/>
      <c r="T249" s="146"/>
      <c r="U249" s="146"/>
      <c r="V249" s="146"/>
      <c r="W249" s="146"/>
      <c r="X249" s="12"/>
      <c r="Y249" s="65"/>
      <c r="Z249" s="65"/>
      <c r="AA249" s="12"/>
      <c r="AB249" s="12"/>
    </row>
    <row r="250" spans="7:28">
      <c r="G250" s="12"/>
      <c r="H250" s="12"/>
      <c r="I250" s="12"/>
      <c r="J250" s="12"/>
      <c r="K250" s="12"/>
      <c r="L250" s="65"/>
      <c r="M250" s="65"/>
      <c r="N250" s="12"/>
      <c r="O250" s="12"/>
      <c r="P250" s="12"/>
      <c r="Q250" s="12"/>
      <c r="R250" s="65"/>
      <c r="S250" s="65"/>
      <c r="T250" s="146"/>
      <c r="U250" s="146"/>
      <c r="V250" s="146"/>
      <c r="W250" s="146"/>
      <c r="X250" s="12"/>
      <c r="Y250" s="65"/>
      <c r="Z250" s="65"/>
      <c r="AA250" s="12"/>
      <c r="AB250" s="12"/>
    </row>
    <row r="251" spans="7:28">
      <c r="G251" s="12"/>
      <c r="H251" s="12"/>
      <c r="I251" s="12"/>
      <c r="J251" s="12"/>
      <c r="K251" s="12"/>
      <c r="L251" s="65"/>
      <c r="M251" s="65"/>
      <c r="N251" s="12"/>
      <c r="O251" s="12"/>
      <c r="P251" s="12"/>
      <c r="Q251" s="12"/>
      <c r="R251" s="65"/>
      <c r="S251" s="65"/>
      <c r="T251" s="146"/>
      <c r="U251" s="146"/>
      <c r="V251" s="146"/>
      <c r="W251" s="146"/>
      <c r="X251" s="12"/>
      <c r="Y251" s="65"/>
      <c r="Z251" s="65"/>
      <c r="AA251" s="12"/>
      <c r="AB251" s="12"/>
    </row>
    <row r="252" spans="7:28">
      <c r="G252" s="12"/>
      <c r="H252" s="12"/>
      <c r="I252" s="12"/>
      <c r="J252" s="12"/>
      <c r="K252" s="12"/>
      <c r="L252" s="65"/>
      <c r="M252" s="65"/>
      <c r="N252" s="12"/>
      <c r="O252" s="12"/>
      <c r="P252" s="12"/>
      <c r="Q252" s="12"/>
      <c r="R252" s="65"/>
      <c r="S252" s="65"/>
      <c r="T252" s="146"/>
      <c r="U252" s="146"/>
      <c r="V252" s="146"/>
      <c r="W252" s="146"/>
      <c r="X252" s="12"/>
      <c r="Y252" s="65"/>
      <c r="Z252" s="65"/>
      <c r="AA252" s="12"/>
      <c r="AB252" s="12"/>
    </row>
    <row r="253" spans="7:28">
      <c r="G253" s="12"/>
      <c r="H253" s="12"/>
      <c r="I253" s="12"/>
      <c r="J253" s="12"/>
      <c r="K253" s="12"/>
      <c r="L253" s="65"/>
      <c r="M253" s="65"/>
      <c r="N253" s="12"/>
      <c r="O253" s="12"/>
      <c r="P253" s="12"/>
      <c r="Q253" s="12"/>
      <c r="R253" s="65"/>
      <c r="S253" s="65"/>
      <c r="T253" s="146"/>
      <c r="U253" s="146"/>
      <c r="V253" s="146"/>
      <c r="W253" s="146"/>
      <c r="X253" s="12"/>
      <c r="Y253" s="65"/>
      <c r="Z253" s="65"/>
      <c r="AA253" s="12"/>
      <c r="AB253" s="12"/>
    </row>
    <row r="254" spans="7:28">
      <c r="G254" s="12"/>
      <c r="H254" s="12"/>
      <c r="I254" s="12"/>
      <c r="J254" s="12"/>
      <c r="K254" s="12"/>
      <c r="L254" s="65"/>
      <c r="M254" s="65"/>
      <c r="N254" s="12"/>
      <c r="O254" s="12"/>
      <c r="P254" s="12"/>
      <c r="Q254" s="12"/>
      <c r="R254" s="65"/>
      <c r="S254" s="65"/>
      <c r="T254" s="146"/>
      <c r="U254" s="146"/>
      <c r="V254" s="146"/>
      <c r="W254" s="146"/>
      <c r="X254" s="12"/>
      <c r="Y254" s="65"/>
      <c r="Z254" s="65"/>
      <c r="AA254" s="12"/>
      <c r="AB254" s="12"/>
    </row>
    <row r="255" spans="7:28">
      <c r="G255" s="12"/>
      <c r="H255" s="12"/>
      <c r="I255" s="12"/>
      <c r="J255" s="12"/>
      <c r="K255" s="12"/>
      <c r="L255" s="65"/>
      <c r="M255" s="65"/>
      <c r="N255" s="12"/>
      <c r="O255" s="12"/>
      <c r="P255" s="12"/>
      <c r="Q255" s="12"/>
      <c r="R255" s="65"/>
      <c r="S255" s="65"/>
      <c r="T255" s="146"/>
      <c r="U255" s="146"/>
      <c r="V255" s="146"/>
      <c r="W255" s="146"/>
      <c r="X255" s="12"/>
      <c r="Y255" s="65"/>
      <c r="Z255" s="65"/>
      <c r="AA255" s="12"/>
      <c r="AB255" s="12"/>
    </row>
    <row r="256" spans="7:28">
      <c r="G256" s="12"/>
      <c r="H256" s="12"/>
      <c r="I256" s="12"/>
      <c r="J256" s="12"/>
      <c r="K256" s="12"/>
      <c r="L256" s="65"/>
      <c r="M256" s="65"/>
      <c r="N256" s="12"/>
      <c r="O256" s="12"/>
      <c r="P256" s="12"/>
      <c r="Q256" s="12"/>
      <c r="R256" s="65"/>
      <c r="S256" s="65"/>
      <c r="T256" s="146"/>
      <c r="U256" s="146"/>
      <c r="V256" s="146"/>
      <c r="W256" s="146"/>
      <c r="X256" s="12"/>
      <c r="Y256" s="65"/>
      <c r="Z256" s="65"/>
      <c r="AA256" s="12"/>
      <c r="AB256" s="12"/>
    </row>
    <row r="257" spans="7:28">
      <c r="G257" s="12"/>
      <c r="H257" s="12"/>
      <c r="I257" s="12"/>
      <c r="J257" s="12"/>
      <c r="K257" s="12"/>
      <c r="L257" s="65"/>
      <c r="M257" s="65"/>
      <c r="N257" s="12"/>
      <c r="O257" s="12"/>
      <c r="P257" s="12"/>
      <c r="Q257" s="12"/>
      <c r="R257" s="65"/>
      <c r="S257" s="65"/>
      <c r="T257" s="146"/>
      <c r="U257" s="146"/>
      <c r="V257" s="146"/>
      <c r="W257" s="146"/>
      <c r="X257" s="12"/>
      <c r="Y257" s="65"/>
      <c r="Z257" s="65"/>
      <c r="AA257" s="12"/>
      <c r="AB257" s="12"/>
    </row>
    <row r="258" spans="7:28">
      <c r="G258" s="12"/>
      <c r="H258" s="12"/>
      <c r="I258" s="12"/>
      <c r="J258" s="12"/>
      <c r="K258" s="12"/>
      <c r="L258" s="65"/>
      <c r="M258" s="65"/>
      <c r="N258" s="12"/>
      <c r="O258" s="12"/>
      <c r="P258" s="12"/>
      <c r="Q258" s="12"/>
      <c r="R258" s="65"/>
      <c r="S258" s="65"/>
      <c r="T258" s="146"/>
      <c r="U258" s="146"/>
      <c r="V258" s="146"/>
      <c r="W258" s="146"/>
      <c r="X258" s="12"/>
      <c r="Y258" s="65"/>
      <c r="Z258" s="65"/>
      <c r="AA258" s="12"/>
      <c r="AB258" s="12"/>
    </row>
    <row r="259" spans="7:28">
      <c r="G259" s="12"/>
      <c r="H259" s="12"/>
      <c r="I259" s="12"/>
      <c r="J259" s="12"/>
      <c r="K259" s="12"/>
      <c r="L259" s="65"/>
      <c r="M259" s="65"/>
      <c r="N259" s="12"/>
      <c r="O259" s="12"/>
      <c r="P259" s="12"/>
      <c r="Q259" s="12"/>
      <c r="R259" s="65"/>
      <c r="S259" s="65"/>
      <c r="T259" s="146"/>
      <c r="U259" s="146"/>
      <c r="V259" s="146"/>
      <c r="W259" s="146"/>
      <c r="X259" s="12"/>
      <c r="Y259" s="65"/>
      <c r="Z259" s="65"/>
      <c r="AA259" s="12"/>
      <c r="AB259" s="12"/>
    </row>
    <row r="260" spans="7:28">
      <c r="G260" s="12"/>
      <c r="H260" s="12"/>
      <c r="I260" s="12"/>
      <c r="J260" s="12"/>
      <c r="K260" s="12"/>
      <c r="L260" s="65"/>
      <c r="M260" s="65"/>
      <c r="N260" s="12"/>
      <c r="O260" s="12"/>
      <c r="P260" s="12"/>
      <c r="Q260" s="12"/>
      <c r="R260" s="65"/>
      <c r="S260" s="65"/>
      <c r="T260" s="146"/>
      <c r="U260" s="146"/>
      <c r="V260" s="146"/>
      <c r="W260" s="146"/>
      <c r="X260" s="12"/>
      <c r="Y260" s="65"/>
      <c r="Z260" s="65"/>
      <c r="AA260" s="12"/>
      <c r="AB260" s="12"/>
    </row>
    <row r="261" spans="7:28">
      <c r="G261" s="12"/>
      <c r="H261" s="12"/>
      <c r="I261" s="12"/>
      <c r="J261" s="12"/>
      <c r="K261" s="12"/>
      <c r="L261" s="65"/>
      <c r="M261" s="65"/>
      <c r="N261" s="12"/>
      <c r="O261" s="12"/>
      <c r="P261" s="12"/>
      <c r="Q261" s="12"/>
      <c r="R261" s="65"/>
      <c r="S261" s="65"/>
      <c r="T261" s="146"/>
      <c r="U261" s="146"/>
      <c r="V261" s="146"/>
      <c r="W261" s="146"/>
      <c r="X261" s="12"/>
      <c r="Y261" s="65"/>
      <c r="Z261" s="65"/>
      <c r="AA261" s="12"/>
      <c r="AB261" s="12"/>
    </row>
    <row r="262" spans="7:28">
      <c r="G262" s="12"/>
      <c r="H262" s="12"/>
      <c r="I262" s="12"/>
      <c r="J262" s="12"/>
      <c r="K262" s="12"/>
      <c r="L262" s="65"/>
      <c r="M262" s="65"/>
      <c r="N262" s="12"/>
      <c r="O262" s="12"/>
      <c r="P262" s="12"/>
      <c r="Q262" s="12"/>
      <c r="R262" s="65"/>
      <c r="S262" s="65"/>
      <c r="T262" s="146"/>
      <c r="U262" s="146"/>
      <c r="V262" s="146"/>
      <c r="W262" s="146"/>
      <c r="X262" s="12"/>
      <c r="Y262" s="65"/>
      <c r="Z262" s="65"/>
      <c r="AA262" s="12"/>
      <c r="AB262" s="12"/>
    </row>
    <row r="263" spans="7:28">
      <c r="G263" s="12"/>
      <c r="H263" s="12"/>
      <c r="I263" s="12"/>
      <c r="J263" s="12"/>
      <c r="K263" s="12"/>
      <c r="L263" s="65"/>
      <c r="M263" s="65"/>
      <c r="N263" s="12"/>
      <c r="O263" s="12"/>
      <c r="P263" s="12"/>
      <c r="Q263" s="12"/>
      <c r="R263" s="65"/>
      <c r="S263" s="65"/>
      <c r="T263" s="146"/>
      <c r="U263" s="146"/>
      <c r="V263" s="146"/>
      <c r="W263" s="146"/>
      <c r="X263" s="12"/>
      <c r="Y263" s="65"/>
      <c r="Z263" s="65"/>
      <c r="AA263" s="12"/>
      <c r="AB263" s="12"/>
    </row>
    <row r="264" spans="7:28">
      <c r="G264" s="12"/>
      <c r="H264" s="12"/>
      <c r="I264" s="12"/>
      <c r="J264" s="12"/>
      <c r="K264" s="12"/>
      <c r="L264" s="65"/>
      <c r="M264" s="65"/>
      <c r="N264" s="12"/>
      <c r="O264" s="12"/>
      <c r="P264" s="12"/>
      <c r="Q264" s="12"/>
      <c r="R264" s="65"/>
      <c r="S264" s="65"/>
      <c r="T264" s="146"/>
      <c r="U264" s="146"/>
      <c r="V264" s="146"/>
      <c r="W264" s="146"/>
      <c r="X264" s="12"/>
      <c r="Y264" s="65"/>
      <c r="Z264" s="65"/>
      <c r="AA264" s="12"/>
      <c r="AB264" s="12"/>
    </row>
    <row r="265" spans="7:28">
      <c r="G265" s="12"/>
      <c r="H265" s="12"/>
      <c r="I265" s="12"/>
      <c r="J265" s="12"/>
      <c r="K265" s="12"/>
      <c r="L265" s="65"/>
      <c r="M265" s="65"/>
      <c r="N265" s="12"/>
      <c r="O265" s="12"/>
      <c r="P265" s="12"/>
      <c r="Q265" s="12"/>
      <c r="R265" s="65"/>
      <c r="S265" s="65"/>
      <c r="T265" s="146"/>
      <c r="U265" s="146"/>
      <c r="V265" s="146"/>
      <c r="W265" s="146"/>
      <c r="X265" s="12"/>
      <c r="Y265" s="65"/>
      <c r="Z265" s="65"/>
      <c r="AA265" s="12"/>
      <c r="AB265" s="12"/>
    </row>
    <row r="266" spans="7:28">
      <c r="G266" s="12"/>
      <c r="H266" s="12"/>
      <c r="I266" s="12"/>
      <c r="J266" s="12"/>
      <c r="K266" s="12"/>
      <c r="L266" s="65"/>
      <c r="M266" s="65"/>
      <c r="N266" s="12"/>
      <c r="O266" s="12"/>
      <c r="P266" s="12"/>
      <c r="Q266" s="12"/>
      <c r="R266" s="65"/>
      <c r="S266" s="65"/>
      <c r="T266" s="146"/>
      <c r="U266" s="146"/>
      <c r="V266" s="146"/>
      <c r="W266" s="146"/>
      <c r="X266" s="12"/>
      <c r="Y266" s="65"/>
      <c r="Z266" s="65"/>
      <c r="AA266" s="12"/>
      <c r="AB266" s="12"/>
    </row>
    <row r="267" spans="7:28">
      <c r="G267" s="12"/>
      <c r="H267" s="12"/>
      <c r="I267" s="12"/>
      <c r="J267" s="12"/>
      <c r="K267" s="12"/>
      <c r="L267" s="65"/>
      <c r="M267" s="65"/>
      <c r="N267" s="12"/>
      <c r="O267" s="12"/>
      <c r="P267" s="12"/>
      <c r="Q267" s="12"/>
      <c r="R267" s="65"/>
      <c r="S267" s="65"/>
      <c r="T267" s="146"/>
      <c r="U267" s="146"/>
      <c r="V267" s="146"/>
      <c r="W267" s="146"/>
      <c r="X267" s="12"/>
      <c r="Y267" s="65"/>
      <c r="Z267" s="65"/>
      <c r="AA267" s="12"/>
      <c r="AB267" s="12"/>
    </row>
    <row r="268" spans="7:28">
      <c r="G268" s="12"/>
      <c r="H268" s="12"/>
      <c r="I268" s="12"/>
      <c r="J268" s="12"/>
      <c r="K268" s="12"/>
      <c r="L268" s="65"/>
      <c r="M268" s="65"/>
      <c r="N268" s="12"/>
      <c r="O268" s="12"/>
      <c r="P268" s="12"/>
      <c r="Q268" s="12"/>
      <c r="R268" s="65"/>
      <c r="S268" s="65"/>
      <c r="T268" s="146"/>
      <c r="U268" s="146"/>
      <c r="V268" s="146"/>
      <c r="W268" s="146"/>
      <c r="X268" s="12"/>
      <c r="Y268" s="65"/>
      <c r="Z268" s="65"/>
      <c r="AA268" s="12"/>
      <c r="AB268" s="12"/>
    </row>
    <row r="269" spans="7:28">
      <c r="G269" s="12"/>
      <c r="H269" s="12"/>
      <c r="I269" s="12"/>
      <c r="J269" s="12"/>
      <c r="K269" s="12"/>
      <c r="L269" s="65"/>
      <c r="M269" s="65"/>
      <c r="N269" s="12"/>
      <c r="O269" s="12"/>
      <c r="P269" s="12"/>
      <c r="Q269" s="12"/>
      <c r="R269" s="65"/>
      <c r="S269" s="65"/>
      <c r="T269" s="146"/>
      <c r="U269" s="146"/>
      <c r="V269" s="146"/>
      <c r="W269" s="146"/>
      <c r="X269" s="12"/>
      <c r="Y269" s="65"/>
      <c r="Z269" s="65"/>
      <c r="AA269" s="12"/>
      <c r="AB269" s="12"/>
    </row>
    <row r="270" spans="7:28">
      <c r="G270" s="12"/>
      <c r="H270" s="12"/>
      <c r="I270" s="12"/>
      <c r="J270" s="12"/>
      <c r="K270" s="12"/>
      <c r="L270" s="65"/>
      <c r="M270" s="65"/>
      <c r="N270" s="12"/>
      <c r="O270" s="12"/>
      <c r="P270" s="12"/>
      <c r="Q270" s="12"/>
      <c r="R270" s="65"/>
      <c r="S270" s="65"/>
      <c r="T270" s="146"/>
      <c r="U270" s="146"/>
      <c r="V270" s="146"/>
      <c r="W270" s="146"/>
      <c r="X270" s="12"/>
      <c r="Y270" s="65"/>
      <c r="Z270" s="65"/>
      <c r="AA270" s="12"/>
      <c r="AB270" s="12"/>
    </row>
    <row r="271" spans="7:28">
      <c r="G271" s="12"/>
      <c r="H271" s="12"/>
      <c r="I271" s="12"/>
      <c r="J271" s="12"/>
      <c r="K271" s="12"/>
      <c r="L271" s="65"/>
      <c r="M271" s="65"/>
      <c r="N271" s="12"/>
      <c r="O271" s="12"/>
      <c r="P271" s="12"/>
      <c r="Q271" s="12"/>
      <c r="R271" s="65"/>
      <c r="S271" s="65"/>
      <c r="T271" s="146"/>
      <c r="U271" s="146"/>
      <c r="V271" s="146"/>
      <c r="W271" s="146"/>
      <c r="X271" s="12"/>
      <c r="Y271" s="65"/>
      <c r="Z271" s="65"/>
      <c r="AA271" s="12"/>
      <c r="AB271" s="12"/>
    </row>
    <row r="272" spans="7:28">
      <c r="G272" s="12"/>
      <c r="H272" s="12"/>
      <c r="I272" s="12"/>
      <c r="J272" s="12"/>
      <c r="K272" s="12"/>
      <c r="L272" s="65"/>
      <c r="M272" s="65"/>
      <c r="N272" s="12"/>
      <c r="O272" s="12"/>
      <c r="P272" s="12"/>
      <c r="Q272" s="12"/>
      <c r="R272" s="65"/>
      <c r="S272" s="65"/>
      <c r="T272" s="146"/>
      <c r="U272" s="146"/>
      <c r="V272" s="146"/>
      <c r="W272" s="146"/>
      <c r="X272" s="12"/>
      <c r="Y272" s="65"/>
      <c r="Z272" s="65"/>
      <c r="AA272" s="12"/>
      <c r="AB272" s="12"/>
    </row>
    <row r="273" spans="1:28">
      <c r="G273" s="12"/>
      <c r="H273" s="12"/>
      <c r="I273" s="12"/>
      <c r="J273" s="12"/>
      <c r="K273" s="12"/>
      <c r="L273" s="65"/>
      <c r="M273" s="65"/>
      <c r="N273" s="12"/>
      <c r="O273" s="12"/>
      <c r="P273" s="12"/>
      <c r="Q273" s="12"/>
      <c r="R273" s="65"/>
      <c r="S273" s="65"/>
      <c r="T273" s="146"/>
      <c r="U273" s="146"/>
      <c r="V273" s="146"/>
      <c r="W273" s="146"/>
      <c r="X273" s="12"/>
      <c r="Y273" s="65"/>
      <c r="Z273" s="65"/>
      <c r="AA273" s="12"/>
      <c r="AB273" s="12"/>
    </row>
    <row r="274" spans="1:28">
      <c r="G274" s="12"/>
      <c r="H274" s="12"/>
      <c r="I274" s="12"/>
      <c r="J274" s="12"/>
      <c r="K274" s="12"/>
      <c r="L274" s="65"/>
      <c r="M274" s="65"/>
      <c r="N274" s="12"/>
      <c r="O274" s="12"/>
      <c r="P274" s="12"/>
      <c r="Q274" s="12"/>
      <c r="R274" s="65"/>
      <c r="S274" s="65"/>
      <c r="T274" s="146"/>
      <c r="U274" s="146"/>
      <c r="V274" s="146"/>
      <c r="W274" s="146"/>
      <c r="X274" s="12"/>
      <c r="Y274" s="65"/>
      <c r="Z274" s="65"/>
      <c r="AA274" s="12"/>
      <c r="AB274" s="12"/>
    </row>
    <row r="275" spans="1:28">
      <c r="G275" s="12"/>
      <c r="H275" s="12"/>
      <c r="I275" s="12"/>
      <c r="J275" s="12"/>
      <c r="K275" s="12"/>
      <c r="L275" s="65"/>
      <c r="M275" s="65"/>
      <c r="N275" s="12"/>
      <c r="O275" s="12"/>
      <c r="P275" s="12"/>
      <c r="Q275" s="12"/>
      <c r="R275" s="65"/>
      <c r="S275" s="65"/>
      <c r="T275" s="146"/>
      <c r="U275" s="146"/>
      <c r="V275" s="146"/>
      <c r="W275" s="146"/>
      <c r="X275" s="12"/>
      <c r="Y275" s="65"/>
      <c r="Z275" s="65"/>
      <c r="AA275" s="12"/>
      <c r="AB275" s="12"/>
    </row>
    <row r="276" spans="1:28">
      <c r="G276" s="12"/>
      <c r="H276" s="12"/>
      <c r="I276" s="12"/>
      <c r="J276" s="12"/>
      <c r="K276" s="12"/>
      <c r="L276" s="65"/>
      <c r="M276" s="65"/>
      <c r="N276" s="12"/>
      <c r="O276" s="12"/>
      <c r="P276" s="12"/>
      <c r="Q276" s="12"/>
      <c r="R276" s="65"/>
      <c r="S276" s="65"/>
      <c r="T276" s="146"/>
      <c r="U276" s="146"/>
      <c r="V276" s="146"/>
      <c r="W276" s="146"/>
      <c r="X276" s="12"/>
      <c r="Y276" s="65"/>
      <c r="Z276" s="65"/>
      <c r="AA276" s="12"/>
      <c r="AB276" s="12"/>
    </row>
    <row r="277" spans="1:28">
      <c r="G277" s="12"/>
      <c r="H277" s="12"/>
      <c r="I277" s="12"/>
      <c r="J277" s="12"/>
      <c r="K277" s="12"/>
      <c r="L277" s="65"/>
      <c r="M277" s="65"/>
      <c r="N277" s="12"/>
      <c r="O277" s="12"/>
      <c r="P277" s="12"/>
      <c r="Q277" s="12"/>
      <c r="R277" s="65"/>
      <c r="S277" s="65"/>
      <c r="T277" s="146"/>
      <c r="U277" s="146"/>
      <c r="V277" s="146"/>
      <c r="W277" s="146"/>
      <c r="X277" s="12"/>
      <c r="Y277" s="65"/>
      <c r="Z277" s="65"/>
      <c r="AA277" s="12"/>
      <c r="AB277" s="12"/>
    </row>
    <row r="278" spans="1:28">
      <c r="G278" s="12"/>
      <c r="H278" s="12"/>
      <c r="I278" s="12"/>
      <c r="J278" s="12"/>
      <c r="K278" s="12"/>
      <c r="L278" s="65"/>
      <c r="M278" s="65"/>
      <c r="N278" s="12"/>
      <c r="O278" s="12"/>
      <c r="P278" s="12"/>
      <c r="Q278" s="12"/>
      <c r="R278" s="65"/>
      <c r="S278" s="65"/>
      <c r="T278" s="146"/>
      <c r="U278" s="146"/>
      <c r="V278" s="146"/>
      <c r="W278" s="146"/>
      <c r="X278" s="12"/>
      <c r="Y278" s="65"/>
      <c r="Z278" s="65"/>
      <c r="AA278" s="12"/>
      <c r="AB278" s="12"/>
    </row>
    <row r="279" spans="1:28">
      <c r="G279" s="12"/>
      <c r="H279" s="12"/>
      <c r="I279" s="12"/>
      <c r="J279" s="12"/>
      <c r="K279" s="12"/>
      <c r="L279" s="65"/>
      <c r="M279" s="65"/>
      <c r="N279" s="12"/>
      <c r="O279" s="12"/>
      <c r="P279" s="12"/>
      <c r="Q279" s="12"/>
      <c r="R279" s="65"/>
      <c r="S279" s="65"/>
      <c r="T279" s="146"/>
      <c r="U279" s="146"/>
      <c r="V279" s="146"/>
      <c r="W279" s="146"/>
      <c r="X279" s="12"/>
      <c r="Y279" s="65"/>
      <c r="Z279" s="65"/>
      <c r="AA279" s="12"/>
      <c r="AB279" s="12"/>
    </row>
    <row r="280" spans="1:28">
      <c r="G280" s="12"/>
      <c r="H280" s="12"/>
      <c r="I280" s="12"/>
      <c r="J280" s="12"/>
      <c r="K280" s="12"/>
      <c r="L280" s="65"/>
      <c r="M280" s="65"/>
      <c r="N280" s="12"/>
      <c r="O280" s="12"/>
      <c r="P280" s="12"/>
      <c r="Q280" s="12"/>
      <c r="R280" s="65"/>
      <c r="S280" s="65"/>
      <c r="T280" s="146"/>
      <c r="U280" s="146"/>
      <c r="V280" s="146"/>
      <c r="W280" s="146"/>
      <c r="X280" s="12"/>
      <c r="Y280" s="65"/>
      <c r="Z280" s="65"/>
      <c r="AA280" s="12"/>
      <c r="AB280" s="12"/>
    </row>
    <row r="281" spans="1:28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65"/>
      <c r="M281" s="65"/>
      <c r="N281" s="12"/>
      <c r="O281" s="12"/>
      <c r="P281" s="12"/>
      <c r="Q281" s="12"/>
      <c r="R281" s="65"/>
      <c r="S281" s="65"/>
      <c r="T281" s="146"/>
      <c r="U281" s="146"/>
      <c r="V281" s="146"/>
      <c r="W281" s="146"/>
      <c r="X281" s="12"/>
      <c r="Y281" s="65"/>
      <c r="Z281" s="65"/>
      <c r="AA281" s="12"/>
      <c r="AB281" s="12"/>
    </row>
    <row r="282" spans="1:28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65"/>
      <c r="M282" s="65"/>
      <c r="N282" s="12"/>
      <c r="O282" s="12"/>
      <c r="P282" s="12"/>
      <c r="Q282" s="12"/>
      <c r="R282" s="65"/>
      <c r="S282" s="65"/>
      <c r="T282" s="146"/>
      <c r="U282" s="146"/>
      <c r="V282" s="146"/>
      <c r="W282" s="146"/>
      <c r="X282" s="12"/>
      <c r="Y282" s="65"/>
      <c r="Z282" s="65"/>
      <c r="AA282" s="12"/>
      <c r="AB282" s="12"/>
    </row>
    <row r="283" spans="1:28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66"/>
      <c r="M283" s="65"/>
      <c r="N283" s="12"/>
      <c r="O283" s="12"/>
      <c r="P283" s="12"/>
      <c r="Q283" s="12"/>
      <c r="R283" s="65"/>
      <c r="S283" s="65"/>
      <c r="T283" s="146"/>
      <c r="U283" s="146"/>
      <c r="V283" s="146"/>
      <c r="W283" s="146"/>
      <c r="X283" s="12"/>
      <c r="Y283" s="65"/>
      <c r="Z283" s="65"/>
      <c r="AA283" s="12"/>
      <c r="AB283" s="12"/>
    </row>
    <row r="284" spans="1:28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67"/>
      <c r="M284" s="65"/>
      <c r="N284" s="12"/>
      <c r="O284" s="12"/>
      <c r="P284" s="12"/>
      <c r="Q284" s="12"/>
      <c r="R284" s="65"/>
      <c r="S284" s="65"/>
      <c r="T284" s="146"/>
      <c r="U284" s="146"/>
      <c r="V284" s="146"/>
      <c r="W284" s="146"/>
      <c r="X284" s="12"/>
      <c r="Y284" s="65"/>
      <c r="Z284" s="65"/>
      <c r="AA284" s="12"/>
    </row>
    <row r="285" spans="1:28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67"/>
      <c r="M285" s="65"/>
      <c r="N285" s="12"/>
      <c r="O285" s="12"/>
      <c r="P285" s="12"/>
      <c r="Q285" s="12"/>
      <c r="R285" s="65"/>
      <c r="S285" s="65"/>
      <c r="T285" s="146"/>
      <c r="U285" s="146"/>
      <c r="V285" s="146"/>
      <c r="W285" s="146"/>
      <c r="X285" s="12"/>
      <c r="Y285" s="65"/>
      <c r="Z285" s="65"/>
      <c r="AA285" s="12"/>
    </row>
    <row r="286" spans="1:28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67"/>
      <c r="M286" s="65"/>
      <c r="N286" s="12"/>
      <c r="O286" s="12"/>
      <c r="P286" s="12"/>
      <c r="Q286" s="12"/>
      <c r="R286" s="65"/>
      <c r="S286" s="65"/>
      <c r="T286" s="146"/>
      <c r="U286" s="146"/>
      <c r="V286" s="146"/>
      <c r="W286" s="146"/>
      <c r="X286" s="12"/>
      <c r="Y286" s="65"/>
      <c r="Z286" s="65"/>
      <c r="AA286" s="12"/>
    </row>
    <row r="287" spans="1:28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67"/>
      <c r="M287" s="65"/>
      <c r="N287" s="12"/>
      <c r="O287" s="12"/>
      <c r="P287" s="12"/>
      <c r="Q287" s="12"/>
      <c r="R287" s="65"/>
      <c r="S287" s="65"/>
      <c r="T287" s="146"/>
      <c r="U287" s="146"/>
      <c r="V287" s="146"/>
      <c r="W287" s="146"/>
      <c r="X287" s="12"/>
      <c r="Y287" s="65"/>
      <c r="Z287" s="65"/>
      <c r="AA287" s="12"/>
    </row>
    <row r="288" spans="1:2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67"/>
      <c r="M288" s="65"/>
      <c r="N288" s="12"/>
      <c r="O288" s="12"/>
      <c r="P288" s="12"/>
      <c r="Q288" s="12"/>
      <c r="R288" s="65"/>
      <c r="S288" s="65"/>
      <c r="T288" s="146"/>
      <c r="U288" s="146"/>
      <c r="V288" s="146"/>
      <c r="W288" s="146"/>
      <c r="X288" s="12"/>
      <c r="Y288" s="65"/>
      <c r="Z288" s="65"/>
      <c r="AA288" s="12"/>
    </row>
    <row r="289" spans="1:27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67"/>
      <c r="M289" s="65"/>
      <c r="N289" s="12"/>
      <c r="O289" s="12"/>
      <c r="P289" s="12"/>
      <c r="Q289" s="12"/>
      <c r="R289" s="65"/>
      <c r="S289" s="65"/>
      <c r="T289" s="146"/>
      <c r="U289" s="146"/>
      <c r="V289" s="146"/>
      <c r="W289" s="146"/>
      <c r="X289" s="12"/>
      <c r="Y289" s="65"/>
      <c r="Z289" s="65"/>
      <c r="AA289" s="12"/>
    </row>
    <row r="290" spans="1:27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67"/>
      <c r="M290" s="66"/>
      <c r="N290" s="30"/>
      <c r="O290" s="30"/>
      <c r="P290" s="30"/>
      <c r="Q290" s="30"/>
      <c r="R290" s="66"/>
      <c r="S290" s="66"/>
      <c r="U290" s="147"/>
      <c r="AA290" s="30"/>
    </row>
    <row r="291" spans="1:27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67"/>
      <c r="M291" s="67"/>
      <c r="N291" s="32"/>
      <c r="O291" s="32"/>
      <c r="P291" s="32"/>
      <c r="Q291" s="32"/>
      <c r="R291" s="67"/>
      <c r="S291" s="67"/>
      <c r="U291" s="148"/>
      <c r="AA291" s="32"/>
    </row>
    <row r="292" spans="1:27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67"/>
      <c r="M292" s="67"/>
      <c r="N292" s="32"/>
      <c r="O292" s="32"/>
      <c r="P292" s="32"/>
      <c r="Q292" s="32"/>
      <c r="R292" s="67"/>
      <c r="S292" s="67"/>
      <c r="U292" s="148"/>
      <c r="AA292" s="32"/>
    </row>
    <row r="293" spans="1:27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67"/>
      <c r="M293" s="67"/>
      <c r="N293" s="32"/>
      <c r="O293" s="32"/>
      <c r="P293" s="32"/>
      <c r="Q293" s="32"/>
      <c r="R293" s="67"/>
      <c r="S293" s="67"/>
      <c r="U293" s="148"/>
      <c r="AA293" s="32"/>
    </row>
    <row r="294" spans="1:27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67"/>
      <c r="M294" s="67"/>
      <c r="N294" s="32"/>
      <c r="O294" s="32"/>
      <c r="P294" s="32"/>
      <c r="Q294" s="32"/>
      <c r="R294" s="67"/>
      <c r="S294" s="67"/>
      <c r="U294" s="148"/>
      <c r="AA294" s="32"/>
    </row>
    <row r="295" spans="1:27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67"/>
      <c r="M295" s="67"/>
      <c r="N295" s="32"/>
      <c r="O295" s="32"/>
      <c r="P295" s="32"/>
      <c r="Q295" s="32"/>
      <c r="R295" s="67"/>
      <c r="S295" s="67"/>
      <c r="U295" s="148"/>
      <c r="AA295" s="32"/>
    </row>
    <row r="296" spans="1:27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67"/>
      <c r="M296" s="67"/>
      <c r="N296" s="32"/>
      <c r="O296" s="32"/>
      <c r="P296" s="32"/>
      <c r="Q296" s="32"/>
      <c r="R296" s="67"/>
      <c r="S296" s="67"/>
      <c r="U296" s="148"/>
      <c r="AA296" s="32"/>
    </row>
    <row r="297" spans="1:2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67"/>
      <c r="M297" s="67"/>
      <c r="N297" s="32"/>
      <c r="O297" s="32"/>
      <c r="P297" s="32"/>
      <c r="Q297" s="32"/>
      <c r="R297" s="67"/>
      <c r="S297" s="67"/>
      <c r="U297" s="148"/>
      <c r="AA297" s="32"/>
    </row>
    <row r="298" spans="1:27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67"/>
      <c r="M298" s="67"/>
      <c r="N298" s="32"/>
      <c r="O298" s="32"/>
      <c r="P298" s="32"/>
      <c r="Q298" s="32"/>
      <c r="R298" s="67"/>
      <c r="S298" s="67"/>
      <c r="U298" s="148"/>
      <c r="AA298" s="32"/>
    </row>
    <row r="299" spans="1:27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67"/>
      <c r="M299" s="67"/>
      <c r="N299" s="32"/>
      <c r="O299" s="32"/>
      <c r="P299" s="32"/>
      <c r="Q299" s="32"/>
      <c r="R299" s="67"/>
      <c r="S299" s="67"/>
      <c r="U299" s="148"/>
      <c r="AA299" s="32"/>
    </row>
    <row r="300" spans="1:27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67"/>
      <c r="M300" s="67"/>
      <c r="N300" s="32"/>
      <c r="O300" s="32"/>
      <c r="P300" s="32"/>
      <c r="Q300" s="32"/>
      <c r="R300" s="67"/>
      <c r="S300" s="67"/>
      <c r="U300" s="148"/>
      <c r="AA300" s="32"/>
    </row>
    <row r="301" spans="1:27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67"/>
      <c r="M301" s="67"/>
      <c r="N301" s="32"/>
      <c r="O301" s="32"/>
      <c r="P301" s="32"/>
      <c r="Q301" s="32"/>
      <c r="R301" s="67"/>
      <c r="S301" s="67"/>
      <c r="U301" s="148"/>
      <c r="AA301" s="32"/>
    </row>
    <row r="302" spans="1:27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67"/>
      <c r="M302" s="67"/>
      <c r="N302" s="32"/>
      <c r="O302" s="32"/>
      <c r="P302" s="32"/>
      <c r="Q302" s="32"/>
      <c r="R302" s="67"/>
      <c r="S302" s="67"/>
      <c r="U302" s="148"/>
      <c r="AA302" s="32"/>
    </row>
    <row r="303" spans="1:27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67"/>
      <c r="M303" s="67"/>
      <c r="N303" s="32"/>
      <c r="O303" s="32"/>
      <c r="P303" s="32"/>
      <c r="Q303" s="32"/>
      <c r="R303" s="67"/>
      <c r="S303" s="67"/>
      <c r="U303" s="148"/>
      <c r="AA303" s="32"/>
    </row>
    <row r="304" spans="1:27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67"/>
      <c r="M304" s="67"/>
      <c r="N304" s="32"/>
      <c r="O304" s="32"/>
      <c r="P304" s="32"/>
      <c r="Q304" s="32"/>
      <c r="R304" s="67"/>
      <c r="S304" s="67"/>
      <c r="U304" s="148"/>
      <c r="AA304" s="32"/>
    </row>
    <row r="305" spans="1:27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67"/>
      <c r="M305" s="67"/>
      <c r="N305" s="32"/>
      <c r="O305" s="32"/>
      <c r="P305" s="32"/>
      <c r="Q305" s="32"/>
      <c r="R305" s="67"/>
      <c r="S305" s="67"/>
      <c r="U305" s="148"/>
      <c r="AA305" s="32"/>
    </row>
    <row r="306" spans="1:27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67"/>
      <c r="M306" s="67"/>
      <c r="N306" s="32"/>
      <c r="O306" s="32"/>
      <c r="P306" s="32"/>
      <c r="Q306" s="32"/>
      <c r="R306" s="67"/>
      <c r="S306" s="67"/>
      <c r="U306" s="148"/>
      <c r="AA306" s="32"/>
    </row>
    <row r="307" spans="1:2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67"/>
      <c r="M307" s="67"/>
      <c r="N307" s="32"/>
      <c r="O307" s="32"/>
      <c r="P307" s="32"/>
      <c r="Q307" s="32"/>
      <c r="R307" s="67"/>
      <c r="S307" s="67"/>
      <c r="U307" s="148"/>
      <c r="AA307" s="32"/>
    </row>
    <row r="308" spans="1:27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67"/>
      <c r="M308" s="67"/>
      <c r="N308" s="32"/>
      <c r="O308" s="32"/>
      <c r="P308" s="32"/>
      <c r="Q308" s="32"/>
      <c r="R308" s="67"/>
      <c r="S308" s="67"/>
      <c r="U308" s="148"/>
      <c r="AA308" s="32"/>
    </row>
    <row r="309" spans="1:27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67"/>
      <c r="M309" s="67"/>
      <c r="N309" s="32"/>
      <c r="O309" s="32"/>
      <c r="P309" s="32"/>
      <c r="Q309" s="32"/>
      <c r="R309" s="67"/>
      <c r="S309" s="67"/>
      <c r="U309" s="148"/>
      <c r="AA309" s="32"/>
    </row>
    <row r="310" spans="1:27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67"/>
      <c r="M310" s="67"/>
      <c r="N310" s="32"/>
      <c r="O310" s="32"/>
      <c r="P310" s="32"/>
      <c r="Q310" s="32"/>
      <c r="R310" s="67"/>
      <c r="S310" s="67"/>
      <c r="U310" s="148"/>
      <c r="AA310" s="32"/>
    </row>
    <row r="311" spans="1:27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67"/>
      <c r="M311" s="67"/>
      <c r="N311" s="32"/>
      <c r="O311" s="32"/>
      <c r="P311" s="32"/>
      <c r="Q311" s="32"/>
      <c r="R311" s="67"/>
      <c r="S311" s="67"/>
      <c r="U311" s="148"/>
      <c r="AA311" s="32"/>
    </row>
    <row r="312" spans="1:27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67"/>
      <c r="M312" s="67"/>
      <c r="N312" s="32"/>
      <c r="O312" s="32"/>
      <c r="P312" s="32"/>
      <c r="Q312" s="32"/>
      <c r="R312" s="67"/>
      <c r="S312" s="67"/>
      <c r="U312" s="148"/>
      <c r="AA312" s="32"/>
    </row>
    <row r="313" spans="1:27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67"/>
      <c r="M313" s="67"/>
      <c r="N313" s="32"/>
      <c r="O313" s="32"/>
      <c r="P313" s="32"/>
      <c r="Q313" s="32"/>
      <c r="R313" s="67"/>
      <c r="S313" s="67"/>
      <c r="U313" s="148"/>
      <c r="AA313" s="32"/>
    </row>
    <row r="314" spans="1:27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67"/>
      <c r="M314" s="67"/>
      <c r="N314" s="32"/>
      <c r="O314" s="32"/>
      <c r="P314" s="32"/>
      <c r="Q314" s="32"/>
      <c r="R314" s="67"/>
      <c r="S314" s="67"/>
      <c r="U314" s="148"/>
      <c r="AA314" s="32"/>
    </row>
    <row r="315" spans="1:27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67"/>
      <c r="M315" s="67"/>
      <c r="N315" s="32"/>
      <c r="O315" s="32"/>
      <c r="P315" s="32"/>
      <c r="Q315" s="32"/>
      <c r="R315" s="67"/>
      <c r="S315" s="67"/>
      <c r="U315" s="148"/>
      <c r="AA315" s="32"/>
    </row>
    <row r="316" spans="1:27">
      <c r="L316" s="67"/>
      <c r="M316" s="67"/>
      <c r="N316" s="32"/>
      <c r="O316" s="32"/>
      <c r="P316" s="32"/>
      <c r="Q316" s="32"/>
      <c r="R316" s="67"/>
      <c r="S316" s="67"/>
      <c r="U316" s="148"/>
      <c r="AA316" s="32"/>
    </row>
    <row r="317" spans="1:27">
      <c r="L317" s="67"/>
      <c r="M317" s="67"/>
      <c r="N317" s="32"/>
      <c r="O317" s="32"/>
      <c r="P317" s="32"/>
      <c r="Q317" s="32"/>
      <c r="R317" s="67"/>
      <c r="S317" s="67"/>
      <c r="U317" s="148"/>
      <c r="AA317" s="32"/>
    </row>
    <row r="318" spans="1:27">
      <c r="L318" s="67"/>
      <c r="M318" s="67"/>
      <c r="N318" s="32"/>
      <c r="O318" s="32"/>
      <c r="P318" s="32"/>
      <c r="Q318" s="32"/>
      <c r="R318" s="67"/>
      <c r="S318" s="67"/>
      <c r="U318" s="148"/>
      <c r="AA318" s="32"/>
    </row>
    <row r="319" spans="1:27">
      <c r="L319" s="67"/>
      <c r="M319" s="67"/>
      <c r="N319" s="32"/>
      <c r="O319" s="32"/>
      <c r="P319" s="32"/>
      <c r="Q319" s="32"/>
      <c r="R319" s="67"/>
      <c r="S319" s="67"/>
      <c r="U319" s="148"/>
      <c r="AA319" s="32"/>
    </row>
    <row r="320" spans="1:27">
      <c r="L320" s="67"/>
      <c r="M320" s="67"/>
      <c r="N320" s="32"/>
      <c r="O320" s="32"/>
      <c r="P320" s="32"/>
      <c r="Q320" s="32"/>
      <c r="R320" s="67"/>
      <c r="S320" s="67"/>
      <c r="U320" s="148"/>
      <c r="AA320" s="32"/>
    </row>
    <row r="321" spans="12:27">
      <c r="L321" s="67"/>
      <c r="M321" s="67"/>
      <c r="N321" s="32"/>
      <c r="O321" s="32"/>
      <c r="P321" s="32"/>
      <c r="Q321" s="32"/>
      <c r="R321" s="67"/>
      <c r="S321" s="67"/>
      <c r="U321" s="148"/>
      <c r="AA321" s="32"/>
    </row>
    <row r="322" spans="12:27">
      <c r="L322" s="67"/>
      <c r="M322" s="67"/>
      <c r="N322" s="32"/>
      <c r="O322" s="32"/>
      <c r="P322" s="32"/>
      <c r="Q322" s="32"/>
      <c r="R322" s="67"/>
      <c r="S322" s="67"/>
      <c r="U322" s="148"/>
      <c r="AA322" s="32"/>
    </row>
    <row r="323" spans="12:27">
      <c r="L323" s="67"/>
      <c r="M323" s="67"/>
      <c r="N323" s="32"/>
      <c r="O323" s="32"/>
      <c r="P323" s="32"/>
      <c r="Q323" s="32"/>
      <c r="R323" s="67"/>
      <c r="S323" s="67"/>
      <c r="U323" s="148"/>
      <c r="AA323" s="32"/>
    </row>
    <row r="324" spans="12:27">
      <c r="L324" s="67"/>
      <c r="M324" s="67"/>
      <c r="N324" s="32"/>
      <c r="O324" s="32"/>
      <c r="P324" s="32"/>
      <c r="Q324" s="32"/>
      <c r="R324" s="67"/>
      <c r="S324" s="67"/>
      <c r="U324" s="148"/>
      <c r="AA324" s="32"/>
    </row>
    <row r="325" spans="12:27">
      <c r="L325" s="67"/>
      <c r="M325" s="67"/>
      <c r="N325" s="32"/>
      <c r="O325" s="32"/>
      <c r="P325" s="32"/>
      <c r="Q325" s="32"/>
      <c r="R325" s="67"/>
    </row>
    <row r="326" spans="12:27">
      <c r="L326" s="67"/>
      <c r="M326" s="67"/>
      <c r="N326" s="32"/>
      <c r="O326" s="32"/>
      <c r="P326" s="32"/>
      <c r="Q326" s="32"/>
      <c r="R326" s="67"/>
    </row>
    <row r="327" spans="12:27">
      <c r="L327" s="67"/>
      <c r="M327" s="67"/>
      <c r="N327" s="32"/>
      <c r="O327" s="32"/>
      <c r="P327" s="32"/>
      <c r="Q327" s="32"/>
      <c r="R327" s="67"/>
    </row>
    <row r="328" spans="12:27">
      <c r="L328" s="67"/>
      <c r="M328" s="67"/>
      <c r="N328" s="32"/>
      <c r="O328" s="32"/>
      <c r="P328" s="32"/>
      <c r="Q328" s="32"/>
      <c r="R328" s="67"/>
    </row>
    <row r="329" spans="12:27">
      <c r="L329" s="67"/>
      <c r="M329" s="67"/>
      <c r="N329" s="32"/>
      <c r="O329" s="32"/>
      <c r="P329" s="32"/>
      <c r="Q329" s="32"/>
      <c r="R329" s="67"/>
    </row>
    <row r="330" spans="12:27">
      <c r="L330" s="67"/>
      <c r="M330" s="67"/>
      <c r="N330" s="32"/>
      <c r="O330" s="32"/>
      <c r="P330" s="32"/>
      <c r="Q330" s="32"/>
      <c r="R330" s="67"/>
    </row>
    <row r="331" spans="12:27">
      <c r="L331" s="67"/>
      <c r="M331" s="67"/>
      <c r="N331" s="32"/>
      <c r="O331" s="32"/>
      <c r="P331" s="32"/>
      <c r="Q331" s="32"/>
      <c r="R331" s="67"/>
    </row>
    <row r="332" spans="12:27">
      <c r="L332" s="67"/>
      <c r="M332" s="67"/>
      <c r="N332" s="32"/>
      <c r="O332" s="32"/>
      <c r="P332" s="32"/>
      <c r="Q332" s="32"/>
      <c r="R332" s="67"/>
    </row>
    <row r="333" spans="12:27">
      <c r="L333" s="67"/>
      <c r="M333" s="67"/>
      <c r="N333" s="32"/>
      <c r="O333" s="32"/>
      <c r="P333" s="32"/>
      <c r="Q333" s="32"/>
      <c r="R333" s="67"/>
    </row>
    <row r="334" spans="12:27">
      <c r="L334" s="67"/>
      <c r="M334" s="67"/>
      <c r="N334" s="32"/>
      <c r="O334" s="32"/>
      <c r="P334" s="32"/>
      <c r="Q334" s="32"/>
      <c r="R334" s="67"/>
    </row>
    <row r="335" spans="12:27">
      <c r="L335" s="67"/>
      <c r="M335" s="67"/>
      <c r="N335" s="32"/>
      <c r="O335" s="32"/>
      <c r="P335" s="32"/>
      <c r="Q335" s="32"/>
      <c r="R335" s="67"/>
    </row>
    <row r="336" spans="12:27">
      <c r="L336" s="67"/>
      <c r="M336" s="67"/>
      <c r="N336" s="32"/>
      <c r="O336" s="32"/>
      <c r="P336" s="32"/>
      <c r="Q336" s="32"/>
      <c r="R336" s="67"/>
    </row>
    <row r="337" spans="12:18">
      <c r="L337" s="67"/>
      <c r="M337" s="67"/>
      <c r="N337" s="32"/>
      <c r="O337" s="32"/>
      <c r="P337" s="32"/>
      <c r="Q337" s="32"/>
      <c r="R337" s="67"/>
    </row>
    <row r="338" spans="12:18">
      <c r="L338" s="67"/>
      <c r="M338" s="67"/>
      <c r="N338" s="32"/>
      <c r="O338" s="32"/>
      <c r="P338" s="32"/>
      <c r="Q338" s="32"/>
      <c r="R338" s="67"/>
    </row>
    <row r="339" spans="12:18">
      <c r="L339" s="67"/>
      <c r="M339" s="67"/>
      <c r="N339" s="32"/>
      <c r="O339" s="32"/>
      <c r="P339" s="32"/>
      <c r="Q339" s="32"/>
      <c r="R339" s="67"/>
    </row>
    <row r="340" spans="12:18">
      <c r="L340" s="67"/>
      <c r="M340" s="67"/>
      <c r="N340" s="32"/>
      <c r="O340" s="32"/>
      <c r="P340" s="32"/>
      <c r="Q340" s="32"/>
      <c r="R340" s="67"/>
    </row>
    <row r="341" spans="12:18">
      <c r="M341" s="67"/>
      <c r="N341" s="32"/>
      <c r="O341" s="32"/>
      <c r="P341" s="32"/>
      <c r="Q341" s="32"/>
      <c r="R341" s="67"/>
    </row>
    <row r="342" spans="12:18">
      <c r="M342" s="67"/>
      <c r="N342" s="32"/>
      <c r="O342" s="32"/>
      <c r="P342" s="32"/>
      <c r="Q342" s="32"/>
      <c r="R342" s="67"/>
    </row>
    <row r="343" spans="12:18">
      <c r="M343" s="67"/>
      <c r="N343" s="32"/>
      <c r="O343" s="32"/>
      <c r="P343" s="32"/>
      <c r="Q343" s="32"/>
      <c r="R343" s="67"/>
    </row>
    <row r="344" spans="12:18">
      <c r="M344" s="67"/>
      <c r="N344" s="32"/>
      <c r="O344" s="32"/>
      <c r="P344" s="32"/>
      <c r="Q344" s="32"/>
      <c r="R344" s="67"/>
    </row>
    <row r="345" spans="12:18">
      <c r="M345" s="67"/>
      <c r="N345" s="32"/>
      <c r="O345" s="32"/>
      <c r="P345" s="32"/>
      <c r="Q345" s="32"/>
      <c r="R345" s="67"/>
    </row>
    <row r="346" spans="12:18">
      <c r="M346" s="67"/>
      <c r="N346" s="32"/>
      <c r="O346" s="32"/>
      <c r="P346" s="32"/>
      <c r="Q346" s="32"/>
      <c r="R346" s="67"/>
    </row>
    <row r="347" spans="12:18">
      <c r="M347" s="67"/>
      <c r="N347" s="32"/>
      <c r="O347" s="32"/>
      <c r="P347" s="32"/>
      <c r="Q347" s="32"/>
      <c r="R347" s="67"/>
    </row>
  </sheetData>
  <mergeCells count="2">
    <mergeCell ref="K3:N3"/>
    <mergeCell ref="I7:J7"/>
  </mergeCell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D748F-E15D-4DAE-849C-C75528864218}">
  <dimension ref="O177"/>
  <sheetViews>
    <sheetView workbookViewId="0">
      <selection activeCell="A156" sqref="A156"/>
    </sheetView>
  </sheetViews>
  <sheetFormatPr baseColWidth="10" defaultRowHeight="15"/>
  <sheetData>
    <row r="177" spans="15:15">
      <c r="O177" t="s">
        <v>555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1811"/>
  <sheetViews>
    <sheetView zoomScale="89" zoomScaleNormal="89" workbookViewId="0">
      <pane xSplit="9" ySplit="9" topLeftCell="J10" activePane="bottomRight" state="frozen"/>
      <selection pane="topRight" activeCell="I1" sqref="I1"/>
      <selection pane="bottomLeft" activeCell="A10" sqref="A10"/>
      <selection pane="bottomRight" activeCell="Y18" sqref="Y18"/>
    </sheetView>
  </sheetViews>
  <sheetFormatPr baseColWidth="10" defaultRowHeight="15"/>
  <cols>
    <col min="1" max="1" width="2.81640625" customWidth="1"/>
    <col min="2" max="2" width="5.90625" customWidth="1"/>
    <col min="3" max="3" width="3.08984375" customWidth="1"/>
    <col min="4" max="4" width="4.453125" customWidth="1"/>
    <col min="6" max="7" width="7" customWidth="1"/>
    <col min="8" max="8" width="6.54296875" style="212" customWidth="1"/>
    <col min="9" max="9" width="5.453125" customWidth="1"/>
    <col min="10" max="10" width="6.1796875" style="94" customWidth="1"/>
    <col min="11" max="11" width="6" style="94" customWidth="1"/>
    <col min="12" max="12" width="2.453125" style="94" customWidth="1"/>
    <col min="13" max="13" width="6.36328125" customWidth="1"/>
    <col min="14" max="14" width="5.90625" customWidth="1"/>
    <col min="15" max="15" width="2.1796875" customWidth="1"/>
    <col min="16" max="16" width="6.81640625" style="9" customWidth="1"/>
    <col min="17" max="17" width="5.81640625" style="9" customWidth="1"/>
    <col min="18" max="18" width="6.81640625" style="9" customWidth="1"/>
    <col min="19" max="19" width="7" style="94" customWidth="1"/>
    <col min="20" max="20" width="7.453125" customWidth="1"/>
    <col min="21" max="21" width="7.1796875" style="9" customWidth="1"/>
    <col min="22" max="22" width="7.08984375" style="94" customWidth="1"/>
    <col min="23" max="23" width="9.453125" style="9" customWidth="1"/>
    <col min="24" max="24" width="8.453125" customWidth="1"/>
    <col min="25" max="25" width="11" customWidth="1"/>
    <col min="26" max="26" width="8.90625" customWidth="1"/>
    <col min="27" max="27" width="9.36328125" customWidth="1"/>
    <col min="28" max="28" width="9.54296875" customWidth="1"/>
    <col min="29" max="29" width="8.453125" customWidth="1"/>
    <col min="31" max="31" width="9.453125" customWidth="1"/>
    <col min="32" max="32" width="8.90625" customWidth="1"/>
    <col min="33" max="33" width="12.36328125" customWidth="1"/>
    <col min="34" max="34" width="14.54296875" customWidth="1"/>
    <col min="42" max="42" width="14" customWidth="1"/>
    <col min="43" max="43" width="12.54296875" customWidth="1"/>
    <col min="44" max="44" width="10.90625" customWidth="1"/>
  </cols>
  <sheetData>
    <row r="1" spans="1:39">
      <c r="A1" s="39"/>
      <c r="B1" s="39"/>
      <c r="C1" s="39"/>
      <c r="D1" s="39"/>
      <c r="E1" s="39"/>
      <c r="F1" s="42"/>
      <c r="G1" s="42"/>
      <c r="H1" s="255"/>
      <c r="I1" s="42"/>
      <c r="J1" s="159"/>
      <c r="K1" s="159"/>
      <c r="L1" s="159"/>
      <c r="M1" s="42"/>
      <c r="N1" s="42"/>
      <c r="O1" s="42"/>
      <c r="P1" s="158"/>
      <c r="Q1" s="158"/>
      <c r="R1" s="158"/>
      <c r="S1" s="159"/>
      <c r="T1" s="42"/>
      <c r="U1" s="158"/>
      <c r="V1" s="159"/>
      <c r="W1" s="42"/>
      <c r="X1" s="4"/>
      <c r="Y1" s="4"/>
      <c r="Z1" s="4"/>
      <c r="AA1" s="4"/>
      <c r="AB1" s="4"/>
    </row>
    <row r="2" spans="1:39" s="120" customFormat="1" ht="31.8">
      <c r="A2" s="138"/>
      <c r="B2" s="138"/>
      <c r="C2" s="139" t="s">
        <v>28</v>
      </c>
      <c r="D2" s="138"/>
      <c r="E2" s="138"/>
      <c r="F2" s="138"/>
      <c r="G2" s="138"/>
      <c r="H2" s="256"/>
      <c r="I2" s="144"/>
      <c r="J2" s="141" t="s">
        <v>416</v>
      </c>
      <c r="K2" s="160"/>
      <c r="L2" s="160"/>
      <c r="M2" s="160"/>
      <c r="N2" s="160"/>
      <c r="O2" s="160"/>
      <c r="P2" s="139" t="str">
        <f>+År!B2</f>
        <v>Flådd purke</v>
      </c>
      <c r="Q2" s="139"/>
      <c r="R2" s="145"/>
      <c r="S2" s="145"/>
      <c r="T2" s="138"/>
      <c r="U2" s="138"/>
      <c r="V2" s="159"/>
      <c r="W2" s="42"/>
      <c r="X2" s="4"/>
      <c r="Y2" s="4"/>
      <c r="Z2" s="4"/>
      <c r="AA2" s="4"/>
      <c r="AB2" s="4"/>
      <c r="AC2" s="4"/>
      <c r="AD2" s="4"/>
      <c r="AE2"/>
      <c r="AF2"/>
      <c r="AG2"/>
      <c r="AH2"/>
      <c r="AI2"/>
      <c r="AJ2"/>
      <c r="AK2"/>
    </row>
    <row r="3" spans="1:39">
      <c r="A3" s="39"/>
      <c r="B3" s="39"/>
      <c r="C3" s="39"/>
      <c r="D3" s="39"/>
      <c r="E3" s="39"/>
      <c r="F3" s="42"/>
      <c r="G3" s="42"/>
      <c r="H3" s="255"/>
      <c r="I3" s="42"/>
      <c r="J3" s="159"/>
      <c r="K3" s="159"/>
      <c r="L3" s="159"/>
      <c r="M3" s="42"/>
      <c r="N3" s="42"/>
      <c r="O3" s="42"/>
      <c r="P3" s="158"/>
      <c r="Q3" s="158"/>
      <c r="R3" s="158"/>
      <c r="S3" s="159"/>
      <c r="T3" s="42"/>
      <c r="U3" s="158"/>
      <c r="V3" s="159"/>
      <c r="W3" s="42"/>
      <c r="X3" s="53"/>
      <c r="Y3" s="4"/>
      <c r="Z3" s="4"/>
      <c r="AA3" s="4"/>
      <c r="AB3" s="4"/>
    </row>
    <row r="4" spans="1:39" s="118" customFormat="1" ht="19.8">
      <c r="A4" s="135"/>
      <c r="B4" s="135"/>
      <c r="C4" s="135"/>
      <c r="D4" s="135"/>
      <c r="E4" s="135"/>
      <c r="F4" s="180" t="s">
        <v>8</v>
      </c>
      <c r="G4" s="180"/>
      <c r="H4" s="257"/>
      <c r="I4" s="130">
        <f>+År!Q2</f>
        <v>17</v>
      </c>
      <c r="J4" s="149"/>
      <c r="K4" s="149"/>
      <c r="L4" s="149"/>
      <c r="M4" s="135"/>
      <c r="N4" s="180" t="s">
        <v>372</v>
      </c>
      <c r="O4" s="173"/>
      <c r="P4" s="149"/>
      <c r="Q4" s="149"/>
      <c r="R4" s="291">
        <f>SUM(H10:H27)</f>
        <v>6499</v>
      </c>
      <c r="S4" s="290"/>
      <c r="T4" s="135"/>
      <c r="U4" s="135"/>
      <c r="V4" s="135"/>
      <c r="W4" s="135"/>
      <c r="X4" s="137"/>
      <c r="Y4" s="137"/>
      <c r="Z4" s="137"/>
      <c r="AA4" s="137"/>
      <c r="AB4" s="137"/>
      <c r="AJ4" s="174"/>
      <c r="AK4" s="174"/>
    </row>
    <row r="5" spans="1:39" ht="15.6">
      <c r="A5" s="39"/>
      <c r="B5" s="39"/>
      <c r="C5" s="39"/>
      <c r="D5" s="39"/>
      <c r="E5" s="39"/>
      <c r="F5" s="39"/>
      <c r="G5" s="39"/>
      <c r="H5" s="258"/>
      <c r="I5" s="45"/>
      <c r="J5" s="142"/>
      <c r="K5" s="159"/>
      <c r="L5" s="159"/>
      <c r="M5" s="45"/>
      <c r="N5" s="45"/>
      <c r="O5" s="45"/>
      <c r="P5" s="81"/>
      <c r="Q5" s="81"/>
      <c r="R5" s="81"/>
      <c r="S5" s="142"/>
      <c r="T5" s="45"/>
      <c r="U5" s="81"/>
      <c r="V5" s="159"/>
      <c r="W5" s="42"/>
      <c r="X5" s="53"/>
      <c r="Y5" s="4"/>
      <c r="Z5" s="4"/>
      <c r="AA5" s="4"/>
      <c r="AB5" s="4"/>
      <c r="AC5" s="4"/>
      <c r="AD5" s="4"/>
      <c r="AL5" s="5"/>
      <c r="AM5" s="5"/>
    </row>
    <row r="6" spans="1:39" ht="17.399999999999999">
      <c r="A6" s="45"/>
      <c r="B6" s="39"/>
      <c r="C6" s="39"/>
      <c r="D6" s="39"/>
      <c r="E6" s="39"/>
      <c r="F6" s="39"/>
      <c r="G6" s="39"/>
      <c r="H6" s="259"/>
      <c r="I6" s="54"/>
      <c r="J6" s="159"/>
      <c r="K6" s="159"/>
      <c r="L6" s="159"/>
      <c r="M6" s="45"/>
      <c r="N6" s="45"/>
      <c r="O6" s="45"/>
      <c r="P6" s="63"/>
      <c r="Q6" s="63"/>
      <c r="R6" s="63"/>
      <c r="S6" s="39"/>
      <c r="T6" s="81" t="s">
        <v>460</v>
      </c>
      <c r="U6" s="81" t="s">
        <v>3</v>
      </c>
      <c r="V6" s="98"/>
      <c r="W6" s="42"/>
      <c r="X6" s="53"/>
      <c r="Y6" s="4"/>
      <c r="Z6" s="4"/>
      <c r="AA6" s="4"/>
      <c r="AI6" s="5"/>
      <c r="AJ6" s="5"/>
    </row>
    <row r="7" spans="1:39" ht="17.399999999999999">
      <c r="A7" s="45"/>
      <c r="B7" s="39"/>
      <c r="C7" s="39"/>
      <c r="D7" s="39"/>
      <c r="E7" s="39"/>
      <c r="F7" s="45" t="s">
        <v>3</v>
      </c>
      <c r="G7" s="45"/>
      <c r="H7" s="258" t="s">
        <v>3</v>
      </c>
      <c r="I7" s="54"/>
      <c r="J7" s="159"/>
      <c r="K7" s="159"/>
      <c r="L7" s="159"/>
      <c r="M7" s="34" t="s">
        <v>18</v>
      </c>
      <c r="N7" s="45"/>
      <c r="O7" s="45"/>
      <c r="P7" s="63"/>
      <c r="Q7" s="63"/>
      <c r="R7" s="63"/>
      <c r="S7" s="39"/>
      <c r="T7" s="81" t="s">
        <v>461</v>
      </c>
      <c r="U7" s="81" t="s">
        <v>11</v>
      </c>
      <c r="V7" s="98"/>
      <c r="W7" s="42"/>
      <c r="X7" s="53"/>
      <c r="Y7" s="4"/>
      <c r="Z7" s="4"/>
      <c r="AA7" s="4"/>
      <c r="AI7" s="5"/>
      <c r="AJ7" s="5"/>
    </row>
    <row r="8" spans="1:39" ht="15.6">
      <c r="A8" s="39"/>
      <c r="B8" s="39"/>
      <c r="C8" s="39"/>
      <c r="D8" s="39"/>
      <c r="E8" s="39"/>
      <c r="F8" s="45" t="s">
        <v>440</v>
      </c>
      <c r="G8" s="45"/>
      <c r="H8" s="260" t="s">
        <v>11</v>
      </c>
      <c r="I8" s="71"/>
      <c r="J8" s="93" t="s">
        <v>3</v>
      </c>
      <c r="K8" s="142" t="s">
        <v>1</v>
      </c>
      <c r="L8" s="142"/>
      <c r="M8" s="34" t="s">
        <v>397</v>
      </c>
      <c r="N8" s="34"/>
      <c r="O8" s="34"/>
      <c r="P8" s="71" t="s">
        <v>18</v>
      </c>
      <c r="Q8" s="71"/>
      <c r="R8" s="71" t="s">
        <v>395</v>
      </c>
      <c r="S8" s="34" t="s">
        <v>395</v>
      </c>
      <c r="T8" s="71" t="s">
        <v>462</v>
      </c>
      <c r="U8" s="71" t="s">
        <v>447</v>
      </c>
      <c r="V8" s="93" t="s">
        <v>18</v>
      </c>
      <c r="W8" s="42"/>
      <c r="X8" s="53"/>
      <c r="Y8" s="4"/>
      <c r="Z8" s="4"/>
      <c r="AA8" s="4"/>
    </row>
    <row r="9" spans="1:39" ht="15.6">
      <c r="A9" s="39"/>
      <c r="B9" s="45" t="s">
        <v>63</v>
      </c>
      <c r="C9" s="45" t="s">
        <v>459</v>
      </c>
      <c r="D9" s="42"/>
      <c r="E9" s="39"/>
      <c r="F9" s="34" t="s">
        <v>419</v>
      </c>
      <c r="G9" s="113" t="s">
        <v>446</v>
      </c>
      <c r="H9" s="260"/>
      <c r="I9" s="110" t="s">
        <v>446</v>
      </c>
      <c r="J9" s="93" t="s">
        <v>363</v>
      </c>
      <c r="K9" s="93" t="s">
        <v>363</v>
      </c>
      <c r="L9" s="93"/>
      <c r="M9" s="34"/>
      <c r="N9" s="113" t="s">
        <v>446</v>
      </c>
      <c r="O9" s="113"/>
      <c r="P9" s="71" t="s">
        <v>399</v>
      </c>
      <c r="Q9" s="110" t="s">
        <v>446</v>
      </c>
      <c r="R9" s="71" t="s">
        <v>399</v>
      </c>
      <c r="S9" s="34" t="s">
        <v>397</v>
      </c>
      <c r="T9" s="71" t="s">
        <v>394</v>
      </c>
      <c r="U9" s="71" t="s">
        <v>454</v>
      </c>
      <c r="V9" s="93" t="s">
        <v>30</v>
      </c>
      <c r="W9" s="42"/>
      <c r="X9" s="53"/>
      <c r="Y9" s="4"/>
      <c r="Z9" s="1"/>
      <c r="AA9" s="5"/>
    </row>
    <row r="10" spans="1:39" ht="15.6">
      <c r="A10" s="39">
        <v>1</v>
      </c>
      <c r="B10" s="47">
        <f>+'Ark1'!C2470</f>
        <v>2024</v>
      </c>
      <c r="C10" s="58">
        <f>+'Ark1'!H2470</f>
        <v>1</v>
      </c>
      <c r="D10" s="47">
        <f>+'Ark1'!J2470</f>
        <v>103</v>
      </c>
      <c r="E10" s="58" t="str">
        <f>VLOOKUP(D10,RNR!$A$1:$B$29,2)</f>
        <v>Rudshøgda</v>
      </c>
      <c r="F10" s="47">
        <f>+'Ark1'!Q2470</f>
        <v>1</v>
      </c>
      <c r="G10" s="254">
        <f>+F10-F29</f>
        <v>-2</v>
      </c>
      <c r="H10" s="261">
        <f>+'Ark1'!R2470</f>
        <v>3</v>
      </c>
      <c r="I10" s="64">
        <f t="shared" ref="I10:I27" si="0">+IF(H10=0,"",H10-H29)</f>
        <v>-5</v>
      </c>
      <c r="J10" s="96">
        <f>+IF(H10=0,"",'Ark1'!T2470)</f>
        <v>4.6160947838128942E-2</v>
      </c>
      <c r="K10" s="99">
        <f>+IF(H10=0,"",'Ark1'!U2470)</f>
        <v>5.1914299289342762E-2</v>
      </c>
      <c r="L10" s="93"/>
      <c r="M10" s="49" t="str">
        <f>+IF(H10&lt;5,"",'Ark1'!W2470)</f>
        <v/>
      </c>
      <c r="N10" s="49" t="str">
        <f t="shared" ref="N10" si="1">+IF(H10&lt;5,"",M10-M29)</f>
        <v/>
      </c>
      <c r="O10" s="113"/>
      <c r="P10" s="91">
        <f>+IF(H10=0,"",'Ark1'!Y2470)</f>
        <v>154.9</v>
      </c>
      <c r="Q10" s="91">
        <f t="shared" ref="Q10" si="2">+IF(H10=0,"",P10-P29)</f>
        <v>0.10000000000005116</v>
      </c>
      <c r="R10" s="64">
        <f>+IF(H10=0,"",'Ark1'!AA2470)</f>
        <v>19.724265934798979</v>
      </c>
      <c r="S10" s="49">
        <f>+IF(H10=0,"",'Ark1'!AB2470)</f>
        <v>0</v>
      </c>
      <c r="T10" s="64">
        <f>+IF(H10=0,"",'Ark1'!AC2470)</f>
        <v>0</v>
      </c>
      <c r="U10" s="64">
        <f t="shared" ref="U10:U27" si="3">+IF(H10=0,"",H10/F10)</f>
        <v>3</v>
      </c>
      <c r="V10" s="99">
        <f>+IF(H10=0,"",'Ark1'!V2470)</f>
        <v>0</v>
      </c>
      <c r="W10" s="42"/>
      <c r="X10" s="53"/>
      <c r="Y10" s="4"/>
      <c r="Z10" s="1"/>
      <c r="AA10" s="5"/>
    </row>
    <row r="11" spans="1:39" ht="15.6">
      <c r="A11" s="39">
        <f>1+A10</f>
        <v>2</v>
      </c>
      <c r="B11" s="193">
        <f>+'Ark1'!C2471</f>
        <v>2024</v>
      </c>
      <c r="C11" s="204">
        <f>+'Ark1'!H2471</f>
        <v>2</v>
      </c>
      <c r="D11" s="193">
        <f>+'Ark1'!J2471</f>
        <v>106</v>
      </c>
      <c r="E11" s="58" t="str">
        <f>VLOOKUP(D11,RNR!$A$1:$B$29,2)</f>
        <v>Furuseth</v>
      </c>
      <c r="F11" s="47">
        <f>+'Ark1'!Q2471</f>
        <v>39</v>
      </c>
      <c r="G11" s="254">
        <f t="shared" ref="G11:G26" si="4">+F11-F31</f>
        <v>39</v>
      </c>
      <c r="H11" s="261">
        <f>+'Ark1'!R2471</f>
        <v>901</v>
      </c>
      <c r="I11" s="64">
        <f t="shared" si="0"/>
        <v>182</v>
      </c>
      <c r="J11" s="96">
        <f>+IF(H11=0,"",'Ark1'!T2471)</f>
        <v>13.863671334051396</v>
      </c>
      <c r="K11" s="99">
        <f>+IF(H11=0,"",'Ark1'!U2471)</f>
        <v>14.637486369284613</v>
      </c>
      <c r="L11" s="93"/>
      <c r="M11" s="92">
        <f>+IF(H11&lt;5,"",'Ark1'!W2471)</f>
        <v>60.120976692563822</v>
      </c>
      <c r="N11" s="49">
        <f t="shared" ref="N11:N26" si="5">+IF(H11&lt;5,"",M11-M31)</f>
        <v>60.120976692563822</v>
      </c>
      <c r="O11" s="113"/>
      <c r="P11" s="91">
        <f>+IF(H11=0,"",'Ark1'!Y2471)</f>
        <v>145.42108768035521</v>
      </c>
      <c r="Q11" s="91">
        <f t="shared" ref="Q11:Q26" si="6">+IF(H11=0,"",P11-P31)</f>
        <v>145.42108768035521</v>
      </c>
      <c r="R11" s="64">
        <f>+IF(H11=0,"",'Ark1'!AA2471)</f>
        <v>30.550838606321161</v>
      </c>
      <c r="S11" s="49">
        <f>+IF(H11=0,"",'Ark1'!AB2471)</f>
        <v>3.5970473679801032</v>
      </c>
      <c r="T11" s="64">
        <f>+IF(H11=0,"",'Ark1'!AC2471)</f>
        <v>-61.898675381494677</v>
      </c>
      <c r="U11" s="64">
        <f t="shared" si="3"/>
        <v>23.102564102564102</v>
      </c>
      <c r="V11" s="99">
        <f>+IF(H11=0,"",'Ark1'!V2471)</f>
        <v>5.2419533851276361</v>
      </c>
      <c r="W11" s="42"/>
      <c r="X11" s="53"/>
      <c r="Y11" s="4"/>
      <c r="Z11" s="1"/>
      <c r="AA11" s="5"/>
      <c r="AC11" s="2"/>
      <c r="AD11" s="2"/>
      <c r="AE11" s="2"/>
    </row>
    <row r="12" spans="1:39" ht="15.6">
      <c r="A12" s="39">
        <f t="shared" ref="A12:A27" si="7">1+A11</f>
        <v>3</v>
      </c>
      <c r="B12" s="47">
        <f>+'Ark1'!C2472</f>
        <v>2024</v>
      </c>
      <c r="C12" s="58">
        <f>+'Ark1'!H2472</f>
        <v>1</v>
      </c>
      <c r="D12" s="47">
        <f>+'Ark1'!J2472</f>
        <v>109</v>
      </c>
      <c r="E12" s="58" t="str">
        <f>VLOOKUP(D12,RNR!$A$1:$B$29,2)</f>
        <v>Tønsberg</v>
      </c>
      <c r="F12" s="47">
        <f>+'Ark1'!Q2472</f>
        <v>0</v>
      </c>
      <c r="G12" s="254">
        <f t="shared" si="4"/>
        <v>0</v>
      </c>
      <c r="H12" s="261">
        <f>+'Ark1'!R2472</f>
        <v>0</v>
      </c>
      <c r="I12" s="64" t="str">
        <f t="shared" si="0"/>
        <v/>
      </c>
      <c r="J12" s="96" t="str">
        <f>+IF(H12=0,"",'Ark1'!T2472)</f>
        <v/>
      </c>
      <c r="K12" s="99" t="str">
        <f>+IF(H12=0,"",'Ark1'!U2472)</f>
        <v/>
      </c>
      <c r="L12" s="93"/>
      <c r="M12" s="49" t="str">
        <f>+IF(H12&lt;5,"",'Ark1'!W2472)</f>
        <v/>
      </c>
      <c r="N12" s="49" t="str">
        <f t="shared" si="5"/>
        <v/>
      </c>
      <c r="O12" s="113"/>
      <c r="P12" s="91" t="str">
        <f>+IF(H12=0,"",'Ark1'!Y2472)</f>
        <v/>
      </c>
      <c r="Q12" s="91" t="str">
        <f t="shared" si="6"/>
        <v/>
      </c>
      <c r="R12" s="64" t="str">
        <f>+IF(H12=0,"",'Ark1'!AA2472)</f>
        <v/>
      </c>
      <c r="S12" s="49" t="str">
        <f>+IF(H12=0,"",'Ark1'!AB2472)</f>
        <v/>
      </c>
      <c r="T12" s="64" t="str">
        <f>+IF(H12=0,"",'Ark1'!AC2472)</f>
        <v/>
      </c>
      <c r="U12" s="64" t="str">
        <f t="shared" si="3"/>
        <v/>
      </c>
      <c r="V12" s="99" t="str">
        <f>+IF(H12=0,"",'Ark1'!V2472)</f>
        <v/>
      </c>
      <c r="W12" s="42"/>
      <c r="X12" s="53"/>
      <c r="Y12" s="4"/>
      <c r="Z12" s="11"/>
      <c r="AA12" s="5"/>
      <c r="AC12" s="2"/>
      <c r="AD12" s="2"/>
      <c r="AE12" s="4"/>
      <c r="AF12" s="4"/>
      <c r="AG12" s="4"/>
    </row>
    <row r="13" spans="1:39" ht="15.6">
      <c r="A13" s="39">
        <f t="shared" si="7"/>
        <v>4</v>
      </c>
      <c r="B13" s="47">
        <f>+'Ark1'!C2473</f>
        <v>2024</v>
      </c>
      <c r="C13" s="58">
        <f>+'Ark1'!H2473</f>
        <v>1</v>
      </c>
      <c r="D13" s="47">
        <f>+'Ark1'!J2473</f>
        <v>111</v>
      </c>
      <c r="E13" s="58" t="str">
        <f>VLOOKUP(D13,RNR!$A$1:$B$29,2)</f>
        <v>Forus</v>
      </c>
      <c r="F13" s="47">
        <f>+'Ark1'!Q2473</f>
        <v>0</v>
      </c>
      <c r="G13" s="254">
        <f t="shared" si="4"/>
        <v>-3</v>
      </c>
      <c r="H13" s="261">
        <f>+'Ark1'!R2473</f>
        <v>0</v>
      </c>
      <c r="I13" s="64" t="str">
        <f t="shared" si="0"/>
        <v/>
      </c>
      <c r="J13" s="96" t="str">
        <f>+IF(H13=0,"",'Ark1'!T2473)</f>
        <v/>
      </c>
      <c r="K13" s="99" t="str">
        <f>+IF(H13=0,"",'Ark1'!U2473)</f>
        <v/>
      </c>
      <c r="L13" s="93"/>
      <c r="M13" s="49" t="str">
        <f>+IF(H13&lt;5,"",'Ark1'!W2473)</f>
        <v/>
      </c>
      <c r="N13" s="49" t="str">
        <f t="shared" si="5"/>
        <v/>
      </c>
      <c r="O13" s="113"/>
      <c r="P13" s="91" t="str">
        <f>+IF(H13=0,"",'Ark1'!Y2473)</f>
        <v/>
      </c>
      <c r="Q13" s="91" t="str">
        <f t="shared" si="6"/>
        <v/>
      </c>
      <c r="R13" s="64" t="str">
        <f>+IF(H13=0,"",'Ark1'!AA2473)</f>
        <v/>
      </c>
      <c r="S13" s="49" t="str">
        <f>+IF(H13=0,"",'Ark1'!AB2473)</f>
        <v/>
      </c>
      <c r="T13" s="64" t="str">
        <f>+IF(H13=0,"",'Ark1'!AC2473)</f>
        <v/>
      </c>
      <c r="U13" s="64" t="str">
        <f t="shared" si="3"/>
        <v/>
      </c>
      <c r="V13" s="99" t="str">
        <f>+IF(H13=0,"",'Ark1'!V2473)</f>
        <v/>
      </c>
      <c r="W13" s="42"/>
      <c r="X13" s="53"/>
      <c r="Y13" s="4"/>
      <c r="Z13" s="11"/>
      <c r="AA13" s="5"/>
      <c r="AC13" s="1"/>
      <c r="AD13" s="1"/>
      <c r="AE13" s="9"/>
      <c r="AF13" s="9"/>
      <c r="AG13" s="9"/>
    </row>
    <row r="14" spans="1:39" ht="15.6">
      <c r="A14" s="39">
        <f t="shared" si="7"/>
        <v>5</v>
      </c>
      <c r="B14" s="47">
        <f>+'Ark1'!C2474</f>
        <v>2024</v>
      </c>
      <c r="C14" s="58">
        <f>+'Ark1'!H2474</f>
        <v>1</v>
      </c>
      <c r="D14" s="47">
        <f>+'Ark1'!J2474</f>
        <v>113</v>
      </c>
      <c r="E14" s="58" t="str">
        <f>VLOOKUP(D14,RNR!$A$1:$B$29,2)</f>
        <v>Egersund</v>
      </c>
      <c r="F14" s="47">
        <f>+'Ark1'!Q2474</f>
        <v>0</v>
      </c>
      <c r="G14" s="254">
        <f t="shared" si="4"/>
        <v>-1</v>
      </c>
      <c r="H14" s="261">
        <f>+'Ark1'!R2474</f>
        <v>0</v>
      </c>
      <c r="I14" s="64" t="str">
        <f t="shared" si="0"/>
        <v/>
      </c>
      <c r="J14" s="96" t="str">
        <f>+IF(H14=0,"",'Ark1'!T2474)</f>
        <v/>
      </c>
      <c r="K14" s="99" t="str">
        <f>+IF(H14=0,"",'Ark1'!U2474)</f>
        <v/>
      </c>
      <c r="L14" s="93"/>
      <c r="M14" s="49" t="str">
        <f>+IF(H14&lt;5,"",'Ark1'!W2474)</f>
        <v/>
      </c>
      <c r="N14" s="49" t="str">
        <f t="shared" si="5"/>
        <v/>
      </c>
      <c r="O14" s="113"/>
      <c r="P14" s="91" t="str">
        <f>+IF(H14=0,"",'Ark1'!Y2474)</f>
        <v/>
      </c>
      <c r="Q14" s="91" t="str">
        <f t="shared" si="6"/>
        <v/>
      </c>
      <c r="R14" s="64" t="str">
        <f>+IF(H14=0,"",'Ark1'!AA2474)</f>
        <v/>
      </c>
      <c r="S14" s="49" t="str">
        <f>+IF(H14=0,"",'Ark1'!AB2474)</f>
        <v/>
      </c>
      <c r="T14" s="64" t="str">
        <f>+IF(H14=0,"",'Ark1'!AC2474)</f>
        <v/>
      </c>
      <c r="U14" s="64" t="str">
        <f t="shared" si="3"/>
        <v/>
      </c>
      <c r="V14" s="99" t="str">
        <f>+IF(H14=0,"",'Ark1'!V2474)</f>
        <v/>
      </c>
      <c r="W14" s="42"/>
      <c r="X14" s="53"/>
      <c r="Y14" s="4"/>
      <c r="Z14" s="11"/>
      <c r="AA14" s="5"/>
      <c r="AC14" s="1"/>
      <c r="AD14" s="1"/>
      <c r="AE14" s="9"/>
      <c r="AF14" s="9"/>
      <c r="AG14" s="9"/>
    </row>
    <row r="15" spans="1:39" ht="15.6">
      <c r="A15" s="39">
        <f t="shared" si="7"/>
        <v>6</v>
      </c>
      <c r="B15" s="47">
        <f>+'Ark1'!C2475</f>
        <v>2024</v>
      </c>
      <c r="C15" s="58">
        <f>+'Ark1'!H2475</f>
        <v>1</v>
      </c>
      <c r="D15" s="47">
        <f>+'Ark1'!J2475</f>
        <v>116</v>
      </c>
      <c r="E15" s="58" t="str">
        <f>VLOOKUP(D15,RNR!$A$1:$B$29,2)</f>
        <v>Sandeid</v>
      </c>
      <c r="F15" s="47">
        <f>+'Ark1'!Q2475</f>
        <v>0</v>
      </c>
      <c r="G15" s="254">
        <f t="shared" si="4"/>
        <v>-5</v>
      </c>
      <c r="H15" s="261">
        <f>+'Ark1'!R2475</f>
        <v>0</v>
      </c>
      <c r="I15" s="64" t="str">
        <f t="shared" si="0"/>
        <v/>
      </c>
      <c r="J15" s="96" t="str">
        <f>+IF(H15=0,"",'Ark1'!T2475)</f>
        <v/>
      </c>
      <c r="K15" s="99" t="str">
        <f>+IF(H15=0,"",'Ark1'!U2475)</f>
        <v/>
      </c>
      <c r="L15" s="93"/>
      <c r="M15" s="49" t="str">
        <f>+IF(H15&lt;5,"",'Ark1'!W2475)</f>
        <v/>
      </c>
      <c r="N15" s="49" t="str">
        <f t="shared" si="5"/>
        <v/>
      </c>
      <c r="O15" s="113"/>
      <c r="P15" s="91" t="str">
        <f>+IF(H15=0,"",'Ark1'!Y2475)</f>
        <v/>
      </c>
      <c r="Q15" s="91" t="str">
        <f t="shared" si="6"/>
        <v/>
      </c>
      <c r="R15" s="64" t="str">
        <f>+IF(H15=0,"",'Ark1'!AA2475)</f>
        <v/>
      </c>
      <c r="S15" s="49" t="str">
        <f>+IF(H15=0,"",'Ark1'!AB2475)</f>
        <v/>
      </c>
      <c r="T15" s="64" t="str">
        <f>+IF(H15=0,"",'Ark1'!AC2475)</f>
        <v/>
      </c>
      <c r="U15" s="64" t="str">
        <f t="shared" si="3"/>
        <v/>
      </c>
      <c r="V15" s="99" t="str">
        <f>+IF(H15=0,"",'Ark1'!V2475)</f>
        <v/>
      </c>
      <c r="W15" s="42"/>
      <c r="X15" s="53"/>
      <c r="Y15" s="4"/>
      <c r="Z15" s="11"/>
      <c r="AA15" s="5"/>
      <c r="AC15" s="1"/>
      <c r="AD15" s="1"/>
      <c r="AE15" s="9"/>
      <c r="AF15" s="9"/>
      <c r="AG15" s="9"/>
    </row>
    <row r="16" spans="1:39" ht="15.6">
      <c r="A16" s="39">
        <f t="shared" si="7"/>
        <v>7</v>
      </c>
      <c r="B16" s="47">
        <f>+'Ark1'!C2476</f>
        <v>2024</v>
      </c>
      <c r="C16" s="58">
        <f>+'Ark1'!H2476</f>
        <v>2</v>
      </c>
      <c r="D16" s="47">
        <f>+'Ark1'!J2476</f>
        <v>117</v>
      </c>
      <c r="E16" s="58" t="str">
        <f>VLOOKUP(D16,RNR!$A$1:$B$29,2)</f>
        <v>Jæren</v>
      </c>
      <c r="F16" s="47">
        <f>+'Ark1'!Q2476</f>
        <v>3</v>
      </c>
      <c r="G16" s="254">
        <f t="shared" si="4"/>
        <v>-107</v>
      </c>
      <c r="H16" s="261">
        <f>+'Ark1'!R2476</f>
        <v>6</v>
      </c>
      <c r="I16" s="64">
        <f t="shared" si="0"/>
        <v>-9</v>
      </c>
      <c r="J16" s="96">
        <f>+IF(H16=0,"",'Ark1'!T2476)</f>
        <v>9.2321895676257884E-2</v>
      </c>
      <c r="K16" s="99">
        <f>+IF(H16=0,"",'Ark1'!U2476)</f>
        <v>4.3245158715094864E-2</v>
      </c>
      <c r="L16" s="93"/>
      <c r="M16" s="49">
        <f>+IF(H16&lt;5,"",'Ark1'!W2476)</f>
        <v>61</v>
      </c>
      <c r="N16" s="49">
        <f t="shared" si="5"/>
        <v>0.7396714783474394</v>
      </c>
      <c r="O16" s="113"/>
      <c r="P16" s="91">
        <f>+IF(H16=0,"",'Ark1'!Y2476)</f>
        <v>64.516666666666652</v>
      </c>
      <c r="Q16" s="91">
        <f t="shared" si="6"/>
        <v>-73.869649644686859</v>
      </c>
      <c r="R16" s="64">
        <f>+IF(H16=0,"",'Ark1'!AA2476)</f>
        <v>20.12167674424775</v>
      </c>
      <c r="S16" s="49">
        <f>+IF(H16=0,"",'Ark1'!AB2476)</f>
        <v>1</v>
      </c>
      <c r="T16" s="64">
        <f>+IF(H16=0,"",'Ark1'!AC2476)</f>
        <v>23.730626730029297</v>
      </c>
      <c r="U16" s="64">
        <f t="shared" si="3"/>
        <v>2</v>
      </c>
      <c r="V16" s="99">
        <f>+IF(H16=0,"",'Ark1'!V2476)</f>
        <v>0</v>
      </c>
      <c r="W16" s="42"/>
      <c r="X16" s="53"/>
      <c r="Y16" s="4"/>
      <c r="Z16" s="5"/>
      <c r="AA16" s="5"/>
      <c r="AC16" s="1"/>
      <c r="AD16" s="1"/>
      <c r="AE16" s="9"/>
      <c r="AF16" s="9"/>
      <c r="AG16" s="9"/>
    </row>
    <row r="17" spans="1:33" ht="15.6">
      <c r="A17" s="39">
        <f t="shared" si="7"/>
        <v>8</v>
      </c>
      <c r="B17" s="193">
        <f>+'Ark1'!C2477</f>
        <v>2024</v>
      </c>
      <c r="C17" s="204">
        <f>+'Ark1'!H2477</f>
        <v>1</v>
      </c>
      <c r="D17" s="193">
        <f>+'Ark1'!J2477</f>
        <v>121</v>
      </c>
      <c r="E17" s="58" t="str">
        <f>VLOOKUP(D17,RNR!$A$1:$B$29,2)</f>
        <v>Steinkjer</v>
      </c>
      <c r="F17" s="47">
        <f>+'Ark1'!Q2477</f>
        <v>107</v>
      </c>
      <c r="G17" s="254">
        <f t="shared" si="4"/>
        <v>107</v>
      </c>
      <c r="H17" s="261">
        <f>+'Ark1'!R2477</f>
        <v>2112</v>
      </c>
      <c r="I17" s="64">
        <f t="shared" si="0"/>
        <v>95</v>
      </c>
      <c r="J17" s="96">
        <f>+IF(H17=0,"",'Ark1'!T2477)</f>
        <v>32.497307278042776</v>
      </c>
      <c r="K17" s="99">
        <f>+IF(H17=0,"",'Ark1'!U2477)</f>
        <v>32.696758489920576</v>
      </c>
      <c r="L17" s="93"/>
      <c r="M17" s="92">
        <f>+IF(H17&lt;5,"",'Ark1'!W2477)</f>
        <v>60.351851851851855</v>
      </c>
      <c r="N17" s="49">
        <f t="shared" si="5"/>
        <v>60.351851851851855</v>
      </c>
      <c r="O17" s="113"/>
      <c r="P17" s="91">
        <f>+IF(H17=0,"",'Ark1'!Y2477)</f>
        <v>138.57869318181798</v>
      </c>
      <c r="Q17" s="91">
        <f t="shared" si="6"/>
        <v>138.57869318181798</v>
      </c>
      <c r="R17" s="64">
        <f>+IF(H17=0,"",'Ark1'!AA2477)</f>
        <v>31.165313905912289</v>
      </c>
      <c r="S17" s="49">
        <f>+IF(H17=0,"",'Ark1'!AB2477)</f>
        <v>4.5911822345051236</v>
      </c>
      <c r="T17" s="64">
        <f>+IF(H17=0,"",'Ark1'!AC2477)</f>
        <v>-67.206337233073</v>
      </c>
      <c r="U17" s="64">
        <f t="shared" si="3"/>
        <v>19.738317757009344</v>
      </c>
      <c r="V17" s="99">
        <f>+IF(H17=0,"",'Ark1'!V2477)</f>
        <v>4.4228219696969688</v>
      </c>
      <c r="W17" s="42"/>
      <c r="X17" s="53"/>
      <c r="Y17" s="4"/>
      <c r="Z17" s="5"/>
      <c r="AA17" s="5"/>
      <c r="AC17" s="1"/>
      <c r="AD17" s="1"/>
      <c r="AE17" s="9"/>
      <c r="AF17" s="9"/>
      <c r="AG17" s="9"/>
    </row>
    <row r="18" spans="1:33" ht="15.6">
      <c r="A18" s="39">
        <f t="shared" si="7"/>
        <v>9</v>
      </c>
      <c r="B18" s="47">
        <f>+'Ark1'!C2478</f>
        <v>2024</v>
      </c>
      <c r="C18" s="58">
        <f>+'Ark1'!H2478</f>
        <v>1</v>
      </c>
      <c r="D18" s="47">
        <f>+'Ark1'!J2478</f>
        <v>134</v>
      </c>
      <c r="E18" s="58" t="str">
        <f>VLOOKUP(D18,RNR!$A$1:$B$29,2)</f>
        <v>Førde</v>
      </c>
      <c r="F18" s="47">
        <f>+'Ark1'!Q2478</f>
        <v>1</v>
      </c>
      <c r="G18" s="254">
        <f t="shared" si="4"/>
        <v>-18</v>
      </c>
      <c r="H18" s="261">
        <f>+'Ark1'!R2478</f>
        <v>3</v>
      </c>
      <c r="I18" s="64">
        <f t="shared" si="0"/>
        <v>3</v>
      </c>
      <c r="J18" s="96">
        <f>+IF(H18=0,"",'Ark1'!T2478)</f>
        <v>4.6160947838128942E-2</v>
      </c>
      <c r="K18" s="99">
        <f>+IF(H18=0,"",'Ark1'!U2478)</f>
        <v>3.5536773410673399E-2</v>
      </c>
      <c r="L18" s="93"/>
      <c r="M18" s="49" t="str">
        <f>+IF(H18&lt;5,"",'Ark1'!W2478)</f>
        <v/>
      </c>
      <c r="N18" s="49" t="str">
        <f t="shared" si="5"/>
        <v/>
      </c>
      <c r="O18" s="113"/>
      <c r="P18" s="91">
        <f>+IF(H18=0,"",'Ark1'!Y2478)</f>
        <v>106.03333333333336</v>
      </c>
      <c r="Q18" s="91">
        <f t="shared" si="6"/>
        <v>-29.418279569892434</v>
      </c>
      <c r="R18" s="64">
        <f>+IF(H18=0,"",'Ark1'!AA2478)</f>
        <v>6.0796564230408432</v>
      </c>
      <c r="S18" s="49">
        <f>+IF(H18=0,"",'Ark1'!AB2478)</f>
        <v>0</v>
      </c>
      <c r="T18" s="64">
        <f>+IF(H18=0,"",'Ark1'!AC2478)</f>
        <v>0</v>
      </c>
      <c r="U18" s="64">
        <f t="shared" si="3"/>
        <v>3</v>
      </c>
      <c r="V18" s="99">
        <f>+IF(H18=0,"",'Ark1'!V2478)</f>
        <v>0</v>
      </c>
      <c r="W18" s="42"/>
      <c r="X18" s="53"/>
      <c r="Y18" s="4"/>
      <c r="Z18" s="5"/>
      <c r="AA18" s="5"/>
      <c r="AC18" s="1"/>
      <c r="AD18" s="1"/>
      <c r="AE18" s="9"/>
      <c r="AF18" s="9"/>
      <c r="AG18" s="9"/>
    </row>
    <row r="19" spans="1:33" ht="15.6">
      <c r="A19" s="39">
        <f t="shared" si="7"/>
        <v>10</v>
      </c>
      <c r="B19" s="193">
        <f>+'Ark1'!C2479</f>
        <v>2024</v>
      </c>
      <c r="C19" s="204">
        <f>+'Ark1'!H2479</f>
        <v>2</v>
      </c>
      <c r="D19" s="193">
        <f>+'Ark1'!J2479</f>
        <v>141</v>
      </c>
      <c r="E19" s="58" t="str">
        <f>VLOOKUP(D19,RNR!$A$1:$B$29,2)</f>
        <v>Ølen</v>
      </c>
      <c r="F19" s="47">
        <f>+'Ark1'!Q2479</f>
        <v>22</v>
      </c>
      <c r="G19" s="254">
        <f t="shared" si="4"/>
        <v>15</v>
      </c>
      <c r="H19" s="261">
        <f>+'Ark1'!R2479</f>
        <v>814</v>
      </c>
      <c r="I19" s="64">
        <f t="shared" si="0"/>
        <v>163</v>
      </c>
      <c r="J19" s="96">
        <f>+IF(H19=0,"",'Ark1'!T2479)</f>
        <v>12.525003846745657</v>
      </c>
      <c r="K19" s="99">
        <f>+IF(H19=0,"",'Ark1'!U2479)</f>
        <v>12.326434254008737</v>
      </c>
      <c r="L19" s="93"/>
      <c r="M19" s="92">
        <f>+IF(H19&lt;5,"",'Ark1'!W2479)</f>
        <v>60.671182266009858</v>
      </c>
      <c r="N19" s="49">
        <f t="shared" si="5"/>
        <v>-8.5574490746900267E-2</v>
      </c>
      <c r="O19" s="113"/>
      <c r="P19" s="91">
        <f>+IF(H19=0,"",'Ark1'!Y2479)</f>
        <v>135.54975429975437</v>
      </c>
      <c r="Q19" s="91">
        <f t="shared" si="6"/>
        <v>-19.707002457002403</v>
      </c>
      <c r="R19" s="64">
        <f>+IF(H19=0,"",'Ark1'!AA2479)</f>
        <v>24.833810481845859</v>
      </c>
      <c r="S19" s="49">
        <f>+IF(H19=0,"",'Ark1'!AB2479)</f>
        <v>3.3349924234271371</v>
      </c>
      <c r="T19" s="64">
        <f>+IF(H19=0,"",'Ark1'!AC2479)</f>
        <v>-50.925530312190389</v>
      </c>
      <c r="U19" s="64">
        <f t="shared" si="3"/>
        <v>37</v>
      </c>
      <c r="V19" s="99">
        <f>+IF(H19=0,"",'Ark1'!V2479)</f>
        <v>3.4705159705159718</v>
      </c>
      <c r="W19" s="42"/>
      <c r="X19" s="53"/>
      <c r="Y19" s="4"/>
      <c r="Z19" s="5"/>
      <c r="AA19" s="5"/>
      <c r="AC19" s="1"/>
      <c r="AD19" s="1"/>
      <c r="AE19" s="9"/>
      <c r="AF19" s="9"/>
      <c r="AG19" s="9"/>
    </row>
    <row r="20" spans="1:33" ht="15.6">
      <c r="A20" s="39">
        <f t="shared" si="7"/>
        <v>11</v>
      </c>
      <c r="B20" s="47">
        <f>+'Ark1'!C2480</f>
        <v>2024</v>
      </c>
      <c r="C20" s="58">
        <f>+'Ark1'!H2480</f>
        <v>2</v>
      </c>
      <c r="D20" s="47">
        <f>+'Ark1'!J2480</f>
        <v>143</v>
      </c>
      <c r="E20" s="58" t="str">
        <f>VLOOKUP(D20,RNR!$A$1:$B$29,2)</f>
        <v>Nordfjord</v>
      </c>
      <c r="F20" s="47">
        <f>+'Ark1'!Q2480</f>
        <v>3</v>
      </c>
      <c r="G20" s="254">
        <f t="shared" si="4"/>
        <v>-21</v>
      </c>
      <c r="H20" s="261">
        <f>+'Ark1'!R2480</f>
        <v>12</v>
      </c>
      <c r="I20" s="64">
        <f t="shared" si="0"/>
        <v>-25</v>
      </c>
      <c r="J20" s="96">
        <f>+IF(H20=0,"",'Ark1'!T2480)</f>
        <v>0.18464379135251577</v>
      </c>
      <c r="K20" s="99">
        <f>+IF(H20=0,"",'Ark1'!U2480)</f>
        <v>0.23861362567701139</v>
      </c>
      <c r="L20" s="93"/>
      <c r="M20" s="49">
        <f>+IF(H20&lt;5,"",'Ark1'!W2480)</f>
        <v>57.83333333333335</v>
      </c>
      <c r="N20" s="49">
        <f t="shared" si="5"/>
        <v>-2.8236313236312967</v>
      </c>
      <c r="O20" s="113"/>
      <c r="P20" s="91">
        <f>+IF(H20=0,"",'Ark1'!Y2480)</f>
        <v>177.99166666666673</v>
      </c>
      <c r="Q20" s="91">
        <f t="shared" si="6"/>
        <v>47.190735953119969</v>
      </c>
      <c r="R20" s="64">
        <f>+IF(H20=0,"",'Ark1'!AA2480)</f>
        <v>24.252472668896139</v>
      </c>
      <c r="S20" s="49">
        <f>+IF(H20=0,"",'Ark1'!AB2480)</f>
        <v>4.1998677227846928</v>
      </c>
      <c r="T20" s="64">
        <f>+IF(H20=0,"",'Ark1'!AC2480)</f>
        <v>-45.260815363610611</v>
      </c>
      <c r="U20" s="64">
        <f t="shared" si="3"/>
        <v>4</v>
      </c>
      <c r="V20" s="99">
        <f>+IF(H20=0,"",'Ark1'!V2480)</f>
        <v>5.75</v>
      </c>
      <c r="W20" s="42"/>
      <c r="X20" s="53"/>
      <c r="Y20" s="4"/>
      <c r="Z20" s="5"/>
      <c r="AA20" s="5"/>
      <c r="AC20" s="1"/>
      <c r="AD20" s="1"/>
      <c r="AE20" s="9"/>
      <c r="AF20" s="9"/>
      <c r="AG20" s="9"/>
    </row>
    <row r="21" spans="1:33" ht="15.6">
      <c r="A21" s="39">
        <f t="shared" si="7"/>
        <v>12</v>
      </c>
      <c r="B21" s="47">
        <f>+'Ark1'!C2481</f>
        <v>2024</v>
      </c>
      <c r="C21" s="58">
        <f>+'Ark1'!H2481</f>
        <v>2</v>
      </c>
      <c r="D21" s="47">
        <f>+'Ark1'!J2481</f>
        <v>147</v>
      </c>
      <c r="E21" s="58" t="str">
        <f>VLOOKUP(D21,RNR!$A$1:$B$29,2)</f>
        <v>Midt-Norge</v>
      </c>
      <c r="F21" s="47">
        <f>+'Ark1'!Q2481</f>
        <v>26</v>
      </c>
      <c r="G21" s="254">
        <f t="shared" si="4"/>
        <v>26</v>
      </c>
      <c r="H21" s="261">
        <f>+'Ark1'!R2481</f>
        <v>1160</v>
      </c>
      <c r="I21" s="64">
        <f t="shared" si="0"/>
        <v>193</v>
      </c>
      <c r="J21" s="96">
        <f>+IF(H21=0,"",'Ark1'!T2481)</f>
        <v>17.848899830743196</v>
      </c>
      <c r="K21" s="99">
        <f>+IF(H21=0,"",'Ark1'!U2481)</f>
        <v>16.944583747752127</v>
      </c>
      <c r="L21" s="93"/>
      <c r="M21" s="49">
        <f>+IF(H21&lt;5,"",'Ark1'!W2481)</f>
        <v>60.558721934369586</v>
      </c>
      <c r="N21" s="49">
        <f t="shared" si="5"/>
        <v>60.558721934369586</v>
      </c>
      <c r="O21" s="113"/>
      <c r="P21" s="91">
        <f>+IF(H21=0,"",'Ark1'!Y2481)</f>
        <v>130.75508620689644</v>
      </c>
      <c r="Q21" s="91">
        <f t="shared" si="6"/>
        <v>130.75508620689644</v>
      </c>
      <c r="R21" s="64">
        <f>+IF(H21=0,"",'Ark1'!AA2481)</f>
        <v>27.346851435684357</v>
      </c>
      <c r="S21" s="49">
        <f>+IF(H21=0,"",'Ark1'!AB2481)</f>
        <v>4.0285581263346257</v>
      </c>
      <c r="T21" s="64">
        <f>+IF(H21=0,"",'Ark1'!AC2481)</f>
        <v>-59.564382795249919</v>
      </c>
      <c r="U21" s="64">
        <f t="shared" si="3"/>
        <v>44.615384615384613</v>
      </c>
      <c r="V21" s="99">
        <f>+IF(H21=0,"",'Ark1'!V2481)</f>
        <v>4.38448275862069</v>
      </c>
      <c r="W21" s="42"/>
      <c r="X21" s="53"/>
      <c r="Y21" s="4"/>
      <c r="Z21" s="5"/>
      <c r="AA21" s="5"/>
      <c r="AC21" s="1"/>
      <c r="AD21" s="1"/>
      <c r="AE21" s="9"/>
      <c r="AF21" s="9"/>
      <c r="AG21" s="9"/>
    </row>
    <row r="22" spans="1:33" ht="15.6">
      <c r="A22" s="39">
        <f t="shared" si="7"/>
        <v>13</v>
      </c>
      <c r="B22" s="47">
        <f>+'Ark1'!C2482</f>
        <v>2024</v>
      </c>
      <c r="C22" s="58">
        <f>+'Ark1'!H2482</f>
        <v>1</v>
      </c>
      <c r="D22" s="47">
        <f>+'Ark1'!J2482</f>
        <v>155</v>
      </c>
      <c r="E22" s="58" t="str">
        <f>VLOOKUP(D22,RNR!$A$1:$B$29,2)</f>
        <v>Målselv</v>
      </c>
      <c r="F22" s="47">
        <f>+'Ark1'!Q2482</f>
        <v>0</v>
      </c>
      <c r="G22" s="254">
        <f t="shared" si="4"/>
        <v>-33</v>
      </c>
      <c r="H22" s="261">
        <f>+'Ark1'!R2482</f>
        <v>0</v>
      </c>
      <c r="I22" s="64" t="str">
        <f t="shared" si="0"/>
        <v/>
      </c>
      <c r="J22" s="96" t="str">
        <f>+IF(H22=0,"",'Ark1'!T2482)</f>
        <v/>
      </c>
      <c r="K22" s="99" t="str">
        <f>+IF(H22=0,"",'Ark1'!U2482)</f>
        <v/>
      </c>
      <c r="L22" s="93"/>
      <c r="M22" s="49" t="str">
        <f>+IF(H22&lt;5,"",'Ark1'!W2482)</f>
        <v/>
      </c>
      <c r="N22" s="49" t="str">
        <f t="shared" si="5"/>
        <v/>
      </c>
      <c r="O22" s="113"/>
      <c r="P22" s="91" t="str">
        <f>+IF(H22=0,"",'Ark1'!Y2482)</f>
        <v/>
      </c>
      <c r="Q22" s="91" t="str">
        <f t="shared" si="6"/>
        <v/>
      </c>
      <c r="R22" s="64" t="str">
        <f>+IF(H22=0,"",'Ark1'!AA2482)</f>
        <v/>
      </c>
      <c r="S22" s="49" t="str">
        <f>+IF(H22=0,"",'Ark1'!AB2482)</f>
        <v/>
      </c>
      <c r="T22" s="64" t="str">
        <f>+IF(H22=0,"",'Ark1'!AC2482)</f>
        <v/>
      </c>
      <c r="U22" s="64" t="str">
        <f t="shared" si="3"/>
        <v/>
      </c>
      <c r="V22" s="99" t="str">
        <f>+IF(H22=0,"",'Ark1'!V2482)</f>
        <v/>
      </c>
      <c r="W22" s="42"/>
      <c r="X22" s="53"/>
      <c r="Y22" s="4"/>
      <c r="Z22" s="5"/>
      <c r="AA22" s="5"/>
      <c r="AC22" s="11"/>
      <c r="AD22" s="11"/>
      <c r="AE22" s="9"/>
      <c r="AF22" s="9"/>
      <c r="AG22" s="9"/>
    </row>
    <row r="23" spans="1:33" ht="16.5" customHeight="1">
      <c r="A23" s="39">
        <f t="shared" si="7"/>
        <v>14</v>
      </c>
      <c r="B23" s="193">
        <f>+'Ark1'!C2483</f>
        <v>2024</v>
      </c>
      <c r="C23" s="204">
        <f>+'Ark1'!H2483</f>
        <v>2</v>
      </c>
      <c r="D23" s="193">
        <f>+'Ark1'!J2483</f>
        <v>160</v>
      </c>
      <c r="E23" s="58" t="str">
        <f>VLOOKUP(D23,RNR!$A$1:$B$29,2)</f>
        <v>Oslo</v>
      </c>
      <c r="F23" s="47">
        <f>+'Ark1'!Q2483</f>
        <v>32</v>
      </c>
      <c r="G23" s="254">
        <f t="shared" si="4"/>
        <v>30</v>
      </c>
      <c r="H23" s="261">
        <f>+'Ark1'!R2483</f>
        <v>1283</v>
      </c>
      <c r="I23" s="64">
        <f t="shared" si="0"/>
        <v>-89</v>
      </c>
      <c r="J23" s="96">
        <f>+IF(H23=0,"",'Ark1'!T2483)</f>
        <v>19.741498692106479</v>
      </c>
      <c r="K23" s="99">
        <f>+IF(H23=0,"",'Ark1'!U2483)</f>
        <v>19.243827510467501</v>
      </c>
      <c r="L23" s="93"/>
      <c r="M23" s="92">
        <f>+IF(H23&lt;5,"",'Ark1'!W2483)</f>
        <v>58.697583787996876</v>
      </c>
      <c r="N23" s="49">
        <f t="shared" si="5"/>
        <v>2.0309171213302264</v>
      </c>
      <c r="O23" s="113"/>
      <c r="P23" s="91">
        <f>+IF(H23=0,"",'Ark1'!Y2483)</f>
        <v>134.26118472330478</v>
      </c>
      <c r="Q23" s="91">
        <f t="shared" si="6"/>
        <v>-4.2388152766952203</v>
      </c>
      <c r="R23" s="64">
        <f>+IF(H23=0,"",'Ark1'!AA2483)</f>
        <v>28.454618625484141</v>
      </c>
      <c r="S23" s="49">
        <f>+IF(H23=0,"",'Ark1'!AB2483)</f>
        <v>1.7816643216557075</v>
      </c>
      <c r="T23" s="64">
        <f>+IF(H23=0,"",'Ark1'!AC2483)</f>
        <v>-47.783805760423633</v>
      </c>
      <c r="U23" s="64">
        <f t="shared" si="3"/>
        <v>40.09375</v>
      </c>
      <c r="V23" s="99">
        <f>+IF(H23=0,"",'Ark1'!V2483)</f>
        <v>8.6578332034294601</v>
      </c>
      <c r="W23" s="42"/>
      <c r="X23" s="53"/>
      <c r="Y23" s="4"/>
      <c r="Z23" s="5"/>
      <c r="AA23" s="5"/>
      <c r="AC23" s="11"/>
      <c r="AD23" s="11"/>
      <c r="AE23" s="9"/>
      <c r="AF23" s="9"/>
      <c r="AG23" s="9"/>
    </row>
    <row r="24" spans="1:33" ht="16.5" customHeight="1">
      <c r="A24" s="39">
        <f t="shared" si="7"/>
        <v>15</v>
      </c>
      <c r="B24" s="193">
        <f>+'Ark1'!C2484</f>
        <v>2024</v>
      </c>
      <c r="C24" s="58">
        <f>+'Ark1'!H2484</f>
        <v>1</v>
      </c>
      <c r="D24" s="47">
        <f>+'Ark1'!J2484</f>
        <v>171</v>
      </c>
      <c r="E24" s="58" t="str">
        <f>VLOOKUP(D24,RNR!$A$1:$B$29,2)</f>
        <v>Prima</v>
      </c>
      <c r="F24" s="47">
        <f>+'Ark1'!Q2484</f>
        <v>0</v>
      </c>
      <c r="G24" s="254">
        <f t="shared" si="4"/>
        <v>-4</v>
      </c>
      <c r="H24" s="261">
        <f>+'Ark1'!R2484</f>
        <v>0</v>
      </c>
      <c r="I24" s="64" t="str">
        <f t="shared" si="0"/>
        <v/>
      </c>
      <c r="J24" s="96" t="str">
        <f>+IF(H24=0,"",'Ark1'!T2484)</f>
        <v/>
      </c>
      <c r="K24" s="99" t="str">
        <f>+IF(H24=0,"",'Ark1'!U2484)</f>
        <v/>
      </c>
      <c r="L24" s="93"/>
      <c r="M24" s="49" t="str">
        <f>+IF(H24&lt;5,"",'Ark1'!W2484)</f>
        <v/>
      </c>
      <c r="N24" s="49" t="str">
        <f t="shared" si="5"/>
        <v/>
      </c>
      <c r="O24" s="113"/>
      <c r="P24" s="91" t="str">
        <f>+IF(H24=0,"",'Ark1'!Y2484)</f>
        <v/>
      </c>
      <c r="Q24" s="91" t="str">
        <f t="shared" si="6"/>
        <v/>
      </c>
      <c r="R24" s="64" t="str">
        <f>+IF(H24=0,"",'Ark1'!AA2484)</f>
        <v/>
      </c>
      <c r="S24" s="49" t="str">
        <f>+IF(H24=0,"",'Ark1'!AB2484)</f>
        <v/>
      </c>
      <c r="T24" s="64" t="str">
        <f>+IF(H24=0,"",'Ark1'!AC2484)</f>
        <v/>
      </c>
      <c r="U24" s="64" t="str">
        <f t="shared" si="3"/>
        <v/>
      </c>
      <c r="V24" s="99" t="str">
        <f>+IF(H24=0,"",'Ark1'!V2484)</f>
        <v/>
      </c>
      <c r="W24" s="42"/>
      <c r="X24" s="53"/>
      <c r="Y24" s="4"/>
      <c r="Z24" s="5"/>
      <c r="AA24" s="5"/>
      <c r="AC24" s="11"/>
      <c r="AD24" s="11"/>
      <c r="AE24" s="9"/>
      <c r="AF24" s="9"/>
      <c r="AG24" s="9"/>
    </row>
    <row r="25" spans="1:33" ht="15.6">
      <c r="A25" s="39">
        <f t="shared" si="7"/>
        <v>16</v>
      </c>
      <c r="B25" s="47">
        <f>+'Ark1'!C2485</f>
        <v>2024</v>
      </c>
      <c r="C25" s="58">
        <f>+'Ark1'!H2485</f>
        <v>2</v>
      </c>
      <c r="D25" s="47">
        <f>+'Ark1'!J2485</f>
        <v>181</v>
      </c>
      <c r="E25" s="58" t="str">
        <f>VLOOKUP(D25,RNR!$A$1:$B$29,2)</f>
        <v>Horns</v>
      </c>
      <c r="F25" s="47">
        <f>+'Ark1'!Q2485</f>
        <v>3</v>
      </c>
      <c r="G25" s="254">
        <f t="shared" si="4"/>
        <v>-3</v>
      </c>
      <c r="H25" s="261">
        <f>+'Ark1'!R2485</f>
        <v>63</v>
      </c>
      <c r="I25" s="64">
        <f t="shared" si="0"/>
        <v>-1</v>
      </c>
      <c r="J25" s="96">
        <f>+IF(H25=0,"",'Ark1'!T2485)</f>
        <v>0.96937990460070789</v>
      </c>
      <c r="K25" s="99">
        <f>+IF(H25=0,"",'Ark1'!U2485)</f>
        <v>1.0058213949250456</v>
      </c>
      <c r="L25" s="93"/>
      <c r="M25" s="49">
        <f>+IF(H25&lt;5,"",'Ark1'!W2485)</f>
        <v>63.126984126984112</v>
      </c>
      <c r="N25" s="49">
        <f t="shared" si="5"/>
        <v>5.8830816879597236</v>
      </c>
      <c r="O25" s="113"/>
      <c r="P25" s="91">
        <f>+IF(H25=0,"",'Ark1'!Y2485)</f>
        <v>142.91111111111113</v>
      </c>
      <c r="Q25" s="91">
        <f t="shared" si="6"/>
        <v>-25.032791327913145</v>
      </c>
      <c r="R25" s="64">
        <f>+IF(H25=0,"",'Ark1'!AA2485)</f>
        <v>34.745538076503514</v>
      </c>
      <c r="S25" s="49">
        <f>+IF(H25=0,"",'Ark1'!AB2485)</f>
        <v>1.1884639077673929</v>
      </c>
      <c r="T25" s="64">
        <f>+IF(H25=0,"",'Ark1'!AC2485)</f>
        <v>-39.242158605096627</v>
      </c>
      <c r="U25" s="64">
        <f t="shared" si="3"/>
        <v>21</v>
      </c>
      <c r="V25" s="99">
        <f>+IF(H25=0,"",'Ark1'!V2485)</f>
        <v>0</v>
      </c>
      <c r="W25" s="42"/>
      <c r="X25" s="53"/>
      <c r="Y25" s="4"/>
      <c r="AC25" s="11"/>
      <c r="AD25" s="11"/>
      <c r="AE25" s="9"/>
      <c r="AF25" s="9"/>
      <c r="AG25" s="9"/>
    </row>
    <row r="26" spans="1:33" ht="17.25" customHeight="1">
      <c r="A26" s="39">
        <f t="shared" si="7"/>
        <v>17</v>
      </c>
      <c r="B26" s="47">
        <f>+'Ark1'!C2486</f>
        <v>2024</v>
      </c>
      <c r="C26" s="58">
        <f>+'Ark1'!H2486</f>
        <v>2</v>
      </c>
      <c r="D26" s="47">
        <f>+'Ark1'!J2486</f>
        <v>470</v>
      </c>
      <c r="E26" s="58" t="str">
        <f>VLOOKUP(D26,RNR!$A$1:$B$29,2)</f>
        <v>Jens Eide</v>
      </c>
      <c r="F26" s="47">
        <f>+'Ark1'!Q2486</f>
        <v>10</v>
      </c>
      <c r="G26" s="254">
        <f t="shared" si="4"/>
        <v>10</v>
      </c>
      <c r="H26" s="261">
        <f>+'Ark1'!R2486</f>
        <v>142</v>
      </c>
      <c r="I26" s="64">
        <f t="shared" si="0"/>
        <v>101</v>
      </c>
      <c r="J26" s="96">
        <f>+IF(H26=0,"",'Ark1'!T2486)</f>
        <v>2.1849515310047702</v>
      </c>
      <c r="K26" s="99">
        <f>+IF(H26=0,"",'Ark1'!U2486)</f>
        <v>2.775778376549261</v>
      </c>
      <c r="L26" s="93"/>
      <c r="M26" s="49">
        <f>+IF(H26&lt;5,"",'Ark1'!W2486)</f>
        <v>55.007042253521128</v>
      </c>
      <c r="N26" s="49">
        <f t="shared" si="5"/>
        <v>55.007042253521128</v>
      </c>
      <c r="O26" s="113"/>
      <c r="P26" s="91">
        <f>+IF(H26=0,"",'Ark1'!Y2486)</f>
        <v>174.97746478873228</v>
      </c>
      <c r="Q26" s="91">
        <f t="shared" si="6"/>
        <v>174.97746478873228</v>
      </c>
      <c r="R26" s="64">
        <f>+IF(H26=0,"",'Ark1'!AA2486)</f>
        <v>43.793551191551686</v>
      </c>
      <c r="S26" s="49">
        <f>+IF(H26=0,"",'Ark1'!AB2486)</f>
        <v>6.8087521129971309</v>
      </c>
      <c r="T26" s="64">
        <f>+IF(H26=0,"",'Ark1'!AC2486)</f>
        <v>-80.672139331698261</v>
      </c>
      <c r="U26" s="64">
        <f t="shared" si="3"/>
        <v>14.2</v>
      </c>
      <c r="V26" s="99">
        <f>+IF(H26=0,"",'Ark1'!V2486)</f>
        <v>6.4788732394366191</v>
      </c>
      <c r="W26" s="42"/>
      <c r="X26" s="53"/>
      <c r="Y26" s="4"/>
      <c r="AA26" s="5"/>
      <c r="AC26" s="11"/>
      <c r="AD26" s="11"/>
      <c r="AE26" s="9"/>
      <c r="AF26" s="9"/>
      <c r="AG26" s="9"/>
    </row>
    <row r="27" spans="1:33" ht="17.25" customHeight="1">
      <c r="A27" s="39">
        <f t="shared" si="7"/>
        <v>18</v>
      </c>
      <c r="B27" s="47">
        <f>+'Ark1'!C2487</f>
        <v>2024</v>
      </c>
      <c r="C27" s="58">
        <f>+'Ark1'!H2487</f>
        <v>1</v>
      </c>
      <c r="D27" s="47">
        <f>+'Ark1'!J2487</f>
        <v>643</v>
      </c>
      <c r="E27" s="58" t="str">
        <f>VLOOKUP(D27,RNR!$A$1:$B$29,2)</f>
        <v>Bjerka</v>
      </c>
      <c r="F27" s="47">
        <f>+'Ark1'!Q2487</f>
        <v>0</v>
      </c>
      <c r="G27" s="254">
        <f>+F27-F48</f>
        <v>-1</v>
      </c>
      <c r="H27" s="261">
        <f>+'Ark1'!R2487</f>
        <v>0</v>
      </c>
      <c r="I27" s="64" t="str">
        <f t="shared" si="0"/>
        <v/>
      </c>
      <c r="J27" s="96" t="str">
        <f>+IF(H27=0,"",'Ark1'!T2487)</f>
        <v/>
      </c>
      <c r="K27" s="99" t="str">
        <f>+IF(H27=0,"",'Ark1'!U2487)</f>
        <v/>
      </c>
      <c r="L27" s="93"/>
      <c r="M27" s="49" t="str">
        <f>+IF(H27&lt;5,"",'Ark1'!W2487)</f>
        <v/>
      </c>
      <c r="N27" s="49" t="str">
        <f>+IF(H27&lt;5,"",M27-M48)</f>
        <v/>
      </c>
      <c r="O27" s="113"/>
      <c r="P27" s="91" t="str">
        <f>+IF(H27=0,"",'Ark1'!Y2487)</f>
        <v/>
      </c>
      <c r="Q27" s="91" t="str">
        <f>+IF(H27=0,"",P27-P48)</f>
        <v/>
      </c>
      <c r="R27" s="64" t="str">
        <f>+IF(H27=0,"",'Ark1'!AA2487)</f>
        <v/>
      </c>
      <c r="S27" s="49" t="str">
        <f>+IF(H27=0,"",'Ark1'!AB2487)</f>
        <v/>
      </c>
      <c r="T27" s="64" t="str">
        <f>+IF(H27=0,"",'Ark1'!AC2487)</f>
        <v/>
      </c>
      <c r="U27" s="64" t="str">
        <f t="shared" si="3"/>
        <v/>
      </c>
      <c r="V27" s="99" t="str">
        <f>+IF(H27=0,"",'Ark1'!V2487)</f>
        <v/>
      </c>
      <c r="W27" s="42"/>
      <c r="X27" s="53"/>
      <c r="Y27" s="4"/>
      <c r="AA27" s="5"/>
      <c r="AC27" s="11"/>
      <c r="AD27" s="11"/>
      <c r="AE27" s="9"/>
      <c r="AF27" s="9"/>
      <c r="AG27" s="9"/>
    </row>
    <row r="28" spans="1:33" ht="16.649999999999999" customHeight="1">
      <c r="A28" s="39"/>
      <c r="B28" s="39"/>
      <c r="C28" s="39"/>
      <c r="D28" s="39"/>
      <c r="E28" s="39"/>
      <c r="F28" s="39"/>
      <c r="G28" s="39"/>
      <c r="H28" s="259"/>
      <c r="I28" s="39"/>
      <c r="J28" s="39"/>
      <c r="K28" s="39"/>
      <c r="L28" s="93"/>
      <c r="M28" s="39"/>
      <c r="N28" s="39"/>
      <c r="O28" s="113"/>
      <c r="P28" s="39"/>
      <c r="Q28" s="39"/>
      <c r="R28" s="39"/>
      <c r="S28" s="39"/>
      <c r="T28" s="39"/>
      <c r="U28" s="39"/>
      <c r="V28" s="39"/>
      <c r="W28" s="39"/>
      <c r="X28" s="53"/>
      <c r="Y28" s="4"/>
      <c r="AC28" s="50"/>
      <c r="AD28" s="50"/>
      <c r="AE28" s="9"/>
      <c r="AF28" s="9"/>
      <c r="AG28" s="9"/>
    </row>
    <row r="29" spans="1:33" ht="15.6">
      <c r="A29" s="39">
        <v>1</v>
      </c>
      <c r="B29" s="193">
        <f>+'Ark1'!C2488</f>
        <v>2023</v>
      </c>
      <c r="C29" s="204">
        <f>+'Ark1'!H2488</f>
        <v>1</v>
      </c>
      <c r="D29" s="193">
        <f>+'Ark1'!J2488</f>
        <v>103</v>
      </c>
      <c r="E29" s="204" t="str">
        <f>VLOOKUP(D29,RNR!$A$1:$B$29,2)</f>
        <v>Rudshøgda</v>
      </c>
      <c r="F29">
        <f>+'Ark1'!Q2488</f>
        <v>3</v>
      </c>
      <c r="H29" s="212">
        <f>+'Ark1'!R2488</f>
        <v>8</v>
      </c>
      <c r="I29" s="9">
        <f>+'Ark1'!S2488</f>
        <v>8</v>
      </c>
      <c r="J29" s="94">
        <f>+'Ark1'!T2488</f>
        <v>0.13547840812870449</v>
      </c>
      <c r="K29" s="94">
        <f>+'Ark1'!U2488</f>
        <v>0.15215776145265456</v>
      </c>
      <c r="M29" s="1">
        <f>+'Ark1'!W2488</f>
        <v>60</v>
      </c>
      <c r="N29" s="1"/>
      <c r="O29" s="271"/>
      <c r="P29" s="9">
        <f>+'Ark1'!Y2488</f>
        <v>154.79999999999995</v>
      </c>
      <c r="R29" s="9">
        <f>+'Ark1'!AA2488</f>
        <v>26.740465590561602</v>
      </c>
      <c r="S29" s="1">
        <f>+'Ark1'!AB2488</f>
        <v>0</v>
      </c>
      <c r="T29" s="9">
        <f>+'Ark1'!AC2488</f>
        <v>0</v>
      </c>
      <c r="U29" s="9">
        <f t="shared" ref="U29" si="8">+H29/F29</f>
        <v>2.6666666666666665</v>
      </c>
      <c r="V29" s="94">
        <f>+'Ark1'!V2488</f>
        <v>0</v>
      </c>
      <c r="W29" s="42"/>
      <c r="X29" s="53"/>
      <c r="Y29" s="4"/>
      <c r="Z29" s="4"/>
      <c r="AA29" s="4"/>
    </row>
    <row r="30" spans="1:33" ht="15.6">
      <c r="A30" s="39">
        <f>1+A29</f>
        <v>2</v>
      </c>
      <c r="B30" s="193">
        <f>+'Ark1'!C2489</f>
        <v>2023</v>
      </c>
      <c r="C30" s="204">
        <f>+'Ark1'!H2489</f>
        <v>2</v>
      </c>
      <c r="D30" s="193">
        <f>+'Ark1'!J2489</f>
        <v>106</v>
      </c>
      <c r="E30" s="204" t="str">
        <f>VLOOKUP(D30,RNR!$A$1:$B$29,2)</f>
        <v>Furuseth</v>
      </c>
      <c r="F30">
        <f>+'Ark1'!Q2489</f>
        <v>39</v>
      </c>
      <c r="H30" s="212">
        <f>+'Ark1'!R2489</f>
        <v>719</v>
      </c>
      <c r="I30" s="9">
        <f>+'Ark1'!S2489</f>
        <v>719</v>
      </c>
      <c r="J30" s="94">
        <f>+'Ark1'!T2489</f>
        <v>12.176121930567319</v>
      </c>
      <c r="K30" s="94">
        <f>+'Ark1'!U2489</f>
        <v>13.208974506571597</v>
      </c>
      <c r="M30" s="1">
        <f>+'Ark1'!W2489</f>
        <v>59.930458970792785</v>
      </c>
      <c r="N30" s="1"/>
      <c r="O30" s="271"/>
      <c r="P30" s="9">
        <f>+'Ark1'!Y2489</f>
        <v>149.5226703755217</v>
      </c>
      <c r="R30" s="9">
        <f>+'Ark1'!AA2489</f>
        <v>30.447705698440075</v>
      </c>
      <c r="S30" s="1">
        <f>+'Ark1'!AB2489</f>
        <v>4.251895257447563</v>
      </c>
      <c r="T30" s="9">
        <f>+'Ark1'!AC2489</f>
        <v>-65.902346332747911</v>
      </c>
      <c r="U30" s="9">
        <f t="shared" ref="U30:U46" si="9">+H30/F30</f>
        <v>18.435897435897434</v>
      </c>
      <c r="V30" s="94">
        <f>+'Ark1'!V2489</f>
        <v>4.7357440890125195</v>
      </c>
      <c r="W30" s="42"/>
      <c r="X30" s="53"/>
      <c r="Y30" s="4"/>
      <c r="Z30" s="4"/>
      <c r="AA30" s="4"/>
    </row>
    <row r="31" spans="1:33" ht="15.6">
      <c r="A31" s="39">
        <f t="shared" ref="A31:A46" si="10">1+A30</f>
        <v>3</v>
      </c>
      <c r="B31" s="193">
        <f>+'Ark1'!C2490</f>
        <v>2023</v>
      </c>
      <c r="C31" s="204">
        <f>+'Ark1'!H2490</f>
        <v>1</v>
      </c>
      <c r="D31" s="193">
        <f>+'Ark1'!J2490</f>
        <v>109</v>
      </c>
      <c r="E31" s="204" t="str">
        <f>VLOOKUP(D31,RNR!$A$1:$B$29,2)</f>
        <v>Tønsberg</v>
      </c>
      <c r="F31">
        <f>+'Ark1'!Q2490</f>
        <v>0</v>
      </c>
      <c r="H31" s="212">
        <f>+'Ark1'!R2490</f>
        <v>0</v>
      </c>
      <c r="I31" s="9">
        <f>+'Ark1'!S2490</f>
        <v>0</v>
      </c>
      <c r="J31" s="94">
        <f>+'Ark1'!T2490</f>
        <v>0</v>
      </c>
      <c r="K31" s="94">
        <f>+'Ark1'!U2490</f>
        <v>0</v>
      </c>
      <c r="M31" s="1">
        <f>+'Ark1'!W2490</f>
        <v>0</v>
      </c>
      <c r="N31" s="1"/>
      <c r="O31" s="271"/>
      <c r="P31" s="9">
        <f>+'Ark1'!Y2490</f>
        <v>0</v>
      </c>
      <c r="R31" s="9">
        <f>+'Ark1'!AA2490</f>
        <v>0</v>
      </c>
      <c r="S31" s="1">
        <f>+'Ark1'!AB2490</f>
        <v>0</v>
      </c>
      <c r="T31" s="9">
        <f>+'Ark1'!AC2490</f>
        <v>0</v>
      </c>
      <c r="U31" s="9" t="e">
        <f t="shared" si="9"/>
        <v>#DIV/0!</v>
      </c>
      <c r="V31" s="94">
        <f>+'Ark1'!V2490</f>
        <v>0</v>
      </c>
      <c r="W31" s="42"/>
      <c r="X31" s="53"/>
      <c r="Y31" s="4"/>
      <c r="Z31" s="1"/>
      <c r="AA31" s="18"/>
      <c r="AC31" s="1"/>
      <c r="AD31" s="5"/>
    </row>
    <row r="32" spans="1:33" ht="15.6">
      <c r="A32" s="39">
        <f t="shared" si="10"/>
        <v>4</v>
      </c>
      <c r="B32" s="193">
        <f>+'Ark1'!C2491</f>
        <v>2023</v>
      </c>
      <c r="C32" s="204">
        <f>+'Ark1'!H2491</f>
        <v>1</v>
      </c>
      <c r="D32" s="193">
        <f>+'Ark1'!J2491</f>
        <v>111</v>
      </c>
      <c r="E32" s="204" t="str">
        <f>VLOOKUP(D32,RNR!$A$1:$B$29,2)</f>
        <v>Forus</v>
      </c>
      <c r="F32">
        <f>+'Ark1'!Q2491</f>
        <v>0</v>
      </c>
      <c r="H32" s="212">
        <f>+'Ark1'!R2491</f>
        <v>0</v>
      </c>
      <c r="I32" s="9">
        <f>+'Ark1'!S2491</f>
        <v>0</v>
      </c>
      <c r="J32" s="94">
        <f>+'Ark1'!T2491</f>
        <v>0</v>
      </c>
      <c r="K32" s="94">
        <f>+'Ark1'!U2491</f>
        <v>0</v>
      </c>
      <c r="M32" s="1">
        <f>+'Ark1'!W2491</f>
        <v>0</v>
      </c>
      <c r="N32" s="1"/>
      <c r="O32" s="271"/>
      <c r="P32" s="9">
        <f>+'Ark1'!Y2491</f>
        <v>0</v>
      </c>
      <c r="R32" s="9">
        <f>+'Ark1'!AA2491</f>
        <v>0</v>
      </c>
      <c r="S32" s="1">
        <f>+'Ark1'!AB2491</f>
        <v>0</v>
      </c>
      <c r="T32" s="9">
        <f>+'Ark1'!AC2491</f>
        <v>0</v>
      </c>
      <c r="U32" s="9" t="e">
        <f t="shared" si="9"/>
        <v>#DIV/0!</v>
      </c>
      <c r="V32" s="94">
        <f>+'Ark1'!V2491</f>
        <v>0</v>
      </c>
      <c r="W32" s="42"/>
      <c r="X32" s="53"/>
      <c r="Y32" s="4"/>
      <c r="Z32" s="1"/>
      <c r="AA32" s="18"/>
    </row>
    <row r="33" spans="1:27" ht="15.6">
      <c r="A33" s="39">
        <f t="shared" si="10"/>
        <v>5</v>
      </c>
      <c r="B33" s="193">
        <f>+'Ark1'!C2492</f>
        <v>2023</v>
      </c>
      <c r="C33" s="204">
        <f>+'Ark1'!H2492</f>
        <v>1</v>
      </c>
      <c r="D33" s="193">
        <f>+'Ark1'!J2492</f>
        <v>113</v>
      </c>
      <c r="E33" s="204" t="str">
        <f>VLOOKUP(D33,RNR!$A$1:$B$29,2)</f>
        <v>Egersund</v>
      </c>
      <c r="F33">
        <f>+'Ark1'!Q2492</f>
        <v>3</v>
      </c>
      <c r="H33" s="212">
        <f>+'Ark1'!R2492</f>
        <v>6</v>
      </c>
      <c r="I33" s="9">
        <f>+'Ark1'!S2492</f>
        <v>6</v>
      </c>
      <c r="J33" s="94">
        <f>+'Ark1'!T2492</f>
        <v>0.10160880609652836</v>
      </c>
      <c r="K33" s="94">
        <f>+'Ark1'!U2492</f>
        <v>0.10854018610083582</v>
      </c>
      <c r="M33" s="1">
        <f>+'Ark1'!W2492</f>
        <v>59.83333333333335</v>
      </c>
      <c r="N33" s="1"/>
      <c r="O33" s="271"/>
      <c r="P33" s="9">
        <f>+'Ark1'!Y2492</f>
        <v>147.23333333333338</v>
      </c>
      <c r="R33" s="9">
        <f>+'Ark1'!AA2492</f>
        <v>31.030182439396295</v>
      </c>
      <c r="S33" s="1">
        <f>+'Ark1'!AB2492</f>
        <v>2.7938424357065563</v>
      </c>
      <c r="T33" s="9">
        <f>+'Ark1'!AC2492</f>
        <v>5.1586627513050658</v>
      </c>
      <c r="U33" s="9">
        <f t="shared" si="9"/>
        <v>2</v>
      </c>
      <c r="V33" s="94">
        <f>+'Ark1'!V2492</f>
        <v>7</v>
      </c>
      <c r="W33" s="42"/>
      <c r="X33" s="53"/>
      <c r="Y33" s="4"/>
      <c r="Z33" s="1"/>
      <c r="AA33" s="18"/>
    </row>
    <row r="34" spans="1:27" ht="15.6">
      <c r="A34" s="39">
        <f t="shared" si="10"/>
        <v>6</v>
      </c>
      <c r="B34" s="193">
        <f>+'Ark1'!C2493</f>
        <v>2023</v>
      </c>
      <c r="C34" s="204">
        <f>+'Ark1'!H2493</f>
        <v>1</v>
      </c>
      <c r="D34" s="193">
        <f>+'Ark1'!J2493</f>
        <v>116</v>
      </c>
      <c r="E34" s="204" t="str">
        <f>VLOOKUP(D34,RNR!$A$1:$B$29,2)</f>
        <v>Sandeid</v>
      </c>
      <c r="F34">
        <f>+'Ark1'!Q2493</f>
        <v>1</v>
      </c>
      <c r="H34" s="212">
        <f>+'Ark1'!R2493</f>
        <v>5</v>
      </c>
      <c r="I34" s="9">
        <f>+'Ark1'!S2493</f>
        <v>5</v>
      </c>
      <c r="J34" s="94">
        <f>+'Ark1'!T2493</f>
        <v>8.4674005080440304E-2</v>
      </c>
      <c r="K34" s="94">
        <f>+'Ark1'!U2493</f>
        <v>7.2282308674577425E-2</v>
      </c>
      <c r="M34" s="1">
        <f>+'Ark1'!W2493</f>
        <v>59.6</v>
      </c>
      <c r="N34" s="1"/>
      <c r="O34" s="271"/>
      <c r="P34" s="9">
        <f>+'Ark1'!Y2493</f>
        <v>117.66</v>
      </c>
      <c r="R34" s="9">
        <f>+'Ark1'!AA2493</f>
        <v>7.3812194114524354</v>
      </c>
      <c r="S34" s="1">
        <f>+'Ark1'!AB2493</f>
        <v>0.79999999999963611</v>
      </c>
      <c r="T34" s="9">
        <f>+'Ark1'!AC2493</f>
        <v>64.081552604476386</v>
      </c>
      <c r="U34" s="9">
        <f t="shared" si="9"/>
        <v>5</v>
      </c>
      <c r="V34" s="94">
        <f>+'Ark1'!V2493</f>
        <v>2.8</v>
      </c>
      <c r="W34" s="42"/>
      <c r="X34" s="53"/>
      <c r="Y34" s="4"/>
      <c r="Z34" s="1"/>
      <c r="AA34" s="18"/>
    </row>
    <row r="35" spans="1:27" ht="15.6">
      <c r="A35" s="39">
        <f t="shared" si="10"/>
        <v>7</v>
      </c>
      <c r="B35" s="193">
        <f>+'Ark1'!C2494</f>
        <v>2023</v>
      </c>
      <c r="C35" s="204">
        <f>+'Ark1'!H2494</f>
        <v>2</v>
      </c>
      <c r="D35" s="193">
        <f>+'Ark1'!J2494</f>
        <v>117</v>
      </c>
      <c r="E35" s="204" t="str">
        <f>VLOOKUP(D35,RNR!$A$1:$B$29,2)</f>
        <v>Jæren</v>
      </c>
      <c r="F35">
        <f>+'Ark1'!Q2494</f>
        <v>5</v>
      </c>
      <c r="H35" s="212">
        <f>+'Ark1'!R2494</f>
        <v>15</v>
      </c>
      <c r="I35" s="9">
        <f>+'Ark1'!S2494</f>
        <v>15</v>
      </c>
      <c r="J35" s="94">
        <f>+'Ark1'!T2494</f>
        <v>0.2540220152413209</v>
      </c>
      <c r="K35" s="94">
        <f>+'Ark1'!U2494</f>
        <v>0.23461340882900841</v>
      </c>
      <c r="M35" s="1">
        <f>+'Ark1'!W2494</f>
        <v>59</v>
      </c>
      <c r="N35" s="1"/>
      <c r="O35" s="271"/>
      <c r="P35" s="9">
        <f>+'Ark1'!Y2494</f>
        <v>127.3</v>
      </c>
      <c r="R35" s="9">
        <f>+'Ark1'!AA2494</f>
        <v>24.386471659508345</v>
      </c>
      <c r="S35" s="1">
        <f>+'Ark1'!AB2494</f>
        <v>1.5491933384829664</v>
      </c>
      <c r="T35" s="9">
        <f>+'Ark1'!AC2494</f>
        <v>-17.346332573597621</v>
      </c>
      <c r="U35" s="9">
        <f t="shared" si="9"/>
        <v>3</v>
      </c>
      <c r="V35" s="94">
        <f>+'Ark1'!V2494</f>
        <v>6.333333333333333</v>
      </c>
      <c r="W35" s="42"/>
      <c r="X35" s="53"/>
      <c r="Y35" s="4"/>
      <c r="Z35" s="11"/>
      <c r="AA35" s="18"/>
    </row>
    <row r="36" spans="1:27" ht="15.6">
      <c r="A36" s="39">
        <f t="shared" si="10"/>
        <v>8</v>
      </c>
      <c r="B36" s="193">
        <f>+'Ark1'!C2495</f>
        <v>2023</v>
      </c>
      <c r="C36" s="204">
        <f>+'Ark1'!H2495</f>
        <v>1</v>
      </c>
      <c r="D36" s="193">
        <f>+'Ark1'!J2495</f>
        <v>121</v>
      </c>
      <c r="E36" s="204" t="str">
        <f>VLOOKUP(D36,RNR!$A$1:$B$29,2)</f>
        <v>Steinkjer</v>
      </c>
      <c r="F36">
        <f>+'Ark1'!Q2495</f>
        <v>110</v>
      </c>
      <c r="H36" s="212">
        <f>+'Ark1'!R2495</f>
        <v>2017</v>
      </c>
      <c r="I36" s="9">
        <f>+'Ark1'!S2495</f>
        <v>2009</v>
      </c>
      <c r="J36" s="94">
        <f>+'Ark1'!T2495</f>
        <v>34.157493649449606</v>
      </c>
      <c r="K36" s="94">
        <f>+'Ark1'!U2495</f>
        <v>34.295111108708404</v>
      </c>
      <c r="M36" s="1">
        <f>+'Ark1'!W2495</f>
        <v>60.260328521652561</v>
      </c>
      <c r="N36" s="1"/>
      <c r="O36" s="271"/>
      <c r="P36" s="9">
        <f>+'Ark1'!Y2495</f>
        <v>138.38631631135351</v>
      </c>
      <c r="R36" s="9">
        <f>+'Ark1'!AA2495</f>
        <v>28.554807732031513</v>
      </c>
      <c r="S36" s="1">
        <f>+'Ark1'!AB2495</f>
        <v>4.4239521926750012</v>
      </c>
      <c r="T36" s="9">
        <f>+'Ark1'!AC2495</f>
        <v>-61.008274111661869</v>
      </c>
      <c r="U36" s="9">
        <f t="shared" si="9"/>
        <v>18.336363636363636</v>
      </c>
      <c r="V36" s="94">
        <f>+'Ark1'!V2495</f>
        <v>4.5314823996033695</v>
      </c>
      <c r="W36" s="42"/>
      <c r="X36" s="53"/>
      <c r="Y36" s="4"/>
      <c r="Z36" s="11"/>
      <c r="AA36" s="18"/>
    </row>
    <row r="37" spans="1:27" ht="15.6">
      <c r="A37" s="39">
        <f t="shared" si="10"/>
        <v>9</v>
      </c>
      <c r="B37" s="193">
        <f>+'Ark1'!C2496</f>
        <v>2023</v>
      </c>
      <c r="C37" s="204">
        <f>+'Ark1'!H2496</f>
        <v>1</v>
      </c>
      <c r="D37" s="193">
        <f>+'Ark1'!J2496</f>
        <v>134</v>
      </c>
      <c r="E37" s="204" t="str">
        <f>VLOOKUP(D37,RNR!$A$1:$B$29,2)</f>
        <v>Førde</v>
      </c>
      <c r="F37">
        <f>+'Ark1'!Q2496</f>
        <v>0</v>
      </c>
      <c r="H37" s="212">
        <f>+'Ark1'!R2496</f>
        <v>0</v>
      </c>
      <c r="I37" s="9">
        <f>+'Ark1'!S2496</f>
        <v>0</v>
      </c>
      <c r="J37" s="94">
        <f>+'Ark1'!T2496</f>
        <v>0</v>
      </c>
      <c r="K37" s="94">
        <f>+'Ark1'!U2496</f>
        <v>0</v>
      </c>
      <c r="M37" s="1">
        <f>+'Ark1'!W2496</f>
        <v>0</v>
      </c>
      <c r="N37" s="1"/>
      <c r="O37" s="271"/>
      <c r="P37" s="9">
        <f>+'Ark1'!Y2496</f>
        <v>0</v>
      </c>
      <c r="R37" s="9">
        <f>+'Ark1'!AA2496</f>
        <v>0</v>
      </c>
      <c r="S37" s="1">
        <f>+'Ark1'!AB2496</f>
        <v>0</v>
      </c>
      <c r="T37" s="9">
        <f>+'Ark1'!AC2496</f>
        <v>0</v>
      </c>
      <c r="U37" s="9" t="e">
        <f t="shared" si="9"/>
        <v>#DIV/0!</v>
      </c>
      <c r="V37" s="94">
        <f>+'Ark1'!V2496</f>
        <v>0</v>
      </c>
      <c r="W37" s="42"/>
      <c r="X37" s="53"/>
      <c r="Y37" s="4"/>
      <c r="Z37" s="11"/>
      <c r="AA37" s="18"/>
    </row>
    <row r="38" spans="1:27" ht="15.6">
      <c r="A38" s="39">
        <f t="shared" si="10"/>
        <v>10</v>
      </c>
      <c r="B38" s="193">
        <f>+'Ark1'!C2497</f>
        <v>2023</v>
      </c>
      <c r="C38" s="204">
        <f>+'Ark1'!H2497</f>
        <v>2</v>
      </c>
      <c r="D38" s="193">
        <f>+'Ark1'!J2497</f>
        <v>141</v>
      </c>
      <c r="E38" s="204" t="str">
        <f>VLOOKUP(D38,RNR!$A$1:$B$29,2)</f>
        <v>Ølen</v>
      </c>
      <c r="F38">
        <f>+'Ark1'!Q2497</f>
        <v>19</v>
      </c>
      <c r="H38" s="212">
        <f>+'Ark1'!R2497</f>
        <v>651</v>
      </c>
      <c r="I38" s="9">
        <f>+'Ark1'!S2497</f>
        <v>650</v>
      </c>
      <c r="J38" s="94">
        <f>+'Ark1'!T2497</f>
        <v>11.024555461473328</v>
      </c>
      <c r="K38" s="94">
        <f>+'Ark1'!U2497</f>
        <v>10.834237118163459</v>
      </c>
      <c r="M38" s="1">
        <f>+'Ark1'!W2497</f>
        <v>61.173846153846171</v>
      </c>
      <c r="N38" s="1"/>
      <c r="O38" s="271"/>
      <c r="P38" s="9">
        <f>+'Ark1'!Y2497</f>
        <v>135.45161290322579</v>
      </c>
      <c r="R38" s="9">
        <f>+'Ark1'!AA2497</f>
        <v>28.337235085796561</v>
      </c>
      <c r="S38" s="1">
        <f>+'Ark1'!AB2497</f>
        <v>3.3907919167187193</v>
      </c>
      <c r="T38" s="9">
        <f>+'Ark1'!AC2497</f>
        <v>-61.652963417246575</v>
      </c>
      <c r="U38" s="9">
        <f t="shared" si="9"/>
        <v>34.263157894736842</v>
      </c>
      <c r="V38" s="94">
        <f>+'Ark1'!V2497</f>
        <v>2.8294930875576023</v>
      </c>
      <c r="W38" s="42"/>
      <c r="X38" s="53"/>
      <c r="Y38" s="4"/>
      <c r="Z38" s="11"/>
      <c r="AA38" s="18"/>
    </row>
    <row r="39" spans="1:27" ht="15.6">
      <c r="A39" s="39">
        <f t="shared" si="10"/>
        <v>11</v>
      </c>
      <c r="B39" s="193">
        <f>+'Ark1'!C2498</f>
        <v>2023</v>
      </c>
      <c r="C39" s="204">
        <f>+'Ark1'!H2498</f>
        <v>2</v>
      </c>
      <c r="D39" s="193">
        <f>+'Ark1'!J2498</f>
        <v>143</v>
      </c>
      <c r="E39" s="204" t="str">
        <f>VLOOKUP(D39,RNR!$A$1:$B$29,2)</f>
        <v>Nordfjord</v>
      </c>
      <c r="F39">
        <f>+'Ark1'!Q2498</f>
        <v>7</v>
      </c>
      <c r="H39" s="212">
        <f>+'Ark1'!R2498</f>
        <v>37</v>
      </c>
      <c r="I39" s="9">
        <f>+'Ark1'!S2498</f>
        <v>37</v>
      </c>
      <c r="J39" s="94">
        <f>+'Ark1'!T2498</f>
        <v>0.62658763759525826</v>
      </c>
      <c r="K39" s="94">
        <f>+'Ark1'!U2498</f>
        <v>0.70580608903809305</v>
      </c>
      <c r="M39" s="1">
        <f>+'Ark1'!W2498</f>
        <v>60.756756756756758</v>
      </c>
      <c r="N39" s="1"/>
      <c r="O39" s="271"/>
      <c r="P39" s="9">
        <f>+'Ark1'!Y2498</f>
        <v>155.25675675675677</v>
      </c>
      <c r="R39" s="9">
        <f>+'Ark1'!AA2498</f>
        <v>28.781577634017889</v>
      </c>
      <c r="S39" s="1">
        <f>+'Ark1'!AB2498</f>
        <v>4.686988345584318</v>
      </c>
      <c r="T39" s="9">
        <f>+'Ark1'!AC2498</f>
        <v>-70.036207063752556</v>
      </c>
      <c r="U39" s="9">
        <f t="shared" si="9"/>
        <v>5.2857142857142856</v>
      </c>
      <c r="V39" s="94">
        <f>+'Ark1'!V2498</f>
        <v>3.5945945945945952</v>
      </c>
      <c r="W39" s="42"/>
      <c r="X39" s="53"/>
      <c r="Y39" s="4"/>
      <c r="Z39" s="11"/>
      <c r="AA39" s="18"/>
    </row>
    <row r="40" spans="1:27" ht="15.6">
      <c r="A40" s="39">
        <f t="shared" si="10"/>
        <v>12</v>
      </c>
      <c r="B40" s="193">
        <f>+'Ark1'!C2499</f>
        <v>2023</v>
      </c>
      <c r="C40" s="204">
        <f>+'Ark1'!H2499</f>
        <v>2</v>
      </c>
      <c r="D40" s="193">
        <f>+'Ark1'!J2499</f>
        <v>147</v>
      </c>
      <c r="E40" s="204" t="str">
        <f>VLOOKUP(D40,RNR!$A$1:$B$29,2)</f>
        <v>Midt-Norge</v>
      </c>
      <c r="F40">
        <f>+'Ark1'!Q2499</f>
        <v>24</v>
      </c>
      <c r="H40" s="212">
        <f>+'Ark1'!R2499</f>
        <v>967</v>
      </c>
      <c r="I40" s="9">
        <f>+'Ark1'!S2499</f>
        <v>962</v>
      </c>
      <c r="J40" s="94">
        <f>+'Ark1'!T2499</f>
        <v>16.375952582557147</v>
      </c>
      <c r="K40" s="94">
        <f>+'Ark1'!U2499</f>
        <v>15.540696365034112</v>
      </c>
      <c r="M40" s="1">
        <f>+'Ark1'!W2499</f>
        <v>60.656964656964647</v>
      </c>
      <c r="N40" s="1"/>
      <c r="O40" s="271"/>
      <c r="P40" s="9">
        <f>+'Ark1'!Y2499</f>
        <v>130.80093071354676</v>
      </c>
      <c r="R40" s="9">
        <f>+'Ark1'!AA2499</f>
        <v>26.339007187368459</v>
      </c>
      <c r="S40" s="1">
        <f>+'Ark1'!AB2499</f>
        <v>3.9205729481792062</v>
      </c>
      <c r="T40" s="9">
        <f>+'Ark1'!AC2499</f>
        <v>-58.518185432283289</v>
      </c>
      <c r="U40" s="9">
        <f t="shared" si="9"/>
        <v>40.291666666666664</v>
      </c>
      <c r="V40" s="94">
        <f>+'Ark1'!V2499</f>
        <v>3.8366080661840738</v>
      </c>
      <c r="W40" s="42"/>
      <c r="X40" s="53"/>
      <c r="Y40" s="4"/>
      <c r="Z40" s="11"/>
      <c r="AA40" s="18"/>
    </row>
    <row r="41" spans="1:27" ht="15.6">
      <c r="A41" s="39">
        <f t="shared" si="10"/>
        <v>13</v>
      </c>
      <c r="B41" s="193">
        <f>+'Ark1'!C2500</f>
        <v>2023</v>
      </c>
      <c r="C41" s="204">
        <f>+'Ark1'!H2500</f>
        <v>1</v>
      </c>
      <c r="D41" s="193">
        <f>+'Ark1'!J2500</f>
        <v>155</v>
      </c>
      <c r="E41" s="204" t="str">
        <f>VLOOKUP(D41,RNR!$A$1:$B$29,2)</f>
        <v>Målselv</v>
      </c>
      <c r="F41">
        <f>+'Ark1'!Q2500</f>
        <v>0</v>
      </c>
      <c r="H41" s="212">
        <f>+'Ark1'!R2500</f>
        <v>0</v>
      </c>
      <c r="I41" s="9">
        <f>+'Ark1'!S2500</f>
        <v>0</v>
      </c>
      <c r="J41" s="94">
        <f>+'Ark1'!T2500</f>
        <v>0</v>
      </c>
      <c r="K41" s="94">
        <f>+'Ark1'!U2500</f>
        <v>0</v>
      </c>
      <c r="M41" s="1">
        <f>+'Ark1'!W2500</f>
        <v>0</v>
      </c>
      <c r="N41" s="1"/>
      <c r="O41" s="271"/>
      <c r="P41" s="9">
        <f>+'Ark1'!Y2500</f>
        <v>0</v>
      </c>
      <c r="R41" s="9">
        <f>+'Ark1'!AA2500</f>
        <v>0</v>
      </c>
      <c r="S41" s="1">
        <f>+'Ark1'!AB2500</f>
        <v>0</v>
      </c>
      <c r="T41" s="9">
        <f>+'Ark1'!AC2500</f>
        <v>0</v>
      </c>
      <c r="U41" s="9" t="e">
        <f t="shared" si="9"/>
        <v>#DIV/0!</v>
      </c>
      <c r="V41" s="94">
        <f>+'Ark1'!V2500</f>
        <v>0</v>
      </c>
      <c r="W41" s="42"/>
      <c r="X41" s="53"/>
      <c r="Y41" s="4"/>
      <c r="Z41" s="11"/>
      <c r="AA41" s="18"/>
    </row>
    <row r="42" spans="1:27" ht="15.6">
      <c r="A42" s="39">
        <f t="shared" si="10"/>
        <v>14</v>
      </c>
      <c r="B42" s="193">
        <f>+'Ark1'!C2501</f>
        <v>2023</v>
      </c>
      <c r="C42" s="204">
        <f>+'Ark1'!H2501</f>
        <v>2</v>
      </c>
      <c r="D42" s="193">
        <f>+'Ark1'!J2501</f>
        <v>160</v>
      </c>
      <c r="E42" s="204" t="str">
        <f>VLOOKUP(D42,RNR!$A$1:$B$29,2)</f>
        <v>Oslo</v>
      </c>
      <c r="F42">
        <f>+'Ark1'!Q2501</f>
        <v>33</v>
      </c>
      <c r="H42" s="212">
        <f>+'Ark1'!R2501</f>
        <v>1372</v>
      </c>
      <c r="I42" s="9">
        <f>+'Ark1'!S2501</f>
        <v>1372</v>
      </c>
      <c r="J42" s="94">
        <f>+'Ark1'!T2501</f>
        <v>23.234546994072808</v>
      </c>
      <c r="K42" s="94">
        <f>+'Ark1'!U2501</f>
        <v>22.745902067362479</v>
      </c>
      <c r="M42" s="1">
        <f>+'Ark1'!W2501</f>
        <v>58.475947521865905</v>
      </c>
      <c r="N42" s="1"/>
      <c r="O42" s="271"/>
      <c r="P42" s="9">
        <f>+'Ark1'!Y2501</f>
        <v>134.93228862973749</v>
      </c>
      <c r="R42" s="9">
        <f>+'Ark1'!AA2501</f>
        <v>30.3085014824083</v>
      </c>
      <c r="S42" s="1">
        <f>+'Ark1'!AB2501</f>
        <v>3.309607697439132</v>
      </c>
      <c r="T42" s="9">
        <f>+'Ark1'!AC2501</f>
        <v>-59.75622765305944</v>
      </c>
      <c r="U42" s="9">
        <f t="shared" si="9"/>
        <v>41.575757575757578</v>
      </c>
      <c r="V42" s="94">
        <f>+'Ark1'!V2501</f>
        <v>8.1319241982507311</v>
      </c>
      <c r="W42" s="42"/>
      <c r="X42" s="53"/>
      <c r="Y42" s="4"/>
      <c r="Z42" s="11"/>
      <c r="AA42" s="18"/>
    </row>
    <row r="43" spans="1:27" ht="15.6">
      <c r="A43" s="39">
        <f t="shared" si="10"/>
        <v>15</v>
      </c>
      <c r="B43" s="193">
        <f>+'Ark1'!C2502</f>
        <v>2023</v>
      </c>
      <c r="C43" s="204">
        <f>+'Ark1'!H2502</f>
        <v>1</v>
      </c>
      <c r="D43" s="193">
        <f>+'Ark1'!J2502</f>
        <v>171</v>
      </c>
      <c r="E43" s="204" t="str">
        <f>VLOOKUP(D43,RNR!$A$1:$B$29,2)</f>
        <v>Prima</v>
      </c>
      <c r="F43">
        <f>+'Ark1'!Q2502</f>
        <v>2</v>
      </c>
      <c r="H43" s="212">
        <f>+'Ark1'!R2502</f>
        <v>3</v>
      </c>
      <c r="I43" s="9">
        <f>+'Ark1'!S2502</f>
        <v>3</v>
      </c>
      <c r="J43" s="94">
        <f>+'Ark1'!T2502</f>
        <v>5.0804403048264175E-2</v>
      </c>
      <c r="K43" s="94">
        <f>+'Ark1'!U2502</f>
        <v>5.1050993123044251E-2</v>
      </c>
      <c r="M43" s="1">
        <f>+'Ark1'!W2502</f>
        <v>56.66666666666665</v>
      </c>
      <c r="N43" s="1"/>
      <c r="O43" s="271"/>
      <c r="P43" s="9">
        <f>+'Ark1'!Y2502</f>
        <v>138.5</v>
      </c>
      <c r="R43" s="9">
        <f>+'Ark1'!AA2502</f>
        <v>12.370125302518128</v>
      </c>
      <c r="S43" s="1">
        <f>+'Ark1'!AB2502</f>
        <v>2.0548046676564238</v>
      </c>
      <c r="T43" s="9">
        <f>+'Ark1'!AC2502</f>
        <v>26.096795315768595</v>
      </c>
      <c r="U43" s="9">
        <f t="shared" si="9"/>
        <v>1.5</v>
      </c>
      <c r="V43" s="94">
        <f>+'Ark1'!V2502</f>
        <v>13</v>
      </c>
      <c r="W43" s="42"/>
      <c r="X43" s="53"/>
      <c r="Y43" s="4"/>
      <c r="Z43" s="11"/>
      <c r="AA43" s="18"/>
    </row>
    <row r="44" spans="1:27" ht="15.6">
      <c r="A44" s="39">
        <f t="shared" si="10"/>
        <v>16</v>
      </c>
      <c r="B44" s="193">
        <f>+'Ark1'!C2503</f>
        <v>2023</v>
      </c>
      <c r="C44" s="204">
        <f>+'Ark1'!H2503</f>
        <v>2</v>
      </c>
      <c r="D44" s="193">
        <f>+'Ark1'!J2503</f>
        <v>181</v>
      </c>
      <c r="E44" s="204" t="str">
        <f>VLOOKUP(D44,RNR!$A$1:$B$29,2)</f>
        <v>Horns</v>
      </c>
      <c r="F44">
        <f>+'Ark1'!Q2503</f>
        <v>4</v>
      </c>
      <c r="H44" s="212">
        <f>+'Ark1'!R2503</f>
        <v>64</v>
      </c>
      <c r="I44" s="9">
        <f>+'Ark1'!S2503</f>
        <v>64</v>
      </c>
      <c r="J44" s="94">
        <f>+'Ark1'!T2503</f>
        <v>1.0838272650296359</v>
      </c>
      <c r="K44" s="94">
        <f>+'Ark1'!U2503</f>
        <v>1.2046068514487371</v>
      </c>
      <c r="M44" s="1">
        <f>+'Ark1'!W2503</f>
        <v>62.484375</v>
      </c>
      <c r="N44" s="1"/>
      <c r="O44" s="271"/>
      <c r="P44" s="9">
        <f>+'Ark1'!Y2503</f>
        <v>153.19062500000001</v>
      </c>
      <c r="R44" s="9">
        <f>+'Ark1'!AA2503</f>
        <v>39.796858068312027</v>
      </c>
      <c r="S44" s="1">
        <f>+'Ark1'!AB2503</f>
        <v>1.6392851671917856</v>
      </c>
      <c r="T44" s="9">
        <f>+'Ark1'!AC2503</f>
        <v>-80.601240502248416</v>
      </c>
      <c r="U44" s="9">
        <f t="shared" si="9"/>
        <v>16</v>
      </c>
      <c r="V44" s="94">
        <f>+'Ark1'!V2503</f>
        <v>0.875</v>
      </c>
      <c r="W44" s="42"/>
      <c r="X44" s="53"/>
      <c r="Y44" s="4"/>
      <c r="Z44" s="11"/>
      <c r="AA44" s="18"/>
    </row>
    <row r="45" spans="1:27" ht="15.6">
      <c r="A45" s="39">
        <f t="shared" si="10"/>
        <v>17</v>
      </c>
      <c r="B45" s="193">
        <f>+'Ark1'!C2504</f>
        <v>2023</v>
      </c>
      <c r="C45" s="204">
        <f>+'Ark1'!H2504</f>
        <v>2</v>
      </c>
      <c r="D45" s="193">
        <f>+'Ark1'!J2504</f>
        <v>470</v>
      </c>
      <c r="E45" s="204" t="str">
        <f>VLOOKUP(D45,RNR!$A$1:$B$29,2)</f>
        <v>Jens Eide</v>
      </c>
      <c r="F45">
        <f>+'Ark1'!Q2504</f>
        <v>6</v>
      </c>
      <c r="H45" s="212">
        <f>+'Ark1'!R2504</f>
        <v>41</v>
      </c>
      <c r="I45" s="9">
        <f>+'Ark1'!S2504</f>
        <v>41</v>
      </c>
      <c r="J45" s="94">
        <f>+'Ark1'!T2504</f>
        <v>0.69432684165961045</v>
      </c>
      <c r="K45" s="94">
        <f>+'Ark1'!U2504</f>
        <v>0.84602123549301012</v>
      </c>
      <c r="M45" s="1">
        <f>+'Ark1'!W2504</f>
        <v>57.243902439024389</v>
      </c>
      <c r="N45" s="1"/>
      <c r="O45" s="271"/>
      <c r="P45" s="9">
        <f>+'Ark1'!Y2504</f>
        <v>167.94390243902427</v>
      </c>
      <c r="R45" s="9">
        <f>+'Ark1'!AA2504</f>
        <v>30.59678006955378</v>
      </c>
      <c r="S45" s="1">
        <f>+'Ark1'!AB2504</f>
        <v>5.5602267360545188</v>
      </c>
      <c r="T45" s="9">
        <f>+'Ark1'!AC2504</f>
        <v>-62.78651829490839</v>
      </c>
      <c r="U45" s="9">
        <f t="shared" si="9"/>
        <v>6.833333333333333</v>
      </c>
      <c r="V45" s="94">
        <f>+'Ark1'!V2504</f>
        <v>5.7804878048780477</v>
      </c>
      <c r="W45" s="42"/>
      <c r="X45" s="53"/>
      <c r="Y45" s="4"/>
      <c r="Z45" s="11"/>
      <c r="AA45" s="18"/>
    </row>
    <row r="46" spans="1:27" ht="15.6">
      <c r="A46" s="39">
        <f t="shared" si="10"/>
        <v>18</v>
      </c>
      <c r="B46" s="193">
        <f>+'Ark1'!C2505</f>
        <v>2023</v>
      </c>
      <c r="C46" s="204">
        <f>+'Ark1'!H2505</f>
        <v>1</v>
      </c>
      <c r="D46" s="193">
        <f>+'Ark1'!J2505</f>
        <v>643</v>
      </c>
      <c r="E46" s="204" t="str">
        <f>VLOOKUP(D46,RNR!$A$1:$B$29,2)</f>
        <v>Bjerka</v>
      </c>
      <c r="F46">
        <f>+'Ark1'!Q2505</f>
        <v>0</v>
      </c>
      <c r="H46" s="212">
        <f>+'Ark1'!R2505</f>
        <v>0</v>
      </c>
      <c r="I46" s="9">
        <f>+'Ark1'!S2505</f>
        <v>0</v>
      </c>
      <c r="J46" s="94">
        <f>+'Ark1'!T2505</f>
        <v>0</v>
      </c>
      <c r="K46" s="94">
        <f>+'Ark1'!U2505</f>
        <v>0</v>
      </c>
      <c r="M46" s="1">
        <f>+'Ark1'!W2505</f>
        <v>0</v>
      </c>
      <c r="N46" s="1"/>
      <c r="O46" s="271"/>
      <c r="P46" s="9">
        <f>+'Ark1'!Y2505</f>
        <v>0</v>
      </c>
      <c r="R46" s="9">
        <f>+'Ark1'!AA2505</f>
        <v>0</v>
      </c>
      <c r="S46" s="1">
        <f>+'Ark1'!AB2505</f>
        <v>0</v>
      </c>
      <c r="T46" s="9">
        <f>+'Ark1'!AC2505</f>
        <v>0</v>
      </c>
      <c r="U46" s="9" t="e">
        <f t="shared" si="9"/>
        <v>#DIV/0!</v>
      </c>
      <c r="V46" s="94">
        <f>+'Ark1'!V2505</f>
        <v>0</v>
      </c>
      <c r="W46" s="42"/>
      <c r="X46" s="53"/>
      <c r="Y46" s="4"/>
      <c r="Z46" s="11"/>
      <c r="AA46" s="18"/>
    </row>
    <row r="47" spans="1:27" ht="15.6">
      <c r="A47" s="39"/>
      <c r="B47" s="39"/>
      <c r="C47" s="39"/>
      <c r="D47" s="39"/>
      <c r="E47" s="39"/>
      <c r="F47" s="39"/>
      <c r="G47" s="39"/>
      <c r="H47" s="259"/>
      <c r="I47" s="39"/>
      <c r="J47" s="39"/>
      <c r="K47" s="39"/>
      <c r="L47" s="39"/>
      <c r="M47" s="39"/>
      <c r="N47" s="39"/>
      <c r="O47" s="113"/>
      <c r="P47" s="39"/>
      <c r="Q47" s="39"/>
      <c r="R47" s="39"/>
      <c r="S47" s="39"/>
      <c r="T47" s="39"/>
      <c r="U47" s="39"/>
      <c r="V47" s="39"/>
      <c r="W47" s="39"/>
      <c r="X47" s="53"/>
      <c r="Y47" s="4"/>
      <c r="Z47" s="11"/>
      <c r="AA47" s="18"/>
    </row>
    <row r="48" spans="1:27" ht="15.6">
      <c r="A48" s="39"/>
      <c r="B48">
        <f>+'Ark1'!C2506</f>
        <v>2022</v>
      </c>
      <c r="C48" s="4">
        <f>+'Ark1'!H2506</f>
        <v>1</v>
      </c>
      <c r="D48">
        <f>+'Ark1'!J2506</f>
        <v>103</v>
      </c>
      <c r="E48" s="4" t="str">
        <f>VLOOKUP(D48,RNR!$A$1:$B$29,2)</f>
        <v>Rudshøgda</v>
      </c>
      <c r="F48">
        <f>+'Ark1'!Q2506</f>
        <v>1</v>
      </c>
      <c r="H48" s="212">
        <f>+'Ark1'!R2506</f>
        <v>6</v>
      </c>
      <c r="I48" s="9">
        <f>+'Ark1'!S2506</f>
        <v>6</v>
      </c>
      <c r="J48" s="94">
        <f>+'Ark1'!T2506</f>
        <v>8.9780038904683584E-2</v>
      </c>
      <c r="K48" s="94">
        <f>+'Ark1'!U2506</f>
        <v>8.5757675707223105E-2</v>
      </c>
      <c r="M48" s="1">
        <f>+'Ark1'!W2506</f>
        <v>61.5</v>
      </c>
      <c r="N48" s="1"/>
      <c r="O48" s="113"/>
      <c r="P48" s="9">
        <f>+'Ark1'!Y2506</f>
        <v>130.18333333333331</v>
      </c>
      <c r="R48" s="9">
        <f>+'Ark1'!AA2506</f>
        <v>28.722431226404957</v>
      </c>
      <c r="S48" s="1">
        <f>+'Ark1'!AB2506</f>
        <v>3.2532035493238558</v>
      </c>
      <c r="T48" s="9">
        <f>+'Ark1'!AC2506</f>
        <v>-60.903665424839858</v>
      </c>
      <c r="U48" s="9">
        <f t="shared" ref="U48" si="11">+H48/F48</f>
        <v>6</v>
      </c>
      <c r="V48" s="94">
        <f>+'Ark1'!V2506</f>
        <v>2.3333333333333339</v>
      </c>
      <c r="W48" s="42"/>
      <c r="X48" s="53"/>
      <c r="Y48" s="4"/>
      <c r="Z48" s="11"/>
      <c r="AA48" s="18"/>
    </row>
    <row r="49" spans="1:27" ht="15.6">
      <c r="A49" s="39"/>
      <c r="B49">
        <f>+'Ark1'!C2507</f>
        <v>2022</v>
      </c>
      <c r="C49" s="4">
        <f>+'Ark1'!H2507</f>
        <v>2</v>
      </c>
      <c r="D49">
        <f>+'Ark1'!J2507</f>
        <v>106</v>
      </c>
      <c r="E49" s="4" t="str">
        <f>VLOOKUP(D49,RNR!$A$1:$B$29,2)</f>
        <v>Furuseth</v>
      </c>
      <c r="F49">
        <f>+'Ark1'!Q2507</f>
        <v>40</v>
      </c>
      <c r="H49" s="212">
        <f>+'Ark1'!R2507</f>
        <v>1187</v>
      </c>
      <c r="I49" s="9">
        <f>+'Ark1'!S2507</f>
        <v>1187</v>
      </c>
      <c r="J49" s="94">
        <f>+'Ark1'!T2507</f>
        <v>17.761484363309894</v>
      </c>
      <c r="K49" s="94">
        <f>+'Ark1'!U2507</f>
        <v>17.950560409008901</v>
      </c>
      <c r="M49" s="1">
        <f>+'Ark1'!W2507</f>
        <v>60.241786015164273</v>
      </c>
      <c r="N49" s="1"/>
      <c r="O49" s="113"/>
      <c r="P49" s="9">
        <f>+'Ark1'!Y2507</f>
        <v>137.74026958719455</v>
      </c>
      <c r="R49" s="9">
        <f>+'Ark1'!AA2507</f>
        <v>28.949701828941961</v>
      </c>
      <c r="S49" s="1">
        <f>+'Ark1'!AB2507</f>
        <v>4.1315364503184249</v>
      </c>
      <c r="T49" s="9">
        <f>+'Ark1'!AC2507</f>
        <v>-57.41587248493132</v>
      </c>
      <c r="U49" s="9">
        <f t="shared" ref="U49:U65" si="12">+H49/F49</f>
        <v>29.675000000000001</v>
      </c>
      <c r="V49" s="94">
        <f>+'Ark1'!V2507</f>
        <v>4.1617523167649537</v>
      </c>
      <c r="W49" s="42"/>
      <c r="X49" s="53"/>
      <c r="Y49" s="4"/>
      <c r="Z49" s="11"/>
      <c r="AA49" s="18"/>
    </row>
    <row r="50" spans="1:27" ht="15.6">
      <c r="A50" s="39"/>
      <c r="B50">
        <f>+'Ark1'!C2508</f>
        <v>2022</v>
      </c>
      <c r="C50" s="4">
        <f>+'Ark1'!H2508</f>
        <v>1</v>
      </c>
      <c r="D50">
        <f>+'Ark1'!J2508</f>
        <v>109</v>
      </c>
      <c r="E50" s="4" t="str">
        <f>VLOOKUP(D50,RNR!$A$1:$B$29,2)</f>
        <v>Tønsberg</v>
      </c>
      <c r="F50">
        <f>+'Ark1'!Q2508</f>
        <v>0</v>
      </c>
      <c r="H50" s="212">
        <f>+'Ark1'!R2508</f>
        <v>0</v>
      </c>
      <c r="I50" s="9">
        <f>+'Ark1'!S2508</f>
        <v>0</v>
      </c>
      <c r="J50" s="94">
        <f>+'Ark1'!T2508</f>
        <v>0</v>
      </c>
      <c r="K50" s="94">
        <f>+'Ark1'!U2508</f>
        <v>0</v>
      </c>
      <c r="M50" s="1">
        <f>+'Ark1'!W2508</f>
        <v>0</v>
      </c>
      <c r="N50" s="1"/>
      <c r="O50" s="113"/>
      <c r="P50" s="9">
        <f>+'Ark1'!Y2508</f>
        <v>0</v>
      </c>
      <c r="R50" s="9">
        <f>+'Ark1'!AA2508</f>
        <v>0</v>
      </c>
      <c r="S50" s="1">
        <f>+'Ark1'!AB2508</f>
        <v>0</v>
      </c>
      <c r="T50" s="9">
        <f>+'Ark1'!AC2508</f>
        <v>0</v>
      </c>
      <c r="U50" s="9" t="e">
        <f t="shared" si="12"/>
        <v>#DIV/0!</v>
      </c>
      <c r="V50" s="94">
        <f>+'Ark1'!V2508</f>
        <v>0</v>
      </c>
      <c r="W50" s="42"/>
      <c r="X50" s="53"/>
      <c r="Y50" s="4"/>
      <c r="Z50" s="11"/>
      <c r="AA50" s="18"/>
    </row>
    <row r="51" spans="1:27" ht="15.6">
      <c r="A51" s="39"/>
      <c r="B51">
        <f>+'Ark1'!C2509</f>
        <v>2022</v>
      </c>
      <c r="C51" s="4">
        <f>+'Ark1'!H2509</f>
        <v>1</v>
      </c>
      <c r="D51">
        <f>+'Ark1'!J2509</f>
        <v>111</v>
      </c>
      <c r="E51" s="4" t="str">
        <f>VLOOKUP(D51,RNR!$A$1:$B$29,2)</f>
        <v>Forus</v>
      </c>
      <c r="F51">
        <f>+'Ark1'!Q2509</f>
        <v>0</v>
      </c>
      <c r="H51" s="212">
        <f>+'Ark1'!R2509</f>
        <v>0</v>
      </c>
      <c r="I51" s="9">
        <f>+'Ark1'!S2509</f>
        <v>0</v>
      </c>
      <c r="J51" s="94">
        <f>+'Ark1'!T2509</f>
        <v>0</v>
      </c>
      <c r="K51" s="94">
        <f>+'Ark1'!U2509</f>
        <v>0</v>
      </c>
      <c r="M51" s="1">
        <f>+'Ark1'!W2509</f>
        <v>0</v>
      </c>
      <c r="N51" s="1"/>
      <c r="O51" s="113"/>
      <c r="P51" s="9">
        <f>+'Ark1'!Y2509</f>
        <v>0</v>
      </c>
      <c r="R51" s="9">
        <f>+'Ark1'!AA2509</f>
        <v>0</v>
      </c>
      <c r="S51" s="1">
        <f>+'Ark1'!AB2509</f>
        <v>0</v>
      </c>
      <c r="T51" s="9">
        <f>+'Ark1'!AC2509</f>
        <v>0</v>
      </c>
      <c r="U51" s="9" t="e">
        <f t="shared" si="12"/>
        <v>#DIV/0!</v>
      </c>
      <c r="V51" s="94">
        <f>+'Ark1'!V2509</f>
        <v>0</v>
      </c>
      <c r="W51" s="42"/>
      <c r="X51" s="53"/>
      <c r="Y51" s="4"/>
      <c r="Z51" s="5"/>
      <c r="AA51" s="18"/>
    </row>
    <row r="52" spans="1:27" ht="15.6">
      <c r="A52" s="39"/>
      <c r="B52">
        <f>+'Ark1'!C2510</f>
        <v>2022</v>
      </c>
      <c r="C52" s="4">
        <f>+'Ark1'!H2510</f>
        <v>1</v>
      </c>
      <c r="D52">
        <f>+'Ark1'!J2510</f>
        <v>113</v>
      </c>
      <c r="E52" s="4" t="str">
        <f>VLOOKUP(D52,RNR!$A$1:$B$29,2)</f>
        <v>Egersund</v>
      </c>
      <c r="F52">
        <f>+'Ark1'!Q2510</f>
        <v>3</v>
      </c>
      <c r="H52" s="212">
        <f>+'Ark1'!R2510</f>
        <v>5</v>
      </c>
      <c r="I52" s="9">
        <f>+'Ark1'!S2510</f>
        <v>5</v>
      </c>
      <c r="J52" s="94">
        <f>+'Ark1'!T2510</f>
        <v>7.481669908723626E-2</v>
      </c>
      <c r="K52" s="94">
        <f>+'Ark1'!U2510</f>
        <v>7.4196693436104674E-2</v>
      </c>
      <c r="M52" s="1">
        <f>+'Ark1'!W2510</f>
        <v>59</v>
      </c>
      <c r="N52" s="1"/>
      <c r="O52" s="113"/>
      <c r="P52" s="9">
        <f>+'Ark1'!Y2510</f>
        <v>135.16000000000003</v>
      </c>
      <c r="R52" s="9">
        <f>+'Ark1'!AA2510</f>
        <v>16.885686246048657</v>
      </c>
      <c r="S52" s="1">
        <f>+'Ark1'!AB2510</f>
        <v>0.63245553203367599</v>
      </c>
      <c r="T52" s="9">
        <f>+'Ark1'!AC2510</f>
        <v>-29.214999485252775</v>
      </c>
      <c r="U52" s="9">
        <f t="shared" si="12"/>
        <v>1.6666666666666667</v>
      </c>
      <c r="V52" s="94">
        <f>+'Ark1'!V2510</f>
        <v>11.2</v>
      </c>
      <c r="W52" s="42"/>
      <c r="X52" s="53"/>
      <c r="Y52" s="4"/>
      <c r="Z52" s="5"/>
      <c r="AA52" s="18"/>
    </row>
    <row r="53" spans="1:27" ht="15.6">
      <c r="A53" s="39"/>
      <c r="B53">
        <f>+'Ark1'!C2511</f>
        <v>2022</v>
      </c>
      <c r="C53" s="4">
        <f>+'Ark1'!H2511</f>
        <v>1</v>
      </c>
      <c r="D53">
        <f>+'Ark1'!J2511</f>
        <v>116</v>
      </c>
      <c r="E53" s="4" t="str">
        <f>VLOOKUP(D53,RNR!$A$1:$B$29,2)</f>
        <v>Sandeid</v>
      </c>
      <c r="F53">
        <f>+'Ark1'!Q2511</f>
        <v>0</v>
      </c>
      <c r="H53" s="212">
        <f>+'Ark1'!R2511</f>
        <v>0</v>
      </c>
      <c r="I53" s="9">
        <f>+'Ark1'!S2511</f>
        <v>0</v>
      </c>
      <c r="J53" s="94">
        <f>+'Ark1'!T2511</f>
        <v>0</v>
      </c>
      <c r="K53" s="94">
        <f>+'Ark1'!U2511</f>
        <v>0</v>
      </c>
      <c r="M53" s="1">
        <f>+'Ark1'!W2511</f>
        <v>0</v>
      </c>
      <c r="N53" s="1"/>
      <c r="O53" s="113"/>
      <c r="P53" s="9">
        <f>+'Ark1'!Y2511</f>
        <v>0</v>
      </c>
      <c r="R53" s="9">
        <f>+'Ark1'!AA2511</f>
        <v>0</v>
      </c>
      <c r="S53" s="1">
        <f>+'Ark1'!AB2511</f>
        <v>0</v>
      </c>
      <c r="T53" s="9">
        <f>+'Ark1'!AC2511</f>
        <v>0</v>
      </c>
      <c r="U53" s="9" t="e">
        <f t="shared" si="12"/>
        <v>#DIV/0!</v>
      </c>
      <c r="V53" s="94">
        <f>+'Ark1'!V2511</f>
        <v>0</v>
      </c>
      <c r="W53" s="42"/>
      <c r="X53" s="53"/>
      <c r="Y53" s="4"/>
      <c r="Z53" s="5"/>
      <c r="AA53" s="18"/>
    </row>
    <row r="54" spans="1:27" ht="15.6">
      <c r="A54" s="39"/>
      <c r="B54">
        <f>+'Ark1'!C2512</f>
        <v>2022</v>
      </c>
      <c r="C54" s="4">
        <f>+'Ark1'!H2512</f>
        <v>2</v>
      </c>
      <c r="D54">
        <f>+'Ark1'!J2512</f>
        <v>117</v>
      </c>
      <c r="E54" s="4" t="str">
        <f>VLOOKUP(D54,RNR!$A$1:$B$29,2)</f>
        <v>Jæren</v>
      </c>
      <c r="F54">
        <f>+'Ark1'!Q2512</f>
        <v>4</v>
      </c>
      <c r="H54" s="212">
        <f>+'Ark1'!R2512</f>
        <v>6</v>
      </c>
      <c r="I54" s="9">
        <f>+'Ark1'!S2512</f>
        <v>6</v>
      </c>
      <c r="J54" s="94">
        <f>+'Ark1'!T2512</f>
        <v>8.9780038904683584E-2</v>
      </c>
      <c r="K54" s="94">
        <f>+'Ark1'!U2512</f>
        <v>8.9051402849991856E-2</v>
      </c>
      <c r="M54" s="1">
        <f>+'Ark1'!W2512</f>
        <v>59.33333333333335</v>
      </c>
      <c r="N54" s="1"/>
      <c r="O54" s="113"/>
      <c r="P54" s="9">
        <f>+'Ark1'!Y2512</f>
        <v>135.18333333333339</v>
      </c>
      <c r="R54" s="9">
        <f>+'Ark1'!AA2512</f>
        <v>27.641901566683501</v>
      </c>
      <c r="S54" s="1">
        <f>+'Ark1'!AB2512</f>
        <v>0.47140452079081746</v>
      </c>
      <c r="T54" s="9">
        <f>+'Ark1'!AC2512</f>
        <v>49.030201269082561</v>
      </c>
      <c r="U54" s="9">
        <f t="shared" si="12"/>
        <v>1.5</v>
      </c>
      <c r="V54" s="94">
        <f>+'Ark1'!V2512</f>
        <v>9.3333333333333357</v>
      </c>
      <c r="W54" s="42"/>
      <c r="X54" s="53"/>
      <c r="Y54" s="4"/>
      <c r="Z54" s="5"/>
      <c r="AA54" s="18"/>
    </row>
    <row r="55" spans="1:27" ht="15.6">
      <c r="A55" s="39"/>
      <c r="B55">
        <f>+'Ark1'!C2513</f>
        <v>2022</v>
      </c>
      <c r="C55" s="4">
        <f>+'Ark1'!H2513</f>
        <v>1</v>
      </c>
      <c r="D55">
        <f>+'Ark1'!J2513</f>
        <v>121</v>
      </c>
      <c r="E55" s="4" t="str">
        <f>VLOOKUP(D55,RNR!$A$1:$B$29,2)</f>
        <v>Steinkjer</v>
      </c>
      <c r="F55">
        <f>+'Ark1'!Q2513</f>
        <v>116</v>
      </c>
      <c r="H55" s="212">
        <f>+'Ark1'!R2513</f>
        <v>2093</v>
      </c>
      <c r="I55" s="9">
        <f>+'Ark1'!S2513</f>
        <v>2083</v>
      </c>
      <c r="J55" s="94">
        <f>+'Ark1'!T2513</f>
        <v>31.318270237917101</v>
      </c>
      <c r="K55" s="94">
        <f>+'Ark1'!U2513</f>
        <v>31.802479223553433</v>
      </c>
      <c r="M55" s="1">
        <f>+'Ark1'!W2513</f>
        <v>59.380700912145947</v>
      </c>
      <c r="N55" s="1"/>
      <c r="O55" s="113"/>
      <c r="P55" s="9">
        <f>+'Ark1'!Y2513</f>
        <v>138.3965886287624</v>
      </c>
      <c r="R55" s="9">
        <f>+'Ark1'!AA2513</f>
        <v>29.816612217845087</v>
      </c>
      <c r="S55" s="1">
        <f>+'Ark1'!AB2513</f>
        <v>4.9208377689065284</v>
      </c>
      <c r="T55" s="9">
        <f>+'Ark1'!AC2513</f>
        <v>-61.198948403341106</v>
      </c>
      <c r="U55" s="9">
        <f t="shared" si="12"/>
        <v>18.043103448275861</v>
      </c>
      <c r="V55" s="94">
        <f>+'Ark1'!V2513</f>
        <v>5.1012900143334923</v>
      </c>
      <c r="W55" s="42"/>
      <c r="X55" s="53"/>
      <c r="Y55" s="4"/>
      <c r="Z55" s="5"/>
      <c r="AA55" s="18"/>
    </row>
    <row r="56" spans="1:27" ht="15.6">
      <c r="A56" s="39"/>
      <c r="B56">
        <f>+'Ark1'!C2514</f>
        <v>2022</v>
      </c>
      <c r="C56" s="4">
        <f>+'Ark1'!H2514</f>
        <v>1</v>
      </c>
      <c r="D56">
        <f>+'Ark1'!J2514</f>
        <v>134</v>
      </c>
      <c r="E56" s="4" t="str">
        <f>VLOOKUP(D56,RNR!$A$1:$B$29,2)</f>
        <v>Førde</v>
      </c>
      <c r="F56">
        <f>+'Ark1'!Q2514</f>
        <v>0</v>
      </c>
      <c r="H56" s="212">
        <f>+'Ark1'!R2514</f>
        <v>0</v>
      </c>
      <c r="I56" s="9">
        <f>+'Ark1'!S2514</f>
        <v>0</v>
      </c>
      <c r="J56" s="94">
        <f>+'Ark1'!T2514</f>
        <v>0</v>
      </c>
      <c r="K56" s="94">
        <f>+'Ark1'!U2514</f>
        <v>0</v>
      </c>
      <c r="M56" s="1">
        <f>+'Ark1'!W2514</f>
        <v>0</v>
      </c>
      <c r="N56" s="1"/>
      <c r="O56" s="113"/>
      <c r="P56" s="9">
        <f>+'Ark1'!Y2514</f>
        <v>0</v>
      </c>
      <c r="R56" s="9">
        <f>+'Ark1'!AA2514</f>
        <v>0</v>
      </c>
      <c r="S56" s="1">
        <f>+'Ark1'!AB2514</f>
        <v>0</v>
      </c>
      <c r="T56" s="9">
        <f>+'Ark1'!AC2514</f>
        <v>0</v>
      </c>
      <c r="U56" s="9" t="e">
        <f t="shared" si="12"/>
        <v>#DIV/0!</v>
      </c>
      <c r="V56" s="94">
        <f>+'Ark1'!V2514</f>
        <v>0</v>
      </c>
      <c r="W56" s="42"/>
      <c r="X56" s="53"/>
      <c r="Y56" s="4"/>
      <c r="Z56" s="5"/>
      <c r="AA56" s="18"/>
    </row>
    <row r="57" spans="1:27" ht="15.6">
      <c r="A57" s="39"/>
      <c r="B57">
        <f>+'Ark1'!C2515</f>
        <v>2022</v>
      </c>
      <c r="C57" s="4">
        <f>+'Ark1'!H2515</f>
        <v>2</v>
      </c>
      <c r="D57">
        <f>+'Ark1'!J2515</f>
        <v>141</v>
      </c>
      <c r="E57" s="4" t="str">
        <f>VLOOKUP(D57,RNR!$A$1:$B$29,2)</f>
        <v>Ølen</v>
      </c>
      <c r="F57">
        <f>+'Ark1'!Q2515</f>
        <v>20</v>
      </c>
      <c r="H57" s="212">
        <f>+'Ark1'!R2515</f>
        <v>670</v>
      </c>
      <c r="I57" s="9">
        <f>+'Ark1'!S2515</f>
        <v>670</v>
      </c>
      <c r="J57" s="94">
        <f>+'Ark1'!T2515</f>
        <v>10.025437677689659</v>
      </c>
      <c r="K57" s="94">
        <f>+'Ark1'!U2515</f>
        <v>9.8542167820975184</v>
      </c>
      <c r="M57" s="1">
        <f>+'Ark1'!W2515</f>
        <v>60.310447761194006</v>
      </c>
      <c r="N57" s="1"/>
      <c r="O57" s="113"/>
      <c r="P57" s="9">
        <f>+'Ark1'!Y2515</f>
        <v>133.96179104477599</v>
      </c>
      <c r="R57" s="9">
        <f>+'Ark1'!AA2515</f>
        <v>27.770018780347808</v>
      </c>
      <c r="S57" s="1">
        <f>+'Ark1'!AB2515</f>
        <v>3.9725601477974255</v>
      </c>
      <c r="T57" s="9">
        <f>+'Ark1'!AC2515</f>
        <v>-60.255284132133042</v>
      </c>
      <c r="U57" s="9">
        <f t="shared" si="12"/>
        <v>33.5</v>
      </c>
      <c r="V57" s="94">
        <f>+'Ark1'!V2515</f>
        <v>4.1686567164179094</v>
      </c>
      <c r="W57" s="42"/>
      <c r="X57" s="53"/>
      <c r="Y57" s="4"/>
      <c r="Z57" s="5"/>
      <c r="AA57" s="18"/>
    </row>
    <row r="58" spans="1:27" ht="15.6">
      <c r="A58" s="39"/>
      <c r="B58">
        <f>+'Ark1'!C2516</f>
        <v>2022</v>
      </c>
      <c r="C58" s="4">
        <f>+'Ark1'!H2516</f>
        <v>2</v>
      </c>
      <c r="D58">
        <f>+'Ark1'!J2516</f>
        <v>143</v>
      </c>
      <c r="E58" s="4" t="str">
        <f>VLOOKUP(D58,RNR!$A$1:$B$29,2)</f>
        <v>Nordfjord</v>
      </c>
      <c r="F58">
        <f>+'Ark1'!Q2516</f>
        <v>10</v>
      </c>
      <c r="H58" s="212">
        <f>+'Ark1'!R2516</f>
        <v>59</v>
      </c>
      <c r="I58" s="9">
        <f>+'Ark1'!S2516</f>
        <v>59</v>
      </c>
      <c r="J58" s="94">
        <f>+'Ark1'!T2516</f>
        <v>0.88283704922938822</v>
      </c>
      <c r="K58" s="94">
        <f>+'Ark1'!U2516</f>
        <v>1.1191755458414032</v>
      </c>
      <c r="M58" s="1">
        <f>+'Ark1'!W2516</f>
        <v>55.847457627118636</v>
      </c>
      <c r="N58" s="1"/>
      <c r="O58" s="113"/>
      <c r="P58" s="9">
        <f>+'Ark1'!Y2516</f>
        <v>172.7745762711865</v>
      </c>
      <c r="R58" s="9">
        <f>+'Ark1'!AA2516</f>
        <v>34.968283902098058</v>
      </c>
      <c r="S58" s="1">
        <f>+'Ark1'!AB2516</f>
        <v>5.8853842502956688</v>
      </c>
      <c r="T58" s="9">
        <f>+'Ark1'!AC2516</f>
        <v>-82.270445693443889</v>
      </c>
      <c r="U58" s="9">
        <f t="shared" si="12"/>
        <v>5.9</v>
      </c>
      <c r="V58" s="94">
        <f>+'Ark1'!V2516</f>
        <v>7.0508474576271194</v>
      </c>
      <c r="W58" s="42"/>
      <c r="X58" s="53"/>
      <c r="Y58" s="4"/>
      <c r="Z58" s="5"/>
      <c r="AA58" s="18"/>
    </row>
    <row r="59" spans="1:27" ht="15.6">
      <c r="A59" s="39"/>
      <c r="B59">
        <f>+'Ark1'!C2517</f>
        <v>2022</v>
      </c>
      <c r="C59" s="4">
        <f>+'Ark1'!H2517</f>
        <v>2</v>
      </c>
      <c r="D59">
        <f>+'Ark1'!J2517</f>
        <v>147</v>
      </c>
      <c r="E59" s="4" t="str">
        <f>VLOOKUP(D59,RNR!$A$1:$B$29,2)</f>
        <v>Midt-Norge</v>
      </c>
      <c r="F59">
        <f>+'Ark1'!Q2517</f>
        <v>27</v>
      </c>
      <c r="H59" s="212">
        <f>+'Ark1'!R2517</f>
        <v>1098</v>
      </c>
      <c r="I59" s="9">
        <f>+'Ark1'!S2517</f>
        <v>1092</v>
      </c>
      <c r="J59" s="94">
        <f>+'Ark1'!T2517</f>
        <v>16.429747119557089</v>
      </c>
      <c r="K59" s="94">
        <f>+'Ark1'!U2517</f>
        <v>15.66818316451775</v>
      </c>
      <c r="M59" s="1">
        <f>+'Ark1'!W2517</f>
        <v>60.445054945054927</v>
      </c>
      <c r="N59" s="1"/>
      <c r="O59" s="113"/>
      <c r="P59" s="9">
        <f>+'Ark1'!Y2517</f>
        <v>129.97204007285976</v>
      </c>
      <c r="R59" s="9">
        <f>+'Ark1'!AA2517</f>
        <v>27.160375367611206</v>
      </c>
      <c r="S59" s="1">
        <f>+'Ark1'!AB2517</f>
        <v>4.4489064484123553</v>
      </c>
      <c r="T59" s="9">
        <f>+'Ark1'!AC2517</f>
        <v>-64.980544545732627</v>
      </c>
      <c r="U59" s="9">
        <f t="shared" si="12"/>
        <v>40.666666666666664</v>
      </c>
      <c r="V59" s="94">
        <f>+'Ark1'!V2517</f>
        <v>4.0182149362477242</v>
      </c>
      <c r="W59" s="42"/>
      <c r="X59" s="53"/>
      <c r="Y59" s="4"/>
      <c r="Z59" s="5"/>
      <c r="AA59" s="18"/>
    </row>
    <row r="60" spans="1:27" ht="15.6">
      <c r="A60" s="39"/>
      <c r="B60">
        <f>+'Ark1'!C2518</f>
        <v>2022</v>
      </c>
      <c r="C60" s="4">
        <f>+'Ark1'!H2518</f>
        <v>1</v>
      </c>
      <c r="D60">
        <f>+'Ark1'!J2518</f>
        <v>155</v>
      </c>
      <c r="E60" s="4" t="str">
        <f>VLOOKUP(D60,RNR!$A$1:$B$29,2)</f>
        <v>Målselv</v>
      </c>
      <c r="F60">
        <f>+'Ark1'!Q2518</f>
        <v>0</v>
      </c>
      <c r="H60" s="212">
        <f>+'Ark1'!R2518</f>
        <v>0</v>
      </c>
      <c r="I60" s="9">
        <f>+'Ark1'!S2518</f>
        <v>0</v>
      </c>
      <c r="J60" s="94">
        <f>+'Ark1'!T2518</f>
        <v>0</v>
      </c>
      <c r="K60" s="94">
        <f>+'Ark1'!U2518</f>
        <v>0</v>
      </c>
      <c r="M60" s="1">
        <f>+'Ark1'!W2518</f>
        <v>0</v>
      </c>
      <c r="N60" s="1"/>
      <c r="O60" s="113"/>
      <c r="P60" s="9">
        <f>+'Ark1'!Y2518</f>
        <v>0</v>
      </c>
      <c r="R60" s="9">
        <f>+'Ark1'!AA2518</f>
        <v>0</v>
      </c>
      <c r="S60" s="1">
        <f>+'Ark1'!AB2518</f>
        <v>0</v>
      </c>
      <c r="T60" s="9">
        <f>+'Ark1'!AC2518</f>
        <v>0</v>
      </c>
      <c r="U60" s="9" t="e">
        <f t="shared" si="12"/>
        <v>#DIV/0!</v>
      </c>
      <c r="V60" s="94">
        <f>+'Ark1'!V2518</f>
        <v>0</v>
      </c>
      <c r="W60" s="42"/>
      <c r="X60" s="53"/>
      <c r="Y60" s="4"/>
      <c r="Z60" s="5"/>
      <c r="AA60" s="18"/>
    </row>
    <row r="61" spans="1:27" ht="15.6">
      <c r="A61" s="39"/>
      <c r="B61">
        <f>+'Ark1'!C2519</f>
        <v>2022</v>
      </c>
      <c r="C61" s="4">
        <f>+'Ark1'!H2519</f>
        <v>2</v>
      </c>
      <c r="D61">
        <f>+'Ark1'!J2519</f>
        <v>160</v>
      </c>
      <c r="E61" s="4" t="str">
        <f>VLOOKUP(D61,RNR!$A$1:$B$29,2)</f>
        <v>Oslo</v>
      </c>
      <c r="F61">
        <f>+'Ark1'!Q2519</f>
        <v>33</v>
      </c>
      <c r="H61" s="212">
        <f>+'Ark1'!R2519</f>
        <v>1446</v>
      </c>
      <c r="I61" s="9">
        <f>+'Ark1'!S2519</f>
        <v>1445</v>
      </c>
      <c r="J61" s="94">
        <f>+'Ark1'!T2519</f>
        <v>21.636989376028737</v>
      </c>
      <c r="K61" s="94">
        <f>+'Ark1'!U2519</f>
        <v>21.373138157602803</v>
      </c>
      <c r="M61" s="1">
        <f>+'Ark1'!W2519</f>
        <v>59.357093425605555</v>
      </c>
      <c r="N61" s="1"/>
      <c r="O61" s="113"/>
      <c r="P61" s="9">
        <f>+'Ark1'!Y2519</f>
        <v>134.62745504840944</v>
      </c>
      <c r="R61" s="9">
        <f>+'Ark1'!AA2519</f>
        <v>27.649414986451912</v>
      </c>
      <c r="S61" s="1">
        <f>+'Ark1'!AB2519</f>
        <v>2.3945930720878859</v>
      </c>
      <c r="T61" s="9">
        <f>+'Ark1'!AC2519</f>
        <v>-38.366591448990391</v>
      </c>
      <c r="U61" s="9">
        <f t="shared" si="12"/>
        <v>43.81818181818182</v>
      </c>
      <c r="V61" s="94">
        <f>+'Ark1'!V2519</f>
        <v>7.3347164591977858</v>
      </c>
      <c r="W61" s="42"/>
      <c r="X61" s="53"/>
      <c r="Y61" s="4"/>
      <c r="Z61" s="5"/>
      <c r="AA61" s="18"/>
    </row>
    <row r="62" spans="1:27" ht="15.6">
      <c r="A62" s="39"/>
      <c r="B62">
        <f>+'Ark1'!C2520</f>
        <v>2022</v>
      </c>
      <c r="C62" s="4">
        <f>+'Ark1'!H2520</f>
        <v>1</v>
      </c>
      <c r="D62">
        <f>+'Ark1'!J2520</f>
        <v>171</v>
      </c>
      <c r="E62" s="4" t="str">
        <f>VLOOKUP(D62,RNR!$A$1:$B$29,2)</f>
        <v>Prima</v>
      </c>
      <c r="F62">
        <f>+'Ark1'!Q2520</f>
        <v>0</v>
      </c>
      <c r="H62" s="212">
        <f>+'Ark1'!R2520</f>
        <v>0</v>
      </c>
      <c r="I62" s="9">
        <f>+'Ark1'!S2520</f>
        <v>0</v>
      </c>
      <c r="J62" s="94">
        <f>+'Ark1'!T2520</f>
        <v>0</v>
      </c>
      <c r="K62" s="94">
        <f>+'Ark1'!U2520</f>
        <v>0</v>
      </c>
      <c r="M62" s="1">
        <f>+'Ark1'!W2520</f>
        <v>0</v>
      </c>
      <c r="N62" s="1"/>
      <c r="O62" s="113"/>
      <c r="P62" s="9">
        <f>+'Ark1'!Y2520</f>
        <v>0</v>
      </c>
      <c r="R62" s="9">
        <f>+'Ark1'!AA2520</f>
        <v>0</v>
      </c>
      <c r="S62" s="1">
        <f>+'Ark1'!AB2520</f>
        <v>0</v>
      </c>
      <c r="T62" s="9">
        <f>+'Ark1'!AC2520</f>
        <v>0</v>
      </c>
      <c r="U62" s="9" t="e">
        <f t="shared" si="12"/>
        <v>#DIV/0!</v>
      </c>
      <c r="V62" s="94">
        <f>+'Ark1'!V2520</f>
        <v>0</v>
      </c>
      <c r="W62" s="42"/>
      <c r="X62" s="53"/>
      <c r="Y62" s="4"/>
      <c r="Z62" s="5"/>
      <c r="AA62" s="18"/>
    </row>
    <row r="63" spans="1:27" ht="15.6">
      <c r="A63" s="39"/>
      <c r="B63">
        <f>+'Ark1'!C2521</f>
        <v>2022</v>
      </c>
      <c r="C63" s="4">
        <f>+'Ark1'!H2521</f>
        <v>2</v>
      </c>
      <c r="D63">
        <f>+'Ark1'!J2521</f>
        <v>181</v>
      </c>
      <c r="E63" s="4" t="str">
        <f>VLOOKUP(D63,RNR!$A$1:$B$29,2)</f>
        <v>Horns</v>
      </c>
      <c r="F63">
        <f>+'Ark1'!Q2521</f>
        <v>4</v>
      </c>
      <c r="H63" s="212">
        <f>+'Ark1'!R2521</f>
        <v>63</v>
      </c>
      <c r="I63" s="9">
        <f>+'Ark1'!S2521</f>
        <v>63</v>
      </c>
      <c r="J63" s="94">
        <f>+'Ark1'!T2521</f>
        <v>0.94269040849917685</v>
      </c>
      <c r="K63" s="94">
        <f>+'Ark1'!U2521</f>
        <v>1.058000053709711</v>
      </c>
      <c r="M63" s="1">
        <f>+'Ark1'!W2521</f>
        <v>62.698412698412696</v>
      </c>
      <c r="N63" s="1"/>
      <c r="O63" s="113"/>
      <c r="P63" s="9">
        <f>+'Ark1'!Y2521</f>
        <v>152.9603174603175</v>
      </c>
      <c r="R63" s="9">
        <f>+'Ark1'!AA2521</f>
        <v>33.942217658570279</v>
      </c>
      <c r="S63" s="1">
        <f>+'Ark1'!AB2521</f>
        <v>1.714873502993137</v>
      </c>
      <c r="T63" s="9">
        <f>+'Ark1'!AC2521</f>
        <v>-68.007712234329347</v>
      </c>
      <c r="U63" s="9">
        <f t="shared" si="12"/>
        <v>15.75</v>
      </c>
      <c r="V63" s="94">
        <f>+'Ark1'!V2521</f>
        <v>0.88888888888888895</v>
      </c>
      <c r="W63" s="42"/>
      <c r="X63" s="53"/>
      <c r="Y63" s="4"/>
      <c r="Z63" s="5"/>
      <c r="AA63" s="18"/>
    </row>
    <row r="64" spans="1:27" ht="15.6">
      <c r="A64" s="39"/>
      <c r="B64">
        <f>+'Ark1'!C2522</f>
        <v>2022</v>
      </c>
      <c r="C64" s="4">
        <f>+'Ark1'!H2522</f>
        <v>2</v>
      </c>
      <c r="D64">
        <f>+'Ark1'!J2522</f>
        <v>470</v>
      </c>
      <c r="E64" s="4" t="str">
        <f>VLOOKUP(D64,RNR!$A$1:$B$29,2)</f>
        <v>Jens Eide</v>
      </c>
      <c r="F64">
        <f>+'Ark1'!Q2522</f>
        <v>5</v>
      </c>
      <c r="H64" s="212">
        <f>+'Ark1'!R2522</f>
        <v>40</v>
      </c>
      <c r="I64" s="9">
        <f>+'Ark1'!S2522</f>
        <v>40</v>
      </c>
      <c r="J64" s="94">
        <f>+'Ark1'!T2522</f>
        <v>0.59853359269789008</v>
      </c>
      <c r="K64" s="94">
        <f>+'Ark1'!U2522</f>
        <v>0.70617509940962597</v>
      </c>
      <c r="M64" s="1">
        <f>+'Ark1'!W2522</f>
        <v>58.8</v>
      </c>
      <c r="N64" s="1"/>
      <c r="O64" s="113"/>
      <c r="P64" s="9">
        <f>+'Ark1'!Y2522</f>
        <v>160.80000000000001</v>
      </c>
      <c r="R64" s="9">
        <f>+'Ark1'!AA2522</f>
        <v>35.153307099048369</v>
      </c>
      <c r="S64" s="1">
        <f>+'Ark1'!AB2522</f>
        <v>3.6414282912067049</v>
      </c>
      <c r="T64" s="9">
        <f>+'Ark1'!AC2522</f>
        <v>-54.912477631248237</v>
      </c>
      <c r="U64" s="9">
        <f t="shared" si="12"/>
        <v>8</v>
      </c>
      <c r="V64" s="94">
        <f>+'Ark1'!V2522</f>
        <v>5.85</v>
      </c>
      <c r="W64" s="42"/>
      <c r="X64" s="53"/>
      <c r="Y64" s="4"/>
      <c r="Z64" s="5"/>
      <c r="AA64" s="18"/>
    </row>
    <row r="65" spans="1:46" ht="15.6">
      <c r="A65" s="39"/>
      <c r="B65">
        <f>+'Ark1'!C2523</f>
        <v>2022</v>
      </c>
      <c r="C65" s="4">
        <f>+'Ark1'!H2523</f>
        <v>1</v>
      </c>
      <c r="D65">
        <f>+'Ark1'!J2523</f>
        <v>643</v>
      </c>
      <c r="E65" s="4" t="str">
        <f>VLOOKUP(D65,RNR!$A$1:$B$29,2)</f>
        <v>Bjerka</v>
      </c>
      <c r="F65">
        <f>+'Ark1'!Q2523</f>
        <v>0</v>
      </c>
      <c r="H65" s="212">
        <f>+'Ark1'!R2523</f>
        <v>0</v>
      </c>
      <c r="I65" s="9">
        <f>+'Ark1'!S2523</f>
        <v>0</v>
      </c>
      <c r="J65" s="94">
        <f>+'Ark1'!T2523</f>
        <v>0</v>
      </c>
      <c r="K65" s="94">
        <f>+'Ark1'!U2523</f>
        <v>0</v>
      </c>
      <c r="M65" s="1">
        <f>+'Ark1'!W2523</f>
        <v>0</v>
      </c>
      <c r="N65" s="1"/>
      <c r="O65" s="113"/>
      <c r="P65" s="9">
        <f>+'Ark1'!Y2523</f>
        <v>0</v>
      </c>
      <c r="R65" s="9">
        <f>+'Ark1'!AA2523</f>
        <v>0</v>
      </c>
      <c r="S65" s="1">
        <f>+'Ark1'!AB2523</f>
        <v>0</v>
      </c>
      <c r="T65" s="9">
        <f>+'Ark1'!AC2523</f>
        <v>0</v>
      </c>
      <c r="U65" s="9" t="e">
        <f t="shared" si="12"/>
        <v>#DIV/0!</v>
      </c>
      <c r="V65" s="94">
        <f>+'Ark1'!V2523</f>
        <v>0</v>
      </c>
      <c r="W65" s="42"/>
      <c r="X65" s="53"/>
      <c r="Y65" s="4"/>
      <c r="Z65" s="5"/>
      <c r="AA65" s="18"/>
    </row>
    <row r="66" spans="1:46" ht="15.6">
      <c r="A66" s="39"/>
      <c r="B66" s="39"/>
      <c r="C66" s="39"/>
      <c r="D66" s="39"/>
      <c r="E66" s="39"/>
      <c r="F66" s="39"/>
      <c r="G66" s="39"/>
      <c r="H66" s="259"/>
      <c r="I66" s="63"/>
      <c r="J66" s="98"/>
      <c r="K66" s="98"/>
      <c r="L66" s="98"/>
      <c r="M66" s="39"/>
      <c r="N66" s="39"/>
      <c r="O66" s="113"/>
      <c r="P66" s="63"/>
      <c r="Q66" s="63"/>
      <c r="R66" s="63"/>
      <c r="S66" s="39"/>
      <c r="T66" s="63"/>
      <c r="U66" s="63"/>
      <c r="V66" s="98"/>
      <c r="W66" s="42"/>
      <c r="X66" s="53"/>
      <c r="Y66" s="53"/>
      <c r="Z66" s="4"/>
      <c r="AA66" s="4"/>
    </row>
    <row r="67" spans="1:46" ht="15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Y67" s="53"/>
      <c r="Z67" s="53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5"/>
    </row>
    <row r="68" spans="1:46" ht="15.6">
      <c r="J68" s="52"/>
      <c r="K68" s="52"/>
      <c r="L68" s="52"/>
      <c r="T68" s="3"/>
      <c r="U68" s="14"/>
      <c r="V68" s="52"/>
      <c r="Y68" s="53"/>
      <c r="Z68" s="53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4"/>
      <c r="AO68" s="11"/>
      <c r="AP68" s="11"/>
      <c r="AQ68" s="1"/>
      <c r="AR68" s="5"/>
    </row>
    <row r="69" spans="1:46" ht="15.6">
      <c r="J69" s="52"/>
      <c r="K69" s="52"/>
      <c r="L69" s="52"/>
      <c r="T69" s="3"/>
      <c r="U69" s="14"/>
      <c r="V69" s="52"/>
      <c r="Y69" s="53"/>
      <c r="Z69" s="53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4"/>
      <c r="AO69" s="11"/>
      <c r="AP69" s="11"/>
      <c r="AQ69" s="1"/>
      <c r="AR69" s="5"/>
    </row>
    <row r="70" spans="1:46" ht="15.6">
      <c r="J70" s="52"/>
      <c r="K70" s="52"/>
      <c r="L70" s="52"/>
      <c r="T70" s="3"/>
      <c r="U70" s="14"/>
      <c r="V70" s="52"/>
      <c r="Y70" s="53"/>
      <c r="Z70" s="53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4"/>
      <c r="AO70" s="11"/>
      <c r="AP70" s="11"/>
      <c r="AQ70" s="1"/>
      <c r="AR70" s="5"/>
    </row>
    <row r="71" spans="1:46" ht="15.6">
      <c r="J71" s="52"/>
      <c r="K71" s="52"/>
      <c r="L71" s="52"/>
      <c r="T71" s="3"/>
      <c r="U71" s="14"/>
      <c r="V71" s="52"/>
      <c r="Y71" s="53"/>
      <c r="Z71" s="53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4"/>
      <c r="AO71" s="11"/>
      <c r="AP71" s="11"/>
      <c r="AQ71" s="11"/>
      <c r="AR71" s="5"/>
    </row>
    <row r="72" spans="1:46" ht="15.6">
      <c r="J72" s="52"/>
      <c r="K72" s="52"/>
      <c r="L72" s="52"/>
      <c r="T72" s="3"/>
      <c r="U72" s="14"/>
      <c r="V72" s="52"/>
      <c r="Y72" s="53"/>
      <c r="Z72" s="53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4"/>
      <c r="AO72" s="11"/>
      <c r="AP72" s="11"/>
      <c r="AQ72" s="11"/>
      <c r="AR72" s="5"/>
    </row>
    <row r="73" spans="1:46" ht="15.6">
      <c r="J73" s="52"/>
      <c r="K73" s="52"/>
      <c r="L73" s="52"/>
      <c r="T73" s="3"/>
      <c r="U73" s="14"/>
      <c r="V73" s="52"/>
      <c r="Y73" s="53"/>
      <c r="Z73" s="53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4"/>
      <c r="AO73" s="11"/>
      <c r="AP73" s="11"/>
      <c r="AQ73" s="11"/>
      <c r="AR73" s="5"/>
    </row>
    <row r="74" spans="1:46" ht="15.6">
      <c r="J74" s="52"/>
      <c r="K74" s="52"/>
      <c r="L74" s="52"/>
      <c r="T74" s="3"/>
      <c r="U74" s="14"/>
      <c r="V74" s="52"/>
      <c r="Y74" s="53"/>
      <c r="Z74" s="53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4"/>
      <c r="AO74" s="11"/>
      <c r="AP74" s="11"/>
      <c r="AQ74" s="11"/>
      <c r="AR74" s="5"/>
    </row>
    <row r="75" spans="1:46" ht="15.6">
      <c r="J75" s="52"/>
      <c r="K75" s="52"/>
      <c r="L75" s="52"/>
      <c r="T75" s="3"/>
      <c r="U75" s="14"/>
      <c r="V75" s="52"/>
      <c r="Y75" s="53"/>
      <c r="Z75" s="53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4"/>
      <c r="AO75" s="11"/>
      <c r="AP75" s="11"/>
      <c r="AQ75" s="5"/>
      <c r="AR75" s="5"/>
    </row>
    <row r="76" spans="1:46" ht="15.6">
      <c r="J76" s="52"/>
      <c r="K76" s="52"/>
      <c r="L76" s="52"/>
      <c r="T76" s="3"/>
      <c r="U76" s="14"/>
      <c r="V76" s="52"/>
      <c r="Y76" s="53"/>
      <c r="Z76" s="53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4"/>
      <c r="AO76" s="11"/>
      <c r="AP76" s="11"/>
      <c r="AQ76" s="5"/>
      <c r="AR76" s="5"/>
    </row>
    <row r="77" spans="1:46" ht="15.6">
      <c r="J77" s="52"/>
      <c r="K77" s="52"/>
      <c r="L77" s="52"/>
      <c r="T77" s="3"/>
      <c r="U77" s="14"/>
      <c r="V77" s="52"/>
      <c r="Y77" s="53"/>
      <c r="Z77" s="53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4"/>
      <c r="AO77" s="11"/>
      <c r="AP77" s="11"/>
      <c r="AQ77" s="5"/>
      <c r="AR77" s="5"/>
    </row>
    <row r="78" spans="1:46" ht="15.6">
      <c r="J78" s="52"/>
      <c r="K78" s="52"/>
      <c r="L78" s="52"/>
      <c r="T78" s="3"/>
      <c r="U78" s="14"/>
      <c r="V78" s="52"/>
      <c r="Y78" s="53"/>
      <c r="Z78" s="53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P78" s="4"/>
      <c r="AQ78" s="11"/>
      <c r="AR78" s="11"/>
      <c r="AS78" s="5"/>
      <c r="AT78" s="5"/>
    </row>
    <row r="79" spans="1:46" ht="15.6">
      <c r="J79" s="52"/>
      <c r="K79" s="52"/>
      <c r="L79" s="52"/>
      <c r="T79" s="3"/>
      <c r="U79" s="14"/>
      <c r="V79" s="52"/>
      <c r="Y79" s="53"/>
      <c r="Z79" s="53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P79" s="4"/>
      <c r="AQ79" s="11"/>
      <c r="AR79" s="11"/>
      <c r="AS79" s="5"/>
      <c r="AT79" s="5"/>
    </row>
    <row r="80" spans="1:46" ht="15.6">
      <c r="J80" s="52"/>
      <c r="K80" s="52"/>
      <c r="L80" s="52"/>
      <c r="T80" s="3"/>
      <c r="U80" s="14"/>
      <c r="V80" s="52"/>
      <c r="Y80" s="53"/>
      <c r="Z80" s="53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P80" s="4"/>
      <c r="AQ80" s="11"/>
      <c r="AR80" s="11"/>
      <c r="AS80" s="5"/>
      <c r="AT80" s="5"/>
    </row>
    <row r="81" spans="10:46" ht="15.6">
      <c r="J81" s="52"/>
      <c r="K81" s="52"/>
      <c r="L81" s="52"/>
      <c r="T81" s="3"/>
      <c r="U81" s="14"/>
      <c r="V81" s="52"/>
      <c r="Y81" s="53"/>
      <c r="Z81" s="53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P81" s="4"/>
      <c r="AQ81" s="11"/>
      <c r="AR81" s="11"/>
      <c r="AS81" s="5"/>
      <c r="AT81" s="5"/>
    </row>
    <row r="82" spans="10:46" ht="15.6">
      <c r="J82" s="52"/>
      <c r="K82" s="52"/>
      <c r="L82" s="52"/>
      <c r="T82" s="3"/>
      <c r="U82" s="14"/>
      <c r="V82" s="52"/>
      <c r="Y82" s="53"/>
      <c r="Z82" s="53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P82" s="4"/>
      <c r="AQ82" s="11"/>
      <c r="AR82" s="11"/>
      <c r="AS82" s="5"/>
      <c r="AT82" s="5"/>
    </row>
    <row r="83" spans="10:46" ht="15.6">
      <c r="J83" s="52"/>
      <c r="K83" s="52"/>
      <c r="L83" s="52"/>
      <c r="T83" s="3"/>
      <c r="U83" s="14"/>
      <c r="V83" s="52"/>
      <c r="Y83" s="53"/>
      <c r="Z83" s="53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P83" s="4"/>
      <c r="AQ83" s="5"/>
      <c r="AR83" s="5"/>
      <c r="AS83" s="5"/>
      <c r="AT83" s="5"/>
    </row>
    <row r="84" spans="10:46">
      <c r="J84" s="52"/>
      <c r="K84" s="52"/>
      <c r="L84" s="52"/>
      <c r="T84" s="3"/>
      <c r="U84" s="14"/>
      <c r="V84" s="52"/>
      <c r="Y84" s="53"/>
      <c r="Z84" s="53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P84" s="11"/>
      <c r="AQ84" s="11"/>
    </row>
    <row r="85" spans="10:46" ht="15.6">
      <c r="J85" s="52"/>
      <c r="K85" s="52"/>
      <c r="L85" s="52"/>
      <c r="T85" s="3"/>
      <c r="U85" s="14"/>
      <c r="V85" s="52"/>
      <c r="Y85" s="53"/>
      <c r="Z85" s="53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P85" s="5"/>
      <c r="AQ85" s="5"/>
      <c r="AR85" s="5"/>
      <c r="AT85" s="5"/>
    </row>
    <row r="86" spans="10:46">
      <c r="J86" s="52"/>
      <c r="K86" s="52"/>
      <c r="L86" s="52"/>
      <c r="T86" s="3"/>
      <c r="U86" s="14"/>
      <c r="V86" s="52"/>
      <c r="Y86" s="53"/>
      <c r="Z86" s="53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P86" s="11"/>
      <c r="AQ86" s="11"/>
    </row>
    <row r="87" spans="10:46">
      <c r="J87" s="52"/>
      <c r="K87" s="52"/>
      <c r="L87" s="52"/>
      <c r="T87" s="3"/>
      <c r="U87" s="14"/>
      <c r="V87" s="52"/>
      <c r="Y87" s="53"/>
      <c r="Z87" s="53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P87" s="11"/>
      <c r="AQ87" s="11"/>
    </row>
    <row r="88" spans="10:46" ht="15.6">
      <c r="J88" s="52"/>
      <c r="K88" s="52"/>
      <c r="L88" s="52"/>
      <c r="T88" s="3"/>
      <c r="U88" s="14"/>
      <c r="V88" s="52"/>
      <c r="Y88" s="53"/>
      <c r="Z88" s="53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P88" s="2"/>
      <c r="AQ88" s="5"/>
      <c r="AR88" s="5"/>
      <c r="AT88" s="2"/>
    </row>
    <row r="89" spans="10:46">
      <c r="J89" s="52"/>
      <c r="K89" s="52"/>
      <c r="L89" s="52"/>
      <c r="T89" s="3"/>
      <c r="U89" s="14"/>
      <c r="V89" s="52"/>
      <c r="Y89" s="53"/>
      <c r="Z89" s="53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P89" s="4"/>
      <c r="AQ89" s="4"/>
      <c r="AR89" s="4"/>
      <c r="AS89" s="4"/>
      <c r="AT89" s="4"/>
    </row>
    <row r="90" spans="10:46" ht="15.6">
      <c r="J90" s="52"/>
      <c r="K90" s="52"/>
      <c r="L90" s="52"/>
      <c r="T90" s="3"/>
      <c r="U90" s="14"/>
      <c r="V90" s="52"/>
      <c r="Y90" s="53"/>
      <c r="Z90" s="53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P90" s="4"/>
      <c r="AQ90" s="11"/>
      <c r="AR90" s="11"/>
      <c r="AS90" s="1"/>
      <c r="AT90" s="5"/>
    </row>
    <row r="91" spans="10:46" ht="15.6">
      <c r="J91" s="52"/>
      <c r="K91" s="52"/>
      <c r="L91" s="52"/>
      <c r="T91" s="3"/>
      <c r="U91" s="14"/>
      <c r="V91" s="52"/>
      <c r="Y91" s="53"/>
      <c r="Z91" s="53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P91" s="4"/>
      <c r="AQ91" s="11"/>
      <c r="AR91" s="11"/>
      <c r="AS91" s="1"/>
      <c r="AT91" s="5"/>
    </row>
    <row r="92" spans="10:46" ht="15.6">
      <c r="J92" s="52"/>
      <c r="K92" s="52"/>
      <c r="L92" s="52"/>
      <c r="T92" s="3"/>
      <c r="U92" s="14"/>
      <c r="V92" s="52"/>
      <c r="Y92" s="53"/>
      <c r="Z92" s="53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P92" s="4"/>
      <c r="AQ92" s="11"/>
      <c r="AR92" s="11"/>
      <c r="AS92" s="1"/>
      <c r="AT92" s="5"/>
    </row>
    <row r="93" spans="10:46" ht="15.6">
      <c r="J93" s="52"/>
      <c r="K93" s="52"/>
      <c r="L93" s="52"/>
      <c r="T93" s="3"/>
      <c r="U93" s="14"/>
      <c r="V93" s="52"/>
      <c r="Y93" s="53"/>
      <c r="Z93" s="53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P93" s="4"/>
      <c r="AQ93" s="11"/>
      <c r="AR93" s="11"/>
      <c r="AS93" s="1"/>
      <c r="AT93" s="5"/>
    </row>
    <row r="94" spans="10:46" ht="15.6">
      <c r="J94" s="52"/>
      <c r="K94" s="52"/>
      <c r="L94" s="52"/>
      <c r="T94" s="3"/>
      <c r="U94" s="14"/>
      <c r="V94" s="52"/>
      <c r="Y94" s="53"/>
      <c r="Z94" s="53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P94" s="4"/>
      <c r="AQ94" s="11"/>
      <c r="AR94" s="11"/>
      <c r="AS94" s="11"/>
      <c r="AT94" s="5"/>
    </row>
    <row r="95" spans="10:46" ht="15.6">
      <c r="J95" s="52"/>
      <c r="K95" s="52"/>
      <c r="L95" s="52"/>
      <c r="T95" s="3"/>
      <c r="U95" s="14"/>
      <c r="V95" s="52"/>
      <c r="Y95" s="53"/>
      <c r="Z95" s="53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P95" s="4"/>
      <c r="AQ95" s="11"/>
      <c r="AR95" s="11"/>
      <c r="AS95" s="11"/>
      <c r="AT95" s="5"/>
    </row>
    <row r="96" spans="10:46" ht="15.6">
      <c r="J96" s="52"/>
      <c r="K96" s="52"/>
      <c r="L96" s="52"/>
      <c r="T96" s="3"/>
      <c r="U96" s="14"/>
      <c r="V96" s="52"/>
      <c r="Y96" s="53"/>
      <c r="Z96" s="53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P96" s="4"/>
      <c r="AQ96" s="11"/>
      <c r="AR96" s="11"/>
      <c r="AS96" s="11"/>
      <c r="AT96" s="5"/>
    </row>
    <row r="97" spans="10:46" ht="15.6">
      <c r="J97" s="52"/>
      <c r="K97" s="52"/>
      <c r="L97" s="52"/>
      <c r="T97" s="3"/>
      <c r="U97" s="14"/>
      <c r="V97" s="52"/>
      <c r="Y97" s="53"/>
      <c r="Z97" s="53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P97" s="4"/>
      <c r="AQ97" s="11"/>
      <c r="AR97" s="11"/>
      <c r="AS97" s="11"/>
      <c r="AT97" s="5"/>
    </row>
    <row r="98" spans="10:46" ht="15.6">
      <c r="J98" s="52"/>
      <c r="K98" s="52"/>
      <c r="L98" s="52"/>
      <c r="T98" s="3"/>
      <c r="U98" s="14"/>
      <c r="V98" s="52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P98" s="4"/>
      <c r="AQ98" s="11"/>
      <c r="AR98" s="11"/>
      <c r="AS98" s="5"/>
      <c r="AT98" s="5"/>
    </row>
    <row r="99" spans="10:46" ht="15.6">
      <c r="J99" s="52"/>
      <c r="K99" s="52"/>
      <c r="L99" s="52"/>
      <c r="T99" s="3"/>
      <c r="U99" s="14"/>
      <c r="V99" s="52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P99" s="4"/>
      <c r="AQ99" s="11"/>
      <c r="AR99" s="11"/>
      <c r="AS99" s="5"/>
      <c r="AT99" s="5"/>
    </row>
    <row r="100" spans="10:46" ht="15.6">
      <c r="J100" s="52"/>
      <c r="K100" s="52"/>
      <c r="L100" s="52"/>
      <c r="T100" s="3"/>
      <c r="U100" s="14"/>
      <c r="V100" s="52"/>
      <c r="Y100" s="53"/>
      <c r="Z100" s="53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P100" s="4"/>
      <c r="AQ100" s="11"/>
      <c r="AR100" s="11"/>
      <c r="AS100" s="5"/>
      <c r="AT100" s="5"/>
    </row>
    <row r="101" spans="10:46" ht="15.6">
      <c r="Y101" s="53"/>
      <c r="Z101" s="53"/>
      <c r="AL101" s="1"/>
      <c r="AM101" s="1"/>
      <c r="AN101" s="1"/>
      <c r="AP101" s="4"/>
      <c r="AQ101" s="11"/>
      <c r="AR101" s="11"/>
      <c r="AS101" s="5"/>
      <c r="AT101" s="5"/>
    </row>
    <row r="102" spans="10:46" ht="15.6">
      <c r="Y102" s="53"/>
      <c r="Z102" s="53"/>
      <c r="AN102" s="1"/>
      <c r="AP102" s="4"/>
      <c r="AQ102" s="11"/>
      <c r="AR102" s="11"/>
      <c r="AS102" s="5"/>
      <c r="AT102" s="5"/>
    </row>
    <row r="103" spans="10:46" ht="15.6">
      <c r="J103" s="52"/>
      <c r="K103" s="52"/>
      <c r="L103" s="52"/>
      <c r="T103" s="3"/>
      <c r="U103" s="14"/>
      <c r="V103" s="52"/>
      <c r="Y103" s="53"/>
      <c r="Z103" s="53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N103" s="1"/>
      <c r="AP103" s="4"/>
      <c r="AQ103" s="11"/>
      <c r="AR103" s="11"/>
      <c r="AS103" s="5"/>
      <c r="AT103" s="5"/>
    </row>
    <row r="104" spans="10:46" ht="15.6">
      <c r="J104" s="52"/>
      <c r="K104" s="52"/>
      <c r="L104" s="52"/>
      <c r="T104" s="3"/>
      <c r="U104" s="14"/>
      <c r="V104" s="52"/>
      <c r="Y104" s="53"/>
      <c r="Z104" s="53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P104" s="4"/>
      <c r="AQ104" s="11"/>
      <c r="AR104" s="11"/>
      <c r="AS104" s="5"/>
      <c r="AT104" s="5"/>
    </row>
    <row r="105" spans="10:46" ht="15.6">
      <c r="J105" s="52"/>
      <c r="K105" s="52"/>
      <c r="L105" s="52"/>
      <c r="T105" s="3"/>
      <c r="U105" s="14"/>
      <c r="V105" s="52"/>
      <c r="Y105" s="53"/>
      <c r="Z105" s="53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P105" s="4"/>
      <c r="AQ105" s="11"/>
      <c r="AR105" s="11"/>
      <c r="AS105" s="5"/>
      <c r="AT105" s="5"/>
    </row>
    <row r="106" spans="10:46" ht="15.6">
      <c r="J106" s="52"/>
      <c r="K106" s="52"/>
      <c r="L106" s="52"/>
      <c r="T106" s="3"/>
      <c r="U106" s="14"/>
      <c r="V106" s="52"/>
      <c r="Y106" s="53"/>
      <c r="Z106" s="53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P106" s="4"/>
      <c r="AQ106" s="5"/>
      <c r="AR106" s="5"/>
      <c r="AS106" s="5"/>
      <c r="AT106" s="5"/>
    </row>
    <row r="107" spans="10:46">
      <c r="J107" s="52"/>
      <c r="K107" s="52"/>
      <c r="L107" s="52"/>
      <c r="T107" s="3"/>
      <c r="U107" s="14"/>
      <c r="V107" s="52"/>
      <c r="Y107" s="53"/>
      <c r="Z107" s="53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P107" s="11"/>
      <c r="AQ107" s="11"/>
    </row>
    <row r="108" spans="10:46" ht="15.6">
      <c r="J108" s="52"/>
      <c r="K108" s="52"/>
      <c r="L108" s="52"/>
      <c r="T108" s="3"/>
      <c r="U108" s="14"/>
      <c r="V108" s="52"/>
      <c r="Y108" s="53"/>
      <c r="Z108" s="53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P108" s="5"/>
      <c r="AQ108" s="5"/>
      <c r="AR108" s="5"/>
      <c r="AT108" s="5"/>
    </row>
    <row r="109" spans="10:46">
      <c r="J109" s="52"/>
      <c r="K109" s="52"/>
      <c r="L109" s="52"/>
      <c r="T109" s="3"/>
      <c r="U109" s="14"/>
      <c r="V109" s="52"/>
      <c r="Y109" s="53"/>
      <c r="Z109" s="53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P109" s="11"/>
      <c r="AQ109" s="11"/>
    </row>
    <row r="110" spans="10:46">
      <c r="J110" s="52"/>
      <c r="K110" s="52"/>
      <c r="L110" s="52"/>
      <c r="T110" s="3"/>
      <c r="U110" s="14"/>
      <c r="V110" s="52"/>
      <c r="Y110" s="53"/>
      <c r="Z110" s="53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P110" s="11"/>
      <c r="AQ110" s="11"/>
    </row>
    <row r="111" spans="10:46">
      <c r="J111" s="52"/>
      <c r="K111" s="52"/>
      <c r="L111" s="52"/>
      <c r="T111" s="3"/>
      <c r="U111" s="14"/>
      <c r="V111" s="52"/>
      <c r="Y111" s="53"/>
      <c r="Z111" s="53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P111" s="11"/>
      <c r="AQ111" s="11"/>
    </row>
    <row r="112" spans="10:46">
      <c r="J112" s="52"/>
      <c r="K112" s="52"/>
      <c r="L112" s="52"/>
      <c r="T112" s="3"/>
      <c r="U112" s="14"/>
      <c r="V112" s="52"/>
      <c r="Y112" s="53"/>
      <c r="Z112" s="53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P112" s="11"/>
      <c r="AQ112" s="11"/>
    </row>
    <row r="113" spans="10:43">
      <c r="J113" s="52"/>
      <c r="K113" s="52"/>
      <c r="L113" s="52"/>
      <c r="T113" s="3"/>
      <c r="U113" s="14"/>
      <c r="V113" s="52"/>
      <c r="Y113" s="53"/>
      <c r="Z113" s="53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P113" s="11"/>
      <c r="AQ113" s="11"/>
    </row>
    <row r="114" spans="10:43">
      <c r="J114" s="52"/>
      <c r="K114" s="52"/>
      <c r="L114" s="52"/>
      <c r="T114" s="3"/>
      <c r="U114" s="14"/>
      <c r="V114" s="52"/>
      <c r="Y114" s="53"/>
      <c r="Z114" s="53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P114" s="11"/>
      <c r="AQ114" s="11"/>
    </row>
    <row r="115" spans="10:43">
      <c r="J115" s="52"/>
      <c r="K115" s="52"/>
      <c r="L115" s="52"/>
      <c r="T115" s="3"/>
      <c r="U115" s="14"/>
      <c r="V115" s="52"/>
      <c r="Y115" s="53"/>
      <c r="Z115" s="53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P115" s="11"/>
      <c r="AQ115" s="11"/>
    </row>
    <row r="116" spans="10:43">
      <c r="J116" s="52"/>
      <c r="K116" s="52"/>
      <c r="L116" s="52"/>
      <c r="T116" s="3"/>
      <c r="U116" s="14"/>
      <c r="V116" s="52"/>
      <c r="Y116" s="53"/>
      <c r="Z116" s="53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P116" s="11"/>
      <c r="AQ116" s="11"/>
    </row>
    <row r="117" spans="10:43">
      <c r="J117" s="52"/>
      <c r="K117" s="52"/>
      <c r="L117" s="52"/>
      <c r="T117" s="3"/>
      <c r="U117" s="14"/>
      <c r="V117" s="52"/>
      <c r="Y117" s="53"/>
      <c r="Z117" s="53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P117" s="11"/>
      <c r="AQ117" s="11"/>
    </row>
    <row r="118" spans="10:43">
      <c r="J118" s="52"/>
      <c r="K118" s="52"/>
      <c r="L118" s="52"/>
      <c r="T118" s="3"/>
      <c r="U118" s="14"/>
      <c r="V118" s="52"/>
      <c r="Y118" s="53"/>
      <c r="Z118" s="53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P118" s="11"/>
      <c r="AQ118" s="11"/>
    </row>
    <row r="119" spans="10:43">
      <c r="J119" s="52"/>
      <c r="K119" s="52"/>
      <c r="L119" s="52"/>
      <c r="T119" s="3"/>
      <c r="U119" s="14"/>
      <c r="V119" s="52"/>
      <c r="Y119" s="53"/>
      <c r="Z119" s="53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P119" s="11"/>
      <c r="AQ119" s="11"/>
    </row>
    <row r="120" spans="10:43">
      <c r="J120" s="52"/>
      <c r="K120" s="52"/>
      <c r="L120" s="52"/>
      <c r="T120" s="3"/>
      <c r="U120" s="14"/>
      <c r="V120" s="52"/>
      <c r="Y120" s="53"/>
      <c r="Z120" s="53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P120" s="11"/>
      <c r="AQ120" s="11"/>
    </row>
    <row r="121" spans="10:43">
      <c r="J121" s="52"/>
      <c r="K121" s="52"/>
      <c r="L121" s="52"/>
      <c r="T121" s="3"/>
      <c r="U121" s="14"/>
      <c r="V121" s="52"/>
      <c r="Y121" s="53"/>
      <c r="Z121" s="53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P121" s="11"/>
      <c r="AQ121" s="11"/>
    </row>
    <row r="122" spans="10:43">
      <c r="J122" s="52"/>
      <c r="K122" s="52"/>
      <c r="L122" s="52"/>
      <c r="T122" s="3"/>
      <c r="U122" s="14"/>
      <c r="V122" s="52"/>
      <c r="Y122" s="53"/>
      <c r="Z122" s="53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P122" s="11"/>
      <c r="AQ122" s="11"/>
    </row>
    <row r="123" spans="10:43">
      <c r="J123" s="52"/>
      <c r="K123" s="52"/>
      <c r="L123" s="52"/>
      <c r="T123" s="3"/>
      <c r="U123" s="14"/>
      <c r="V123" s="52"/>
      <c r="Y123" s="53"/>
      <c r="Z123" s="53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P123" s="11"/>
      <c r="AQ123" s="11"/>
    </row>
    <row r="124" spans="10:43">
      <c r="J124" s="52"/>
      <c r="K124" s="52"/>
      <c r="L124" s="52"/>
      <c r="T124" s="3"/>
      <c r="U124" s="14"/>
      <c r="V124" s="52"/>
      <c r="Y124" s="53"/>
      <c r="Z124" s="53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P124" s="11"/>
      <c r="AQ124" s="11"/>
    </row>
    <row r="125" spans="10:43">
      <c r="J125" s="52"/>
      <c r="K125" s="52"/>
      <c r="L125" s="52"/>
      <c r="T125" s="3"/>
      <c r="U125" s="14"/>
      <c r="V125" s="52"/>
      <c r="Y125" s="53"/>
      <c r="Z125" s="53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P125" s="11"/>
      <c r="AQ125" s="11"/>
    </row>
    <row r="126" spans="10:43">
      <c r="J126" s="52"/>
      <c r="K126" s="52"/>
      <c r="L126" s="52"/>
      <c r="T126" s="3"/>
      <c r="U126" s="14"/>
      <c r="V126" s="52"/>
      <c r="Y126" s="53"/>
      <c r="Z126" s="53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P126" s="11"/>
      <c r="AQ126" s="11"/>
    </row>
    <row r="127" spans="10:43">
      <c r="J127" s="52"/>
      <c r="K127" s="52"/>
      <c r="L127" s="52"/>
      <c r="T127" s="3"/>
      <c r="U127" s="14"/>
      <c r="V127" s="52"/>
      <c r="Y127" s="53"/>
      <c r="Z127" s="53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P127" s="11"/>
      <c r="AQ127" s="11"/>
    </row>
    <row r="128" spans="10:43">
      <c r="J128" s="52"/>
      <c r="K128" s="52"/>
      <c r="L128" s="52"/>
      <c r="T128" s="3"/>
      <c r="U128" s="14"/>
      <c r="V128" s="52"/>
      <c r="Y128" s="53"/>
      <c r="Z128" s="53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P128" s="11"/>
      <c r="AQ128" s="11"/>
    </row>
    <row r="129" spans="10:43">
      <c r="J129" s="52"/>
      <c r="K129" s="52"/>
      <c r="L129" s="52"/>
      <c r="T129" s="3"/>
      <c r="U129" s="14"/>
      <c r="V129" s="52"/>
      <c r="Y129" s="53"/>
      <c r="Z129" s="53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P129" s="11"/>
      <c r="AQ129" s="11"/>
    </row>
    <row r="130" spans="10:43">
      <c r="J130" s="52"/>
      <c r="K130" s="52"/>
      <c r="L130" s="52"/>
      <c r="T130" s="3"/>
      <c r="U130" s="14"/>
      <c r="V130" s="52"/>
      <c r="Y130" s="53"/>
      <c r="Z130" s="53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P130" s="11"/>
      <c r="AQ130" s="11"/>
    </row>
    <row r="131" spans="10:43">
      <c r="J131" s="52"/>
      <c r="K131" s="52"/>
      <c r="L131" s="52"/>
      <c r="T131" s="3"/>
      <c r="U131" s="14"/>
      <c r="V131" s="52"/>
      <c r="Y131" s="53"/>
      <c r="Z131" s="53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P131" s="11"/>
      <c r="AQ131" s="11"/>
    </row>
    <row r="132" spans="10:43">
      <c r="J132" s="52"/>
      <c r="K132" s="52"/>
      <c r="L132" s="52"/>
      <c r="T132" s="3"/>
      <c r="U132" s="14"/>
      <c r="V132" s="52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P132" s="11"/>
      <c r="AQ132" s="11"/>
    </row>
    <row r="133" spans="10:43">
      <c r="J133" s="52"/>
      <c r="K133" s="52"/>
      <c r="L133" s="52"/>
      <c r="T133" s="3"/>
      <c r="U133" s="14"/>
      <c r="V133" s="52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P133" s="11"/>
      <c r="AQ133" s="11"/>
    </row>
    <row r="134" spans="10:43">
      <c r="J134" s="52"/>
      <c r="K134" s="52"/>
      <c r="L134" s="52"/>
      <c r="T134" s="3"/>
      <c r="U134" s="14"/>
      <c r="V134" s="52"/>
      <c r="Y134" s="53"/>
      <c r="Z134" s="53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P134" s="11"/>
      <c r="AQ134" s="11"/>
    </row>
    <row r="135" spans="10:43">
      <c r="Y135" s="53"/>
      <c r="Z135" s="53"/>
      <c r="AL135" s="1"/>
      <c r="AM135" s="1"/>
      <c r="AN135" s="1"/>
      <c r="AP135" s="11"/>
      <c r="AQ135" s="11"/>
    </row>
    <row r="136" spans="10:43">
      <c r="Y136" s="53"/>
      <c r="Z136" s="53"/>
      <c r="AN136" s="1"/>
      <c r="AP136" s="11"/>
      <c r="AQ136" s="11"/>
    </row>
    <row r="137" spans="10:43">
      <c r="J137" s="52"/>
      <c r="K137" s="52"/>
      <c r="L137" s="52"/>
      <c r="T137" s="3"/>
      <c r="U137" s="14"/>
      <c r="V137" s="52"/>
      <c r="Y137" s="53"/>
      <c r="Z137" s="53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N137" s="1"/>
      <c r="AP137" s="11"/>
      <c r="AQ137" s="11"/>
    </row>
    <row r="138" spans="10:43">
      <c r="J138" s="52"/>
      <c r="K138" s="52"/>
      <c r="L138" s="52"/>
      <c r="T138" s="3"/>
      <c r="U138" s="14"/>
      <c r="V138" s="52"/>
      <c r="Y138" s="53"/>
      <c r="Z138" s="53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P138" s="11"/>
      <c r="AQ138" s="11"/>
    </row>
    <row r="139" spans="10:43">
      <c r="J139" s="52"/>
      <c r="K139" s="52"/>
      <c r="L139" s="52"/>
      <c r="T139" s="3"/>
      <c r="U139" s="14"/>
      <c r="V139" s="52"/>
      <c r="Y139" s="53"/>
      <c r="Z139" s="53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P139" s="11"/>
      <c r="AQ139" s="11"/>
    </row>
    <row r="140" spans="10:43">
      <c r="J140" s="52"/>
      <c r="K140" s="52"/>
      <c r="L140" s="52"/>
      <c r="T140" s="3"/>
      <c r="U140" s="14"/>
      <c r="V140" s="52"/>
      <c r="Y140" s="53"/>
      <c r="Z140" s="53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P140" s="11"/>
      <c r="AQ140" s="11"/>
    </row>
    <row r="141" spans="10:43">
      <c r="J141" s="52"/>
      <c r="K141" s="52"/>
      <c r="L141" s="52"/>
      <c r="T141" s="3"/>
      <c r="U141" s="14"/>
      <c r="V141" s="52"/>
      <c r="Y141" s="53"/>
      <c r="Z141" s="53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P141" s="11"/>
      <c r="AQ141" s="11"/>
    </row>
    <row r="142" spans="10:43">
      <c r="J142" s="52"/>
      <c r="K142" s="52"/>
      <c r="L142" s="52"/>
      <c r="T142" s="3"/>
      <c r="U142" s="14"/>
      <c r="V142" s="52"/>
      <c r="Y142" s="53"/>
      <c r="Z142" s="53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P142" s="11"/>
      <c r="AQ142" s="11"/>
    </row>
    <row r="143" spans="10:43">
      <c r="J143" s="52"/>
      <c r="K143" s="52"/>
      <c r="L143" s="52"/>
      <c r="T143" s="3"/>
      <c r="U143" s="14"/>
      <c r="V143" s="52"/>
      <c r="Y143" s="53"/>
      <c r="Z143" s="53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P143" s="11"/>
      <c r="AQ143" s="11"/>
    </row>
    <row r="144" spans="10:43">
      <c r="J144" s="52"/>
      <c r="K144" s="52"/>
      <c r="L144" s="52"/>
      <c r="T144" s="3"/>
      <c r="U144" s="14"/>
      <c r="V144" s="52"/>
      <c r="Y144" s="53"/>
      <c r="Z144" s="53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P144" s="11"/>
      <c r="AQ144" s="11"/>
    </row>
    <row r="145" spans="10:43">
      <c r="J145" s="52"/>
      <c r="K145" s="52"/>
      <c r="L145" s="52"/>
      <c r="T145" s="3"/>
      <c r="U145" s="14"/>
      <c r="V145" s="52"/>
      <c r="Y145" s="53"/>
      <c r="Z145" s="53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P145" s="11"/>
      <c r="AQ145" s="11"/>
    </row>
    <row r="146" spans="10:43">
      <c r="J146" s="52"/>
      <c r="K146" s="52"/>
      <c r="L146" s="52"/>
      <c r="T146" s="3"/>
      <c r="U146" s="14"/>
      <c r="V146" s="52"/>
      <c r="Y146" s="53"/>
      <c r="Z146" s="53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P146" s="11"/>
      <c r="AQ146" s="11"/>
    </row>
    <row r="147" spans="10:43">
      <c r="J147" s="52"/>
      <c r="K147" s="52"/>
      <c r="L147" s="52"/>
      <c r="T147" s="3"/>
      <c r="U147" s="14"/>
      <c r="V147" s="52"/>
      <c r="Y147" s="53"/>
      <c r="Z147" s="53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P147" s="11"/>
      <c r="AQ147" s="11"/>
    </row>
    <row r="148" spans="10:43">
      <c r="J148" s="52"/>
      <c r="K148" s="52"/>
      <c r="L148" s="52"/>
      <c r="T148" s="3"/>
      <c r="U148" s="14"/>
      <c r="V148" s="52"/>
      <c r="Y148" s="53"/>
      <c r="Z148" s="53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P148" s="11"/>
      <c r="AQ148" s="11"/>
    </row>
    <row r="149" spans="10:43">
      <c r="J149" s="52"/>
      <c r="K149" s="52"/>
      <c r="L149" s="52"/>
      <c r="T149" s="3"/>
      <c r="U149" s="14"/>
      <c r="V149" s="52"/>
      <c r="Y149" s="53"/>
      <c r="Z149" s="53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P149" s="11"/>
      <c r="AQ149" s="11"/>
    </row>
    <row r="150" spans="10:43">
      <c r="J150" s="52"/>
      <c r="K150" s="52"/>
      <c r="L150" s="52"/>
      <c r="T150" s="3"/>
      <c r="U150" s="14"/>
      <c r="V150" s="52"/>
      <c r="Y150" s="53"/>
      <c r="Z150" s="53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P150" s="11"/>
      <c r="AQ150" s="11"/>
    </row>
    <row r="151" spans="10:43">
      <c r="J151" s="52"/>
      <c r="K151" s="52"/>
      <c r="L151" s="52"/>
      <c r="T151" s="3"/>
      <c r="U151" s="14"/>
      <c r="V151" s="52"/>
      <c r="Y151" s="53"/>
      <c r="Z151" s="53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P151" s="11"/>
      <c r="AQ151" s="11"/>
    </row>
    <row r="152" spans="10:43">
      <c r="J152" s="52"/>
      <c r="K152" s="52"/>
      <c r="L152" s="52"/>
      <c r="T152" s="3"/>
      <c r="U152" s="14"/>
      <c r="V152" s="52"/>
      <c r="Y152" s="53"/>
      <c r="Z152" s="53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P152" s="11"/>
      <c r="AQ152" s="11"/>
    </row>
    <row r="153" spans="10:43">
      <c r="J153" s="52"/>
      <c r="K153" s="52"/>
      <c r="L153" s="52"/>
      <c r="T153" s="3"/>
      <c r="U153" s="14"/>
      <c r="V153" s="52"/>
      <c r="Y153" s="53"/>
      <c r="Z153" s="53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P153" s="11"/>
      <c r="AQ153" s="11"/>
    </row>
    <row r="154" spans="10:43">
      <c r="J154" s="52"/>
      <c r="K154" s="52"/>
      <c r="L154" s="52"/>
      <c r="T154" s="3"/>
      <c r="U154" s="14"/>
      <c r="V154" s="52"/>
      <c r="Y154" s="53"/>
      <c r="Z154" s="53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P154" s="11"/>
      <c r="AQ154" s="11"/>
    </row>
    <row r="155" spans="10:43">
      <c r="J155" s="52"/>
      <c r="K155" s="52"/>
      <c r="L155" s="52"/>
      <c r="T155" s="3"/>
      <c r="U155" s="14"/>
      <c r="V155" s="52"/>
      <c r="Y155" s="53"/>
      <c r="Z155" s="53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P155" s="11"/>
      <c r="AQ155" s="11"/>
    </row>
    <row r="156" spans="10:43">
      <c r="J156" s="52"/>
      <c r="K156" s="52"/>
      <c r="L156" s="52"/>
      <c r="T156" s="3"/>
      <c r="U156" s="14"/>
      <c r="V156" s="52"/>
      <c r="Y156" s="53"/>
      <c r="Z156" s="53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P156" s="11"/>
      <c r="AQ156" s="11"/>
    </row>
    <row r="157" spans="10:43">
      <c r="J157" s="52"/>
      <c r="K157" s="52"/>
      <c r="L157" s="52"/>
      <c r="T157" s="3"/>
      <c r="U157" s="14"/>
      <c r="V157" s="52"/>
      <c r="Y157" s="53"/>
      <c r="Z157" s="53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P157" s="11"/>
      <c r="AQ157" s="11"/>
    </row>
    <row r="158" spans="10:43">
      <c r="J158" s="52"/>
      <c r="K158" s="52"/>
      <c r="L158" s="52"/>
      <c r="T158" s="3"/>
      <c r="U158" s="14"/>
      <c r="V158" s="52"/>
      <c r="Y158" s="53"/>
      <c r="Z158" s="53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P158" s="11"/>
      <c r="AQ158" s="11"/>
    </row>
    <row r="159" spans="10:43">
      <c r="J159" s="52"/>
      <c r="K159" s="52"/>
      <c r="L159" s="52"/>
      <c r="T159" s="3"/>
      <c r="U159" s="14"/>
      <c r="V159" s="52"/>
      <c r="Y159" s="53"/>
      <c r="Z159" s="53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P159" s="11"/>
      <c r="AQ159" s="11"/>
    </row>
    <row r="160" spans="10:43">
      <c r="J160" s="52"/>
      <c r="K160" s="52"/>
      <c r="L160" s="52"/>
      <c r="T160" s="3"/>
      <c r="U160" s="14"/>
      <c r="V160" s="52"/>
      <c r="Y160" s="53"/>
      <c r="Z160" s="53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P160" s="11"/>
      <c r="AQ160" s="11"/>
    </row>
    <row r="161" spans="10:43">
      <c r="J161" s="52"/>
      <c r="K161" s="52"/>
      <c r="L161" s="52"/>
      <c r="T161" s="3"/>
      <c r="U161" s="14"/>
      <c r="V161" s="52"/>
      <c r="Y161" s="53"/>
      <c r="Z161" s="53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P161" s="11"/>
      <c r="AQ161" s="11"/>
    </row>
    <row r="162" spans="10:43">
      <c r="J162" s="52"/>
      <c r="K162" s="52"/>
      <c r="L162" s="52"/>
      <c r="T162" s="3"/>
      <c r="U162" s="14"/>
      <c r="V162" s="52"/>
      <c r="Y162" s="53"/>
      <c r="Z162" s="53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P162" s="11"/>
      <c r="AQ162" s="11"/>
    </row>
    <row r="163" spans="10:43">
      <c r="J163" s="52"/>
      <c r="K163" s="52"/>
      <c r="L163" s="52"/>
      <c r="P163" s="65"/>
      <c r="Q163" s="65"/>
      <c r="T163" s="3"/>
      <c r="U163" s="14"/>
      <c r="V163" s="52"/>
      <c r="Y163" s="53"/>
      <c r="Z163" s="53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P163" s="11"/>
      <c r="AQ163" s="11"/>
    </row>
    <row r="164" spans="10:43">
      <c r="J164" s="52"/>
      <c r="K164" s="52"/>
      <c r="L164" s="52"/>
      <c r="P164" s="65"/>
      <c r="Q164" s="65"/>
      <c r="T164" s="3"/>
      <c r="U164" s="14"/>
      <c r="V164" s="52"/>
      <c r="Y164" s="53"/>
      <c r="Z164" s="53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0:43">
      <c r="J165" s="52"/>
      <c r="K165" s="52"/>
      <c r="L165" s="52"/>
      <c r="P165" s="65"/>
      <c r="Q165" s="65"/>
      <c r="T165" s="3"/>
      <c r="U165" s="14"/>
      <c r="V165" s="52"/>
      <c r="Y165" s="53"/>
      <c r="Z165" s="53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0:43">
      <c r="J166" s="52"/>
      <c r="K166" s="52"/>
      <c r="L166" s="52"/>
      <c r="P166" s="65"/>
      <c r="Q166" s="65"/>
      <c r="T166" s="3"/>
      <c r="U166" s="14"/>
      <c r="V166" s="52"/>
      <c r="Y166" s="53"/>
      <c r="Z166" s="53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0:43">
      <c r="J167" s="52"/>
      <c r="K167" s="52"/>
      <c r="L167" s="52"/>
      <c r="P167" s="65"/>
      <c r="Q167" s="65"/>
      <c r="T167" s="3"/>
      <c r="U167" s="14"/>
      <c r="V167" s="52"/>
      <c r="Y167" s="53"/>
      <c r="Z167" s="53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0:43">
      <c r="J168" s="52"/>
      <c r="K168" s="52"/>
      <c r="L168" s="52"/>
      <c r="P168" s="65"/>
      <c r="Q168" s="65"/>
      <c r="T168" s="3"/>
      <c r="U168" s="14"/>
      <c r="V168" s="52"/>
      <c r="Y168" s="53"/>
      <c r="Z168" s="53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0:43">
      <c r="J169" s="52"/>
      <c r="K169" s="52"/>
      <c r="L169" s="52"/>
      <c r="P169" s="65"/>
      <c r="Q169" s="65"/>
      <c r="T169" s="3"/>
      <c r="U169" s="14"/>
      <c r="V169" s="52"/>
      <c r="Y169" s="53"/>
      <c r="Z169" s="53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0:43">
      <c r="J170" s="52"/>
      <c r="K170" s="52"/>
      <c r="L170" s="52"/>
      <c r="P170" s="65"/>
      <c r="Q170" s="65"/>
      <c r="T170" s="3"/>
      <c r="U170" s="14"/>
      <c r="V170" s="52"/>
      <c r="Y170" s="53"/>
      <c r="Z170" s="53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0:43">
      <c r="J171" s="52"/>
      <c r="K171" s="52"/>
      <c r="L171" s="52"/>
      <c r="P171" s="65"/>
      <c r="Q171" s="65"/>
      <c r="T171" s="3"/>
      <c r="U171" s="14"/>
      <c r="V171" s="52"/>
      <c r="Y171" s="53"/>
      <c r="Z171" s="53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0:43">
      <c r="J172" s="52"/>
      <c r="K172" s="52"/>
      <c r="L172" s="52"/>
      <c r="P172" s="65"/>
      <c r="Q172" s="65"/>
      <c r="T172" s="3"/>
      <c r="U172" s="14"/>
      <c r="V172" s="52"/>
      <c r="Y172" s="53"/>
      <c r="Z172" s="53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0:43">
      <c r="J173" s="52"/>
      <c r="K173" s="52"/>
      <c r="L173" s="52"/>
      <c r="P173" s="65"/>
      <c r="Q173" s="65"/>
      <c r="T173" s="3"/>
      <c r="U173" s="14"/>
      <c r="V173" s="52"/>
      <c r="Y173" s="53"/>
      <c r="Z173" s="53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0:43">
      <c r="J174" s="52"/>
      <c r="K174" s="52"/>
      <c r="L174" s="52"/>
      <c r="P174" s="65"/>
      <c r="Q174" s="65"/>
      <c r="T174" s="3"/>
      <c r="U174" s="14"/>
      <c r="V174" s="52"/>
      <c r="Y174" s="53"/>
      <c r="Z174" s="53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0:43">
      <c r="J175" s="52"/>
      <c r="K175" s="52"/>
      <c r="L175" s="52"/>
      <c r="P175" s="65"/>
      <c r="Q175" s="65"/>
      <c r="T175" s="3"/>
      <c r="U175" s="14"/>
      <c r="V175" s="52"/>
      <c r="Y175" s="53"/>
      <c r="Z175" s="53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0:43">
      <c r="J176" s="52"/>
      <c r="K176" s="52"/>
      <c r="L176" s="52"/>
      <c r="P176" s="65"/>
      <c r="Q176" s="65"/>
      <c r="T176" s="3"/>
      <c r="U176" s="14"/>
      <c r="V176" s="52"/>
      <c r="Y176" s="53"/>
      <c r="Z176" s="53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6:41">
      <c r="J177" s="52"/>
      <c r="K177" s="52"/>
      <c r="L177" s="52"/>
      <c r="P177" s="65"/>
      <c r="Q177" s="65"/>
      <c r="T177" s="3"/>
      <c r="U177" s="14"/>
      <c r="V177" s="52"/>
      <c r="Y177" s="53"/>
      <c r="Z177" s="53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6:41">
      <c r="J178" s="52"/>
      <c r="K178" s="52"/>
      <c r="L178" s="52"/>
      <c r="P178" s="65"/>
      <c r="Q178" s="65"/>
      <c r="T178" s="3"/>
      <c r="U178" s="14"/>
      <c r="V178" s="52"/>
      <c r="Y178" s="53"/>
      <c r="Z178" s="53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6:41">
      <c r="J179" s="52"/>
      <c r="K179" s="52"/>
      <c r="L179" s="52"/>
      <c r="P179" s="65"/>
      <c r="Q179" s="65"/>
      <c r="T179" s="3"/>
      <c r="U179" s="14"/>
      <c r="V179" s="52"/>
      <c r="Y179" s="53"/>
      <c r="Z179" s="53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6:41">
      <c r="J180" s="52"/>
      <c r="K180" s="52"/>
      <c r="L180" s="52"/>
      <c r="P180" s="65"/>
      <c r="Q180" s="65"/>
      <c r="T180" s="3"/>
      <c r="U180" s="14"/>
      <c r="V180" s="52"/>
      <c r="Y180" s="53"/>
      <c r="Z180" s="53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6:41">
      <c r="J181" s="52"/>
      <c r="K181" s="52"/>
      <c r="L181" s="52"/>
      <c r="P181" s="65"/>
      <c r="Q181" s="65"/>
      <c r="T181" s="3"/>
      <c r="U181" s="14"/>
      <c r="V181" s="52"/>
      <c r="Y181" s="53"/>
      <c r="Z181" s="53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6:41">
      <c r="J182" s="52"/>
      <c r="K182" s="52"/>
      <c r="L182" s="52"/>
      <c r="P182" s="65"/>
      <c r="Q182" s="65"/>
      <c r="T182" s="3"/>
      <c r="U182" s="14"/>
      <c r="V182" s="52"/>
      <c r="Y182" s="53"/>
      <c r="Z182" s="53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6:41">
      <c r="J183" s="52"/>
      <c r="K183" s="52"/>
      <c r="L183" s="52"/>
      <c r="P183" s="65"/>
      <c r="Q183" s="65"/>
      <c r="T183" s="3"/>
      <c r="U183" s="14"/>
      <c r="V183" s="52"/>
      <c r="Y183" s="53"/>
      <c r="Z183" s="53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6:41">
      <c r="J184" s="52"/>
      <c r="K184" s="52"/>
      <c r="L184" s="52"/>
      <c r="P184" s="65"/>
      <c r="Q184" s="65"/>
      <c r="T184" s="3"/>
      <c r="U184" s="14"/>
      <c r="V184" s="52"/>
      <c r="Y184" s="53"/>
      <c r="Z184" s="53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6:41">
      <c r="F185" s="12"/>
      <c r="G185" s="12"/>
      <c r="H185" s="263"/>
      <c r="I185" s="12"/>
      <c r="J185" s="52"/>
      <c r="K185" s="52"/>
      <c r="L185" s="52"/>
      <c r="M185" s="12"/>
      <c r="N185" s="12"/>
      <c r="O185" s="12"/>
      <c r="P185" s="65"/>
      <c r="Q185" s="65"/>
      <c r="T185" s="3"/>
      <c r="U185" s="14"/>
      <c r="V185" s="52"/>
      <c r="Y185" s="53"/>
      <c r="Z185" s="53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2"/>
    </row>
    <row r="186" spans="6:41">
      <c r="F186" s="12"/>
      <c r="G186" s="12"/>
      <c r="H186" s="263"/>
      <c r="I186" s="12"/>
      <c r="J186" s="52"/>
      <c r="K186" s="52"/>
      <c r="L186" s="52"/>
      <c r="M186" s="12"/>
      <c r="N186" s="12"/>
      <c r="O186" s="12"/>
      <c r="P186" s="65"/>
      <c r="Q186" s="65"/>
      <c r="T186" s="3"/>
      <c r="U186" s="14"/>
      <c r="V186" s="52"/>
      <c r="Y186" s="53"/>
      <c r="Z186" s="53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2"/>
    </row>
    <row r="187" spans="6:41">
      <c r="F187" s="12"/>
      <c r="G187" s="12"/>
      <c r="H187" s="263"/>
      <c r="I187" s="12"/>
      <c r="J187" s="52"/>
      <c r="K187" s="52"/>
      <c r="L187" s="52"/>
      <c r="M187" s="12"/>
      <c r="N187" s="12"/>
      <c r="O187" s="12"/>
      <c r="P187" s="65"/>
      <c r="Q187" s="65"/>
      <c r="T187" s="3"/>
      <c r="U187" s="14"/>
      <c r="V187" s="52"/>
      <c r="Y187" s="53"/>
      <c r="Z187" s="53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2"/>
    </row>
    <row r="188" spans="6:41">
      <c r="F188" s="12"/>
      <c r="G188" s="12"/>
      <c r="H188" s="263"/>
      <c r="I188" s="12"/>
      <c r="J188" s="52"/>
      <c r="K188" s="52"/>
      <c r="L188" s="52"/>
      <c r="M188" s="12"/>
      <c r="N188" s="12"/>
      <c r="O188" s="12"/>
      <c r="P188" s="65"/>
      <c r="Q188" s="65"/>
      <c r="T188" s="3"/>
      <c r="U188" s="14"/>
      <c r="V188" s="52"/>
      <c r="Y188" s="53"/>
      <c r="Z188" s="53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2"/>
    </row>
    <row r="189" spans="6:41">
      <c r="F189" s="12"/>
      <c r="G189" s="12"/>
      <c r="H189" s="263"/>
      <c r="I189" s="12"/>
      <c r="J189" s="52"/>
      <c r="K189" s="52"/>
      <c r="L189" s="52"/>
      <c r="M189" s="12"/>
      <c r="N189" s="12"/>
      <c r="O189" s="12"/>
      <c r="P189" s="65"/>
      <c r="Q189" s="65"/>
      <c r="T189" s="3"/>
      <c r="U189" s="14"/>
      <c r="V189" s="52"/>
      <c r="Y189" s="53"/>
      <c r="Z189" s="53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2"/>
    </row>
    <row r="190" spans="6:41">
      <c r="F190" s="12"/>
      <c r="G190" s="12"/>
      <c r="H190" s="263"/>
      <c r="I190" s="12"/>
      <c r="J190" s="52"/>
      <c r="K190" s="52"/>
      <c r="L190" s="52"/>
      <c r="M190" s="12"/>
      <c r="N190" s="12"/>
      <c r="O190" s="12"/>
      <c r="P190" s="65"/>
      <c r="Q190" s="65"/>
      <c r="T190" s="3"/>
      <c r="U190" s="14"/>
      <c r="V190" s="52"/>
      <c r="Y190" s="53"/>
      <c r="Z190" s="53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2"/>
    </row>
    <row r="191" spans="6:41">
      <c r="F191" s="12"/>
      <c r="G191" s="12"/>
      <c r="H191" s="263"/>
      <c r="I191" s="12"/>
      <c r="J191" s="52"/>
      <c r="K191" s="52"/>
      <c r="L191" s="52"/>
      <c r="M191" s="12"/>
      <c r="N191" s="12"/>
      <c r="O191" s="12"/>
      <c r="P191" s="65"/>
      <c r="Q191" s="65"/>
      <c r="T191" s="3"/>
      <c r="U191" s="14"/>
      <c r="V191" s="52"/>
      <c r="Y191" s="53"/>
      <c r="Z191" s="53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2"/>
    </row>
    <row r="192" spans="6:41">
      <c r="F192" s="12"/>
      <c r="G192" s="12"/>
      <c r="H192" s="263"/>
      <c r="I192" s="12"/>
      <c r="J192" s="52"/>
      <c r="K192" s="52"/>
      <c r="L192" s="52"/>
      <c r="M192" s="12"/>
      <c r="N192" s="12"/>
      <c r="O192" s="12"/>
      <c r="P192" s="65"/>
      <c r="Q192" s="65"/>
      <c r="T192" s="3"/>
      <c r="U192" s="14"/>
      <c r="V192" s="52"/>
      <c r="Y192" s="53"/>
      <c r="Z192" s="53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2"/>
    </row>
    <row r="193" spans="6:41">
      <c r="F193" s="12"/>
      <c r="G193" s="12"/>
      <c r="H193" s="263"/>
      <c r="I193" s="12"/>
      <c r="J193" s="52"/>
      <c r="K193" s="52"/>
      <c r="L193" s="52"/>
      <c r="M193" s="12"/>
      <c r="N193" s="12"/>
      <c r="O193" s="12"/>
      <c r="P193" s="65"/>
      <c r="Q193" s="65"/>
      <c r="T193" s="3"/>
      <c r="U193" s="14"/>
      <c r="V193" s="52"/>
      <c r="Y193" s="53"/>
      <c r="Z193" s="53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2"/>
    </row>
    <row r="194" spans="6:41">
      <c r="F194" s="12"/>
      <c r="G194" s="12"/>
      <c r="H194" s="263"/>
      <c r="I194" s="12"/>
      <c r="J194" s="52"/>
      <c r="K194" s="52"/>
      <c r="L194" s="52"/>
      <c r="M194" s="12"/>
      <c r="N194" s="12"/>
      <c r="O194" s="12"/>
      <c r="P194" s="65"/>
      <c r="Q194" s="65"/>
      <c r="T194" s="3"/>
      <c r="U194" s="14"/>
      <c r="V194" s="52"/>
      <c r="Y194" s="53"/>
      <c r="Z194" s="53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2"/>
    </row>
    <row r="195" spans="6:41">
      <c r="F195" s="12"/>
      <c r="G195" s="12"/>
      <c r="H195" s="263"/>
      <c r="I195" s="12"/>
      <c r="J195" s="52"/>
      <c r="K195" s="52"/>
      <c r="L195" s="52"/>
      <c r="M195" s="12"/>
      <c r="N195" s="12"/>
      <c r="O195" s="12"/>
      <c r="P195" s="65"/>
      <c r="Q195" s="65"/>
      <c r="T195" s="3"/>
      <c r="U195" s="14"/>
      <c r="V195" s="52"/>
      <c r="Y195" s="12"/>
      <c r="Z195" s="12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2"/>
    </row>
    <row r="196" spans="6:41">
      <c r="F196" s="12"/>
      <c r="G196" s="12"/>
      <c r="H196" s="263"/>
      <c r="I196" s="12"/>
      <c r="J196" s="52"/>
      <c r="K196" s="52"/>
      <c r="L196" s="52"/>
      <c r="M196" s="12"/>
      <c r="N196" s="12"/>
      <c r="O196" s="12"/>
      <c r="P196" s="65"/>
      <c r="Q196" s="65"/>
      <c r="T196" s="3"/>
      <c r="U196" s="14"/>
      <c r="V196" s="52"/>
      <c r="Y196" s="12"/>
      <c r="Z196" s="12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2"/>
    </row>
    <row r="197" spans="6:41">
      <c r="F197" s="12"/>
      <c r="G197" s="12"/>
      <c r="H197" s="263"/>
      <c r="I197" s="12"/>
      <c r="J197" s="52"/>
      <c r="K197" s="52"/>
      <c r="L197" s="52"/>
      <c r="M197" s="12"/>
      <c r="N197" s="12"/>
      <c r="O197" s="12"/>
      <c r="P197" s="65"/>
      <c r="Q197" s="65"/>
      <c r="T197" s="3"/>
      <c r="U197" s="14"/>
      <c r="V197" s="52"/>
      <c r="Y197" s="12"/>
      <c r="Z197" s="12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2"/>
    </row>
    <row r="198" spans="6:41">
      <c r="F198" s="12"/>
      <c r="G198" s="12"/>
      <c r="H198" s="263"/>
      <c r="I198" s="12"/>
      <c r="J198" s="146"/>
      <c r="K198" s="146"/>
      <c r="L198" s="146"/>
      <c r="M198" s="12"/>
      <c r="N198" s="12"/>
      <c r="O198" s="12"/>
      <c r="P198" s="65"/>
      <c r="Q198" s="65"/>
      <c r="R198" s="65"/>
      <c r="S198" s="146"/>
      <c r="T198" s="12"/>
      <c r="U198" s="65"/>
      <c r="V198" s="146"/>
      <c r="W198" s="65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"/>
      <c r="AM198" s="1"/>
      <c r="AN198" s="1"/>
      <c r="AO198" s="12"/>
    </row>
    <row r="199" spans="6:41">
      <c r="F199" s="12"/>
      <c r="G199" s="12"/>
      <c r="H199" s="263"/>
      <c r="I199" s="12"/>
      <c r="J199" s="146"/>
      <c r="K199" s="146"/>
      <c r="L199" s="146"/>
      <c r="M199" s="12"/>
      <c r="N199" s="12"/>
      <c r="O199" s="12"/>
      <c r="P199" s="65"/>
      <c r="Q199" s="65"/>
      <c r="R199" s="65"/>
      <c r="S199" s="146"/>
      <c r="T199" s="12"/>
      <c r="U199" s="65"/>
      <c r="V199" s="146"/>
      <c r="W199" s="65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"/>
      <c r="AO199" s="12"/>
    </row>
    <row r="200" spans="6:41">
      <c r="F200" s="12"/>
      <c r="G200" s="12"/>
      <c r="H200" s="263"/>
      <c r="I200" s="12"/>
      <c r="J200" s="146"/>
      <c r="K200" s="146"/>
      <c r="L200" s="146"/>
      <c r="M200" s="12"/>
      <c r="N200" s="12"/>
      <c r="O200" s="12"/>
      <c r="P200" s="65"/>
      <c r="Q200" s="65"/>
      <c r="R200" s="65"/>
      <c r="S200" s="146"/>
      <c r="T200" s="12"/>
      <c r="U200" s="65"/>
      <c r="V200" s="146"/>
      <c r="W200" s="65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"/>
      <c r="AO200" s="12"/>
    </row>
    <row r="201" spans="6:41">
      <c r="F201" s="12"/>
      <c r="G201" s="12"/>
      <c r="H201" s="263"/>
      <c r="I201" s="12"/>
      <c r="J201" s="146"/>
      <c r="K201" s="146"/>
      <c r="L201" s="146"/>
      <c r="M201" s="12"/>
      <c r="N201" s="12"/>
      <c r="O201" s="12"/>
      <c r="P201" s="65"/>
      <c r="Q201" s="65"/>
      <c r="R201" s="65"/>
      <c r="S201" s="146"/>
      <c r="T201" s="12"/>
      <c r="U201" s="65"/>
      <c r="V201" s="146"/>
      <c r="W201" s="65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"/>
      <c r="AO201" s="12"/>
    </row>
    <row r="202" spans="6:41">
      <c r="F202" s="12"/>
      <c r="G202" s="12"/>
      <c r="H202" s="263"/>
      <c r="I202" s="12"/>
      <c r="J202" s="146"/>
      <c r="K202" s="146"/>
      <c r="L202" s="146"/>
      <c r="M202" s="12"/>
      <c r="N202" s="12"/>
      <c r="O202" s="12"/>
      <c r="P202" s="65"/>
      <c r="Q202" s="65"/>
      <c r="R202" s="65"/>
      <c r="S202" s="146"/>
      <c r="T202" s="12"/>
      <c r="U202" s="65"/>
      <c r="V202" s="146"/>
      <c r="W202" s="65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"/>
      <c r="AO202" s="12"/>
    </row>
    <row r="203" spans="6:41">
      <c r="F203" s="12"/>
      <c r="G203" s="12"/>
      <c r="H203" s="263"/>
      <c r="I203" s="12"/>
      <c r="J203" s="146"/>
      <c r="K203" s="146"/>
      <c r="L203" s="146"/>
      <c r="M203" s="12"/>
      <c r="N203" s="12"/>
      <c r="O203" s="12"/>
      <c r="P203" s="65"/>
      <c r="Q203" s="65"/>
      <c r="R203" s="65"/>
      <c r="S203" s="146"/>
      <c r="T203" s="12"/>
      <c r="U203" s="65"/>
      <c r="V203" s="146"/>
      <c r="W203" s="65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"/>
      <c r="AO203" s="12"/>
    </row>
    <row r="204" spans="6:41">
      <c r="F204" s="12"/>
      <c r="G204" s="12"/>
      <c r="H204" s="263"/>
      <c r="I204" s="12"/>
      <c r="J204" s="146"/>
      <c r="K204" s="146"/>
      <c r="L204" s="146"/>
      <c r="M204" s="12"/>
      <c r="N204" s="12"/>
      <c r="O204" s="12"/>
      <c r="P204" s="65"/>
      <c r="Q204" s="65"/>
      <c r="R204" s="65"/>
      <c r="S204" s="146"/>
      <c r="T204" s="12"/>
      <c r="U204" s="65"/>
      <c r="V204" s="146"/>
      <c r="W204" s="65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"/>
      <c r="AO204" s="12"/>
    </row>
    <row r="205" spans="6:41">
      <c r="F205" s="12"/>
      <c r="G205" s="12"/>
      <c r="H205" s="263"/>
      <c r="I205" s="12"/>
      <c r="J205" s="146"/>
      <c r="K205" s="146"/>
      <c r="L205" s="146"/>
      <c r="M205" s="12"/>
      <c r="N205" s="12"/>
      <c r="O205" s="12"/>
      <c r="P205" s="65"/>
      <c r="Q205" s="65"/>
      <c r="R205" s="65"/>
      <c r="S205" s="146"/>
      <c r="T205" s="12"/>
      <c r="U205" s="65"/>
      <c r="V205" s="146"/>
      <c r="W205" s="65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"/>
      <c r="AO205" s="12"/>
    </row>
    <row r="206" spans="6:41">
      <c r="F206" s="12"/>
      <c r="G206" s="12"/>
      <c r="H206" s="263"/>
      <c r="I206" s="12"/>
      <c r="J206" s="146"/>
      <c r="K206" s="146"/>
      <c r="L206" s="146"/>
      <c r="M206" s="12"/>
      <c r="N206" s="12"/>
      <c r="O206" s="12"/>
      <c r="P206" s="65"/>
      <c r="Q206" s="65"/>
      <c r="R206" s="65"/>
      <c r="S206" s="146"/>
      <c r="T206" s="12"/>
      <c r="U206" s="65"/>
      <c r="V206" s="146"/>
      <c r="W206" s="65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"/>
      <c r="AO206" s="12"/>
    </row>
    <row r="207" spans="6:41">
      <c r="F207" s="12"/>
      <c r="G207" s="12"/>
      <c r="H207" s="263"/>
      <c r="I207" s="12"/>
      <c r="J207" s="146"/>
      <c r="K207" s="146"/>
      <c r="L207" s="146"/>
      <c r="M207" s="12"/>
      <c r="N207" s="12"/>
      <c r="O207" s="12"/>
      <c r="P207" s="65"/>
      <c r="Q207" s="65"/>
      <c r="R207" s="65"/>
      <c r="S207" s="146"/>
      <c r="T207" s="12"/>
      <c r="U207" s="65"/>
      <c r="V207" s="146"/>
      <c r="W207" s="65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"/>
      <c r="AO207" s="12"/>
    </row>
    <row r="208" spans="6:41">
      <c r="F208" s="12"/>
      <c r="G208" s="12"/>
      <c r="H208" s="263"/>
      <c r="I208" s="12"/>
      <c r="J208" s="146"/>
      <c r="K208" s="146"/>
      <c r="L208" s="146"/>
      <c r="M208" s="12"/>
      <c r="N208" s="12"/>
      <c r="O208" s="12"/>
      <c r="P208" s="65"/>
      <c r="Q208" s="65"/>
      <c r="R208" s="65"/>
      <c r="S208" s="146"/>
      <c r="T208" s="12"/>
      <c r="U208" s="65"/>
      <c r="V208" s="146"/>
      <c r="W208" s="65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"/>
      <c r="AO208" s="12"/>
    </row>
    <row r="209" spans="6:41">
      <c r="F209" s="12"/>
      <c r="G209" s="12"/>
      <c r="H209" s="263"/>
      <c r="I209" s="12"/>
      <c r="J209" s="146"/>
      <c r="K209" s="146"/>
      <c r="L209" s="146"/>
      <c r="M209" s="12"/>
      <c r="N209" s="12"/>
      <c r="O209" s="12"/>
      <c r="P209" s="65"/>
      <c r="Q209" s="65"/>
      <c r="R209" s="65"/>
      <c r="S209" s="146"/>
      <c r="T209" s="12"/>
      <c r="U209" s="65"/>
      <c r="V209" s="146"/>
      <c r="W209" s="65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"/>
      <c r="AO209" s="12"/>
    </row>
    <row r="210" spans="6:41">
      <c r="F210" s="12"/>
      <c r="G210" s="12"/>
      <c r="H210" s="263"/>
      <c r="I210" s="12"/>
      <c r="J210" s="146"/>
      <c r="K210" s="146"/>
      <c r="L210" s="146"/>
      <c r="M210" s="12"/>
      <c r="N210" s="12"/>
      <c r="O210" s="12"/>
      <c r="P210" s="65"/>
      <c r="Q210" s="65"/>
      <c r="R210" s="65"/>
      <c r="S210" s="146"/>
      <c r="T210" s="12"/>
      <c r="U210" s="65"/>
      <c r="V210" s="146"/>
      <c r="W210" s="65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"/>
      <c r="AO210" s="12"/>
    </row>
    <row r="211" spans="6:41">
      <c r="F211" s="12"/>
      <c r="G211" s="12"/>
      <c r="H211" s="263"/>
      <c r="I211" s="12"/>
      <c r="J211" s="146"/>
      <c r="K211" s="146"/>
      <c r="L211" s="146"/>
      <c r="M211" s="12"/>
      <c r="N211" s="12"/>
      <c r="O211" s="12"/>
      <c r="P211" s="65"/>
      <c r="Q211" s="65"/>
      <c r="R211" s="65"/>
      <c r="S211" s="146"/>
      <c r="T211" s="12"/>
      <c r="U211" s="65"/>
      <c r="V211" s="146"/>
      <c r="W211" s="65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"/>
      <c r="AO211" s="12"/>
    </row>
    <row r="212" spans="6:41">
      <c r="F212" s="12"/>
      <c r="G212" s="12"/>
      <c r="H212" s="263"/>
      <c r="I212" s="12"/>
      <c r="J212" s="146"/>
      <c r="K212" s="146"/>
      <c r="L212" s="146"/>
      <c r="M212" s="12"/>
      <c r="N212" s="12"/>
      <c r="O212" s="12"/>
      <c r="P212" s="65"/>
      <c r="Q212" s="65"/>
      <c r="R212" s="65"/>
      <c r="S212" s="146"/>
      <c r="T212" s="12"/>
      <c r="U212" s="65"/>
      <c r="V212" s="146"/>
      <c r="W212" s="65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"/>
      <c r="AO212" s="12"/>
    </row>
    <row r="213" spans="6:41">
      <c r="F213" s="12"/>
      <c r="G213" s="12"/>
      <c r="H213" s="263"/>
      <c r="I213" s="12"/>
      <c r="J213" s="146"/>
      <c r="K213" s="146"/>
      <c r="L213" s="146"/>
      <c r="M213" s="12"/>
      <c r="N213" s="12"/>
      <c r="O213" s="12"/>
      <c r="P213" s="65"/>
      <c r="Q213" s="65"/>
      <c r="R213" s="65"/>
      <c r="S213" s="146"/>
      <c r="T213" s="12"/>
      <c r="U213" s="65"/>
      <c r="V213" s="146"/>
      <c r="W213" s="65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"/>
      <c r="AO213" s="12"/>
    </row>
    <row r="214" spans="6:41">
      <c r="F214" s="12"/>
      <c r="G214" s="12"/>
      <c r="H214" s="263"/>
      <c r="I214" s="12"/>
      <c r="J214" s="146"/>
      <c r="K214" s="146"/>
      <c r="L214" s="146"/>
      <c r="M214" s="12"/>
      <c r="N214" s="12"/>
      <c r="O214" s="12"/>
      <c r="P214" s="65"/>
      <c r="Q214" s="65"/>
      <c r="R214" s="65"/>
      <c r="S214" s="146"/>
      <c r="T214" s="12"/>
      <c r="U214" s="65"/>
      <c r="V214" s="146"/>
      <c r="W214" s="65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"/>
      <c r="AO214" s="12"/>
    </row>
    <row r="215" spans="6:41">
      <c r="F215" s="12"/>
      <c r="G215" s="12"/>
      <c r="H215" s="263"/>
      <c r="I215" s="12"/>
      <c r="J215" s="146"/>
      <c r="K215" s="146"/>
      <c r="L215" s="146"/>
      <c r="M215" s="12"/>
      <c r="N215" s="12"/>
      <c r="O215" s="12"/>
      <c r="P215" s="65"/>
      <c r="Q215" s="65"/>
      <c r="R215" s="65"/>
      <c r="S215" s="146"/>
      <c r="T215" s="12"/>
      <c r="U215" s="65"/>
      <c r="V215" s="146"/>
      <c r="W215" s="65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"/>
      <c r="AO215" s="12"/>
    </row>
    <row r="216" spans="6:41">
      <c r="F216" s="12"/>
      <c r="G216" s="12"/>
      <c r="H216" s="263"/>
      <c r="I216" s="12"/>
      <c r="J216" s="146"/>
      <c r="K216" s="146"/>
      <c r="L216" s="146"/>
      <c r="M216" s="12"/>
      <c r="N216" s="12"/>
      <c r="O216" s="12"/>
      <c r="P216" s="65"/>
      <c r="Q216" s="65"/>
      <c r="R216" s="65"/>
      <c r="S216" s="146"/>
      <c r="T216" s="12"/>
      <c r="U216" s="65"/>
      <c r="V216" s="146"/>
      <c r="W216" s="65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"/>
      <c r="AO216" s="12"/>
    </row>
    <row r="217" spans="6:41">
      <c r="F217" s="12"/>
      <c r="G217" s="12"/>
      <c r="H217" s="263"/>
      <c r="I217" s="12"/>
      <c r="J217" s="146"/>
      <c r="K217" s="146"/>
      <c r="L217" s="146"/>
      <c r="M217" s="12"/>
      <c r="N217" s="12"/>
      <c r="O217" s="12"/>
      <c r="P217" s="65"/>
      <c r="Q217" s="65"/>
      <c r="R217" s="65"/>
      <c r="S217" s="146"/>
      <c r="T217" s="12"/>
      <c r="U217" s="65"/>
      <c r="V217" s="146"/>
      <c r="W217" s="65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"/>
      <c r="AO217" s="12"/>
    </row>
    <row r="218" spans="6:41">
      <c r="F218" s="12"/>
      <c r="G218" s="12"/>
      <c r="H218" s="263"/>
      <c r="I218" s="12"/>
      <c r="J218" s="146"/>
      <c r="K218" s="146"/>
      <c r="L218" s="146"/>
      <c r="M218" s="12"/>
      <c r="N218" s="12"/>
      <c r="O218" s="12"/>
      <c r="P218" s="65"/>
      <c r="Q218" s="65"/>
      <c r="R218" s="65"/>
      <c r="S218" s="146"/>
      <c r="T218" s="12"/>
      <c r="U218" s="65"/>
      <c r="V218" s="146"/>
      <c r="W218" s="65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"/>
      <c r="AO218" s="12"/>
    </row>
    <row r="219" spans="6:41">
      <c r="F219" s="12"/>
      <c r="G219" s="12"/>
      <c r="H219" s="263"/>
      <c r="I219" s="12"/>
      <c r="J219" s="146"/>
      <c r="K219" s="146"/>
      <c r="L219" s="146"/>
      <c r="M219" s="12"/>
      <c r="N219" s="12"/>
      <c r="O219" s="12"/>
      <c r="P219" s="65"/>
      <c r="Q219" s="65"/>
      <c r="R219" s="65"/>
      <c r="S219" s="146"/>
      <c r="T219" s="12"/>
      <c r="U219" s="65"/>
      <c r="V219" s="146"/>
      <c r="W219" s="65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"/>
      <c r="AO219" s="12"/>
    </row>
    <row r="220" spans="6:41">
      <c r="F220" s="12"/>
      <c r="G220" s="12"/>
      <c r="H220" s="263"/>
      <c r="I220" s="12"/>
      <c r="J220" s="146"/>
      <c r="K220" s="146"/>
      <c r="L220" s="146"/>
      <c r="M220" s="12"/>
      <c r="N220" s="12"/>
      <c r="O220" s="12"/>
      <c r="P220" s="65"/>
      <c r="Q220" s="65"/>
      <c r="R220" s="65"/>
      <c r="S220" s="146"/>
      <c r="T220" s="12"/>
      <c r="U220" s="65"/>
      <c r="V220" s="146"/>
      <c r="W220" s="65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"/>
      <c r="AO220" s="12"/>
    </row>
    <row r="221" spans="6:41">
      <c r="F221" s="12"/>
      <c r="G221" s="12"/>
      <c r="H221" s="263"/>
      <c r="I221" s="12"/>
      <c r="J221" s="146"/>
      <c r="K221" s="146"/>
      <c r="L221" s="146"/>
      <c r="M221" s="12"/>
      <c r="N221" s="12"/>
      <c r="O221" s="12"/>
      <c r="P221" s="65"/>
      <c r="Q221" s="65"/>
      <c r="R221" s="65"/>
      <c r="S221" s="146"/>
      <c r="T221" s="12"/>
      <c r="U221" s="65"/>
      <c r="V221" s="146"/>
      <c r="W221" s="65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</row>
    <row r="222" spans="6:41">
      <c r="F222" s="12"/>
      <c r="G222" s="12"/>
      <c r="H222" s="263"/>
      <c r="I222" s="12"/>
      <c r="J222" s="146"/>
      <c r="K222" s="146"/>
      <c r="L222" s="146"/>
      <c r="M222" s="12"/>
      <c r="N222" s="12"/>
      <c r="O222" s="12"/>
      <c r="P222" s="65"/>
      <c r="Q222" s="65"/>
      <c r="R222" s="65"/>
      <c r="S222" s="146"/>
      <c r="T222" s="12"/>
      <c r="U222" s="65"/>
      <c r="V222" s="146"/>
      <c r="W222" s="65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</row>
    <row r="223" spans="6:41">
      <c r="F223" s="12"/>
      <c r="G223" s="12"/>
      <c r="H223" s="263"/>
      <c r="I223" s="12"/>
      <c r="J223" s="146"/>
      <c r="K223" s="146"/>
      <c r="L223" s="146"/>
      <c r="M223" s="12"/>
      <c r="N223" s="12"/>
      <c r="O223" s="12"/>
      <c r="P223" s="65"/>
      <c r="Q223" s="65"/>
      <c r="R223" s="65"/>
      <c r="S223" s="146"/>
      <c r="T223" s="12"/>
      <c r="U223" s="65"/>
      <c r="V223" s="146"/>
      <c r="W223" s="65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</row>
    <row r="224" spans="6:41">
      <c r="F224" s="12"/>
      <c r="G224" s="12"/>
      <c r="H224" s="263"/>
      <c r="I224" s="12"/>
      <c r="J224" s="146"/>
      <c r="K224" s="146"/>
      <c r="L224" s="146"/>
      <c r="M224" s="12"/>
      <c r="N224" s="12"/>
      <c r="O224" s="12"/>
      <c r="P224" s="65"/>
      <c r="Q224" s="65"/>
      <c r="R224" s="65"/>
      <c r="S224" s="146"/>
      <c r="T224" s="12"/>
      <c r="U224" s="65"/>
      <c r="V224" s="146"/>
      <c r="W224" s="65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</row>
    <row r="225" spans="6:41">
      <c r="F225" s="12"/>
      <c r="G225" s="12"/>
      <c r="H225" s="263"/>
      <c r="I225" s="12"/>
      <c r="J225" s="146"/>
      <c r="K225" s="146"/>
      <c r="L225" s="146"/>
      <c r="M225" s="12"/>
      <c r="N225" s="12"/>
      <c r="O225" s="12"/>
      <c r="P225" s="65"/>
      <c r="Q225" s="65"/>
      <c r="R225" s="65"/>
      <c r="S225" s="146"/>
      <c r="T225" s="12"/>
      <c r="U225" s="65"/>
      <c r="V225" s="146"/>
      <c r="W225" s="65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</row>
    <row r="226" spans="6:41">
      <c r="F226" s="12"/>
      <c r="G226" s="12"/>
      <c r="H226" s="263"/>
      <c r="I226" s="12"/>
      <c r="J226" s="146"/>
      <c r="K226" s="146"/>
      <c r="L226" s="146"/>
      <c r="M226" s="12"/>
      <c r="N226" s="12"/>
      <c r="O226" s="12"/>
      <c r="P226" s="65"/>
      <c r="Q226" s="65"/>
      <c r="R226" s="65"/>
      <c r="S226" s="146"/>
      <c r="T226" s="12"/>
      <c r="U226" s="65"/>
      <c r="V226" s="146"/>
      <c r="W226" s="65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</row>
    <row r="227" spans="6:41">
      <c r="F227" s="12"/>
      <c r="G227" s="12"/>
      <c r="H227" s="263"/>
      <c r="I227" s="12"/>
      <c r="J227" s="146"/>
      <c r="K227" s="146"/>
      <c r="L227" s="146"/>
      <c r="M227" s="12"/>
      <c r="N227" s="12"/>
      <c r="O227" s="12"/>
      <c r="P227" s="65"/>
      <c r="Q227" s="65"/>
      <c r="R227" s="65"/>
      <c r="S227" s="146"/>
      <c r="T227" s="12"/>
      <c r="U227" s="65"/>
      <c r="V227" s="146"/>
      <c r="W227" s="65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</row>
    <row r="228" spans="6:41">
      <c r="F228" s="12"/>
      <c r="G228" s="12"/>
      <c r="H228" s="263"/>
      <c r="I228" s="12"/>
      <c r="J228" s="146"/>
      <c r="K228" s="146"/>
      <c r="L228" s="146"/>
      <c r="M228" s="12"/>
      <c r="N228" s="12"/>
      <c r="O228" s="12"/>
      <c r="P228" s="65"/>
      <c r="Q228" s="65"/>
      <c r="R228" s="65"/>
      <c r="S228" s="146"/>
      <c r="T228" s="12"/>
      <c r="U228" s="65"/>
      <c r="V228" s="146"/>
      <c r="W228" s="65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</row>
    <row r="229" spans="6:41">
      <c r="F229" s="12"/>
      <c r="G229" s="12"/>
      <c r="H229" s="263"/>
      <c r="I229" s="12"/>
      <c r="J229" s="146"/>
      <c r="K229" s="146"/>
      <c r="L229" s="146"/>
      <c r="M229" s="12"/>
      <c r="N229" s="12"/>
      <c r="O229" s="12"/>
      <c r="P229" s="65"/>
      <c r="Q229" s="65"/>
      <c r="R229" s="65"/>
      <c r="S229" s="146"/>
      <c r="T229" s="12"/>
      <c r="U229" s="65"/>
      <c r="V229" s="146"/>
      <c r="W229" s="65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</row>
    <row r="230" spans="6:41">
      <c r="F230" s="12"/>
      <c r="G230" s="12"/>
      <c r="H230" s="263"/>
      <c r="I230" s="12"/>
      <c r="J230" s="146"/>
      <c r="K230" s="146"/>
      <c r="L230" s="146"/>
      <c r="M230" s="12"/>
      <c r="N230" s="12"/>
      <c r="O230" s="12"/>
      <c r="P230" s="65"/>
      <c r="Q230" s="65"/>
      <c r="R230" s="65"/>
      <c r="S230" s="146"/>
      <c r="T230" s="12"/>
      <c r="U230" s="65"/>
      <c r="V230" s="146"/>
      <c r="W230" s="65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</row>
    <row r="231" spans="6:41">
      <c r="F231" s="12"/>
      <c r="G231" s="12"/>
      <c r="H231" s="263"/>
      <c r="I231" s="12"/>
      <c r="J231" s="146"/>
      <c r="K231" s="146"/>
      <c r="L231" s="146"/>
      <c r="M231" s="12"/>
      <c r="N231" s="12"/>
      <c r="O231" s="12"/>
      <c r="P231" s="65"/>
      <c r="Q231" s="65"/>
      <c r="R231" s="65"/>
      <c r="S231" s="146"/>
      <c r="T231" s="12"/>
      <c r="U231" s="65"/>
      <c r="V231" s="146"/>
      <c r="W231" s="65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</row>
    <row r="232" spans="6:41">
      <c r="F232" s="12"/>
      <c r="G232" s="12"/>
      <c r="H232" s="263"/>
      <c r="I232" s="12"/>
      <c r="J232" s="146"/>
      <c r="K232" s="146"/>
      <c r="L232" s="146"/>
      <c r="M232" s="12"/>
      <c r="N232" s="12"/>
      <c r="O232" s="12"/>
      <c r="P232" s="65"/>
      <c r="Q232" s="65"/>
      <c r="R232" s="65"/>
      <c r="S232" s="146"/>
      <c r="T232" s="12"/>
      <c r="U232" s="65"/>
      <c r="V232" s="146"/>
      <c r="W232" s="65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</row>
    <row r="233" spans="6:41">
      <c r="F233" s="12"/>
      <c r="G233" s="12"/>
      <c r="H233" s="263"/>
      <c r="I233" s="12"/>
      <c r="J233" s="146"/>
      <c r="K233" s="146"/>
      <c r="L233" s="146"/>
      <c r="M233" s="12"/>
      <c r="N233" s="12"/>
      <c r="O233" s="12"/>
      <c r="P233" s="65"/>
      <c r="Q233" s="65"/>
      <c r="R233" s="65"/>
      <c r="S233" s="146"/>
      <c r="T233" s="12"/>
      <c r="U233" s="65"/>
      <c r="V233" s="146"/>
      <c r="W233" s="65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</row>
    <row r="234" spans="6:41">
      <c r="F234" s="12"/>
      <c r="G234" s="12"/>
      <c r="H234" s="263"/>
      <c r="I234" s="12"/>
      <c r="J234" s="146"/>
      <c r="K234" s="146"/>
      <c r="L234" s="146"/>
      <c r="M234" s="12"/>
      <c r="N234" s="12"/>
      <c r="O234" s="12"/>
      <c r="P234" s="65"/>
      <c r="Q234" s="65"/>
      <c r="R234" s="65"/>
      <c r="S234" s="146"/>
      <c r="T234" s="12"/>
      <c r="U234" s="65"/>
      <c r="V234" s="146"/>
      <c r="W234" s="65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</row>
    <row r="235" spans="6:41">
      <c r="F235" s="12"/>
      <c r="G235" s="12"/>
      <c r="H235" s="263"/>
      <c r="I235" s="12"/>
      <c r="J235" s="146"/>
      <c r="K235" s="146"/>
      <c r="L235" s="146"/>
      <c r="M235" s="12"/>
      <c r="N235" s="12"/>
      <c r="O235" s="12"/>
      <c r="P235" s="65"/>
      <c r="Q235" s="65"/>
      <c r="R235" s="65"/>
      <c r="S235" s="146"/>
      <c r="T235" s="12"/>
      <c r="U235" s="65"/>
      <c r="V235" s="146"/>
      <c r="W235" s="65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</row>
    <row r="236" spans="6:41">
      <c r="F236" s="12"/>
      <c r="G236" s="12"/>
      <c r="H236" s="263"/>
      <c r="I236" s="12"/>
      <c r="J236" s="146"/>
      <c r="K236" s="146"/>
      <c r="L236" s="146"/>
      <c r="M236" s="12"/>
      <c r="N236" s="12"/>
      <c r="O236" s="12"/>
      <c r="P236" s="65"/>
      <c r="Q236" s="65"/>
      <c r="R236" s="65"/>
      <c r="S236" s="146"/>
      <c r="T236" s="12"/>
      <c r="U236" s="65"/>
      <c r="V236" s="146"/>
      <c r="W236" s="65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</row>
    <row r="237" spans="6:41">
      <c r="F237" s="12"/>
      <c r="G237" s="12"/>
      <c r="H237" s="263"/>
      <c r="I237" s="12"/>
      <c r="J237" s="146"/>
      <c r="K237" s="146"/>
      <c r="L237" s="146"/>
      <c r="M237" s="12"/>
      <c r="N237" s="12"/>
      <c r="O237" s="12"/>
      <c r="P237" s="65"/>
      <c r="Q237" s="65"/>
      <c r="R237" s="65"/>
      <c r="S237" s="146"/>
      <c r="T237" s="12"/>
      <c r="U237" s="65"/>
      <c r="V237" s="146"/>
      <c r="W237" s="65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</row>
    <row r="238" spans="6:41">
      <c r="F238" s="12"/>
      <c r="G238" s="12"/>
      <c r="H238" s="263"/>
      <c r="I238" s="12"/>
      <c r="J238" s="146"/>
      <c r="K238" s="146"/>
      <c r="L238" s="146"/>
      <c r="M238" s="12"/>
      <c r="N238" s="12"/>
      <c r="O238" s="12"/>
      <c r="P238" s="65"/>
      <c r="Q238" s="65"/>
      <c r="R238" s="65"/>
      <c r="S238" s="146"/>
      <c r="T238" s="12"/>
      <c r="U238" s="65"/>
      <c r="V238" s="146"/>
      <c r="W238" s="65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</row>
    <row r="239" spans="6:41">
      <c r="F239" s="12"/>
      <c r="G239" s="12"/>
      <c r="H239" s="263"/>
      <c r="I239" s="12"/>
      <c r="J239" s="146"/>
      <c r="K239" s="146"/>
      <c r="L239" s="146"/>
      <c r="M239" s="12"/>
      <c r="N239" s="12"/>
      <c r="O239" s="12"/>
      <c r="P239" s="65"/>
      <c r="Q239" s="65"/>
      <c r="R239" s="65"/>
      <c r="S239" s="146"/>
      <c r="T239" s="12"/>
      <c r="U239" s="65"/>
      <c r="V239" s="146"/>
      <c r="W239" s="65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</row>
    <row r="240" spans="6:41">
      <c r="F240" s="12"/>
      <c r="G240" s="12"/>
      <c r="H240" s="263"/>
      <c r="I240" s="12"/>
      <c r="J240" s="146"/>
      <c r="K240" s="146"/>
      <c r="L240" s="146"/>
      <c r="M240" s="12"/>
      <c r="N240" s="12"/>
      <c r="O240" s="12"/>
      <c r="P240" s="65"/>
      <c r="Q240" s="65"/>
      <c r="R240" s="65"/>
      <c r="S240" s="146"/>
      <c r="T240" s="12"/>
      <c r="U240" s="65"/>
      <c r="V240" s="146"/>
      <c r="W240" s="65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</row>
    <row r="241" spans="6:41">
      <c r="F241" s="12"/>
      <c r="G241" s="12"/>
      <c r="H241" s="263"/>
      <c r="I241" s="12"/>
      <c r="J241" s="146"/>
      <c r="K241" s="146"/>
      <c r="L241" s="146"/>
      <c r="M241" s="12"/>
      <c r="N241" s="12"/>
      <c r="O241" s="12"/>
      <c r="P241" s="65"/>
      <c r="Q241" s="65"/>
      <c r="R241" s="65"/>
      <c r="S241" s="146"/>
      <c r="T241" s="12"/>
      <c r="U241" s="65"/>
      <c r="V241" s="146"/>
      <c r="W241" s="65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</row>
    <row r="242" spans="6:41">
      <c r="F242" s="12"/>
      <c r="G242" s="12"/>
      <c r="H242" s="263"/>
      <c r="I242" s="12"/>
      <c r="J242" s="146"/>
      <c r="K242" s="146"/>
      <c r="L242" s="146"/>
      <c r="M242" s="12"/>
      <c r="N242" s="12"/>
      <c r="O242" s="12"/>
      <c r="P242" s="65"/>
      <c r="Q242" s="65"/>
      <c r="R242" s="65"/>
      <c r="S242" s="146"/>
      <c r="T242" s="12"/>
      <c r="U242" s="65"/>
      <c r="V242" s="146"/>
      <c r="W242" s="65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</row>
    <row r="243" spans="6:41">
      <c r="F243" s="12"/>
      <c r="G243" s="12"/>
      <c r="H243" s="263"/>
      <c r="I243" s="12"/>
      <c r="J243" s="146"/>
      <c r="K243" s="146"/>
      <c r="L243" s="146"/>
      <c r="M243" s="12"/>
      <c r="N243" s="12"/>
      <c r="O243" s="12"/>
      <c r="P243" s="65"/>
      <c r="Q243" s="65"/>
      <c r="R243" s="65"/>
      <c r="S243" s="146"/>
      <c r="T243" s="12"/>
      <c r="U243" s="65"/>
      <c r="V243" s="146"/>
      <c r="W243" s="65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</row>
    <row r="244" spans="6:41">
      <c r="F244" s="12"/>
      <c r="G244" s="12"/>
      <c r="H244" s="263"/>
      <c r="I244" s="12"/>
      <c r="J244" s="146"/>
      <c r="K244" s="146"/>
      <c r="L244" s="146"/>
      <c r="M244" s="12"/>
      <c r="N244" s="12"/>
      <c r="O244" s="12"/>
      <c r="P244" s="65"/>
      <c r="Q244" s="65"/>
      <c r="R244" s="65"/>
      <c r="S244" s="146"/>
      <c r="T244" s="12"/>
      <c r="U244" s="65"/>
      <c r="V244" s="146"/>
      <c r="W244" s="65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</row>
    <row r="245" spans="6:41">
      <c r="F245" s="12"/>
      <c r="G245" s="12"/>
      <c r="H245" s="263"/>
      <c r="I245" s="12"/>
      <c r="J245" s="146"/>
      <c r="K245" s="146"/>
      <c r="L245" s="146"/>
      <c r="M245" s="12"/>
      <c r="N245" s="12"/>
      <c r="O245" s="12"/>
      <c r="P245" s="65"/>
      <c r="Q245" s="65"/>
      <c r="R245" s="65"/>
      <c r="S245" s="146"/>
      <c r="T245" s="12"/>
      <c r="U245" s="65"/>
      <c r="V245" s="146"/>
      <c r="W245" s="65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</row>
    <row r="246" spans="6:41">
      <c r="F246" s="12"/>
      <c r="G246" s="12"/>
      <c r="H246" s="263"/>
      <c r="I246" s="12"/>
      <c r="J246" s="146"/>
      <c r="K246" s="146"/>
      <c r="L246" s="146"/>
      <c r="M246" s="12"/>
      <c r="N246" s="12"/>
      <c r="O246" s="12"/>
      <c r="P246" s="65"/>
      <c r="Q246" s="65"/>
      <c r="R246" s="65"/>
      <c r="S246" s="146"/>
      <c r="T246" s="12"/>
      <c r="U246" s="65"/>
      <c r="V246" s="146"/>
      <c r="W246" s="65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</row>
    <row r="247" spans="6:41">
      <c r="F247" s="12"/>
      <c r="G247" s="12"/>
      <c r="H247" s="263"/>
      <c r="I247" s="12"/>
      <c r="J247" s="146"/>
      <c r="K247" s="146"/>
      <c r="L247" s="146"/>
      <c r="M247" s="12"/>
      <c r="N247" s="12"/>
      <c r="O247" s="12"/>
      <c r="P247" s="65"/>
      <c r="Q247" s="65"/>
      <c r="R247" s="65"/>
      <c r="S247" s="146"/>
      <c r="T247" s="12"/>
      <c r="U247" s="65"/>
      <c r="V247" s="146"/>
      <c r="W247" s="65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</row>
    <row r="248" spans="6:41">
      <c r="F248" s="12"/>
      <c r="G248" s="12"/>
      <c r="H248" s="263"/>
      <c r="I248" s="12"/>
      <c r="J248" s="146"/>
      <c r="K248" s="146"/>
      <c r="L248" s="146"/>
      <c r="M248" s="12"/>
      <c r="N248" s="12"/>
      <c r="O248" s="12"/>
      <c r="P248" s="65"/>
      <c r="Q248" s="65"/>
      <c r="R248" s="65"/>
      <c r="S248" s="146"/>
      <c r="T248" s="12"/>
      <c r="U248" s="65"/>
      <c r="V248" s="146"/>
      <c r="W248" s="65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</row>
    <row r="249" spans="6:41">
      <c r="F249" s="12"/>
      <c r="G249" s="12"/>
      <c r="H249" s="263"/>
      <c r="I249" s="12"/>
      <c r="J249" s="146"/>
      <c r="K249" s="146"/>
      <c r="L249" s="146"/>
      <c r="M249" s="12"/>
      <c r="N249" s="12"/>
      <c r="O249" s="12"/>
      <c r="P249" s="65"/>
      <c r="Q249" s="65"/>
      <c r="R249" s="65"/>
      <c r="S249" s="146"/>
      <c r="T249" s="12"/>
      <c r="U249" s="65"/>
      <c r="V249" s="146"/>
      <c r="W249" s="65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</row>
    <row r="250" spans="6:41">
      <c r="F250" s="12"/>
      <c r="G250" s="12"/>
      <c r="H250" s="263"/>
      <c r="I250" s="12"/>
      <c r="J250" s="146"/>
      <c r="K250" s="146"/>
      <c r="L250" s="146"/>
      <c r="M250" s="12"/>
      <c r="N250" s="12"/>
      <c r="O250" s="12"/>
      <c r="P250" s="65"/>
      <c r="Q250" s="65"/>
      <c r="R250" s="65"/>
      <c r="S250" s="146"/>
      <c r="T250" s="12"/>
      <c r="U250" s="65"/>
      <c r="V250" s="146"/>
      <c r="W250" s="65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</row>
    <row r="251" spans="6:41">
      <c r="F251" s="12"/>
      <c r="G251" s="12"/>
      <c r="H251" s="263"/>
      <c r="I251" s="12"/>
      <c r="J251" s="146"/>
      <c r="K251" s="146"/>
      <c r="L251" s="146"/>
      <c r="M251" s="12"/>
      <c r="N251" s="12"/>
      <c r="O251" s="12"/>
      <c r="P251" s="65"/>
      <c r="Q251" s="65"/>
      <c r="R251" s="65"/>
      <c r="S251" s="146"/>
      <c r="T251" s="12"/>
      <c r="U251" s="65"/>
      <c r="V251" s="146"/>
      <c r="W251" s="65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</row>
    <row r="252" spans="6:41">
      <c r="F252" s="12"/>
      <c r="G252" s="12"/>
      <c r="H252" s="263"/>
      <c r="I252" s="12"/>
      <c r="J252" s="146"/>
      <c r="K252" s="146"/>
      <c r="L252" s="146"/>
      <c r="M252" s="12"/>
      <c r="N252" s="12"/>
      <c r="O252" s="12"/>
      <c r="P252" s="65"/>
      <c r="Q252" s="65"/>
      <c r="R252" s="65"/>
      <c r="S252" s="146"/>
      <c r="T252" s="12"/>
      <c r="U252" s="65"/>
      <c r="V252" s="146"/>
      <c r="W252" s="65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</row>
    <row r="253" spans="6:41">
      <c r="F253" s="12"/>
      <c r="G253" s="12"/>
      <c r="H253" s="263"/>
      <c r="I253" s="12"/>
      <c r="J253" s="146"/>
      <c r="K253" s="146"/>
      <c r="L253" s="146"/>
      <c r="M253" s="12"/>
      <c r="N253" s="12"/>
      <c r="O253" s="12"/>
      <c r="P253" s="65"/>
      <c r="Q253" s="65"/>
      <c r="R253" s="65"/>
      <c r="S253" s="146"/>
      <c r="T253" s="12"/>
      <c r="U253" s="65"/>
      <c r="V253" s="146"/>
      <c r="W253" s="65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</row>
    <row r="254" spans="6:41">
      <c r="F254" s="12"/>
      <c r="G254" s="12"/>
      <c r="H254" s="263"/>
      <c r="I254" s="12"/>
      <c r="J254" s="146"/>
      <c r="K254" s="146"/>
      <c r="L254" s="146"/>
      <c r="M254" s="12"/>
      <c r="N254" s="12"/>
      <c r="O254" s="12"/>
      <c r="P254" s="65"/>
      <c r="Q254" s="65"/>
      <c r="R254" s="65"/>
      <c r="S254" s="146"/>
      <c r="T254" s="12"/>
      <c r="U254" s="65"/>
      <c r="V254" s="146"/>
      <c r="W254" s="65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</row>
    <row r="255" spans="6:41">
      <c r="F255" s="12"/>
      <c r="G255" s="12"/>
      <c r="H255" s="263"/>
      <c r="I255" s="12"/>
      <c r="J255" s="146"/>
      <c r="K255" s="146"/>
      <c r="L255" s="146"/>
      <c r="M255" s="12"/>
      <c r="N255" s="12"/>
      <c r="O255" s="12"/>
      <c r="P255" s="65"/>
      <c r="Q255" s="65"/>
      <c r="R255" s="65"/>
      <c r="S255" s="146"/>
      <c r="T255" s="12"/>
      <c r="U255" s="65"/>
      <c r="V255" s="146"/>
      <c r="W255" s="65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</row>
    <row r="256" spans="6:41">
      <c r="F256" s="12"/>
      <c r="G256" s="12"/>
      <c r="H256" s="263"/>
      <c r="I256" s="12"/>
      <c r="J256" s="146"/>
      <c r="K256" s="146"/>
      <c r="L256" s="146"/>
      <c r="M256" s="12"/>
      <c r="N256" s="12"/>
      <c r="O256" s="12"/>
      <c r="P256" s="65"/>
      <c r="Q256" s="65"/>
      <c r="R256" s="65"/>
      <c r="S256" s="146"/>
      <c r="T256" s="12"/>
      <c r="U256" s="65"/>
      <c r="V256" s="146"/>
      <c r="W256" s="65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</row>
    <row r="257" spans="6:41">
      <c r="F257" s="12"/>
      <c r="G257" s="12"/>
      <c r="H257" s="263"/>
      <c r="I257" s="12"/>
      <c r="J257" s="146"/>
      <c r="K257" s="146"/>
      <c r="L257" s="146"/>
      <c r="M257" s="12"/>
      <c r="N257" s="12"/>
      <c r="O257" s="12"/>
      <c r="P257" s="65"/>
      <c r="Q257" s="65"/>
      <c r="R257" s="65"/>
      <c r="S257" s="146"/>
      <c r="T257" s="12"/>
      <c r="U257" s="65"/>
      <c r="V257" s="146"/>
      <c r="W257" s="65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</row>
    <row r="258" spans="6:41">
      <c r="F258" s="12"/>
      <c r="G258" s="12"/>
      <c r="H258" s="263"/>
      <c r="I258" s="12"/>
      <c r="J258" s="146"/>
      <c r="K258" s="146"/>
      <c r="L258" s="146"/>
      <c r="M258" s="12"/>
      <c r="N258" s="12"/>
      <c r="O258" s="12"/>
      <c r="P258" s="65"/>
      <c r="Q258" s="65"/>
      <c r="R258" s="65"/>
      <c r="S258" s="146"/>
      <c r="T258" s="12"/>
      <c r="U258" s="65"/>
      <c r="V258" s="146"/>
      <c r="W258" s="65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</row>
    <row r="259" spans="6:41">
      <c r="F259" s="12"/>
      <c r="G259" s="12"/>
      <c r="H259" s="263"/>
      <c r="I259" s="12"/>
      <c r="J259" s="146"/>
      <c r="K259" s="146"/>
      <c r="L259" s="146"/>
      <c r="M259" s="12"/>
      <c r="N259" s="12"/>
      <c r="O259" s="12"/>
      <c r="P259" s="65"/>
      <c r="Q259" s="65"/>
      <c r="R259" s="65"/>
      <c r="S259" s="146"/>
      <c r="T259" s="12"/>
      <c r="U259" s="65"/>
      <c r="V259" s="146"/>
      <c r="W259" s="65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</row>
    <row r="260" spans="6:41">
      <c r="F260" s="12"/>
      <c r="G260" s="12"/>
      <c r="H260" s="263"/>
      <c r="I260" s="12"/>
      <c r="J260" s="146"/>
      <c r="K260" s="146"/>
      <c r="L260" s="146"/>
      <c r="M260" s="12"/>
      <c r="N260" s="12"/>
      <c r="O260" s="12"/>
      <c r="P260" s="65"/>
      <c r="Q260" s="65"/>
      <c r="R260" s="65"/>
      <c r="S260" s="146"/>
      <c r="T260" s="12"/>
      <c r="U260" s="65"/>
      <c r="V260" s="146"/>
      <c r="W260" s="65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</row>
    <row r="261" spans="6:41">
      <c r="F261" s="12"/>
      <c r="G261" s="12"/>
      <c r="H261" s="263"/>
      <c r="I261" s="12"/>
      <c r="J261" s="146"/>
      <c r="K261" s="146"/>
      <c r="L261" s="146"/>
      <c r="M261" s="12"/>
      <c r="N261" s="12"/>
      <c r="O261" s="12"/>
      <c r="P261" s="65"/>
      <c r="Q261" s="65"/>
      <c r="R261" s="65"/>
      <c r="S261" s="146"/>
      <c r="T261" s="12"/>
      <c r="U261" s="65"/>
      <c r="V261" s="146"/>
      <c r="W261" s="65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</row>
    <row r="262" spans="6:41">
      <c r="F262" s="12"/>
      <c r="G262" s="12"/>
      <c r="H262" s="263"/>
      <c r="I262" s="12"/>
      <c r="J262" s="146"/>
      <c r="K262" s="146"/>
      <c r="L262" s="146"/>
      <c r="M262" s="12"/>
      <c r="N262" s="12"/>
      <c r="O262" s="12"/>
      <c r="P262" s="65"/>
      <c r="Q262" s="65"/>
      <c r="R262" s="65"/>
      <c r="S262" s="146"/>
      <c r="T262" s="12"/>
      <c r="U262" s="65"/>
      <c r="V262" s="146"/>
      <c r="W262" s="65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</row>
    <row r="263" spans="6:41">
      <c r="F263" s="12"/>
      <c r="G263" s="12"/>
      <c r="H263" s="263"/>
      <c r="I263" s="12"/>
      <c r="J263" s="146"/>
      <c r="K263" s="146"/>
      <c r="L263" s="146"/>
      <c r="M263" s="12"/>
      <c r="N263" s="12"/>
      <c r="O263" s="12"/>
      <c r="P263" s="65"/>
      <c r="Q263" s="65"/>
      <c r="R263" s="65"/>
      <c r="S263" s="146"/>
      <c r="T263" s="12"/>
      <c r="U263" s="65"/>
      <c r="V263" s="146"/>
      <c r="W263" s="65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</row>
    <row r="264" spans="6:41">
      <c r="F264" s="12"/>
      <c r="G264" s="12"/>
      <c r="H264" s="263"/>
      <c r="I264" s="12"/>
      <c r="J264" s="146"/>
      <c r="K264" s="146"/>
      <c r="L264" s="146"/>
      <c r="M264" s="12"/>
      <c r="N264" s="12"/>
      <c r="O264" s="12"/>
      <c r="P264" s="65"/>
      <c r="Q264" s="65"/>
      <c r="R264" s="65"/>
      <c r="S264" s="146"/>
      <c r="T264" s="12"/>
      <c r="U264" s="65"/>
      <c r="V264" s="146"/>
      <c r="W264" s="65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</row>
    <row r="265" spans="6:41">
      <c r="F265" s="12"/>
      <c r="G265" s="12"/>
      <c r="H265" s="263"/>
      <c r="I265" s="12"/>
      <c r="J265" s="146"/>
      <c r="K265" s="146"/>
      <c r="L265" s="146"/>
      <c r="M265" s="12"/>
      <c r="N265" s="12"/>
      <c r="O265" s="12"/>
      <c r="P265" s="65"/>
      <c r="Q265" s="65"/>
      <c r="R265" s="65"/>
      <c r="S265" s="146"/>
      <c r="T265" s="12"/>
      <c r="U265" s="65"/>
      <c r="V265" s="146"/>
      <c r="W265" s="65"/>
      <c r="X265" s="12"/>
      <c r="Y265" s="30"/>
      <c r="Z265" s="30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</row>
    <row r="266" spans="6:41">
      <c r="F266" s="12"/>
      <c r="G266" s="12"/>
      <c r="H266" s="263"/>
      <c r="I266" s="12"/>
      <c r="J266" s="146"/>
      <c r="K266" s="146"/>
      <c r="L266" s="146"/>
      <c r="M266" s="12"/>
      <c r="N266" s="12"/>
      <c r="O266" s="12"/>
      <c r="P266" s="65"/>
      <c r="Q266" s="65"/>
      <c r="R266" s="65"/>
      <c r="S266" s="146"/>
      <c r="T266" s="12"/>
      <c r="U266" s="65"/>
      <c r="V266" s="146"/>
      <c r="W266" s="65"/>
      <c r="X266" s="12"/>
      <c r="Y266" s="32"/>
      <c r="Z266" s="3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</row>
    <row r="267" spans="6:41">
      <c r="F267" s="12"/>
      <c r="G267" s="12"/>
      <c r="H267" s="263"/>
      <c r="I267" s="12"/>
      <c r="J267" s="146"/>
      <c r="K267" s="146"/>
      <c r="L267" s="146"/>
      <c r="M267" s="12"/>
      <c r="N267" s="12"/>
      <c r="O267" s="12"/>
      <c r="P267" s="65"/>
      <c r="Q267" s="65"/>
      <c r="R267" s="65"/>
      <c r="S267" s="146"/>
      <c r="T267" s="12"/>
      <c r="U267" s="65"/>
      <c r="V267" s="146"/>
      <c r="W267" s="65"/>
      <c r="X267" s="12"/>
      <c r="Y267" s="32"/>
      <c r="Z267" s="3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</row>
    <row r="268" spans="6:41">
      <c r="F268" s="12"/>
      <c r="G268" s="12"/>
      <c r="H268" s="263"/>
      <c r="I268" s="12"/>
      <c r="J268" s="147"/>
      <c r="K268" s="147"/>
      <c r="L268" s="147"/>
      <c r="M268" s="12"/>
      <c r="N268" s="12"/>
      <c r="O268" s="12"/>
      <c r="P268" s="65"/>
      <c r="Q268" s="65"/>
      <c r="R268" s="66"/>
      <c r="S268" s="147"/>
      <c r="T268" s="30"/>
      <c r="U268" s="66"/>
      <c r="V268" s="147"/>
      <c r="W268" s="66"/>
      <c r="X268" s="30"/>
      <c r="Y268" s="32"/>
      <c r="Z268" s="32"/>
      <c r="AA268" s="30"/>
      <c r="AB268" s="30"/>
      <c r="AL268" s="12"/>
      <c r="AM268" s="12"/>
      <c r="AN268" s="12"/>
      <c r="AO268" s="12"/>
    </row>
    <row r="269" spans="6:41">
      <c r="F269" s="12"/>
      <c r="G269" s="12"/>
      <c r="H269" s="263"/>
      <c r="I269" s="12"/>
      <c r="J269" s="148"/>
      <c r="K269" s="148"/>
      <c r="L269" s="148"/>
      <c r="M269" s="12"/>
      <c r="N269" s="12"/>
      <c r="O269" s="12"/>
      <c r="P269" s="66"/>
      <c r="Q269" s="66"/>
      <c r="R269" s="67"/>
      <c r="S269" s="148"/>
      <c r="T269" s="32"/>
      <c r="U269" s="67"/>
      <c r="V269" s="148"/>
      <c r="W269" s="67"/>
      <c r="X269" s="32"/>
      <c r="Y269" s="32"/>
      <c r="Z269" s="32"/>
      <c r="AA269" s="32"/>
      <c r="AB269" s="32"/>
      <c r="AN269" s="12"/>
      <c r="AO269" s="12"/>
    </row>
    <row r="270" spans="6:41">
      <c r="F270" s="12"/>
      <c r="G270" s="12"/>
      <c r="H270" s="263"/>
      <c r="I270" s="12"/>
      <c r="J270" s="148"/>
      <c r="K270" s="148"/>
      <c r="L270" s="148"/>
      <c r="M270" s="12"/>
      <c r="N270" s="12"/>
      <c r="O270" s="12"/>
      <c r="P270" s="67"/>
      <c r="Q270" s="67"/>
      <c r="R270" s="67"/>
      <c r="S270" s="148"/>
      <c r="T270" s="32"/>
      <c r="U270" s="67"/>
      <c r="V270" s="148"/>
      <c r="W270" s="67"/>
      <c r="X270" s="32"/>
      <c r="Y270" s="32"/>
      <c r="Z270" s="32"/>
      <c r="AA270" s="32"/>
      <c r="AB270" s="32"/>
      <c r="AN270" s="12"/>
      <c r="AO270" s="12"/>
    </row>
    <row r="271" spans="6:41">
      <c r="F271" s="12"/>
      <c r="G271" s="12"/>
      <c r="H271" s="263"/>
      <c r="I271" s="12"/>
      <c r="J271" s="148"/>
      <c r="K271" s="148"/>
      <c r="L271" s="148"/>
      <c r="M271" s="12"/>
      <c r="N271" s="12"/>
      <c r="O271" s="12"/>
      <c r="P271" s="67"/>
      <c r="Q271" s="67"/>
      <c r="R271" s="67"/>
      <c r="S271" s="148"/>
      <c r="T271" s="32"/>
      <c r="U271" s="67"/>
      <c r="V271" s="148"/>
      <c r="W271" s="67"/>
      <c r="X271" s="32"/>
      <c r="Y271" s="32"/>
      <c r="Z271" s="32"/>
      <c r="AA271" s="32"/>
      <c r="AB271" s="32"/>
      <c r="AN271" s="12"/>
      <c r="AO271" s="12"/>
    </row>
    <row r="272" spans="6:41">
      <c r="F272" s="12"/>
      <c r="G272" s="12"/>
      <c r="H272" s="263"/>
      <c r="I272" s="12"/>
      <c r="J272" s="148"/>
      <c r="K272" s="148"/>
      <c r="L272" s="148"/>
      <c r="M272" s="12"/>
      <c r="N272" s="12"/>
      <c r="O272" s="12"/>
      <c r="P272" s="67"/>
      <c r="Q272" s="67"/>
      <c r="R272" s="67"/>
      <c r="S272" s="148"/>
      <c r="T272" s="32"/>
      <c r="U272" s="67"/>
      <c r="V272" s="148"/>
      <c r="W272" s="67"/>
      <c r="X272" s="32"/>
      <c r="Y272" s="32"/>
      <c r="Z272" s="32"/>
      <c r="AA272" s="32"/>
      <c r="AB272" s="32"/>
      <c r="AN272" s="12"/>
      <c r="AO272" s="12"/>
    </row>
    <row r="273" spans="6:41">
      <c r="F273" s="12"/>
      <c r="G273" s="12"/>
      <c r="H273" s="263"/>
      <c r="I273" s="12"/>
      <c r="J273" s="148"/>
      <c r="K273" s="148"/>
      <c r="L273" s="148"/>
      <c r="M273" s="12"/>
      <c r="N273" s="12"/>
      <c r="O273" s="12"/>
      <c r="P273" s="67"/>
      <c r="Q273" s="67"/>
      <c r="R273" s="67"/>
      <c r="S273" s="148"/>
      <c r="T273" s="32"/>
      <c r="U273" s="67"/>
      <c r="V273" s="148"/>
      <c r="W273" s="67"/>
      <c r="X273" s="32"/>
      <c r="Y273" s="32"/>
      <c r="Z273" s="32"/>
      <c r="AA273" s="32"/>
      <c r="AB273" s="32"/>
      <c r="AN273" s="12"/>
      <c r="AO273" s="12"/>
    </row>
    <row r="274" spans="6:41">
      <c r="F274" s="12"/>
      <c r="G274" s="12"/>
      <c r="H274" s="263"/>
      <c r="I274" s="12"/>
      <c r="J274" s="148"/>
      <c r="K274" s="148"/>
      <c r="L274" s="148"/>
      <c r="M274" s="12"/>
      <c r="N274" s="12"/>
      <c r="O274" s="12"/>
      <c r="P274" s="67"/>
      <c r="Q274" s="67"/>
      <c r="R274" s="67"/>
      <c r="S274" s="148"/>
      <c r="T274" s="32"/>
      <c r="U274" s="67"/>
      <c r="V274" s="148"/>
      <c r="W274" s="67"/>
      <c r="X274" s="32"/>
      <c r="Y274" s="32"/>
      <c r="Z274" s="32"/>
      <c r="AA274" s="32"/>
      <c r="AB274" s="32"/>
      <c r="AN274" s="12"/>
      <c r="AO274" s="12"/>
    </row>
    <row r="275" spans="6:41">
      <c r="F275" s="12"/>
      <c r="G275" s="12"/>
      <c r="H275" s="263"/>
      <c r="I275" s="12"/>
      <c r="J275" s="148"/>
      <c r="K275" s="148"/>
      <c r="L275" s="148"/>
      <c r="M275" s="12"/>
      <c r="N275" s="12"/>
      <c r="O275" s="12"/>
      <c r="P275" s="67"/>
      <c r="Q275" s="67"/>
      <c r="R275" s="67"/>
      <c r="S275" s="148"/>
      <c r="T275" s="32"/>
      <c r="U275" s="67"/>
      <c r="V275" s="148"/>
      <c r="W275" s="67"/>
      <c r="X275" s="32"/>
      <c r="Y275" s="32"/>
      <c r="Z275" s="32"/>
      <c r="AA275" s="32"/>
      <c r="AB275" s="32"/>
      <c r="AN275" s="12"/>
      <c r="AO275" s="12"/>
    </row>
    <row r="276" spans="6:41">
      <c r="F276" s="12"/>
      <c r="G276" s="12"/>
      <c r="H276" s="263"/>
      <c r="I276" s="12"/>
      <c r="J276" s="148"/>
      <c r="K276" s="148"/>
      <c r="L276" s="148"/>
      <c r="M276" s="12"/>
      <c r="N276" s="12"/>
      <c r="O276" s="12"/>
      <c r="P276" s="67"/>
      <c r="Q276" s="67"/>
      <c r="R276" s="67"/>
      <c r="S276" s="148"/>
      <c r="T276" s="32"/>
      <c r="U276" s="67"/>
      <c r="V276" s="148"/>
      <c r="W276" s="67"/>
      <c r="X276" s="32"/>
      <c r="Y276" s="32"/>
      <c r="Z276" s="32"/>
      <c r="AA276" s="32"/>
      <c r="AB276" s="32"/>
      <c r="AN276" s="12"/>
      <c r="AO276" s="12"/>
    </row>
    <row r="277" spans="6:41">
      <c r="F277" s="12"/>
      <c r="G277" s="12"/>
      <c r="H277" s="263"/>
      <c r="I277" s="12"/>
      <c r="J277" s="148"/>
      <c r="K277" s="148"/>
      <c r="L277" s="148"/>
      <c r="M277" s="12"/>
      <c r="N277" s="12"/>
      <c r="O277" s="12"/>
      <c r="P277" s="67"/>
      <c r="Q277" s="67"/>
      <c r="R277" s="67"/>
      <c r="S277" s="148"/>
      <c r="T277" s="32"/>
      <c r="U277" s="67"/>
      <c r="V277" s="148"/>
      <c r="W277" s="67"/>
      <c r="X277" s="32"/>
      <c r="Y277" s="32"/>
      <c r="Z277" s="32"/>
      <c r="AA277" s="32"/>
      <c r="AB277" s="32"/>
      <c r="AN277" s="12"/>
      <c r="AO277" s="12"/>
    </row>
    <row r="278" spans="6:41">
      <c r="F278" s="12"/>
      <c r="G278" s="12"/>
      <c r="H278" s="263"/>
      <c r="I278" s="12"/>
      <c r="J278" s="148"/>
      <c r="K278" s="148"/>
      <c r="L278" s="148"/>
      <c r="M278" s="12"/>
      <c r="N278" s="12"/>
      <c r="O278" s="12"/>
      <c r="P278" s="67"/>
      <c r="Q278" s="67"/>
      <c r="R278" s="67"/>
      <c r="S278" s="148"/>
      <c r="T278" s="32"/>
      <c r="U278" s="67"/>
      <c r="V278" s="148"/>
      <c r="W278" s="67"/>
      <c r="X278" s="32"/>
      <c r="Y278" s="32"/>
      <c r="Z278" s="32"/>
      <c r="AA278" s="32"/>
      <c r="AB278" s="32"/>
      <c r="AN278" s="12"/>
      <c r="AO278" s="12"/>
    </row>
    <row r="279" spans="6:41">
      <c r="F279" s="12"/>
      <c r="G279" s="12"/>
      <c r="H279" s="263"/>
      <c r="I279" s="12"/>
      <c r="J279" s="148"/>
      <c r="K279" s="148"/>
      <c r="L279" s="148"/>
      <c r="M279" s="12"/>
      <c r="N279" s="12"/>
      <c r="O279" s="12"/>
      <c r="P279" s="67"/>
      <c r="Q279" s="67"/>
      <c r="R279" s="67"/>
      <c r="S279" s="148"/>
      <c r="T279" s="32"/>
      <c r="U279" s="67"/>
      <c r="V279" s="148"/>
      <c r="W279" s="67"/>
      <c r="X279" s="32"/>
      <c r="Y279" s="32"/>
      <c r="Z279" s="32"/>
      <c r="AA279" s="32"/>
      <c r="AB279" s="32"/>
      <c r="AN279" s="12"/>
      <c r="AO279" s="12"/>
    </row>
    <row r="280" spans="6:41">
      <c r="F280" s="12"/>
      <c r="G280" s="12"/>
      <c r="H280" s="263"/>
      <c r="I280" s="12"/>
      <c r="J280" s="148"/>
      <c r="K280" s="148"/>
      <c r="L280" s="148"/>
      <c r="M280" s="12"/>
      <c r="N280" s="12"/>
      <c r="O280" s="12"/>
      <c r="P280" s="67"/>
      <c r="Q280" s="67"/>
      <c r="R280" s="67"/>
      <c r="S280" s="148"/>
      <c r="T280" s="32"/>
      <c r="U280" s="67"/>
      <c r="V280" s="148"/>
      <c r="W280" s="67"/>
      <c r="X280" s="32"/>
      <c r="Y280" s="32"/>
      <c r="Z280" s="32"/>
      <c r="AA280" s="32"/>
      <c r="AB280" s="32"/>
      <c r="AN280" s="12"/>
      <c r="AO280" s="12"/>
    </row>
    <row r="281" spans="6:41">
      <c r="F281" s="12"/>
      <c r="G281" s="12"/>
      <c r="H281" s="263"/>
      <c r="I281" s="12"/>
      <c r="J281" s="148"/>
      <c r="K281" s="148"/>
      <c r="L281" s="148"/>
      <c r="M281" s="12"/>
      <c r="N281" s="12"/>
      <c r="O281" s="12"/>
      <c r="P281" s="67"/>
      <c r="Q281" s="67"/>
      <c r="R281" s="67"/>
      <c r="S281" s="148"/>
      <c r="T281" s="32"/>
      <c r="U281" s="67"/>
      <c r="V281" s="148"/>
      <c r="W281" s="67"/>
      <c r="X281" s="32"/>
      <c r="Y281" s="32"/>
      <c r="Z281" s="32"/>
      <c r="AA281" s="32"/>
      <c r="AB281" s="32"/>
      <c r="AN281" s="12"/>
      <c r="AO281" s="12"/>
    </row>
    <row r="282" spans="6:41">
      <c r="F282" s="12"/>
      <c r="G282" s="12"/>
      <c r="H282" s="263"/>
      <c r="I282" s="12"/>
      <c r="J282" s="148"/>
      <c r="K282" s="148"/>
      <c r="L282" s="148"/>
      <c r="M282" s="12"/>
      <c r="N282" s="12"/>
      <c r="O282" s="12"/>
      <c r="P282" s="67"/>
      <c r="Q282" s="67"/>
      <c r="R282" s="67"/>
      <c r="S282" s="148"/>
      <c r="T282" s="32"/>
      <c r="U282" s="67"/>
      <c r="V282" s="148"/>
      <c r="W282" s="67"/>
      <c r="X282" s="32"/>
      <c r="Y282" s="32"/>
      <c r="Z282" s="32"/>
      <c r="AA282" s="32"/>
      <c r="AB282" s="32"/>
      <c r="AN282" s="12"/>
      <c r="AO282" s="12"/>
    </row>
    <row r="283" spans="6:41">
      <c r="F283" s="12"/>
      <c r="G283" s="12"/>
      <c r="H283" s="263"/>
      <c r="I283" s="12"/>
      <c r="J283" s="148"/>
      <c r="K283" s="148"/>
      <c r="L283" s="148"/>
      <c r="M283" s="12"/>
      <c r="N283" s="12"/>
      <c r="O283" s="12"/>
      <c r="P283" s="67"/>
      <c r="Q283" s="67"/>
      <c r="R283" s="67"/>
      <c r="S283" s="148"/>
      <c r="T283" s="32"/>
      <c r="U283" s="67"/>
      <c r="V283" s="148"/>
      <c r="W283" s="67"/>
      <c r="X283" s="32"/>
      <c r="Y283" s="32"/>
      <c r="Z283" s="32"/>
      <c r="AA283" s="32"/>
      <c r="AB283" s="32"/>
      <c r="AN283" s="12"/>
      <c r="AO283" s="12"/>
    </row>
    <row r="284" spans="6:41">
      <c r="F284" s="12"/>
      <c r="G284" s="12"/>
      <c r="H284" s="263"/>
      <c r="I284" s="12"/>
      <c r="J284" s="148"/>
      <c r="K284" s="148"/>
      <c r="L284" s="148"/>
      <c r="M284" s="12"/>
      <c r="N284" s="12"/>
      <c r="O284" s="12"/>
      <c r="P284" s="67"/>
      <c r="Q284" s="67"/>
      <c r="R284" s="67"/>
      <c r="S284" s="148"/>
      <c r="T284" s="32"/>
      <c r="U284" s="67"/>
      <c r="V284" s="148"/>
      <c r="W284" s="67"/>
      <c r="X284" s="32"/>
      <c r="Y284" s="32"/>
      <c r="Z284" s="32"/>
      <c r="AA284" s="32"/>
      <c r="AB284" s="32"/>
      <c r="AN284" s="12"/>
      <c r="AO284" s="12"/>
    </row>
    <row r="285" spans="6:41">
      <c r="F285" s="12"/>
      <c r="G285" s="12"/>
      <c r="H285" s="263"/>
      <c r="I285" s="12"/>
      <c r="J285" s="148"/>
      <c r="K285" s="148"/>
      <c r="L285" s="148"/>
      <c r="M285" s="12"/>
      <c r="N285" s="12"/>
      <c r="O285" s="12"/>
      <c r="P285" s="67"/>
      <c r="Q285" s="67"/>
      <c r="R285" s="67"/>
      <c r="S285" s="148"/>
      <c r="T285" s="32"/>
      <c r="U285" s="67"/>
      <c r="V285" s="148"/>
      <c r="W285" s="67"/>
      <c r="X285" s="32"/>
      <c r="Y285" s="32"/>
      <c r="Z285" s="32"/>
      <c r="AA285" s="32"/>
      <c r="AB285" s="32"/>
      <c r="AN285" s="12"/>
      <c r="AO285" s="12"/>
    </row>
    <row r="286" spans="6:41">
      <c r="F286" s="12"/>
      <c r="G286" s="12"/>
      <c r="H286" s="263"/>
      <c r="I286" s="12"/>
      <c r="J286" s="148"/>
      <c r="K286" s="148"/>
      <c r="L286" s="148"/>
      <c r="M286" s="12"/>
      <c r="N286" s="12"/>
      <c r="O286" s="12"/>
      <c r="P286" s="67"/>
      <c r="Q286" s="67"/>
      <c r="R286" s="67"/>
      <c r="S286" s="148"/>
      <c r="T286" s="32"/>
      <c r="U286" s="67"/>
      <c r="V286" s="148"/>
      <c r="W286" s="67"/>
      <c r="X286" s="32"/>
      <c r="Y286" s="32"/>
      <c r="Z286" s="32"/>
      <c r="AA286" s="32"/>
      <c r="AB286" s="32"/>
      <c r="AN286" s="12"/>
      <c r="AO286" s="12"/>
    </row>
    <row r="287" spans="6:41">
      <c r="F287" s="12"/>
      <c r="G287" s="12"/>
      <c r="H287" s="263"/>
      <c r="I287" s="12"/>
      <c r="J287" s="148"/>
      <c r="K287" s="148"/>
      <c r="L287" s="148"/>
      <c r="M287" s="12"/>
      <c r="N287" s="12"/>
      <c r="O287" s="12"/>
      <c r="P287" s="67"/>
      <c r="Q287" s="67"/>
      <c r="R287" s="67"/>
      <c r="S287" s="148"/>
      <c r="T287" s="32"/>
      <c r="U287" s="67"/>
      <c r="V287" s="148"/>
      <c r="W287" s="67"/>
      <c r="X287" s="32"/>
      <c r="Y287" s="32"/>
      <c r="Z287" s="32"/>
      <c r="AA287" s="32"/>
      <c r="AB287" s="32"/>
      <c r="AN287" s="12"/>
      <c r="AO287" s="12"/>
    </row>
    <row r="288" spans="6:41">
      <c r="F288" s="12"/>
      <c r="G288" s="12"/>
      <c r="H288" s="263"/>
      <c r="I288" s="12"/>
      <c r="J288" s="148"/>
      <c r="K288" s="148"/>
      <c r="L288" s="148"/>
      <c r="M288" s="12"/>
      <c r="N288" s="12"/>
      <c r="O288" s="12"/>
      <c r="P288" s="67"/>
      <c r="Q288" s="67"/>
      <c r="R288" s="67"/>
      <c r="S288" s="148"/>
      <c r="T288" s="32"/>
      <c r="U288" s="67"/>
      <c r="V288" s="148"/>
      <c r="W288" s="67"/>
      <c r="X288" s="32"/>
      <c r="Y288" s="32"/>
      <c r="Z288" s="32"/>
      <c r="AA288" s="32"/>
      <c r="AB288" s="32"/>
      <c r="AN288" s="12"/>
      <c r="AO288" s="12"/>
    </row>
    <row r="289" spans="1:41">
      <c r="F289" s="12"/>
      <c r="G289" s="12"/>
      <c r="H289" s="263"/>
      <c r="I289" s="12"/>
      <c r="J289" s="148"/>
      <c r="K289" s="148"/>
      <c r="L289" s="148"/>
      <c r="M289" s="12"/>
      <c r="N289" s="12"/>
      <c r="O289" s="12"/>
      <c r="P289" s="67"/>
      <c r="Q289" s="67"/>
      <c r="R289" s="67"/>
      <c r="S289" s="148"/>
      <c r="T289" s="32"/>
      <c r="U289" s="67"/>
      <c r="V289" s="148"/>
      <c r="W289" s="67"/>
      <c r="X289" s="32"/>
      <c r="Y289" s="32"/>
      <c r="Z289" s="32"/>
      <c r="AA289" s="32"/>
      <c r="AB289" s="32"/>
      <c r="AN289" s="12"/>
      <c r="AO289" s="12"/>
    </row>
    <row r="290" spans="1:41">
      <c r="F290" s="12"/>
      <c r="G290" s="12"/>
      <c r="H290" s="263"/>
      <c r="I290" s="12"/>
      <c r="J290" s="148"/>
      <c r="K290" s="148"/>
      <c r="L290" s="148"/>
      <c r="M290" s="12"/>
      <c r="N290" s="12"/>
      <c r="O290" s="12"/>
      <c r="P290" s="67"/>
      <c r="Q290" s="67"/>
      <c r="R290" s="67"/>
      <c r="S290" s="148"/>
      <c r="T290" s="32"/>
      <c r="U290" s="67"/>
      <c r="V290" s="148"/>
      <c r="W290" s="67"/>
      <c r="X290" s="32"/>
      <c r="Y290" s="32"/>
      <c r="Z290" s="32"/>
      <c r="AA290" s="32"/>
      <c r="AB290" s="32"/>
      <c r="AN290" s="12"/>
      <c r="AO290" s="12"/>
    </row>
    <row r="291" spans="1:41">
      <c r="A291" s="30"/>
      <c r="B291" s="30"/>
      <c r="C291" s="30"/>
      <c r="D291" s="30"/>
      <c r="E291" s="30"/>
      <c r="F291" s="30"/>
      <c r="G291" s="30"/>
      <c r="H291" s="264"/>
      <c r="I291" s="30"/>
      <c r="J291" s="148"/>
      <c r="K291" s="148"/>
      <c r="L291" s="148"/>
      <c r="M291" s="30"/>
      <c r="N291" s="30"/>
      <c r="O291" s="30"/>
      <c r="P291" s="67"/>
      <c r="Q291" s="67"/>
      <c r="R291" s="67"/>
      <c r="S291" s="148"/>
      <c r="T291" s="32"/>
      <c r="U291" s="67"/>
      <c r="V291" s="148"/>
      <c r="W291" s="67"/>
      <c r="X291" s="32"/>
      <c r="Y291" s="32"/>
      <c r="Z291" s="32"/>
      <c r="AA291" s="32"/>
      <c r="AB291" s="32"/>
    </row>
    <row r="292" spans="1:41">
      <c r="A292" s="32"/>
      <c r="B292" s="32"/>
      <c r="C292" s="32"/>
      <c r="D292" s="32"/>
      <c r="E292" s="32"/>
      <c r="F292" s="32"/>
      <c r="G292" s="32"/>
      <c r="H292" s="265"/>
      <c r="I292" s="32"/>
      <c r="J292" s="148"/>
      <c r="K292" s="148"/>
      <c r="L292" s="148"/>
      <c r="M292" s="32"/>
      <c r="N292" s="32"/>
      <c r="O292" s="32"/>
      <c r="P292" s="67"/>
      <c r="Q292" s="67"/>
      <c r="R292" s="67"/>
      <c r="S292" s="148"/>
      <c r="T292" s="32"/>
      <c r="U292" s="67"/>
      <c r="V292" s="148"/>
      <c r="W292" s="67"/>
      <c r="X292" s="32"/>
      <c r="Y292" s="32"/>
      <c r="Z292" s="32"/>
      <c r="AA292" s="32"/>
      <c r="AB292" s="32"/>
    </row>
    <row r="293" spans="1:41">
      <c r="A293" s="32"/>
      <c r="B293" s="32"/>
      <c r="C293" s="32"/>
      <c r="D293" s="32"/>
      <c r="E293" s="32"/>
      <c r="F293" s="32"/>
      <c r="G293" s="32"/>
      <c r="H293" s="265"/>
      <c r="I293" s="32"/>
      <c r="J293" s="148"/>
      <c r="K293" s="148"/>
      <c r="L293" s="148"/>
      <c r="M293" s="32"/>
      <c r="N293" s="32"/>
      <c r="O293" s="32"/>
      <c r="P293" s="67"/>
      <c r="Q293" s="67"/>
      <c r="R293" s="67"/>
      <c r="S293" s="148"/>
      <c r="T293" s="32"/>
      <c r="U293" s="67"/>
      <c r="V293" s="148"/>
      <c r="W293" s="67"/>
      <c r="X293" s="32"/>
      <c r="Y293" s="32"/>
      <c r="Z293" s="32"/>
      <c r="AA293" s="32"/>
      <c r="AB293" s="32"/>
    </row>
    <row r="294" spans="1:41">
      <c r="A294" s="32"/>
      <c r="B294" s="32"/>
      <c r="C294" s="32"/>
      <c r="D294" s="32"/>
      <c r="E294" s="32"/>
      <c r="F294" s="32"/>
      <c r="G294" s="32"/>
      <c r="H294" s="265"/>
      <c r="I294" s="32"/>
      <c r="J294" s="148"/>
      <c r="K294" s="148"/>
      <c r="L294" s="148"/>
      <c r="M294" s="32"/>
      <c r="N294" s="32"/>
      <c r="O294" s="32"/>
      <c r="P294" s="67"/>
      <c r="Q294" s="67"/>
      <c r="R294" s="67"/>
      <c r="S294" s="148"/>
      <c r="T294" s="32"/>
      <c r="U294" s="67"/>
      <c r="V294" s="148"/>
      <c r="W294" s="67"/>
      <c r="X294" s="32"/>
      <c r="Y294" s="32"/>
      <c r="Z294" s="32"/>
      <c r="AA294" s="32"/>
      <c r="AB294" s="32"/>
    </row>
    <row r="295" spans="1:41">
      <c r="A295" s="32"/>
      <c r="B295" s="32"/>
      <c r="C295" s="32"/>
      <c r="D295" s="32"/>
      <c r="E295" s="32"/>
      <c r="F295" s="32"/>
      <c r="G295" s="32"/>
      <c r="H295" s="265"/>
      <c r="I295" s="32"/>
      <c r="J295" s="148"/>
      <c r="K295" s="148"/>
      <c r="L295" s="148"/>
      <c r="M295" s="32"/>
      <c r="N295" s="32"/>
      <c r="O295" s="32"/>
      <c r="P295" s="67"/>
      <c r="Q295" s="67"/>
      <c r="R295" s="67"/>
      <c r="S295" s="148"/>
      <c r="T295" s="32"/>
      <c r="U295" s="67"/>
      <c r="V295" s="148"/>
      <c r="W295" s="67"/>
      <c r="X295" s="32"/>
      <c r="Y295" s="32"/>
      <c r="Z295" s="32"/>
      <c r="AA295" s="32"/>
      <c r="AB295" s="32"/>
    </row>
    <row r="296" spans="1:41">
      <c r="A296" s="32"/>
      <c r="B296" s="32"/>
      <c r="C296" s="32"/>
      <c r="D296" s="32"/>
      <c r="E296" s="32"/>
      <c r="F296" s="32"/>
      <c r="G296" s="32"/>
      <c r="H296" s="265"/>
      <c r="I296" s="32"/>
      <c r="J296" s="148"/>
      <c r="K296" s="148"/>
      <c r="L296" s="148"/>
      <c r="M296" s="32"/>
      <c r="N296" s="32"/>
      <c r="O296" s="32"/>
      <c r="P296" s="67"/>
      <c r="Q296" s="67"/>
      <c r="R296" s="67"/>
      <c r="S296" s="148"/>
      <c r="T296" s="32"/>
      <c r="U296" s="67"/>
      <c r="V296" s="148"/>
      <c r="W296" s="67"/>
      <c r="X296" s="32"/>
      <c r="Y296" s="32"/>
      <c r="Z296" s="32"/>
      <c r="AA296" s="32"/>
      <c r="AB296" s="32"/>
    </row>
    <row r="297" spans="1:41">
      <c r="A297" s="32"/>
      <c r="B297" s="32"/>
      <c r="C297" s="32"/>
      <c r="D297" s="32"/>
      <c r="E297" s="32"/>
      <c r="F297" s="32"/>
      <c r="G297" s="32"/>
      <c r="H297" s="265"/>
      <c r="I297" s="32"/>
      <c r="J297" s="148"/>
      <c r="K297" s="148"/>
      <c r="L297" s="148"/>
      <c r="M297" s="32"/>
      <c r="N297" s="32"/>
      <c r="O297" s="32"/>
      <c r="P297" s="67"/>
      <c r="Q297" s="67"/>
      <c r="R297" s="67"/>
      <c r="S297" s="148"/>
      <c r="T297" s="32"/>
      <c r="U297" s="67"/>
      <c r="V297" s="148"/>
      <c r="W297" s="67"/>
      <c r="X297" s="32"/>
      <c r="Y297" s="32"/>
      <c r="Z297" s="32"/>
      <c r="AA297" s="32"/>
      <c r="AB297" s="32"/>
    </row>
    <row r="298" spans="1:41">
      <c r="A298" s="32"/>
      <c r="B298" s="32"/>
      <c r="C298" s="32"/>
      <c r="D298" s="32"/>
      <c r="E298" s="32"/>
      <c r="F298" s="32"/>
      <c r="G298" s="32"/>
      <c r="H298" s="265"/>
      <c r="I298" s="32"/>
      <c r="J298" s="148"/>
      <c r="K298" s="148"/>
      <c r="L298" s="148"/>
      <c r="M298" s="32"/>
      <c r="N298" s="32"/>
      <c r="O298" s="32"/>
      <c r="P298" s="67"/>
      <c r="Q298" s="67"/>
      <c r="R298" s="67"/>
      <c r="S298" s="148"/>
      <c r="T298" s="32"/>
      <c r="U298" s="67"/>
      <c r="V298" s="148"/>
      <c r="W298" s="67"/>
      <c r="X298" s="32"/>
      <c r="Y298" s="32"/>
      <c r="Z298" s="32"/>
      <c r="AA298" s="32"/>
      <c r="AB298" s="32"/>
    </row>
    <row r="299" spans="1:41">
      <c r="A299" s="32"/>
      <c r="B299" s="32"/>
      <c r="C299" s="32"/>
      <c r="D299" s="32"/>
      <c r="E299" s="32"/>
      <c r="F299" s="32"/>
      <c r="G299" s="32"/>
      <c r="H299" s="265"/>
      <c r="I299" s="32"/>
      <c r="J299" s="148"/>
      <c r="K299" s="148"/>
      <c r="L299" s="148"/>
      <c r="M299" s="32"/>
      <c r="N299" s="32"/>
      <c r="O299" s="32"/>
      <c r="P299" s="67"/>
      <c r="Q299" s="67"/>
      <c r="R299" s="67"/>
      <c r="S299" s="148"/>
      <c r="T299" s="32"/>
      <c r="U299" s="67"/>
      <c r="V299" s="148"/>
      <c r="W299" s="67"/>
      <c r="X299" s="32"/>
      <c r="Y299" s="32"/>
      <c r="Z299" s="32"/>
      <c r="AA299" s="32"/>
      <c r="AB299" s="32"/>
    </row>
    <row r="300" spans="1:41">
      <c r="A300" s="32"/>
      <c r="B300" s="32"/>
      <c r="C300" s="32"/>
      <c r="D300" s="32"/>
      <c r="E300" s="32"/>
      <c r="F300" s="32"/>
      <c r="G300" s="32"/>
      <c r="H300" s="265"/>
      <c r="I300" s="32"/>
      <c r="J300" s="148"/>
      <c r="K300" s="148"/>
      <c r="L300" s="148"/>
      <c r="M300" s="32"/>
      <c r="N300" s="32"/>
      <c r="O300" s="32"/>
      <c r="P300" s="67"/>
      <c r="Q300" s="67"/>
      <c r="R300" s="67"/>
      <c r="S300" s="148"/>
      <c r="T300" s="32"/>
      <c r="U300" s="67"/>
      <c r="V300" s="148"/>
      <c r="W300" s="67"/>
      <c r="X300" s="32"/>
      <c r="AA300" s="32"/>
      <c r="AB300" s="32"/>
    </row>
    <row r="301" spans="1:41">
      <c r="A301" s="32"/>
      <c r="B301" s="32"/>
      <c r="C301" s="32"/>
      <c r="D301" s="32"/>
      <c r="E301" s="32"/>
      <c r="F301" s="32"/>
      <c r="G301" s="32"/>
      <c r="H301" s="265"/>
      <c r="I301" s="32"/>
      <c r="J301" s="148"/>
      <c r="K301" s="148"/>
      <c r="L301" s="148"/>
      <c r="M301" s="32"/>
      <c r="N301" s="32"/>
      <c r="O301" s="32"/>
      <c r="P301" s="67"/>
      <c r="Q301" s="67"/>
      <c r="R301" s="67"/>
      <c r="S301" s="148"/>
      <c r="T301" s="32"/>
      <c r="U301" s="67"/>
      <c r="V301" s="148"/>
      <c r="W301" s="67"/>
      <c r="X301" s="32"/>
      <c r="AA301" s="32"/>
      <c r="AB301" s="32"/>
    </row>
    <row r="302" spans="1:41">
      <c r="A302" s="32"/>
      <c r="B302" s="32"/>
      <c r="C302" s="32"/>
      <c r="D302" s="32"/>
      <c r="E302" s="32"/>
      <c r="F302" s="32"/>
      <c r="G302" s="32"/>
      <c r="H302" s="265"/>
      <c r="I302" s="32"/>
      <c r="J302" s="148"/>
      <c r="K302" s="148"/>
      <c r="L302" s="148"/>
      <c r="M302" s="32"/>
      <c r="N302" s="32"/>
      <c r="O302" s="32"/>
      <c r="P302" s="67"/>
      <c r="Q302" s="67"/>
      <c r="R302" s="67"/>
      <c r="S302" s="148"/>
      <c r="T302" s="32"/>
      <c r="U302" s="67"/>
      <c r="V302" s="148"/>
      <c r="W302" s="67"/>
      <c r="X302" s="32"/>
      <c r="AA302" s="32"/>
      <c r="AB302" s="32"/>
    </row>
    <row r="303" spans="1:41">
      <c r="A303" s="32"/>
      <c r="B303" s="32"/>
      <c r="C303" s="32"/>
      <c r="D303" s="32"/>
      <c r="E303" s="32"/>
      <c r="F303" s="32"/>
      <c r="G303" s="32"/>
      <c r="H303" s="265"/>
      <c r="I303" s="32"/>
      <c r="J303" s="148"/>
      <c r="K303" s="148"/>
      <c r="L303" s="148"/>
      <c r="M303" s="32"/>
      <c r="N303" s="32"/>
      <c r="O303" s="32"/>
      <c r="P303" s="67"/>
      <c r="Q303" s="67"/>
      <c r="R303" s="67"/>
      <c r="S303" s="148"/>
      <c r="T303" s="32"/>
      <c r="U303" s="67"/>
      <c r="V303" s="148"/>
      <c r="W303" s="67"/>
      <c r="X303" s="32"/>
    </row>
    <row r="304" spans="1:41">
      <c r="A304" s="32"/>
      <c r="B304" s="32"/>
      <c r="C304" s="32"/>
      <c r="D304" s="32"/>
      <c r="E304" s="32"/>
      <c r="F304" s="32"/>
      <c r="G304" s="32"/>
      <c r="H304" s="265"/>
      <c r="I304" s="32"/>
      <c r="J304" s="148"/>
      <c r="K304" s="148"/>
      <c r="L304" s="148"/>
      <c r="M304" s="32"/>
      <c r="N304" s="32"/>
      <c r="O304" s="32"/>
      <c r="P304" s="67"/>
      <c r="Q304" s="67"/>
      <c r="R304" s="67"/>
      <c r="S304" s="148"/>
      <c r="T304" s="32"/>
      <c r="U304" s="67"/>
      <c r="V304" s="148"/>
      <c r="W304" s="67"/>
      <c r="X304" s="32"/>
    </row>
    <row r="305" spans="1:24">
      <c r="A305" s="32"/>
      <c r="B305" s="32"/>
      <c r="C305" s="32"/>
      <c r="D305" s="32"/>
      <c r="E305" s="32"/>
      <c r="F305" s="32"/>
      <c r="G305" s="32"/>
      <c r="H305" s="265"/>
      <c r="I305" s="32"/>
      <c r="J305" s="148"/>
      <c r="K305" s="148"/>
      <c r="L305" s="148"/>
      <c r="M305" s="32"/>
      <c r="N305" s="32"/>
      <c r="O305" s="32"/>
      <c r="P305" s="67"/>
      <c r="Q305" s="67"/>
      <c r="R305" s="67"/>
      <c r="S305" s="148"/>
      <c r="T305" s="32"/>
      <c r="U305" s="67"/>
      <c r="V305" s="148"/>
      <c r="W305" s="67"/>
      <c r="X305" s="32"/>
    </row>
    <row r="306" spans="1:24">
      <c r="A306" s="32"/>
      <c r="B306" s="32"/>
      <c r="C306" s="32"/>
      <c r="D306" s="32"/>
      <c r="E306" s="32"/>
      <c r="F306" s="32"/>
      <c r="G306" s="32"/>
      <c r="H306" s="265"/>
      <c r="I306" s="32"/>
      <c r="J306" s="148"/>
      <c r="K306" s="148"/>
      <c r="L306" s="148"/>
      <c r="M306" s="32"/>
      <c r="N306" s="32"/>
      <c r="O306" s="32"/>
      <c r="P306" s="67"/>
      <c r="Q306" s="67"/>
      <c r="R306" s="67"/>
      <c r="S306" s="148"/>
      <c r="T306" s="32"/>
      <c r="U306" s="67"/>
      <c r="V306" s="148"/>
      <c r="W306" s="67"/>
      <c r="X306" s="32"/>
    </row>
    <row r="307" spans="1:24">
      <c r="A307" s="32"/>
      <c r="B307" s="32"/>
      <c r="C307" s="32"/>
      <c r="D307" s="32"/>
      <c r="E307" s="32"/>
      <c r="F307" s="32"/>
      <c r="G307" s="32"/>
      <c r="H307" s="265"/>
      <c r="I307" s="32"/>
      <c r="J307" s="148"/>
      <c r="K307" s="148"/>
      <c r="L307" s="148"/>
      <c r="M307" s="32"/>
      <c r="N307" s="32"/>
      <c r="O307" s="32"/>
      <c r="P307" s="67"/>
      <c r="Q307" s="67"/>
      <c r="R307" s="67"/>
      <c r="S307" s="148"/>
      <c r="T307" s="32"/>
      <c r="U307" s="67"/>
      <c r="V307" s="148"/>
      <c r="W307" s="67"/>
      <c r="X307" s="32"/>
    </row>
    <row r="308" spans="1:24">
      <c r="A308" s="32"/>
      <c r="B308" s="32"/>
      <c r="C308" s="32"/>
      <c r="D308" s="32"/>
      <c r="E308" s="32"/>
      <c r="F308" s="32"/>
      <c r="G308" s="32"/>
      <c r="H308" s="265"/>
      <c r="I308" s="32"/>
      <c r="J308" s="148"/>
      <c r="K308" s="148"/>
      <c r="L308" s="148"/>
      <c r="M308" s="32"/>
      <c r="N308" s="32"/>
      <c r="O308" s="32"/>
      <c r="P308" s="67"/>
      <c r="Q308" s="67"/>
      <c r="R308" s="67"/>
      <c r="S308" s="148"/>
      <c r="T308" s="32"/>
      <c r="U308" s="67"/>
      <c r="V308" s="148"/>
      <c r="W308" s="67"/>
      <c r="X308" s="32"/>
    </row>
    <row r="309" spans="1:24">
      <c r="A309" s="32"/>
      <c r="B309" s="32"/>
      <c r="C309" s="32"/>
      <c r="D309" s="32"/>
      <c r="E309" s="32"/>
      <c r="F309" s="32"/>
      <c r="G309" s="32"/>
      <c r="H309" s="265"/>
      <c r="I309" s="32"/>
      <c r="J309" s="148"/>
      <c r="K309" s="148"/>
      <c r="L309" s="148"/>
      <c r="M309" s="32"/>
      <c r="N309" s="32"/>
      <c r="O309" s="32"/>
      <c r="P309" s="67"/>
      <c r="Q309" s="67"/>
      <c r="R309" s="67"/>
      <c r="S309" s="148"/>
      <c r="T309" s="32"/>
      <c r="U309" s="67"/>
      <c r="V309" s="148"/>
      <c r="W309" s="67"/>
      <c r="X309" s="32"/>
    </row>
    <row r="310" spans="1:24">
      <c r="A310" s="32"/>
      <c r="B310" s="32"/>
      <c r="C310" s="32"/>
      <c r="D310" s="32"/>
      <c r="E310" s="32"/>
      <c r="F310" s="32"/>
      <c r="G310" s="32"/>
      <c r="H310" s="265"/>
      <c r="I310" s="32"/>
      <c r="J310" s="148"/>
      <c r="K310" s="148"/>
      <c r="L310" s="148"/>
      <c r="M310" s="32"/>
      <c r="N310" s="32"/>
      <c r="O310" s="32"/>
      <c r="P310" s="67"/>
      <c r="Q310" s="67"/>
      <c r="R310" s="67"/>
      <c r="S310" s="148"/>
      <c r="T310" s="32"/>
      <c r="U310" s="67"/>
      <c r="V310" s="148"/>
      <c r="W310" s="67"/>
      <c r="X310" s="32"/>
    </row>
    <row r="311" spans="1:24">
      <c r="A311" s="32"/>
      <c r="B311" s="32"/>
      <c r="C311" s="32"/>
      <c r="D311" s="32"/>
      <c r="E311" s="32"/>
      <c r="F311" s="32"/>
      <c r="G311" s="32"/>
      <c r="H311" s="265"/>
      <c r="I311" s="32"/>
      <c r="J311" s="148"/>
      <c r="K311" s="148"/>
      <c r="L311" s="148"/>
      <c r="M311" s="32"/>
      <c r="N311" s="32"/>
      <c r="O311" s="32"/>
      <c r="P311" s="67"/>
      <c r="Q311" s="67"/>
      <c r="R311" s="67"/>
      <c r="S311" s="148"/>
      <c r="T311" s="32"/>
      <c r="U311" s="67"/>
      <c r="V311" s="148"/>
      <c r="W311" s="67"/>
      <c r="X311" s="32"/>
    </row>
    <row r="312" spans="1:24">
      <c r="A312" s="32"/>
      <c r="B312" s="32"/>
      <c r="C312" s="32"/>
      <c r="D312" s="32"/>
      <c r="E312" s="32"/>
      <c r="F312" s="32"/>
      <c r="G312" s="32"/>
      <c r="H312" s="265"/>
      <c r="I312" s="32"/>
      <c r="J312" s="148"/>
      <c r="K312" s="148"/>
      <c r="L312" s="148"/>
      <c r="M312" s="32"/>
      <c r="N312" s="32"/>
      <c r="O312" s="32"/>
      <c r="P312" s="67"/>
      <c r="Q312" s="67"/>
      <c r="R312" s="67"/>
      <c r="S312" s="148"/>
      <c r="T312" s="32"/>
      <c r="U312" s="67"/>
      <c r="V312" s="148"/>
      <c r="W312" s="67"/>
      <c r="X312" s="32"/>
    </row>
    <row r="313" spans="1:24">
      <c r="A313" s="32"/>
      <c r="B313" s="32"/>
      <c r="C313" s="32"/>
      <c r="D313" s="32"/>
      <c r="E313" s="32"/>
      <c r="F313" s="32"/>
      <c r="G313" s="32"/>
      <c r="H313" s="265"/>
      <c r="I313" s="32"/>
      <c r="J313" s="148"/>
      <c r="K313" s="148"/>
      <c r="L313" s="148"/>
      <c r="M313" s="32"/>
      <c r="N313" s="32"/>
      <c r="O313" s="32"/>
      <c r="P313" s="67"/>
      <c r="Q313" s="67"/>
      <c r="R313" s="67"/>
      <c r="S313" s="148"/>
      <c r="T313" s="32"/>
      <c r="U313" s="67"/>
      <c r="V313" s="148"/>
      <c r="W313" s="67"/>
      <c r="X313" s="32"/>
    </row>
    <row r="314" spans="1:24">
      <c r="A314" s="32"/>
      <c r="B314" s="32"/>
      <c r="C314" s="32"/>
      <c r="D314" s="32"/>
      <c r="E314" s="32"/>
      <c r="F314" s="32"/>
      <c r="G314" s="32"/>
      <c r="H314" s="265"/>
      <c r="I314" s="32"/>
      <c r="J314" s="148"/>
      <c r="K314" s="148"/>
      <c r="L314" s="148"/>
      <c r="M314" s="32"/>
      <c r="N314" s="32"/>
      <c r="O314" s="32"/>
      <c r="P314" s="67"/>
      <c r="Q314" s="67"/>
      <c r="R314" s="67"/>
      <c r="S314" s="148"/>
      <c r="T314" s="32"/>
      <c r="U314" s="67"/>
      <c r="V314" s="148"/>
      <c r="W314" s="67"/>
      <c r="X314" s="32"/>
    </row>
    <row r="315" spans="1:24">
      <c r="A315" s="32"/>
      <c r="B315" s="32"/>
      <c r="C315" s="32"/>
      <c r="D315" s="32"/>
      <c r="E315" s="32"/>
      <c r="F315" s="32"/>
      <c r="G315" s="32"/>
      <c r="H315" s="265"/>
      <c r="I315" s="32"/>
      <c r="J315" s="148"/>
      <c r="K315" s="148"/>
      <c r="L315" s="148"/>
      <c r="M315" s="32"/>
      <c r="N315" s="32"/>
      <c r="O315" s="32"/>
      <c r="P315" s="67"/>
      <c r="Q315" s="67"/>
      <c r="R315" s="67"/>
      <c r="S315" s="148"/>
      <c r="T315" s="32"/>
      <c r="U315" s="67"/>
      <c r="V315" s="148"/>
      <c r="W315" s="67"/>
      <c r="X315" s="32"/>
    </row>
    <row r="316" spans="1:24">
      <c r="A316" s="32"/>
      <c r="B316" s="32"/>
      <c r="C316" s="32"/>
      <c r="D316" s="32"/>
      <c r="E316" s="32"/>
      <c r="F316" s="32"/>
      <c r="G316" s="32"/>
      <c r="H316" s="265"/>
      <c r="I316" s="32"/>
      <c r="J316" s="148"/>
      <c r="K316" s="148"/>
      <c r="L316" s="148"/>
      <c r="M316" s="32"/>
      <c r="N316" s="32"/>
      <c r="O316" s="32"/>
      <c r="P316" s="67"/>
      <c r="Q316" s="67"/>
      <c r="R316" s="67"/>
      <c r="S316" s="148"/>
      <c r="T316" s="32"/>
      <c r="U316" s="67"/>
      <c r="V316" s="148"/>
      <c r="W316" s="67"/>
      <c r="X316" s="32"/>
    </row>
    <row r="317" spans="1:24">
      <c r="A317" s="32"/>
      <c r="B317" s="32"/>
      <c r="C317" s="32"/>
      <c r="D317" s="32"/>
      <c r="E317" s="32"/>
      <c r="F317" s="32"/>
      <c r="G317" s="32"/>
      <c r="H317" s="265"/>
      <c r="I317" s="32"/>
      <c r="J317" s="148"/>
      <c r="K317" s="148"/>
      <c r="L317" s="148"/>
      <c r="M317" s="32"/>
      <c r="N317" s="32"/>
      <c r="O317" s="32"/>
      <c r="P317" s="67"/>
      <c r="Q317" s="67"/>
      <c r="R317" s="67"/>
      <c r="S317" s="148"/>
      <c r="T317" s="32"/>
      <c r="U317" s="67"/>
      <c r="V317" s="148"/>
      <c r="W317" s="67"/>
      <c r="X317" s="32"/>
    </row>
    <row r="318" spans="1:24">
      <c r="A318" s="32"/>
      <c r="B318" s="32"/>
      <c r="C318" s="32"/>
      <c r="D318" s="32"/>
      <c r="E318" s="32"/>
      <c r="F318" s="32"/>
      <c r="G318" s="32"/>
      <c r="H318" s="265"/>
      <c r="I318" s="32"/>
      <c r="J318" s="148"/>
      <c r="K318" s="148"/>
      <c r="L318" s="148"/>
      <c r="M318" s="32"/>
      <c r="N318" s="32"/>
      <c r="O318" s="32"/>
      <c r="P318" s="67"/>
      <c r="Q318" s="67"/>
      <c r="R318" s="67"/>
      <c r="S318" s="148"/>
      <c r="T318" s="32"/>
      <c r="U318" s="67"/>
      <c r="V318" s="148"/>
      <c r="W318" s="67"/>
      <c r="X318" s="32"/>
    </row>
    <row r="319" spans="1:24">
      <c r="A319" s="32"/>
      <c r="B319" s="32"/>
      <c r="C319" s="32"/>
      <c r="D319" s="32"/>
      <c r="E319" s="32"/>
      <c r="F319" s="32"/>
      <c r="G319" s="32"/>
      <c r="H319" s="265"/>
      <c r="I319" s="32"/>
      <c r="J319" s="148"/>
      <c r="K319" s="148"/>
      <c r="L319" s="148"/>
      <c r="M319" s="32"/>
      <c r="N319" s="32"/>
      <c r="O319" s="32"/>
      <c r="P319" s="67"/>
      <c r="Q319" s="67"/>
      <c r="R319" s="67"/>
      <c r="S319" s="148"/>
      <c r="T319" s="32"/>
      <c r="U319" s="67"/>
      <c r="V319" s="148"/>
      <c r="W319" s="67"/>
      <c r="X319" s="32"/>
    </row>
    <row r="320" spans="1:24">
      <c r="A320" s="32"/>
      <c r="B320" s="32"/>
      <c r="C320" s="32"/>
      <c r="D320" s="32"/>
      <c r="E320" s="32"/>
      <c r="F320" s="32"/>
      <c r="G320" s="32"/>
      <c r="H320" s="265"/>
      <c r="I320" s="32"/>
      <c r="J320" s="148"/>
      <c r="K320" s="148"/>
      <c r="L320" s="148"/>
      <c r="M320" s="32"/>
      <c r="N320" s="32"/>
      <c r="O320" s="32"/>
      <c r="P320" s="67"/>
      <c r="Q320" s="67"/>
      <c r="R320" s="67"/>
      <c r="S320" s="148"/>
      <c r="T320" s="32"/>
      <c r="U320" s="67"/>
      <c r="V320" s="148"/>
      <c r="W320" s="67"/>
      <c r="X320" s="32"/>
    </row>
    <row r="321" spans="1:24">
      <c r="A321" s="32"/>
      <c r="B321" s="32"/>
      <c r="C321" s="32"/>
      <c r="D321" s="32"/>
      <c r="E321" s="32"/>
      <c r="F321" s="32"/>
      <c r="G321" s="32"/>
      <c r="H321" s="265"/>
      <c r="I321" s="32"/>
      <c r="J321" s="148"/>
      <c r="K321" s="148"/>
      <c r="L321" s="148"/>
      <c r="M321" s="32"/>
      <c r="N321" s="32"/>
      <c r="O321" s="32"/>
      <c r="P321" s="67"/>
      <c r="Q321" s="67"/>
      <c r="R321" s="67"/>
      <c r="S321" s="148"/>
      <c r="T321" s="32"/>
      <c r="U321" s="67"/>
      <c r="V321" s="148"/>
      <c r="W321" s="67"/>
      <c r="X321" s="32"/>
    </row>
    <row r="322" spans="1:24">
      <c r="A322" s="32"/>
      <c r="B322" s="32"/>
      <c r="C322" s="32"/>
      <c r="D322" s="32"/>
      <c r="E322" s="32"/>
      <c r="F322" s="32"/>
      <c r="G322" s="32"/>
      <c r="H322" s="265"/>
      <c r="I322" s="32"/>
      <c r="J322" s="148"/>
      <c r="K322" s="148"/>
      <c r="L322" s="148"/>
      <c r="M322" s="32"/>
      <c r="N322" s="32"/>
      <c r="O322" s="32"/>
      <c r="P322" s="67"/>
      <c r="Q322" s="67"/>
      <c r="R322" s="67"/>
      <c r="S322" s="148"/>
      <c r="T322" s="32"/>
      <c r="U322" s="67"/>
      <c r="V322" s="148"/>
      <c r="W322" s="67"/>
      <c r="X322" s="32"/>
    </row>
    <row r="323" spans="1:24">
      <c r="A323" s="32"/>
      <c r="B323" s="32"/>
      <c r="C323" s="32"/>
      <c r="D323" s="32"/>
      <c r="E323" s="32"/>
      <c r="F323" s="32"/>
      <c r="G323" s="32"/>
      <c r="H323" s="265"/>
      <c r="I323" s="32"/>
      <c r="J323" s="148"/>
      <c r="K323" s="148"/>
      <c r="L323" s="148"/>
      <c r="M323" s="32"/>
      <c r="N323" s="32"/>
      <c r="O323" s="32"/>
      <c r="P323" s="67"/>
      <c r="Q323" s="67"/>
      <c r="R323" s="67"/>
      <c r="S323" s="148"/>
      <c r="T323" s="32"/>
      <c r="U323" s="67"/>
      <c r="V323" s="148"/>
      <c r="W323" s="67"/>
      <c r="X323" s="32"/>
    </row>
    <row r="324" spans="1:24">
      <c r="A324" s="32"/>
      <c r="B324" s="32"/>
      <c r="C324" s="32"/>
      <c r="D324" s="32"/>
      <c r="E324" s="32"/>
      <c r="F324" s="32"/>
      <c r="G324" s="32"/>
      <c r="H324" s="265"/>
      <c r="I324" s="32"/>
      <c r="J324" s="148"/>
      <c r="K324" s="148"/>
      <c r="L324" s="148"/>
      <c r="M324" s="32"/>
      <c r="N324" s="32"/>
      <c r="O324" s="32"/>
      <c r="P324" s="67"/>
      <c r="Q324" s="67"/>
      <c r="R324" s="67"/>
      <c r="S324" s="148"/>
      <c r="T324" s="32"/>
      <c r="U324" s="67"/>
      <c r="V324" s="148"/>
      <c r="W324" s="67"/>
      <c r="X324" s="32"/>
    </row>
    <row r="325" spans="1:24">
      <c r="A325" s="32"/>
      <c r="B325" s="32"/>
      <c r="C325" s="32"/>
      <c r="D325" s="32"/>
      <c r="E325" s="32"/>
      <c r="F325" s="32"/>
      <c r="G325" s="32"/>
      <c r="H325" s="265"/>
      <c r="I325" s="32"/>
      <c r="J325" s="148"/>
      <c r="K325" s="148"/>
      <c r="L325" s="148"/>
      <c r="M325" s="32"/>
      <c r="N325" s="32"/>
      <c r="O325" s="32"/>
      <c r="P325" s="67"/>
      <c r="Q325" s="67"/>
      <c r="R325" s="67"/>
      <c r="S325" s="148"/>
      <c r="T325" s="32"/>
      <c r="U325" s="67"/>
      <c r="V325" s="148"/>
      <c r="W325" s="67"/>
      <c r="X325" s="32"/>
    </row>
    <row r="326" spans="1:24">
      <c r="P326" s="67"/>
      <c r="Q326" s="67"/>
    </row>
    <row r="1811" spans="9:9">
      <c r="I1811" s="3" t="s">
        <v>445</v>
      </c>
    </row>
  </sheetData>
  <mergeCells count="1">
    <mergeCell ref="R4:S4"/>
  </mergeCells>
  <conditionalFormatting sqref="AQ108:AR108">
    <cfRule type="cellIs" dxfId="81" priority="12" stopIfTrue="1" operator="lessThan">
      <formula>0</formula>
    </cfRule>
  </conditionalFormatting>
  <conditionalFormatting sqref="AQ85:AR85">
    <cfRule type="cellIs" dxfId="80" priority="13" stopIfTrue="1" operator="greaterThan">
      <formula>0</formula>
    </cfRule>
  </conditionalFormatting>
  <conditionalFormatting sqref="AQ85:AR85">
    <cfRule type="cellIs" dxfId="79" priority="11" operator="lessThan">
      <formula>0</formula>
    </cfRule>
  </conditionalFormatting>
  <conditionalFormatting sqref="I10:I27">
    <cfRule type="cellIs" dxfId="78" priority="9" operator="lessThan">
      <formula>0</formula>
    </cfRule>
    <cfRule type="cellIs" dxfId="77" priority="10" operator="greaterThan">
      <formula>0</formula>
    </cfRule>
  </conditionalFormatting>
  <conditionalFormatting sqref="N10:N27">
    <cfRule type="cellIs" dxfId="76" priority="7" operator="lessThan">
      <formula>0</formula>
    </cfRule>
    <cfRule type="cellIs" dxfId="75" priority="8" operator="greaterThan">
      <formula>0</formula>
    </cfRule>
  </conditionalFormatting>
  <conditionalFormatting sqref="Q10:Q27">
    <cfRule type="cellIs" dxfId="74" priority="5" operator="lessThan">
      <formula>0</formula>
    </cfRule>
    <cfRule type="cellIs" dxfId="73" priority="6" operator="greaterThan">
      <formula>0</formula>
    </cfRule>
  </conditionalFormatting>
  <conditionalFormatting sqref="J10:J27">
    <cfRule type="cellIs" dxfId="72" priority="4" operator="greaterThan">
      <formula>5</formula>
    </cfRule>
  </conditionalFormatting>
  <conditionalFormatting sqref="G10:G27">
    <cfRule type="cellIs" dxfId="71" priority="2" operator="lessThan">
      <formula>0</formula>
    </cfRule>
    <cfRule type="cellIs" dxfId="70" priority="3" operator="greaterThan">
      <formula>0</formula>
    </cfRule>
  </conditionalFormatting>
  <conditionalFormatting sqref="H10:H27">
    <cfRule type="top10" dxfId="69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5C31A-FC38-4B14-AD98-ABE4A616431D}">
  <dimension ref="A1:AR1793"/>
  <sheetViews>
    <sheetView topLeftCell="A73" zoomScale="87" zoomScaleNormal="87" workbookViewId="0">
      <selection activeCell="A75" sqref="A75"/>
    </sheetView>
  </sheetViews>
  <sheetFormatPr baseColWidth="10" defaultRowHeight="15"/>
  <cols>
    <col min="1" max="1" width="6.453125" customWidth="1"/>
    <col min="2" max="2" width="5.90625" customWidth="1"/>
    <col min="3" max="3" width="3.08984375" customWidth="1"/>
    <col min="4" max="4" width="4.453125" customWidth="1"/>
    <col min="6" max="6" width="3" customWidth="1"/>
    <col min="7" max="7" width="7" customWidth="1"/>
    <col min="8" max="8" width="6.54296875" customWidth="1"/>
    <col min="9" max="9" width="5.453125" customWidth="1"/>
    <col min="10" max="10" width="6.1796875" style="94" customWidth="1"/>
    <col min="11" max="11" width="6" style="94" customWidth="1"/>
    <col min="12" max="12" width="6.36328125" customWidth="1"/>
    <col min="13" max="13" width="5.90625" customWidth="1"/>
    <col min="14" max="14" width="8" style="9" customWidth="1"/>
    <col min="15" max="15" width="6.81640625" style="9" customWidth="1"/>
    <col min="16" max="16" width="7" style="94" customWidth="1"/>
    <col min="17" max="17" width="7.453125" customWidth="1"/>
    <col min="18" max="18" width="7.1796875" style="9" customWidth="1"/>
    <col min="19" max="19" width="7.08984375" style="94" customWidth="1"/>
    <col min="20" max="20" width="7.54296875" customWidth="1"/>
    <col min="21" max="21" width="9.453125" style="9" customWidth="1"/>
    <col min="22" max="22" width="8.453125" customWidth="1"/>
    <col min="23" max="23" width="11" customWidth="1"/>
    <col min="24" max="24" width="8.90625" customWidth="1"/>
    <col min="25" max="25" width="9.36328125" customWidth="1"/>
    <col min="26" max="26" width="9.54296875" customWidth="1"/>
    <col min="27" max="27" width="8.453125" customWidth="1"/>
    <col min="29" max="29" width="9.453125" customWidth="1"/>
    <col min="30" max="30" width="8.90625" customWidth="1"/>
    <col min="31" max="31" width="12.36328125" customWidth="1"/>
    <col min="32" max="32" width="14.54296875" customWidth="1"/>
    <col min="40" max="40" width="14" customWidth="1"/>
    <col min="41" max="41" width="12.54296875" customWidth="1"/>
    <col min="42" max="42" width="10.90625" customWidth="1"/>
  </cols>
  <sheetData>
    <row r="1" spans="1:37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" s="120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/>
      <c r="AD2"/>
      <c r="AE2"/>
      <c r="AF2"/>
      <c r="AG2"/>
      <c r="AH2"/>
      <c r="AI2"/>
    </row>
    <row r="3" spans="1:37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37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37" s="118" customFormat="1" ht="16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137"/>
      <c r="X5" s="137"/>
      <c r="Y5" s="137"/>
      <c r="Z5" s="137"/>
      <c r="AA5" s="137"/>
      <c r="AB5" s="137"/>
      <c r="AJ5" s="174"/>
      <c r="AK5" s="174"/>
    </row>
    <row r="6" spans="1:37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J6" s="5"/>
      <c r="AK6" s="5"/>
    </row>
    <row r="7" spans="1:37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J7" s="5"/>
      <c r="AK7" s="5"/>
    </row>
    <row r="8" spans="1:37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AG8" s="5"/>
      <c r="AH8" s="5"/>
    </row>
    <row r="9" spans="1:37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AG9" s="5"/>
      <c r="AH9" s="5"/>
    </row>
    <row r="10" spans="1:37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37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1"/>
      <c r="Y11" s="5"/>
    </row>
    <row r="12" spans="1:37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1"/>
      <c r="Y12" s="5"/>
    </row>
    <row r="13" spans="1:37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1"/>
      <c r="Y13" s="5"/>
      <c r="AA13" s="2"/>
      <c r="AB13" s="2"/>
      <c r="AC13" s="2"/>
    </row>
    <row r="14" spans="1:37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11"/>
      <c r="Y14" s="5"/>
      <c r="AA14" s="2"/>
      <c r="AB14" s="2"/>
      <c r="AC14" s="4"/>
      <c r="AD14" s="4"/>
      <c r="AE14" s="4"/>
    </row>
    <row r="15" spans="1:37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11"/>
      <c r="Y15" s="5"/>
      <c r="AA15" s="1"/>
      <c r="AB15" s="1"/>
      <c r="AC15" s="9"/>
      <c r="AD15" s="9"/>
      <c r="AE15" s="9"/>
    </row>
    <row r="16" spans="1:37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11"/>
      <c r="Y16" s="5"/>
      <c r="AA16" s="1"/>
      <c r="AB16" s="1"/>
      <c r="AC16" s="9"/>
      <c r="AD16" s="9"/>
      <c r="AE16" s="9"/>
    </row>
    <row r="17" spans="1:31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11"/>
      <c r="Y17" s="5"/>
      <c r="AA17" s="1"/>
      <c r="AB17" s="1"/>
      <c r="AC17" s="9"/>
      <c r="AD17" s="9"/>
      <c r="AE17" s="9"/>
    </row>
    <row r="18" spans="1:31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5"/>
      <c r="Y18" s="5"/>
      <c r="AA18" s="1"/>
      <c r="AB18" s="1"/>
      <c r="AC18" s="9"/>
      <c r="AD18" s="9"/>
      <c r="AE18" s="9"/>
    </row>
    <row r="19" spans="1:31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5"/>
      <c r="Y19" s="5"/>
      <c r="AA19" s="1"/>
      <c r="AB19" s="1"/>
      <c r="AC19" s="9"/>
      <c r="AD19" s="9"/>
      <c r="AE19" s="9"/>
    </row>
    <row r="20" spans="1:31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5"/>
      <c r="Y20" s="5"/>
      <c r="AA20" s="1"/>
      <c r="AB20" s="1"/>
      <c r="AC20" s="9"/>
      <c r="AD20" s="9"/>
      <c r="AE20" s="9"/>
    </row>
    <row r="21" spans="1:31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5"/>
      <c r="Y21" s="5"/>
      <c r="AA21" s="1"/>
      <c r="AB21" s="1"/>
      <c r="AC21" s="9"/>
      <c r="AD21" s="9"/>
      <c r="AE21" s="9"/>
    </row>
    <row r="22" spans="1:31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5"/>
      <c r="Y22" s="5"/>
      <c r="AA22" s="1"/>
      <c r="AB22" s="1"/>
      <c r="AC22" s="9"/>
      <c r="AD22" s="9"/>
      <c r="AE22" s="9"/>
    </row>
    <row r="23" spans="1:31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5"/>
      <c r="Y23" s="5"/>
      <c r="AA23" s="1"/>
      <c r="AB23" s="1"/>
      <c r="AC23" s="9"/>
      <c r="AD23" s="9"/>
      <c r="AE23" s="9"/>
    </row>
    <row r="24" spans="1:31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5"/>
      <c r="Y24" s="5"/>
      <c r="AA24" s="11"/>
      <c r="AB24" s="11"/>
      <c r="AC24" s="9"/>
      <c r="AD24" s="9"/>
      <c r="AE24" s="9"/>
    </row>
    <row r="25" spans="1:31" ht="16.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5"/>
      <c r="Y25" s="5"/>
      <c r="AA25" s="11"/>
      <c r="AB25" s="11"/>
      <c r="AC25" s="9"/>
      <c r="AD25" s="9"/>
      <c r="AE25" s="9"/>
    </row>
    <row r="26" spans="1:31" ht="16.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5"/>
      <c r="Y26" s="5"/>
      <c r="AA26" s="11"/>
      <c r="AB26" s="11"/>
      <c r="AC26" s="9"/>
      <c r="AD26" s="9"/>
      <c r="AE26" s="9"/>
    </row>
    <row r="27" spans="1:3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AA27" s="11"/>
      <c r="AB27" s="11"/>
      <c r="AC27" s="9"/>
      <c r="AD27" s="9"/>
      <c r="AE27" s="9"/>
    </row>
    <row r="28" spans="1:31" ht="17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Y28" s="5"/>
      <c r="AA28" s="11"/>
      <c r="AB28" s="11"/>
      <c r="AC28" s="9"/>
      <c r="AD28" s="9"/>
      <c r="AE28" s="9"/>
    </row>
    <row r="29" spans="1:31" ht="17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Y29" s="5"/>
      <c r="AA29" s="11"/>
      <c r="AB29" s="11"/>
      <c r="AC29" s="9"/>
      <c r="AD29" s="9"/>
      <c r="AE29" s="9"/>
    </row>
    <row r="30" spans="1:31" ht="16.649999999999999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AA30" s="50"/>
      <c r="AB30" s="50"/>
      <c r="AC30" s="9"/>
      <c r="AD30" s="9"/>
      <c r="AE30" s="9"/>
    </row>
    <row r="31" spans="1: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31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1"/>
      <c r="Y32" s="18"/>
      <c r="AA32" s="1"/>
      <c r="AB32" s="5"/>
    </row>
    <row r="33" spans="1:25" ht="15.6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1"/>
      <c r="Y33" s="18"/>
    </row>
    <row r="34" spans="1:25" ht="15.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1"/>
      <c r="Y34" s="18"/>
    </row>
    <row r="35" spans="1:25" ht="15.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1"/>
      <c r="Y35" s="18"/>
    </row>
    <row r="36" spans="1:25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11"/>
      <c r="Y36" s="18"/>
    </row>
    <row r="37" spans="1:25" ht="15.6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11"/>
      <c r="Y37" s="18"/>
    </row>
    <row r="38" spans="1:25" ht="15.6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11"/>
      <c r="Y38" s="18"/>
    </row>
    <row r="39" spans="1:25" ht="15.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11"/>
      <c r="Y39" s="18"/>
    </row>
    <row r="40" spans="1:25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5"/>
      <c r="Y40" s="18"/>
    </row>
    <row r="41" spans="1:25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5"/>
      <c r="Y41" s="18"/>
    </row>
    <row r="42" spans="1:25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5"/>
      <c r="Y42" s="18"/>
    </row>
    <row r="43" spans="1:25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5"/>
      <c r="Y43" s="18"/>
    </row>
    <row r="44" spans="1:25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5"/>
      <c r="Y44" s="18"/>
    </row>
    <row r="45" spans="1:25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5"/>
      <c r="Y45" s="18"/>
    </row>
    <row r="46" spans="1:25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5"/>
      <c r="Y46" s="18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53"/>
      <c r="W47" s="53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53"/>
      <c r="W48" s="53"/>
      <c r="X48" s="4"/>
      <c r="Y48" s="4"/>
    </row>
    <row r="49" spans="1:44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W49" s="53"/>
      <c r="X49" s="53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5"/>
    </row>
    <row r="50" spans="1:44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W50" s="53"/>
      <c r="X50" s="53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4"/>
      <c r="AM50" s="11"/>
      <c r="AN50" s="11"/>
      <c r="AO50" s="1"/>
      <c r="AP50" s="5"/>
    </row>
    <row r="51" spans="1:44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W51" s="53"/>
      <c r="X51" s="53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4"/>
      <c r="AM51" s="11"/>
      <c r="AN51" s="11"/>
      <c r="AO51" s="1"/>
      <c r="AP51" s="5"/>
    </row>
    <row r="52" spans="1:44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W52" s="53"/>
      <c r="X52" s="53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4"/>
      <c r="AM52" s="11"/>
      <c r="AN52" s="11"/>
      <c r="AO52" s="1"/>
      <c r="AP52" s="5"/>
    </row>
    <row r="53" spans="1:44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W53" s="53"/>
      <c r="X53" s="53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4"/>
      <c r="AM53" s="11"/>
      <c r="AN53" s="11"/>
      <c r="AO53" s="11"/>
      <c r="AP53" s="5"/>
    </row>
    <row r="54" spans="1:44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W54" s="53"/>
      <c r="X54" s="53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4"/>
      <c r="AM54" s="11"/>
      <c r="AN54" s="11"/>
      <c r="AO54" s="11"/>
      <c r="AP54" s="5"/>
    </row>
    <row r="55" spans="1:44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W55" s="53"/>
      <c r="X55" s="53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4"/>
      <c r="AM55" s="11"/>
      <c r="AN55" s="11"/>
      <c r="AO55" s="11"/>
      <c r="AP55" s="5"/>
    </row>
    <row r="56" spans="1:44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W56" s="53"/>
      <c r="X56" s="53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4"/>
      <c r="AM56" s="11"/>
      <c r="AN56" s="11"/>
      <c r="AO56" s="11"/>
      <c r="AP56" s="5"/>
    </row>
    <row r="57" spans="1:44" ht="15.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W57" s="53"/>
      <c r="X57" s="53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4"/>
      <c r="AM57" s="11"/>
      <c r="AN57" s="11"/>
      <c r="AO57" s="5"/>
      <c r="AP57" s="5"/>
    </row>
    <row r="58" spans="1:44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W58" s="53"/>
      <c r="X58" s="53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4"/>
      <c r="AM58" s="11"/>
      <c r="AN58" s="11"/>
      <c r="AO58" s="5"/>
      <c r="AP58" s="5"/>
    </row>
    <row r="59" spans="1:44" ht="15.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W59" s="53"/>
      <c r="X59" s="53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4"/>
      <c r="AM59" s="11"/>
      <c r="AN59" s="11"/>
      <c r="AO59" s="5"/>
      <c r="AP59" s="5"/>
    </row>
    <row r="60" spans="1:44" ht="15.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W60" s="53"/>
      <c r="X60" s="53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N60" s="4"/>
      <c r="AO60" s="11"/>
      <c r="AP60" s="11"/>
      <c r="AQ60" s="5"/>
      <c r="AR60" s="5"/>
    </row>
    <row r="61" spans="1:44" ht="15.6">
      <c r="J61" s="52"/>
      <c r="K61" s="52"/>
      <c r="Q61" s="3"/>
      <c r="R61" s="14"/>
      <c r="S61" s="52"/>
      <c r="W61" s="53"/>
      <c r="X61" s="53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N61" s="4"/>
      <c r="AO61" s="11"/>
      <c r="AP61" s="11"/>
      <c r="AQ61" s="5"/>
      <c r="AR61" s="5"/>
    </row>
    <row r="62" spans="1:44" ht="15.6">
      <c r="J62" s="52"/>
      <c r="K62" s="52"/>
      <c r="Q62" s="3"/>
      <c r="R62" s="14"/>
      <c r="S62" s="52"/>
      <c r="W62" s="53"/>
      <c r="X62" s="53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N62" s="4"/>
      <c r="AO62" s="11"/>
      <c r="AP62" s="11"/>
      <c r="AQ62" s="5"/>
      <c r="AR62" s="5"/>
    </row>
    <row r="63" spans="1:44" ht="15.6">
      <c r="J63" s="52"/>
      <c r="K63" s="52"/>
      <c r="Q63" s="3"/>
      <c r="R63" s="14"/>
      <c r="S63" s="52"/>
      <c r="W63" s="53"/>
      <c r="X63" s="53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N63" s="4"/>
      <c r="AO63" s="11"/>
      <c r="AP63" s="11"/>
      <c r="AQ63" s="5"/>
      <c r="AR63" s="5"/>
    </row>
    <row r="64" spans="1:44" ht="15.6">
      <c r="J64" s="52"/>
      <c r="K64" s="52"/>
      <c r="Q64" s="3"/>
      <c r="R64" s="14"/>
      <c r="S64" s="52"/>
      <c r="W64" s="53"/>
      <c r="X64" s="53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N64" s="4"/>
      <c r="AO64" s="11"/>
      <c r="AP64" s="11"/>
      <c r="AQ64" s="5"/>
      <c r="AR64" s="5"/>
    </row>
    <row r="65" spans="10:44" ht="15.6">
      <c r="J65" s="52"/>
      <c r="K65" s="52"/>
      <c r="Q65" s="3"/>
      <c r="R65" s="14"/>
      <c r="S65" s="52"/>
      <c r="W65" s="53"/>
      <c r="X65" s="53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N65" s="4"/>
      <c r="AO65" s="5"/>
      <c r="AP65" s="5"/>
      <c r="AQ65" s="5"/>
      <c r="AR65" s="5"/>
    </row>
    <row r="66" spans="10:44">
      <c r="J66" s="52"/>
      <c r="K66" s="52"/>
      <c r="Q66" s="3"/>
      <c r="R66" s="14"/>
      <c r="S66" s="52"/>
      <c r="W66" s="53"/>
      <c r="X66" s="53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N66" s="11"/>
      <c r="AO66" s="11"/>
    </row>
    <row r="67" spans="10:44" ht="15.6">
      <c r="J67" s="52"/>
      <c r="K67" s="52"/>
      <c r="Q67" s="3"/>
      <c r="R67" s="14"/>
      <c r="S67" s="52"/>
      <c r="W67" s="53"/>
      <c r="X67" s="53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N67" s="5"/>
      <c r="AO67" s="5"/>
      <c r="AP67" s="5"/>
      <c r="AR67" s="5"/>
    </row>
    <row r="68" spans="10:44">
      <c r="J68" s="52"/>
      <c r="K68" s="52"/>
      <c r="Q68" s="3"/>
      <c r="R68" s="14"/>
      <c r="S68" s="52"/>
      <c r="W68" s="53"/>
      <c r="X68" s="53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N68" s="11"/>
      <c r="AO68" s="11"/>
    </row>
    <row r="69" spans="10:44">
      <c r="J69" s="52"/>
      <c r="K69" s="52"/>
      <c r="Q69" s="3"/>
      <c r="R69" s="14"/>
      <c r="S69" s="52"/>
      <c r="W69" s="53"/>
      <c r="X69" s="53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N69" s="11"/>
      <c r="AO69" s="11"/>
    </row>
    <row r="70" spans="10:44" ht="15.6">
      <c r="J70" s="52"/>
      <c r="K70" s="52"/>
      <c r="Q70" s="3"/>
      <c r="R70" s="14"/>
      <c r="S70" s="52"/>
      <c r="W70" s="53"/>
      <c r="X70" s="53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N70" s="2"/>
      <c r="AO70" s="5"/>
      <c r="AP70" s="5"/>
      <c r="AR70" s="2"/>
    </row>
    <row r="71" spans="10:44">
      <c r="J71" s="52"/>
      <c r="K71" s="52"/>
      <c r="Q71" s="3"/>
      <c r="R71" s="14"/>
      <c r="S71" s="52"/>
      <c r="W71" s="53"/>
      <c r="X71" s="53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N71" s="4"/>
      <c r="AO71" s="4"/>
      <c r="AP71" s="4"/>
      <c r="AQ71" s="4"/>
      <c r="AR71" s="4"/>
    </row>
    <row r="72" spans="10:44" ht="15.6">
      <c r="J72" s="52"/>
      <c r="K72" s="52"/>
      <c r="Q72" s="3"/>
      <c r="R72" s="14"/>
      <c r="S72" s="52"/>
      <c r="W72" s="53"/>
      <c r="X72" s="53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N72" s="4"/>
      <c r="AO72" s="11"/>
      <c r="AP72" s="11"/>
      <c r="AQ72" s="1"/>
      <c r="AR72" s="5"/>
    </row>
    <row r="73" spans="10:44" ht="15.6">
      <c r="J73" s="52"/>
      <c r="K73" s="52"/>
      <c r="Q73" s="3"/>
      <c r="R73" s="14"/>
      <c r="S73" s="52"/>
      <c r="W73" s="53"/>
      <c r="X73" s="53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N73" s="4"/>
      <c r="AO73" s="11"/>
      <c r="AP73" s="11"/>
      <c r="AQ73" s="1"/>
      <c r="AR73" s="5"/>
    </row>
    <row r="74" spans="10:44" ht="15.6">
      <c r="J74" s="52"/>
      <c r="K74" s="52"/>
      <c r="Q74" s="3"/>
      <c r="R74" s="14"/>
      <c r="S74" s="52"/>
      <c r="W74" s="53"/>
      <c r="X74" s="53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N74" s="4"/>
      <c r="AO74" s="11"/>
      <c r="AP74" s="11"/>
      <c r="AQ74" s="1"/>
      <c r="AR74" s="5"/>
    </row>
    <row r="75" spans="10:44" ht="15.6">
      <c r="J75" s="52"/>
      <c r="K75" s="52"/>
      <c r="Q75" s="3"/>
      <c r="R75" s="14"/>
      <c r="S75" s="52"/>
      <c r="W75" s="53"/>
      <c r="X75" s="53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N75" s="4"/>
      <c r="AO75" s="11"/>
      <c r="AP75" s="11"/>
      <c r="AQ75" s="1"/>
      <c r="AR75" s="5"/>
    </row>
    <row r="76" spans="10:44" ht="15.6">
      <c r="J76" s="52"/>
      <c r="K76" s="52"/>
      <c r="Q76" s="3"/>
      <c r="R76" s="14"/>
      <c r="S76" s="52"/>
      <c r="W76" s="53"/>
      <c r="X76" s="53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N76" s="4"/>
      <c r="AO76" s="11"/>
      <c r="AP76" s="11"/>
      <c r="AQ76" s="11"/>
      <c r="AR76" s="5"/>
    </row>
    <row r="77" spans="10:44" ht="15.6">
      <c r="J77" s="52"/>
      <c r="K77" s="52"/>
      <c r="Q77" s="3"/>
      <c r="R77" s="14"/>
      <c r="S77" s="52"/>
      <c r="W77" s="53"/>
      <c r="X77" s="53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N77" s="4"/>
      <c r="AO77" s="11"/>
      <c r="AP77" s="11"/>
      <c r="AQ77" s="11"/>
      <c r="AR77" s="5"/>
    </row>
    <row r="78" spans="10:44" ht="15.6">
      <c r="J78" s="52"/>
      <c r="K78" s="52"/>
      <c r="Q78" s="3"/>
      <c r="R78" s="14"/>
      <c r="S78" s="52"/>
      <c r="W78" s="53"/>
      <c r="X78" s="53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N78" s="4"/>
      <c r="AO78" s="11"/>
      <c r="AP78" s="11"/>
      <c r="AQ78" s="11"/>
      <c r="AR78" s="5"/>
    </row>
    <row r="79" spans="10:44" ht="15.6">
      <c r="J79" s="52"/>
      <c r="K79" s="52"/>
      <c r="Q79" s="3"/>
      <c r="R79" s="14"/>
      <c r="S79" s="52"/>
      <c r="W79" s="53"/>
      <c r="X79" s="53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N79" s="4"/>
      <c r="AO79" s="11"/>
      <c r="AP79" s="11"/>
      <c r="AQ79" s="11"/>
      <c r="AR79" s="5"/>
    </row>
    <row r="80" spans="10:44" ht="15.6">
      <c r="J80" s="52"/>
      <c r="K80" s="52"/>
      <c r="Q80" s="3"/>
      <c r="R80" s="14"/>
      <c r="S80" s="52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N80" s="4"/>
      <c r="AO80" s="11"/>
      <c r="AP80" s="11"/>
      <c r="AQ80" s="5"/>
      <c r="AR80" s="5"/>
    </row>
    <row r="81" spans="10:44" ht="15.6">
      <c r="J81" s="52"/>
      <c r="K81" s="52"/>
      <c r="Q81" s="3"/>
      <c r="R81" s="14"/>
      <c r="S81" s="52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N81" s="4"/>
      <c r="AO81" s="11"/>
      <c r="AP81" s="11"/>
      <c r="AQ81" s="5"/>
      <c r="AR81" s="5"/>
    </row>
    <row r="82" spans="10:44" ht="15.6">
      <c r="J82" s="52"/>
      <c r="K82" s="52"/>
      <c r="Q82" s="3"/>
      <c r="R82" s="14"/>
      <c r="S82" s="52"/>
      <c r="W82" s="53"/>
      <c r="X82" s="53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N82" s="4"/>
      <c r="AO82" s="11"/>
      <c r="AP82" s="11"/>
      <c r="AQ82" s="5"/>
      <c r="AR82" s="5"/>
    </row>
    <row r="83" spans="10:44" ht="15.6">
      <c r="W83" s="53"/>
      <c r="X83" s="53"/>
      <c r="AJ83" s="1"/>
      <c r="AK83" s="1"/>
      <c r="AL83" s="1"/>
      <c r="AN83" s="4"/>
      <c r="AO83" s="11"/>
      <c r="AP83" s="11"/>
      <c r="AQ83" s="5"/>
      <c r="AR83" s="5"/>
    </row>
    <row r="84" spans="10:44" ht="15.6">
      <c r="W84" s="53"/>
      <c r="X84" s="53"/>
      <c r="AL84" s="1"/>
      <c r="AN84" s="4"/>
      <c r="AO84" s="11"/>
      <c r="AP84" s="11"/>
      <c r="AQ84" s="5"/>
      <c r="AR84" s="5"/>
    </row>
    <row r="85" spans="10:44" ht="15.6">
      <c r="J85" s="52"/>
      <c r="K85" s="52"/>
      <c r="Q85" s="3"/>
      <c r="R85" s="14"/>
      <c r="S85" s="52"/>
      <c r="W85" s="53"/>
      <c r="X85" s="53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L85" s="1"/>
      <c r="AN85" s="4"/>
      <c r="AO85" s="11"/>
      <c r="AP85" s="11"/>
      <c r="AQ85" s="5"/>
      <c r="AR85" s="5"/>
    </row>
    <row r="86" spans="10:44" ht="15.6">
      <c r="J86" s="52"/>
      <c r="K86" s="52"/>
      <c r="Q86" s="3"/>
      <c r="R86" s="14"/>
      <c r="S86" s="52"/>
      <c r="W86" s="53"/>
      <c r="X86" s="53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N86" s="4"/>
      <c r="AO86" s="11"/>
      <c r="AP86" s="11"/>
      <c r="AQ86" s="5"/>
      <c r="AR86" s="5"/>
    </row>
    <row r="87" spans="10:44" ht="15.6">
      <c r="J87" s="52"/>
      <c r="K87" s="52"/>
      <c r="Q87" s="3"/>
      <c r="R87" s="14"/>
      <c r="S87" s="52"/>
      <c r="W87" s="53"/>
      <c r="X87" s="53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N87" s="4"/>
      <c r="AO87" s="11"/>
      <c r="AP87" s="11"/>
      <c r="AQ87" s="5"/>
      <c r="AR87" s="5"/>
    </row>
    <row r="88" spans="10:44" ht="15.6">
      <c r="J88" s="52"/>
      <c r="K88" s="52"/>
      <c r="Q88" s="3"/>
      <c r="R88" s="14"/>
      <c r="S88" s="52"/>
      <c r="W88" s="53"/>
      <c r="X88" s="53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N88" s="4"/>
      <c r="AO88" s="5"/>
      <c r="AP88" s="5"/>
      <c r="AQ88" s="5"/>
      <c r="AR88" s="5"/>
    </row>
    <row r="89" spans="10:44">
      <c r="J89" s="52"/>
      <c r="K89" s="52"/>
      <c r="Q89" s="3"/>
      <c r="R89" s="14"/>
      <c r="S89" s="52"/>
      <c r="W89" s="53"/>
      <c r="X89" s="53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N89" s="11"/>
      <c r="AO89" s="11"/>
    </row>
    <row r="90" spans="10:44" ht="15.6">
      <c r="J90" s="52"/>
      <c r="K90" s="52"/>
      <c r="Q90" s="3"/>
      <c r="R90" s="14"/>
      <c r="S90" s="52"/>
      <c r="W90" s="53"/>
      <c r="X90" s="53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N90" s="5"/>
      <c r="AO90" s="5"/>
      <c r="AP90" s="5"/>
      <c r="AR90" s="5"/>
    </row>
    <row r="91" spans="10:44">
      <c r="J91" s="52"/>
      <c r="K91" s="52"/>
      <c r="Q91" s="3"/>
      <c r="R91" s="14"/>
      <c r="S91" s="52"/>
      <c r="W91" s="53"/>
      <c r="X91" s="53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N91" s="11"/>
      <c r="AO91" s="11"/>
    </row>
    <row r="92" spans="10:44">
      <c r="J92" s="52"/>
      <c r="K92" s="52"/>
      <c r="Q92" s="3"/>
      <c r="R92" s="14"/>
      <c r="S92" s="52"/>
      <c r="W92" s="53"/>
      <c r="X92" s="53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N92" s="11"/>
      <c r="AO92" s="11"/>
    </row>
    <row r="93" spans="10:44">
      <c r="J93" s="52"/>
      <c r="K93" s="52"/>
      <c r="Q93" s="3"/>
      <c r="R93" s="14"/>
      <c r="S93" s="52"/>
      <c r="W93" s="53"/>
      <c r="X93" s="53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N93" s="11"/>
      <c r="AO93" s="11"/>
    </row>
    <row r="94" spans="10:44">
      <c r="J94" s="52"/>
      <c r="K94" s="52"/>
      <c r="Q94" s="3"/>
      <c r="R94" s="14"/>
      <c r="S94" s="52"/>
      <c r="W94" s="53"/>
      <c r="X94" s="53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N94" s="11"/>
      <c r="AO94" s="11"/>
    </row>
    <row r="95" spans="10:44">
      <c r="J95" s="52"/>
      <c r="K95" s="52"/>
      <c r="Q95" s="3"/>
      <c r="R95" s="14"/>
      <c r="S95" s="52"/>
      <c r="W95" s="53"/>
      <c r="X95" s="53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N95" s="11"/>
      <c r="AO95" s="11"/>
    </row>
    <row r="96" spans="10:44">
      <c r="J96" s="52"/>
      <c r="K96" s="52"/>
      <c r="Q96" s="3"/>
      <c r="R96" s="14"/>
      <c r="S96" s="52"/>
      <c r="W96" s="53"/>
      <c r="X96" s="53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N96" s="11"/>
      <c r="AO96" s="11"/>
    </row>
    <row r="97" spans="10:41">
      <c r="J97" s="52"/>
      <c r="K97" s="52"/>
      <c r="Q97" s="3"/>
      <c r="R97" s="14"/>
      <c r="S97" s="52"/>
      <c r="W97" s="53"/>
      <c r="X97" s="53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N97" s="11"/>
      <c r="AO97" s="11"/>
    </row>
    <row r="98" spans="10:41">
      <c r="J98" s="52"/>
      <c r="K98" s="52"/>
      <c r="Q98" s="3"/>
      <c r="R98" s="14"/>
      <c r="S98" s="52"/>
      <c r="W98" s="53"/>
      <c r="X98" s="53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N98" s="11"/>
      <c r="AO98" s="11"/>
    </row>
    <row r="99" spans="10:41">
      <c r="J99" s="52"/>
      <c r="K99" s="52"/>
      <c r="Q99" s="3"/>
      <c r="R99" s="14"/>
      <c r="S99" s="52"/>
      <c r="W99" s="53"/>
      <c r="X99" s="53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N99" s="11"/>
      <c r="AO99" s="11"/>
    </row>
    <row r="100" spans="10:41">
      <c r="J100" s="52"/>
      <c r="K100" s="52"/>
      <c r="Q100" s="3"/>
      <c r="R100" s="14"/>
      <c r="S100" s="52"/>
      <c r="W100" s="53"/>
      <c r="X100" s="53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N100" s="11"/>
      <c r="AO100" s="11"/>
    </row>
    <row r="101" spans="10:41">
      <c r="J101" s="52"/>
      <c r="K101" s="52"/>
      <c r="Q101" s="3"/>
      <c r="R101" s="14"/>
      <c r="S101" s="52"/>
      <c r="W101" s="53"/>
      <c r="X101" s="53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N101" s="11"/>
      <c r="AO101" s="11"/>
    </row>
    <row r="102" spans="10:41">
      <c r="J102" s="52"/>
      <c r="K102" s="52"/>
      <c r="Q102" s="3"/>
      <c r="R102" s="14"/>
      <c r="S102" s="52"/>
      <c r="W102" s="53"/>
      <c r="X102" s="53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N102" s="11"/>
      <c r="AO102" s="11"/>
    </row>
    <row r="103" spans="10:41">
      <c r="J103" s="52"/>
      <c r="K103" s="52"/>
      <c r="Q103" s="3"/>
      <c r="R103" s="14"/>
      <c r="S103" s="52"/>
      <c r="W103" s="53"/>
      <c r="X103" s="53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N103" s="11"/>
      <c r="AO103" s="11"/>
    </row>
    <row r="104" spans="10:41">
      <c r="J104" s="52"/>
      <c r="K104" s="52"/>
      <c r="Q104" s="3"/>
      <c r="R104" s="14"/>
      <c r="S104" s="52"/>
      <c r="W104" s="53"/>
      <c r="X104" s="53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N104" s="11"/>
      <c r="AO104" s="11"/>
    </row>
    <row r="105" spans="10:41">
      <c r="J105" s="52"/>
      <c r="K105" s="52"/>
      <c r="Q105" s="3"/>
      <c r="R105" s="14"/>
      <c r="S105" s="52"/>
      <c r="W105" s="53"/>
      <c r="X105" s="53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N105" s="11"/>
      <c r="AO105" s="11"/>
    </row>
    <row r="106" spans="10:41">
      <c r="J106" s="52"/>
      <c r="K106" s="52"/>
      <c r="Q106" s="3"/>
      <c r="R106" s="14"/>
      <c r="S106" s="52"/>
      <c r="W106" s="53"/>
      <c r="X106" s="53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N106" s="11"/>
      <c r="AO106" s="11"/>
    </row>
    <row r="107" spans="10:41">
      <c r="J107" s="52"/>
      <c r="K107" s="52"/>
      <c r="Q107" s="3"/>
      <c r="R107" s="14"/>
      <c r="S107" s="52"/>
      <c r="W107" s="53"/>
      <c r="X107" s="53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N107" s="11"/>
      <c r="AO107" s="11"/>
    </row>
    <row r="108" spans="10:41">
      <c r="J108" s="52"/>
      <c r="K108" s="52"/>
      <c r="Q108" s="3"/>
      <c r="R108" s="14"/>
      <c r="S108" s="52"/>
      <c r="W108" s="53"/>
      <c r="X108" s="53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N108" s="11"/>
      <c r="AO108" s="11"/>
    </row>
    <row r="109" spans="10:41">
      <c r="J109" s="52"/>
      <c r="K109" s="52"/>
      <c r="Q109" s="3"/>
      <c r="R109" s="14"/>
      <c r="S109" s="52"/>
      <c r="W109" s="53"/>
      <c r="X109" s="53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N109" s="11"/>
      <c r="AO109" s="11"/>
    </row>
    <row r="110" spans="10:41">
      <c r="J110" s="52"/>
      <c r="K110" s="52"/>
      <c r="Q110" s="3"/>
      <c r="R110" s="14"/>
      <c r="S110" s="52"/>
      <c r="W110" s="53"/>
      <c r="X110" s="53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N110" s="11"/>
      <c r="AO110" s="11"/>
    </row>
    <row r="111" spans="10:41">
      <c r="J111" s="52"/>
      <c r="K111" s="52"/>
      <c r="Q111" s="3"/>
      <c r="R111" s="14"/>
      <c r="S111" s="52"/>
      <c r="W111" s="53"/>
      <c r="X111" s="53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N111" s="11"/>
      <c r="AO111" s="11"/>
    </row>
    <row r="112" spans="10:41">
      <c r="J112" s="52"/>
      <c r="K112" s="52"/>
      <c r="Q112" s="3"/>
      <c r="R112" s="14"/>
      <c r="S112" s="52"/>
      <c r="W112" s="53"/>
      <c r="X112" s="53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N112" s="11"/>
      <c r="AO112" s="11"/>
    </row>
    <row r="113" spans="10:41">
      <c r="J113" s="52"/>
      <c r="K113" s="52"/>
      <c r="Q113" s="3"/>
      <c r="R113" s="14"/>
      <c r="S113" s="52"/>
      <c r="W113" s="53"/>
      <c r="X113" s="53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N113" s="11"/>
      <c r="AO113" s="11"/>
    </row>
    <row r="114" spans="10:41">
      <c r="J114" s="52"/>
      <c r="K114" s="52"/>
      <c r="Q114" s="3"/>
      <c r="R114" s="14"/>
      <c r="S114" s="52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N114" s="11"/>
      <c r="AO114" s="11"/>
    </row>
    <row r="115" spans="10:41">
      <c r="J115" s="52"/>
      <c r="K115" s="52"/>
      <c r="Q115" s="3"/>
      <c r="R115" s="14"/>
      <c r="S115" s="52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N115" s="11"/>
      <c r="AO115" s="11"/>
    </row>
    <row r="116" spans="10:41">
      <c r="J116" s="52"/>
      <c r="K116" s="52"/>
      <c r="Q116" s="3"/>
      <c r="R116" s="14"/>
      <c r="S116" s="52"/>
      <c r="W116" s="53"/>
      <c r="X116" s="53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N116" s="11"/>
      <c r="AO116" s="11"/>
    </row>
    <row r="117" spans="10:41">
      <c r="W117" s="53"/>
      <c r="X117" s="53"/>
      <c r="AJ117" s="1"/>
      <c r="AK117" s="1"/>
      <c r="AL117" s="1"/>
      <c r="AN117" s="11"/>
      <c r="AO117" s="11"/>
    </row>
    <row r="118" spans="10:41">
      <c r="W118" s="53"/>
      <c r="X118" s="53"/>
      <c r="AL118" s="1"/>
      <c r="AN118" s="11"/>
      <c r="AO118" s="11"/>
    </row>
    <row r="119" spans="10:41">
      <c r="J119" s="52"/>
      <c r="K119" s="52"/>
      <c r="Q119" s="3"/>
      <c r="R119" s="14"/>
      <c r="S119" s="52"/>
      <c r="W119" s="53"/>
      <c r="X119" s="53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L119" s="1"/>
      <c r="AN119" s="11"/>
      <c r="AO119" s="11"/>
    </row>
    <row r="120" spans="10:41">
      <c r="J120" s="52"/>
      <c r="K120" s="52"/>
      <c r="Q120" s="3"/>
      <c r="R120" s="14"/>
      <c r="S120" s="52"/>
      <c r="W120" s="53"/>
      <c r="X120" s="53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N120" s="11"/>
      <c r="AO120" s="11"/>
    </row>
    <row r="121" spans="10:41">
      <c r="J121" s="52"/>
      <c r="K121" s="52"/>
      <c r="Q121" s="3"/>
      <c r="R121" s="14"/>
      <c r="S121" s="52"/>
      <c r="W121" s="53"/>
      <c r="X121" s="53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N121" s="11"/>
      <c r="AO121" s="11"/>
    </row>
    <row r="122" spans="10:41">
      <c r="J122" s="52"/>
      <c r="K122" s="52"/>
      <c r="Q122" s="3"/>
      <c r="R122" s="14"/>
      <c r="S122" s="52"/>
      <c r="W122" s="53"/>
      <c r="X122" s="53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N122" s="11"/>
      <c r="AO122" s="11"/>
    </row>
    <row r="123" spans="10:41">
      <c r="J123" s="52"/>
      <c r="K123" s="52"/>
      <c r="Q123" s="3"/>
      <c r="R123" s="14"/>
      <c r="S123" s="52"/>
      <c r="W123" s="53"/>
      <c r="X123" s="53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N123" s="11"/>
      <c r="AO123" s="11"/>
    </row>
    <row r="124" spans="10:41">
      <c r="J124" s="52"/>
      <c r="K124" s="52"/>
      <c r="Q124" s="3"/>
      <c r="R124" s="14"/>
      <c r="S124" s="52"/>
      <c r="W124" s="53"/>
      <c r="X124" s="53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N124" s="11"/>
      <c r="AO124" s="11"/>
    </row>
    <row r="125" spans="10:41">
      <c r="J125" s="52"/>
      <c r="K125" s="52"/>
      <c r="Q125" s="3"/>
      <c r="R125" s="14"/>
      <c r="S125" s="52"/>
      <c r="W125" s="53"/>
      <c r="X125" s="53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N125" s="11"/>
      <c r="AO125" s="11"/>
    </row>
    <row r="126" spans="10:41">
      <c r="J126" s="52"/>
      <c r="K126" s="52"/>
      <c r="Q126" s="3"/>
      <c r="R126" s="14"/>
      <c r="S126" s="52"/>
      <c r="W126" s="53"/>
      <c r="X126" s="53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N126" s="11"/>
      <c r="AO126" s="11"/>
    </row>
    <row r="127" spans="10:41">
      <c r="J127" s="52"/>
      <c r="K127" s="52"/>
      <c r="Q127" s="3"/>
      <c r="R127" s="14"/>
      <c r="S127" s="52"/>
      <c r="W127" s="53"/>
      <c r="X127" s="53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N127" s="11"/>
      <c r="AO127" s="11"/>
    </row>
    <row r="128" spans="10:41">
      <c r="J128" s="52"/>
      <c r="K128" s="52"/>
      <c r="Q128" s="3"/>
      <c r="R128" s="14"/>
      <c r="S128" s="52"/>
      <c r="W128" s="53"/>
      <c r="X128" s="53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N128" s="11"/>
      <c r="AO128" s="11"/>
    </row>
    <row r="129" spans="10:41">
      <c r="J129" s="52"/>
      <c r="K129" s="52"/>
      <c r="Q129" s="3"/>
      <c r="R129" s="14"/>
      <c r="S129" s="52"/>
      <c r="W129" s="53"/>
      <c r="X129" s="53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N129" s="11"/>
      <c r="AO129" s="11"/>
    </row>
    <row r="130" spans="10:41">
      <c r="J130" s="52"/>
      <c r="K130" s="52"/>
      <c r="Q130" s="3"/>
      <c r="R130" s="14"/>
      <c r="S130" s="52"/>
      <c r="W130" s="53"/>
      <c r="X130" s="53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N130" s="11"/>
      <c r="AO130" s="11"/>
    </row>
    <row r="131" spans="10:41">
      <c r="J131" s="52"/>
      <c r="K131" s="52"/>
      <c r="Q131" s="3"/>
      <c r="R131" s="14"/>
      <c r="S131" s="52"/>
      <c r="W131" s="53"/>
      <c r="X131" s="53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N131" s="11"/>
      <c r="AO131" s="11"/>
    </row>
    <row r="132" spans="10:41">
      <c r="J132" s="52"/>
      <c r="K132" s="52"/>
      <c r="Q132" s="3"/>
      <c r="R132" s="14"/>
      <c r="S132" s="52"/>
      <c r="W132" s="53"/>
      <c r="X132" s="53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N132" s="11"/>
      <c r="AO132" s="11"/>
    </row>
    <row r="133" spans="10:41">
      <c r="J133" s="52"/>
      <c r="K133" s="52"/>
      <c r="Q133" s="3"/>
      <c r="R133" s="14"/>
      <c r="S133" s="52"/>
      <c r="W133" s="53"/>
      <c r="X133" s="53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N133" s="11"/>
      <c r="AO133" s="11"/>
    </row>
    <row r="134" spans="10:41">
      <c r="J134" s="52"/>
      <c r="K134" s="52"/>
      <c r="Q134" s="3"/>
      <c r="R134" s="14"/>
      <c r="S134" s="52"/>
      <c r="W134" s="53"/>
      <c r="X134" s="53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N134" s="11"/>
      <c r="AO134" s="11"/>
    </row>
    <row r="135" spans="10:41">
      <c r="J135" s="52"/>
      <c r="K135" s="52"/>
      <c r="Q135" s="3"/>
      <c r="R135" s="14"/>
      <c r="S135" s="52"/>
      <c r="W135" s="53"/>
      <c r="X135" s="53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N135" s="11"/>
      <c r="AO135" s="11"/>
    </row>
    <row r="136" spans="10:41">
      <c r="J136" s="52"/>
      <c r="K136" s="52"/>
      <c r="Q136" s="3"/>
      <c r="R136" s="14"/>
      <c r="S136" s="52"/>
      <c r="W136" s="53"/>
      <c r="X136" s="53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N136" s="11"/>
      <c r="AO136" s="11"/>
    </row>
    <row r="137" spans="10:41">
      <c r="J137" s="52"/>
      <c r="K137" s="52"/>
      <c r="Q137" s="3"/>
      <c r="R137" s="14"/>
      <c r="S137" s="52"/>
      <c r="W137" s="53"/>
      <c r="X137" s="53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N137" s="11"/>
      <c r="AO137" s="11"/>
    </row>
    <row r="138" spans="10:41">
      <c r="J138" s="52"/>
      <c r="K138" s="52"/>
      <c r="Q138" s="3"/>
      <c r="R138" s="14"/>
      <c r="S138" s="52"/>
      <c r="W138" s="53"/>
      <c r="X138" s="53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N138" s="11"/>
      <c r="AO138" s="11"/>
    </row>
    <row r="139" spans="10:41">
      <c r="J139" s="52"/>
      <c r="K139" s="52"/>
      <c r="Q139" s="3"/>
      <c r="R139" s="14"/>
      <c r="S139" s="52"/>
      <c r="W139" s="53"/>
      <c r="X139" s="53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N139" s="11"/>
      <c r="AO139" s="11"/>
    </row>
    <row r="140" spans="10:41">
      <c r="J140" s="52"/>
      <c r="K140" s="52"/>
      <c r="Q140" s="3"/>
      <c r="R140" s="14"/>
      <c r="S140" s="52"/>
      <c r="W140" s="53"/>
      <c r="X140" s="53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N140" s="11"/>
      <c r="AO140" s="11"/>
    </row>
    <row r="141" spans="10:41">
      <c r="J141" s="52"/>
      <c r="K141" s="52"/>
      <c r="Q141" s="3"/>
      <c r="R141" s="14"/>
      <c r="S141" s="52"/>
      <c r="W141" s="53"/>
      <c r="X141" s="53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N141" s="11"/>
      <c r="AO141" s="11"/>
    </row>
    <row r="142" spans="10:41">
      <c r="J142" s="52"/>
      <c r="K142" s="52"/>
      <c r="Q142" s="3"/>
      <c r="R142" s="14"/>
      <c r="S142" s="52"/>
      <c r="W142" s="53"/>
      <c r="X142" s="53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N142" s="11"/>
      <c r="AO142" s="11"/>
    </row>
    <row r="143" spans="10:41">
      <c r="J143" s="52"/>
      <c r="K143" s="52"/>
      <c r="Q143" s="3"/>
      <c r="R143" s="14"/>
      <c r="S143" s="52"/>
      <c r="W143" s="53"/>
      <c r="X143" s="53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N143" s="11"/>
      <c r="AO143" s="11"/>
    </row>
    <row r="144" spans="10:41">
      <c r="J144" s="52"/>
      <c r="K144" s="52"/>
      <c r="Q144" s="3"/>
      <c r="R144" s="14"/>
      <c r="S144" s="52"/>
      <c r="W144" s="53"/>
      <c r="X144" s="53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N144" s="11"/>
      <c r="AO144" s="11"/>
    </row>
    <row r="145" spans="10:41">
      <c r="J145" s="52"/>
      <c r="K145" s="52"/>
      <c r="N145" s="65"/>
      <c r="Q145" s="3"/>
      <c r="R145" s="14"/>
      <c r="S145" s="52"/>
      <c r="W145" s="53"/>
      <c r="X145" s="53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N145" s="11"/>
      <c r="AO145" s="11"/>
    </row>
    <row r="146" spans="10:41">
      <c r="J146" s="52"/>
      <c r="K146" s="52"/>
      <c r="N146" s="65"/>
      <c r="Q146" s="3"/>
      <c r="R146" s="14"/>
      <c r="S146" s="52"/>
      <c r="W146" s="53"/>
      <c r="X146" s="53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0:41">
      <c r="J147" s="52"/>
      <c r="K147" s="52"/>
      <c r="N147" s="65"/>
      <c r="Q147" s="3"/>
      <c r="R147" s="14"/>
      <c r="S147" s="52"/>
      <c r="W147" s="53"/>
      <c r="X147" s="53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0:41">
      <c r="J148" s="52"/>
      <c r="K148" s="52"/>
      <c r="N148" s="65"/>
      <c r="Q148" s="3"/>
      <c r="R148" s="14"/>
      <c r="S148" s="52"/>
      <c r="W148" s="53"/>
      <c r="X148" s="53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0:41">
      <c r="J149" s="52"/>
      <c r="K149" s="52"/>
      <c r="N149" s="65"/>
      <c r="Q149" s="3"/>
      <c r="R149" s="14"/>
      <c r="S149" s="52"/>
      <c r="W149" s="53"/>
      <c r="X149" s="53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0:41">
      <c r="J150" s="52"/>
      <c r="K150" s="52"/>
      <c r="N150" s="65"/>
      <c r="Q150" s="3"/>
      <c r="R150" s="14"/>
      <c r="S150" s="52"/>
      <c r="W150" s="53"/>
      <c r="X150" s="53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0:41">
      <c r="J151" s="52"/>
      <c r="K151" s="52"/>
      <c r="N151" s="65"/>
      <c r="Q151" s="3"/>
      <c r="R151" s="14"/>
      <c r="S151" s="52"/>
      <c r="W151" s="53"/>
      <c r="X151" s="53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0:41">
      <c r="J152" s="52"/>
      <c r="K152" s="52"/>
      <c r="N152" s="65"/>
      <c r="Q152" s="3"/>
      <c r="R152" s="14"/>
      <c r="S152" s="52"/>
      <c r="W152" s="53"/>
      <c r="X152" s="53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0:41">
      <c r="J153" s="52"/>
      <c r="K153" s="52"/>
      <c r="N153" s="65"/>
      <c r="Q153" s="3"/>
      <c r="R153" s="14"/>
      <c r="S153" s="52"/>
      <c r="W153" s="53"/>
      <c r="X153" s="53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0:41">
      <c r="J154" s="52"/>
      <c r="K154" s="52"/>
      <c r="N154" s="65"/>
      <c r="Q154" s="3"/>
      <c r="R154" s="14"/>
      <c r="S154" s="52"/>
      <c r="W154" s="53"/>
      <c r="X154" s="53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0:41">
      <c r="J155" s="52"/>
      <c r="K155" s="52"/>
      <c r="N155" s="65"/>
      <c r="Q155" s="3"/>
      <c r="R155" s="14"/>
      <c r="S155" s="52"/>
      <c r="W155" s="53"/>
      <c r="X155" s="53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0:41">
      <c r="J156" s="52"/>
      <c r="K156" s="52"/>
      <c r="N156" s="65"/>
      <c r="Q156" s="3"/>
      <c r="R156" s="14"/>
      <c r="S156" s="52"/>
      <c r="W156" s="53"/>
      <c r="X156" s="53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0:41">
      <c r="J157" s="52"/>
      <c r="K157" s="52"/>
      <c r="N157" s="65"/>
      <c r="Q157" s="3"/>
      <c r="R157" s="14"/>
      <c r="S157" s="52"/>
      <c r="W157" s="53"/>
      <c r="X157" s="53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0:41">
      <c r="J158" s="52"/>
      <c r="K158" s="52"/>
      <c r="N158" s="65"/>
      <c r="Q158" s="3"/>
      <c r="R158" s="14"/>
      <c r="S158" s="52"/>
      <c r="W158" s="53"/>
      <c r="X158" s="53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0:41">
      <c r="J159" s="52"/>
      <c r="K159" s="52"/>
      <c r="N159" s="65"/>
      <c r="Q159" s="3"/>
      <c r="R159" s="14"/>
      <c r="S159" s="52"/>
      <c r="W159" s="53"/>
      <c r="X159" s="53"/>
      <c r="Y159" s="1"/>
      <c r="Z159" s="1"/>
      <c r="AA159" s="1" t="s">
        <v>555</v>
      </c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0:41">
      <c r="J160" s="52"/>
      <c r="K160" s="52"/>
      <c r="N160" s="65"/>
      <c r="Q160" s="3"/>
      <c r="R160" s="14"/>
      <c r="S160" s="52"/>
      <c r="W160" s="53"/>
      <c r="X160" s="53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7:39">
      <c r="J161" s="52"/>
      <c r="K161" s="52"/>
      <c r="N161" s="65"/>
      <c r="Q161" s="3"/>
      <c r="R161" s="14"/>
      <c r="S161" s="52"/>
      <c r="W161" s="53"/>
      <c r="X161" s="53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7:39">
      <c r="J162" s="52"/>
      <c r="K162" s="52"/>
      <c r="N162" s="65"/>
      <c r="Q162" s="3"/>
      <c r="R162" s="14"/>
      <c r="S162" s="52"/>
      <c r="W162" s="53"/>
      <c r="X162" s="53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7:39">
      <c r="J163" s="52"/>
      <c r="K163" s="52"/>
      <c r="N163" s="65"/>
      <c r="Q163" s="3"/>
      <c r="R163" s="14"/>
      <c r="S163" s="52"/>
      <c r="W163" s="53"/>
      <c r="X163" s="53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7:39">
      <c r="J164" s="52"/>
      <c r="K164" s="52"/>
      <c r="N164" s="65"/>
      <c r="Q164" s="3"/>
      <c r="R164" s="14"/>
      <c r="S164" s="52"/>
      <c r="W164" s="53"/>
      <c r="X164" s="53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7:39">
      <c r="J165" s="52"/>
      <c r="K165" s="52"/>
      <c r="N165" s="65"/>
      <c r="Q165" s="3"/>
      <c r="R165" s="14"/>
      <c r="S165" s="52"/>
      <c r="W165" s="53"/>
      <c r="X165" s="53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7:39">
      <c r="J166" s="52"/>
      <c r="K166" s="52"/>
      <c r="N166" s="65"/>
      <c r="Q166" s="3"/>
      <c r="R166" s="14"/>
      <c r="S166" s="52"/>
      <c r="W166" s="53"/>
      <c r="X166" s="53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7:39">
      <c r="G167" s="12"/>
      <c r="H167" s="12"/>
      <c r="I167" s="12"/>
      <c r="J167" s="52"/>
      <c r="K167" s="52"/>
      <c r="L167" s="12"/>
      <c r="M167" s="12"/>
      <c r="N167" s="65"/>
      <c r="Q167" s="3"/>
      <c r="R167" s="14"/>
      <c r="S167" s="52"/>
      <c r="T167" s="12"/>
      <c r="W167" s="53"/>
      <c r="X167" s="53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2"/>
    </row>
    <row r="168" spans="7:39">
      <c r="G168" s="12"/>
      <c r="H168" s="12"/>
      <c r="I168" s="12"/>
      <c r="J168" s="52"/>
      <c r="K168" s="52"/>
      <c r="L168" s="12"/>
      <c r="M168" s="12"/>
      <c r="N168" s="65"/>
      <c r="Q168" s="3"/>
      <c r="R168" s="14"/>
      <c r="S168" s="52"/>
      <c r="T168" s="12"/>
      <c r="W168" s="53"/>
      <c r="X168" s="53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2"/>
    </row>
    <row r="169" spans="7:39">
      <c r="G169" s="12"/>
      <c r="H169" s="12"/>
      <c r="I169" s="12"/>
      <c r="J169" s="52"/>
      <c r="K169" s="52"/>
      <c r="L169" s="12"/>
      <c r="M169" s="12"/>
      <c r="N169" s="65"/>
      <c r="Q169" s="3"/>
      <c r="R169" s="14"/>
      <c r="S169" s="52"/>
      <c r="T169" s="12"/>
      <c r="W169" s="53"/>
      <c r="X169" s="53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2"/>
    </row>
    <row r="170" spans="7:39">
      <c r="G170" s="12"/>
      <c r="H170" s="12"/>
      <c r="I170" s="12"/>
      <c r="J170" s="52"/>
      <c r="K170" s="52"/>
      <c r="L170" s="12"/>
      <c r="M170" s="12"/>
      <c r="N170" s="65"/>
      <c r="Q170" s="3"/>
      <c r="R170" s="14"/>
      <c r="S170" s="52"/>
      <c r="T170" s="12"/>
      <c r="W170" s="53"/>
      <c r="X170" s="53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2"/>
    </row>
    <row r="171" spans="7:39">
      <c r="G171" s="12"/>
      <c r="H171" s="12"/>
      <c r="I171" s="12"/>
      <c r="J171" s="52"/>
      <c r="K171" s="52"/>
      <c r="L171" s="12"/>
      <c r="M171" s="12"/>
      <c r="N171" s="65"/>
      <c r="Q171" s="3"/>
      <c r="R171" s="14"/>
      <c r="S171" s="52"/>
      <c r="T171" s="12"/>
      <c r="W171" s="53"/>
      <c r="X171" s="53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2"/>
    </row>
    <row r="172" spans="7:39">
      <c r="G172" s="12"/>
      <c r="H172" s="12"/>
      <c r="I172" s="12"/>
      <c r="J172" s="52"/>
      <c r="K172" s="52"/>
      <c r="L172" s="12"/>
      <c r="M172" s="12"/>
      <c r="N172" s="65"/>
      <c r="Q172" s="3"/>
      <c r="R172" s="14"/>
      <c r="S172" s="52"/>
      <c r="T172" s="12"/>
      <c r="W172" s="53"/>
      <c r="X172" s="53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2"/>
    </row>
    <row r="173" spans="7:39">
      <c r="G173" s="12"/>
      <c r="H173" s="12"/>
      <c r="I173" s="12"/>
      <c r="J173" s="52"/>
      <c r="K173" s="52"/>
      <c r="L173" s="12"/>
      <c r="M173" s="12"/>
      <c r="N173" s="65"/>
      <c r="Q173" s="3"/>
      <c r="R173" s="14"/>
      <c r="S173" s="52"/>
      <c r="T173" s="12"/>
      <c r="W173" s="53"/>
      <c r="X173" s="53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2"/>
    </row>
    <row r="174" spans="7:39">
      <c r="G174" s="12"/>
      <c r="H174" s="12"/>
      <c r="I174" s="12"/>
      <c r="J174" s="52"/>
      <c r="K174" s="52"/>
      <c r="L174" s="12"/>
      <c r="M174" s="12"/>
      <c r="N174" s="65"/>
      <c r="Q174" s="3"/>
      <c r="R174" s="14"/>
      <c r="S174" s="52"/>
      <c r="T174" s="12"/>
      <c r="W174" s="53"/>
      <c r="X174" s="53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2"/>
    </row>
    <row r="175" spans="7:39">
      <c r="G175" s="12"/>
      <c r="H175" s="12"/>
      <c r="I175" s="12"/>
      <c r="J175" s="52"/>
      <c r="K175" s="52"/>
      <c r="L175" s="12"/>
      <c r="M175" s="12"/>
      <c r="N175" s="65"/>
      <c r="Q175" s="3"/>
      <c r="R175" s="14"/>
      <c r="S175" s="52"/>
      <c r="T175" s="12"/>
      <c r="W175" s="53"/>
      <c r="X175" s="53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2"/>
    </row>
    <row r="176" spans="7:39">
      <c r="G176" s="12"/>
      <c r="H176" s="12"/>
      <c r="I176" s="12"/>
      <c r="J176" s="52"/>
      <c r="K176" s="52"/>
      <c r="L176" s="12"/>
      <c r="M176" s="12"/>
      <c r="N176" s="65"/>
      <c r="Q176" s="3"/>
      <c r="R176" s="14"/>
      <c r="S176" s="52"/>
      <c r="T176" s="12"/>
      <c r="W176" s="53"/>
      <c r="X176" s="53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2"/>
    </row>
    <row r="177" spans="7:39">
      <c r="G177" s="12"/>
      <c r="H177" s="12"/>
      <c r="I177" s="12"/>
      <c r="J177" s="52"/>
      <c r="K177" s="52"/>
      <c r="L177" s="12"/>
      <c r="M177" s="12"/>
      <c r="N177" s="65"/>
      <c r="Q177" s="3"/>
      <c r="R177" s="14"/>
      <c r="S177" s="52"/>
      <c r="T177" s="12"/>
      <c r="W177" s="12"/>
      <c r="X177" s="12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2"/>
    </row>
    <row r="178" spans="7:39">
      <c r="G178" s="12"/>
      <c r="H178" s="12"/>
      <c r="I178" s="12"/>
      <c r="J178" s="52"/>
      <c r="K178" s="52"/>
      <c r="L178" s="12"/>
      <c r="M178" s="12"/>
      <c r="N178" s="65"/>
      <c r="Q178" s="3"/>
      <c r="R178" s="14"/>
      <c r="S178" s="52"/>
      <c r="T178" s="12"/>
      <c r="W178" s="12"/>
      <c r="X178" s="12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2"/>
    </row>
    <row r="179" spans="7:39">
      <c r="G179" s="12"/>
      <c r="H179" s="12"/>
      <c r="I179" s="12"/>
      <c r="J179" s="52"/>
      <c r="K179" s="52"/>
      <c r="L179" s="12"/>
      <c r="M179" s="12"/>
      <c r="N179" s="65"/>
      <c r="Q179" s="3"/>
      <c r="R179" s="14"/>
      <c r="S179" s="52"/>
      <c r="T179" s="12"/>
      <c r="W179" s="12"/>
      <c r="X179" s="12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2"/>
    </row>
    <row r="180" spans="7:39">
      <c r="G180" s="12"/>
      <c r="H180" s="12"/>
      <c r="I180" s="12"/>
      <c r="J180" s="146"/>
      <c r="K180" s="146"/>
      <c r="L180" s="12"/>
      <c r="M180" s="12"/>
      <c r="N180" s="65"/>
      <c r="O180" s="65"/>
      <c r="P180" s="146"/>
      <c r="Q180" s="12"/>
      <c r="R180" s="65"/>
      <c r="S180" s="146"/>
      <c r="T180" s="12"/>
      <c r="U180" s="65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"/>
      <c r="AK180" s="1"/>
      <c r="AL180" s="1"/>
      <c r="AM180" s="12"/>
    </row>
    <row r="181" spans="7:39">
      <c r="G181" s="12"/>
      <c r="H181" s="12"/>
      <c r="I181" s="12"/>
      <c r="J181" s="146"/>
      <c r="K181" s="146"/>
      <c r="L181" s="12"/>
      <c r="M181" s="12"/>
      <c r="N181" s="65"/>
      <c r="O181" s="65"/>
      <c r="P181" s="146"/>
      <c r="Q181" s="12"/>
      <c r="R181" s="65"/>
      <c r="S181" s="146"/>
      <c r="T181" s="12"/>
      <c r="U181" s="65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"/>
      <c r="AM181" s="12"/>
    </row>
    <row r="182" spans="7:39">
      <c r="G182" s="12"/>
      <c r="H182" s="12"/>
      <c r="I182" s="12"/>
      <c r="J182" s="146"/>
      <c r="K182" s="146"/>
      <c r="L182" s="12"/>
      <c r="M182" s="12"/>
      <c r="N182" s="65"/>
      <c r="O182" s="65"/>
      <c r="P182" s="146"/>
      <c r="Q182" s="12"/>
      <c r="R182" s="65"/>
      <c r="S182" s="146"/>
      <c r="T182" s="12"/>
      <c r="U182" s="65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"/>
      <c r="AM182" s="12"/>
    </row>
    <row r="183" spans="7:39">
      <c r="G183" s="12"/>
      <c r="H183" s="12"/>
      <c r="I183" s="12"/>
      <c r="J183" s="146"/>
      <c r="K183" s="146"/>
      <c r="L183" s="12"/>
      <c r="M183" s="12"/>
      <c r="N183" s="65"/>
      <c r="O183" s="65"/>
      <c r="P183" s="146"/>
      <c r="Q183" s="12"/>
      <c r="R183" s="65"/>
      <c r="S183" s="146"/>
      <c r="T183" s="12"/>
      <c r="U183" s="65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"/>
      <c r="AM183" s="12"/>
    </row>
    <row r="184" spans="7:39">
      <c r="G184" s="12"/>
      <c r="H184" s="12"/>
      <c r="I184" s="12"/>
      <c r="J184" s="146"/>
      <c r="K184" s="146"/>
      <c r="L184" s="12"/>
      <c r="M184" s="12"/>
      <c r="N184" s="65"/>
      <c r="O184" s="65"/>
      <c r="P184" s="146"/>
      <c r="Q184" s="12"/>
      <c r="R184" s="65"/>
      <c r="S184" s="146"/>
      <c r="T184" s="12"/>
      <c r="U184" s="65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"/>
      <c r="AM184" s="12"/>
    </row>
    <row r="185" spans="7:39">
      <c r="G185" s="12"/>
      <c r="H185" s="12"/>
      <c r="I185" s="12"/>
      <c r="J185" s="146"/>
      <c r="K185" s="146"/>
      <c r="L185" s="12"/>
      <c r="M185" s="12"/>
      <c r="N185" s="65"/>
      <c r="O185" s="65"/>
      <c r="P185" s="146"/>
      <c r="Q185" s="12"/>
      <c r="R185" s="65"/>
      <c r="S185" s="146"/>
      <c r="T185" s="12"/>
      <c r="U185" s="65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"/>
      <c r="AM185" s="12"/>
    </row>
    <row r="186" spans="7:39">
      <c r="G186" s="12"/>
      <c r="H186" s="12"/>
      <c r="I186" s="12"/>
      <c r="J186" s="146"/>
      <c r="K186" s="146"/>
      <c r="L186" s="12"/>
      <c r="M186" s="12"/>
      <c r="N186" s="65"/>
      <c r="O186" s="65"/>
      <c r="P186" s="146"/>
      <c r="Q186" s="12"/>
      <c r="R186" s="65"/>
      <c r="S186" s="146"/>
      <c r="T186" s="12"/>
      <c r="U186" s="65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"/>
      <c r="AM186" s="12"/>
    </row>
    <row r="187" spans="7:39">
      <c r="G187" s="12"/>
      <c r="H187" s="12"/>
      <c r="I187" s="12"/>
      <c r="J187" s="146"/>
      <c r="K187" s="146"/>
      <c r="L187" s="12"/>
      <c r="M187" s="12"/>
      <c r="N187" s="65"/>
      <c r="O187" s="65"/>
      <c r="P187" s="146"/>
      <c r="Q187" s="12"/>
      <c r="R187" s="65"/>
      <c r="S187" s="146"/>
      <c r="T187" s="12"/>
      <c r="U187" s="65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"/>
      <c r="AM187" s="12"/>
    </row>
    <row r="188" spans="7:39">
      <c r="G188" s="12"/>
      <c r="H188" s="12"/>
      <c r="I188" s="12"/>
      <c r="J188" s="146"/>
      <c r="K188" s="146"/>
      <c r="L188" s="12"/>
      <c r="M188" s="12"/>
      <c r="N188" s="65"/>
      <c r="O188" s="65"/>
      <c r="P188" s="146"/>
      <c r="Q188" s="12"/>
      <c r="R188" s="65"/>
      <c r="S188" s="146"/>
      <c r="T188" s="12"/>
      <c r="U188" s="65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"/>
      <c r="AM188" s="12"/>
    </row>
    <row r="189" spans="7:39">
      <c r="G189" s="12"/>
      <c r="H189" s="12"/>
      <c r="I189" s="12"/>
      <c r="J189" s="146"/>
      <c r="K189" s="146"/>
      <c r="L189" s="12"/>
      <c r="M189" s="12"/>
      <c r="N189" s="65"/>
      <c r="O189" s="65"/>
      <c r="P189" s="146"/>
      <c r="Q189" s="12"/>
      <c r="R189" s="65"/>
      <c r="S189" s="146"/>
      <c r="T189" s="12"/>
      <c r="U189" s="65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"/>
      <c r="AM189" s="12"/>
    </row>
    <row r="190" spans="7:39">
      <c r="G190" s="12"/>
      <c r="H190" s="12"/>
      <c r="I190" s="12"/>
      <c r="J190" s="146"/>
      <c r="K190" s="146"/>
      <c r="L190" s="12"/>
      <c r="M190" s="12"/>
      <c r="N190" s="65"/>
      <c r="O190" s="65"/>
      <c r="P190" s="146"/>
      <c r="Q190" s="12"/>
      <c r="R190" s="65"/>
      <c r="S190" s="146"/>
      <c r="T190" s="12"/>
      <c r="U190" s="65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"/>
      <c r="AM190" s="12"/>
    </row>
    <row r="191" spans="7:39">
      <c r="G191" s="12"/>
      <c r="H191" s="12"/>
      <c r="I191" s="12"/>
      <c r="J191" s="146"/>
      <c r="K191" s="146"/>
      <c r="L191" s="12"/>
      <c r="M191" s="12"/>
      <c r="N191" s="65"/>
      <c r="O191" s="65"/>
      <c r="P191" s="146"/>
      <c r="Q191" s="12"/>
      <c r="R191" s="65"/>
      <c r="S191" s="146"/>
      <c r="T191" s="12"/>
      <c r="U191" s="65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"/>
      <c r="AM191" s="12"/>
    </row>
    <row r="192" spans="7:39">
      <c r="G192" s="12"/>
      <c r="H192" s="12"/>
      <c r="I192" s="12"/>
      <c r="J192" s="146"/>
      <c r="K192" s="146"/>
      <c r="L192" s="12"/>
      <c r="M192" s="12"/>
      <c r="N192" s="65"/>
      <c r="O192" s="65"/>
      <c r="P192" s="146"/>
      <c r="Q192" s="12"/>
      <c r="R192" s="65"/>
      <c r="S192" s="146"/>
      <c r="T192" s="12"/>
      <c r="U192" s="65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"/>
      <c r="AM192" s="12"/>
    </row>
    <row r="193" spans="7:39">
      <c r="G193" s="12"/>
      <c r="H193" s="12"/>
      <c r="I193" s="12"/>
      <c r="J193" s="146"/>
      <c r="K193" s="146"/>
      <c r="L193" s="12"/>
      <c r="M193" s="12"/>
      <c r="N193" s="65"/>
      <c r="O193" s="65"/>
      <c r="P193" s="146"/>
      <c r="Q193" s="12"/>
      <c r="R193" s="65"/>
      <c r="S193" s="146"/>
      <c r="T193" s="12"/>
      <c r="U193" s="65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"/>
      <c r="AM193" s="12"/>
    </row>
    <row r="194" spans="7:39">
      <c r="G194" s="12"/>
      <c r="H194" s="12"/>
      <c r="I194" s="12"/>
      <c r="J194" s="146"/>
      <c r="K194" s="146"/>
      <c r="L194" s="12"/>
      <c r="M194" s="12"/>
      <c r="N194" s="65"/>
      <c r="O194" s="65"/>
      <c r="P194" s="146"/>
      <c r="Q194" s="12"/>
      <c r="R194" s="65"/>
      <c r="S194" s="146"/>
      <c r="T194" s="12"/>
      <c r="U194" s="65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"/>
      <c r="AM194" s="12"/>
    </row>
    <row r="195" spans="7:39">
      <c r="G195" s="12"/>
      <c r="H195" s="12"/>
      <c r="I195" s="12"/>
      <c r="J195" s="146"/>
      <c r="K195" s="146"/>
      <c r="L195" s="12"/>
      <c r="M195" s="12"/>
      <c r="N195" s="65"/>
      <c r="O195" s="65"/>
      <c r="P195" s="146"/>
      <c r="Q195" s="12"/>
      <c r="R195" s="65"/>
      <c r="S195" s="146"/>
      <c r="T195" s="12"/>
      <c r="U195" s="65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"/>
      <c r="AM195" s="12"/>
    </row>
    <row r="196" spans="7:39">
      <c r="G196" s="12"/>
      <c r="H196" s="12"/>
      <c r="I196" s="12"/>
      <c r="J196" s="146"/>
      <c r="K196" s="146"/>
      <c r="L196" s="12"/>
      <c r="M196" s="12"/>
      <c r="N196" s="65"/>
      <c r="O196" s="65"/>
      <c r="P196" s="146"/>
      <c r="Q196" s="12"/>
      <c r="R196" s="65"/>
      <c r="S196" s="146"/>
      <c r="T196" s="12"/>
      <c r="U196" s="65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"/>
      <c r="AM196" s="12"/>
    </row>
    <row r="197" spans="7:39">
      <c r="G197" s="12"/>
      <c r="H197" s="12"/>
      <c r="I197" s="12"/>
      <c r="J197" s="146"/>
      <c r="K197" s="146"/>
      <c r="L197" s="12"/>
      <c r="M197" s="12"/>
      <c r="N197" s="65"/>
      <c r="O197" s="65"/>
      <c r="P197" s="146"/>
      <c r="Q197" s="12"/>
      <c r="R197" s="65"/>
      <c r="S197" s="146"/>
      <c r="T197" s="12"/>
      <c r="U197" s="65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"/>
      <c r="AM197" s="12"/>
    </row>
    <row r="198" spans="7:39">
      <c r="G198" s="12"/>
      <c r="H198" s="12"/>
      <c r="I198" s="12"/>
      <c r="J198" s="146"/>
      <c r="K198" s="146"/>
      <c r="L198" s="12"/>
      <c r="M198" s="12"/>
      <c r="N198" s="65"/>
      <c r="O198" s="65"/>
      <c r="P198" s="146"/>
      <c r="Q198" s="12"/>
      <c r="R198" s="65"/>
      <c r="S198" s="146"/>
      <c r="T198" s="12"/>
      <c r="U198" s="65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"/>
      <c r="AM198" s="12"/>
    </row>
    <row r="199" spans="7:39">
      <c r="G199" s="12"/>
      <c r="H199" s="12"/>
      <c r="I199" s="12"/>
      <c r="J199" s="146"/>
      <c r="K199" s="146"/>
      <c r="L199" s="12"/>
      <c r="M199" s="12"/>
      <c r="N199" s="65"/>
      <c r="O199" s="65"/>
      <c r="P199" s="146"/>
      <c r="Q199" s="12"/>
      <c r="R199" s="65"/>
      <c r="S199" s="146"/>
      <c r="T199" s="12"/>
      <c r="U199" s="65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"/>
      <c r="AM199" s="12"/>
    </row>
    <row r="200" spans="7:39">
      <c r="G200" s="12"/>
      <c r="H200" s="12"/>
      <c r="I200" s="12"/>
      <c r="J200" s="146"/>
      <c r="K200" s="146"/>
      <c r="L200" s="12"/>
      <c r="M200" s="12"/>
      <c r="N200" s="65"/>
      <c r="O200" s="65"/>
      <c r="P200" s="146"/>
      <c r="Q200" s="12"/>
      <c r="R200" s="65"/>
      <c r="S200" s="146"/>
      <c r="T200" s="12"/>
      <c r="U200" s="65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"/>
      <c r="AM200" s="12"/>
    </row>
    <row r="201" spans="7:39">
      <c r="G201" s="12"/>
      <c r="H201" s="12"/>
      <c r="I201" s="12"/>
      <c r="J201" s="146"/>
      <c r="K201" s="146"/>
      <c r="L201" s="12"/>
      <c r="M201" s="12"/>
      <c r="N201" s="65"/>
      <c r="O201" s="65"/>
      <c r="P201" s="146"/>
      <c r="Q201" s="12"/>
      <c r="R201" s="65"/>
      <c r="S201" s="146"/>
      <c r="T201" s="12"/>
      <c r="U201" s="65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"/>
      <c r="AM201" s="12"/>
    </row>
    <row r="202" spans="7:39">
      <c r="G202" s="12"/>
      <c r="H202" s="12"/>
      <c r="I202" s="12"/>
      <c r="J202" s="146"/>
      <c r="K202" s="146"/>
      <c r="L202" s="12"/>
      <c r="M202" s="12"/>
      <c r="N202" s="65"/>
      <c r="O202" s="65"/>
      <c r="P202" s="146"/>
      <c r="Q202" s="12"/>
      <c r="R202" s="65"/>
      <c r="S202" s="146"/>
      <c r="T202" s="12"/>
      <c r="U202" s="65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"/>
      <c r="AM202" s="12"/>
    </row>
    <row r="203" spans="7:39">
      <c r="G203" s="12"/>
      <c r="H203" s="12"/>
      <c r="I203" s="12"/>
      <c r="J203" s="146"/>
      <c r="K203" s="146"/>
      <c r="L203" s="12"/>
      <c r="M203" s="12"/>
      <c r="N203" s="65"/>
      <c r="O203" s="65"/>
      <c r="P203" s="146"/>
      <c r="Q203" s="12"/>
      <c r="R203" s="65"/>
      <c r="S203" s="146"/>
      <c r="T203" s="12"/>
      <c r="U203" s="65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7:39">
      <c r="G204" s="12"/>
      <c r="H204" s="12"/>
      <c r="I204" s="12"/>
      <c r="J204" s="146"/>
      <c r="K204" s="146"/>
      <c r="L204" s="12"/>
      <c r="M204" s="12"/>
      <c r="N204" s="65"/>
      <c r="O204" s="65"/>
      <c r="P204" s="146"/>
      <c r="Q204" s="12"/>
      <c r="R204" s="65"/>
      <c r="S204" s="146"/>
      <c r="T204" s="12"/>
      <c r="U204" s="65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7:39">
      <c r="G205" s="12"/>
      <c r="H205" s="12"/>
      <c r="I205" s="12"/>
      <c r="J205" s="146"/>
      <c r="K205" s="146"/>
      <c r="L205" s="12"/>
      <c r="M205" s="12"/>
      <c r="N205" s="65"/>
      <c r="O205" s="65"/>
      <c r="P205" s="146"/>
      <c r="Q205" s="12"/>
      <c r="R205" s="65"/>
      <c r="S205" s="146"/>
      <c r="T205" s="12"/>
      <c r="U205" s="65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7:39">
      <c r="G206" s="12"/>
      <c r="H206" s="12"/>
      <c r="I206" s="12"/>
      <c r="J206" s="146"/>
      <c r="K206" s="146"/>
      <c r="L206" s="12"/>
      <c r="M206" s="12"/>
      <c r="N206" s="65"/>
      <c r="O206" s="65"/>
      <c r="P206" s="146"/>
      <c r="Q206" s="12"/>
      <c r="R206" s="65"/>
      <c r="S206" s="146"/>
      <c r="T206" s="12"/>
      <c r="U206" s="65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7:39">
      <c r="G207" s="12"/>
      <c r="H207" s="12"/>
      <c r="I207" s="12"/>
      <c r="J207" s="146"/>
      <c r="K207" s="146"/>
      <c r="L207" s="12"/>
      <c r="M207" s="12"/>
      <c r="N207" s="65"/>
      <c r="O207" s="65"/>
      <c r="P207" s="146"/>
      <c r="Q207" s="12"/>
      <c r="R207" s="65"/>
      <c r="S207" s="146"/>
      <c r="T207" s="12"/>
      <c r="U207" s="65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7:39">
      <c r="G208" s="12"/>
      <c r="H208" s="12"/>
      <c r="I208" s="12"/>
      <c r="J208" s="146"/>
      <c r="K208" s="146"/>
      <c r="L208" s="12"/>
      <c r="M208" s="12"/>
      <c r="N208" s="65"/>
      <c r="O208" s="65"/>
      <c r="P208" s="146"/>
      <c r="Q208" s="12"/>
      <c r="R208" s="65"/>
      <c r="S208" s="146"/>
      <c r="T208" s="12"/>
      <c r="U208" s="65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7:39">
      <c r="G209" s="12"/>
      <c r="H209" s="12"/>
      <c r="I209" s="12"/>
      <c r="J209" s="146"/>
      <c r="K209" s="146"/>
      <c r="L209" s="12"/>
      <c r="M209" s="12"/>
      <c r="N209" s="65"/>
      <c r="O209" s="65"/>
      <c r="P209" s="146"/>
      <c r="Q209" s="12"/>
      <c r="R209" s="65"/>
      <c r="S209" s="146"/>
      <c r="T209" s="12"/>
      <c r="U209" s="65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7:39">
      <c r="G210" s="12"/>
      <c r="H210" s="12"/>
      <c r="I210" s="12"/>
      <c r="J210" s="146"/>
      <c r="K210" s="146"/>
      <c r="L210" s="12"/>
      <c r="M210" s="12"/>
      <c r="N210" s="65"/>
      <c r="O210" s="65"/>
      <c r="P210" s="146"/>
      <c r="Q210" s="12"/>
      <c r="R210" s="65"/>
      <c r="S210" s="146"/>
      <c r="T210" s="12"/>
      <c r="U210" s="65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7:39">
      <c r="G211" s="12"/>
      <c r="H211" s="12"/>
      <c r="I211" s="12"/>
      <c r="J211" s="146"/>
      <c r="K211" s="146"/>
      <c r="L211" s="12"/>
      <c r="M211" s="12"/>
      <c r="N211" s="65"/>
      <c r="O211" s="65"/>
      <c r="P211" s="146"/>
      <c r="Q211" s="12"/>
      <c r="R211" s="65"/>
      <c r="S211" s="146"/>
      <c r="T211" s="12"/>
      <c r="U211" s="65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7:39">
      <c r="G212" s="12"/>
      <c r="H212" s="12"/>
      <c r="I212" s="12"/>
      <c r="J212" s="146"/>
      <c r="K212" s="146"/>
      <c r="L212" s="12"/>
      <c r="M212" s="12"/>
      <c r="N212" s="65"/>
      <c r="O212" s="65"/>
      <c r="P212" s="146"/>
      <c r="Q212" s="12"/>
      <c r="R212" s="65"/>
      <c r="S212" s="146"/>
      <c r="T212" s="12"/>
      <c r="U212" s="65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7:39">
      <c r="G213" s="12"/>
      <c r="H213" s="12"/>
      <c r="I213" s="12"/>
      <c r="J213" s="146"/>
      <c r="K213" s="146"/>
      <c r="L213" s="12"/>
      <c r="M213" s="12"/>
      <c r="N213" s="65"/>
      <c r="O213" s="65"/>
      <c r="P213" s="146"/>
      <c r="Q213" s="12"/>
      <c r="R213" s="65"/>
      <c r="S213" s="146"/>
      <c r="T213" s="12"/>
      <c r="U213" s="65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7:39">
      <c r="G214" s="12"/>
      <c r="H214" s="12"/>
      <c r="I214" s="12"/>
      <c r="J214" s="146"/>
      <c r="K214" s="146"/>
      <c r="L214" s="12"/>
      <c r="M214" s="12"/>
      <c r="N214" s="65"/>
      <c r="O214" s="65"/>
      <c r="P214" s="146"/>
      <c r="Q214" s="12"/>
      <c r="R214" s="65"/>
      <c r="S214" s="146"/>
      <c r="T214" s="12"/>
      <c r="U214" s="65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7:39">
      <c r="G215" s="12"/>
      <c r="H215" s="12"/>
      <c r="I215" s="12"/>
      <c r="J215" s="146"/>
      <c r="K215" s="146"/>
      <c r="L215" s="12"/>
      <c r="M215" s="12"/>
      <c r="N215" s="65"/>
      <c r="O215" s="65"/>
      <c r="P215" s="146"/>
      <c r="Q215" s="12"/>
      <c r="R215" s="65"/>
      <c r="S215" s="146"/>
      <c r="T215" s="12"/>
      <c r="U215" s="65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7:39">
      <c r="G216" s="12"/>
      <c r="H216" s="12"/>
      <c r="I216" s="12"/>
      <c r="J216" s="146"/>
      <c r="K216" s="146"/>
      <c r="L216" s="12"/>
      <c r="M216" s="12"/>
      <c r="N216" s="65"/>
      <c r="O216" s="65"/>
      <c r="P216" s="146"/>
      <c r="Q216" s="12"/>
      <c r="R216" s="65"/>
      <c r="S216" s="146"/>
      <c r="T216" s="12"/>
      <c r="U216" s="65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7:39">
      <c r="G217" s="12"/>
      <c r="H217" s="12"/>
      <c r="I217" s="12"/>
      <c r="J217" s="146"/>
      <c r="K217" s="146"/>
      <c r="L217" s="12"/>
      <c r="M217" s="12"/>
      <c r="N217" s="65"/>
      <c r="O217" s="65"/>
      <c r="P217" s="146"/>
      <c r="Q217" s="12"/>
      <c r="R217" s="65"/>
      <c r="S217" s="146"/>
      <c r="T217" s="12"/>
      <c r="U217" s="65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7:39">
      <c r="G218" s="12"/>
      <c r="H218" s="12"/>
      <c r="I218" s="12"/>
      <c r="J218" s="146"/>
      <c r="K218" s="146"/>
      <c r="L218" s="12"/>
      <c r="M218" s="12"/>
      <c r="N218" s="65"/>
      <c r="O218" s="65"/>
      <c r="P218" s="146"/>
      <c r="Q218" s="12"/>
      <c r="R218" s="65"/>
      <c r="S218" s="146"/>
      <c r="T218" s="12"/>
      <c r="U218" s="65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7:39">
      <c r="G219" s="12"/>
      <c r="H219" s="12"/>
      <c r="I219" s="12"/>
      <c r="J219" s="146"/>
      <c r="K219" s="146"/>
      <c r="L219" s="12"/>
      <c r="M219" s="12"/>
      <c r="N219" s="65"/>
      <c r="O219" s="65"/>
      <c r="P219" s="146"/>
      <c r="Q219" s="12"/>
      <c r="R219" s="65"/>
      <c r="S219" s="146"/>
      <c r="T219" s="12"/>
      <c r="U219" s="65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7:39">
      <c r="G220" s="12"/>
      <c r="H220" s="12"/>
      <c r="I220" s="12"/>
      <c r="J220" s="146"/>
      <c r="K220" s="146"/>
      <c r="L220" s="12"/>
      <c r="M220" s="12"/>
      <c r="N220" s="65"/>
      <c r="O220" s="65"/>
      <c r="P220" s="146"/>
      <c r="Q220" s="12"/>
      <c r="R220" s="65"/>
      <c r="S220" s="146"/>
      <c r="T220" s="12"/>
      <c r="U220" s="65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7:39">
      <c r="G221" s="12"/>
      <c r="H221" s="12"/>
      <c r="I221" s="12"/>
      <c r="J221" s="146"/>
      <c r="K221" s="146"/>
      <c r="L221" s="12"/>
      <c r="M221" s="12"/>
      <c r="N221" s="65"/>
      <c r="O221" s="65"/>
      <c r="P221" s="146"/>
      <c r="Q221" s="12"/>
      <c r="R221" s="65"/>
      <c r="S221" s="146"/>
      <c r="T221" s="12"/>
      <c r="U221" s="65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7:39">
      <c r="G222" s="12"/>
      <c r="H222" s="12"/>
      <c r="I222" s="12"/>
      <c r="J222" s="146"/>
      <c r="K222" s="146"/>
      <c r="L222" s="12"/>
      <c r="M222" s="12"/>
      <c r="N222" s="65"/>
      <c r="O222" s="65"/>
      <c r="P222" s="146"/>
      <c r="Q222" s="12"/>
      <c r="R222" s="65"/>
      <c r="S222" s="146"/>
      <c r="T222" s="12"/>
      <c r="U222" s="65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7:39">
      <c r="G223" s="12"/>
      <c r="H223" s="12"/>
      <c r="I223" s="12"/>
      <c r="J223" s="146"/>
      <c r="K223" s="146"/>
      <c r="L223" s="12"/>
      <c r="M223" s="12"/>
      <c r="N223" s="65"/>
      <c r="O223" s="65"/>
      <c r="P223" s="146"/>
      <c r="Q223" s="12"/>
      <c r="R223" s="65"/>
      <c r="S223" s="146"/>
      <c r="T223" s="12"/>
      <c r="U223" s="65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7:39">
      <c r="G224" s="12"/>
      <c r="H224" s="12"/>
      <c r="I224" s="12"/>
      <c r="J224" s="146"/>
      <c r="K224" s="146"/>
      <c r="L224" s="12"/>
      <c r="M224" s="12"/>
      <c r="N224" s="65"/>
      <c r="O224" s="65"/>
      <c r="P224" s="146"/>
      <c r="Q224" s="12"/>
      <c r="R224" s="65"/>
      <c r="S224" s="146"/>
      <c r="T224" s="12"/>
      <c r="U224" s="65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7:39">
      <c r="G225" s="12"/>
      <c r="H225" s="12"/>
      <c r="I225" s="12"/>
      <c r="J225" s="146"/>
      <c r="K225" s="146"/>
      <c r="L225" s="12"/>
      <c r="M225" s="12"/>
      <c r="N225" s="65"/>
      <c r="O225" s="65"/>
      <c r="P225" s="146"/>
      <c r="Q225" s="12"/>
      <c r="R225" s="65"/>
      <c r="S225" s="146"/>
      <c r="T225" s="12"/>
      <c r="U225" s="65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7:39">
      <c r="G226" s="12"/>
      <c r="H226" s="12"/>
      <c r="I226" s="12"/>
      <c r="J226" s="146"/>
      <c r="K226" s="146"/>
      <c r="L226" s="12"/>
      <c r="M226" s="12"/>
      <c r="N226" s="65"/>
      <c r="O226" s="65"/>
      <c r="P226" s="146"/>
      <c r="Q226" s="12"/>
      <c r="R226" s="65"/>
      <c r="S226" s="146"/>
      <c r="T226" s="12"/>
      <c r="U226" s="65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7:39">
      <c r="G227" s="12"/>
      <c r="H227" s="12"/>
      <c r="I227" s="12"/>
      <c r="J227" s="146"/>
      <c r="K227" s="146"/>
      <c r="L227" s="12"/>
      <c r="M227" s="12"/>
      <c r="N227" s="65"/>
      <c r="O227" s="65"/>
      <c r="P227" s="146"/>
      <c r="Q227" s="12"/>
      <c r="R227" s="65"/>
      <c r="S227" s="146"/>
      <c r="T227" s="12"/>
      <c r="U227" s="65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7:39">
      <c r="G228" s="12"/>
      <c r="H228" s="12"/>
      <c r="I228" s="12"/>
      <c r="J228" s="146"/>
      <c r="K228" s="146"/>
      <c r="L228" s="12"/>
      <c r="M228" s="12"/>
      <c r="N228" s="65"/>
      <c r="O228" s="65"/>
      <c r="P228" s="146"/>
      <c r="Q228" s="12"/>
      <c r="R228" s="65"/>
      <c r="S228" s="146"/>
      <c r="T228" s="12"/>
      <c r="U228" s="65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7:39">
      <c r="G229" s="12"/>
      <c r="H229" s="12"/>
      <c r="I229" s="12"/>
      <c r="J229" s="146"/>
      <c r="K229" s="146"/>
      <c r="L229" s="12"/>
      <c r="M229" s="12"/>
      <c r="N229" s="65"/>
      <c r="O229" s="65"/>
      <c r="P229" s="146"/>
      <c r="Q229" s="12"/>
      <c r="R229" s="65"/>
      <c r="S229" s="146"/>
      <c r="T229" s="12"/>
      <c r="U229" s="65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7:39">
      <c r="G230" s="12"/>
      <c r="H230" s="12"/>
      <c r="I230" s="12"/>
      <c r="J230" s="146"/>
      <c r="K230" s="146"/>
      <c r="L230" s="12"/>
      <c r="M230" s="12"/>
      <c r="N230" s="65"/>
      <c r="O230" s="65"/>
      <c r="P230" s="146"/>
      <c r="Q230" s="12"/>
      <c r="R230" s="65"/>
      <c r="S230" s="146"/>
      <c r="T230" s="12"/>
      <c r="U230" s="65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7:39">
      <c r="G231" s="12"/>
      <c r="H231" s="12"/>
      <c r="I231" s="12"/>
      <c r="J231" s="146"/>
      <c r="K231" s="146"/>
      <c r="L231" s="12"/>
      <c r="M231" s="12"/>
      <c r="N231" s="65"/>
      <c r="O231" s="65"/>
      <c r="P231" s="146"/>
      <c r="Q231" s="12"/>
      <c r="R231" s="65"/>
      <c r="S231" s="146"/>
      <c r="T231" s="12"/>
      <c r="U231" s="65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7:39">
      <c r="G232" s="12"/>
      <c r="H232" s="12"/>
      <c r="I232" s="12"/>
      <c r="J232" s="146"/>
      <c r="K232" s="146"/>
      <c r="L232" s="12"/>
      <c r="M232" s="12"/>
      <c r="N232" s="65"/>
      <c r="O232" s="65"/>
      <c r="P232" s="146"/>
      <c r="Q232" s="12"/>
      <c r="R232" s="65"/>
      <c r="S232" s="146"/>
      <c r="T232" s="12"/>
      <c r="U232" s="65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7:39">
      <c r="G233" s="12"/>
      <c r="H233" s="12"/>
      <c r="I233" s="12"/>
      <c r="J233" s="146"/>
      <c r="K233" s="146"/>
      <c r="L233" s="12"/>
      <c r="M233" s="12"/>
      <c r="N233" s="65"/>
      <c r="O233" s="65"/>
      <c r="P233" s="146"/>
      <c r="Q233" s="12"/>
      <c r="R233" s="65"/>
      <c r="S233" s="146"/>
      <c r="T233" s="12"/>
      <c r="U233" s="65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7:39">
      <c r="G234" s="12"/>
      <c r="H234" s="12"/>
      <c r="I234" s="12"/>
      <c r="J234" s="146"/>
      <c r="K234" s="146"/>
      <c r="L234" s="12"/>
      <c r="M234" s="12"/>
      <c r="N234" s="65"/>
      <c r="O234" s="65"/>
      <c r="P234" s="146"/>
      <c r="Q234" s="12"/>
      <c r="R234" s="65"/>
      <c r="S234" s="146"/>
      <c r="T234" s="12"/>
      <c r="U234" s="65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7:39">
      <c r="G235" s="12"/>
      <c r="H235" s="12"/>
      <c r="I235" s="12"/>
      <c r="J235" s="146"/>
      <c r="K235" s="146"/>
      <c r="L235" s="12"/>
      <c r="M235" s="12"/>
      <c r="N235" s="65"/>
      <c r="O235" s="65"/>
      <c r="P235" s="146"/>
      <c r="Q235" s="12"/>
      <c r="R235" s="65"/>
      <c r="S235" s="146"/>
      <c r="T235" s="12"/>
      <c r="U235" s="65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7:39">
      <c r="G236" s="12"/>
      <c r="H236" s="12"/>
      <c r="I236" s="12"/>
      <c r="J236" s="146"/>
      <c r="K236" s="146"/>
      <c r="L236" s="12"/>
      <c r="M236" s="12"/>
      <c r="N236" s="65"/>
      <c r="O236" s="65"/>
      <c r="P236" s="146"/>
      <c r="Q236" s="12"/>
      <c r="R236" s="65"/>
      <c r="S236" s="146"/>
      <c r="T236" s="12"/>
      <c r="U236" s="65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7:39">
      <c r="G237" s="12"/>
      <c r="H237" s="12"/>
      <c r="I237" s="12"/>
      <c r="J237" s="146"/>
      <c r="K237" s="146"/>
      <c r="L237" s="12"/>
      <c r="M237" s="12"/>
      <c r="N237" s="65"/>
      <c r="O237" s="65"/>
      <c r="P237" s="146"/>
      <c r="Q237" s="12"/>
      <c r="R237" s="65"/>
      <c r="S237" s="146"/>
      <c r="T237" s="12"/>
      <c r="U237" s="65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7:39">
      <c r="G238" s="12"/>
      <c r="H238" s="12"/>
      <c r="I238" s="12"/>
      <c r="J238" s="146"/>
      <c r="K238" s="146"/>
      <c r="L238" s="12"/>
      <c r="M238" s="12"/>
      <c r="N238" s="65"/>
      <c r="O238" s="65"/>
      <c r="P238" s="146"/>
      <c r="Q238" s="12"/>
      <c r="R238" s="65"/>
      <c r="S238" s="146"/>
      <c r="T238" s="12"/>
      <c r="U238" s="65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7:39">
      <c r="G239" s="12"/>
      <c r="H239" s="12"/>
      <c r="I239" s="12"/>
      <c r="J239" s="146"/>
      <c r="K239" s="146"/>
      <c r="L239" s="12"/>
      <c r="M239" s="12"/>
      <c r="N239" s="65"/>
      <c r="O239" s="65"/>
      <c r="P239" s="146"/>
      <c r="Q239" s="12"/>
      <c r="R239" s="65"/>
      <c r="S239" s="146"/>
      <c r="T239" s="12"/>
      <c r="U239" s="65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7:39">
      <c r="G240" s="12"/>
      <c r="H240" s="12"/>
      <c r="I240" s="12"/>
      <c r="J240" s="146"/>
      <c r="K240" s="146"/>
      <c r="L240" s="12"/>
      <c r="M240" s="12"/>
      <c r="N240" s="65"/>
      <c r="O240" s="65"/>
      <c r="P240" s="146"/>
      <c r="Q240" s="12"/>
      <c r="R240" s="65"/>
      <c r="S240" s="146"/>
      <c r="T240" s="12"/>
      <c r="U240" s="65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7:39">
      <c r="G241" s="12"/>
      <c r="H241" s="12"/>
      <c r="I241" s="12"/>
      <c r="J241" s="146"/>
      <c r="K241" s="146"/>
      <c r="L241" s="12"/>
      <c r="M241" s="12"/>
      <c r="N241" s="65"/>
      <c r="O241" s="65"/>
      <c r="P241" s="146"/>
      <c r="Q241" s="12"/>
      <c r="R241" s="65"/>
      <c r="S241" s="146"/>
      <c r="T241" s="12"/>
      <c r="U241" s="65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7:39">
      <c r="G242" s="12"/>
      <c r="H242" s="12"/>
      <c r="I242" s="12"/>
      <c r="J242" s="146"/>
      <c r="K242" s="146"/>
      <c r="L242" s="12"/>
      <c r="M242" s="12"/>
      <c r="N242" s="65"/>
      <c r="O242" s="65"/>
      <c r="P242" s="146"/>
      <c r="Q242" s="12"/>
      <c r="R242" s="65"/>
      <c r="S242" s="146"/>
      <c r="T242" s="12"/>
      <c r="U242" s="65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7:39">
      <c r="G243" s="12"/>
      <c r="H243" s="12"/>
      <c r="I243" s="12"/>
      <c r="J243" s="146"/>
      <c r="K243" s="146"/>
      <c r="L243" s="12"/>
      <c r="M243" s="12"/>
      <c r="N243" s="65"/>
      <c r="O243" s="65"/>
      <c r="P243" s="146"/>
      <c r="Q243" s="12"/>
      <c r="R243" s="65"/>
      <c r="S243" s="146"/>
      <c r="T243" s="12"/>
      <c r="U243" s="65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7:39">
      <c r="G244" s="12"/>
      <c r="H244" s="12"/>
      <c r="I244" s="12"/>
      <c r="J244" s="146"/>
      <c r="K244" s="146"/>
      <c r="L244" s="12"/>
      <c r="M244" s="12"/>
      <c r="N244" s="65"/>
      <c r="O244" s="65"/>
      <c r="P244" s="146"/>
      <c r="Q244" s="12"/>
      <c r="R244" s="65"/>
      <c r="S244" s="146"/>
      <c r="T244" s="12"/>
      <c r="U244" s="65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7:39">
      <c r="G245" s="12"/>
      <c r="H245" s="12"/>
      <c r="I245" s="12"/>
      <c r="J245" s="146"/>
      <c r="K245" s="146"/>
      <c r="L245" s="12"/>
      <c r="M245" s="12"/>
      <c r="N245" s="65"/>
      <c r="O245" s="65"/>
      <c r="P245" s="146"/>
      <c r="Q245" s="12"/>
      <c r="R245" s="65"/>
      <c r="S245" s="146"/>
      <c r="T245" s="12"/>
      <c r="U245" s="65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7:39">
      <c r="G246" s="12"/>
      <c r="H246" s="12"/>
      <c r="I246" s="12"/>
      <c r="J246" s="146"/>
      <c r="K246" s="146"/>
      <c r="L246" s="12"/>
      <c r="M246" s="12"/>
      <c r="N246" s="65"/>
      <c r="O246" s="65"/>
      <c r="P246" s="146"/>
      <c r="Q246" s="12"/>
      <c r="R246" s="65"/>
      <c r="S246" s="146"/>
      <c r="T246" s="12"/>
      <c r="U246" s="65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7:39">
      <c r="G247" s="12"/>
      <c r="H247" s="12"/>
      <c r="I247" s="12"/>
      <c r="J247" s="146"/>
      <c r="K247" s="146"/>
      <c r="L247" s="12"/>
      <c r="M247" s="12"/>
      <c r="N247" s="65"/>
      <c r="O247" s="65"/>
      <c r="P247" s="146"/>
      <c r="Q247" s="12"/>
      <c r="R247" s="65"/>
      <c r="S247" s="146"/>
      <c r="T247" s="12"/>
      <c r="U247" s="65"/>
      <c r="V247" s="12"/>
      <c r="W247" s="30"/>
      <c r="X247" s="30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7:39">
      <c r="G248" s="12"/>
      <c r="H248" s="12"/>
      <c r="I248" s="12"/>
      <c r="J248" s="146"/>
      <c r="K248" s="146"/>
      <c r="L248" s="12"/>
      <c r="M248" s="12"/>
      <c r="N248" s="65"/>
      <c r="O248" s="65"/>
      <c r="P248" s="146"/>
      <c r="Q248" s="12"/>
      <c r="R248" s="65"/>
      <c r="S248" s="146"/>
      <c r="T248" s="12"/>
      <c r="U248" s="65"/>
      <c r="V248" s="12"/>
      <c r="W248" s="32"/>
      <c r="X248" s="3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7:39">
      <c r="G249" s="12"/>
      <c r="H249" s="12"/>
      <c r="I249" s="12"/>
      <c r="J249" s="146"/>
      <c r="K249" s="146"/>
      <c r="L249" s="12"/>
      <c r="M249" s="12"/>
      <c r="N249" s="65"/>
      <c r="O249" s="65"/>
      <c r="P249" s="146"/>
      <c r="Q249" s="12"/>
      <c r="R249" s="65"/>
      <c r="S249" s="146"/>
      <c r="T249" s="12"/>
      <c r="U249" s="65"/>
      <c r="V249" s="12"/>
      <c r="W249" s="32"/>
      <c r="X249" s="3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7:39">
      <c r="G250" s="12"/>
      <c r="H250" s="12"/>
      <c r="I250" s="12"/>
      <c r="J250" s="147"/>
      <c r="K250" s="147"/>
      <c r="L250" s="12"/>
      <c r="M250" s="12"/>
      <c r="N250" s="65"/>
      <c r="O250" s="66"/>
      <c r="P250" s="147"/>
      <c r="Q250" s="30"/>
      <c r="R250" s="66"/>
      <c r="S250" s="147"/>
      <c r="T250" s="12"/>
      <c r="U250" s="66"/>
      <c r="V250" s="30"/>
      <c r="W250" s="32"/>
      <c r="X250" s="32"/>
      <c r="Y250" s="30"/>
      <c r="Z250" s="30"/>
      <c r="AJ250" s="12"/>
      <c r="AK250" s="12"/>
      <c r="AL250" s="12"/>
      <c r="AM250" s="12"/>
    </row>
    <row r="251" spans="7:39">
      <c r="G251" s="12"/>
      <c r="H251" s="12"/>
      <c r="I251" s="12"/>
      <c r="J251" s="148"/>
      <c r="K251" s="148"/>
      <c r="L251" s="12"/>
      <c r="M251" s="12"/>
      <c r="N251" s="66"/>
      <c r="O251" s="67"/>
      <c r="P251" s="148"/>
      <c r="Q251" s="32"/>
      <c r="R251" s="67"/>
      <c r="S251" s="148"/>
      <c r="T251" s="12"/>
      <c r="U251" s="67"/>
      <c r="V251" s="32"/>
      <c r="W251" s="32"/>
      <c r="X251" s="32"/>
      <c r="Y251" s="32"/>
      <c r="Z251" s="32"/>
      <c r="AL251" s="12"/>
      <c r="AM251" s="12"/>
    </row>
    <row r="252" spans="7:39">
      <c r="G252" s="12"/>
      <c r="H252" s="12"/>
      <c r="I252" s="12"/>
      <c r="J252" s="148"/>
      <c r="K252" s="148"/>
      <c r="L252" s="12"/>
      <c r="M252" s="12"/>
      <c r="N252" s="67"/>
      <c r="O252" s="67"/>
      <c r="P252" s="148"/>
      <c r="Q252" s="32"/>
      <c r="R252" s="67"/>
      <c r="S252" s="148"/>
      <c r="T252" s="12"/>
      <c r="U252" s="67"/>
      <c r="V252" s="32"/>
      <c r="W252" s="32"/>
      <c r="X252" s="32"/>
      <c r="Y252" s="32"/>
      <c r="Z252" s="32"/>
      <c r="AL252" s="12"/>
      <c r="AM252" s="12"/>
    </row>
    <row r="253" spans="7:39">
      <c r="G253" s="12"/>
      <c r="H253" s="12"/>
      <c r="I253" s="12"/>
      <c r="J253" s="148"/>
      <c r="K253" s="148"/>
      <c r="L253" s="12"/>
      <c r="M253" s="12"/>
      <c r="N253" s="67"/>
      <c r="O253" s="67"/>
      <c r="P253" s="148"/>
      <c r="Q253" s="32"/>
      <c r="R253" s="67"/>
      <c r="S253" s="148"/>
      <c r="T253" s="12"/>
      <c r="U253" s="67"/>
      <c r="V253" s="32"/>
      <c r="W253" s="32"/>
      <c r="X253" s="32"/>
      <c r="Y253" s="32"/>
      <c r="Z253" s="32"/>
      <c r="AL253" s="12"/>
      <c r="AM253" s="12"/>
    </row>
    <row r="254" spans="7:39">
      <c r="G254" s="12"/>
      <c r="H254" s="12"/>
      <c r="I254" s="12"/>
      <c r="J254" s="148"/>
      <c r="K254" s="148"/>
      <c r="L254" s="12"/>
      <c r="M254" s="12"/>
      <c r="N254" s="67"/>
      <c r="O254" s="67"/>
      <c r="P254" s="148"/>
      <c r="Q254" s="32"/>
      <c r="R254" s="67"/>
      <c r="S254" s="148"/>
      <c r="T254" s="12"/>
      <c r="U254" s="67"/>
      <c r="V254" s="32"/>
      <c r="W254" s="32"/>
      <c r="X254" s="32"/>
      <c r="Y254" s="32"/>
      <c r="Z254" s="32"/>
      <c r="AL254" s="12"/>
      <c r="AM254" s="12"/>
    </row>
    <row r="255" spans="7:39">
      <c r="G255" s="12"/>
      <c r="H255" s="12"/>
      <c r="I255" s="12"/>
      <c r="J255" s="148"/>
      <c r="K255" s="148"/>
      <c r="L255" s="12"/>
      <c r="M255" s="12"/>
      <c r="N255" s="67"/>
      <c r="O255" s="67"/>
      <c r="P255" s="148"/>
      <c r="Q255" s="32"/>
      <c r="R255" s="67"/>
      <c r="S255" s="148"/>
      <c r="T255" s="12"/>
      <c r="U255" s="67"/>
      <c r="V255" s="32"/>
      <c r="W255" s="32"/>
      <c r="X255" s="32"/>
      <c r="Y255" s="32"/>
      <c r="Z255" s="32"/>
      <c r="AL255" s="12"/>
      <c r="AM255" s="12"/>
    </row>
    <row r="256" spans="7:39">
      <c r="G256" s="12"/>
      <c r="H256" s="12"/>
      <c r="I256" s="12"/>
      <c r="J256" s="148"/>
      <c r="K256" s="148"/>
      <c r="L256" s="12"/>
      <c r="M256" s="12"/>
      <c r="N256" s="67"/>
      <c r="O256" s="67"/>
      <c r="P256" s="148"/>
      <c r="Q256" s="32"/>
      <c r="R256" s="67"/>
      <c r="S256" s="148"/>
      <c r="T256" s="12"/>
      <c r="U256" s="67"/>
      <c r="V256" s="32"/>
      <c r="W256" s="32"/>
      <c r="X256" s="32"/>
      <c r="Y256" s="32"/>
      <c r="Z256" s="32"/>
      <c r="AL256" s="12"/>
      <c r="AM256" s="12"/>
    </row>
    <row r="257" spans="7:39">
      <c r="G257" s="12"/>
      <c r="H257" s="12"/>
      <c r="I257" s="12"/>
      <c r="J257" s="148"/>
      <c r="K257" s="148"/>
      <c r="L257" s="12"/>
      <c r="M257" s="12"/>
      <c r="N257" s="67"/>
      <c r="O257" s="67"/>
      <c r="P257" s="148"/>
      <c r="Q257" s="32"/>
      <c r="R257" s="67"/>
      <c r="S257" s="148"/>
      <c r="T257" s="12"/>
      <c r="U257" s="67"/>
      <c r="V257" s="32"/>
      <c r="W257" s="32"/>
      <c r="X257" s="32"/>
      <c r="Y257" s="32"/>
      <c r="Z257" s="32"/>
      <c r="AL257" s="12"/>
      <c r="AM257" s="12"/>
    </row>
    <row r="258" spans="7:39">
      <c r="G258" s="12"/>
      <c r="H258" s="12"/>
      <c r="I258" s="12"/>
      <c r="J258" s="148"/>
      <c r="K258" s="148"/>
      <c r="L258" s="12"/>
      <c r="M258" s="12"/>
      <c r="N258" s="67"/>
      <c r="O258" s="67"/>
      <c r="P258" s="148"/>
      <c r="Q258" s="32"/>
      <c r="R258" s="67"/>
      <c r="S258" s="148"/>
      <c r="T258" s="12"/>
      <c r="U258" s="67"/>
      <c r="V258" s="32"/>
      <c r="W258" s="32"/>
      <c r="X258" s="32"/>
      <c r="Y258" s="32"/>
      <c r="Z258" s="32"/>
      <c r="AL258" s="12"/>
      <c r="AM258" s="12"/>
    </row>
    <row r="259" spans="7:39">
      <c r="G259" s="12"/>
      <c r="H259" s="12"/>
      <c r="I259" s="12"/>
      <c r="J259" s="148"/>
      <c r="K259" s="148"/>
      <c r="L259" s="12"/>
      <c r="M259" s="12"/>
      <c r="N259" s="67"/>
      <c r="O259" s="67"/>
      <c r="P259" s="148"/>
      <c r="Q259" s="32"/>
      <c r="R259" s="67"/>
      <c r="S259" s="148"/>
      <c r="T259" s="12"/>
      <c r="U259" s="67"/>
      <c r="V259" s="32"/>
      <c r="W259" s="32"/>
      <c r="X259" s="32"/>
      <c r="Y259" s="32"/>
      <c r="Z259" s="32"/>
      <c r="AL259" s="12"/>
      <c r="AM259" s="12"/>
    </row>
    <row r="260" spans="7:39">
      <c r="G260" s="12"/>
      <c r="H260" s="12"/>
      <c r="I260" s="12"/>
      <c r="J260" s="148"/>
      <c r="K260" s="148"/>
      <c r="L260" s="12"/>
      <c r="M260" s="12"/>
      <c r="N260" s="67"/>
      <c r="O260" s="67"/>
      <c r="P260" s="148"/>
      <c r="Q260" s="32"/>
      <c r="R260" s="67"/>
      <c r="S260" s="148"/>
      <c r="T260" s="12"/>
      <c r="U260" s="67"/>
      <c r="V260" s="32"/>
      <c r="W260" s="32"/>
      <c r="X260" s="32"/>
      <c r="Y260" s="32"/>
      <c r="Z260" s="32"/>
      <c r="AL260" s="12"/>
      <c r="AM260" s="12"/>
    </row>
    <row r="261" spans="7:39">
      <c r="G261" s="12"/>
      <c r="H261" s="12"/>
      <c r="I261" s="12"/>
      <c r="J261" s="148"/>
      <c r="K261" s="148"/>
      <c r="L261" s="12"/>
      <c r="M261" s="12"/>
      <c r="N261" s="67"/>
      <c r="O261" s="67"/>
      <c r="P261" s="148"/>
      <c r="Q261" s="32"/>
      <c r="R261" s="67"/>
      <c r="S261" s="148"/>
      <c r="T261" s="12"/>
      <c r="U261" s="67"/>
      <c r="V261" s="32"/>
      <c r="W261" s="32"/>
      <c r="X261" s="32"/>
      <c r="Y261" s="32"/>
      <c r="Z261" s="32"/>
      <c r="AL261" s="12"/>
      <c r="AM261" s="12"/>
    </row>
    <row r="262" spans="7:39">
      <c r="G262" s="12"/>
      <c r="H262" s="12"/>
      <c r="I262" s="12"/>
      <c r="J262" s="148"/>
      <c r="K262" s="148"/>
      <c r="L262" s="12"/>
      <c r="M262" s="12"/>
      <c r="N262" s="67"/>
      <c r="O262" s="67"/>
      <c r="P262" s="148"/>
      <c r="Q262" s="32"/>
      <c r="R262" s="67"/>
      <c r="S262" s="148"/>
      <c r="T262" s="12"/>
      <c r="U262" s="67"/>
      <c r="V262" s="32"/>
      <c r="W262" s="32"/>
      <c r="X262" s="32"/>
      <c r="Y262" s="32"/>
      <c r="Z262" s="32"/>
      <c r="AL262" s="12"/>
      <c r="AM262" s="12"/>
    </row>
    <row r="263" spans="7:39">
      <c r="G263" s="12"/>
      <c r="H263" s="12"/>
      <c r="I263" s="12"/>
      <c r="J263" s="148"/>
      <c r="K263" s="148"/>
      <c r="L263" s="12"/>
      <c r="M263" s="12"/>
      <c r="N263" s="67"/>
      <c r="O263" s="67"/>
      <c r="P263" s="148"/>
      <c r="Q263" s="32"/>
      <c r="R263" s="67"/>
      <c r="S263" s="148"/>
      <c r="T263" s="12"/>
      <c r="U263" s="67"/>
      <c r="V263" s="32"/>
      <c r="W263" s="32"/>
      <c r="X263" s="32"/>
      <c r="Y263" s="32"/>
      <c r="Z263" s="32"/>
      <c r="AL263" s="12"/>
      <c r="AM263" s="12"/>
    </row>
    <row r="264" spans="7:39">
      <c r="G264" s="12"/>
      <c r="H264" s="12"/>
      <c r="I264" s="12"/>
      <c r="J264" s="148"/>
      <c r="K264" s="148"/>
      <c r="L264" s="12"/>
      <c r="M264" s="12"/>
      <c r="N264" s="67"/>
      <c r="O264" s="67"/>
      <c r="P264" s="148"/>
      <c r="Q264" s="32"/>
      <c r="R264" s="67"/>
      <c r="S264" s="148"/>
      <c r="T264" s="12"/>
      <c r="U264" s="67"/>
      <c r="V264" s="32"/>
      <c r="W264" s="32"/>
      <c r="X264" s="32"/>
      <c r="Y264" s="32"/>
      <c r="Z264" s="32"/>
      <c r="AL264" s="12"/>
      <c r="AM264" s="12"/>
    </row>
    <row r="265" spans="7:39">
      <c r="G265" s="12"/>
      <c r="H265" s="12"/>
      <c r="I265" s="12"/>
      <c r="J265" s="148"/>
      <c r="K265" s="148"/>
      <c r="L265" s="12"/>
      <c r="M265" s="12"/>
      <c r="N265" s="67"/>
      <c r="O265" s="67"/>
      <c r="P265" s="148"/>
      <c r="Q265" s="32"/>
      <c r="R265" s="67"/>
      <c r="S265" s="148"/>
      <c r="T265" s="12"/>
      <c r="U265" s="67"/>
      <c r="V265" s="32"/>
      <c r="W265" s="32"/>
      <c r="X265" s="32"/>
      <c r="Y265" s="32"/>
      <c r="Z265" s="32"/>
      <c r="AL265" s="12"/>
      <c r="AM265" s="12"/>
    </row>
    <row r="266" spans="7:39">
      <c r="G266" s="12"/>
      <c r="H266" s="12"/>
      <c r="I266" s="12"/>
      <c r="J266" s="148"/>
      <c r="K266" s="148"/>
      <c r="L266" s="12"/>
      <c r="M266" s="12"/>
      <c r="N266" s="67"/>
      <c r="O266" s="67"/>
      <c r="P266" s="148"/>
      <c r="Q266" s="32"/>
      <c r="R266" s="67"/>
      <c r="S266" s="148"/>
      <c r="T266" s="12"/>
      <c r="U266" s="67"/>
      <c r="V266" s="32"/>
      <c r="W266" s="32"/>
      <c r="X266" s="32"/>
      <c r="Y266" s="32"/>
      <c r="Z266" s="32"/>
      <c r="AL266" s="12"/>
      <c r="AM266" s="12"/>
    </row>
    <row r="267" spans="7:39">
      <c r="G267" s="12"/>
      <c r="H267" s="12"/>
      <c r="I267" s="12"/>
      <c r="J267" s="148"/>
      <c r="K267" s="148"/>
      <c r="L267" s="12"/>
      <c r="M267" s="12"/>
      <c r="N267" s="67"/>
      <c r="O267" s="67"/>
      <c r="P267" s="148"/>
      <c r="Q267" s="32"/>
      <c r="R267" s="67"/>
      <c r="S267" s="148"/>
      <c r="T267" s="12"/>
      <c r="U267" s="67"/>
      <c r="V267" s="32"/>
      <c r="W267" s="32"/>
      <c r="X267" s="32"/>
      <c r="Y267" s="32"/>
      <c r="Z267" s="32"/>
      <c r="AL267" s="12"/>
      <c r="AM267" s="12"/>
    </row>
    <row r="268" spans="7:39">
      <c r="G268" s="12"/>
      <c r="H268" s="12"/>
      <c r="I268" s="12"/>
      <c r="J268" s="148"/>
      <c r="K268" s="148"/>
      <c r="L268" s="12"/>
      <c r="M268" s="12"/>
      <c r="N268" s="67"/>
      <c r="O268" s="67"/>
      <c r="P268" s="148"/>
      <c r="Q268" s="32"/>
      <c r="R268" s="67"/>
      <c r="S268" s="148"/>
      <c r="T268" s="12"/>
      <c r="U268" s="67"/>
      <c r="V268" s="32"/>
      <c r="W268" s="32"/>
      <c r="X268" s="32"/>
      <c r="Y268" s="32"/>
      <c r="Z268" s="32"/>
      <c r="AL268" s="12"/>
      <c r="AM268" s="12"/>
    </row>
    <row r="269" spans="7:39">
      <c r="G269" s="12"/>
      <c r="H269" s="12"/>
      <c r="I269" s="12"/>
      <c r="J269" s="148"/>
      <c r="K269" s="148"/>
      <c r="L269" s="12"/>
      <c r="M269" s="12"/>
      <c r="N269" s="67"/>
      <c r="O269" s="67"/>
      <c r="P269" s="148"/>
      <c r="Q269" s="32"/>
      <c r="R269" s="67"/>
      <c r="S269" s="148"/>
      <c r="T269" s="12"/>
      <c r="U269" s="67"/>
      <c r="V269" s="32"/>
      <c r="W269" s="32"/>
      <c r="X269" s="32"/>
      <c r="Y269" s="32"/>
      <c r="Z269" s="32"/>
      <c r="AL269" s="12"/>
      <c r="AM269" s="12"/>
    </row>
    <row r="270" spans="7:39">
      <c r="G270" s="12"/>
      <c r="H270" s="12"/>
      <c r="I270" s="12"/>
      <c r="J270" s="148"/>
      <c r="K270" s="148"/>
      <c r="L270" s="12"/>
      <c r="M270" s="12"/>
      <c r="N270" s="67"/>
      <c r="O270" s="67"/>
      <c r="P270" s="148"/>
      <c r="Q270" s="32"/>
      <c r="R270" s="67"/>
      <c r="S270" s="148"/>
      <c r="T270" s="12"/>
      <c r="U270" s="67"/>
      <c r="V270" s="32"/>
      <c r="W270" s="32"/>
      <c r="X270" s="32"/>
      <c r="Y270" s="32"/>
      <c r="Z270" s="32"/>
      <c r="AL270" s="12"/>
      <c r="AM270" s="12"/>
    </row>
    <row r="271" spans="7:39">
      <c r="G271" s="12"/>
      <c r="H271" s="12"/>
      <c r="I271" s="12"/>
      <c r="J271" s="148"/>
      <c r="K271" s="148"/>
      <c r="L271" s="12"/>
      <c r="M271" s="12"/>
      <c r="N271" s="67"/>
      <c r="O271" s="67"/>
      <c r="P271" s="148"/>
      <c r="Q271" s="32"/>
      <c r="R271" s="67"/>
      <c r="S271" s="148"/>
      <c r="T271" s="12"/>
      <c r="U271" s="67"/>
      <c r="V271" s="32"/>
      <c r="W271" s="32"/>
      <c r="X271" s="32"/>
      <c r="Y271" s="32"/>
      <c r="Z271" s="32"/>
      <c r="AL271" s="12"/>
      <c r="AM271" s="12"/>
    </row>
    <row r="272" spans="7:39">
      <c r="G272" s="12"/>
      <c r="H272" s="12"/>
      <c r="I272" s="12"/>
      <c r="J272" s="148"/>
      <c r="K272" s="148"/>
      <c r="L272" s="12"/>
      <c r="M272" s="12"/>
      <c r="N272" s="67"/>
      <c r="O272" s="67"/>
      <c r="P272" s="148"/>
      <c r="Q272" s="32"/>
      <c r="R272" s="67"/>
      <c r="S272" s="148"/>
      <c r="T272" s="12"/>
      <c r="U272" s="67"/>
      <c r="V272" s="32"/>
      <c r="W272" s="32"/>
      <c r="X272" s="32"/>
      <c r="Y272" s="32"/>
      <c r="Z272" s="32"/>
      <c r="AL272" s="12"/>
      <c r="AM272" s="12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148"/>
      <c r="K273" s="148"/>
      <c r="L273" s="30"/>
      <c r="M273" s="30"/>
      <c r="N273" s="67"/>
      <c r="O273" s="67"/>
      <c r="P273" s="148"/>
      <c r="Q273" s="32"/>
      <c r="R273" s="67"/>
      <c r="S273" s="148"/>
      <c r="T273" s="30"/>
      <c r="U273" s="67"/>
      <c r="V273" s="32"/>
      <c r="W273" s="32"/>
      <c r="X273" s="32"/>
      <c r="Y273" s="32"/>
      <c r="Z273" s="32"/>
    </row>
    <row r="274" spans="1:26">
      <c r="A274" s="32"/>
      <c r="B274" s="32"/>
      <c r="C274" s="32"/>
      <c r="D274" s="32"/>
      <c r="E274" s="32"/>
      <c r="F274" s="32"/>
      <c r="G274" s="32"/>
      <c r="H274" s="32"/>
      <c r="I274" s="32"/>
      <c r="J274" s="148"/>
      <c r="K274" s="148"/>
      <c r="L274" s="32"/>
      <c r="M274" s="32"/>
      <c r="N274" s="67"/>
      <c r="O274" s="67"/>
      <c r="P274" s="148"/>
      <c r="Q274" s="32"/>
      <c r="R274" s="67"/>
      <c r="S274" s="148"/>
      <c r="T274" s="32"/>
      <c r="U274" s="67"/>
      <c r="V274" s="32"/>
      <c r="W274" s="32"/>
      <c r="X274" s="32"/>
      <c r="Y274" s="32"/>
      <c r="Z274" s="32"/>
    </row>
    <row r="275" spans="1:26">
      <c r="A275" s="32"/>
      <c r="B275" s="32"/>
      <c r="C275" s="32"/>
      <c r="D275" s="32"/>
      <c r="E275" s="32"/>
      <c r="F275" s="32"/>
      <c r="G275" s="32"/>
      <c r="H275" s="32"/>
      <c r="I275" s="32"/>
      <c r="J275" s="148"/>
      <c r="K275" s="148"/>
      <c r="L275" s="32"/>
      <c r="M275" s="32"/>
      <c r="N275" s="67"/>
      <c r="O275" s="67"/>
      <c r="P275" s="148"/>
      <c r="Q275" s="32"/>
      <c r="R275" s="67"/>
      <c r="S275" s="148"/>
      <c r="T275" s="32"/>
      <c r="U275" s="67"/>
      <c r="V275" s="32"/>
      <c r="W275" s="32"/>
      <c r="X275" s="32"/>
      <c r="Y275" s="32"/>
      <c r="Z275" s="32"/>
    </row>
    <row r="276" spans="1:26">
      <c r="A276" s="32"/>
      <c r="B276" s="32"/>
      <c r="C276" s="32"/>
      <c r="D276" s="32"/>
      <c r="E276" s="32"/>
      <c r="F276" s="32"/>
      <c r="G276" s="32"/>
      <c r="H276" s="32"/>
      <c r="I276" s="32"/>
      <c r="J276" s="148"/>
      <c r="K276" s="148"/>
      <c r="L276" s="32"/>
      <c r="M276" s="32"/>
      <c r="N276" s="67"/>
      <c r="O276" s="67"/>
      <c r="P276" s="148"/>
      <c r="Q276" s="32"/>
      <c r="R276" s="67"/>
      <c r="S276" s="148"/>
      <c r="T276" s="32"/>
      <c r="U276" s="67"/>
      <c r="V276" s="32"/>
      <c r="W276" s="32"/>
      <c r="X276" s="32"/>
      <c r="Y276" s="32"/>
      <c r="Z276" s="32"/>
    </row>
    <row r="277" spans="1:26">
      <c r="A277" s="32"/>
      <c r="B277" s="32"/>
      <c r="C277" s="32"/>
      <c r="D277" s="32"/>
      <c r="E277" s="32"/>
      <c r="F277" s="32"/>
      <c r="G277" s="32"/>
      <c r="H277" s="32"/>
      <c r="I277" s="32"/>
      <c r="J277" s="148"/>
      <c r="K277" s="148"/>
      <c r="L277" s="32"/>
      <c r="M277" s="32"/>
      <c r="N277" s="67"/>
      <c r="O277" s="67"/>
      <c r="P277" s="148"/>
      <c r="Q277" s="32"/>
      <c r="R277" s="67"/>
      <c r="S277" s="148"/>
      <c r="T277" s="32"/>
      <c r="U277" s="67"/>
      <c r="V277" s="32"/>
      <c r="W277" s="32"/>
      <c r="X277" s="32"/>
      <c r="Y277" s="32"/>
      <c r="Z277" s="32"/>
    </row>
    <row r="278" spans="1:26">
      <c r="A278" s="32"/>
      <c r="B278" s="32"/>
      <c r="C278" s="32"/>
      <c r="D278" s="32"/>
      <c r="E278" s="32"/>
      <c r="F278" s="32"/>
      <c r="G278" s="32"/>
      <c r="H278" s="32"/>
      <c r="I278" s="32"/>
      <c r="J278" s="148"/>
      <c r="K278" s="148"/>
      <c r="L278" s="32"/>
      <c r="M278" s="32"/>
      <c r="N278" s="67"/>
      <c r="O278" s="67"/>
      <c r="P278" s="148"/>
      <c r="Q278" s="32"/>
      <c r="R278" s="67"/>
      <c r="S278" s="148"/>
      <c r="T278" s="32"/>
      <c r="U278" s="67"/>
      <c r="V278" s="32"/>
      <c r="W278" s="32"/>
      <c r="X278" s="32"/>
      <c r="Y278" s="32"/>
      <c r="Z278" s="32"/>
    </row>
    <row r="279" spans="1:26">
      <c r="A279" s="32"/>
      <c r="B279" s="32"/>
      <c r="C279" s="32"/>
      <c r="D279" s="32"/>
      <c r="E279" s="32"/>
      <c r="F279" s="32"/>
      <c r="G279" s="32"/>
      <c r="H279" s="32"/>
      <c r="I279" s="32"/>
      <c r="J279" s="148"/>
      <c r="K279" s="148"/>
      <c r="L279" s="32"/>
      <c r="M279" s="32"/>
      <c r="N279" s="67"/>
      <c r="O279" s="67"/>
      <c r="P279" s="148"/>
      <c r="Q279" s="32"/>
      <c r="R279" s="67"/>
      <c r="S279" s="148"/>
      <c r="T279" s="32"/>
      <c r="U279" s="67"/>
      <c r="V279" s="32"/>
      <c r="W279" s="32"/>
      <c r="X279" s="32"/>
      <c r="Y279" s="32"/>
      <c r="Z279" s="32"/>
    </row>
    <row r="280" spans="1:26">
      <c r="A280" s="32"/>
      <c r="B280" s="32"/>
      <c r="C280" s="32"/>
      <c r="D280" s="32"/>
      <c r="E280" s="32"/>
      <c r="F280" s="32"/>
      <c r="G280" s="32"/>
      <c r="H280" s="32"/>
      <c r="I280" s="32"/>
      <c r="J280" s="148"/>
      <c r="K280" s="148"/>
      <c r="L280" s="32"/>
      <c r="M280" s="32"/>
      <c r="N280" s="67"/>
      <c r="O280" s="67"/>
      <c r="P280" s="148"/>
      <c r="Q280" s="32"/>
      <c r="R280" s="67"/>
      <c r="S280" s="148"/>
      <c r="T280" s="32"/>
      <c r="U280" s="67"/>
      <c r="V280" s="32"/>
      <c r="W280" s="32"/>
      <c r="X280" s="32"/>
      <c r="Y280" s="32"/>
      <c r="Z280" s="32"/>
    </row>
    <row r="281" spans="1:26">
      <c r="A281" s="32"/>
      <c r="B281" s="32"/>
      <c r="C281" s="32"/>
      <c r="D281" s="32"/>
      <c r="E281" s="32"/>
      <c r="F281" s="32"/>
      <c r="G281" s="32"/>
      <c r="H281" s="32"/>
      <c r="I281" s="32"/>
      <c r="J281" s="148"/>
      <c r="K281" s="148"/>
      <c r="L281" s="32"/>
      <c r="M281" s="32"/>
      <c r="N281" s="67"/>
      <c r="O281" s="67"/>
      <c r="P281" s="148"/>
      <c r="Q281" s="32"/>
      <c r="R281" s="67"/>
      <c r="S281" s="148"/>
      <c r="T281" s="32"/>
      <c r="U281" s="67"/>
      <c r="V281" s="32"/>
      <c r="W281" s="32"/>
      <c r="X281" s="32"/>
      <c r="Y281" s="32"/>
      <c r="Z281" s="32"/>
    </row>
    <row r="282" spans="1:26">
      <c r="A282" s="32"/>
      <c r="B282" s="32"/>
      <c r="C282" s="32"/>
      <c r="D282" s="32"/>
      <c r="E282" s="32"/>
      <c r="F282" s="32"/>
      <c r="G282" s="32"/>
      <c r="H282" s="32"/>
      <c r="I282" s="32"/>
      <c r="J282" s="148"/>
      <c r="K282" s="148"/>
      <c r="L282" s="32"/>
      <c r="M282" s="32"/>
      <c r="N282" s="67"/>
      <c r="O282" s="67"/>
      <c r="P282" s="148"/>
      <c r="Q282" s="32"/>
      <c r="R282" s="67"/>
      <c r="S282" s="148"/>
      <c r="T282" s="32"/>
      <c r="U282" s="67"/>
      <c r="V282" s="32"/>
      <c r="Y282" s="32"/>
      <c r="Z282" s="32"/>
    </row>
    <row r="283" spans="1:26">
      <c r="A283" s="32"/>
      <c r="B283" s="32"/>
      <c r="C283" s="32"/>
      <c r="D283" s="32"/>
      <c r="E283" s="32"/>
      <c r="F283" s="32"/>
      <c r="G283" s="32"/>
      <c r="H283" s="32"/>
      <c r="I283" s="32"/>
      <c r="J283" s="148"/>
      <c r="K283" s="148"/>
      <c r="L283" s="32"/>
      <c r="M283" s="32"/>
      <c r="N283" s="67"/>
      <c r="O283" s="67"/>
      <c r="P283" s="148"/>
      <c r="Q283" s="32"/>
      <c r="R283" s="67"/>
      <c r="S283" s="148"/>
      <c r="T283" s="32"/>
      <c r="U283" s="67"/>
      <c r="V283" s="32"/>
      <c r="Y283" s="32"/>
      <c r="Z283" s="32"/>
    </row>
    <row r="284" spans="1:26">
      <c r="A284" s="32"/>
      <c r="B284" s="32"/>
      <c r="C284" s="32"/>
      <c r="D284" s="32"/>
      <c r="E284" s="32"/>
      <c r="F284" s="32"/>
      <c r="G284" s="32"/>
      <c r="H284" s="32"/>
      <c r="I284" s="32"/>
      <c r="J284" s="148"/>
      <c r="K284" s="148"/>
      <c r="L284" s="32"/>
      <c r="M284" s="32"/>
      <c r="N284" s="67"/>
      <c r="O284" s="67"/>
      <c r="P284" s="148"/>
      <c r="Q284" s="32"/>
      <c r="R284" s="67"/>
      <c r="S284" s="148"/>
      <c r="T284" s="32"/>
      <c r="U284" s="67"/>
      <c r="V284" s="32"/>
      <c r="Y284" s="32"/>
      <c r="Z284" s="32"/>
    </row>
    <row r="285" spans="1:26">
      <c r="A285" s="32"/>
      <c r="B285" s="32"/>
      <c r="C285" s="32"/>
      <c r="D285" s="32"/>
      <c r="E285" s="32"/>
      <c r="F285" s="32"/>
      <c r="G285" s="32"/>
      <c r="H285" s="32"/>
      <c r="I285" s="32"/>
      <c r="J285" s="148"/>
      <c r="K285" s="148"/>
      <c r="L285" s="32"/>
      <c r="M285" s="32"/>
      <c r="N285" s="67"/>
      <c r="O285" s="67"/>
      <c r="P285" s="148"/>
      <c r="Q285" s="32"/>
      <c r="R285" s="67"/>
      <c r="S285" s="148"/>
      <c r="T285" s="32"/>
      <c r="U285" s="67"/>
      <c r="V285" s="32"/>
    </row>
    <row r="286" spans="1:26">
      <c r="A286" s="32"/>
      <c r="B286" s="32"/>
      <c r="C286" s="32"/>
      <c r="D286" s="32"/>
      <c r="E286" s="32"/>
      <c r="F286" s="32"/>
      <c r="G286" s="32"/>
      <c r="H286" s="32"/>
      <c r="I286" s="32"/>
      <c r="J286" s="148"/>
      <c r="K286" s="148"/>
      <c r="L286" s="32"/>
      <c r="M286" s="32"/>
      <c r="N286" s="67"/>
      <c r="O286" s="67"/>
      <c r="P286" s="148"/>
      <c r="Q286" s="32"/>
      <c r="R286" s="67"/>
      <c r="S286" s="148"/>
      <c r="T286" s="32"/>
      <c r="U286" s="67"/>
      <c r="V286" s="32"/>
    </row>
    <row r="287" spans="1:26">
      <c r="A287" s="32"/>
      <c r="B287" s="32"/>
      <c r="C287" s="32"/>
      <c r="D287" s="32"/>
      <c r="E287" s="32"/>
      <c r="F287" s="32"/>
      <c r="G287" s="32"/>
      <c r="H287" s="32"/>
      <c r="I287" s="32"/>
      <c r="J287" s="148"/>
      <c r="K287" s="148"/>
      <c r="L287" s="32"/>
      <c r="M287" s="32"/>
      <c r="N287" s="67"/>
      <c r="O287" s="67"/>
      <c r="P287" s="148"/>
      <c r="Q287" s="32"/>
      <c r="R287" s="67"/>
      <c r="S287" s="148"/>
      <c r="T287" s="32"/>
      <c r="U287" s="67"/>
      <c r="V287" s="32"/>
    </row>
    <row r="288" spans="1:26">
      <c r="A288" s="32"/>
      <c r="B288" s="32"/>
      <c r="C288" s="32"/>
      <c r="D288" s="32"/>
      <c r="E288" s="32"/>
      <c r="F288" s="32"/>
      <c r="G288" s="32"/>
      <c r="H288" s="32"/>
      <c r="I288" s="32"/>
      <c r="J288" s="148"/>
      <c r="K288" s="148"/>
      <c r="L288" s="32"/>
      <c r="M288" s="32"/>
      <c r="N288" s="67"/>
      <c r="O288" s="67"/>
      <c r="P288" s="148"/>
      <c r="Q288" s="32"/>
      <c r="R288" s="67"/>
      <c r="S288" s="148"/>
      <c r="T288" s="32"/>
      <c r="U288" s="67"/>
      <c r="V288" s="32"/>
    </row>
    <row r="289" spans="1:22">
      <c r="A289" s="32"/>
      <c r="B289" s="32"/>
      <c r="C289" s="32"/>
      <c r="D289" s="32"/>
      <c r="E289" s="32"/>
      <c r="F289" s="32"/>
      <c r="G289" s="32"/>
      <c r="H289" s="32"/>
      <c r="I289" s="32"/>
      <c r="J289" s="148"/>
      <c r="K289" s="148"/>
      <c r="L289" s="32"/>
      <c r="M289" s="32"/>
      <c r="N289" s="67"/>
      <c r="O289" s="67"/>
      <c r="P289" s="148"/>
      <c r="Q289" s="32"/>
      <c r="R289" s="67"/>
      <c r="S289" s="148"/>
      <c r="T289" s="32"/>
      <c r="U289" s="67"/>
      <c r="V289" s="32"/>
    </row>
    <row r="290" spans="1:22">
      <c r="A290" s="32"/>
      <c r="B290" s="32"/>
      <c r="C290" s="32"/>
      <c r="D290" s="32"/>
      <c r="E290" s="32"/>
      <c r="F290" s="32"/>
      <c r="G290" s="32"/>
      <c r="H290" s="32"/>
      <c r="I290" s="32"/>
      <c r="J290" s="148"/>
      <c r="K290" s="148"/>
      <c r="L290" s="32"/>
      <c r="M290" s="32"/>
      <c r="N290" s="67"/>
      <c r="O290" s="67"/>
      <c r="P290" s="148"/>
      <c r="Q290" s="32"/>
      <c r="R290" s="67"/>
      <c r="S290" s="148"/>
      <c r="T290" s="32"/>
      <c r="U290" s="67"/>
      <c r="V290" s="32"/>
    </row>
    <row r="291" spans="1:22">
      <c r="A291" s="32"/>
      <c r="B291" s="32"/>
      <c r="C291" s="32"/>
      <c r="D291" s="32"/>
      <c r="E291" s="32"/>
      <c r="F291" s="32"/>
      <c r="G291" s="32"/>
      <c r="H291" s="32"/>
      <c r="I291" s="32"/>
      <c r="J291" s="148"/>
      <c r="K291" s="148"/>
      <c r="L291" s="32"/>
      <c r="M291" s="32"/>
      <c r="N291" s="67"/>
      <c r="O291" s="67"/>
      <c r="P291" s="148"/>
      <c r="Q291" s="32"/>
      <c r="R291" s="67"/>
      <c r="S291" s="148"/>
      <c r="T291" s="32"/>
      <c r="U291" s="67"/>
      <c r="V291" s="32"/>
    </row>
    <row r="292" spans="1:22">
      <c r="A292" s="32"/>
      <c r="B292" s="32"/>
      <c r="C292" s="32"/>
      <c r="D292" s="32"/>
      <c r="E292" s="32"/>
      <c r="F292" s="32"/>
      <c r="G292" s="32"/>
      <c r="H292" s="32"/>
      <c r="I292" s="32"/>
      <c r="J292" s="148"/>
      <c r="K292" s="148"/>
      <c r="L292" s="32"/>
      <c r="M292" s="32"/>
      <c r="N292" s="67"/>
      <c r="O292" s="67"/>
      <c r="P292" s="148"/>
      <c r="Q292" s="32"/>
      <c r="R292" s="67"/>
      <c r="S292" s="148"/>
      <c r="T292" s="32"/>
      <c r="U292" s="67"/>
      <c r="V292" s="32"/>
    </row>
    <row r="293" spans="1:22">
      <c r="A293" s="32"/>
      <c r="B293" s="32"/>
      <c r="C293" s="32"/>
      <c r="D293" s="32"/>
      <c r="E293" s="32"/>
      <c r="F293" s="32"/>
      <c r="G293" s="32"/>
      <c r="H293" s="32"/>
      <c r="I293" s="32"/>
      <c r="J293" s="148"/>
      <c r="K293" s="148"/>
      <c r="L293" s="32"/>
      <c r="M293" s="32"/>
      <c r="N293" s="67"/>
      <c r="O293" s="67"/>
      <c r="P293" s="148"/>
      <c r="Q293" s="32"/>
      <c r="R293" s="67"/>
      <c r="S293" s="148"/>
      <c r="T293" s="32"/>
      <c r="U293" s="67"/>
      <c r="V293" s="32"/>
    </row>
    <row r="294" spans="1:22">
      <c r="A294" s="32"/>
      <c r="B294" s="32"/>
      <c r="C294" s="32"/>
      <c r="D294" s="32"/>
      <c r="E294" s="32"/>
      <c r="F294" s="32"/>
      <c r="G294" s="32"/>
      <c r="H294" s="32"/>
      <c r="I294" s="32"/>
      <c r="J294" s="148"/>
      <c r="K294" s="148"/>
      <c r="L294" s="32"/>
      <c r="M294" s="32"/>
      <c r="N294" s="67"/>
      <c r="O294" s="67"/>
      <c r="P294" s="148"/>
      <c r="Q294" s="32"/>
      <c r="R294" s="67"/>
      <c r="S294" s="148"/>
      <c r="T294" s="32"/>
      <c r="U294" s="67"/>
      <c r="V294" s="32"/>
    </row>
    <row r="295" spans="1:22">
      <c r="A295" s="32"/>
      <c r="B295" s="32"/>
      <c r="C295" s="32"/>
      <c r="D295" s="32"/>
      <c r="E295" s="32"/>
      <c r="F295" s="32"/>
      <c r="G295" s="32"/>
      <c r="H295" s="32"/>
      <c r="I295" s="32"/>
      <c r="J295" s="148"/>
      <c r="K295" s="148"/>
      <c r="L295" s="32"/>
      <c r="M295" s="32"/>
      <c r="N295" s="67"/>
      <c r="O295" s="67"/>
      <c r="P295" s="148"/>
      <c r="Q295" s="32"/>
      <c r="R295" s="67"/>
      <c r="S295" s="148"/>
      <c r="T295" s="32"/>
      <c r="U295" s="67"/>
      <c r="V295" s="32"/>
    </row>
    <row r="296" spans="1:22">
      <c r="A296" s="32"/>
      <c r="B296" s="32"/>
      <c r="C296" s="32"/>
      <c r="D296" s="32"/>
      <c r="E296" s="32"/>
      <c r="F296" s="32"/>
      <c r="G296" s="32"/>
      <c r="H296" s="32"/>
      <c r="I296" s="32"/>
      <c r="J296" s="148"/>
      <c r="K296" s="148"/>
      <c r="L296" s="32"/>
      <c r="M296" s="32"/>
      <c r="N296" s="67"/>
      <c r="O296" s="67"/>
      <c r="P296" s="148"/>
      <c r="Q296" s="32"/>
      <c r="R296" s="67"/>
      <c r="S296" s="148"/>
      <c r="T296" s="32"/>
      <c r="U296" s="67"/>
      <c r="V296" s="32"/>
    </row>
    <row r="297" spans="1:22">
      <c r="A297" s="32"/>
      <c r="B297" s="32"/>
      <c r="C297" s="32"/>
      <c r="D297" s="32"/>
      <c r="E297" s="32"/>
      <c r="F297" s="32"/>
      <c r="G297" s="32"/>
      <c r="H297" s="32"/>
      <c r="I297" s="32"/>
      <c r="J297" s="148"/>
      <c r="K297" s="148"/>
      <c r="L297" s="32"/>
      <c r="M297" s="32"/>
      <c r="N297" s="67"/>
      <c r="O297" s="67"/>
      <c r="P297" s="148"/>
      <c r="Q297" s="32"/>
      <c r="R297" s="67"/>
      <c r="S297" s="148"/>
      <c r="T297" s="32"/>
      <c r="U297" s="67"/>
      <c r="V297" s="32"/>
    </row>
    <row r="298" spans="1:22">
      <c r="A298" s="32"/>
      <c r="B298" s="32"/>
      <c r="C298" s="32"/>
      <c r="D298" s="32"/>
      <c r="E298" s="32"/>
      <c r="F298" s="32"/>
      <c r="G298" s="32"/>
      <c r="H298" s="32"/>
      <c r="I298" s="32"/>
      <c r="J298" s="148"/>
      <c r="K298" s="148"/>
      <c r="L298" s="32"/>
      <c r="M298" s="32"/>
      <c r="N298" s="67"/>
      <c r="O298" s="67"/>
      <c r="P298" s="148"/>
      <c r="Q298" s="32"/>
      <c r="R298" s="67"/>
      <c r="S298" s="148"/>
      <c r="T298" s="32"/>
      <c r="U298" s="67"/>
      <c r="V298" s="32"/>
    </row>
    <row r="299" spans="1:22">
      <c r="A299" s="32"/>
      <c r="B299" s="32"/>
      <c r="C299" s="32"/>
      <c r="D299" s="32"/>
      <c r="E299" s="32"/>
      <c r="F299" s="32"/>
      <c r="G299" s="32"/>
      <c r="H299" s="32"/>
      <c r="I299" s="32"/>
      <c r="J299" s="148"/>
      <c r="K299" s="148"/>
      <c r="L299" s="32"/>
      <c r="M299" s="32"/>
      <c r="N299" s="67"/>
      <c r="O299" s="67"/>
      <c r="P299" s="148"/>
      <c r="Q299" s="32"/>
      <c r="R299" s="67"/>
      <c r="S299" s="148"/>
      <c r="T299" s="32"/>
      <c r="U299" s="67"/>
      <c r="V299" s="32"/>
    </row>
    <row r="300" spans="1:22">
      <c r="A300" s="32"/>
      <c r="B300" s="32"/>
      <c r="C300" s="32"/>
      <c r="D300" s="32"/>
      <c r="E300" s="32"/>
      <c r="F300" s="32"/>
      <c r="G300" s="32"/>
      <c r="H300" s="32"/>
      <c r="I300" s="32"/>
      <c r="J300" s="148"/>
      <c r="K300" s="148"/>
      <c r="L300" s="32"/>
      <c r="M300" s="32"/>
      <c r="N300" s="67"/>
      <c r="O300" s="67"/>
      <c r="P300" s="148"/>
      <c r="Q300" s="32"/>
      <c r="R300" s="67"/>
      <c r="S300" s="148"/>
      <c r="T300" s="32"/>
      <c r="U300" s="67"/>
      <c r="V300" s="32"/>
    </row>
    <row r="301" spans="1:22">
      <c r="A301" s="32"/>
      <c r="B301" s="32"/>
      <c r="C301" s="32"/>
      <c r="D301" s="32"/>
      <c r="E301" s="32"/>
      <c r="F301" s="32"/>
      <c r="G301" s="32"/>
      <c r="H301" s="32"/>
      <c r="I301" s="32"/>
      <c r="J301" s="148"/>
      <c r="K301" s="148"/>
      <c r="L301" s="32"/>
      <c r="M301" s="32"/>
      <c r="N301" s="67"/>
      <c r="O301" s="67"/>
      <c r="P301" s="148"/>
      <c r="Q301" s="32"/>
      <c r="R301" s="67"/>
      <c r="S301" s="148"/>
      <c r="T301" s="32"/>
      <c r="U301" s="67"/>
      <c r="V301" s="32"/>
    </row>
    <row r="302" spans="1:22">
      <c r="A302" s="32"/>
      <c r="B302" s="32"/>
      <c r="C302" s="32"/>
      <c r="D302" s="32"/>
      <c r="E302" s="32"/>
      <c r="F302" s="32"/>
      <c r="G302" s="32"/>
      <c r="H302" s="32"/>
      <c r="I302" s="32"/>
      <c r="J302" s="148"/>
      <c r="K302" s="148"/>
      <c r="L302" s="32"/>
      <c r="M302" s="32"/>
      <c r="N302" s="67"/>
      <c r="O302" s="67"/>
      <c r="P302" s="148"/>
      <c r="Q302" s="32"/>
      <c r="R302" s="67"/>
      <c r="S302" s="148"/>
      <c r="T302" s="32"/>
      <c r="U302" s="67"/>
      <c r="V302" s="32"/>
    </row>
    <row r="303" spans="1:22">
      <c r="A303" s="32"/>
      <c r="B303" s="32"/>
      <c r="C303" s="32"/>
      <c r="D303" s="32"/>
      <c r="E303" s="32"/>
      <c r="F303" s="32"/>
      <c r="G303" s="32"/>
      <c r="H303" s="32"/>
      <c r="I303" s="32"/>
      <c r="J303" s="148"/>
      <c r="K303" s="148"/>
      <c r="L303" s="32"/>
      <c r="M303" s="32"/>
      <c r="N303" s="67"/>
      <c r="O303" s="67"/>
      <c r="P303" s="148"/>
      <c r="Q303" s="32"/>
      <c r="R303" s="67"/>
      <c r="S303" s="148"/>
      <c r="T303" s="32"/>
      <c r="U303" s="67"/>
      <c r="V303" s="32"/>
    </row>
    <row r="304" spans="1:22">
      <c r="A304" s="32"/>
      <c r="B304" s="32"/>
      <c r="C304" s="32"/>
      <c r="D304" s="32"/>
      <c r="E304" s="32"/>
      <c r="F304" s="32"/>
      <c r="G304" s="32"/>
      <c r="H304" s="32"/>
      <c r="I304" s="32"/>
      <c r="J304" s="148"/>
      <c r="K304" s="148"/>
      <c r="L304" s="32"/>
      <c r="M304" s="32"/>
      <c r="N304" s="67"/>
      <c r="O304" s="67"/>
      <c r="P304" s="148"/>
      <c r="Q304" s="32"/>
      <c r="R304" s="67"/>
      <c r="S304" s="148"/>
      <c r="T304" s="32"/>
      <c r="U304" s="67"/>
      <c r="V304" s="32"/>
    </row>
    <row r="305" spans="1:22">
      <c r="A305" s="32"/>
      <c r="B305" s="32"/>
      <c r="C305" s="32"/>
      <c r="D305" s="32"/>
      <c r="E305" s="32"/>
      <c r="F305" s="32"/>
      <c r="G305" s="32"/>
      <c r="H305" s="32"/>
      <c r="I305" s="32"/>
      <c r="J305" s="148"/>
      <c r="K305" s="148"/>
      <c r="L305" s="32"/>
      <c r="M305" s="32"/>
      <c r="N305" s="67"/>
      <c r="O305" s="67"/>
      <c r="P305" s="148"/>
      <c r="Q305" s="32"/>
      <c r="R305" s="67"/>
      <c r="S305" s="148"/>
      <c r="T305" s="32"/>
      <c r="U305" s="67"/>
      <c r="V305" s="32"/>
    </row>
    <row r="306" spans="1:22">
      <c r="A306" s="32"/>
      <c r="B306" s="32"/>
      <c r="C306" s="32"/>
      <c r="D306" s="32"/>
      <c r="E306" s="32"/>
      <c r="F306" s="32"/>
      <c r="G306" s="32"/>
      <c r="H306" s="32"/>
      <c r="I306" s="32"/>
      <c r="J306" s="148"/>
      <c r="K306" s="148"/>
      <c r="L306" s="32"/>
      <c r="M306" s="32"/>
      <c r="N306" s="67"/>
      <c r="O306" s="67"/>
      <c r="P306" s="148"/>
      <c r="Q306" s="32"/>
      <c r="R306" s="67"/>
      <c r="S306" s="148"/>
      <c r="T306" s="32"/>
      <c r="U306" s="67"/>
      <c r="V306" s="32"/>
    </row>
    <row r="307" spans="1:22">
      <c r="A307" s="32"/>
      <c r="B307" s="32"/>
      <c r="C307" s="32"/>
      <c r="D307" s="32"/>
      <c r="E307" s="32"/>
      <c r="F307" s="32"/>
      <c r="G307" s="32"/>
      <c r="H307" s="32"/>
      <c r="I307" s="32"/>
      <c r="J307" s="148"/>
      <c r="K307" s="148"/>
      <c r="L307" s="32"/>
      <c r="M307" s="32"/>
      <c r="N307" s="67"/>
      <c r="O307" s="67"/>
      <c r="P307" s="148"/>
      <c r="Q307" s="32"/>
      <c r="R307" s="67"/>
      <c r="S307" s="148"/>
      <c r="T307" s="32"/>
      <c r="U307" s="67"/>
      <c r="V307" s="32"/>
    </row>
    <row r="308" spans="1:22">
      <c r="N308" s="67"/>
    </row>
    <row r="1793" spans="9:9">
      <c r="I1793" s="3" t="s">
        <v>445</v>
      </c>
    </row>
  </sheetData>
  <conditionalFormatting sqref="AO90:AP90">
    <cfRule type="cellIs" dxfId="68" priority="6" stopIfTrue="1" operator="lessThan">
      <formula>0</formula>
    </cfRule>
  </conditionalFormatting>
  <conditionalFormatting sqref="AO67:AP67">
    <cfRule type="cellIs" dxfId="67" priority="7" stopIfTrue="1" operator="greaterThan">
      <formula>0</formula>
    </cfRule>
  </conditionalFormatting>
  <conditionalFormatting sqref="AO67:AP67">
    <cfRule type="cellIs" dxfId="66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5F50-EE93-4835-B7E7-10DA7960752A}">
  <dimension ref="A1:AS479"/>
  <sheetViews>
    <sheetView zoomScale="96" zoomScaleNormal="96" workbookViewId="0">
      <pane xSplit="9" ySplit="9" topLeftCell="J10" activePane="bottomRight" state="frozen"/>
      <selection pane="topRight" activeCell="J1" sqref="J1"/>
      <selection pane="bottomLeft" activeCell="A11" sqref="A11"/>
      <selection pane="bottomRight" activeCell="M10" sqref="M10"/>
    </sheetView>
  </sheetViews>
  <sheetFormatPr baseColWidth="10" defaultRowHeight="15"/>
  <cols>
    <col min="1" max="1" width="1.6328125" style="88" customWidth="1"/>
    <col min="2" max="2" width="7" style="88" customWidth="1"/>
    <col min="3" max="3" width="7.1796875" style="88" bestFit="1" customWidth="1"/>
    <col min="4" max="4" width="10.81640625" style="88" customWidth="1"/>
    <col min="5" max="5" width="3" style="88" customWidth="1"/>
    <col min="6" max="6" width="5.08984375" style="88" customWidth="1"/>
    <col min="7" max="7" width="7.36328125" style="88" customWidth="1"/>
    <col min="8" max="8" width="6.81640625" style="88" customWidth="1"/>
    <col min="9" max="9" width="7.08984375" style="88" customWidth="1"/>
    <col min="10" max="10" width="2.1796875" style="88" customWidth="1"/>
    <col min="11" max="11" width="6.81640625" style="88" customWidth="1"/>
    <col min="12" max="12" width="3.08984375" style="88" customWidth="1"/>
    <col min="13" max="13" width="6.54296875" style="88" customWidth="1"/>
    <col min="14" max="14" width="5.81640625" style="88" customWidth="1"/>
    <col min="15" max="15" width="6.81640625" style="88" customWidth="1"/>
    <col min="16" max="16" width="8.453125" style="88" customWidth="1"/>
    <col min="17" max="17" width="1.54296875" style="171" customWidth="1"/>
    <col min="18" max="18" width="6.90625" style="171" customWidth="1"/>
    <col min="19" max="19" width="6.90625" style="88" customWidth="1"/>
    <col min="20" max="20" width="7.6328125" style="89" customWidth="1"/>
    <col min="21" max="21" width="1.26953125" style="89" customWidth="1"/>
    <col min="22" max="22" width="6.54296875" style="88" customWidth="1"/>
    <col min="23" max="23" width="8.08984375" style="171" customWidth="1"/>
    <col min="24" max="24" width="8" style="89" customWidth="1"/>
    <col min="25" max="25" width="6.90625" style="89" customWidth="1"/>
    <col min="26" max="27" width="7" style="171" customWidth="1"/>
    <col min="28" max="28" width="7.08984375" style="87" customWidth="1"/>
    <col min="29" max="29" width="8.54296875" style="87" customWidth="1"/>
    <col min="30" max="31" width="9.90625" style="87" customWidth="1"/>
    <col min="32" max="32" width="9.81640625" style="87" customWidth="1"/>
    <col min="33" max="34" width="10.90625" style="87"/>
    <col min="35" max="35" width="10.90625" style="89"/>
    <col min="36" max="36" width="10.90625" style="88"/>
    <col min="37" max="37" width="14" style="88" customWidth="1"/>
    <col min="38" max="38" width="12.54296875" style="88" customWidth="1"/>
    <col min="39" max="39" width="10.90625" style="88" customWidth="1"/>
    <col min="40" max="16384" width="10.90625" style="88"/>
  </cols>
  <sheetData>
    <row r="1" spans="1:43" ht="15.6">
      <c r="A1" s="221"/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2"/>
      <c r="R1" s="222"/>
      <c r="S1" s="221"/>
      <c r="T1" s="223"/>
      <c r="U1" s="223"/>
      <c r="V1" s="221"/>
      <c r="W1" s="222"/>
      <c r="X1" s="221"/>
      <c r="Y1" s="197"/>
      <c r="Z1" s="224"/>
      <c r="AA1" s="224"/>
      <c r="AB1" s="88"/>
      <c r="AC1" s="225"/>
      <c r="AD1" s="88"/>
      <c r="AE1" s="88"/>
      <c r="AF1" s="88"/>
      <c r="AG1" s="88"/>
      <c r="AH1" s="88"/>
      <c r="AI1" s="88"/>
    </row>
    <row r="2" spans="1:43" s="230" customFormat="1" ht="31.8">
      <c r="A2" s="226"/>
      <c r="B2" s="226"/>
      <c r="C2" s="226"/>
      <c r="D2" s="227" t="s">
        <v>557</v>
      </c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7" t="s">
        <v>416</v>
      </c>
      <c r="P2" s="227"/>
      <c r="Q2" s="226"/>
      <c r="R2" s="226"/>
      <c r="S2" s="228" t="str">
        <f>+År!B2</f>
        <v>Flådd purke</v>
      </c>
      <c r="T2" s="229"/>
      <c r="U2" s="229"/>
      <c r="V2" s="229"/>
      <c r="W2" s="229"/>
      <c r="X2" s="226"/>
      <c r="Y2" s="197"/>
      <c r="Z2" s="197"/>
      <c r="AA2" s="197"/>
      <c r="AB2" s="197"/>
      <c r="AC2" s="224"/>
      <c r="AD2" s="224"/>
      <c r="AE2" s="88"/>
      <c r="AF2" s="225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</row>
    <row r="3" spans="1:43" ht="15.6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2"/>
      <c r="R3" s="222"/>
      <c r="S3" s="221"/>
      <c r="T3" s="223"/>
      <c r="U3" s="223"/>
      <c r="V3" s="221"/>
      <c r="W3" s="222"/>
      <c r="X3" s="221"/>
      <c r="Y3" s="197"/>
      <c r="Z3" s="224"/>
      <c r="AA3" s="224"/>
      <c r="AB3" s="88"/>
      <c r="AC3" s="225"/>
      <c r="AD3" s="88"/>
      <c r="AE3" s="88"/>
      <c r="AF3" s="88"/>
      <c r="AG3" s="88"/>
      <c r="AH3" s="88"/>
      <c r="AI3" s="88"/>
    </row>
    <row r="4" spans="1:43" s="170" customFormat="1" ht="19.8">
      <c r="A4" s="231"/>
      <c r="B4" s="231"/>
      <c r="C4" s="231"/>
      <c r="D4" s="231"/>
      <c r="E4" s="232"/>
      <c r="F4" s="232" t="s">
        <v>8</v>
      </c>
      <c r="G4" s="232"/>
      <c r="H4" s="233">
        <f>+År!Q2</f>
        <v>17</v>
      </c>
      <c r="I4" s="232"/>
      <c r="J4" s="232"/>
      <c r="K4" s="232"/>
      <c r="L4" s="232"/>
      <c r="M4" s="232"/>
      <c r="N4" s="232"/>
      <c r="O4" s="232" t="s">
        <v>372</v>
      </c>
      <c r="P4" s="231"/>
      <c r="Q4" s="234"/>
      <c r="R4" s="234"/>
      <c r="S4" s="234"/>
      <c r="T4" s="295">
        <f>SUM(H10:H245)</f>
        <v>6566</v>
      </c>
      <c r="U4" s="295"/>
      <c r="V4" s="296"/>
      <c r="W4" s="222"/>
      <c r="X4" s="231"/>
      <c r="Y4" s="197"/>
      <c r="Z4" s="197"/>
      <c r="AA4" s="197"/>
      <c r="AB4" s="224"/>
      <c r="AC4" s="224"/>
      <c r="AD4" s="197"/>
      <c r="AE4" s="235"/>
      <c r="AF4" s="88"/>
      <c r="AG4" s="88"/>
      <c r="AI4" s="235"/>
    </row>
    <row r="5" spans="1:43" ht="18.75" customHeight="1">
      <c r="A5" s="236"/>
      <c r="B5" s="236"/>
      <c r="C5" s="236"/>
      <c r="D5" s="221"/>
      <c r="E5" s="237"/>
      <c r="F5" s="221"/>
      <c r="G5" s="221"/>
      <c r="H5" s="237"/>
      <c r="I5" s="238"/>
      <c r="J5" s="238"/>
      <c r="K5" s="238"/>
      <c r="L5" s="238"/>
      <c r="M5" s="239"/>
      <c r="N5" s="221"/>
      <c r="O5" s="236"/>
      <c r="P5" s="221"/>
      <c r="Q5" s="222"/>
      <c r="R5" s="222"/>
      <c r="S5" s="221"/>
      <c r="T5" s="223"/>
      <c r="U5" s="223"/>
      <c r="V5" s="221"/>
      <c r="W5" s="222"/>
      <c r="X5" s="221"/>
      <c r="Y5" s="197"/>
      <c r="Z5" s="224"/>
      <c r="AA5" s="224"/>
      <c r="AB5" s="88"/>
      <c r="AC5" s="225"/>
      <c r="AD5" s="88"/>
      <c r="AE5" s="88"/>
      <c r="AF5" s="88"/>
      <c r="AG5" s="88"/>
      <c r="AH5" s="88"/>
      <c r="AI5" s="88"/>
    </row>
    <row r="6" spans="1:43" ht="18" customHeight="1">
      <c r="A6" s="236"/>
      <c r="B6" s="236"/>
      <c r="C6" s="236"/>
      <c r="D6" s="223"/>
      <c r="E6" s="237"/>
      <c r="F6" s="221"/>
      <c r="G6" s="221"/>
      <c r="H6" s="237"/>
      <c r="I6" s="238"/>
      <c r="J6" s="238"/>
      <c r="K6" s="238"/>
      <c r="L6" s="238"/>
      <c r="M6" s="240"/>
      <c r="N6" s="221"/>
      <c r="O6" s="236"/>
      <c r="P6" s="221"/>
      <c r="Q6" s="241"/>
      <c r="R6" s="222"/>
      <c r="S6" s="221"/>
      <c r="T6" s="242" t="s">
        <v>558</v>
      </c>
      <c r="U6" s="242"/>
      <c r="V6" s="236" t="s">
        <v>3</v>
      </c>
      <c r="W6" s="222"/>
      <c r="X6" s="221"/>
      <c r="Y6" s="197"/>
      <c r="Z6" s="224"/>
      <c r="AA6" s="224"/>
      <c r="AB6" s="88"/>
      <c r="AC6" s="225"/>
      <c r="AD6" s="88"/>
      <c r="AE6" s="88"/>
      <c r="AF6" s="88"/>
      <c r="AG6" s="88"/>
      <c r="AH6" s="88"/>
      <c r="AI6" s="88"/>
    </row>
    <row r="7" spans="1:43" ht="16.5" customHeight="1">
      <c r="A7" s="221"/>
      <c r="B7" s="221"/>
      <c r="C7" s="221"/>
      <c r="D7" s="221"/>
      <c r="E7" s="221"/>
      <c r="F7" s="221"/>
      <c r="G7" s="236" t="s">
        <v>3</v>
      </c>
      <c r="H7" s="223"/>
      <c r="I7" s="242" t="s">
        <v>3</v>
      </c>
      <c r="J7" s="242"/>
      <c r="K7" s="242" t="s">
        <v>3</v>
      </c>
      <c r="L7" s="242"/>
      <c r="M7" s="241"/>
      <c r="N7" s="222"/>
      <c r="O7" s="243"/>
      <c r="P7" s="243" t="s">
        <v>18</v>
      </c>
      <c r="Q7" s="244"/>
      <c r="R7" s="241" t="s">
        <v>395</v>
      </c>
      <c r="S7" s="243" t="s">
        <v>2</v>
      </c>
      <c r="T7" s="242" t="s">
        <v>559</v>
      </c>
      <c r="U7" s="242"/>
      <c r="V7" s="242" t="s">
        <v>11</v>
      </c>
      <c r="W7" s="241"/>
      <c r="X7" s="221"/>
      <c r="Y7" s="197"/>
      <c r="Z7" s="224"/>
      <c r="AA7" s="224"/>
      <c r="AB7" s="88"/>
      <c r="AC7" s="225"/>
      <c r="AD7" s="88"/>
      <c r="AE7" s="88"/>
      <c r="AF7" s="88"/>
      <c r="AG7" s="88"/>
      <c r="AH7" s="88"/>
      <c r="AI7" s="88"/>
    </row>
    <row r="8" spans="1:43" ht="15.6">
      <c r="A8" s="221"/>
      <c r="B8" s="221"/>
      <c r="C8" s="221"/>
      <c r="D8" s="221"/>
      <c r="E8" s="236"/>
      <c r="F8" s="236"/>
      <c r="G8" s="236" t="s">
        <v>440</v>
      </c>
      <c r="H8" s="242" t="s">
        <v>3</v>
      </c>
      <c r="I8" s="242" t="s">
        <v>401</v>
      </c>
      <c r="J8" s="242"/>
      <c r="K8" s="242" t="s">
        <v>363</v>
      </c>
      <c r="L8" s="242"/>
      <c r="M8" s="241" t="s">
        <v>3</v>
      </c>
      <c r="N8" s="241" t="s">
        <v>1</v>
      </c>
      <c r="O8" s="243" t="s">
        <v>18</v>
      </c>
      <c r="P8" s="243" t="s">
        <v>399</v>
      </c>
      <c r="Q8" s="245"/>
      <c r="R8" s="241" t="s">
        <v>399</v>
      </c>
      <c r="S8" s="243" t="s">
        <v>395</v>
      </c>
      <c r="T8" s="242" t="s">
        <v>462</v>
      </c>
      <c r="U8" s="242"/>
      <c r="V8" s="242" t="s">
        <v>560</v>
      </c>
      <c r="W8" s="241" t="s">
        <v>18</v>
      </c>
      <c r="X8" s="221"/>
      <c r="Y8" s="225"/>
      <c r="Z8" s="225"/>
      <c r="AA8" s="225"/>
      <c r="AB8" s="225"/>
      <c r="AC8" s="224"/>
      <c r="AD8" s="88"/>
      <c r="AE8" s="88"/>
      <c r="AF8" s="88"/>
      <c r="AG8" s="88"/>
      <c r="AH8" s="88"/>
      <c r="AI8" s="88"/>
    </row>
    <row r="9" spans="1:43" ht="15.6">
      <c r="A9" s="221"/>
      <c r="B9" s="236" t="s">
        <v>63</v>
      </c>
      <c r="C9" s="236" t="s">
        <v>561</v>
      </c>
      <c r="D9" s="236"/>
      <c r="E9" s="236" t="s">
        <v>61</v>
      </c>
      <c r="F9" s="236"/>
      <c r="G9" s="46" t="s">
        <v>419</v>
      </c>
      <c r="H9" s="82" t="s">
        <v>11</v>
      </c>
      <c r="I9" s="82" t="s">
        <v>394</v>
      </c>
      <c r="J9" s="82"/>
      <c r="K9" s="82" t="s">
        <v>61</v>
      </c>
      <c r="L9" s="82"/>
      <c r="M9" s="165" t="s">
        <v>363</v>
      </c>
      <c r="N9" s="165" t="s">
        <v>363</v>
      </c>
      <c r="O9" s="83" t="s">
        <v>394</v>
      </c>
      <c r="P9" s="83" t="s">
        <v>396</v>
      </c>
      <c r="Q9" s="245"/>
      <c r="R9" s="165" t="s">
        <v>396</v>
      </c>
      <c r="S9" s="83" t="s">
        <v>397</v>
      </c>
      <c r="T9" s="82" t="s">
        <v>394</v>
      </c>
      <c r="U9" s="82"/>
      <c r="V9" s="82" t="s">
        <v>454</v>
      </c>
      <c r="W9" s="165" t="s">
        <v>30</v>
      </c>
      <c r="X9" s="221"/>
      <c r="Y9" s="225"/>
      <c r="AB9" s="225"/>
      <c r="AC9" s="224"/>
      <c r="AD9" s="88"/>
      <c r="AE9" s="88"/>
      <c r="AF9" s="88"/>
      <c r="AG9" s="88"/>
      <c r="AH9" s="88"/>
      <c r="AI9" s="88"/>
    </row>
    <row r="10" spans="1:43" ht="15.6">
      <c r="A10" s="221"/>
      <c r="B10" s="197">
        <f>+'Ark1'!C4234</f>
        <v>2024</v>
      </c>
      <c r="C10" s="197">
        <f>+'Ark1'!J4234</f>
        <v>103</v>
      </c>
      <c r="D10" s="197" t="str">
        <f>VLOOKUP(C10,RNR!$A$1:$B$29,2)</f>
        <v>Rudshøgda</v>
      </c>
      <c r="E10" s="197">
        <f>+'Ark1'!D4234</f>
        <v>1</v>
      </c>
      <c r="F10" s="197" t="str">
        <f>VLOOKUP(E10,RNR!$D$2:$E$13,2)</f>
        <v>Jan</v>
      </c>
      <c r="G10" s="281">
        <f>+'Ark1'!Q4234</f>
        <v>1</v>
      </c>
      <c r="H10" s="89">
        <f>+'Ark1'!R4234</f>
        <v>3</v>
      </c>
      <c r="I10" s="281">
        <f>IF(H10=0,"",'Ark1'!S4234)</f>
        <v>3</v>
      </c>
      <c r="J10" s="82"/>
      <c r="K10" s="171">
        <f>IF(G10=0,"",100*H10/Måned!$G11)</f>
        <v>0.18461538461538463</v>
      </c>
      <c r="L10" s="82"/>
      <c r="M10" s="171">
        <f>+IF(H10=0,"",'Ark1'!AA4234)</f>
        <v>19.724265934798979</v>
      </c>
      <c r="N10" s="171">
        <f>+IF(I10=0,"",'Ark1'!AB4234)</f>
        <v>0</v>
      </c>
      <c r="O10" s="246">
        <f>IF(H10=0,"",'Ark1'!W4234)</f>
        <v>60</v>
      </c>
      <c r="P10" s="171">
        <f>IF(H10=0,"",'Ark1'!X4234)</f>
        <v>167.82231852654397</v>
      </c>
      <c r="Q10" s="245"/>
      <c r="R10" s="171">
        <f>IF(H10=0,"",'Ark1'!AA4234)</f>
        <v>19.724265934798979</v>
      </c>
      <c r="S10" s="171">
        <f>IF(H10=0,"",'Ark1'!AB4234)</f>
        <v>0</v>
      </c>
      <c r="T10" s="171">
        <f>IF(H10=0,"",'Ark1'!AC4234)</f>
        <v>0</v>
      </c>
      <c r="U10" s="82"/>
      <c r="V10" s="89">
        <f t="shared" ref="V10:V11" si="0">+(IF(H10=0,"",I10/G10))</f>
        <v>3</v>
      </c>
      <c r="W10" s="171">
        <f>+'Ark1'!V4234</f>
        <v>0</v>
      </c>
      <c r="X10" s="221"/>
      <c r="Y10" s="225"/>
      <c r="AB10" s="225"/>
      <c r="AC10" s="224"/>
      <c r="AD10" s="88"/>
      <c r="AE10" s="88"/>
      <c r="AF10" s="88"/>
      <c r="AG10" s="88"/>
      <c r="AH10" s="88"/>
      <c r="AI10" s="88"/>
    </row>
    <row r="11" spans="1:43" s="281" customFormat="1" ht="15.6">
      <c r="A11" s="221"/>
      <c r="B11" s="197">
        <f>+'Ark1'!C4235</f>
        <v>2024</v>
      </c>
      <c r="C11" s="197">
        <f>+'Ark1'!J4235</f>
        <v>103</v>
      </c>
      <c r="D11" s="197" t="str">
        <f>VLOOKUP(C11,RNR!$A$1:$B$29,2)</f>
        <v>Rudshøgda</v>
      </c>
      <c r="E11" s="197">
        <f>+'Ark1'!D4235</f>
        <v>2</v>
      </c>
      <c r="F11" s="197" t="str">
        <f>VLOOKUP(E11,RNR!$D$2:$E$13,2)</f>
        <v>Feb</v>
      </c>
      <c r="G11" s="281">
        <f>+'Ark1'!Q4235</f>
        <v>2</v>
      </c>
      <c r="H11" s="89">
        <f>+'Ark1'!R4235</f>
        <v>6</v>
      </c>
      <c r="I11" s="281">
        <f>IF(H11=0,"",'Ark1'!S4235)</f>
        <v>6</v>
      </c>
      <c r="J11" s="82"/>
      <c r="K11" s="171">
        <f>IF(G11=0,"",100*H11/Måned!$G12)</f>
        <v>0.40376850605652759</v>
      </c>
      <c r="L11" s="82"/>
      <c r="M11" s="171">
        <f>+IF(H11=0,"",'Ark1'!AA4235)</f>
        <v>25.849677625327089</v>
      </c>
      <c r="N11" s="171">
        <f>+IF(I11=0,"",'Ark1'!AB4235)</f>
        <v>0</v>
      </c>
      <c r="O11" s="246">
        <f>IF(H11=0,"",'Ark1'!W4235)</f>
        <v>60</v>
      </c>
      <c r="P11" s="171">
        <f>IF(H11=0,"",'Ark1'!X4235)</f>
        <v>176.7605633802817</v>
      </c>
      <c r="Q11" s="245"/>
      <c r="R11" s="171">
        <f>IF(H11=0,"",'Ark1'!AA4235)</f>
        <v>25.849677625327089</v>
      </c>
      <c r="S11" s="171">
        <f>IF(H11=0,"",'Ark1'!AB4235)</f>
        <v>0</v>
      </c>
      <c r="T11" s="171">
        <f>IF(H11=0,"",'Ark1'!AC4235)</f>
        <v>0</v>
      </c>
      <c r="U11" s="82"/>
      <c r="V11" s="89">
        <f t="shared" si="0"/>
        <v>3</v>
      </c>
      <c r="W11" s="171">
        <f>+'Ark1'!V4235</f>
        <v>0</v>
      </c>
      <c r="X11" s="221"/>
      <c r="Y11" s="225"/>
      <c r="Z11" s="171"/>
      <c r="AA11" s="171"/>
      <c r="AB11" s="225"/>
      <c r="AC11" s="224"/>
    </row>
    <row r="12" spans="1:43" ht="15.6">
      <c r="A12" s="221"/>
      <c r="B12" s="197">
        <f>+'Ark1'!C4236</f>
        <v>2024</v>
      </c>
      <c r="C12" s="197">
        <f>+'Ark1'!J4236</f>
        <v>103</v>
      </c>
      <c r="D12" s="197" t="str">
        <f>VLOOKUP(C12,RNR!$A$1:$B$29,2)</f>
        <v>Rudshøgda</v>
      </c>
      <c r="E12" s="197">
        <f>+'Ark1'!D4236</f>
        <v>3</v>
      </c>
      <c r="F12" s="197" t="str">
        <f>VLOOKUP(E12,RNR!$D$2:$E$13,2)</f>
        <v>Mar</v>
      </c>
      <c r="G12" s="88">
        <f>+'Ark1'!Q4236</f>
        <v>1</v>
      </c>
      <c r="H12" s="89">
        <f>+'Ark1'!R4236</f>
        <v>3</v>
      </c>
      <c r="I12" s="88">
        <f>IF(H12=0,"",'Ark1'!S4236)</f>
        <v>3</v>
      </c>
      <c r="J12" s="82"/>
      <c r="K12" s="171">
        <f>IF(G12=0,"",100*H12/Måned!$G13)</f>
        <v>0.19267822736030829</v>
      </c>
      <c r="L12" s="82"/>
      <c r="M12" s="171">
        <f>+IF(H12=0,"",'Ark1'!AA4236)</f>
        <v>26.090142881087608</v>
      </c>
      <c r="N12" s="171">
        <f>+IF(I12=0,"",'Ark1'!AB4236)</f>
        <v>4.4969125210772569</v>
      </c>
      <c r="O12" s="246">
        <f>IF(H12=0,"",'Ark1'!W4236)</f>
        <v>61.33333333333335</v>
      </c>
      <c r="P12" s="171">
        <f>IF(H12=0,"",'Ark1'!X4236)</f>
        <v>163.45250993138316</v>
      </c>
      <c r="Q12" s="245"/>
      <c r="R12" s="171">
        <f>IF(H12=0,"",'Ark1'!AA4236)</f>
        <v>26.090142881087608</v>
      </c>
      <c r="S12" s="171">
        <f>IF(H12=0,"",'Ark1'!AB4236)</f>
        <v>4.4969125210772569</v>
      </c>
      <c r="T12" s="171">
        <f>IF(H12=0,"",'Ark1'!AC4236)</f>
        <v>-91.41740728598451</v>
      </c>
      <c r="U12" s="82"/>
      <c r="V12" s="89">
        <f t="shared" ref="V12:V18" si="1">+(IF(H12=0,"",I12/G12))</f>
        <v>3</v>
      </c>
      <c r="W12" s="171">
        <f>+'Ark1'!V4236</f>
        <v>4.6666666666666679</v>
      </c>
      <c r="X12" s="221"/>
      <c r="Y12" s="225"/>
      <c r="AB12" s="225"/>
      <c r="AC12" s="224"/>
      <c r="AD12" s="88"/>
      <c r="AE12" s="88"/>
      <c r="AF12" s="88"/>
      <c r="AG12" s="88"/>
      <c r="AH12" s="88"/>
      <c r="AI12" s="88"/>
    </row>
    <row r="13" spans="1:43" ht="15.6">
      <c r="A13" s="221"/>
      <c r="B13" s="197">
        <f>+'Ark1'!C4237</f>
        <v>2024</v>
      </c>
      <c r="C13" s="197">
        <f>+'Ark1'!J4237</f>
        <v>103</v>
      </c>
      <c r="D13" s="197" t="str">
        <f>VLOOKUP(C13,RNR!$A$1:$B$29,2)</f>
        <v>Rudshøgda</v>
      </c>
      <c r="E13" s="197">
        <f>+'Ark1'!D4237</f>
        <v>4</v>
      </c>
      <c r="F13" s="197" t="str">
        <f>VLOOKUP(E13,RNR!$D$2:$E$13,2)</f>
        <v>Apr</v>
      </c>
      <c r="G13" s="88">
        <f>+'Ark1'!Q4237</f>
        <v>2</v>
      </c>
      <c r="H13" s="89">
        <f>+'Ark1'!R4237</f>
        <v>2</v>
      </c>
      <c r="I13" s="88">
        <f>IF(H13=0,"",'Ark1'!S4237)</f>
        <v>2</v>
      </c>
      <c r="J13" s="82"/>
      <c r="K13" s="171" t="e">
        <f>IF(G13=0,"",100*H13/Måned!$G14)</f>
        <v>#DIV/0!</v>
      </c>
      <c r="L13" s="82"/>
      <c r="M13" s="171">
        <f>+IF(H13=0,"",'Ark1'!AA4237)</f>
        <v>4.3500000000000671</v>
      </c>
      <c r="N13" s="171">
        <f>+IF(I13=0,"",'Ark1'!AB4237)</f>
        <v>0</v>
      </c>
      <c r="O13" s="246">
        <f>IF(H13=0,"",'Ark1'!W4237)</f>
        <v>60</v>
      </c>
      <c r="P13" s="171">
        <f>IF(H13=0,"",'Ark1'!X4237)</f>
        <v>140.57421451787653</v>
      </c>
      <c r="Q13" s="245"/>
      <c r="R13" s="171">
        <f>IF(H13=0,"",'Ark1'!AA4237)</f>
        <v>4.3500000000000671</v>
      </c>
      <c r="S13" s="171">
        <f>IF(H13=0,"",'Ark1'!AB4237)</f>
        <v>0</v>
      </c>
      <c r="T13" s="171">
        <f>IF(H13=0,"",'Ark1'!AC4237)</f>
        <v>0</v>
      </c>
      <c r="U13" s="82"/>
      <c r="V13" s="89">
        <f t="shared" si="1"/>
        <v>1</v>
      </c>
      <c r="W13" s="171">
        <f>+'Ark1'!V4237</f>
        <v>0</v>
      </c>
      <c r="X13" s="221"/>
      <c r="Y13" s="225"/>
      <c r="AB13" s="225"/>
      <c r="AC13" s="224"/>
      <c r="AD13" s="88"/>
      <c r="AE13" s="88"/>
      <c r="AF13" s="88"/>
      <c r="AG13" s="88"/>
      <c r="AH13" s="88"/>
      <c r="AI13" s="88"/>
    </row>
    <row r="14" spans="1:43" ht="15.6">
      <c r="A14" s="221"/>
      <c r="B14" s="197">
        <f>+'Ark1'!C4238</f>
        <v>2024</v>
      </c>
      <c r="C14" s="197">
        <f>+'Ark1'!J4238</f>
        <v>103</v>
      </c>
      <c r="D14" s="197" t="str">
        <f>VLOOKUP(C14,RNR!$A$1:$B$29,2)</f>
        <v>Rudshøgda</v>
      </c>
      <c r="E14" s="197">
        <f>+'Ark1'!D4238</f>
        <v>5</v>
      </c>
      <c r="F14" s="197" t="str">
        <f>VLOOKUP(E14,RNR!$D$2:$E$13,2)</f>
        <v>Mai</v>
      </c>
      <c r="G14" s="88">
        <f>+'Ark1'!Q4238</f>
        <v>0</v>
      </c>
      <c r="H14" s="89">
        <f>+'Ark1'!R4238</f>
        <v>0</v>
      </c>
      <c r="I14" s="88" t="str">
        <f>IF(H14=0,"",'Ark1'!S4238)</f>
        <v/>
      </c>
      <c r="J14" s="82"/>
      <c r="K14" s="171" t="str">
        <f>IF(G14=0,"",100*H14/Måned!$G15)</f>
        <v/>
      </c>
      <c r="L14" s="82"/>
      <c r="M14" s="171" t="str">
        <f>+IF(H14=0,"",'Ark1'!AA4238)</f>
        <v/>
      </c>
      <c r="N14" s="171">
        <f>+IF(I14=0,"",'Ark1'!AB4238)</f>
        <v>0</v>
      </c>
      <c r="O14" s="246" t="str">
        <f>IF(H14=0,"",'Ark1'!W4238)</f>
        <v/>
      </c>
      <c r="P14" s="171" t="str">
        <f>IF(H14=0,"",'Ark1'!X4238)</f>
        <v/>
      </c>
      <c r="Q14" s="245"/>
      <c r="R14" s="171" t="str">
        <f>IF(H14=0,"",'Ark1'!AA4238)</f>
        <v/>
      </c>
      <c r="S14" s="171" t="str">
        <f>IF(H14=0,"",'Ark1'!AB4238)</f>
        <v/>
      </c>
      <c r="T14" s="171" t="str">
        <f>IF(H14=0,"",'Ark1'!AC4238)</f>
        <v/>
      </c>
      <c r="U14" s="82"/>
      <c r="V14" s="89" t="str">
        <f t="shared" si="1"/>
        <v/>
      </c>
      <c r="W14" s="171">
        <f>+'Ark1'!V4238</f>
        <v>0</v>
      </c>
      <c r="X14" s="221"/>
      <c r="Y14" s="225"/>
      <c r="AB14" s="225"/>
      <c r="AC14" s="224"/>
      <c r="AD14" s="88"/>
      <c r="AE14" s="197"/>
      <c r="AF14" s="197"/>
      <c r="AG14" s="197"/>
      <c r="AH14" s="88"/>
      <c r="AI14" s="88"/>
    </row>
    <row r="15" spans="1:43" ht="15.6">
      <c r="A15" s="221"/>
      <c r="B15" s="197">
        <f>+'Ark1'!C4239</f>
        <v>2024</v>
      </c>
      <c r="C15" s="197">
        <f>+'Ark1'!J4239</f>
        <v>103</v>
      </c>
      <c r="D15" s="197" t="str">
        <f>VLOOKUP(C15,RNR!$A$1:$B$29,2)</f>
        <v>Rudshøgda</v>
      </c>
      <c r="E15" s="197">
        <f>+'Ark1'!D4239</f>
        <v>6</v>
      </c>
      <c r="F15" s="197" t="str">
        <f>VLOOKUP(E15,RNR!$D$2:$E$13,2)</f>
        <v>Jun</v>
      </c>
      <c r="G15" s="88">
        <f>+'Ark1'!Q4239</f>
        <v>0</v>
      </c>
      <c r="H15" s="89">
        <f>+'Ark1'!R4239</f>
        <v>0</v>
      </c>
      <c r="I15" s="88" t="str">
        <f>IF(H15=0,"",'Ark1'!S4239)</f>
        <v/>
      </c>
      <c r="J15" s="82"/>
      <c r="K15" s="171" t="str">
        <f>IF(G15=0,"",100*H15/Måned!$G16)</f>
        <v/>
      </c>
      <c r="L15" s="82"/>
      <c r="M15" s="171" t="str">
        <f>+IF(H15=0,"",'Ark1'!AA4239)</f>
        <v/>
      </c>
      <c r="N15" s="171">
        <f>+IF(I15=0,"",'Ark1'!AB4239)</f>
        <v>0</v>
      </c>
      <c r="O15" s="246" t="str">
        <f>IF(H15=0,"",'Ark1'!W4239)</f>
        <v/>
      </c>
      <c r="P15" s="171" t="str">
        <f>IF(H15=0,"",'Ark1'!X4239)</f>
        <v/>
      </c>
      <c r="Q15" s="245"/>
      <c r="R15" s="171" t="str">
        <f>IF(H15=0,"",'Ark1'!AA4239)</f>
        <v/>
      </c>
      <c r="S15" s="171" t="str">
        <f>IF(H15=0,"",'Ark1'!AB4239)</f>
        <v/>
      </c>
      <c r="T15" s="171" t="str">
        <f>IF(H15=0,"",'Ark1'!AC4239)</f>
        <v/>
      </c>
      <c r="U15" s="82"/>
      <c r="V15" s="89" t="str">
        <f t="shared" si="1"/>
        <v/>
      </c>
      <c r="W15" s="171">
        <f>+'Ark1'!V4239</f>
        <v>0</v>
      </c>
      <c r="X15" s="221"/>
      <c r="Y15" s="225"/>
      <c r="AB15" s="225"/>
      <c r="AC15" s="224"/>
      <c r="AD15" s="88"/>
      <c r="AE15" s="197"/>
      <c r="AF15" s="197"/>
      <c r="AG15" s="197"/>
      <c r="AH15" s="88"/>
      <c r="AI15" s="88"/>
    </row>
    <row r="16" spans="1:43" ht="15.6">
      <c r="A16" s="221"/>
      <c r="B16" s="197">
        <f>+'Ark1'!C4240</f>
        <v>2024</v>
      </c>
      <c r="C16" s="197">
        <f>+'Ark1'!J4240</f>
        <v>103</v>
      </c>
      <c r="D16" s="197" t="str">
        <f>VLOOKUP(C16,RNR!$A$1:$B$29,2)</f>
        <v>Rudshøgda</v>
      </c>
      <c r="E16" s="197">
        <f>+'Ark1'!D4240</f>
        <v>7</v>
      </c>
      <c r="F16" s="197" t="str">
        <f>VLOOKUP(E16,RNR!$D$2:$E$13,2)</f>
        <v>Jul</v>
      </c>
      <c r="G16" s="88">
        <f>+'Ark1'!Q4240</f>
        <v>0</v>
      </c>
      <c r="H16" s="89">
        <f>+'Ark1'!R4240</f>
        <v>0</v>
      </c>
      <c r="I16" s="88" t="str">
        <f>IF(H16=0,"",'Ark1'!S4240)</f>
        <v/>
      </c>
      <c r="J16" s="82"/>
      <c r="K16" s="171" t="str">
        <f>IF(G16=0,"",100*H16/Måned!$G17)</f>
        <v/>
      </c>
      <c r="L16" s="82"/>
      <c r="M16" s="171" t="str">
        <f>+IF(H16=0,"",'Ark1'!AA4240)</f>
        <v/>
      </c>
      <c r="N16" s="171">
        <f>+IF(I16=0,"",'Ark1'!AB4240)</f>
        <v>0</v>
      </c>
      <c r="O16" s="246" t="str">
        <f>IF(H16=0,"",'Ark1'!W4240)</f>
        <v/>
      </c>
      <c r="P16" s="171" t="str">
        <f>IF(H16=0,"",'Ark1'!X4240)</f>
        <v/>
      </c>
      <c r="Q16" s="245"/>
      <c r="R16" s="171" t="str">
        <f>IF(H16=0,"",'Ark1'!AA4240)</f>
        <v/>
      </c>
      <c r="S16" s="171" t="str">
        <f>IF(H16=0,"",'Ark1'!AB4240)</f>
        <v/>
      </c>
      <c r="T16" s="171" t="str">
        <f>IF(H16=0,"",'Ark1'!AC4240)</f>
        <v/>
      </c>
      <c r="U16" s="82"/>
      <c r="V16" s="89" t="str">
        <f t="shared" si="1"/>
        <v/>
      </c>
      <c r="W16" s="171">
        <f>+'Ark1'!V4240</f>
        <v>0</v>
      </c>
      <c r="X16" s="221"/>
      <c r="Y16" s="225"/>
      <c r="AB16" s="225"/>
      <c r="AC16" s="224"/>
      <c r="AD16" s="88"/>
      <c r="AE16" s="197"/>
      <c r="AF16" s="197"/>
      <c r="AG16" s="197"/>
      <c r="AH16" s="88"/>
      <c r="AI16" s="88"/>
    </row>
    <row r="17" spans="1:35" ht="15.6">
      <c r="A17" s="221"/>
      <c r="B17" s="197">
        <f>+'Ark1'!C4241</f>
        <v>2024</v>
      </c>
      <c r="C17" s="197">
        <f>+'Ark1'!J4241</f>
        <v>103</v>
      </c>
      <c r="D17" s="197" t="str">
        <f>VLOOKUP(C17,RNR!$A$1:$B$29,2)</f>
        <v>Rudshøgda</v>
      </c>
      <c r="E17" s="197">
        <f>+'Ark1'!D4241</f>
        <v>8</v>
      </c>
      <c r="F17" s="197" t="str">
        <f>VLOOKUP(E17,RNR!$D$2:$E$13,2)</f>
        <v>Aug</v>
      </c>
      <c r="G17" s="88">
        <f>+'Ark1'!Q4241</f>
        <v>0</v>
      </c>
      <c r="H17" s="89">
        <f>+'Ark1'!R4241</f>
        <v>0</v>
      </c>
      <c r="I17" s="88" t="str">
        <f>IF(H17=0,"",'Ark1'!S4241)</f>
        <v/>
      </c>
      <c r="J17" s="82"/>
      <c r="K17" s="171" t="str">
        <f>IF(G17=0,"",100*H17/Måned!$G18)</f>
        <v/>
      </c>
      <c r="L17" s="82"/>
      <c r="M17" s="171" t="str">
        <f>+IF(H17=0,"",'Ark1'!AA4241)</f>
        <v/>
      </c>
      <c r="N17" s="171">
        <f>+IF(I17=0,"",'Ark1'!AB4241)</f>
        <v>0</v>
      </c>
      <c r="O17" s="246" t="str">
        <f>IF(H17=0,"",'Ark1'!W4241)</f>
        <v/>
      </c>
      <c r="P17" s="171" t="str">
        <f>IF(H17=0,"",'Ark1'!X4241)</f>
        <v/>
      </c>
      <c r="Q17" s="245"/>
      <c r="R17" s="171" t="str">
        <f>IF(H17=0,"",'Ark1'!AA4241)</f>
        <v/>
      </c>
      <c r="S17" s="171" t="str">
        <f>IF(H17=0,"",'Ark1'!AB4241)</f>
        <v/>
      </c>
      <c r="T17" s="171" t="str">
        <f>IF(H17=0,"",'Ark1'!AC4241)</f>
        <v/>
      </c>
      <c r="U17" s="82"/>
      <c r="V17" s="89" t="str">
        <f t="shared" si="1"/>
        <v/>
      </c>
      <c r="W17" s="171">
        <f>+'Ark1'!V4241</f>
        <v>0</v>
      </c>
      <c r="X17" s="221"/>
      <c r="Y17" s="225"/>
      <c r="AB17" s="225"/>
      <c r="AC17" s="224"/>
      <c r="AD17" s="88"/>
      <c r="AE17" s="197"/>
      <c r="AF17" s="197"/>
      <c r="AG17" s="197"/>
      <c r="AH17" s="88"/>
      <c r="AI17" s="88"/>
    </row>
    <row r="18" spans="1:35" ht="15.6">
      <c r="A18" s="221"/>
      <c r="B18" s="197">
        <f>+'Ark1'!C4242</f>
        <v>2024</v>
      </c>
      <c r="C18" s="197">
        <f>+'Ark1'!J4242</f>
        <v>103</v>
      </c>
      <c r="D18" s="197" t="str">
        <f>VLOOKUP(C18,RNR!$A$1:$B$29,2)</f>
        <v>Rudshøgda</v>
      </c>
      <c r="E18" s="197">
        <f>+'Ark1'!D4242</f>
        <v>9</v>
      </c>
      <c r="F18" s="197" t="str">
        <f>VLOOKUP(E18,RNR!$D$2:$E$13,2)</f>
        <v>Sep</v>
      </c>
      <c r="G18" s="88">
        <f>+'Ark1'!Q4242</f>
        <v>0</v>
      </c>
      <c r="H18" s="89">
        <f>+'Ark1'!R4242</f>
        <v>0</v>
      </c>
      <c r="I18" s="88" t="str">
        <f>IF(H18=0,"",'Ark1'!S4242)</f>
        <v/>
      </c>
      <c r="J18" s="82"/>
      <c r="K18" s="171" t="str">
        <f>IF(G18=0,"",100*H18/Måned!$G19)</f>
        <v/>
      </c>
      <c r="L18" s="82"/>
      <c r="M18" s="171" t="str">
        <f>+IF(H18=0,"",'Ark1'!AA4242)</f>
        <v/>
      </c>
      <c r="N18" s="171">
        <f>+IF(I18=0,"",'Ark1'!AB4242)</f>
        <v>0</v>
      </c>
      <c r="O18" s="246" t="str">
        <f>IF(H18=0,"",'Ark1'!W4242)</f>
        <v/>
      </c>
      <c r="P18" s="171" t="str">
        <f>IF(H18=0,"",'Ark1'!X4242)</f>
        <v/>
      </c>
      <c r="Q18" s="245"/>
      <c r="R18" s="171" t="str">
        <f>IF(H18=0,"",'Ark1'!AA4242)</f>
        <v/>
      </c>
      <c r="S18" s="171" t="str">
        <f>IF(H18=0,"",'Ark1'!AB4242)</f>
        <v/>
      </c>
      <c r="T18" s="171" t="str">
        <f>IF(H18=0,"",'Ark1'!AC4242)</f>
        <v/>
      </c>
      <c r="U18" s="82"/>
      <c r="V18" s="89" t="str">
        <f t="shared" si="1"/>
        <v/>
      </c>
      <c r="W18" s="171">
        <f>+'Ark1'!V4242</f>
        <v>0</v>
      </c>
      <c r="X18" s="221"/>
      <c r="Y18" s="225"/>
      <c r="AB18" s="225"/>
      <c r="AC18" s="224"/>
      <c r="AD18" s="88"/>
      <c r="AG18" s="89"/>
      <c r="AH18" s="89"/>
    </row>
    <row r="19" spans="1:35" s="272" customFormat="1" ht="15.6">
      <c r="A19" s="221"/>
      <c r="B19" s="197">
        <f>+'Ark1'!C4243</f>
        <v>2024</v>
      </c>
      <c r="C19" s="197">
        <f>+'Ark1'!J4243</f>
        <v>103</v>
      </c>
      <c r="D19" s="197" t="str">
        <f>VLOOKUP(C19,RNR!$A$1:$B$29,2)</f>
        <v>Rudshøgda</v>
      </c>
      <c r="E19" s="197">
        <f>+'Ark1'!D4243</f>
        <v>10</v>
      </c>
      <c r="F19" s="197" t="str">
        <f>VLOOKUP(E19,RNR!$D$2:$E$13,2)</f>
        <v>Okt</v>
      </c>
      <c r="G19" s="272">
        <f>+'Ark1'!Q4243</f>
        <v>0</v>
      </c>
      <c r="H19" s="89">
        <f>+'Ark1'!R4243</f>
        <v>0</v>
      </c>
      <c r="I19" s="272" t="str">
        <f>IF(H19=0,"",'Ark1'!S4243)</f>
        <v/>
      </c>
      <c r="J19" s="82"/>
      <c r="K19" s="171" t="str">
        <f>IF(G19=0,"",100*H19/Måned!$G20)</f>
        <v/>
      </c>
      <c r="L19" s="82"/>
      <c r="M19" s="171" t="str">
        <f>+IF(H19=0,"",'Ark1'!AA4243)</f>
        <v/>
      </c>
      <c r="N19" s="171">
        <f>+IF(I19=0,"",'Ark1'!AB4243)</f>
        <v>0</v>
      </c>
      <c r="O19" s="246" t="str">
        <f>IF(H19=0,"",'Ark1'!W4243)</f>
        <v/>
      </c>
      <c r="P19" s="171" t="str">
        <f>IF(H19=0,"",'Ark1'!X4243)</f>
        <v/>
      </c>
      <c r="Q19" s="245"/>
      <c r="R19" s="171" t="str">
        <f>IF(H19=0,"",'Ark1'!AA4243)</f>
        <v/>
      </c>
      <c r="S19" s="171" t="str">
        <f>IF(H19=0,"",'Ark1'!AB4243)</f>
        <v/>
      </c>
      <c r="T19" s="171" t="str">
        <f>IF(H19=0,"",'Ark1'!AC4243)</f>
        <v/>
      </c>
      <c r="U19" s="82"/>
      <c r="V19" s="89" t="str">
        <f t="shared" ref="V19:V23" si="2">+(IF(H19=0,"",I19/G19))</f>
        <v/>
      </c>
      <c r="W19" s="171">
        <f>+'Ark1'!V4243</f>
        <v>0</v>
      </c>
      <c r="X19" s="221"/>
      <c r="Y19" s="225"/>
      <c r="Z19" s="171"/>
      <c r="AA19" s="171"/>
      <c r="AB19" s="225"/>
      <c r="AC19" s="224"/>
      <c r="AE19" s="87"/>
      <c r="AF19" s="87"/>
      <c r="AG19" s="89"/>
      <c r="AH19" s="89"/>
      <c r="AI19" s="89"/>
    </row>
    <row r="20" spans="1:35" s="272" customFormat="1" ht="15.6">
      <c r="A20" s="221"/>
      <c r="B20" s="197">
        <f>+'Ark1'!C4244</f>
        <v>2024</v>
      </c>
      <c r="C20" s="197">
        <f>+'Ark1'!J4244</f>
        <v>103</v>
      </c>
      <c r="D20" s="197" t="str">
        <f>VLOOKUP(C20,RNR!$A$1:$B$29,2)</f>
        <v>Rudshøgda</v>
      </c>
      <c r="E20" s="197">
        <f>+'Ark1'!D4244</f>
        <v>11</v>
      </c>
      <c r="F20" s="197" t="str">
        <f>VLOOKUP(E20,RNR!$D$2:$E$13,2)</f>
        <v>Nov</v>
      </c>
      <c r="G20" s="272">
        <f>+'Ark1'!Q4244</f>
        <v>0</v>
      </c>
      <c r="H20" s="89">
        <f>+'Ark1'!R4244</f>
        <v>0</v>
      </c>
      <c r="I20" s="272" t="str">
        <f>IF(H20=0,"",'Ark1'!S4244)</f>
        <v/>
      </c>
      <c r="J20" s="82"/>
      <c r="K20" s="171" t="str">
        <f>IF(G20=0,"",100*H20/Måned!$G21)</f>
        <v/>
      </c>
      <c r="L20" s="82"/>
      <c r="M20" s="171" t="str">
        <f>+IF(H20=0,"",'Ark1'!AA4244)</f>
        <v/>
      </c>
      <c r="N20" s="171">
        <f>+IF(I20=0,"",'Ark1'!AB4244)</f>
        <v>0</v>
      </c>
      <c r="O20" s="246" t="str">
        <f>IF(H20=0,"",'Ark1'!W4244)</f>
        <v/>
      </c>
      <c r="P20" s="171" t="str">
        <f>IF(H20=0,"",'Ark1'!X4244)</f>
        <v/>
      </c>
      <c r="Q20" s="245"/>
      <c r="R20" s="171" t="str">
        <f>IF(H20=0,"",'Ark1'!AA4244)</f>
        <v/>
      </c>
      <c r="S20" s="171" t="str">
        <f>IF(H20=0,"",'Ark1'!AB4244)</f>
        <v/>
      </c>
      <c r="T20" s="171" t="str">
        <f>IF(H20=0,"",'Ark1'!AC4244)</f>
        <v/>
      </c>
      <c r="U20" s="82"/>
      <c r="V20" s="89" t="str">
        <f t="shared" si="2"/>
        <v/>
      </c>
      <c r="W20" s="171">
        <f>+'Ark1'!V4244</f>
        <v>0</v>
      </c>
      <c r="X20" s="221"/>
      <c r="Y20" s="225"/>
      <c r="Z20" s="171"/>
      <c r="AA20" s="171"/>
      <c r="AB20" s="225"/>
      <c r="AC20" s="224"/>
      <c r="AE20" s="87"/>
      <c r="AF20" s="87"/>
      <c r="AG20" s="89"/>
      <c r="AH20" s="89"/>
      <c r="AI20" s="89"/>
    </row>
    <row r="21" spans="1:35" ht="15.6">
      <c r="A21" s="221"/>
      <c r="B21" s="197">
        <f>+'Ark1'!C4245</f>
        <v>2024</v>
      </c>
      <c r="C21" s="197">
        <f>+'Ark1'!J4245</f>
        <v>103</v>
      </c>
      <c r="D21" s="197" t="str">
        <f>VLOOKUP(C21,RNR!$A$1:$B$29,2)</f>
        <v>Rudshøgda</v>
      </c>
      <c r="E21" s="197">
        <f>+'Ark1'!D4245</f>
        <v>12</v>
      </c>
      <c r="F21" s="197" t="str">
        <f>VLOOKUP(E21,RNR!$D$2:$E$13,2)</f>
        <v>Des</v>
      </c>
      <c r="G21" s="272">
        <f>+'Ark1'!Q4245</f>
        <v>0</v>
      </c>
      <c r="H21" s="89">
        <f>+'Ark1'!R4245</f>
        <v>0</v>
      </c>
      <c r="I21" s="272" t="str">
        <f>IF(H21=0,"",'Ark1'!S4245)</f>
        <v/>
      </c>
      <c r="J21" s="82"/>
      <c r="K21" s="171" t="str">
        <f>IF(G21=0,"",100*H21/Måned!$G22)</f>
        <v/>
      </c>
      <c r="L21" s="82"/>
      <c r="M21" s="171" t="str">
        <f>+IF(H21=0,"",'Ark1'!AA4245)</f>
        <v/>
      </c>
      <c r="N21" s="171">
        <f>+IF(I21=0,"",'Ark1'!AB4245)</f>
        <v>0</v>
      </c>
      <c r="O21" s="246" t="str">
        <f>IF(H21=0,"",'Ark1'!W4245)</f>
        <v/>
      </c>
      <c r="P21" s="171" t="str">
        <f>IF(H21=0,"",'Ark1'!X4245)</f>
        <v/>
      </c>
      <c r="Q21" s="245"/>
      <c r="R21" s="171" t="str">
        <f>IF(H21=0,"",'Ark1'!AA4245)</f>
        <v/>
      </c>
      <c r="S21" s="171" t="str">
        <f>IF(H21=0,"",'Ark1'!AB4245)</f>
        <v/>
      </c>
      <c r="T21" s="171" t="str">
        <f>IF(H21=0,"",'Ark1'!AC4245)</f>
        <v/>
      </c>
      <c r="U21" s="82"/>
      <c r="V21" s="89" t="str">
        <f t="shared" si="2"/>
        <v/>
      </c>
      <c r="W21" s="171">
        <f>+'Ark1'!V4245</f>
        <v>0</v>
      </c>
      <c r="X21" s="221"/>
      <c r="Y21" s="225"/>
      <c r="AB21" s="225"/>
      <c r="AC21" s="224"/>
      <c r="AD21" s="88"/>
      <c r="AG21" s="89"/>
      <c r="AH21" s="89"/>
    </row>
    <row r="22" spans="1:35" ht="15.6">
      <c r="A22" s="221"/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2"/>
      <c r="X22" s="221"/>
      <c r="Y22" s="225"/>
      <c r="AB22" s="225"/>
      <c r="AC22" s="224"/>
      <c r="AD22" s="88"/>
      <c r="AG22" s="89"/>
      <c r="AH22" s="89"/>
    </row>
    <row r="23" spans="1:35" ht="15.6">
      <c r="A23" s="221"/>
      <c r="B23" s="197">
        <f>+'Ark1'!C4246</f>
        <v>2024</v>
      </c>
      <c r="C23" s="197">
        <f>+'Ark1'!J4246</f>
        <v>106</v>
      </c>
      <c r="D23" s="197" t="str">
        <f>VLOOKUP(C23,RNR!$A$1:$B$29,2)</f>
        <v>Furuseth</v>
      </c>
      <c r="E23" s="197">
        <f>+'Ark1'!D4246</f>
        <v>1</v>
      </c>
      <c r="F23" s="197" t="str">
        <f>VLOOKUP(E23,RNR!$D$2:$E$13,2)</f>
        <v>Jan</v>
      </c>
      <c r="G23" s="272">
        <f>+'Ark1'!Q4246</f>
        <v>30</v>
      </c>
      <c r="H23" s="89">
        <f>+'Ark1'!R4246</f>
        <v>236</v>
      </c>
      <c r="I23" s="272">
        <f>IF(H23=0,"",'Ark1'!S4246)</f>
        <v>236</v>
      </c>
      <c r="J23" s="82"/>
      <c r="K23" s="171">
        <f>IF(G23=0,"",100*H23/Måned!$G23)</f>
        <v>14.558914250462678</v>
      </c>
      <c r="L23" s="82"/>
      <c r="M23" s="171">
        <f>+IF(H23=0,"",'Ark1'!AA4246)</f>
        <v>29.876104583292776</v>
      </c>
      <c r="N23" s="171">
        <f>+IF(I23=0,"",'Ark1'!AB4246)</f>
        <v>3.7200276886096049</v>
      </c>
      <c r="O23" s="246">
        <f>IF(H23=0,"",'Ark1'!W4246)</f>
        <v>59.614406779661032</v>
      </c>
      <c r="P23" s="171">
        <f>IF(H23=0,"",'Ark1'!X4246)</f>
        <v>162.85004682593609</v>
      </c>
      <c r="Q23" s="245"/>
      <c r="R23" s="171">
        <f>IF(H23=0,"",'Ark1'!AA4246)</f>
        <v>29.876104583292776</v>
      </c>
      <c r="S23" s="171">
        <f>IF(H23=0,"",'Ark1'!AB4246)</f>
        <v>3.7200276886096049</v>
      </c>
      <c r="T23" s="171">
        <f>IF(H23=0,"",'Ark1'!AC4246)</f>
        <v>-64.145487838873365</v>
      </c>
      <c r="U23" s="82"/>
      <c r="V23" s="89">
        <f t="shared" si="2"/>
        <v>7.8666666666666663</v>
      </c>
      <c r="W23" s="171">
        <f>+'Ark1'!V4246</f>
        <v>5.8474576271186445</v>
      </c>
      <c r="X23" s="221"/>
      <c r="Y23" s="225"/>
      <c r="AB23" s="225"/>
      <c r="AC23" s="224"/>
      <c r="AD23" s="88"/>
      <c r="AG23" s="89"/>
      <c r="AH23" s="89"/>
    </row>
    <row r="24" spans="1:35" ht="15.6">
      <c r="A24" s="221"/>
      <c r="B24" s="197">
        <f>+'Ark1'!C4247</f>
        <v>2024</v>
      </c>
      <c r="C24" s="197">
        <f>+'Ark1'!J4247</f>
        <v>106</v>
      </c>
      <c r="D24" s="197" t="str">
        <f>VLOOKUP(C24,RNR!$A$1:$B$29,2)</f>
        <v>Furuseth</v>
      </c>
      <c r="E24" s="197">
        <f>+'Ark1'!D4247</f>
        <v>2</v>
      </c>
      <c r="F24" s="197" t="str">
        <f>VLOOKUP(E24,RNR!$D$2:$E$13,2)</f>
        <v>Feb</v>
      </c>
      <c r="G24" s="88">
        <f>+'Ark1'!Q4247</f>
        <v>27</v>
      </c>
      <c r="H24" s="89">
        <f>+'Ark1'!R4247</f>
        <v>244</v>
      </c>
      <c r="I24" s="88">
        <f>IF(H24=0,"",'Ark1'!S4247)</f>
        <v>244</v>
      </c>
      <c r="J24" s="82"/>
      <c r="K24" s="171">
        <f>IF(G24=0,"",100*H24/Måned!$G12)</f>
        <v>16.41991924629879</v>
      </c>
      <c r="L24" s="82"/>
      <c r="M24" s="171">
        <f>+IF(H24=0,"",'Ark1'!AA4247)</f>
        <v>31.706371844687744</v>
      </c>
      <c r="N24" s="171">
        <f>+IF(I24=0,"",'Ark1'!AB4247)</f>
        <v>3.5231602131701076</v>
      </c>
      <c r="O24" s="246">
        <f>IF(H24=0,"",'Ark1'!W4247)</f>
        <v>59.852459016393446</v>
      </c>
      <c r="P24" s="171">
        <f>IF(H24=0,"",'Ark1'!X4247)</f>
        <v>162.74576843152235</v>
      </c>
      <c r="Q24" s="245"/>
      <c r="R24" s="171">
        <f>IF(H24=0,"",'Ark1'!AA4247)</f>
        <v>31.706371844687744</v>
      </c>
      <c r="S24" s="171">
        <f>IF(H24=0,"",'Ark1'!AB4247)</f>
        <v>3.5231602131701076</v>
      </c>
      <c r="T24" s="171">
        <f>IF(H24=0,"",'Ark1'!AC4247)</f>
        <v>-56.113697943175474</v>
      </c>
      <c r="U24" s="82"/>
      <c r="V24" s="89">
        <f t="shared" ref="V24:V33" si="3">+(IF(H24=0,"",I24/G24))</f>
        <v>9.0370370370370363</v>
      </c>
      <c r="W24" s="171">
        <f>+'Ark1'!V4247</f>
        <v>5.4221311475409841</v>
      </c>
      <c r="X24" s="221"/>
      <c r="Y24" s="225"/>
      <c r="AB24" s="225"/>
      <c r="AC24" s="247"/>
      <c r="AD24" s="88"/>
      <c r="AF24" s="224"/>
      <c r="AG24" s="88"/>
      <c r="AH24" s="88"/>
      <c r="AI24" s="88"/>
    </row>
    <row r="25" spans="1:35" ht="15.6">
      <c r="A25" s="221"/>
      <c r="B25" s="197">
        <f>+'Ark1'!C4248</f>
        <v>2024</v>
      </c>
      <c r="C25" s="197">
        <f>+'Ark1'!J4248</f>
        <v>106</v>
      </c>
      <c r="D25" s="197" t="str">
        <f>VLOOKUP(C25,RNR!$A$1:$B$29,2)</f>
        <v>Furuseth</v>
      </c>
      <c r="E25" s="197">
        <f>+'Ark1'!D4248</f>
        <v>3</v>
      </c>
      <c r="F25" s="197" t="str">
        <f>VLOOKUP(E25,RNR!$D$2:$E$13,2)</f>
        <v>Mar</v>
      </c>
      <c r="G25" s="88">
        <f>+'Ark1'!Q4248</f>
        <v>25</v>
      </c>
      <c r="H25" s="89">
        <f>+'Ark1'!R4248</f>
        <v>181</v>
      </c>
      <c r="I25" s="88">
        <f>IF(H25=0,"",'Ark1'!S4248)</f>
        <v>181</v>
      </c>
      <c r="J25" s="82"/>
      <c r="K25" s="171">
        <f>IF(G25=0,"",100*H25/Måned!$G13)</f>
        <v>11.624919717405266</v>
      </c>
      <c r="L25" s="82"/>
      <c r="M25" s="171">
        <f>+IF(H25=0,"",'Ark1'!AA4248)</f>
        <v>28.453986284708403</v>
      </c>
      <c r="N25" s="171">
        <f>+IF(I25=0,"",'Ark1'!AB4248)</f>
        <v>3.4270357951796409</v>
      </c>
      <c r="O25" s="246">
        <f>IF(H25=0,"",'Ark1'!W4248)</f>
        <v>60.674033149171251</v>
      </c>
      <c r="P25" s="171">
        <f>IF(H25=0,"",'Ark1'!X4248)</f>
        <v>150.17867511058691</v>
      </c>
      <c r="Q25" s="245"/>
      <c r="R25" s="171">
        <f>IF(H25=0,"",'Ark1'!AA4248)</f>
        <v>28.453986284708403</v>
      </c>
      <c r="S25" s="171">
        <f>IF(H25=0,"",'Ark1'!AB4248)</f>
        <v>3.4270357951796409</v>
      </c>
      <c r="T25" s="171">
        <f>IF(H25=0,"",'Ark1'!AC4248)</f>
        <v>-63.816619787711488</v>
      </c>
      <c r="U25" s="82"/>
      <c r="V25" s="89">
        <f t="shared" si="3"/>
        <v>7.24</v>
      </c>
      <c r="W25" s="171">
        <f>+'Ark1'!V4248</f>
        <v>4.5082872928176805</v>
      </c>
      <c r="X25" s="221"/>
      <c r="Y25" s="225"/>
      <c r="Z25" s="89"/>
      <c r="AB25" s="225"/>
      <c r="AC25" s="247"/>
      <c r="AD25" s="88"/>
      <c r="AE25" s="88"/>
      <c r="AF25" s="88"/>
      <c r="AG25" s="88"/>
      <c r="AH25" s="88"/>
      <c r="AI25" s="88"/>
    </row>
    <row r="26" spans="1:35" ht="15.6">
      <c r="A26" s="221"/>
      <c r="B26" s="197">
        <f>+'Ark1'!C4249</f>
        <v>2024</v>
      </c>
      <c r="C26" s="197">
        <f>+'Ark1'!J4249</f>
        <v>106</v>
      </c>
      <c r="D26" s="197" t="str">
        <f>VLOOKUP(C26,RNR!$A$1:$B$29,2)</f>
        <v>Furuseth</v>
      </c>
      <c r="E26" s="197">
        <f>+'Ark1'!D4249</f>
        <v>4</v>
      </c>
      <c r="F26" s="197" t="str">
        <f>VLOOKUP(E26,RNR!$D$2:$E$13,2)</f>
        <v>Apr</v>
      </c>
      <c r="G26" s="88">
        <f>+'Ark1'!Q4249</f>
        <v>25</v>
      </c>
      <c r="H26" s="89">
        <f>+'Ark1'!R4249</f>
        <v>240</v>
      </c>
      <c r="I26" s="88">
        <f>IF(H26=0,"",'Ark1'!S4249)</f>
        <v>240</v>
      </c>
      <c r="J26" s="82"/>
      <c r="K26" s="171" t="e">
        <f>IF(G26=0,"",100*H26/Måned!$G14)</f>
        <v>#DIV/0!</v>
      </c>
      <c r="L26" s="82"/>
      <c r="M26" s="171">
        <f>+IF(H26=0,"",'Ark1'!AA4249)</f>
        <v>29.851749945797067</v>
      </c>
      <c r="N26" s="171">
        <f>+IF(I26=0,"",'Ark1'!AB4249)</f>
        <v>3.5787858741943794</v>
      </c>
      <c r="O26" s="246">
        <f>IF(H26=0,"",'Ark1'!W4249)</f>
        <v>60.475000000000001</v>
      </c>
      <c r="P26" s="171">
        <f>IF(H26=0,"",'Ark1'!X4249)</f>
        <v>152.62504514265061</v>
      </c>
      <c r="Q26" s="245"/>
      <c r="R26" s="171">
        <f>IF(H26=0,"",'Ark1'!AA4249)</f>
        <v>29.851749945797067</v>
      </c>
      <c r="S26" s="171">
        <f>IF(H26=0,"",'Ark1'!AB4249)</f>
        <v>3.5787858741943794</v>
      </c>
      <c r="T26" s="171">
        <f>IF(H26=0,"",'Ark1'!AC4249)</f>
        <v>-62.164037029188144</v>
      </c>
      <c r="U26" s="82"/>
      <c r="V26" s="89">
        <f t="shared" si="3"/>
        <v>9.6</v>
      </c>
      <c r="W26" s="171">
        <f>+'Ark1'!V4249</f>
        <v>5.0166666666666657</v>
      </c>
      <c r="X26" s="221"/>
      <c r="Y26" s="225"/>
      <c r="Z26" s="89"/>
      <c r="AB26" s="225"/>
      <c r="AC26" s="247"/>
      <c r="AD26" s="88"/>
      <c r="AE26" s="88"/>
      <c r="AF26" s="88"/>
      <c r="AG26" s="88"/>
      <c r="AH26" s="88"/>
      <c r="AI26" s="88"/>
    </row>
    <row r="27" spans="1:35" ht="15.6">
      <c r="A27" s="221"/>
      <c r="B27" s="197">
        <f>+'Ark1'!C4250</f>
        <v>2024</v>
      </c>
      <c r="C27" s="197">
        <f>+'Ark1'!J4250</f>
        <v>106</v>
      </c>
      <c r="D27" s="197" t="str">
        <f>VLOOKUP(C27,RNR!$A$1:$B$29,2)</f>
        <v>Furuseth</v>
      </c>
      <c r="E27" s="197">
        <f>+'Ark1'!D4250</f>
        <v>5</v>
      </c>
      <c r="F27" s="197" t="str">
        <f>VLOOKUP(E27,RNR!$D$2:$E$13,2)</f>
        <v>Mai</v>
      </c>
      <c r="G27" s="88">
        <f>+'Ark1'!Q4250</f>
        <v>0</v>
      </c>
      <c r="H27" s="89">
        <f>+'Ark1'!R4250</f>
        <v>0</v>
      </c>
      <c r="I27" s="88" t="str">
        <f>IF(H27=0,"",'Ark1'!S4250)</f>
        <v/>
      </c>
      <c r="J27" s="82"/>
      <c r="K27" s="171" t="str">
        <f>IF(G27=0,"",100*H27/Måned!$G15)</f>
        <v/>
      </c>
      <c r="L27" s="82"/>
      <c r="M27" s="171" t="str">
        <f>+IF(H27=0,"",'Ark1'!AA4250)</f>
        <v/>
      </c>
      <c r="N27" s="171">
        <f>+IF(I27=0,"",'Ark1'!AB4250)</f>
        <v>0</v>
      </c>
      <c r="O27" s="246" t="str">
        <f>IF(H27=0,"",'Ark1'!W4250)</f>
        <v/>
      </c>
      <c r="P27" s="171" t="str">
        <f>IF(H27=0,"",'Ark1'!X4250)</f>
        <v/>
      </c>
      <c r="Q27" s="245"/>
      <c r="R27" s="171" t="str">
        <f>IF(H27=0,"",'Ark1'!AA4250)</f>
        <v/>
      </c>
      <c r="S27" s="171" t="str">
        <f>IF(H27=0,"",'Ark1'!AB4250)</f>
        <v/>
      </c>
      <c r="T27" s="171" t="str">
        <f>IF(H27=0,"",'Ark1'!AC4250)</f>
        <v/>
      </c>
      <c r="U27" s="82"/>
      <c r="V27" s="89" t="str">
        <f t="shared" si="3"/>
        <v/>
      </c>
      <c r="W27" s="171">
        <f>+'Ark1'!V4250</f>
        <v>0</v>
      </c>
      <c r="X27" s="221"/>
      <c r="Y27" s="225"/>
      <c r="Z27" s="89"/>
      <c r="AB27" s="225"/>
      <c r="AC27" s="247"/>
      <c r="AD27" s="88"/>
      <c r="AE27" s="88"/>
      <c r="AF27" s="88"/>
      <c r="AG27" s="88"/>
      <c r="AH27" s="88"/>
      <c r="AI27" s="88"/>
    </row>
    <row r="28" spans="1:35" ht="15.6">
      <c r="A28" s="221"/>
      <c r="B28" s="197">
        <f>+'Ark1'!C4251</f>
        <v>2024</v>
      </c>
      <c r="C28" s="197">
        <f>+'Ark1'!J4251</f>
        <v>106</v>
      </c>
      <c r="D28" s="197" t="str">
        <f>VLOOKUP(C28,RNR!$A$1:$B$29,2)</f>
        <v>Furuseth</v>
      </c>
      <c r="E28" s="197">
        <f>+'Ark1'!D4251</f>
        <v>6</v>
      </c>
      <c r="F28" s="197" t="str">
        <f>VLOOKUP(E28,RNR!$D$2:$E$13,2)</f>
        <v>Jun</v>
      </c>
      <c r="G28" s="88">
        <f>+'Ark1'!Q4251</f>
        <v>0</v>
      </c>
      <c r="H28" s="89">
        <f>+'Ark1'!R4251</f>
        <v>0</v>
      </c>
      <c r="I28" s="88" t="str">
        <f>IF(H28=0,"",'Ark1'!S4251)</f>
        <v/>
      </c>
      <c r="J28" s="82"/>
      <c r="K28" s="171" t="str">
        <f>IF(G28=0,"",100*H28/Måned!$G16)</f>
        <v/>
      </c>
      <c r="L28" s="82"/>
      <c r="M28" s="171" t="str">
        <f>+IF(H28=0,"",'Ark1'!AA4251)</f>
        <v/>
      </c>
      <c r="N28" s="171">
        <f>+IF(I28=0,"",'Ark1'!AB4251)</f>
        <v>0</v>
      </c>
      <c r="O28" s="246" t="str">
        <f>IF(H28=0,"",'Ark1'!W4251)</f>
        <v/>
      </c>
      <c r="P28" s="171" t="str">
        <f>IF(H28=0,"",'Ark1'!X4251)</f>
        <v/>
      </c>
      <c r="Q28" s="245"/>
      <c r="R28" s="171" t="str">
        <f>IF(H28=0,"",'Ark1'!AA4251)</f>
        <v/>
      </c>
      <c r="S28" s="171" t="str">
        <f>IF(H28=0,"",'Ark1'!AB4251)</f>
        <v/>
      </c>
      <c r="T28" s="171" t="str">
        <f>IF(H28=0,"",'Ark1'!AC4251)</f>
        <v/>
      </c>
      <c r="U28" s="82"/>
      <c r="V28" s="89" t="str">
        <f t="shared" si="3"/>
        <v/>
      </c>
      <c r="W28" s="171">
        <f>+'Ark1'!V4251</f>
        <v>0</v>
      </c>
      <c r="X28" s="221"/>
      <c r="Y28" s="225"/>
      <c r="Z28" s="89"/>
      <c r="AB28" s="225"/>
      <c r="AC28" s="247"/>
      <c r="AD28" s="88"/>
      <c r="AE28" s="88"/>
      <c r="AF28" s="88"/>
      <c r="AG28" s="88"/>
      <c r="AH28" s="88"/>
      <c r="AI28" s="88"/>
    </row>
    <row r="29" spans="1:35" ht="15.6">
      <c r="A29" s="221"/>
      <c r="B29" s="197">
        <f>+'Ark1'!C4252</f>
        <v>2024</v>
      </c>
      <c r="C29" s="197">
        <f>+'Ark1'!J4252</f>
        <v>106</v>
      </c>
      <c r="D29" s="197" t="str">
        <f>VLOOKUP(C29,RNR!$A$1:$B$29,2)</f>
        <v>Furuseth</v>
      </c>
      <c r="E29" s="197">
        <f>+'Ark1'!D4252</f>
        <v>7</v>
      </c>
      <c r="F29" s="197" t="str">
        <f>VLOOKUP(E29,RNR!$D$2:$E$13,2)</f>
        <v>Jul</v>
      </c>
      <c r="G29" s="88">
        <f>+'Ark1'!Q4252</f>
        <v>0</v>
      </c>
      <c r="H29" s="89">
        <f>+'Ark1'!R4252</f>
        <v>0</v>
      </c>
      <c r="I29" s="88" t="str">
        <f>IF(H29=0,"",'Ark1'!S4252)</f>
        <v/>
      </c>
      <c r="J29" s="82"/>
      <c r="K29" s="171" t="str">
        <f>IF(G29=0,"",100*H29/Måned!$G17)</f>
        <v/>
      </c>
      <c r="L29" s="82"/>
      <c r="M29" s="171" t="str">
        <f>+IF(H29=0,"",'Ark1'!AA4252)</f>
        <v/>
      </c>
      <c r="N29" s="171">
        <f>+IF(I29=0,"",'Ark1'!AB4252)</f>
        <v>0</v>
      </c>
      <c r="O29" s="246" t="str">
        <f>IF(H29=0,"",'Ark1'!W4252)</f>
        <v/>
      </c>
      <c r="P29" s="171" t="str">
        <f>IF(H29=0,"",'Ark1'!X4252)</f>
        <v/>
      </c>
      <c r="Q29" s="245"/>
      <c r="R29" s="171" t="str">
        <f>IF(H29=0,"",'Ark1'!AA4252)</f>
        <v/>
      </c>
      <c r="S29" s="171" t="str">
        <f>IF(H29=0,"",'Ark1'!AB4252)</f>
        <v/>
      </c>
      <c r="T29" s="171" t="str">
        <f>IF(H29=0,"",'Ark1'!AC4252)</f>
        <v/>
      </c>
      <c r="U29" s="82"/>
      <c r="V29" s="89" t="str">
        <f t="shared" si="3"/>
        <v/>
      </c>
      <c r="W29" s="171">
        <f>+'Ark1'!V4252</f>
        <v>0</v>
      </c>
      <c r="X29" s="221"/>
      <c r="Y29" s="225"/>
      <c r="Z29" s="89"/>
      <c r="AB29" s="225"/>
      <c r="AC29" s="247"/>
      <c r="AD29" s="88"/>
      <c r="AE29" s="88"/>
      <c r="AF29" s="88"/>
      <c r="AG29" s="88"/>
      <c r="AH29" s="88"/>
      <c r="AI29" s="88"/>
    </row>
    <row r="30" spans="1:35" ht="15.6">
      <c r="A30" s="221"/>
      <c r="B30" s="197">
        <f>+'Ark1'!C4253</f>
        <v>2024</v>
      </c>
      <c r="C30" s="197">
        <f>+'Ark1'!J4253</f>
        <v>106</v>
      </c>
      <c r="D30" s="197" t="str">
        <f>VLOOKUP(C30,RNR!$A$1:$B$29,2)</f>
        <v>Furuseth</v>
      </c>
      <c r="E30" s="197">
        <f>+'Ark1'!D4253</f>
        <v>8</v>
      </c>
      <c r="F30" s="197" t="str">
        <f>VLOOKUP(E30,RNR!$D$2:$E$13,2)</f>
        <v>Aug</v>
      </c>
      <c r="G30" s="88">
        <f>+'Ark1'!Q4253</f>
        <v>0</v>
      </c>
      <c r="H30" s="89">
        <f>+'Ark1'!R4253</f>
        <v>0</v>
      </c>
      <c r="I30" s="88" t="str">
        <f>IF(H30=0,"",'Ark1'!S4253)</f>
        <v/>
      </c>
      <c r="J30" s="82"/>
      <c r="K30" s="171" t="str">
        <f>IF(G30=0,"",100*H30/Måned!$G18)</f>
        <v/>
      </c>
      <c r="L30" s="82"/>
      <c r="M30" s="171" t="str">
        <f>+IF(H30=0,"",'Ark1'!AA4253)</f>
        <v/>
      </c>
      <c r="N30" s="171">
        <f>+IF(I30=0,"",'Ark1'!AB4253)</f>
        <v>0</v>
      </c>
      <c r="O30" s="246" t="str">
        <f>IF(H30=0,"",'Ark1'!W4253)</f>
        <v/>
      </c>
      <c r="P30" s="171" t="str">
        <f>IF(H30=0,"",'Ark1'!X4253)</f>
        <v/>
      </c>
      <c r="Q30" s="245"/>
      <c r="R30" s="171" t="str">
        <f>IF(H30=0,"",'Ark1'!AA4253)</f>
        <v/>
      </c>
      <c r="S30" s="171" t="str">
        <f>IF(H30=0,"",'Ark1'!AB4253)</f>
        <v/>
      </c>
      <c r="T30" s="171" t="str">
        <f>IF(H30=0,"",'Ark1'!AC4253)</f>
        <v/>
      </c>
      <c r="U30" s="82"/>
      <c r="V30" s="89" t="str">
        <f t="shared" si="3"/>
        <v/>
      </c>
      <c r="W30" s="171">
        <f>+'Ark1'!V4253</f>
        <v>0</v>
      </c>
      <c r="X30" s="221"/>
      <c r="Y30" s="225"/>
      <c r="Z30" s="89"/>
      <c r="AB30" s="225"/>
      <c r="AC30" s="247"/>
      <c r="AD30" s="88"/>
      <c r="AE30" s="88"/>
      <c r="AF30" s="88"/>
      <c r="AG30" s="88"/>
      <c r="AH30" s="88"/>
      <c r="AI30" s="88"/>
    </row>
    <row r="31" spans="1:35" ht="15.6">
      <c r="A31" s="221"/>
      <c r="B31" s="197">
        <f>+'Ark1'!C4254</f>
        <v>2024</v>
      </c>
      <c r="C31" s="197">
        <f>+'Ark1'!J4254</f>
        <v>106</v>
      </c>
      <c r="D31" s="197" t="str">
        <f>VLOOKUP(C31,RNR!$A$1:$B$29,2)</f>
        <v>Furuseth</v>
      </c>
      <c r="E31" s="197">
        <f>+'Ark1'!D4254</f>
        <v>9</v>
      </c>
      <c r="F31" s="197" t="str">
        <f>VLOOKUP(E31,RNR!$D$2:$E$13,2)</f>
        <v>Sep</v>
      </c>
      <c r="G31" s="88">
        <f>+'Ark1'!Q4254</f>
        <v>0</v>
      </c>
      <c r="H31" s="89">
        <f>+'Ark1'!R4254</f>
        <v>0</v>
      </c>
      <c r="I31" s="88" t="str">
        <f>IF(H31=0,"",'Ark1'!S4254)</f>
        <v/>
      </c>
      <c r="J31" s="82"/>
      <c r="K31" s="171" t="str">
        <f>IF(G31=0,"",100*H31/Måned!$G19)</f>
        <v/>
      </c>
      <c r="L31" s="82"/>
      <c r="M31" s="171" t="str">
        <f>+IF(H31=0,"",'Ark1'!AA4254)</f>
        <v/>
      </c>
      <c r="N31" s="171">
        <f>+IF(I31=0,"",'Ark1'!AB4254)</f>
        <v>0</v>
      </c>
      <c r="O31" s="246" t="str">
        <f>IF(H31=0,"",'Ark1'!W4254)</f>
        <v/>
      </c>
      <c r="P31" s="171" t="str">
        <f>IF(H31=0,"",'Ark1'!X4254)</f>
        <v/>
      </c>
      <c r="Q31" s="245"/>
      <c r="R31" s="171" t="str">
        <f>IF(H31=0,"",'Ark1'!AA4254)</f>
        <v/>
      </c>
      <c r="S31" s="171" t="str">
        <f>IF(H31=0,"",'Ark1'!AB4254)</f>
        <v/>
      </c>
      <c r="T31" s="171" t="str">
        <f>IF(H31=0,"",'Ark1'!AC4254)</f>
        <v/>
      </c>
      <c r="U31" s="82"/>
      <c r="V31" s="89" t="str">
        <f t="shared" si="3"/>
        <v/>
      </c>
      <c r="W31" s="171">
        <f>+'Ark1'!V4254</f>
        <v>0</v>
      </c>
      <c r="X31" s="221"/>
      <c r="Y31" s="225"/>
      <c r="Z31" s="89"/>
      <c r="AB31" s="225"/>
      <c r="AC31" s="247"/>
      <c r="AD31" s="88"/>
      <c r="AE31" s="88"/>
      <c r="AF31" s="88"/>
      <c r="AG31" s="88"/>
      <c r="AH31" s="88"/>
      <c r="AI31" s="88"/>
    </row>
    <row r="32" spans="1:35" ht="15.6">
      <c r="A32" s="221"/>
      <c r="B32" s="197">
        <f>+'Ark1'!C4255</f>
        <v>2024</v>
      </c>
      <c r="C32" s="197">
        <f>+'Ark1'!J4255</f>
        <v>106</v>
      </c>
      <c r="D32" s="197" t="str">
        <f>VLOOKUP(C32,RNR!$A$1:$B$29,2)</f>
        <v>Furuseth</v>
      </c>
      <c r="E32" s="197">
        <f>+'Ark1'!D4255</f>
        <v>10</v>
      </c>
      <c r="F32" s="197" t="str">
        <f>VLOOKUP(E32,RNR!$D$2:$E$13,2)</f>
        <v>Okt</v>
      </c>
      <c r="G32" s="88">
        <f>+'Ark1'!Q4255</f>
        <v>0</v>
      </c>
      <c r="H32" s="89">
        <f>+'Ark1'!R4255</f>
        <v>0</v>
      </c>
      <c r="I32" s="88" t="str">
        <f>IF(H32=0,"",'Ark1'!S4255)</f>
        <v/>
      </c>
      <c r="J32" s="82"/>
      <c r="K32" s="171" t="str">
        <f>IF(G32=0,"",100*H32/Måned!$G20)</f>
        <v/>
      </c>
      <c r="L32" s="82"/>
      <c r="M32" s="171" t="str">
        <f>+IF(H32=0,"",'Ark1'!AA4255)</f>
        <v/>
      </c>
      <c r="N32" s="171">
        <f>+IF(I32=0,"",'Ark1'!AB4255)</f>
        <v>0</v>
      </c>
      <c r="O32" s="246" t="str">
        <f>IF(H32=0,"",'Ark1'!W4255)</f>
        <v/>
      </c>
      <c r="P32" s="171" t="str">
        <f>IF(H32=0,"",'Ark1'!X4255)</f>
        <v/>
      </c>
      <c r="Q32" s="245"/>
      <c r="R32" s="171" t="str">
        <f>IF(H32=0,"",'Ark1'!AA4255)</f>
        <v/>
      </c>
      <c r="S32" s="171" t="str">
        <f>IF(H32=0,"",'Ark1'!AB4255)</f>
        <v/>
      </c>
      <c r="T32" s="171" t="str">
        <f>IF(H32=0,"",'Ark1'!AC4255)</f>
        <v/>
      </c>
      <c r="U32" s="82"/>
      <c r="V32" s="89" t="str">
        <f t="shared" si="3"/>
        <v/>
      </c>
      <c r="W32" s="171">
        <f>+'Ark1'!V4255</f>
        <v>0</v>
      </c>
      <c r="X32" s="221"/>
      <c r="Y32" s="225"/>
      <c r="Z32" s="89"/>
      <c r="AB32" s="225"/>
      <c r="AC32" s="247"/>
      <c r="AD32" s="88"/>
      <c r="AE32" s="88"/>
      <c r="AF32" s="88"/>
      <c r="AG32" s="88"/>
      <c r="AH32" s="88"/>
      <c r="AI32" s="88"/>
    </row>
    <row r="33" spans="1:35" ht="15.6">
      <c r="A33" s="221"/>
      <c r="B33" s="197">
        <f>+'Ark1'!C4256</f>
        <v>2024</v>
      </c>
      <c r="C33" s="197">
        <f>+'Ark1'!J4256</f>
        <v>106</v>
      </c>
      <c r="D33" s="197" t="str">
        <f>VLOOKUP(C33,RNR!$A$1:$B$29,2)</f>
        <v>Furuseth</v>
      </c>
      <c r="E33" s="197">
        <f>+'Ark1'!D4256</f>
        <v>11</v>
      </c>
      <c r="F33" s="197" t="str">
        <f>VLOOKUP(E33,RNR!$D$2:$E$13,2)</f>
        <v>Nov</v>
      </c>
      <c r="G33" s="88">
        <f>+'Ark1'!Q4256</f>
        <v>0</v>
      </c>
      <c r="H33" s="89">
        <f>+'Ark1'!R4256</f>
        <v>0</v>
      </c>
      <c r="I33" s="88" t="str">
        <f>IF(H33=0,"",'Ark1'!S4256)</f>
        <v/>
      </c>
      <c r="J33" s="82"/>
      <c r="K33" s="171" t="str">
        <f>IF(G33=0,"",100*H33/Måned!$G20)</f>
        <v/>
      </c>
      <c r="L33" s="82"/>
      <c r="M33" s="171" t="str">
        <f>+IF(H33=0,"",'Ark1'!AA4256)</f>
        <v/>
      </c>
      <c r="N33" s="171">
        <f>+IF(I33=0,"",'Ark1'!AB4256)</f>
        <v>0</v>
      </c>
      <c r="O33" s="246" t="str">
        <f>IF(H33=0,"",'Ark1'!W4256)</f>
        <v/>
      </c>
      <c r="P33" s="171" t="str">
        <f>IF(H33=0,"",'Ark1'!X4256)</f>
        <v/>
      </c>
      <c r="Q33" s="245"/>
      <c r="R33" s="171" t="str">
        <f>IF(H33=0,"",'Ark1'!AA4256)</f>
        <v/>
      </c>
      <c r="S33" s="171" t="str">
        <f>IF(H33=0,"",'Ark1'!AB4256)</f>
        <v/>
      </c>
      <c r="T33" s="171" t="str">
        <f>IF(H33=0,"",'Ark1'!AC4256)</f>
        <v/>
      </c>
      <c r="U33" s="82"/>
      <c r="V33" s="89" t="str">
        <f t="shared" si="3"/>
        <v/>
      </c>
      <c r="W33" s="171">
        <f>+'Ark1'!V4256</f>
        <v>0</v>
      </c>
      <c r="X33" s="221"/>
      <c r="Y33" s="225"/>
      <c r="Z33" s="89"/>
      <c r="AB33" s="225"/>
      <c r="AC33" s="247"/>
      <c r="AD33" s="88"/>
      <c r="AE33" s="88"/>
      <c r="AF33" s="88"/>
      <c r="AG33" s="88"/>
      <c r="AH33" s="88"/>
      <c r="AI33" s="88"/>
    </row>
    <row r="34" spans="1:35" ht="15.6">
      <c r="A34" s="221"/>
      <c r="B34" s="197">
        <f>+'Ark1'!C4257</f>
        <v>2024</v>
      </c>
      <c r="C34" s="197">
        <f>+'Ark1'!J4257</f>
        <v>106</v>
      </c>
      <c r="D34" s="197" t="str">
        <f>VLOOKUP(C34,RNR!$A$1:$B$29,2)</f>
        <v>Furuseth</v>
      </c>
      <c r="E34" s="197">
        <f>+'Ark1'!D4257</f>
        <v>12</v>
      </c>
      <c r="F34" s="197" t="str">
        <f>VLOOKUP(E34,RNR!$D$2:$E$13,2)</f>
        <v>Des</v>
      </c>
      <c r="G34" s="88">
        <f>+'Ark1'!Q4257</f>
        <v>0</v>
      </c>
      <c r="H34" s="89">
        <f>+'Ark1'!R4257</f>
        <v>0</v>
      </c>
      <c r="I34" s="88" t="str">
        <f>IF(H34=0,"",'Ark1'!S4257)</f>
        <v/>
      </c>
      <c r="J34" s="82"/>
      <c r="K34" s="171" t="str">
        <f>IF(G34=0,"",100*H34/Måned!$G20)</f>
        <v/>
      </c>
      <c r="L34" s="82"/>
      <c r="M34" s="171" t="str">
        <f>+IF(H34=0,"",'Ark1'!AA4257)</f>
        <v/>
      </c>
      <c r="N34" s="171">
        <f>+IF(I34=0,"",'Ark1'!AB4257)</f>
        <v>0</v>
      </c>
      <c r="O34" s="246" t="str">
        <f>IF(H34=0,"",'Ark1'!W4257)</f>
        <v/>
      </c>
      <c r="P34" s="171" t="str">
        <f>IF(H34=0,"",'Ark1'!X4257)</f>
        <v/>
      </c>
      <c r="Q34" s="245"/>
      <c r="R34" s="171" t="str">
        <f>IF(H34=0,"",'Ark1'!AA4257)</f>
        <v/>
      </c>
      <c r="S34" s="171" t="str">
        <f>IF(H34=0,"",'Ark1'!AB4257)</f>
        <v/>
      </c>
      <c r="T34" s="171" t="str">
        <f>IF(H34=0,"",'Ark1'!AC4257)</f>
        <v/>
      </c>
      <c r="U34" s="82"/>
      <c r="V34" s="89" t="str">
        <f t="shared" ref="V34:V46" si="4">+(IF(H34=0,"",I34/G34))</f>
        <v/>
      </c>
      <c r="W34" s="171">
        <f>+'Ark1'!V4257</f>
        <v>0</v>
      </c>
      <c r="X34" s="221"/>
      <c r="Y34" s="224"/>
      <c r="Z34" s="247"/>
      <c r="AB34" s="225"/>
      <c r="AC34" s="88"/>
      <c r="AD34" s="88"/>
      <c r="AE34" s="88"/>
      <c r="AF34" s="88"/>
      <c r="AG34" s="88"/>
      <c r="AH34" s="88"/>
      <c r="AI34" s="88"/>
    </row>
    <row r="35" spans="1:35" ht="15.6">
      <c r="A35" s="221"/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2"/>
      <c r="X35" s="221"/>
      <c r="Y35" s="225"/>
      <c r="Z35" s="89"/>
      <c r="AB35" s="225"/>
      <c r="AC35" s="247"/>
      <c r="AD35" s="88"/>
      <c r="AE35" s="88"/>
      <c r="AF35" s="88"/>
      <c r="AG35" s="88"/>
      <c r="AH35" s="88"/>
      <c r="AI35" s="88"/>
    </row>
    <row r="36" spans="1:35" ht="15.6">
      <c r="A36" s="221"/>
      <c r="B36" s="197">
        <f>+'Ark1'!C4258</f>
        <v>2024</v>
      </c>
      <c r="C36" s="197">
        <f>+'Ark1'!J4258</f>
        <v>109</v>
      </c>
      <c r="D36" s="197" t="str">
        <f>VLOOKUP(C36,RNR!$A$1:$B$29,2)</f>
        <v>Tønsberg</v>
      </c>
      <c r="E36" s="197">
        <f>+'Ark1'!D4258</f>
        <v>1</v>
      </c>
      <c r="F36" s="197" t="str">
        <f>VLOOKUP(E36,RNR!$D$2:$E$13,2)</f>
        <v>Jan</v>
      </c>
      <c r="G36" s="88">
        <f>+'Ark1'!Q4258</f>
        <v>0</v>
      </c>
      <c r="H36" s="89">
        <f>+'Ark1'!R4258</f>
        <v>0</v>
      </c>
      <c r="I36" s="88" t="str">
        <f>IF(H36=0,"",'Ark1'!S4258)</f>
        <v/>
      </c>
      <c r="J36" s="82"/>
      <c r="K36" s="171" t="str">
        <f>IF(G36=0,"",100*H36/Måned!$G20)</f>
        <v/>
      </c>
      <c r="L36" s="82"/>
      <c r="M36" s="171" t="str">
        <f>+IF(H36=0,"",'Ark1'!AA4258)</f>
        <v/>
      </c>
      <c r="N36" s="171">
        <f>+IF(I36=0,"",'Ark1'!AB4258)</f>
        <v>0</v>
      </c>
      <c r="O36" s="246" t="str">
        <f>IF(H36=0,"",'Ark1'!W4258)</f>
        <v/>
      </c>
      <c r="P36" s="171" t="str">
        <f>IF(H36=0,"",'Ark1'!X4258)</f>
        <v/>
      </c>
      <c r="Q36" s="245"/>
      <c r="R36" s="171" t="str">
        <f>IF(H36=0,"",'Ark1'!AA4258)</f>
        <v/>
      </c>
      <c r="S36" s="171" t="str">
        <f>IF(H36=0,"",'Ark1'!AB4258)</f>
        <v/>
      </c>
      <c r="T36" s="171" t="str">
        <f>IF(H36=0,"",'Ark1'!AC4258)</f>
        <v/>
      </c>
      <c r="U36" s="82"/>
      <c r="V36" s="89" t="str">
        <f t="shared" si="4"/>
        <v/>
      </c>
      <c r="W36" s="171">
        <f>+'Ark1'!V4258</f>
        <v>0</v>
      </c>
      <c r="X36" s="221"/>
      <c r="Y36" s="87"/>
      <c r="Z36" s="87"/>
      <c r="AB36" s="225"/>
      <c r="AC36" s="224"/>
      <c r="AD36" s="88"/>
      <c r="AE36" s="88"/>
      <c r="AF36" s="88"/>
      <c r="AG36" s="88"/>
      <c r="AH36" s="88"/>
      <c r="AI36" s="88"/>
    </row>
    <row r="37" spans="1:35" ht="15.6">
      <c r="A37" s="221"/>
      <c r="B37" s="197">
        <f>+'Ark1'!C4259</f>
        <v>2024</v>
      </c>
      <c r="C37" s="197">
        <f>+'Ark1'!J4259</f>
        <v>109</v>
      </c>
      <c r="D37" s="197" t="str">
        <f>VLOOKUP(C37,RNR!$A$1:$B$29,2)</f>
        <v>Tønsberg</v>
      </c>
      <c r="E37" s="197">
        <f>+'Ark1'!D4259</f>
        <v>2</v>
      </c>
      <c r="F37" s="197" t="str">
        <f>VLOOKUP(E37,RNR!$D$2:$E$13,2)</f>
        <v>Feb</v>
      </c>
      <c r="G37" s="88">
        <f>+'Ark1'!Q4259</f>
        <v>0</v>
      </c>
      <c r="H37" s="89">
        <f>+'Ark1'!R4259</f>
        <v>0</v>
      </c>
      <c r="I37" s="88" t="str">
        <f>IF(H37=0,"",'Ark1'!S4259)</f>
        <v/>
      </c>
      <c r="J37" s="82"/>
      <c r="K37" s="171" t="str">
        <f>IF(G37=0,"",100*H37/Måned!$G12)</f>
        <v/>
      </c>
      <c r="L37" s="82"/>
      <c r="M37" s="171" t="str">
        <f>+IF(H37=0,"",'Ark1'!AA4259)</f>
        <v/>
      </c>
      <c r="N37" s="171">
        <f>+IF(I37=0,"",'Ark1'!AB4259)</f>
        <v>0</v>
      </c>
      <c r="O37" s="246" t="str">
        <f>IF(H37=0,"",'Ark1'!W4259)</f>
        <v/>
      </c>
      <c r="P37" s="171" t="str">
        <f>IF(H37=0,"",'Ark1'!X4259)</f>
        <v/>
      </c>
      <c r="Q37" s="245"/>
      <c r="R37" s="171" t="str">
        <f>IF(H37=0,"",'Ark1'!AA4259)</f>
        <v/>
      </c>
      <c r="S37" s="171" t="str">
        <f>IF(H37=0,"",'Ark1'!AB4259)</f>
        <v/>
      </c>
      <c r="T37" s="171" t="str">
        <f>IF(H37=0,"",'Ark1'!AC4259)</f>
        <v/>
      </c>
      <c r="U37" s="82"/>
      <c r="V37" s="89" t="str">
        <f t="shared" si="4"/>
        <v/>
      </c>
      <c r="W37" s="171">
        <f>+'Ark1'!V4259</f>
        <v>0</v>
      </c>
      <c r="X37" s="221"/>
      <c r="Y37" s="225"/>
      <c r="Z37" s="87"/>
      <c r="AB37" s="225"/>
      <c r="AC37" s="224"/>
      <c r="AD37" s="88"/>
      <c r="AE37" s="88"/>
      <c r="AF37" s="88"/>
      <c r="AG37" s="88"/>
      <c r="AH37" s="88"/>
      <c r="AI37" s="88"/>
    </row>
    <row r="38" spans="1:35" ht="15.6">
      <c r="A38" s="221"/>
      <c r="B38" s="197">
        <f>+'Ark1'!C4260</f>
        <v>2024</v>
      </c>
      <c r="C38" s="197">
        <f>+'Ark1'!J4260</f>
        <v>109</v>
      </c>
      <c r="D38" s="197" t="str">
        <f>VLOOKUP(C38,RNR!$A$1:$B$29,2)</f>
        <v>Tønsberg</v>
      </c>
      <c r="E38" s="197">
        <f>+'Ark1'!D4260</f>
        <v>3</v>
      </c>
      <c r="F38" s="197" t="str">
        <f>VLOOKUP(E38,RNR!$D$2:$E$13,2)</f>
        <v>Mar</v>
      </c>
      <c r="G38" s="88">
        <f>+'Ark1'!Q4260</f>
        <v>1</v>
      </c>
      <c r="H38" s="89">
        <f>+'Ark1'!R4260</f>
        <v>1</v>
      </c>
      <c r="I38" s="88">
        <f>IF(H38=0,"",'Ark1'!S4260)</f>
        <v>1</v>
      </c>
      <c r="J38" s="82"/>
      <c r="K38" s="171">
        <f>IF(G38=0,"",100*H38/Måned!$G13)</f>
        <v>6.4226075786769435E-2</v>
      </c>
      <c r="L38" s="82"/>
      <c r="M38" s="171">
        <f>+IF(H38=0,"",'Ark1'!AA4260)</f>
        <v>0</v>
      </c>
      <c r="N38" s="171">
        <f>+IF(I38=0,"",'Ark1'!AB4260)</f>
        <v>0</v>
      </c>
      <c r="O38" s="246">
        <f>IF(H38=0,"",'Ark1'!W4260)</f>
        <v>53</v>
      </c>
      <c r="P38" s="171">
        <f>IF(H38=0,"",'Ark1'!X4260)</f>
        <v>308.97074756229688</v>
      </c>
      <c r="Q38" s="245"/>
      <c r="R38" s="171">
        <f>IF(H38=0,"",'Ark1'!AA4260)</f>
        <v>0</v>
      </c>
      <c r="S38" s="171">
        <f>IF(H38=0,"",'Ark1'!AB4260)</f>
        <v>0</v>
      </c>
      <c r="T38" s="171">
        <f>IF(H38=0,"",'Ark1'!AC4260)</f>
        <v>0</v>
      </c>
      <c r="U38" s="82"/>
      <c r="V38" s="89">
        <f t="shared" si="4"/>
        <v>1</v>
      </c>
      <c r="W38" s="171">
        <f>+'Ark1'!V4260</f>
        <v>11</v>
      </c>
      <c r="X38" s="221"/>
      <c r="Y38" s="225"/>
      <c r="Z38" s="87"/>
      <c r="AB38" s="225"/>
      <c r="AC38" s="224"/>
      <c r="AD38" s="88"/>
      <c r="AE38" s="88"/>
      <c r="AF38" s="88"/>
      <c r="AG38" s="88"/>
      <c r="AH38" s="88"/>
      <c r="AI38" s="88"/>
    </row>
    <row r="39" spans="1:35" ht="15.6">
      <c r="A39" s="221"/>
      <c r="B39" s="197">
        <f>+'Ark1'!C4261</f>
        <v>2024</v>
      </c>
      <c r="C39" s="197">
        <f>+'Ark1'!J4261</f>
        <v>109</v>
      </c>
      <c r="D39" s="197" t="str">
        <f>VLOOKUP(C39,RNR!$A$1:$B$29,2)</f>
        <v>Tønsberg</v>
      </c>
      <c r="E39" s="197">
        <f>+'Ark1'!D4261</f>
        <v>4</v>
      </c>
      <c r="F39" s="197" t="str">
        <f>VLOOKUP(E39,RNR!$D$2:$E$13,2)</f>
        <v>Apr</v>
      </c>
      <c r="G39" s="88">
        <f>+'Ark1'!Q4261</f>
        <v>0</v>
      </c>
      <c r="H39" s="89">
        <f>+'Ark1'!R4261</f>
        <v>0</v>
      </c>
      <c r="I39" s="88" t="str">
        <f>IF(H39=0,"",'Ark1'!S4261)</f>
        <v/>
      </c>
      <c r="J39" s="82"/>
      <c r="K39" s="171" t="str">
        <f>IF(G39=0,"",100*H39/Måned!$G14)</f>
        <v/>
      </c>
      <c r="L39" s="82"/>
      <c r="M39" s="171" t="str">
        <f>+IF(H39=0,"",'Ark1'!AA4261)</f>
        <v/>
      </c>
      <c r="N39" s="171">
        <f>+IF(I39=0,"",'Ark1'!AB4261)</f>
        <v>0</v>
      </c>
      <c r="O39" s="246" t="str">
        <f>IF(H39=0,"",'Ark1'!W4261)</f>
        <v/>
      </c>
      <c r="P39" s="171" t="str">
        <f>IF(H39=0,"",'Ark1'!X4261)</f>
        <v/>
      </c>
      <c r="Q39" s="245"/>
      <c r="R39" s="171" t="str">
        <f>IF(H39=0,"",'Ark1'!AA4261)</f>
        <v/>
      </c>
      <c r="S39" s="171" t="str">
        <f>IF(H39=0,"",'Ark1'!AB4261)</f>
        <v/>
      </c>
      <c r="T39" s="171" t="str">
        <f>IF(H39=0,"",'Ark1'!AC4261)</f>
        <v/>
      </c>
      <c r="U39" s="82"/>
      <c r="V39" s="89" t="str">
        <f t="shared" si="4"/>
        <v/>
      </c>
      <c r="W39" s="171">
        <f>+'Ark1'!V4261</f>
        <v>0</v>
      </c>
      <c r="X39" s="221"/>
      <c r="Y39" s="225"/>
      <c r="Z39" s="87"/>
      <c r="AB39" s="225"/>
      <c r="AC39" s="224"/>
      <c r="AD39" s="88"/>
      <c r="AE39" s="88"/>
      <c r="AF39" s="88"/>
      <c r="AG39" s="88"/>
      <c r="AH39" s="88"/>
      <c r="AI39" s="88"/>
    </row>
    <row r="40" spans="1:35" ht="15.6">
      <c r="A40" s="221"/>
      <c r="B40" s="197">
        <f>+'Ark1'!C4262</f>
        <v>2024</v>
      </c>
      <c r="C40" s="197">
        <f>+'Ark1'!J4262</f>
        <v>109</v>
      </c>
      <c r="D40" s="197" t="str">
        <f>VLOOKUP(C40,RNR!$A$1:$B$29,2)</f>
        <v>Tønsberg</v>
      </c>
      <c r="E40" s="197">
        <f>+'Ark1'!D4262</f>
        <v>5</v>
      </c>
      <c r="F40" s="197" t="str">
        <f>VLOOKUP(E40,RNR!$D$2:$E$13,2)</f>
        <v>Mai</v>
      </c>
      <c r="G40" s="88">
        <f>+'Ark1'!Q4262</f>
        <v>0</v>
      </c>
      <c r="H40" s="89">
        <f>+'Ark1'!R4262</f>
        <v>0</v>
      </c>
      <c r="I40" s="88" t="str">
        <f>IF(H40=0,"",'Ark1'!S4262)</f>
        <v/>
      </c>
      <c r="J40" s="82"/>
      <c r="K40" s="171" t="str">
        <f>IF(G40=0,"",100*H40/Måned!$G15)</f>
        <v/>
      </c>
      <c r="L40" s="82"/>
      <c r="M40" s="171" t="str">
        <f>+IF(H40=0,"",'Ark1'!AA4262)</f>
        <v/>
      </c>
      <c r="N40" s="171">
        <f>+IF(I40=0,"",'Ark1'!AB4262)</f>
        <v>0</v>
      </c>
      <c r="O40" s="246" t="str">
        <f>IF(H40=0,"",'Ark1'!W4262)</f>
        <v/>
      </c>
      <c r="P40" s="171" t="str">
        <f>IF(H40=0,"",'Ark1'!X4262)</f>
        <v/>
      </c>
      <c r="Q40" s="245"/>
      <c r="R40" s="171" t="str">
        <f>IF(H40=0,"",'Ark1'!AA4262)</f>
        <v/>
      </c>
      <c r="S40" s="171" t="str">
        <f>IF(H40=0,"",'Ark1'!AB4262)</f>
        <v/>
      </c>
      <c r="T40" s="171" t="str">
        <f>IF(H40=0,"",'Ark1'!AC4262)</f>
        <v/>
      </c>
      <c r="U40" s="82"/>
      <c r="V40" s="89" t="str">
        <f t="shared" si="4"/>
        <v/>
      </c>
      <c r="W40" s="171">
        <f>+'Ark1'!V4262</f>
        <v>0</v>
      </c>
      <c r="X40" s="221"/>
      <c r="Y40" s="225"/>
      <c r="Z40" s="87"/>
      <c r="AB40" s="225"/>
      <c r="AC40" s="224"/>
      <c r="AD40" s="88"/>
      <c r="AE40" s="88"/>
      <c r="AF40" s="88"/>
      <c r="AG40" s="88"/>
      <c r="AH40" s="88"/>
      <c r="AI40" s="88"/>
    </row>
    <row r="41" spans="1:35" ht="15.6">
      <c r="A41" s="221"/>
      <c r="B41" s="197">
        <f>+'Ark1'!C4263</f>
        <v>2024</v>
      </c>
      <c r="C41" s="197">
        <f>+'Ark1'!J4263</f>
        <v>109</v>
      </c>
      <c r="D41" s="197" t="str">
        <f>VLOOKUP(C41,RNR!$A$1:$B$29,2)</f>
        <v>Tønsberg</v>
      </c>
      <c r="E41" s="197">
        <f>+'Ark1'!D4263</f>
        <v>6</v>
      </c>
      <c r="F41" s="197" t="str">
        <f>VLOOKUP(E41,RNR!$D$2:$E$13,2)</f>
        <v>Jun</v>
      </c>
      <c r="G41" s="88">
        <f>+'Ark1'!Q4263</f>
        <v>0</v>
      </c>
      <c r="H41" s="89">
        <f>+'Ark1'!R4263</f>
        <v>0</v>
      </c>
      <c r="I41" s="88" t="str">
        <f>IF(H41=0,"",'Ark1'!S4263)</f>
        <v/>
      </c>
      <c r="J41" s="82"/>
      <c r="K41" s="171" t="str">
        <f>IF(G41=0,"",100*H41/Måned!$G16)</f>
        <v/>
      </c>
      <c r="L41" s="82"/>
      <c r="M41" s="171" t="str">
        <f>+IF(H41=0,"",'Ark1'!AA4263)</f>
        <v/>
      </c>
      <c r="N41" s="171">
        <f>+IF(I41=0,"",'Ark1'!AB4263)</f>
        <v>0</v>
      </c>
      <c r="O41" s="246" t="str">
        <f>IF(H41=0,"",'Ark1'!W4263)</f>
        <v/>
      </c>
      <c r="P41" s="171" t="str">
        <f>IF(H41=0,"",'Ark1'!X4263)</f>
        <v/>
      </c>
      <c r="Q41" s="245"/>
      <c r="R41" s="171" t="str">
        <f>IF(H41=0,"",'Ark1'!AA4263)</f>
        <v/>
      </c>
      <c r="S41" s="171" t="str">
        <f>IF(H41=0,"",'Ark1'!AB4263)</f>
        <v/>
      </c>
      <c r="T41" s="171" t="str">
        <f>IF(H41=0,"",'Ark1'!AC4263)</f>
        <v/>
      </c>
      <c r="U41" s="82"/>
      <c r="V41" s="89" t="str">
        <f t="shared" si="4"/>
        <v/>
      </c>
      <c r="W41" s="171">
        <f>+'Ark1'!V4263</f>
        <v>0</v>
      </c>
      <c r="X41" s="221"/>
      <c r="Y41" s="225"/>
      <c r="Z41" s="87"/>
      <c r="AB41" s="225"/>
      <c r="AC41" s="224"/>
      <c r="AD41" s="88"/>
      <c r="AE41" s="88"/>
      <c r="AF41" s="88"/>
      <c r="AG41" s="88"/>
      <c r="AH41" s="88"/>
      <c r="AI41" s="88"/>
    </row>
    <row r="42" spans="1:35" ht="15.6">
      <c r="A42" s="221"/>
      <c r="B42" s="197">
        <f>+'Ark1'!C4264</f>
        <v>2024</v>
      </c>
      <c r="C42" s="197">
        <f>+'Ark1'!J4264</f>
        <v>109</v>
      </c>
      <c r="D42" s="197" t="str">
        <f>VLOOKUP(C42,RNR!$A$1:$B$29,2)</f>
        <v>Tønsberg</v>
      </c>
      <c r="E42" s="197">
        <f>+'Ark1'!D4264</f>
        <v>7</v>
      </c>
      <c r="F42" s="197" t="str">
        <f>VLOOKUP(E42,RNR!$D$2:$E$13,2)</f>
        <v>Jul</v>
      </c>
      <c r="G42" s="88">
        <f>+'Ark1'!Q4264</f>
        <v>0</v>
      </c>
      <c r="H42" s="89">
        <f>+'Ark1'!R4264</f>
        <v>0</v>
      </c>
      <c r="I42" s="88" t="str">
        <f>IF(H42=0,"",'Ark1'!S4264)</f>
        <v/>
      </c>
      <c r="J42" s="82"/>
      <c r="K42" s="171" t="str">
        <f>IF(G42=0,"",100*H42/Måned!$G17)</f>
        <v/>
      </c>
      <c r="L42" s="82"/>
      <c r="M42" s="171" t="str">
        <f>+IF(H42=0,"",'Ark1'!AA4264)</f>
        <v/>
      </c>
      <c r="N42" s="171">
        <f>+IF(I42=0,"",'Ark1'!AB4264)</f>
        <v>0</v>
      </c>
      <c r="O42" s="246" t="str">
        <f>IF(H42=0,"",'Ark1'!W4264)</f>
        <v/>
      </c>
      <c r="P42" s="171" t="str">
        <f>IF(H42=0,"",'Ark1'!X4264)</f>
        <v/>
      </c>
      <c r="Q42" s="245"/>
      <c r="R42" s="171" t="str">
        <f>IF(H42=0,"",'Ark1'!AA4264)</f>
        <v/>
      </c>
      <c r="S42" s="171" t="str">
        <f>IF(H42=0,"",'Ark1'!AB4264)</f>
        <v/>
      </c>
      <c r="T42" s="171" t="str">
        <f>IF(H42=0,"",'Ark1'!AC4264)</f>
        <v/>
      </c>
      <c r="U42" s="82"/>
      <c r="V42" s="89" t="str">
        <f t="shared" si="4"/>
        <v/>
      </c>
      <c r="W42" s="171">
        <f>+'Ark1'!V4264</f>
        <v>0</v>
      </c>
      <c r="X42" s="221"/>
      <c r="Y42" s="225"/>
      <c r="Z42" s="87"/>
      <c r="AB42" s="225"/>
      <c r="AC42" s="224"/>
      <c r="AD42" s="88"/>
      <c r="AE42" s="88"/>
      <c r="AF42" s="88"/>
      <c r="AG42" s="88"/>
      <c r="AH42" s="88"/>
      <c r="AI42" s="88"/>
    </row>
    <row r="43" spans="1:35" ht="15.6">
      <c r="A43" s="221"/>
      <c r="B43" s="197">
        <f>+'Ark1'!C4265</f>
        <v>2024</v>
      </c>
      <c r="C43" s="197">
        <f>+'Ark1'!J4265</f>
        <v>109</v>
      </c>
      <c r="D43" s="197" t="str">
        <f>VLOOKUP(C43,RNR!$A$1:$B$29,2)</f>
        <v>Tønsberg</v>
      </c>
      <c r="E43" s="197">
        <f>+'Ark1'!D4265</f>
        <v>8</v>
      </c>
      <c r="F43" s="197" t="str">
        <f>VLOOKUP(E43,RNR!$D$2:$E$13,2)</f>
        <v>Aug</v>
      </c>
      <c r="G43" s="88">
        <f>+'Ark1'!Q4265</f>
        <v>0</v>
      </c>
      <c r="H43" s="89">
        <f>+'Ark1'!R4265</f>
        <v>0</v>
      </c>
      <c r="I43" s="88" t="str">
        <f>IF(H43=0,"",'Ark1'!S4265)</f>
        <v/>
      </c>
      <c r="J43" s="82"/>
      <c r="K43" s="171" t="str">
        <f>IF(G43=0,"",100*H43/Måned!$G18)</f>
        <v/>
      </c>
      <c r="L43" s="82"/>
      <c r="M43" s="171" t="str">
        <f>+IF(H43=0,"",'Ark1'!AA4265)</f>
        <v/>
      </c>
      <c r="N43" s="171">
        <f>+IF(I43=0,"",'Ark1'!AB4265)</f>
        <v>0</v>
      </c>
      <c r="O43" s="246" t="str">
        <f>IF(H43=0,"",'Ark1'!W4265)</f>
        <v/>
      </c>
      <c r="P43" s="171" t="str">
        <f>IF(H43=0,"",'Ark1'!X4265)</f>
        <v/>
      </c>
      <c r="Q43" s="245"/>
      <c r="R43" s="171" t="str">
        <f>IF(H43=0,"",'Ark1'!AA4265)</f>
        <v/>
      </c>
      <c r="S43" s="171" t="str">
        <f>IF(H43=0,"",'Ark1'!AB4265)</f>
        <v/>
      </c>
      <c r="T43" s="171" t="str">
        <f>IF(H43=0,"",'Ark1'!AC4265)</f>
        <v/>
      </c>
      <c r="U43" s="82"/>
      <c r="V43" s="89" t="str">
        <f t="shared" si="4"/>
        <v/>
      </c>
      <c r="W43" s="171">
        <f>+'Ark1'!V4265</f>
        <v>0</v>
      </c>
      <c r="X43" s="221"/>
      <c r="Y43" s="225"/>
      <c r="Z43" s="87"/>
      <c r="AB43" s="225"/>
      <c r="AC43" s="224"/>
      <c r="AD43" s="88"/>
      <c r="AE43" s="88"/>
      <c r="AF43" s="88"/>
      <c r="AG43" s="88"/>
      <c r="AH43" s="88"/>
      <c r="AI43" s="88"/>
    </row>
    <row r="44" spans="1:35" ht="15.6">
      <c r="A44" s="221"/>
      <c r="B44" s="197">
        <f>+'Ark1'!C4266</f>
        <v>2024</v>
      </c>
      <c r="C44" s="197">
        <f>+'Ark1'!J4266</f>
        <v>109</v>
      </c>
      <c r="D44" s="197" t="str">
        <f>VLOOKUP(C44,RNR!$A$1:$B$29,2)</f>
        <v>Tønsberg</v>
      </c>
      <c r="E44" s="197">
        <f>+'Ark1'!D4266</f>
        <v>9</v>
      </c>
      <c r="F44" s="197" t="str">
        <f>VLOOKUP(E44,RNR!$D$2:$E$13,2)</f>
        <v>Sep</v>
      </c>
      <c r="G44" s="88">
        <f>+'Ark1'!Q4266</f>
        <v>0</v>
      </c>
      <c r="H44" s="89">
        <f>+'Ark1'!R4266</f>
        <v>0</v>
      </c>
      <c r="I44" s="88" t="str">
        <f>IF(H44=0,"",'Ark1'!S4266)</f>
        <v/>
      </c>
      <c r="J44" s="82"/>
      <c r="K44" s="171" t="str">
        <f>IF(G44=0,"",100*H44/Måned!$G19)</f>
        <v/>
      </c>
      <c r="L44" s="82"/>
      <c r="M44" s="171" t="str">
        <f>+IF(H44=0,"",'Ark1'!AA4266)</f>
        <v/>
      </c>
      <c r="N44" s="171">
        <f>+IF(I44=0,"",'Ark1'!AB4266)</f>
        <v>0</v>
      </c>
      <c r="O44" s="246" t="str">
        <f>IF(H44=0,"",'Ark1'!W4266)</f>
        <v/>
      </c>
      <c r="P44" s="171" t="str">
        <f>IF(H44=0,"",'Ark1'!X4266)</f>
        <v/>
      </c>
      <c r="Q44" s="245"/>
      <c r="R44" s="171" t="str">
        <f>IF(H44=0,"",'Ark1'!AA4266)</f>
        <v/>
      </c>
      <c r="S44" s="171" t="str">
        <f>IF(H44=0,"",'Ark1'!AB4266)</f>
        <v/>
      </c>
      <c r="T44" s="171" t="str">
        <f>IF(H44=0,"",'Ark1'!AC4266)</f>
        <v/>
      </c>
      <c r="U44" s="82"/>
      <c r="V44" s="89" t="str">
        <f t="shared" si="4"/>
        <v/>
      </c>
      <c r="W44" s="171">
        <f>+'Ark1'!V4266</f>
        <v>0</v>
      </c>
      <c r="X44" s="221"/>
      <c r="Y44" s="225"/>
      <c r="Z44" s="87"/>
      <c r="AB44" s="225"/>
      <c r="AC44" s="224"/>
      <c r="AD44" s="88"/>
      <c r="AE44" s="88"/>
      <c r="AF44" s="88"/>
      <c r="AG44" s="88"/>
      <c r="AH44" s="88"/>
      <c r="AI44" s="88"/>
    </row>
    <row r="45" spans="1:35" ht="15.6">
      <c r="A45" s="221"/>
      <c r="B45" s="197">
        <f>+'Ark1'!C4267</f>
        <v>2024</v>
      </c>
      <c r="C45" s="197">
        <f>+'Ark1'!J4267</f>
        <v>109</v>
      </c>
      <c r="D45" s="197" t="str">
        <f>VLOOKUP(C45,RNR!$A$1:$B$29,2)</f>
        <v>Tønsberg</v>
      </c>
      <c r="E45" s="197">
        <f>+'Ark1'!D4267</f>
        <v>10</v>
      </c>
      <c r="F45" s="197" t="str">
        <f>VLOOKUP(E45,RNR!$D$2:$E$13,2)</f>
        <v>Okt</v>
      </c>
      <c r="G45" s="88">
        <f>+'Ark1'!Q4267</f>
        <v>0</v>
      </c>
      <c r="H45" s="89">
        <f>+'Ark1'!R4267</f>
        <v>0</v>
      </c>
      <c r="I45" s="88" t="str">
        <f>IF(H45=0,"",'Ark1'!S4267)</f>
        <v/>
      </c>
      <c r="J45" s="82"/>
      <c r="K45" s="171" t="str">
        <f>IF(G45=0,"",100*H45/Måned!$G20)</f>
        <v/>
      </c>
      <c r="L45" s="82"/>
      <c r="M45" s="171" t="str">
        <f>+IF(H45=0,"",'Ark1'!AA4267)</f>
        <v/>
      </c>
      <c r="N45" s="171">
        <f>+IF(I45=0,"",'Ark1'!AB4267)</f>
        <v>0</v>
      </c>
      <c r="O45" s="246" t="str">
        <f>IF(H45=0,"",'Ark1'!W4267)</f>
        <v/>
      </c>
      <c r="P45" s="171" t="str">
        <f>IF(H45=0,"",'Ark1'!X4267)</f>
        <v/>
      </c>
      <c r="Q45" s="245"/>
      <c r="R45" s="171" t="str">
        <f>IF(H45=0,"",'Ark1'!AA4267)</f>
        <v/>
      </c>
      <c r="S45" s="171" t="str">
        <f>IF(H45=0,"",'Ark1'!AB4267)</f>
        <v/>
      </c>
      <c r="T45" s="171" t="str">
        <f>IF(H45=0,"",'Ark1'!AC4267)</f>
        <v/>
      </c>
      <c r="U45" s="82"/>
      <c r="V45" s="89" t="str">
        <f t="shared" si="4"/>
        <v/>
      </c>
      <c r="W45" s="171">
        <f>+'Ark1'!V4267</f>
        <v>0</v>
      </c>
      <c r="X45" s="221"/>
      <c r="Y45" s="225"/>
      <c r="Z45" s="87"/>
      <c r="AB45" s="225"/>
      <c r="AC45" s="224"/>
      <c r="AD45" s="88"/>
      <c r="AE45" s="88"/>
      <c r="AF45" s="88"/>
      <c r="AG45" s="88"/>
      <c r="AH45" s="88"/>
      <c r="AI45" s="88"/>
    </row>
    <row r="46" spans="1:35" ht="15.6">
      <c r="A46" s="221"/>
      <c r="B46" s="197">
        <f>+'Ark1'!C4268</f>
        <v>2024</v>
      </c>
      <c r="C46" s="197">
        <f>+'Ark1'!J4268</f>
        <v>109</v>
      </c>
      <c r="D46" s="197" t="str">
        <f>VLOOKUP(C46,RNR!$A$1:$B$29,2)</f>
        <v>Tønsberg</v>
      </c>
      <c r="E46" s="197">
        <f>+'Ark1'!D4268</f>
        <v>11</v>
      </c>
      <c r="F46" s="197" t="str">
        <f>VLOOKUP(E46,RNR!$D$2:$E$13,2)</f>
        <v>Nov</v>
      </c>
      <c r="G46" s="88">
        <f>+'Ark1'!Q4268</f>
        <v>0</v>
      </c>
      <c r="H46" s="89">
        <f>+'Ark1'!R4268</f>
        <v>0</v>
      </c>
      <c r="I46" s="88" t="str">
        <f>IF(H46=0,"",'Ark1'!S4268)</f>
        <v/>
      </c>
      <c r="J46" s="82"/>
      <c r="K46" s="171" t="str">
        <f>IF(G46=0,"",100*H46/Måned!$G21)</f>
        <v/>
      </c>
      <c r="L46" s="82"/>
      <c r="M46" s="171" t="str">
        <f>+IF(H46=0,"",'Ark1'!AA4268)</f>
        <v/>
      </c>
      <c r="N46" s="171">
        <f>+IF(I46=0,"",'Ark1'!AB4268)</f>
        <v>0</v>
      </c>
      <c r="O46" s="246" t="str">
        <f>IF(H46=0,"",'Ark1'!W4268)</f>
        <v/>
      </c>
      <c r="P46" s="171" t="str">
        <f>IF(H46=0,"",'Ark1'!X4268)</f>
        <v/>
      </c>
      <c r="Q46" s="245"/>
      <c r="R46" s="171" t="str">
        <f>IF(H46=0,"",'Ark1'!AA4268)</f>
        <v/>
      </c>
      <c r="S46" s="171" t="str">
        <f>IF(H46=0,"",'Ark1'!AB4268)</f>
        <v/>
      </c>
      <c r="T46" s="171" t="str">
        <f>IF(H46=0,"",'Ark1'!AC4268)</f>
        <v/>
      </c>
      <c r="U46" s="82"/>
      <c r="V46" s="89" t="str">
        <f t="shared" si="4"/>
        <v/>
      </c>
      <c r="W46" s="171">
        <f>+'Ark1'!V4268</f>
        <v>0</v>
      </c>
      <c r="X46" s="221"/>
      <c r="Y46" s="225"/>
      <c r="Z46" s="87"/>
      <c r="AB46" s="225"/>
      <c r="AC46" s="224"/>
      <c r="AD46" s="88"/>
      <c r="AE46" s="88"/>
      <c r="AF46" s="88"/>
      <c r="AG46" s="88"/>
      <c r="AH46" s="88"/>
      <c r="AI46" s="88"/>
    </row>
    <row r="47" spans="1:35" ht="15.6">
      <c r="A47" s="221"/>
      <c r="B47" s="197">
        <f>+'Ark1'!C4269</f>
        <v>2024</v>
      </c>
      <c r="C47" s="197">
        <f>+'Ark1'!J4269</f>
        <v>109</v>
      </c>
      <c r="D47" s="197" t="str">
        <f>VLOOKUP(C47,RNR!$A$1:$B$29,2)</f>
        <v>Tønsberg</v>
      </c>
      <c r="E47" s="197">
        <f>+'Ark1'!D4269</f>
        <v>12</v>
      </c>
      <c r="F47" s="197" t="str">
        <f>VLOOKUP(E47,RNR!$D$2:$E$13,2)</f>
        <v>Des</v>
      </c>
      <c r="G47" s="88">
        <f>+'Ark1'!Q4269</f>
        <v>0</v>
      </c>
      <c r="H47" s="89">
        <f>+'Ark1'!R4269</f>
        <v>0</v>
      </c>
      <c r="I47" s="88" t="str">
        <f>IF(H47=0,"",'Ark1'!S4269)</f>
        <v/>
      </c>
      <c r="J47" s="82"/>
      <c r="K47" s="171" t="str">
        <f>IF(G47=0,"",100*H47/Måned!$G10)</f>
        <v/>
      </c>
      <c r="L47" s="82"/>
      <c r="M47" s="171" t="str">
        <f>+IF(H47=0,"",'Ark1'!AA4269)</f>
        <v/>
      </c>
      <c r="N47" s="171">
        <f>+IF(I47=0,"",'Ark1'!AB4269)</f>
        <v>0</v>
      </c>
      <c r="O47" s="246" t="str">
        <f>IF(H47=0,"",'Ark1'!W4269)</f>
        <v/>
      </c>
      <c r="P47" s="171" t="str">
        <f>IF(H47=0,"",'Ark1'!X4269)</f>
        <v/>
      </c>
      <c r="Q47" s="245"/>
      <c r="R47" s="171" t="str">
        <f>IF(H47=0,"",'Ark1'!AA4269)</f>
        <v/>
      </c>
      <c r="S47" s="171" t="str">
        <f>IF(H47=0,"",'Ark1'!AB4269)</f>
        <v/>
      </c>
      <c r="T47" s="171" t="str">
        <f>IF(H47=0,"",'Ark1'!AC4269)</f>
        <v/>
      </c>
      <c r="U47" s="82"/>
      <c r="V47" s="89" t="str">
        <f t="shared" ref="V47:V59" si="5">+(IF(H47=0,"",I47/G47))</f>
        <v/>
      </c>
      <c r="W47" s="171">
        <f>+'Ark1'!V4269</f>
        <v>0</v>
      </c>
      <c r="X47" s="221"/>
      <c r="Y47" s="225"/>
      <c r="Z47" s="87"/>
      <c r="AB47" s="225"/>
      <c r="AC47" s="224"/>
      <c r="AD47" s="88"/>
      <c r="AE47" s="88"/>
      <c r="AF47" s="88"/>
      <c r="AG47" s="88"/>
      <c r="AH47" s="88"/>
      <c r="AI47" s="88"/>
    </row>
    <row r="48" spans="1:35" ht="15.6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5"/>
      <c r="Z48" s="87"/>
      <c r="AB48" s="225"/>
      <c r="AC48" s="224"/>
      <c r="AD48" s="88"/>
      <c r="AE48" s="88"/>
      <c r="AF48" s="88"/>
      <c r="AG48" s="88"/>
      <c r="AH48" s="88"/>
      <c r="AI48" s="88"/>
    </row>
    <row r="49" spans="1:35" ht="15.6">
      <c r="A49" s="221"/>
      <c r="B49" s="197">
        <f>+'Ark1'!C4270</f>
        <v>2024</v>
      </c>
      <c r="C49" s="197">
        <f>+'Ark1'!J4270</f>
        <v>111</v>
      </c>
      <c r="D49" s="197" t="str">
        <f>VLOOKUP(C49,RNR!$A$1:$B$29,2)</f>
        <v>Forus</v>
      </c>
      <c r="E49" s="197">
        <f>+'Ark1'!D4270</f>
        <v>1</v>
      </c>
      <c r="F49" s="197" t="str">
        <f>VLOOKUP(E49,RNR!$D$2:$E$13,2)</f>
        <v>Jan</v>
      </c>
      <c r="G49" s="88">
        <f>+'Ark1'!Q4270</f>
        <v>0</v>
      </c>
      <c r="H49" s="89">
        <f>+'Ark1'!R4270</f>
        <v>0</v>
      </c>
      <c r="I49" s="88" t="str">
        <f>IF(H49=0,"",'Ark1'!S4270)</f>
        <v/>
      </c>
      <c r="J49" s="82"/>
      <c r="K49" s="171" t="str">
        <f>IF(G49=0,"",100*H49/Måned!$G11)</f>
        <v/>
      </c>
      <c r="L49" s="82"/>
      <c r="M49" s="171" t="str">
        <f>+IF(H49=0,"",'Ark1'!AA4270)</f>
        <v/>
      </c>
      <c r="N49" s="171">
        <f>+IF(I49=0,"",'Ark1'!AB4270)</f>
        <v>0</v>
      </c>
      <c r="O49" s="246" t="str">
        <f>IF(H49=0,"",'Ark1'!W4270)</f>
        <v/>
      </c>
      <c r="P49" s="171" t="str">
        <f>IF(H49=0,"",'Ark1'!X4270)</f>
        <v/>
      </c>
      <c r="Q49" s="245"/>
      <c r="R49" s="171" t="str">
        <f>IF(H49=0,"",'Ark1'!AA4270)</f>
        <v/>
      </c>
      <c r="S49" s="171" t="str">
        <f>IF(H49=0,"",'Ark1'!AB4270)</f>
        <v/>
      </c>
      <c r="T49" s="171" t="str">
        <f>IF(H49=0,"",'Ark1'!AC4270)</f>
        <v/>
      </c>
      <c r="U49" s="82"/>
      <c r="V49" s="89" t="str">
        <f t="shared" si="5"/>
        <v/>
      </c>
      <c r="W49" s="171">
        <f>+'Ark1'!V4270</f>
        <v>0</v>
      </c>
      <c r="X49" s="221"/>
      <c r="Y49" s="225"/>
      <c r="Z49" s="87"/>
      <c r="AB49" s="225"/>
      <c r="AC49" s="224"/>
      <c r="AD49" s="88"/>
      <c r="AE49" s="88"/>
      <c r="AF49" s="88"/>
      <c r="AG49" s="88"/>
      <c r="AH49" s="88"/>
      <c r="AI49" s="88"/>
    </row>
    <row r="50" spans="1:35" ht="15.6">
      <c r="A50" s="221"/>
      <c r="B50" s="197">
        <f>+'Ark1'!C4271</f>
        <v>2024</v>
      </c>
      <c r="C50" s="197">
        <f>+'Ark1'!J4271</f>
        <v>111</v>
      </c>
      <c r="D50" s="197" t="str">
        <f>VLOOKUP(C50,RNR!$A$1:$B$29,2)</f>
        <v>Forus</v>
      </c>
      <c r="E50" s="197">
        <f>+'Ark1'!D4271</f>
        <v>2</v>
      </c>
      <c r="F50" s="197" t="str">
        <f>VLOOKUP(E50,RNR!$D$2:$E$13,2)</f>
        <v>Feb</v>
      </c>
      <c r="G50" s="88">
        <f>+'Ark1'!Q4271</f>
        <v>0</v>
      </c>
      <c r="H50" s="89">
        <f>+'Ark1'!R4271</f>
        <v>0</v>
      </c>
      <c r="I50" s="88" t="str">
        <f>IF(H50=0,"",'Ark1'!S4271)</f>
        <v/>
      </c>
      <c r="J50" s="82"/>
      <c r="K50" s="171" t="str">
        <f>IF(G50=0,"",100*H50/Måned!$G12)</f>
        <v/>
      </c>
      <c r="L50" s="82"/>
      <c r="M50" s="171" t="str">
        <f>+IF(H50=0,"",'Ark1'!AA4271)</f>
        <v/>
      </c>
      <c r="N50" s="171">
        <f>+IF(I50=0,"",'Ark1'!AB4271)</f>
        <v>0</v>
      </c>
      <c r="O50" s="246" t="str">
        <f>IF(H50=0,"",'Ark1'!W4271)</f>
        <v/>
      </c>
      <c r="P50" s="171" t="str">
        <f>IF(H50=0,"",'Ark1'!X4271)</f>
        <v/>
      </c>
      <c r="Q50" s="245"/>
      <c r="R50" s="171" t="str">
        <f>IF(H50=0,"",'Ark1'!AA4271)</f>
        <v/>
      </c>
      <c r="S50" s="171" t="str">
        <f>IF(H50=0,"",'Ark1'!AB4271)</f>
        <v/>
      </c>
      <c r="T50" s="171" t="str">
        <f>IF(H50=0,"",'Ark1'!AC4271)</f>
        <v/>
      </c>
      <c r="U50" s="82"/>
      <c r="V50" s="89" t="str">
        <f t="shared" si="5"/>
        <v/>
      </c>
      <c r="W50" s="171">
        <f>+'Ark1'!V4271</f>
        <v>0</v>
      </c>
      <c r="X50" s="221"/>
      <c r="Y50" s="225"/>
      <c r="Z50" s="87"/>
      <c r="AB50" s="225"/>
      <c r="AC50" s="224"/>
      <c r="AD50" s="88"/>
      <c r="AE50" s="88"/>
      <c r="AF50" s="88"/>
      <c r="AG50" s="88"/>
      <c r="AH50" s="88"/>
      <c r="AI50" s="88"/>
    </row>
    <row r="51" spans="1:35" ht="15.6">
      <c r="A51" s="221"/>
      <c r="B51" s="197">
        <f>+'Ark1'!C4272</f>
        <v>2024</v>
      </c>
      <c r="C51" s="197">
        <f>+'Ark1'!J4272</f>
        <v>111</v>
      </c>
      <c r="D51" s="197" t="str">
        <f>VLOOKUP(C51,RNR!$A$1:$B$29,2)</f>
        <v>Forus</v>
      </c>
      <c r="E51" s="197">
        <f>+'Ark1'!D4272</f>
        <v>3</v>
      </c>
      <c r="F51" s="197" t="str">
        <f>VLOOKUP(E51,RNR!$D$2:$E$13,2)</f>
        <v>Mar</v>
      </c>
      <c r="G51" s="88">
        <f>+'Ark1'!Q4272</f>
        <v>0</v>
      </c>
      <c r="H51" s="89">
        <f>+'Ark1'!R4272</f>
        <v>0</v>
      </c>
      <c r="I51" s="88" t="str">
        <f>IF(H51=0,"",'Ark1'!S4272)</f>
        <v/>
      </c>
      <c r="J51" s="82"/>
      <c r="K51" s="171" t="str">
        <f>IF(G51=0,"",100*H51/Måned!$G13)</f>
        <v/>
      </c>
      <c r="L51" s="82"/>
      <c r="M51" s="171" t="str">
        <f>+IF(H51=0,"",'Ark1'!AA4272)</f>
        <v/>
      </c>
      <c r="N51" s="171">
        <f>+IF(I51=0,"",'Ark1'!AB4272)</f>
        <v>0</v>
      </c>
      <c r="O51" s="246" t="str">
        <f>IF(H51=0,"",'Ark1'!W4272)</f>
        <v/>
      </c>
      <c r="P51" s="171" t="str">
        <f>IF(H51=0,"",'Ark1'!X4272)</f>
        <v/>
      </c>
      <c r="Q51" s="245"/>
      <c r="R51" s="171" t="str">
        <f>IF(H51=0,"",'Ark1'!AA4272)</f>
        <v/>
      </c>
      <c r="S51" s="171" t="str">
        <f>IF(H51=0,"",'Ark1'!AB4272)</f>
        <v/>
      </c>
      <c r="T51" s="171" t="str">
        <f>IF(H51=0,"",'Ark1'!AC4272)</f>
        <v/>
      </c>
      <c r="U51" s="82"/>
      <c r="V51" s="89" t="str">
        <f t="shared" si="5"/>
        <v/>
      </c>
      <c r="W51" s="171">
        <f>+'Ark1'!V4272</f>
        <v>0</v>
      </c>
      <c r="X51" s="221"/>
      <c r="Y51" s="225"/>
      <c r="Z51" s="87"/>
      <c r="AB51" s="225"/>
      <c r="AC51" s="224"/>
      <c r="AD51" s="88"/>
      <c r="AE51" s="88"/>
      <c r="AF51" s="88"/>
      <c r="AG51" s="88"/>
      <c r="AH51" s="88"/>
      <c r="AI51" s="88"/>
    </row>
    <row r="52" spans="1:35" ht="15.6">
      <c r="A52" s="221"/>
      <c r="B52" s="197">
        <f>+'Ark1'!C4273</f>
        <v>2024</v>
      </c>
      <c r="C52" s="197">
        <f>+'Ark1'!J4273</f>
        <v>111</v>
      </c>
      <c r="D52" s="197" t="str">
        <f>VLOOKUP(C52,RNR!$A$1:$B$29,2)</f>
        <v>Forus</v>
      </c>
      <c r="E52" s="197">
        <f>+'Ark1'!D4273</f>
        <v>4</v>
      </c>
      <c r="F52" s="197" t="str">
        <f>VLOOKUP(E52,RNR!$D$2:$E$13,2)</f>
        <v>Apr</v>
      </c>
      <c r="G52" s="88">
        <f>+'Ark1'!Q4273</f>
        <v>0</v>
      </c>
      <c r="H52" s="89">
        <f>+'Ark1'!R4273</f>
        <v>0</v>
      </c>
      <c r="I52" s="88" t="str">
        <f>IF(H52=0,"",'Ark1'!S4273)</f>
        <v/>
      </c>
      <c r="J52" s="82"/>
      <c r="K52" s="171" t="str">
        <f>IF(G52=0,"",100*H52/Måned!$G14)</f>
        <v/>
      </c>
      <c r="L52" s="82"/>
      <c r="M52" s="171" t="str">
        <f>+IF(H52=0,"",'Ark1'!AA4273)</f>
        <v/>
      </c>
      <c r="N52" s="171">
        <f>+IF(I52=0,"",'Ark1'!AB4273)</f>
        <v>0</v>
      </c>
      <c r="O52" s="246" t="str">
        <f>IF(H52=0,"",'Ark1'!W4273)</f>
        <v/>
      </c>
      <c r="P52" s="171" t="str">
        <f>IF(H52=0,"",'Ark1'!X4273)</f>
        <v/>
      </c>
      <c r="Q52" s="245"/>
      <c r="R52" s="171" t="str">
        <f>IF(H52=0,"",'Ark1'!AA4273)</f>
        <v/>
      </c>
      <c r="S52" s="171" t="str">
        <f>IF(H52=0,"",'Ark1'!AB4273)</f>
        <v/>
      </c>
      <c r="T52" s="171" t="str">
        <f>IF(H52=0,"",'Ark1'!AC4273)</f>
        <v/>
      </c>
      <c r="U52" s="82"/>
      <c r="V52" s="89" t="str">
        <f t="shared" si="5"/>
        <v/>
      </c>
      <c r="W52" s="171">
        <f>+'Ark1'!V4273</f>
        <v>0</v>
      </c>
      <c r="X52" s="221"/>
      <c r="Y52" s="225"/>
      <c r="Z52" s="87"/>
      <c r="AB52" s="225"/>
      <c r="AC52" s="224"/>
      <c r="AD52" s="88"/>
      <c r="AE52" s="88"/>
      <c r="AF52" s="88"/>
      <c r="AG52" s="88"/>
      <c r="AH52" s="88"/>
      <c r="AI52" s="88"/>
    </row>
    <row r="53" spans="1:35" ht="15.6">
      <c r="A53" s="221"/>
      <c r="B53" s="197">
        <f>+'Ark1'!C4274</f>
        <v>2024</v>
      </c>
      <c r="C53" s="197">
        <f>+'Ark1'!J4274</f>
        <v>111</v>
      </c>
      <c r="D53" s="197" t="str">
        <f>VLOOKUP(C53,RNR!$A$1:$B$29,2)</f>
        <v>Forus</v>
      </c>
      <c r="E53" s="197">
        <f>+'Ark1'!D4274</f>
        <v>5</v>
      </c>
      <c r="F53" s="197" t="str">
        <f>VLOOKUP(E53,RNR!$D$2:$E$13,2)</f>
        <v>Mai</v>
      </c>
      <c r="G53" s="88">
        <f>+'Ark1'!Q4274</f>
        <v>0</v>
      </c>
      <c r="H53" s="89">
        <f>+'Ark1'!R4274</f>
        <v>0</v>
      </c>
      <c r="I53" s="88" t="str">
        <f>IF(H53=0,"",'Ark1'!S4274)</f>
        <v/>
      </c>
      <c r="J53" s="82"/>
      <c r="K53" s="171" t="str">
        <f>IF(G53=0,"",100*H53/Måned!$G15)</f>
        <v/>
      </c>
      <c r="L53" s="82"/>
      <c r="M53" s="171" t="str">
        <f>+IF(H53=0,"",'Ark1'!AA4274)</f>
        <v/>
      </c>
      <c r="N53" s="171">
        <f>+IF(I53=0,"",'Ark1'!AB4274)</f>
        <v>0</v>
      </c>
      <c r="O53" s="246" t="str">
        <f>IF(H53=0,"",'Ark1'!W4274)</f>
        <v/>
      </c>
      <c r="P53" s="171" t="str">
        <f>IF(H53=0,"",'Ark1'!X4274)</f>
        <v/>
      </c>
      <c r="Q53" s="245"/>
      <c r="R53" s="171" t="str">
        <f>IF(H53=0,"",'Ark1'!AA4274)</f>
        <v/>
      </c>
      <c r="S53" s="171" t="str">
        <f>IF(H53=0,"",'Ark1'!AB4274)</f>
        <v/>
      </c>
      <c r="T53" s="171" t="str">
        <f>IF(H53=0,"",'Ark1'!AC4274)</f>
        <v/>
      </c>
      <c r="U53" s="82"/>
      <c r="V53" s="89" t="str">
        <f t="shared" si="5"/>
        <v/>
      </c>
      <c r="W53" s="171">
        <f>+'Ark1'!V4274</f>
        <v>0</v>
      </c>
      <c r="X53" s="221"/>
      <c r="Y53" s="225"/>
      <c r="Z53" s="87"/>
      <c r="AB53" s="225"/>
      <c r="AC53" s="224"/>
      <c r="AD53" s="88"/>
      <c r="AE53" s="88"/>
      <c r="AF53" s="88"/>
      <c r="AG53" s="88"/>
      <c r="AH53" s="88"/>
      <c r="AI53" s="88"/>
    </row>
    <row r="54" spans="1:35" ht="15.6">
      <c r="A54" s="221"/>
      <c r="B54" s="197">
        <f>+'Ark1'!C4275</f>
        <v>2024</v>
      </c>
      <c r="C54" s="197">
        <f>+'Ark1'!J4275</f>
        <v>111</v>
      </c>
      <c r="D54" s="197" t="str">
        <f>VLOOKUP(C54,RNR!$A$1:$B$29,2)</f>
        <v>Forus</v>
      </c>
      <c r="E54" s="197">
        <f>+'Ark1'!D4275</f>
        <v>6</v>
      </c>
      <c r="F54" s="197" t="str">
        <f>VLOOKUP(E54,RNR!$D$2:$E$13,2)</f>
        <v>Jun</v>
      </c>
      <c r="G54" s="88">
        <f>+'Ark1'!Q4275</f>
        <v>0</v>
      </c>
      <c r="H54" s="89">
        <f>+'Ark1'!R4275</f>
        <v>0</v>
      </c>
      <c r="I54" s="88" t="str">
        <f>IF(H54=0,"",'Ark1'!S4275)</f>
        <v/>
      </c>
      <c r="J54" s="82"/>
      <c r="K54" s="171" t="str">
        <f>IF(G54=0,"",100*H54/Måned!$G16)</f>
        <v/>
      </c>
      <c r="L54" s="82"/>
      <c r="M54" s="171" t="str">
        <f>+IF(H54=0,"",'Ark1'!AA4275)</f>
        <v/>
      </c>
      <c r="N54" s="171">
        <f>+IF(I54=0,"",'Ark1'!AB4275)</f>
        <v>0</v>
      </c>
      <c r="O54" s="246" t="str">
        <f>IF(H54=0,"",'Ark1'!W4275)</f>
        <v/>
      </c>
      <c r="P54" s="171" t="str">
        <f>IF(H54=0,"",'Ark1'!X4275)</f>
        <v/>
      </c>
      <c r="Q54" s="245"/>
      <c r="R54" s="171" t="str">
        <f>IF(H54=0,"",'Ark1'!AA4275)</f>
        <v/>
      </c>
      <c r="S54" s="171" t="str">
        <f>IF(H54=0,"",'Ark1'!AB4275)</f>
        <v/>
      </c>
      <c r="T54" s="171" t="str">
        <f>IF(H54=0,"",'Ark1'!AC4275)</f>
        <v/>
      </c>
      <c r="U54" s="82"/>
      <c r="V54" s="89" t="str">
        <f t="shared" si="5"/>
        <v/>
      </c>
      <c r="W54" s="171">
        <f>+'Ark1'!V4275</f>
        <v>0</v>
      </c>
      <c r="X54" s="221"/>
      <c r="Y54" s="225"/>
      <c r="Z54" s="87"/>
      <c r="AB54" s="225"/>
      <c r="AC54" s="224"/>
      <c r="AD54" s="88"/>
      <c r="AE54" s="88"/>
      <c r="AF54" s="88"/>
      <c r="AG54" s="88"/>
      <c r="AH54" s="88"/>
      <c r="AI54" s="88"/>
    </row>
    <row r="55" spans="1:35" ht="15.6">
      <c r="A55" s="221"/>
      <c r="B55" s="197">
        <f>+'Ark1'!C4276</f>
        <v>2024</v>
      </c>
      <c r="C55" s="197">
        <f>+'Ark1'!J4276</f>
        <v>111</v>
      </c>
      <c r="D55" s="197" t="str">
        <f>VLOOKUP(C55,RNR!$A$1:$B$29,2)</f>
        <v>Forus</v>
      </c>
      <c r="E55" s="197">
        <f>+'Ark1'!D4276</f>
        <v>7</v>
      </c>
      <c r="F55" s="197" t="str">
        <f>VLOOKUP(E55,RNR!$D$2:$E$13,2)</f>
        <v>Jul</v>
      </c>
      <c r="G55" s="88">
        <f>+'Ark1'!Q4276</f>
        <v>0</v>
      </c>
      <c r="H55" s="89">
        <f>+'Ark1'!R4276</f>
        <v>0</v>
      </c>
      <c r="I55" s="88" t="str">
        <f>IF(H55=0,"",'Ark1'!S4276)</f>
        <v/>
      </c>
      <c r="J55" s="82"/>
      <c r="K55" s="171" t="str">
        <f>IF(G55=0,"",100*H55/Måned!$G17)</f>
        <v/>
      </c>
      <c r="L55" s="82"/>
      <c r="M55" s="171" t="str">
        <f>+IF(H55=0,"",'Ark1'!AA4276)</f>
        <v/>
      </c>
      <c r="N55" s="171">
        <f>+IF(I55=0,"",'Ark1'!AB4276)</f>
        <v>0</v>
      </c>
      <c r="O55" s="246" t="str">
        <f>IF(H55=0,"",'Ark1'!W4276)</f>
        <v/>
      </c>
      <c r="P55" s="171" t="str">
        <f>IF(H55=0,"",'Ark1'!X4276)</f>
        <v/>
      </c>
      <c r="Q55" s="245"/>
      <c r="R55" s="171" t="str">
        <f>IF(H55=0,"",'Ark1'!AA4276)</f>
        <v/>
      </c>
      <c r="S55" s="171" t="str">
        <f>IF(H55=0,"",'Ark1'!AB4276)</f>
        <v/>
      </c>
      <c r="T55" s="171" t="str">
        <f>IF(H55=0,"",'Ark1'!AC4276)</f>
        <v/>
      </c>
      <c r="U55" s="82"/>
      <c r="V55" s="89" t="str">
        <f t="shared" si="5"/>
        <v/>
      </c>
      <c r="W55" s="171">
        <f>+'Ark1'!V4276</f>
        <v>0</v>
      </c>
      <c r="X55" s="221"/>
      <c r="Y55" s="225"/>
      <c r="Z55" s="87"/>
      <c r="AB55" s="225"/>
      <c r="AC55" s="224"/>
      <c r="AD55" s="88"/>
      <c r="AE55" s="88"/>
      <c r="AF55" s="88"/>
      <c r="AG55" s="88"/>
      <c r="AH55" s="88"/>
      <c r="AI55" s="88"/>
    </row>
    <row r="56" spans="1:35" ht="15.6">
      <c r="A56" s="221"/>
      <c r="B56" s="197">
        <f>+'Ark1'!C4277</f>
        <v>2024</v>
      </c>
      <c r="C56" s="197">
        <f>+'Ark1'!J4277</f>
        <v>111</v>
      </c>
      <c r="D56" s="197" t="str">
        <f>VLOOKUP(C56,RNR!$A$1:$B$29,2)</f>
        <v>Forus</v>
      </c>
      <c r="E56" s="197">
        <f>+'Ark1'!D4277</f>
        <v>8</v>
      </c>
      <c r="F56" s="197" t="str">
        <f>VLOOKUP(E56,RNR!$D$2:$E$13,2)</f>
        <v>Aug</v>
      </c>
      <c r="G56" s="88">
        <f>+'Ark1'!Q4277</f>
        <v>0</v>
      </c>
      <c r="H56" s="89">
        <f>+'Ark1'!R4277</f>
        <v>0</v>
      </c>
      <c r="I56" s="88" t="str">
        <f>IF(H56=0,"",'Ark1'!S4277)</f>
        <v/>
      </c>
      <c r="J56" s="82"/>
      <c r="K56" s="171" t="str">
        <f>IF(G56=0,"",100*H56/Måned!$G18)</f>
        <v/>
      </c>
      <c r="L56" s="82"/>
      <c r="M56" s="171" t="str">
        <f>+IF(H56=0,"",'Ark1'!AA4277)</f>
        <v/>
      </c>
      <c r="N56" s="171">
        <f>+IF(I56=0,"",'Ark1'!AB4277)</f>
        <v>0</v>
      </c>
      <c r="O56" s="246" t="str">
        <f>IF(H56=0,"",'Ark1'!W4277)</f>
        <v/>
      </c>
      <c r="P56" s="171" t="str">
        <f>IF(H56=0,"",'Ark1'!X4277)</f>
        <v/>
      </c>
      <c r="Q56" s="245"/>
      <c r="R56" s="171" t="str">
        <f>IF(H56=0,"",'Ark1'!AA4277)</f>
        <v/>
      </c>
      <c r="S56" s="171" t="str">
        <f>IF(H56=0,"",'Ark1'!AB4277)</f>
        <v/>
      </c>
      <c r="T56" s="171" t="str">
        <f>IF(H56=0,"",'Ark1'!AC4277)</f>
        <v/>
      </c>
      <c r="U56" s="82"/>
      <c r="V56" s="89" t="str">
        <f t="shared" si="5"/>
        <v/>
      </c>
      <c r="W56" s="171">
        <f>+'Ark1'!V4277</f>
        <v>0</v>
      </c>
      <c r="X56" s="221"/>
      <c r="Y56" s="225"/>
      <c r="Z56" s="87"/>
      <c r="AB56" s="225"/>
      <c r="AC56" s="224"/>
      <c r="AD56" s="88"/>
      <c r="AE56" s="88"/>
      <c r="AF56" s="88"/>
      <c r="AG56" s="88"/>
      <c r="AH56" s="88"/>
      <c r="AI56" s="88"/>
    </row>
    <row r="57" spans="1:35" ht="15.6">
      <c r="A57" s="221"/>
      <c r="B57" s="197">
        <f>+'Ark1'!C4278</f>
        <v>2024</v>
      </c>
      <c r="C57" s="197">
        <f>+'Ark1'!J4278</f>
        <v>111</v>
      </c>
      <c r="D57" s="197" t="str">
        <f>VLOOKUP(C57,RNR!$A$1:$B$29,2)</f>
        <v>Forus</v>
      </c>
      <c r="E57" s="197">
        <f>+'Ark1'!D4278</f>
        <v>9</v>
      </c>
      <c r="F57" s="197" t="str">
        <f>VLOOKUP(E57,RNR!$D$2:$E$13,2)</f>
        <v>Sep</v>
      </c>
      <c r="G57" s="88">
        <f>+'Ark1'!Q4278</f>
        <v>0</v>
      </c>
      <c r="H57" s="89">
        <f>+'Ark1'!R4278</f>
        <v>0</v>
      </c>
      <c r="I57" s="88" t="str">
        <f>IF(H57=0,"",'Ark1'!S4278)</f>
        <v/>
      </c>
      <c r="J57" s="82"/>
      <c r="K57" s="171" t="str">
        <f>IF(G57=0,"",100*H57/Måned!$G19)</f>
        <v/>
      </c>
      <c r="L57" s="82"/>
      <c r="M57" s="171" t="str">
        <f>+IF(H57=0,"",'Ark1'!AA4278)</f>
        <v/>
      </c>
      <c r="N57" s="171">
        <f>+IF(I57=0,"",'Ark1'!AB4278)</f>
        <v>0</v>
      </c>
      <c r="O57" s="246" t="str">
        <f>IF(H57=0,"",'Ark1'!W4278)</f>
        <v/>
      </c>
      <c r="P57" s="171" t="str">
        <f>IF(H57=0,"",'Ark1'!X4278)</f>
        <v/>
      </c>
      <c r="Q57" s="245"/>
      <c r="R57" s="171" t="str">
        <f>IF(H57=0,"",'Ark1'!AA4278)</f>
        <v/>
      </c>
      <c r="S57" s="171" t="str">
        <f>IF(H57=0,"",'Ark1'!AB4278)</f>
        <v/>
      </c>
      <c r="T57" s="171" t="str">
        <f>IF(H57=0,"",'Ark1'!AC4278)</f>
        <v/>
      </c>
      <c r="U57" s="82"/>
      <c r="V57" s="89" t="str">
        <f t="shared" si="5"/>
        <v/>
      </c>
      <c r="W57" s="171">
        <f>+'Ark1'!V4278</f>
        <v>0</v>
      </c>
      <c r="X57" s="221"/>
      <c r="Y57" s="225"/>
      <c r="Z57" s="87"/>
      <c r="AB57" s="225"/>
      <c r="AC57" s="224"/>
      <c r="AD57" s="88"/>
      <c r="AE57" s="88"/>
      <c r="AF57" s="88"/>
      <c r="AG57" s="88"/>
      <c r="AH57" s="88"/>
      <c r="AI57" s="88"/>
    </row>
    <row r="58" spans="1:35" ht="15.6">
      <c r="A58" s="221"/>
      <c r="B58" s="197">
        <f>+'Ark1'!C4279</f>
        <v>2024</v>
      </c>
      <c r="C58" s="197">
        <f>+'Ark1'!J4279</f>
        <v>111</v>
      </c>
      <c r="D58" s="197" t="str">
        <f>VLOOKUP(C58,RNR!$A$1:$B$29,2)</f>
        <v>Forus</v>
      </c>
      <c r="E58" s="197">
        <f>+'Ark1'!D4279</f>
        <v>10</v>
      </c>
      <c r="F58" s="197" t="str">
        <f>VLOOKUP(E58,RNR!$D$2:$E$13,2)</f>
        <v>Okt</v>
      </c>
      <c r="G58" s="88">
        <f>+'Ark1'!Q4279</f>
        <v>0</v>
      </c>
      <c r="H58" s="89">
        <f>+'Ark1'!R4279</f>
        <v>0</v>
      </c>
      <c r="I58" s="88" t="str">
        <f>IF(H58=0,"",'Ark1'!S4279)</f>
        <v/>
      </c>
      <c r="J58" s="82"/>
      <c r="K58" s="171" t="str">
        <f>IF(G58=0,"",100*H58/Måned!$G20)</f>
        <v/>
      </c>
      <c r="L58" s="82"/>
      <c r="M58" s="171" t="str">
        <f>+IF(H58=0,"",'Ark1'!AA4279)</f>
        <v/>
      </c>
      <c r="N58" s="171">
        <f>+IF(I58=0,"",'Ark1'!AB4279)</f>
        <v>0</v>
      </c>
      <c r="O58" s="246" t="str">
        <f>IF(H58=0,"",'Ark1'!W4279)</f>
        <v/>
      </c>
      <c r="P58" s="171" t="str">
        <f>IF(H58=0,"",'Ark1'!X4279)</f>
        <v/>
      </c>
      <c r="Q58" s="245"/>
      <c r="R58" s="171" t="str">
        <f>IF(H58=0,"",'Ark1'!AA4279)</f>
        <v/>
      </c>
      <c r="S58" s="171" t="str">
        <f>IF(H58=0,"",'Ark1'!AB4279)</f>
        <v/>
      </c>
      <c r="T58" s="171" t="str">
        <f>IF(H58=0,"",'Ark1'!AC4279)</f>
        <v/>
      </c>
      <c r="U58" s="82"/>
      <c r="V58" s="89" t="str">
        <f t="shared" si="5"/>
        <v/>
      </c>
      <c r="W58" s="171">
        <f>+'Ark1'!V4279</f>
        <v>0</v>
      </c>
      <c r="X58" s="221"/>
      <c r="Y58" s="225"/>
      <c r="Z58" s="224"/>
      <c r="AB58" s="225"/>
      <c r="AC58" s="224"/>
      <c r="AD58" s="88"/>
      <c r="AE58" s="88"/>
      <c r="AF58" s="88"/>
      <c r="AG58" s="88"/>
      <c r="AH58" s="88"/>
      <c r="AI58" s="88"/>
    </row>
    <row r="59" spans="1:35" ht="15.6">
      <c r="A59" s="221"/>
      <c r="B59" s="197">
        <f>+'Ark1'!C4280</f>
        <v>2024</v>
      </c>
      <c r="C59" s="197">
        <f>+'Ark1'!J4280</f>
        <v>111</v>
      </c>
      <c r="D59" s="197" t="str">
        <f>VLOOKUP(C59,RNR!$A$1:$B$29,2)</f>
        <v>Forus</v>
      </c>
      <c r="E59" s="197">
        <f>+'Ark1'!D4280</f>
        <v>11</v>
      </c>
      <c r="F59" s="197" t="str">
        <f>VLOOKUP(E59,RNR!$D$2:$E$13,2)</f>
        <v>Nov</v>
      </c>
      <c r="G59" s="88">
        <f>+'Ark1'!Q4280</f>
        <v>0</v>
      </c>
      <c r="H59" s="89">
        <f>+'Ark1'!R4280</f>
        <v>0</v>
      </c>
      <c r="I59" s="88" t="str">
        <f>IF(H59=0,"",'Ark1'!S4280)</f>
        <v/>
      </c>
      <c r="J59" s="82"/>
      <c r="K59" s="171" t="str">
        <f>IF(G59=0,"",100*H59/Måned!$G21)</f>
        <v/>
      </c>
      <c r="L59" s="82"/>
      <c r="M59" s="171" t="str">
        <f>+IF(H59=0,"",'Ark1'!AA4280)</f>
        <v/>
      </c>
      <c r="N59" s="171">
        <f>+IF(I59=0,"",'Ark1'!AB4280)</f>
        <v>0</v>
      </c>
      <c r="O59" s="246" t="str">
        <f>IF(H59=0,"",'Ark1'!W4280)</f>
        <v/>
      </c>
      <c r="P59" s="171" t="str">
        <f>IF(H59=0,"",'Ark1'!X4280)</f>
        <v/>
      </c>
      <c r="Q59" s="245"/>
      <c r="R59" s="171" t="str">
        <f>IF(H59=0,"",'Ark1'!AA4280)</f>
        <v/>
      </c>
      <c r="S59" s="171" t="str">
        <f>IF(H59=0,"",'Ark1'!AB4280)</f>
        <v/>
      </c>
      <c r="T59" s="171" t="str">
        <f>IF(H59=0,"",'Ark1'!AC4280)</f>
        <v/>
      </c>
      <c r="U59" s="82"/>
      <c r="V59" s="89" t="str">
        <f t="shared" si="5"/>
        <v/>
      </c>
      <c r="W59" s="171">
        <f>+'Ark1'!V4280</f>
        <v>0</v>
      </c>
      <c r="X59" s="221"/>
      <c r="Y59" s="225"/>
      <c r="Z59" s="224"/>
      <c r="AB59" s="225"/>
      <c r="AC59" s="88"/>
      <c r="AD59" s="88"/>
      <c r="AE59" s="88"/>
      <c r="AF59" s="88"/>
      <c r="AG59" s="88"/>
      <c r="AH59" s="88"/>
      <c r="AI59" s="88"/>
    </row>
    <row r="60" spans="1:35" ht="15.6">
      <c r="A60" s="221"/>
      <c r="B60" s="197">
        <f>+'Ark1'!C4281</f>
        <v>2024</v>
      </c>
      <c r="C60" s="197">
        <f>+'Ark1'!J4281</f>
        <v>111</v>
      </c>
      <c r="D60" s="197" t="str">
        <f>VLOOKUP(C60,RNR!$A$1:$B$29,2)</f>
        <v>Forus</v>
      </c>
      <c r="E60" s="197">
        <f>+'Ark1'!D4281</f>
        <v>12</v>
      </c>
      <c r="F60" s="197" t="str">
        <f>VLOOKUP(E60,RNR!$D$2:$E$13,2)</f>
        <v>Des</v>
      </c>
      <c r="G60" s="88">
        <f>+'Ark1'!Q4281</f>
        <v>0</v>
      </c>
      <c r="H60" s="89">
        <f>+'Ark1'!R4281</f>
        <v>0</v>
      </c>
      <c r="I60" s="88" t="str">
        <f>IF(H60=0,"",'Ark1'!S4281)</f>
        <v/>
      </c>
      <c r="J60" s="82"/>
      <c r="K60" s="171" t="str">
        <f>IF(G60=0,"",100*H60/Måned!$G10)</f>
        <v/>
      </c>
      <c r="L60" s="82"/>
      <c r="M60" s="171" t="str">
        <f>+IF(H60=0,"",'Ark1'!AA4281)</f>
        <v/>
      </c>
      <c r="N60" s="171">
        <f>+IF(I60=0,"",'Ark1'!AB4281)</f>
        <v>0</v>
      </c>
      <c r="O60" s="246" t="str">
        <f>IF(H60=0,"",'Ark1'!W4281)</f>
        <v/>
      </c>
      <c r="P60" s="171" t="str">
        <f>IF(H60=0,"",'Ark1'!X4281)</f>
        <v/>
      </c>
      <c r="Q60" s="245"/>
      <c r="R60" s="171" t="str">
        <f>IF(H60=0,"",'Ark1'!AA4281)</f>
        <v/>
      </c>
      <c r="S60" s="171" t="str">
        <f>IF(H60=0,"",'Ark1'!AB4281)</f>
        <v/>
      </c>
      <c r="T60" s="171" t="str">
        <f>IF(H60=0,"",'Ark1'!AC4281)</f>
        <v/>
      </c>
      <c r="U60" s="82"/>
      <c r="V60" s="89" t="str">
        <f t="shared" ref="V60:V72" si="6">+(IF(H60=0,"",I60/G60))</f>
        <v/>
      </c>
      <c r="W60" s="171">
        <f>+'Ark1'!V4281</f>
        <v>0</v>
      </c>
      <c r="X60" s="221"/>
      <c r="Y60" s="87"/>
      <c r="Z60" s="87"/>
      <c r="AB60" s="225"/>
      <c r="AC60" s="88"/>
      <c r="AD60" s="88"/>
      <c r="AE60" s="88"/>
      <c r="AF60" s="88"/>
      <c r="AG60" s="88"/>
      <c r="AH60" s="88"/>
      <c r="AI60" s="88"/>
    </row>
    <row r="61" spans="1:35" ht="15.6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5"/>
      <c r="Z61" s="224"/>
      <c r="AB61" s="225"/>
      <c r="AC61" s="88"/>
      <c r="AD61" s="88"/>
      <c r="AE61" s="88"/>
      <c r="AF61" s="88"/>
      <c r="AG61" s="88"/>
      <c r="AH61" s="88"/>
      <c r="AI61" s="88"/>
    </row>
    <row r="62" spans="1:35" ht="15.6">
      <c r="A62" s="221"/>
      <c r="B62" s="197">
        <f>+'Ark1'!C4282</f>
        <v>2024</v>
      </c>
      <c r="C62" s="197">
        <f>+'Ark1'!J4282</f>
        <v>113</v>
      </c>
      <c r="D62" s="197" t="str">
        <f>VLOOKUP(C62,RNR!$A$1:$B$29,2)</f>
        <v>Egersund</v>
      </c>
      <c r="E62" s="197">
        <f>+'Ark1'!D4282</f>
        <v>1</v>
      </c>
      <c r="F62" s="197" t="str">
        <f>VLOOKUP(E62,RNR!$D$2:$E$13,2)</f>
        <v>Jan</v>
      </c>
      <c r="G62" s="88">
        <f>+'Ark1'!Q4282</f>
        <v>2</v>
      </c>
      <c r="H62" s="89">
        <f>+'Ark1'!R4282</f>
        <v>3</v>
      </c>
      <c r="I62" s="88">
        <f>IF(H62=0,"",'Ark1'!S4282)</f>
        <v>3</v>
      </c>
      <c r="J62" s="82"/>
      <c r="K62" s="171">
        <f>IF(G62=0,"",100*H62/Måned!$G11)</f>
        <v>0.18461538461538463</v>
      </c>
      <c r="L62" s="82"/>
      <c r="M62" s="171">
        <f>+IF(H62=0,"",'Ark1'!AA4282)</f>
        <v>39.693156421059051</v>
      </c>
      <c r="N62" s="171">
        <f>+IF(I62=0,"",'Ark1'!AB4282)</f>
        <v>0.81649658092772603</v>
      </c>
      <c r="O62" s="246">
        <f>IF(H62=0,"",'Ark1'!W4282)</f>
        <v>60</v>
      </c>
      <c r="P62" s="171">
        <f>IF(H62=0,"",'Ark1'!X4282)</f>
        <v>167.06392199349941</v>
      </c>
      <c r="Q62" s="245"/>
      <c r="R62" s="171">
        <f>IF(H62=0,"",'Ark1'!AA4282)</f>
        <v>39.693156421059051</v>
      </c>
      <c r="S62" s="171">
        <f>IF(H62=0,"",'Ark1'!AB4282)</f>
        <v>0.81649658092772603</v>
      </c>
      <c r="T62" s="171">
        <f>IF(H62=0,"",'Ark1'!AC4282)</f>
        <v>-10.902211537461461</v>
      </c>
      <c r="U62" s="82"/>
      <c r="V62" s="89">
        <f t="shared" si="6"/>
        <v>1.5</v>
      </c>
      <c r="W62" s="171">
        <f>+'Ark1'!V4282</f>
        <v>4.6666666666666679</v>
      </c>
      <c r="X62" s="221"/>
      <c r="Y62" s="87"/>
      <c r="Z62" s="87"/>
      <c r="AB62" s="225"/>
      <c r="AC62" s="88"/>
      <c r="AD62" s="88"/>
      <c r="AE62" s="88"/>
      <c r="AF62" s="88"/>
      <c r="AG62" s="88"/>
      <c r="AH62" s="88"/>
      <c r="AI62" s="88"/>
    </row>
    <row r="63" spans="1:35" ht="15.6">
      <c r="A63" s="221"/>
      <c r="B63" s="197">
        <f>+'Ark1'!C4283</f>
        <v>2024</v>
      </c>
      <c r="C63" s="197">
        <f>+'Ark1'!J4283</f>
        <v>113</v>
      </c>
      <c r="D63" s="197" t="str">
        <f>VLOOKUP(C63,RNR!$A$1:$B$29,2)</f>
        <v>Egersund</v>
      </c>
      <c r="E63" s="197">
        <f>+'Ark1'!D4283</f>
        <v>2</v>
      </c>
      <c r="F63" s="197" t="str">
        <f>VLOOKUP(E63,RNR!$D$2:$E$13,2)</f>
        <v>Feb</v>
      </c>
      <c r="G63" s="88">
        <f>+'Ark1'!Q4283</f>
        <v>1</v>
      </c>
      <c r="H63" s="89">
        <f>+'Ark1'!R4283</f>
        <v>1</v>
      </c>
      <c r="I63" s="88">
        <f>IF(H63=0,"",'Ark1'!S4283)</f>
        <v>1</v>
      </c>
      <c r="J63" s="82"/>
      <c r="K63" s="171">
        <f>IF(G63=0,"",100*H63/Måned!$G10)</f>
        <v>5.4614964500273075E-2</v>
      </c>
      <c r="L63" s="82"/>
      <c r="M63" s="171">
        <f>+IF(H63=0,"",'Ark1'!AA4283)</f>
        <v>0</v>
      </c>
      <c r="N63" s="171">
        <f>+IF(I63=0,"",'Ark1'!AB4283)</f>
        <v>0</v>
      </c>
      <c r="O63" s="246">
        <f>IF(H63=0,"",'Ark1'!W4283)</f>
        <v>58</v>
      </c>
      <c r="P63" s="171">
        <f>IF(H63=0,"",'Ark1'!X4283)</f>
        <v>127.19393282773564</v>
      </c>
      <c r="Q63" s="245"/>
      <c r="R63" s="171">
        <f>IF(H63=0,"",'Ark1'!AA4283)</f>
        <v>0</v>
      </c>
      <c r="S63" s="171">
        <f>IF(H63=0,"",'Ark1'!AB4283)</f>
        <v>0</v>
      </c>
      <c r="T63" s="171">
        <f>IF(H63=0,"",'Ark1'!AC4283)</f>
        <v>0</v>
      </c>
      <c r="U63" s="82"/>
      <c r="V63" s="89">
        <f t="shared" si="6"/>
        <v>1</v>
      </c>
      <c r="W63" s="171">
        <f>+'Ark1'!V4283</f>
        <v>14</v>
      </c>
      <c r="X63" s="221"/>
      <c r="Y63" s="87"/>
      <c r="Z63" s="87"/>
      <c r="AB63" s="225"/>
      <c r="AC63" s="88"/>
      <c r="AD63" s="88"/>
      <c r="AE63" s="88"/>
      <c r="AF63" s="88"/>
      <c r="AG63" s="88"/>
      <c r="AH63" s="88"/>
      <c r="AI63" s="88"/>
    </row>
    <row r="64" spans="1:35" ht="15.6">
      <c r="A64" s="221"/>
      <c r="B64" s="197">
        <f>+'Ark1'!C4284</f>
        <v>2024</v>
      </c>
      <c r="C64" s="197">
        <f>+'Ark1'!J4284</f>
        <v>113</v>
      </c>
      <c r="D64" s="197" t="str">
        <f>VLOOKUP(C64,RNR!$A$1:$B$29,2)</f>
        <v>Egersund</v>
      </c>
      <c r="E64" s="197">
        <f>+'Ark1'!D4284</f>
        <v>3</v>
      </c>
      <c r="F64" s="197" t="str">
        <f>VLOOKUP(E64,RNR!$D$2:$E$13,2)</f>
        <v>Mar</v>
      </c>
      <c r="G64" s="88">
        <f>+'Ark1'!Q4284</f>
        <v>1</v>
      </c>
      <c r="H64" s="89">
        <f>+'Ark1'!R4284</f>
        <v>1</v>
      </c>
      <c r="I64" s="88">
        <f>IF(H64=0,"",'Ark1'!S4284)</f>
        <v>1</v>
      </c>
      <c r="J64" s="82"/>
      <c r="K64" s="171">
        <f>IF(G64=0,"",100*H64/Måned!$G11)</f>
        <v>6.1538461538461542E-2</v>
      </c>
      <c r="L64" s="82"/>
      <c r="M64" s="171">
        <f>+IF(H64=0,"",'Ark1'!AA4284)</f>
        <v>0</v>
      </c>
      <c r="N64" s="171">
        <f>+IF(I64=0,"",'Ark1'!AB4284)</f>
        <v>0</v>
      </c>
      <c r="O64" s="246">
        <f>IF(H64=0,"",'Ark1'!W4284)</f>
        <v>58</v>
      </c>
      <c r="P64" s="171">
        <f>IF(H64=0,"",'Ark1'!X4284)</f>
        <v>127.84398699891661</v>
      </c>
      <c r="Q64" s="245"/>
      <c r="R64" s="171">
        <f>IF(H64=0,"",'Ark1'!AA4284)</f>
        <v>0</v>
      </c>
      <c r="S64" s="171">
        <f>IF(H64=0,"",'Ark1'!AB4284)</f>
        <v>0</v>
      </c>
      <c r="T64" s="171">
        <f>IF(H64=0,"",'Ark1'!AC4284)</f>
        <v>0</v>
      </c>
      <c r="U64" s="82"/>
      <c r="V64" s="89">
        <f t="shared" si="6"/>
        <v>1</v>
      </c>
      <c r="W64" s="171">
        <f>+'Ark1'!V4284</f>
        <v>14</v>
      </c>
      <c r="X64" s="221"/>
      <c r="Y64" s="87"/>
      <c r="Z64" s="87"/>
      <c r="AB64" s="225"/>
      <c r="AC64" s="88"/>
      <c r="AD64" s="88"/>
      <c r="AE64" s="88"/>
      <c r="AF64" s="88"/>
      <c r="AG64" s="88"/>
      <c r="AH64" s="88"/>
      <c r="AI64" s="88"/>
    </row>
    <row r="65" spans="1:38" ht="15.6">
      <c r="A65" s="221"/>
      <c r="B65" s="197">
        <f>+'Ark1'!C4285</f>
        <v>2024</v>
      </c>
      <c r="C65" s="197">
        <f>+'Ark1'!J4285</f>
        <v>113</v>
      </c>
      <c r="D65" s="197" t="str">
        <f>VLOOKUP(C65,RNR!$A$1:$B$29,2)</f>
        <v>Egersund</v>
      </c>
      <c r="E65" s="197">
        <f>+'Ark1'!D4285</f>
        <v>4</v>
      </c>
      <c r="F65" s="197" t="str">
        <f>VLOOKUP(E65,RNR!$D$2:$E$13,2)</f>
        <v>Apr</v>
      </c>
      <c r="G65" s="88">
        <f>+'Ark1'!Q4285</f>
        <v>1</v>
      </c>
      <c r="H65" s="89">
        <f>+'Ark1'!R4285</f>
        <v>2</v>
      </c>
      <c r="I65" s="88">
        <f>IF(H65=0,"",'Ark1'!S4285)</f>
        <v>2</v>
      </c>
      <c r="J65" s="82"/>
      <c r="K65" s="171">
        <f>IF(G65=0,"",100*H65/Måned!$G12)</f>
        <v>0.13458950201884254</v>
      </c>
      <c r="L65" s="82"/>
      <c r="M65" s="171">
        <f>+IF(H65=0,"",'Ark1'!AA4285)</f>
        <v>2.8000000000000265</v>
      </c>
      <c r="N65" s="171">
        <f>+IF(I65=0,"",'Ark1'!AB4285)</f>
        <v>4.5</v>
      </c>
      <c r="O65" s="246">
        <f>IF(H65=0,"",'Ark1'!W4285)</f>
        <v>60.5</v>
      </c>
      <c r="P65" s="171">
        <f>IF(H65=0,"",'Ark1'!X4285)</f>
        <v>164.03033586132176</v>
      </c>
      <c r="Q65" s="245"/>
      <c r="R65" s="171">
        <f>IF(H65=0,"",'Ark1'!AA4285)</f>
        <v>2.8000000000000265</v>
      </c>
      <c r="S65" s="171">
        <f>IF(H65=0,"",'Ark1'!AB4285)</f>
        <v>4.5</v>
      </c>
      <c r="T65" s="171">
        <f>IF(H65=0,"",'Ark1'!AC4285)</f>
        <v>-100.00000000000198</v>
      </c>
      <c r="U65" s="82"/>
      <c r="V65" s="89">
        <f t="shared" si="6"/>
        <v>2</v>
      </c>
      <c r="W65" s="171">
        <f>+'Ark1'!V4285</f>
        <v>7</v>
      </c>
      <c r="X65" s="221"/>
      <c r="Y65" s="87"/>
      <c r="Z65" s="87"/>
      <c r="AB65" s="225"/>
      <c r="AC65" s="88"/>
      <c r="AD65" s="88"/>
      <c r="AE65" s="88"/>
      <c r="AF65" s="88"/>
      <c r="AG65" s="88"/>
      <c r="AH65" s="88"/>
      <c r="AI65" s="88"/>
    </row>
    <row r="66" spans="1:38" ht="15.6">
      <c r="A66" s="221"/>
      <c r="B66" s="197">
        <f>+'Ark1'!C4286</f>
        <v>2024</v>
      </c>
      <c r="C66" s="197">
        <f>+'Ark1'!J4286</f>
        <v>113</v>
      </c>
      <c r="D66" s="197" t="str">
        <f>VLOOKUP(C66,RNR!$A$1:$B$29,2)</f>
        <v>Egersund</v>
      </c>
      <c r="E66" s="197">
        <f>+'Ark1'!D4286</f>
        <v>5</v>
      </c>
      <c r="F66" s="197" t="str">
        <f>VLOOKUP(E66,RNR!$D$2:$E$13,2)</f>
        <v>Mai</v>
      </c>
      <c r="G66" s="88">
        <f>+'Ark1'!Q4286</f>
        <v>0</v>
      </c>
      <c r="H66" s="89">
        <f>+'Ark1'!R4286</f>
        <v>0</v>
      </c>
      <c r="I66" s="88" t="str">
        <f>IF(H66=0,"",'Ark1'!S4286)</f>
        <v/>
      </c>
      <c r="J66" s="82"/>
      <c r="K66" s="171" t="str">
        <f>IF(G66=0,"",100*H66/Måned!$G13)</f>
        <v/>
      </c>
      <c r="L66" s="82"/>
      <c r="M66" s="171" t="str">
        <f>+IF(H66=0,"",'Ark1'!AA4286)</f>
        <v/>
      </c>
      <c r="N66" s="171">
        <f>+IF(I66=0,"",'Ark1'!AB4286)</f>
        <v>0</v>
      </c>
      <c r="O66" s="246" t="str">
        <f>IF(H66=0,"",'Ark1'!W4286)</f>
        <v/>
      </c>
      <c r="P66" s="171" t="str">
        <f>IF(H66=0,"",'Ark1'!X4286)</f>
        <v/>
      </c>
      <c r="Q66" s="245"/>
      <c r="R66" s="171" t="str">
        <f>IF(H66=0,"",'Ark1'!AA4286)</f>
        <v/>
      </c>
      <c r="S66" s="171" t="str">
        <f>IF(H66=0,"",'Ark1'!AB4286)</f>
        <v/>
      </c>
      <c r="T66" s="171" t="str">
        <f>IF(H66=0,"",'Ark1'!AC4286)</f>
        <v/>
      </c>
      <c r="U66" s="82"/>
      <c r="V66" s="89" t="str">
        <f t="shared" si="6"/>
        <v/>
      </c>
      <c r="W66" s="171">
        <f>+'Ark1'!V4286</f>
        <v>0</v>
      </c>
      <c r="X66" s="221"/>
      <c r="Y66" s="87"/>
      <c r="Z66" s="87"/>
      <c r="AB66" s="225"/>
      <c r="AC66" s="88"/>
      <c r="AD66" s="88"/>
      <c r="AE66" s="88"/>
      <c r="AF66" s="88"/>
      <c r="AG66" s="88"/>
      <c r="AH66" s="88"/>
      <c r="AI66" s="88"/>
    </row>
    <row r="67" spans="1:38" ht="15.6">
      <c r="A67" s="221"/>
      <c r="B67" s="197">
        <f>+'Ark1'!C4287</f>
        <v>2024</v>
      </c>
      <c r="C67" s="197">
        <f>+'Ark1'!J4287</f>
        <v>113</v>
      </c>
      <c r="D67" s="197" t="str">
        <f>VLOOKUP(C67,RNR!$A$1:$B$29,2)</f>
        <v>Egersund</v>
      </c>
      <c r="E67" s="197">
        <f>+'Ark1'!D4287</f>
        <v>6</v>
      </c>
      <c r="F67" s="197" t="str">
        <f>VLOOKUP(E67,RNR!$D$2:$E$13,2)</f>
        <v>Jun</v>
      </c>
      <c r="G67" s="88">
        <f>+'Ark1'!Q4287</f>
        <v>0</v>
      </c>
      <c r="H67" s="89">
        <f>+'Ark1'!R4287</f>
        <v>0</v>
      </c>
      <c r="I67" s="88" t="str">
        <f>IF(H67=0,"",'Ark1'!S4287)</f>
        <v/>
      </c>
      <c r="J67" s="82"/>
      <c r="K67" s="171" t="str">
        <f>IF(G67=0,"",100*H67/Måned!$G14)</f>
        <v/>
      </c>
      <c r="L67" s="82"/>
      <c r="M67" s="171" t="str">
        <f>+IF(H67=0,"",'Ark1'!AA4287)</f>
        <v/>
      </c>
      <c r="N67" s="171">
        <f>+IF(I67=0,"",'Ark1'!AB4287)</f>
        <v>0</v>
      </c>
      <c r="O67" s="246" t="str">
        <f>IF(H67=0,"",'Ark1'!W4287)</f>
        <v/>
      </c>
      <c r="P67" s="171" t="str">
        <f>IF(H67=0,"",'Ark1'!X4287)</f>
        <v/>
      </c>
      <c r="Q67" s="245"/>
      <c r="R67" s="171" t="str">
        <f>IF(H67=0,"",'Ark1'!AA4287)</f>
        <v/>
      </c>
      <c r="S67" s="171" t="str">
        <f>IF(H67=0,"",'Ark1'!AB4287)</f>
        <v/>
      </c>
      <c r="T67" s="171" t="str">
        <f>IF(H67=0,"",'Ark1'!AC4287)</f>
        <v/>
      </c>
      <c r="U67" s="82"/>
      <c r="V67" s="89" t="str">
        <f t="shared" si="6"/>
        <v/>
      </c>
      <c r="W67" s="171">
        <f>+'Ark1'!V4287</f>
        <v>0</v>
      </c>
      <c r="X67" s="221"/>
      <c r="Y67" s="87"/>
      <c r="Z67" s="87"/>
      <c r="AB67" s="225"/>
      <c r="AC67" s="88"/>
      <c r="AD67" s="88"/>
      <c r="AE67" s="88"/>
      <c r="AF67" s="88"/>
      <c r="AG67" s="88"/>
      <c r="AH67" s="88"/>
      <c r="AI67" s="88"/>
    </row>
    <row r="68" spans="1:38" ht="15.6">
      <c r="A68" s="221"/>
      <c r="B68" s="197">
        <f>+'Ark1'!C4288</f>
        <v>2024</v>
      </c>
      <c r="C68" s="197">
        <f>+'Ark1'!J4288</f>
        <v>113</v>
      </c>
      <c r="D68" s="197" t="str">
        <f>VLOOKUP(C68,RNR!$A$1:$B$29,2)</f>
        <v>Egersund</v>
      </c>
      <c r="E68" s="197">
        <f>+'Ark1'!D4288</f>
        <v>7</v>
      </c>
      <c r="F68" s="197" t="str">
        <f>VLOOKUP(E68,RNR!$D$2:$E$13,2)</f>
        <v>Jul</v>
      </c>
      <c r="G68" s="88">
        <f>+'Ark1'!Q4288</f>
        <v>0</v>
      </c>
      <c r="H68" s="89">
        <f>+'Ark1'!R4288</f>
        <v>0</v>
      </c>
      <c r="I68" s="88" t="str">
        <f>IF(H68=0,"",'Ark1'!S4288)</f>
        <v/>
      </c>
      <c r="J68" s="82"/>
      <c r="K68" s="171" t="str">
        <f>IF(G68=0,"",100*H68/Måned!$G15)</f>
        <v/>
      </c>
      <c r="L68" s="82"/>
      <c r="M68" s="171" t="str">
        <f>+IF(H68=0,"",'Ark1'!AA4288)</f>
        <v/>
      </c>
      <c r="N68" s="171">
        <f>+IF(I68=0,"",'Ark1'!AB4288)</f>
        <v>0</v>
      </c>
      <c r="O68" s="246" t="str">
        <f>IF(H68=0,"",'Ark1'!W4288)</f>
        <v/>
      </c>
      <c r="P68" s="171" t="str">
        <f>IF(H68=0,"",'Ark1'!X4288)</f>
        <v/>
      </c>
      <c r="Q68" s="245"/>
      <c r="R68" s="171" t="str">
        <f>IF(H68=0,"",'Ark1'!AA4288)</f>
        <v/>
      </c>
      <c r="S68" s="171" t="str">
        <f>IF(H68=0,"",'Ark1'!AB4288)</f>
        <v/>
      </c>
      <c r="T68" s="171" t="str">
        <f>IF(H68=0,"",'Ark1'!AC4288)</f>
        <v/>
      </c>
      <c r="U68" s="82"/>
      <c r="V68" s="89" t="str">
        <f t="shared" si="6"/>
        <v/>
      </c>
      <c r="W68" s="171">
        <f>+'Ark1'!V4288</f>
        <v>0</v>
      </c>
      <c r="X68" s="221"/>
      <c r="Y68" s="87"/>
      <c r="Z68" s="87"/>
      <c r="AB68" s="225"/>
      <c r="AC68" s="88"/>
      <c r="AD68" s="88"/>
      <c r="AE68" s="88"/>
      <c r="AF68" s="88"/>
      <c r="AG68" s="88"/>
      <c r="AH68" s="88"/>
      <c r="AI68" s="88"/>
    </row>
    <row r="69" spans="1:38" ht="15.6">
      <c r="A69" s="221"/>
      <c r="B69" s="197">
        <f>+'Ark1'!C4289</f>
        <v>2024</v>
      </c>
      <c r="C69" s="197">
        <f>+'Ark1'!J4289</f>
        <v>113</v>
      </c>
      <c r="D69" s="197" t="str">
        <f>VLOOKUP(C69,RNR!$A$1:$B$29,2)</f>
        <v>Egersund</v>
      </c>
      <c r="E69" s="197">
        <f>+'Ark1'!D4289</f>
        <v>8</v>
      </c>
      <c r="F69" s="197" t="str">
        <f>VLOOKUP(E69,RNR!$D$2:$E$13,2)</f>
        <v>Aug</v>
      </c>
      <c r="G69" s="88">
        <f>+'Ark1'!Q4289</f>
        <v>0</v>
      </c>
      <c r="H69" s="89">
        <f>+'Ark1'!R4289</f>
        <v>0</v>
      </c>
      <c r="I69" s="88" t="str">
        <f>IF(H69=0,"",'Ark1'!S4289)</f>
        <v/>
      </c>
      <c r="J69" s="82"/>
      <c r="K69" s="171" t="str">
        <f>IF(G69=0,"",100*H69/Måned!$G16)</f>
        <v/>
      </c>
      <c r="L69" s="82"/>
      <c r="M69" s="171" t="str">
        <f>+IF(H69=0,"",'Ark1'!AA4289)</f>
        <v/>
      </c>
      <c r="N69" s="171">
        <f>+IF(I69=0,"",'Ark1'!AB4289)</f>
        <v>0</v>
      </c>
      <c r="O69" s="246" t="str">
        <f>IF(H69=0,"",'Ark1'!W4289)</f>
        <v/>
      </c>
      <c r="P69" s="171" t="str">
        <f>IF(H69=0,"",'Ark1'!X4289)</f>
        <v/>
      </c>
      <c r="Q69" s="245"/>
      <c r="R69" s="171" t="str">
        <f>IF(H69=0,"",'Ark1'!AA4289)</f>
        <v/>
      </c>
      <c r="S69" s="171" t="str">
        <f>IF(H69=0,"",'Ark1'!AB4289)</f>
        <v/>
      </c>
      <c r="T69" s="171" t="str">
        <f>IF(H69=0,"",'Ark1'!AC4289)</f>
        <v/>
      </c>
      <c r="U69" s="82"/>
      <c r="V69" s="89" t="str">
        <f t="shared" si="6"/>
        <v/>
      </c>
      <c r="W69" s="171">
        <f>+'Ark1'!V4289</f>
        <v>0</v>
      </c>
      <c r="X69" s="221"/>
      <c r="Y69" s="87"/>
      <c r="Z69" s="87"/>
      <c r="AB69" s="225"/>
      <c r="AC69" s="88"/>
      <c r="AD69" s="88"/>
      <c r="AE69" s="88"/>
      <c r="AF69" s="88"/>
      <c r="AG69" s="88"/>
      <c r="AH69" s="88"/>
      <c r="AI69" s="88"/>
    </row>
    <row r="70" spans="1:38" ht="15.6">
      <c r="A70" s="221"/>
      <c r="B70" s="197">
        <f>+'Ark1'!C4290</f>
        <v>2024</v>
      </c>
      <c r="C70" s="197">
        <f>+'Ark1'!J4290</f>
        <v>113</v>
      </c>
      <c r="D70" s="197" t="str">
        <f>VLOOKUP(C70,RNR!$A$1:$B$29,2)</f>
        <v>Egersund</v>
      </c>
      <c r="E70" s="197">
        <f>+'Ark1'!D4290</f>
        <v>9</v>
      </c>
      <c r="F70" s="197" t="str">
        <f>VLOOKUP(E70,RNR!$D$2:$E$13,2)</f>
        <v>Sep</v>
      </c>
      <c r="G70" s="88">
        <f>+'Ark1'!Q4290</f>
        <v>0</v>
      </c>
      <c r="H70" s="89">
        <f>+'Ark1'!R4290</f>
        <v>0</v>
      </c>
      <c r="I70" s="88" t="str">
        <f>IF(H70=0,"",'Ark1'!S4290)</f>
        <v/>
      </c>
      <c r="J70" s="82"/>
      <c r="K70" s="171" t="str">
        <f>IF(G70=0,"",100*H70/Måned!$G17)</f>
        <v/>
      </c>
      <c r="L70" s="82"/>
      <c r="M70" s="171" t="str">
        <f>+IF(H70=0,"",'Ark1'!AA4290)</f>
        <v/>
      </c>
      <c r="N70" s="171">
        <f>+IF(I70=0,"",'Ark1'!AB4290)</f>
        <v>0</v>
      </c>
      <c r="O70" s="246" t="str">
        <f>IF(H70=0,"",'Ark1'!W4290)</f>
        <v/>
      </c>
      <c r="P70" s="171" t="str">
        <f>IF(H70=0,"",'Ark1'!X4290)</f>
        <v/>
      </c>
      <c r="Q70" s="245"/>
      <c r="R70" s="171" t="str">
        <f>IF(H70=0,"",'Ark1'!AA4290)</f>
        <v/>
      </c>
      <c r="S70" s="171" t="str">
        <f>IF(H70=0,"",'Ark1'!AB4290)</f>
        <v/>
      </c>
      <c r="T70" s="171" t="str">
        <f>IF(H70=0,"",'Ark1'!AC4290)</f>
        <v/>
      </c>
      <c r="U70" s="82"/>
      <c r="V70" s="89" t="str">
        <f t="shared" si="6"/>
        <v/>
      </c>
      <c r="W70" s="171">
        <f>+'Ark1'!V4290</f>
        <v>0</v>
      </c>
      <c r="X70" s="221"/>
      <c r="Y70" s="87"/>
      <c r="Z70" s="87"/>
      <c r="AB70" s="225"/>
      <c r="AC70" s="88"/>
      <c r="AD70" s="88"/>
      <c r="AE70" s="88"/>
      <c r="AF70" s="88"/>
      <c r="AG70" s="88"/>
      <c r="AH70" s="88"/>
      <c r="AI70" s="88"/>
    </row>
    <row r="71" spans="1:38" ht="15.6">
      <c r="A71" s="221"/>
      <c r="B71" s="197">
        <f>+'Ark1'!C4291</f>
        <v>2024</v>
      </c>
      <c r="C71" s="197">
        <f>+'Ark1'!J4291</f>
        <v>113</v>
      </c>
      <c r="D71" s="197" t="str">
        <f>VLOOKUP(C71,RNR!$A$1:$B$29,2)</f>
        <v>Egersund</v>
      </c>
      <c r="E71" s="197">
        <f>+'Ark1'!D4291</f>
        <v>10</v>
      </c>
      <c r="F71" s="197" t="str">
        <f>VLOOKUP(E71,RNR!$D$2:$E$13,2)</f>
        <v>Okt</v>
      </c>
      <c r="G71" s="88">
        <f>+'Ark1'!Q4291</f>
        <v>0</v>
      </c>
      <c r="H71" s="89">
        <f>+'Ark1'!R4291</f>
        <v>0</v>
      </c>
      <c r="I71" s="88" t="str">
        <f>IF(H71=0,"",'Ark1'!S4291)</f>
        <v/>
      </c>
      <c r="J71" s="82"/>
      <c r="K71" s="171" t="str">
        <f>IF(G71=0,"",100*H71/Måned!$G18)</f>
        <v/>
      </c>
      <c r="L71" s="82"/>
      <c r="M71" s="171" t="str">
        <f>+IF(H71=0,"",'Ark1'!AA4291)</f>
        <v/>
      </c>
      <c r="N71" s="171">
        <f>+IF(I71=0,"",'Ark1'!AB4291)</f>
        <v>0</v>
      </c>
      <c r="O71" s="246" t="str">
        <f>IF(H71=0,"",'Ark1'!W4291)</f>
        <v/>
      </c>
      <c r="P71" s="171" t="str">
        <f>IF(H71=0,"",'Ark1'!X4291)</f>
        <v/>
      </c>
      <c r="Q71" s="245"/>
      <c r="R71" s="171" t="str">
        <f>IF(H71=0,"",'Ark1'!AA4291)</f>
        <v/>
      </c>
      <c r="S71" s="171" t="str">
        <f>IF(H71=0,"",'Ark1'!AB4291)</f>
        <v/>
      </c>
      <c r="T71" s="171" t="str">
        <f>IF(H71=0,"",'Ark1'!AC4291)</f>
        <v/>
      </c>
      <c r="U71" s="82"/>
      <c r="V71" s="89" t="str">
        <f t="shared" si="6"/>
        <v/>
      </c>
      <c r="W71" s="171">
        <f>+'Ark1'!V4291</f>
        <v>0</v>
      </c>
      <c r="X71" s="221"/>
      <c r="Y71" s="87"/>
      <c r="Z71" s="87"/>
      <c r="AB71" s="225"/>
      <c r="AC71" s="88"/>
      <c r="AD71" s="88"/>
      <c r="AE71" s="88"/>
      <c r="AF71" s="88"/>
      <c r="AG71" s="88"/>
      <c r="AH71" s="88"/>
      <c r="AI71" s="88"/>
    </row>
    <row r="72" spans="1:38" ht="15.6">
      <c r="A72" s="221"/>
      <c r="B72" s="197">
        <f>+'Ark1'!C4292</f>
        <v>2024</v>
      </c>
      <c r="C72" s="197">
        <f>+'Ark1'!J4292</f>
        <v>113</v>
      </c>
      <c r="D72" s="197" t="str">
        <f>VLOOKUP(C72,RNR!$A$1:$B$29,2)</f>
        <v>Egersund</v>
      </c>
      <c r="E72" s="197">
        <f>+'Ark1'!D4292</f>
        <v>11</v>
      </c>
      <c r="F72" s="197" t="str">
        <f>VLOOKUP(E72,RNR!$D$2:$E$13,2)</f>
        <v>Nov</v>
      </c>
      <c r="G72" s="88">
        <f>+'Ark1'!Q4292</f>
        <v>0</v>
      </c>
      <c r="H72" s="89">
        <f>+'Ark1'!R4292</f>
        <v>0</v>
      </c>
      <c r="I72" s="88" t="str">
        <f>IF(H72=0,"",'Ark1'!S4292)</f>
        <v/>
      </c>
      <c r="J72" s="82"/>
      <c r="K72" s="171" t="str">
        <f>IF(G72=0,"",100*H72/Måned!$G19)</f>
        <v/>
      </c>
      <c r="L72" s="82"/>
      <c r="M72" s="171" t="str">
        <f>+IF(H72=0,"",'Ark1'!AA4292)</f>
        <v/>
      </c>
      <c r="N72" s="171">
        <f>+IF(I72=0,"",'Ark1'!AB4292)</f>
        <v>0</v>
      </c>
      <c r="O72" s="246" t="str">
        <f>IF(H72=0,"",'Ark1'!W4292)</f>
        <v/>
      </c>
      <c r="P72" s="171" t="str">
        <f>IF(H72=0,"",'Ark1'!X4292)</f>
        <v/>
      </c>
      <c r="Q72" s="245"/>
      <c r="R72" s="171" t="str">
        <f>IF(H72=0,"",'Ark1'!AA4292)</f>
        <v/>
      </c>
      <c r="S72" s="171" t="str">
        <f>IF(H72=0,"",'Ark1'!AB4292)</f>
        <v/>
      </c>
      <c r="T72" s="171" t="str">
        <f>IF(H72=0,"",'Ark1'!AC4292)</f>
        <v/>
      </c>
      <c r="U72" s="82"/>
      <c r="V72" s="89" t="str">
        <f t="shared" si="6"/>
        <v/>
      </c>
      <c r="W72" s="171">
        <f>+'Ark1'!V4292</f>
        <v>0</v>
      </c>
      <c r="X72" s="221"/>
      <c r="Y72" s="87"/>
      <c r="Z72" s="87"/>
      <c r="AB72" s="225"/>
      <c r="AC72" s="88"/>
      <c r="AD72" s="88"/>
      <c r="AE72" s="88"/>
      <c r="AF72" s="88"/>
      <c r="AG72" s="88"/>
      <c r="AH72" s="88"/>
      <c r="AI72" s="88"/>
    </row>
    <row r="73" spans="1:38" ht="15.6">
      <c r="A73" s="221"/>
      <c r="B73" s="197">
        <f>+'Ark1'!C4293</f>
        <v>2024</v>
      </c>
      <c r="C73" s="197">
        <f>+'Ark1'!J4293</f>
        <v>113</v>
      </c>
      <c r="D73" s="197" t="str">
        <f>VLOOKUP(C73,RNR!$A$1:$B$29,2)</f>
        <v>Egersund</v>
      </c>
      <c r="E73" s="197">
        <f>+'Ark1'!D4293</f>
        <v>12</v>
      </c>
      <c r="F73" s="197" t="str">
        <f>VLOOKUP(E73,RNR!$D$2:$E$13,2)</f>
        <v>Des</v>
      </c>
      <c r="G73" s="88">
        <f>+'Ark1'!Q4293</f>
        <v>0</v>
      </c>
      <c r="H73" s="89">
        <f>+'Ark1'!R4293</f>
        <v>0</v>
      </c>
      <c r="I73" s="88" t="str">
        <f>IF(H73=0,"",'Ark1'!S4293)</f>
        <v/>
      </c>
      <c r="J73" s="82"/>
      <c r="K73" s="171" t="str">
        <f>IF(G73=0,"",100*H73/Måned!$G20)</f>
        <v/>
      </c>
      <c r="L73" s="82"/>
      <c r="M73" s="171" t="str">
        <f>+IF(H73=0,"",'Ark1'!AA4293)</f>
        <v/>
      </c>
      <c r="N73" s="171">
        <f>+IF(I73=0,"",'Ark1'!AB4293)</f>
        <v>0</v>
      </c>
      <c r="O73" s="246" t="str">
        <f>IF(H73=0,"",'Ark1'!W4293)</f>
        <v/>
      </c>
      <c r="P73" s="171" t="str">
        <f>IF(H73=0,"",'Ark1'!X4293)</f>
        <v/>
      </c>
      <c r="Q73" s="245"/>
      <c r="R73" s="171" t="str">
        <f>IF(H73=0,"",'Ark1'!AA4293)</f>
        <v/>
      </c>
      <c r="S73" s="171" t="str">
        <f>IF(H73=0,"",'Ark1'!AB4293)</f>
        <v/>
      </c>
      <c r="T73" s="171" t="str">
        <f>IF(H73=0,"",'Ark1'!AC4293)</f>
        <v/>
      </c>
      <c r="U73" s="82"/>
      <c r="V73" s="89" t="str">
        <f t="shared" ref="V73:V85" si="7">+(IF(H73=0,"",I73/G73))</f>
        <v/>
      </c>
      <c r="W73" s="171">
        <f>+'Ark1'!V4293</f>
        <v>0</v>
      </c>
      <c r="X73" s="221"/>
      <c r="Y73" s="87"/>
      <c r="Z73" s="87"/>
      <c r="AB73" s="225"/>
      <c r="AC73" s="88"/>
      <c r="AD73" s="88"/>
      <c r="AE73" s="88"/>
      <c r="AF73" s="88"/>
      <c r="AG73" s="88"/>
      <c r="AH73" s="88"/>
      <c r="AI73" s="88"/>
    </row>
    <row r="74" spans="1:38">
      <c r="A74" s="221"/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  <c r="R74" s="221"/>
      <c r="S74" s="221"/>
      <c r="T74" s="221"/>
      <c r="U74" s="221"/>
      <c r="V74" s="221"/>
      <c r="W74" s="221"/>
      <c r="X74" s="221"/>
      <c r="Y74" s="87"/>
      <c r="Z74" s="87"/>
      <c r="AB74" s="225"/>
      <c r="AC74" s="88"/>
      <c r="AD74" s="88"/>
      <c r="AE74" s="88"/>
      <c r="AF74" s="88"/>
      <c r="AG74" s="88"/>
      <c r="AH74" s="88"/>
      <c r="AI74" s="88"/>
    </row>
    <row r="75" spans="1:38" ht="15.6">
      <c r="A75" s="221"/>
      <c r="B75" s="197">
        <f>+'Ark1'!C4294</f>
        <v>2024</v>
      </c>
      <c r="C75" s="197">
        <f>+'Ark1'!J4294</f>
        <v>116</v>
      </c>
      <c r="D75" s="197" t="str">
        <f>VLOOKUP(C75,RNR!$A$1:$B$29,2)</f>
        <v>Sandeid</v>
      </c>
      <c r="E75" s="197">
        <f>+'Ark1'!D4294</f>
        <v>1</v>
      </c>
      <c r="F75" s="197" t="str">
        <f>VLOOKUP(E75,RNR!$D$2:$E$13,2)</f>
        <v>Jan</v>
      </c>
      <c r="G75" s="88">
        <f>+'Ark1'!Q4294</f>
        <v>0</v>
      </c>
      <c r="H75" s="89">
        <f>+'Ark1'!R4294</f>
        <v>0</v>
      </c>
      <c r="I75" s="88" t="str">
        <f>IF(H75=0,"",'Ark1'!S4294)</f>
        <v/>
      </c>
      <c r="J75" s="82"/>
      <c r="K75" s="171" t="str">
        <f>IF(G75=0,"",100*H75/Måned!$G21)</f>
        <v/>
      </c>
      <c r="L75" s="82"/>
      <c r="M75" s="171" t="str">
        <f>+IF(H75=0,"",'Ark1'!AA4294)</f>
        <v/>
      </c>
      <c r="N75" s="171">
        <f>+IF(I75=0,"",'Ark1'!AB4294)</f>
        <v>0</v>
      </c>
      <c r="O75" s="246" t="str">
        <f>IF(H75=0,"",'Ark1'!W4294)</f>
        <v/>
      </c>
      <c r="P75" s="171" t="str">
        <f>IF(H75=0,"",'Ark1'!X4294)</f>
        <v/>
      </c>
      <c r="Q75" s="245"/>
      <c r="R75" s="171" t="str">
        <f>IF(H75=0,"",'Ark1'!AA4294)</f>
        <v/>
      </c>
      <c r="S75" s="171" t="str">
        <f>IF(H75=0,"",'Ark1'!AB4294)</f>
        <v/>
      </c>
      <c r="T75" s="171" t="str">
        <f>IF(H75=0,"",'Ark1'!AC4294)</f>
        <v/>
      </c>
      <c r="U75" s="82"/>
      <c r="V75" s="89" t="str">
        <f t="shared" si="7"/>
        <v/>
      </c>
      <c r="W75" s="171">
        <f>+'Ark1'!V4294</f>
        <v>0</v>
      </c>
      <c r="X75" s="221"/>
      <c r="Y75" s="87"/>
      <c r="Z75" s="87"/>
      <c r="AB75" s="225"/>
      <c r="AC75" s="88"/>
      <c r="AD75" s="88"/>
      <c r="AE75" s="88"/>
      <c r="AF75" s="88"/>
      <c r="AG75" s="88"/>
      <c r="AH75" s="88"/>
      <c r="AI75" s="88"/>
    </row>
    <row r="76" spans="1:38" ht="15.6">
      <c r="A76" s="221"/>
      <c r="B76" s="197">
        <f>+'Ark1'!C4295</f>
        <v>2024</v>
      </c>
      <c r="C76" s="197">
        <f>+'Ark1'!J4295</f>
        <v>116</v>
      </c>
      <c r="D76" s="197" t="str">
        <f>VLOOKUP(C76,RNR!$A$1:$B$29,2)</f>
        <v>Sandeid</v>
      </c>
      <c r="E76" s="197">
        <f>+'Ark1'!D4295</f>
        <v>2</v>
      </c>
      <c r="F76" s="197" t="str">
        <f>VLOOKUP(E76,RNR!$D$2:$E$13,2)</f>
        <v>Feb</v>
      </c>
      <c r="G76" s="88">
        <f>+'Ark1'!Q4295</f>
        <v>1</v>
      </c>
      <c r="H76" s="89">
        <f>+'Ark1'!R4295</f>
        <v>1</v>
      </c>
      <c r="I76" s="88">
        <f>IF(H76=0,"",'Ark1'!S4295)</f>
        <v>1</v>
      </c>
      <c r="J76" s="82"/>
      <c r="K76" s="171">
        <f>IF(G76=0,"",100*H76/Måned!$G10)</f>
        <v>5.4614964500273075E-2</v>
      </c>
      <c r="L76" s="82"/>
      <c r="M76" s="171">
        <f>+IF(H76=0,"",'Ark1'!AA4295)</f>
        <v>0</v>
      </c>
      <c r="N76" s="171">
        <f>+IF(I76=0,"",'Ark1'!AB4295)</f>
        <v>0</v>
      </c>
      <c r="O76" s="246">
        <f>IF(H76=0,"",'Ark1'!W4295)</f>
        <v>58</v>
      </c>
      <c r="P76" s="171">
        <f>IF(H76=0,"",'Ark1'!X4295)</f>
        <v>117.2264355362947</v>
      </c>
      <c r="Q76" s="245"/>
      <c r="R76" s="171">
        <f>IF(H76=0,"",'Ark1'!AA4295)</f>
        <v>0</v>
      </c>
      <c r="S76" s="171">
        <f>IF(H76=0,"",'Ark1'!AB4295)</f>
        <v>0</v>
      </c>
      <c r="T76" s="171">
        <f>IF(H76=0,"",'Ark1'!AC4295)</f>
        <v>0</v>
      </c>
      <c r="U76" s="82"/>
      <c r="V76" s="89">
        <f t="shared" si="7"/>
        <v>1</v>
      </c>
      <c r="W76" s="171">
        <f>+'Ark1'!V4295</f>
        <v>14</v>
      </c>
      <c r="X76" s="221"/>
      <c r="Y76" s="248"/>
      <c r="AB76" s="225"/>
      <c r="AJ76" s="249"/>
      <c r="AK76" s="87"/>
      <c r="AL76" s="87"/>
    </row>
    <row r="77" spans="1:38" ht="15.6">
      <c r="A77" s="221"/>
      <c r="B77" s="197">
        <f>+'Ark1'!C4296</f>
        <v>2024</v>
      </c>
      <c r="C77" s="197">
        <f>+'Ark1'!J4296</f>
        <v>116</v>
      </c>
      <c r="D77" s="197" t="str">
        <f>VLOOKUP(C77,RNR!$A$1:$B$29,2)</f>
        <v>Sandeid</v>
      </c>
      <c r="E77" s="197">
        <f>+'Ark1'!D4296</f>
        <v>3</v>
      </c>
      <c r="F77" s="197" t="str">
        <f>VLOOKUP(E77,RNR!$D$2:$E$13,2)</f>
        <v>Mar</v>
      </c>
      <c r="G77" s="88">
        <f>+'Ark1'!Q4296</f>
        <v>1</v>
      </c>
      <c r="H77" s="89">
        <f>+'Ark1'!R4296</f>
        <v>4</v>
      </c>
      <c r="I77" s="88">
        <f>IF(H77=0,"",'Ark1'!S4296)</f>
        <v>4</v>
      </c>
      <c r="J77" s="82"/>
      <c r="K77" s="171">
        <f>IF(G77=0,"",100*H77/Måned!$G11)</f>
        <v>0.24615384615384617</v>
      </c>
      <c r="L77" s="82"/>
      <c r="M77" s="171">
        <f>+IF(H77=0,"",'Ark1'!AA4296)</f>
        <v>6.335366998051505</v>
      </c>
      <c r="N77" s="171">
        <f>+IF(I77=0,"",'Ark1'!AB4296)</f>
        <v>0</v>
      </c>
      <c r="O77" s="246">
        <f>IF(H77=0,"",'Ark1'!W4296)</f>
        <v>60</v>
      </c>
      <c r="P77" s="171">
        <f>IF(H77=0,"",'Ark1'!X4296)</f>
        <v>130.03791982665223</v>
      </c>
      <c r="Q77" s="245"/>
      <c r="R77" s="171">
        <f>IF(H77=0,"",'Ark1'!AA4296)</f>
        <v>6.335366998051505</v>
      </c>
      <c r="S77" s="171">
        <f>IF(H77=0,"",'Ark1'!AB4296)</f>
        <v>0</v>
      </c>
      <c r="T77" s="171">
        <f>IF(H77=0,"",'Ark1'!AC4296)</f>
        <v>0</v>
      </c>
      <c r="U77" s="82"/>
      <c r="V77" s="89">
        <f t="shared" si="7"/>
        <v>4</v>
      </c>
      <c r="W77" s="171">
        <f>+'Ark1'!V4296</f>
        <v>0</v>
      </c>
      <c r="X77" s="221"/>
      <c r="Y77" s="248"/>
      <c r="AB77" s="225"/>
      <c r="AJ77" s="249"/>
      <c r="AK77" s="87"/>
      <c r="AL77" s="87"/>
    </row>
    <row r="78" spans="1:38" ht="15.6">
      <c r="A78" s="221"/>
      <c r="B78" s="197">
        <f>+'Ark1'!C4297</f>
        <v>2024</v>
      </c>
      <c r="C78" s="197">
        <f>+'Ark1'!J4297</f>
        <v>116</v>
      </c>
      <c r="D78" s="197" t="str">
        <f>VLOOKUP(C78,RNR!$A$1:$B$29,2)</f>
        <v>Sandeid</v>
      </c>
      <c r="E78" s="197">
        <f>+'Ark1'!D4297</f>
        <v>4</v>
      </c>
      <c r="F78" s="197" t="str">
        <f>VLOOKUP(E78,RNR!$D$2:$E$13,2)</f>
        <v>Apr</v>
      </c>
      <c r="G78" s="88">
        <f>+'Ark1'!Q4297</f>
        <v>0</v>
      </c>
      <c r="H78" s="89">
        <f>+'Ark1'!R4297</f>
        <v>0</v>
      </c>
      <c r="I78" s="88" t="str">
        <f>IF(H78=0,"",'Ark1'!S4297)</f>
        <v/>
      </c>
      <c r="J78" s="82"/>
      <c r="K78" s="171" t="str">
        <f>IF(G78=0,"",100*H78/Måned!$G12)</f>
        <v/>
      </c>
      <c r="L78" s="82"/>
      <c r="M78" s="171" t="str">
        <f>+IF(H78=0,"",'Ark1'!AA4297)</f>
        <v/>
      </c>
      <c r="N78" s="171">
        <f>+IF(I78=0,"",'Ark1'!AB4297)</f>
        <v>0</v>
      </c>
      <c r="O78" s="246" t="str">
        <f>IF(H78=0,"",'Ark1'!W4297)</f>
        <v/>
      </c>
      <c r="P78" s="171" t="str">
        <f>IF(H78=0,"",'Ark1'!X4297)</f>
        <v/>
      </c>
      <c r="Q78" s="245"/>
      <c r="R78" s="171" t="str">
        <f>IF(H78=0,"",'Ark1'!AA4297)</f>
        <v/>
      </c>
      <c r="S78" s="171" t="str">
        <f>IF(H78=0,"",'Ark1'!AB4297)</f>
        <v/>
      </c>
      <c r="T78" s="171" t="str">
        <f>IF(H78=0,"",'Ark1'!AC4297)</f>
        <v/>
      </c>
      <c r="U78" s="82"/>
      <c r="V78" s="89" t="str">
        <f t="shared" si="7"/>
        <v/>
      </c>
      <c r="W78" s="171">
        <f>+'Ark1'!V4297</f>
        <v>0</v>
      </c>
      <c r="X78" s="221"/>
      <c r="Y78" s="248"/>
      <c r="AB78" s="225"/>
      <c r="AJ78" s="249"/>
      <c r="AK78" s="87"/>
      <c r="AL78" s="87"/>
    </row>
    <row r="79" spans="1:38" ht="15.6">
      <c r="A79" s="221"/>
      <c r="B79" s="197">
        <f>+'Ark1'!C4298</f>
        <v>2024</v>
      </c>
      <c r="C79" s="197">
        <f>+'Ark1'!J4298</f>
        <v>116</v>
      </c>
      <c r="D79" s="197" t="str">
        <f>VLOOKUP(C79,RNR!$A$1:$B$29,2)</f>
        <v>Sandeid</v>
      </c>
      <c r="E79" s="197">
        <f>+'Ark1'!D4298</f>
        <v>5</v>
      </c>
      <c r="F79" s="197" t="str">
        <f>VLOOKUP(E79,RNR!$D$2:$E$13,2)</f>
        <v>Mai</v>
      </c>
      <c r="G79" s="88">
        <f>+'Ark1'!Q4298</f>
        <v>0</v>
      </c>
      <c r="H79" s="89">
        <f>+'Ark1'!R4298</f>
        <v>0</v>
      </c>
      <c r="I79" s="88" t="str">
        <f>IF(H79=0,"",'Ark1'!S4298)</f>
        <v/>
      </c>
      <c r="J79" s="82"/>
      <c r="K79" s="171" t="str">
        <f>IF(G79=0,"",100*H79/Måned!$G13)</f>
        <v/>
      </c>
      <c r="L79" s="82"/>
      <c r="M79" s="171" t="str">
        <f>+IF(H79=0,"",'Ark1'!AA4298)</f>
        <v/>
      </c>
      <c r="N79" s="171">
        <f>+IF(I79=0,"",'Ark1'!AB4298)</f>
        <v>0</v>
      </c>
      <c r="O79" s="246" t="str">
        <f>IF(H79=0,"",'Ark1'!W4298)</f>
        <v/>
      </c>
      <c r="P79" s="171" t="str">
        <f>IF(H79=0,"",'Ark1'!X4298)</f>
        <v/>
      </c>
      <c r="Q79" s="245"/>
      <c r="R79" s="171" t="str">
        <f>IF(H79=0,"",'Ark1'!AA4298)</f>
        <v/>
      </c>
      <c r="S79" s="171" t="str">
        <f>IF(H79=0,"",'Ark1'!AB4298)</f>
        <v/>
      </c>
      <c r="T79" s="171" t="str">
        <f>IF(H79=0,"",'Ark1'!AC4298)</f>
        <v/>
      </c>
      <c r="U79" s="82"/>
      <c r="V79" s="89" t="str">
        <f t="shared" si="7"/>
        <v/>
      </c>
      <c r="W79" s="171">
        <f>+'Ark1'!V4298</f>
        <v>0</v>
      </c>
      <c r="X79" s="221"/>
      <c r="Y79" s="248"/>
      <c r="AB79" s="225"/>
      <c r="AJ79" s="249"/>
      <c r="AK79" s="87"/>
      <c r="AL79" s="87"/>
    </row>
    <row r="80" spans="1:38" ht="15.6">
      <c r="A80" s="221"/>
      <c r="B80" s="197">
        <f>+'Ark1'!C4299</f>
        <v>2024</v>
      </c>
      <c r="C80" s="197">
        <f>+'Ark1'!J4299</f>
        <v>116</v>
      </c>
      <c r="D80" s="197" t="str">
        <f>VLOOKUP(C80,RNR!$A$1:$B$29,2)</f>
        <v>Sandeid</v>
      </c>
      <c r="E80" s="197">
        <f>+'Ark1'!D4299</f>
        <v>6</v>
      </c>
      <c r="F80" s="197" t="str">
        <f>VLOOKUP(E80,RNR!$D$2:$E$13,2)</f>
        <v>Jun</v>
      </c>
      <c r="G80" s="88">
        <f>+'Ark1'!Q4299</f>
        <v>0</v>
      </c>
      <c r="H80" s="89">
        <f>+'Ark1'!R4299</f>
        <v>0</v>
      </c>
      <c r="I80" s="88" t="str">
        <f>IF(H80=0,"",'Ark1'!S4299)</f>
        <v/>
      </c>
      <c r="J80" s="82"/>
      <c r="K80" s="171" t="str">
        <f>IF(G80=0,"",100*H80/Måned!$G14)</f>
        <v/>
      </c>
      <c r="L80" s="82"/>
      <c r="M80" s="171" t="str">
        <f>+IF(H80=0,"",'Ark1'!AA4299)</f>
        <v/>
      </c>
      <c r="N80" s="171">
        <f>+IF(I80=0,"",'Ark1'!AB4299)</f>
        <v>0</v>
      </c>
      <c r="O80" s="246" t="str">
        <f>IF(H80=0,"",'Ark1'!W4299)</f>
        <v/>
      </c>
      <c r="P80" s="171" t="str">
        <f>IF(H80=0,"",'Ark1'!X4299)</f>
        <v/>
      </c>
      <c r="Q80" s="245"/>
      <c r="R80" s="171" t="str">
        <f>IF(H80=0,"",'Ark1'!AA4299)</f>
        <v/>
      </c>
      <c r="S80" s="171" t="str">
        <f>IF(H80=0,"",'Ark1'!AB4299)</f>
        <v/>
      </c>
      <c r="T80" s="171" t="str">
        <f>IF(H80=0,"",'Ark1'!AC4299)</f>
        <v/>
      </c>
      <c r="U80" s="82"/>
      <c r="V80" s="89" t="str">
        <f t="shared" si="7"/>
        <v/>
      </c>
      <c r="W80" s="171">
        <f>+'Ark1'!V4299</f>
        <v>0</v>
      </c>
      <c r="X80" s="221"/>
      <c r="Y80" s="248"/>
      <c r="AB80" s="225"/>
      <c r="AJ80" s="249"/>
      <c r="AK80" s="87"/>
      <c r="AL80" s="87"/>
    </row>
    <row r="81" spans="1:38" ht="15.6">
      <c r="A81" s="221"/>
      <c r="B81" s="197">
        <f>+'Ark1'!C4300</f>
        <v>2024</v>
      </c>
      <c r="C81" s="197">
        <f>+'Ark1'!J4300</f>
        <v>116</v>
      </c>
      <c r="D81" s="197" t="str">
        <f>VLOOKUP(C81,RNR!$A$1:$B$29,2)</f>
        <v>Sandeid</v>
      </c>
      <c r="E81" s="197">
        <f>+'Ark1'!D4300</f>
        <v>7</v>
      </c>
      <c r="F81" s="197" t="str">
        <f>VLOOKUP(E81,RNR!$D$2:$E$13,2)</f>
        <v>Jul</v>
      </c>
      <c r="G81" s="88">
        <f>+'Ark1'!Q4300</f>
        <v>0</v>
      </c>
      <c r="H81" s="89">
        <f>+'Ark1'!R4300</f>
        <v>0</v>
      </c>
      <c r="I81" s="88" t="str">
        <f>IF(H81=0,"",'Ark1'!S4300)</f>
        <v/>
      </c>
      <c r="J81" s="82"/>
      <c r="K81" s="171" t="str">
        <f>IF(G81=0,"",100*H81/Måned!$G15)</f>
        <v/>
      </c>
      <c r="L81" s="82"/>
      <c r="M81" s="171" t="str">
        <f>+IF(H81=0,"",'Ark1'!AA4300)</f>
        <v/>
      </c>
      <c r="N81" s="171">
        <f>+IF(I81=0,"",'Ark1'!AB4300)</f>
        <v>0</v>
      </c>
      <c r="O81" s="246" t="str">
        <f>IF(H81=0,"",'Ark1'!W4300)</f>
        <v/>
      </c>
      <c r="P81" s="171" t="str">
        <f>IF(H81=0,"",'Ark1'!X4300)</f>
        <v/>
      </c>
      <c r="Q81" s="245"/>
      <c r="R81" s="171" t="str">
        <f>IF(H81=0,"",'Ark1'!AA4300)</f>
        <v/>
      </c>
      <c r="S81" s="171" t="str">
        <f>IF(H81=0,"",'Ark1'!AB4300)</f>
        <v/>
      </c>
      <c r="T81" s="171" t="str">
        <f>IF(H81=0,"",'Ark1'!AC4300)</f>
        <v/>
      </c>
      <c r="U81" s="82"/>
      <c r="V81" s="89" t="str">
        <f t="shared" si="7"/>
        <v/>
      </c>
      <c r="W81" s="171">
        <f>+'Ark1'!V4300</f>
        <v>0</v>
      </c>
      <c r="X81" s="221"/>
      <c r="Y81" s="248"/>
      <c r="AB81" s="225"/>
      <c r="AJ81" s="249"/>
      <c r="AK81" s="87"/>
      <c r="AL81" s="87"/>
    </row>
    <row r="82" spans="1:38" ht="15.6">
      <c r="A82" s="221"/>
      <c r="B82" s="197">
        <f>+'Ark1'!C4301</f>
        <v>2024</v>
      </c>
      <c r="C82" s="197">
        <f>+'Ark1'!J4301</f>
        <v>116</v>
      </c>
      <c r="D82" s="197" t="str">
        <f>VLOOKUP(C82,RNR!$A$1:$B$29,2)</f>
        <v>Sandeid</v>
      </c>
      <c r="E82" s="197">
        <f>+'Ark1'!D4301</f>
        <v>8</v>
      </c>
      <c r="F82" s="197" t="str">
        <f>VLOOKUP(E82,RNR!$D$2:$E$13,2)</f>
        <v>Aug</v>
      </c>
      <c r="G82" s="88">
        <f>+'Ark1'!Q4301</f>
        <v>0</v>
      </c>
      <c r="H82" s="89">
        <f>+'Ark1'!R4301</f>
        <v>0</v>
      </c>
      <c r="I82" s="88" t="str">
        <f>IF(H82=0,"",'Ark1'!S4301)</f>
        <v/>
      </c>
      <c r="J82" s="82"/>
      <c r="K82" s="171" t="str">
        <f>IF(G82=0,"",100*H82/Måned!$G16)</f>
        <v/>
      </c>
      <c r="L82" s="82"/>
      <c r="M82" s="171" t="str">
        <f>+IF(H82=0,"",'Ark1'!AA4301)</f>
        <v/>
      </c>
      <c r="N82" s="171">
        <f>+IF(I82=0,"",'Ark1'!AB4301)</f>
        <v>0</v>
      </c>
      <c r="O82" s="246" t="str">
        <f>IF(H82=0,"",'Ark1'!W4301)</f>
        <v/>
      </c>
      <c r="P82" s="171" t="str">
        <f>IF(H82=0,"",'Ark1'!X4301)</f>
        <v/>
      </c>
      <c r="Q82" s="245"/>
      <c r="R82" s="171" t="str">
        <f>IF(H82=0,"",'Ark1'!AA4301)</f>
        <v/>
      </c>
      <c r="S82" s="171" t="str">
        <f>IF(H82=0,"",'Ark1'!AB4301)</f>
        <v/>
      </c>
      <c r="T82" s="171" t="str">
        <f>IF(H82=0,"",'Ark1'!AC4301)</f>
        <v/>
      </c>
      <c r="U82" s="82"/>
      <c r="V82" s="89" t="str">
        <f t="shared" si="7"/>
        <v/>
      </c>
      <c r="W82" s="171">
        <f>+'Ark1'!V4301</f>
        <v>0</v>
      </c>
      <c r="X82" s="221"/>
      <c r="Y82" s="248"/>
      <c r="AB82" s="225"/>
      <c r="AJ82" s="249"/>
      <c r="AK82" s="87"/>
      <c r="AL82" s="87"/>
    </row>
    <row r="83" spans="1:38" ht="15.6">
      <c r="A83" s="221"/>
      <c r="B83" s="197">
        <f>+'Ark1'!C4302</f>
        <v>2024</v>
      </c>
      <c r="C83" s="197">
        <f>+'Ark1'!J4302</f>
        <v>116</v>
      </c>
      <c r="D83" s="197" t="str">
        <f>VLOOKUP(C83,RNR!$A$1:$B$29,2)</f>
        <v>Sandeid</v>
      </c>
      <c r="E83" s="197">
        <f>+'Ark1'!D4302</f>
        <v>9</v>
      </c>
      <c r="F83" s="197" t="str">
        <f>VLOOKUP(E83,RNR!$D$2:$E$13,2)</f>
        <v>Sep</v>
      </c>
      <c r="G83" s="88">
        <f>+'Ark1'!Q4302</f>
        <v>0</v>
      </c>
      <c r="H83" s="89">
        <f>+'Ark1'!R4302</f>
        <v>0</v>
      </c>
      <c r="I83" s="88" t="str">
        <f>IF(H83=0,"",'Ark1'!S4302)</f>
        <v/>
      </c>
      <c r="J83" s="82"/>
      <c r="K83" s="171" t="str">
        <f>IF(G83=0,"",100*H83/Måned!$G17)</f>
        <v/>
      </c>
      <c r="L83" s="82"/>
      <c r="M83" s="171" t="str">
        <f>+IF(H83=0,"",'Ark1'!AA4302)</f>
        <v/>
      </c>
      <c r="N83" s="171">
        <f>+IF(I83=0,"",'Ark1'!AB4302)</f>
        <v>0</v>
      </c>
      <c r="O83" s="246" t="str">
        <f>IF(H83=0,"",'Ark1'!W4302)</f>
        <v/>
      </c>
      <c r="P83" s="171" t="str">
        <f>IF(H83=0,"",'Ark1'!X4302)</f>
        <v/>
      </c>
      <c r="Q83" s="245"/>
      <c r="R83" s="171" t="str">
        <f>IF(H83=0,"",'Ark1'!AA4302)</f>
        <v/>
      </c>
      <c r="S83" s="171" t="str">
        <f>IF(H83=0,"",'Ark1'!AB4302)</f>
        <v/>
      </c>
      <c r="T83" s="171" t="str">
        <f>IF(H83=0,"",'Ark1'!AC4302)</f>
        <v/>
      </c>
      <c r="U83" s="82"/>
      <c r="V83" s="89" t="str">
        <f t="shared" si="7"/>
        <v/>
      </c>
      <c r="W83" s="171">
        <f>+'Ark1'!V4302</f>
        <v>0</v>
      </c>
      <c r="X83" s="221"/>
      <c r="Y83" s="248"/>
      <c r="AB83" s="225"/>
      <c r="AJ83" s="249"/>
      <c r="AK83" s="87"/>
      <c r="AL83" s="87"/>
    </row>
    <row r="84" spans="1:38" ht="15.6">
      <c r="A84" s="221"/>
      <c r="B84" s="197">
        <f>+'Ark1'!C4303</f>
        <v>2024</v>
      </c>
      <c r="C84" s="197">
        <f>+'Ark1'!J4303</f>
        <v>116</v>
      </c>
      <c r="D84" s="197" t="str">
        <f>VLOOKUP(C84,RNR!$A$1:$B$29,2)</f>
        <v>Sandeid</v>
      </c>
      <c r="E84" s="197">
        <f>+'Ark1'!D4303</f>
        <v>10</v>
      </c>
      <c r="F84" s="197" t="str">
        <f>VLOOKUP(E84,RNR!$D$2:$E$13,2)</f>
        <v>Okt</v>
      </c>
      <c r="G84" s="88">
        <f>+'Ark1'!Q4303</f>
        <v>0</v>
      </c>
      <c r="H84" s="89">
        <f>+'Ark1'!R4303</f>
        <v>0</v>
      </c>
      <c r="I84" s="88" t="str">
        <f>IF(H84=0,"",'Ark1'!S4303)</f>
        <v/>
      </c>
      <c r="J84" s="82"/>
      <c r="K84" s="171" t="str">
        <f>IF(G84=0,"",100*H84/Måned!$G18)</f>
        <v/>
      </c>
      <c r="L84" s="82"/>
      <c r="M84" s="171" t="str">
        <f>+IF(H84=0,"",'Ark1'!AA4303)</f>
        <v/>
      </c>
      <c r="N84" s="171">
        <f>+IF(I84=0,"",'Ark1'!AB4303)</f>
        <v>0</v>
      </c>
      <c r="O84" s="246" t="str">
        <f>IF(H84=0,"",'Ark1'!W4303)</f>
        <v/>
      </c>
      <c r="P84" s="171" t="str">
        <f>IF(H84=0,"",'Ark1'!X4303)</f>
        <v/>
      </c>
      <c r="Q84" s="245"/>
      <c r="R84" s="171" t="str">
        <f>IF(H84=0,"",'Ark1'!AA4303)</f>
        <v/>
      </c>
      <c r="S84" s="171" t="str">
        <f>IF(H84=0,"",'Ark1'!AB4303)</f>
        <v/>
      </c>
      <c r="T84" s="171" t="str">
        <f>IF(H84=0,"",'Ark1'!AC4303)</f>
        <v/>
      </c>
      <c r="U84" s="82"/>
      <c r="V84" s="89" t="str">
        <f t="shared" si="7"/>
        <v/>
      </c>
      <c r="W84" s="171">
        <f>+'Ark1'!V4303</f>
        <v>0</v>
      </c>
      <c r="X84" s="221"/>
      <c r="Y84" s="248"/>
      <c r="AB84" s="225"/>
      <c r="AJ84" s="249"/>
      <c r="AK84" s="87"/>
      <c r="AL84" s="87"/>
    </row>
    <row r="85" spans="1:38" ht="15.6">
      <c r="A85" s="221"/>
      <c r="B85" s="197">
        <f>+'Ark1'!C4304</f>
        <v>2024</v>
      </c>
      <c r="C85" s="197">
        <f>+'Ark1'!J4304</f>
        <v>116</v>
      </c>
      <c r="D85" s="197" t="str">
        <f>VLOOKUP(C85,RNR!$A$1:$B$29,2)</f>
        <v>Sandeid</v>
      </c>
      <c r="E85" s="197">
        <f>+'Ark1'!D4304</f>
        <v>11</v>
      </c>
      <c r="F85" s="197" t="str">
        <f>VLOOKUP(E85,RNR!$D$2:$E$13,2)</f>
        <v>Nov</v>
      </c>
      <c r="G85" s="88">
        <f>+'Ark1'!Q4304</f>
        <v>0</v>
      </c>
      <c r="H85" s="89">
        <f>+'Ark1'!R4304</f>
        <v>0</v>
      </c>
      <c r="I85" s="88" t="str">
        <f>IF(H85=0,"",'Ark1'!S4304)</f>
        <v/>
      </c>
      <c r="J85" s="82"/>
      <c r="K85" s="171" t="str">
        <f>IF(G85=0,"",100*H85/Måned!$G19)</f>
        <v/>
      </c>
      <c r="L85" s="82"/>
      <c r="M85" s="171" t="str">
        <f>+IF(H85=0,"",'Ark1'!AA4304)</f>
        <v/>
      </c>
      <c r="N85" s="171">
        <f>+IF(I85=0,"",'Ark1'!AB4304)</f>
        <v>0</v>
      </c>
      <c r="O85" s="246" t="str">
        <f>IF(H85=0,"",'Ark1'!W4304)</f>
        <v/>
      </c>
      <c r="P85" s="171" t="str">
        <f>IF(H85=0,"",'Ark1'!X4304)</f>
        <v/>
      </c>
      <c r="Q85" s="245"/>
      <c r="R85" s="171" t="str">
        <f>IF(H85=0,"",'Ark1'!AA4304)</f>
        <v/>
      </c>
      <c r="S85" s="171" t="str">
        <f>IF(H85=0,"",'Ark1'!AB4304)</f>
        <v/>
      </c>
      <c r="T85" s="171" t="str">
        <f>IF(H85=0,"",'Ark1'!AC4304)</f>
        <v/>
      </c>
      <c r="U85" s="82"/>
      <c r="V85" s="89" t="str">
        <f t="shared" si="7"/>
        <v/>
      </c>
      <c r="W85" s="171">
        <f>+'Ark1'!V4304</f>
        <v>0</v>
      </c>
      <c r="X85" s="221"/>
      <c r="Y85" s="248"/>
      <c r="AB85" s="225"/>
      <c r="AJ85" s="249"/>
      <c r="AK85" s="87"/>
      <c r="AL85" s="87"/>
    </row>
    <row r="86" spans="1:38" ht="15.6">
      <c r="A86" s="221"/>
      <c r="B86" s="197">
        <f>+'Ark1'!C4305</f>
        <v>2024</v>
      </c>
      <c r="C86" s="197">
        <f>+'Ark1'!J4305</f>
        <v>116</v>
      </c>
      <c r="D86" s="197" t="str">
        <f>VLOOKUP(C86,RNR!$A$1:$B$29,2)</f>
        <v>Sandeid</v>
      </c>
      <c r="E86" s="197">
        <f>+'Ark1'!D4305</f>
        <v>12</v>
      </c>
      <c r="F86" s="197" t="str">
        <f>VLOOKUP(E86,RNR!$D$2:$E$13,2)</f>
        <v>Des</v>
      </c>
      <c r="G86" s="88">
        <f>+'Ark1'!Q4305</f>
        <v>0</v>
      </c>
      <c r="H86" s="89">
        <f>+'Ark1'!R4305</f>
        <v>0</v>
      </c>
      <c r="I86" s="88" t="str">
        <f>IF(H86=0,"",'Ark1'!S4305)</f>
        <v/>
      </c>
      <c r="J86" s="82"/>
      <c r="K86" s="171" t="str">
        <f>IF(G86=0,"",100*H86/Måned!$G20)</f>
        <v/>
      </c>
      <c r="L86" s="82"/>
      <c r="M86" s="171" t="str">
        <f>+IF(H86=0,"",'Ark1'!AA4305)</f>
        <v/>
      </c>
      <c r="N86" s="171">
        <f>+IF(I86=0,"",'Ark1'!AB4305)</f>
        <v>0</v>
      </c>
      <c r="O86" s="246" t="str">
        <f>IF(H86=0,"",'Ark1'!W4305)</f>
        <v/>
      </c>
      <c r="P86" s="171" t="str">
        <f>IF(H86=0,"",'Ark1'!X4305)</f>
        <v/>
      </c>
      <c r="Q86" s="245"/>
      <c r="R86" s="171" t="str">
        <f>IF(H86=0,"",'Ark1'!AA4305)</f>
        <v/>
      </c>
      <c r="S86" s="171" t="str">
        <f>IF(H86=0,"",'Ark1'!AB4305)</f>
        <v/>
      </c>
      <c r="T86" s="171" t="str">
        <f>IF(H86=0,"",'Ark1'!AC4305)</f>
        <v/>
      </c>
      <c r="U86" s="82"/>
      <c r="V86" s="89" t="str">
        <f t="shared" ref="V86:V98" si="8">+(IF(H86=0,"",I86/G86))</f>
        <v/>
      </c>
      <c r="W86" s="171">
        <f>+'Ark1'!V4305</f>
        <v>0</v>
      </c>
      <c r="X86" s="221"/>
      <c r="Y86" s="87"/>
      <c r="Z86" s="87"/>
      <c r="AB86" s="225"/>
      <c r="AC86" s="88"/>
      <c r="AD86" s="88"/>
      <c r="AE86" s="88"/>
      <c r="AF86" s="88"/>
      <c r="AG86" s="88"/>
      <c r="AH86" s="88"/>
      <c r="AI86" s="88"/>
    </row>
    <row r="87" spans="1:38">
      <c r="A87" s="221"/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  <c r="R87" s="221"/>
      <c r="S87" s="221"/>
      <c r="T87" s="221"/>
      <c r="U87" s="221"/>
      <c r="V87" s="221"/>
      <c r="W87" s="221"/>
      <c r="X87" s="221"/>
      <c r="Y87" s="248"/>
      <c r="AB87" s="225"/>
      <c r="AJ87" s="249"/>
      <c r="AK87" s="87"/>
      <c r="AL87" s="87"/>
    </row>
    <row r="88" spans="1:38" ht="15.6">
      <c r="A88" s="221"/>
      <c r="B88" s="197">
        <f>+'Ark1'!C4306</f>
        <v>2024</v>
      </c>
      <c r="C88" s="197">
        <f>+'Ark1'!J4306</f>
        <v>117</v>
      </c>
      <c r="D88" s="197" t="str">
        <f>VLOOKUP(C88,RNR!$A$1:$B$29,2)</f>
        <v>Jæren</v>
      </c>
      <c r="E88" s="197">
        <f>+'Ark1'!D4306</f>
        <v>1</v>
      </c>
      <c r="F88" s="197" t="str">
        <f>VLOOKUP(E88,RNR!$D$2:$E$13,2)</f>
        <v>Jan</v>
      </c>
      <c r="G88" s="88">
        <f>+'Ark1'!Q4306</f>
        <v>3</v>
      </c>
      <c r="H88" s="89">
        <f>+'Ark1'!R4306</f>
        <v>4</v>
      </c>
      <c r="I88" s="88">
        <f>IF(H88=0,"",'Ark1'!S4306)</f>
        <v>3</v>
      </c>
      <c r="J88" s="82"/>
      <c r="K88" s="171" t="e">
        <f>IF(G88=0,"",100*H88/Måned!$G21)</f>
        <v>#DIV/0!</v>
      </c>
      <c r="L88" s="82"/>
      <c r="M88" s="171">
        <f>+IF(H88=0,"",'Ark1'!AA4306)</f>
        <v>23.134822238348871</v>
      </c>
      <c r="N88" s="171">
        <f>+IF(I88=0,"",'Ark1'!AB4306)</f>
        <v>0.94280904158227774</v>
      </c>
      <c r="O88" s="246">
        <f>IF(H88=0,"",'Ark1'!W4306)</f>
        <v>60.66666666666665</v>
      </c>
      <c r="P88" s="171">
        <f>IF(H88=0,"",'Ark1'!X4306)</f>
        <v>119.85373781148436</v>
      </c>
      <c r="Q88" s="245"/>
      <c r="R88" s="171">
        <f>IF(H88=0,"",'Ark1'!AA4306)</f>
        <v>23.134822238348871</v>
      </c>
      <c r="S88" s="171">
        <f>IF(H88=0,"",'Ark1'!AB4306)</f>
        <v>0.94280904158227774</v>
      </c>
      <c r="T88" s="171">
        <f>IF(H88=0,"",'Ark1'!AC4306)</f>
        <v>22.617810186181671</v>
      </c>
      <c r="U88" s="82"/>
      <c r="V88" s="89">
        <f t="shared" si="8"/>
        <v>1</v>
      </c>
      <c r="W88" s="171">
        <f>+'Ark1'!V4306</f>
        <v>0</v>
      </c>
      <c r="X88" s="221"/>
      <c r="Y88" s="87"/>
      <c r="Z88" s="87"/>
      <c r="AB88" s="225"/>
      <c r="AC88" s="88"/>
      <c r="AD88" s="88"/>
      <c r="AE88" s="88"/>
      <c r="AF88" s="88"/>
      <c r="AG88" s="88"/>
      <c r="AH88" s="88"/>
      <c r="AI88" s="88"/>
    </row>
    <row r="89" spans="1:38" ht="15.6">
      <c r="A89" s="221"/>
      <c r="B89" s="197">
        <f>+'Ark1'!C4307</f>
        <v>2024</v>
      </c>
      <c r="C89" s="197">
        <f>+'Ark1'!J4307</f>
        <v>117</v>
      </c>
      <c r="D89" s="197" t="str">
        <f>VLOOKUP(C89,RNR!$A$1:$B$29,2)</f>
        <v>Jæren</v>
      </c>
      <c r="E89" s="197">
        <f>+'Ark1'!D4307</f>
        <v>2</v>
      </c>
      <c r="F89" s="197" t="str">
        <f>VLOOKUP(E89,RNR!$D$2:$E$13,2)</f>
        <v>Feb</v>
      </c>
      <c r="G89" s="88">
        <f>+'Ark1'!Q4307</f>
        <v>1</v>
      </c>
      <c r="H89" s="89">
        <f>+'Ark1'!R4307</f>
        <v>2</v>
      </c>
      <c r="I89" s="88">
        <f>IF(H89=0,"",'Ark1'!S4307)</f>
        <v>2</v>
      </c>
      <c r="J89" s="82"/>
      <c r="K89" s="171">
        <f>IF(G89=0,"",100*H89/Måned!$G10)</f>
        <v>0.10922992900054615</v>
      </c>
      <c r="L89" s="82"/>
      <c r="M89" s="171">
        <f>+IF(H89=0,"",'Ark1'!AA4307)</f>
        <v>16.849999999999905</v>
      </c>
      <c r="N89" s="171">
        <f>+IF(I89=0,"",'Ark1'!AB4307)</f>
        <v>0</v>
      </c>
      <c r="O89" s="246">
        <f>IF(H89=0,"",'Ark1'!W4307)</f>
        <v>60</v>
      </c>
      <c r="P89" s="171">
        <f>IF(H89=0,"",'Ark1'!X4307)</f>
        <v>154.33369447453953</v>
      </c>
      <c r="Q89" s="245"/>
      <c r="R89" s="171">
        <f>IF(H89=0,"",'Ark1'!AA4307)</f>
        <v>16.849999999999905</v>
      </c>
      <c r="S89" s="171">
        <f>IF(H89=0,"",'Ark1'!AB4307)</f>
        <v>0</v>
      </c>
      <c r="T89" s="171">
        <f>IF(H89=0,"",'Ark1'!AC4307)</f>
        <v>0</v>
      </c>
      <c r="U89" s="82"/>
      <c r="V89" s="89">
        <f t="shared" si="8"/>
        <v>2</v>
      </c>
      <c r="W89" s="171">
        <f>+'Ark1'!V4307</f>
        <v>0</v>
      </c>
      <c r="X89" s="221"/>
      <c r="Y89" s="248"/>
      <c r="AB89" s="225"/>
      <c r="AJ89" s="249"/>
      <c r="AK89" s="87"/>
      <c r="AL89" s="87"/>
    </row>
    <row r="90" spans="1:38" ht="15.6">
      <c r="A90" s="221"/>
      <c r="B90" s="197">
        <f>+'Ark1'!C4308</f>
        <v>2024</v>
      </c>
      <c r="C90" s="197">
        <f>+'Ark1'!J4308</f>
        <v>117</v>
      </c>
      <c r="D90" s="197" t="str">
        <f>VLOOKUP(C90,RNR!$A$1:$B$29,2)</f>
        <v>Jæren</v>
      </c>
      <c r="E90" s="197">
        <f>+'Ark1'!D4308</f>
        <v>3</v>
      </c>
      <c r="F90" s="197" t="str">
        <f>VLOOKUP(E90,RNR!$D$2:$E$13,2)</f>
        <v>Mar</v>
      </c>
      <c r="G90" s="88">
        <f>+'Ark1'!Q4308</f>
        <v>2</v>
      </c>
      <c r="H90" s="89">
        <f>+'Ark1'!R4308</f>
        <v>3</v>
      </c>
      <c r="I90" s="88">
        <f>IF(H90=0,"",'Ark1'!S4308)</f>
        <v>3</v>
      </c>
      <c r="J90" s="82"/>
      <c r="K90" s="171">
        <f>IF(G90=0,"",100*H90/Måned!$G11)</f>
        <v>0.18461538461538463</v>
      </c>
      <c r="L90" s="82"/>
      <c r="M90" s="171">
        <f>+IF(H90=0,"",'Ark1'!AA4308)</f>
        <v>17.326473001354529</v>
      </c>
      <c r="N90" s="171">
        <f>+IF(I90=0,"",'Ark1'!AB4308)</f>
        <v>0.47140452079146061</v>
      </c>
      <c r="O90" s="246">
        <f>IF(H90=0,"",'Ark1'!W4308)</f>
        <v>59.66666666666665</v>
      </c>
      <c r="P90" s="171">
        <f>IF(H90=0,"",'Ark1'!X4308)</f>
        <v>121.66847237269772</v>
      </c>
      <c r="Q90" s="245"/>
      <c r="R90" s="171">
        <f>IF(H90=0,"",'Ark1'!AA4308)</f>
        <v>17.326473001354529</v>
      </c>
      <c r="S90" s="171">
        <f>IF(H90=0,"",'Ark1'!AB4308)</f>
        <v>0.47140452079146061</v>
      </c>
      <c r="T90" s="171">
        <f>IF(H90=0,"",'Ark1'!AC4308)</f>
        <v>77.540471401663027</v>
      </c>
      <c r="U90" s="82"/>
      <c r="V90" s="89">
        <f t="shared" si="8"/>
        <v>1.5</v>
      </c>
      <c r="W90" s="171">
        <f>+'Ark1'!V4308</f>
        <v>4.6666666666666679</v>
      </c>
      <c r="X90" s="221"/>
      <c r="Y90" s="248"/>
      <c r="AB90" s="225"/>
      <c r="AJ90" s="249"/>
      <c r="AK90" s="87"/>
      <c r="AL90" s="87"/>
    </row>
    <row r="91" spans="1:38" ht="15.6">
      <c r="A91" s="221"/>
      <c r="B91" s="197">
        <f>+'Ark1'!C4309</f>
        <v>2024</v>
      </c>
      <c r="C91" s="197">
        <f>+'Ark1'!J4309</f>
        <v>117</v>
      </c>
      <c r="D91" s="197" t="str">
        <f>VLOOKUP(C91,RNR!$A$1:$B$29,2)</f>
        <v>Jæren</v>
      </c>
      <c r="E91" s="197">
        <f>+'Ark1'!D4309</f>
        <v>4</v>
      </c>
      <c r="F91" s="197" t="str">
        <f>VLOOKUP(E91,RNR!$D$2:$E$13,2)</f>
        <v>Apr</v>
      </c>
      <c r="G91" s="88">
        <f>+'Ark1'!Q4309</f>
        <v>2</v>
      </c>
      <c r="H91" s="89">
        <f>+'Ark1'!R4309</f>
        <v>2</v>
      </c>
      <c r="I91" s="88">
        <f>IF(H91=0,"",'Ark1'!S4309)</f>
        <v>1</v>
      </c>
      <c r="J91" s="82"/>
      <c r="K91" s="171">
        <f>IF(G91=0,"",100*H91/Måned!$G12)</f>
        <v>0.13458950201884254</v>
      </c>
      <c r="L91" s="82"/>
      <c r="M91" s="171">
        <f>+IF(H91=0,"",'Ark1'!AA4309)</f>
        <v>0</v>
      </c>
      <c r="N91" s="171">
        <f>+IF(I91=0,"",'Ark1'!AB4309)</f>
        <v>0</v>
      </c>
      <c r="O91" s="246">
        <f>IF(H91=0,"",'Ark1'!W4309)</f>
        <v>62</v>
      </c>
      <c r="P91" s="171">
        <f>IF(H91=0,"",'Ark1'!X4309)</f>
        <v>120.04333694474541</v>
      </c>
      <c r="Q91" s="245"/>
      <c r="R91" s="171">
        <f>IF(H91=0,"",'Ark1'!AA4309)</f>
        <v>0</v>
      </c>
      <c r="S91" s="171">
        <f>IF(H91=0,"",'Ark1'!AB4309)</f>
        <v>0</v>
      </c>
      <c r="T91" s="171">
        <f>IF(H91=0,"",'Ark1'!AC4309)</f>
        <v>0</v>
      </c>
      <c r="U91" s="82"/>
      <c r="V91" s="89">
        <f t="shared" si="8"/>
        <v>0.5</v>
      </c>
      <c r="W91" s="171">
        <f>+'Ark1'!V4309</f>
        <v>0</v>
      </c>
      <c r="X91" s="221"/>
      <c r="Y91" s="248"/>
      <c r="AB91" s="225"/>
      <c r="AJ91" s="249"/>
      <c r="AK91" s="87"/>
      <c r="AL91" s="87"/>
    </row>
    <row r="92" spans="1:38" ht="15.6">
      <c r="A92" s="221"/>
      <c r="B92" s="197">
        <f>+'Ark1'!C4310</f>
        <v>2024</v>
      </c>
      <c r="C92" s="197">
        <f>+'Ark1'!J4310</f>
        <v>117</v>
      </c>
      <c r="D92" s="197" t="str">
        <f>VLOOKUP(C92,RNR!$A$1:$B$29,2)</f>
        <v>Jæren</v>
      </c>
      <c r="E92" s="197">
        <f>+'Ark1'!D4310</f>
        <v>5</v>
      </c>
      <c r="F92" s="197" t="str">
        <f>VLOOKUP(E92,RNR!$D$2:$E$13,2)</f>
        <v>Mai</v>
      </c>
      <c r="G92" s="88">
        <f>+'Ark1'!Q4310</f>
        <v>0</v>
      </c>
      <c r="H92" s="89">
        <f>+'Ark1'!R4310</f>
        <v>0</v>
      </c>
      <c r="I92" s="88" t="str">
        <f>IF(H92=0,"",'Ark1'!S4310)</f>
        <v/>
      </c>
      <c r="J92" s="82"/>
      <c r="K92" s="171" t="str">
        <f>IF(G92=0,"",100*H92/Måned!$G13)</f>
        <v/>
      </c>
      <c r="L92" s="82"/>
      <c r="M92" s="171" t="str">
        <f>+IF(H92=0,"",'Ark1'!AA4310)</f>
        <v/>
      </c>
      <c r="N92" s="171">
        <f>+IF(I92=0,"",'Ark1'!AB4310)</f>
        <v>0</v>
      </c>
      <c r="O92" s="246" t="str">
        <f>IF(H92=0,"",'Ark1'!W4310)</f>
        <v/>
      </c>
      <c r="P92" s="171" t="str">
        <f>IF(H92=0,"",'Ark1'!X4310)</f>
        <v/>
      </c>
      <c r="Q92" s="245"/>
      <c r="R92" s="171" t="str">
        <f>IF(H92=0,"",'Ark1'!AA4310)</f>
        <v/>
      </c>
      <c r="S92" s="171" t="str">
        <f>IF(H92=0,"",'Ark1'!AB4310)</f>
        <v/>
      </c>
      <c r="T92" s="171" t="str">
        <f>IF(H92=0,"",'Ark1'!AC4310)</f>
        <v/>
      </c>
      <c r="U92" s="82"/>
      <c r="V92" s="89" t="str">
        <f t="shared" si="8"/>
        <v/>
      </c>
      <c r="W92" s="171">
        <f>+'Ark1'!V4310</f>
        <v>0</v>
      </c>
      <c r="X92" s="221"/>
      <c r="Y92" s="248"/>
      <c r="AB92" s="225"/>
      <c r="AJ92" s="249"/>
      <c r="AK92" s="87"/>
      <c r="AL92" s="87"/>
    </row>
    <row r="93" spans="1:38" ht="15.6">
      <c r="A93" s="221"/>
      <c r="B93" s="197">
        <f>+'Ark1'!C4311</f>
        <v>2024</v>
      </c>
      <c r="C93" s="197">
        <f>+'Ark1'!J4311</f>
        <v>117</v>
      </c>
      <c r="D93" s="197" t="str">
        <f>VLOOKUP(C93,RNR!$A$1:$B$29,2)</f>
        <v>Jæren</v>
      </c>
      <c r="E93" s="197">
        <f>+'Ark1'!D4311</f>
        <v>6</v>
      </c>
      <c r="F93" s="197" t="str">
        <f>VLOOKUP(E93,RNR!$D$2:$E$13,2)</f>
        <v>Jun</v>
      </c>
      <c r="G93" s="88">
        <f>+'Ark1'!Q4311</f>
        <v>0</v>
      </c>
      <c r="H93" s="89">
        <f>+'Ark1'!R4311</f>
        <v>0</v>
      </c>
      <c r="I93" s="88" t="str">
        <f>IF(H93=0,"",'Ark1'!S4311)</f>
        <v/>
      </c>
      <c r="J93" s="82"/>
      <c r="K93" s="171" t="str">
        <f>IF(G93=0,"",100*H93/Måned!$G14)</f>
        <v/>
      </c>
      <c r="L93" s="82"/>
      <c r="M93" s="171" t="str">
        <f>+IF(H93=0,"",'Ark1'!AA4311)</f>
        <v/>
      </c>
      <c r="N93" s="171">
        <f>+IF(I93=0,"",'Ark1'!AB4311)</f>
        <v>0</v>
      </c>
      <c r="O93" s="246" t="str">
        <f>IF(H93=0,"",'Ark1'!W4311)</f>
        <v/>
      </c>
      <c r="P93" s="171" t="str">
        <f>IF(H93=0,"",'Ark1'!X4311)</f>
        <v/>
      </c>
      <c r="Q93" s="245"/>
      <c r="R93" s="171" t="str">
        <f>IF(H93=0,"",'Ark1'!AA4311)</f>
        <v/>
      </c>
      <c r="S93" s="171" t="str">
        <f>IF(H93=0,"",'Ark1'!AB4311)</f>
        <v/>
      </c>
      <c r="T93" s="171" t="str">
        <f>IF(H93=0,"",'Ark1'!AC4311)</f>
        <v/>
      </c>
      <c r="U93" s="82"/>
      <c r="V93" s="89" t="str">
        <f t="shared" si="8"/>
        <v/>
      </c>
      <c r="W93" s="171">
        <f>+'Ark1'!V4311</f>
        <v>0</v>
      </c>
      <c r="X93" s="221"/>
      <c r="Y93" s="248"/>
      <c r="AB93" s="225"/>
      <c r="AJ93" s="249"/>
      <c r="AK93" s="87"/>
      <c r="AL93" s="87"/>
    </row>
    <row r="94" spans="1:38" ht="15.6">
      <c r="A94" s="221"/>
      <c r="B94" s="197">
        <f>+'Ark1'!C4312</f>
        <v>2024</v>
      </c>
      <c r="C94" s="197">
        <f>+'Ark1'!J4312</f>
        <v>117</v>
      </c>
      <c r="D94" s="197" t="str">
        <f>VLOOKUP(C94,RNR!$A$1:$B$29,2)</f>
        <v>Jæren</v>
      </c>
      <c r="E94" s="197">
        <f>+'Ark1'!D4312</f>
        <v>7</v>
      </c>
      <c r="F94" s="197" t="str">
        <f>VLOOKUP(E94,RNR!$D$2:$E$13,2)</f>
        <v>Jul</v>
      </c>
      <c r="G94" s="88">
        <f>+'Ark1'!Q4312</f>
        <v>0</v>
      </c>
      <c r="H94" s="89">
        <f>+'Ark1'!R4312</f>
        <v>0</v>
      </c>
      <c r="I94" s="88" t="str">
        <f>IF(H94=0,"",'Ark1'!S4312)</f>
        <v/>
      </c>
      <c r="J94" s="82"/>
      <c r="K94" s="171" t="str">
        <f>IF(G94=0,"",100*H94/Måned!$G15)</f>
        <v/>
      </c>
      <c r="L94" s="82"/>
      <c r="M94" s="171" t="str">
        <f>+IF(H94=0,"",'Ark1'!AA4312)</f>
        <v/>
      </c>
      <c r="N94" s="171">
        <f>+IF(I94=0,"",'Ark1'!AB4312)</f>
        <v>0</v>
      </c>
      <c r="O94" s="246" t="str">
        <f>IF(H94=0,"",'Ark1'!W4312)</f>
        <v/>
      </c>
      <c r="P94" s="171" t="str">
        <f>IF(H94=0,"",'Ark1'!X4312)</f>
        <v/>
      </c>
      <c r="Q94" s="245"/>
      <c r="R94" s="171" t="str">
        <f>IF(H94=0,"",'Ark1'!AA4312)</f>
        <v/>
      </c>
      <c r="S94" s="171" t="str">
        <f>IF(H94=0,"",'Ark1'!AB4312)</f>
        <v/>
      </c>
      <c r="T94" s="171" t="str">
        <f>IF(H94=0,"",'Ark1'!AC4312)</f>
        <v/>
      </c>
      <c r="U94" s="82"/>
      <c r="V94" s="89" t="str">
        <f t="shared" si="8"/>
        <v/>
      </c>
      <c r="W94" s="171">
        <f>+'Ark1'!V4312</f>
        <v>0</v>
      </c>
      <c r="X94" s="221"/>
      <c r="Y94" s="248"/>
      <c r="AB94" s="225"/>
      <c r="AJ94" s="249"/>
      <c r="AK94" s="87"/>
      <c r="AL94" s="87"/>
    </row>
    <row r="95" spans="1:38" ht="15.6">
      <c r="A95" s="221"/>
      <c r="B95" s="197">
        <f>+'Ark1'!C4313</f>
        <v>2024</v>
      </c>
      <c r="C95" s="197">
        <f>+'Ark1'!J4313</f>
        <v>117</v>
      </c>
      <c r="D95" s="197" t="str">
        <f>VLOOKUP(C95,RNR!$A$1:$B$29,2)</f>
        <v>Jæren</v>
      </c>
      <c r="E95" s="197">
        <f>+'Ark1'!D4313</f>
        <v>8</v>
      </c>
      <c r="F95" s="197" t="str">
        <f>VLOOKUP(E95,RNR!$D$2:$E$13,2)</f>
        <v>Aug</v>
      </c>
      <c r="G95" s="88">
        <f>+'Ark1'!Q4313</f>
        <v>0</v>
      </c>
      <c r="H95" s="89">
        <f>+'Ark1'!R4313</f>
        <v>0</v>
      </c>
      <c r="I95" s="88" t="str">
        <f>IF(H95=0,"",'Ark1'!S4313)</f>
        <v/>
      </c>
      <c r="J95" s="82"/>
      <c r="K95" s="171" t="str">
        <f>IF(G95=0,"",100*H95/Måned!$G16)</f>
        <v/>
      </c>
      <c r="L95" s="82"/>
      <c r="M95" s="171" t="str">
        <f>+IF(H95=0,"",'Ark1'!AA4313)</f>
        <v/>
      </c>
      <c r="N95" s="171">
        <f>+IF(I95=0,"",'Ark1'!AB4313)</f>
        <v>0</v>
      </c>
      <c r="O95" s="246" t="str">
        <f>IF(H95=0,"",'Ark1'!W4313)</f>
        <v/>
      </c>
      <c r="P95" s="171" t="str">
        <f>IF(H95=0,"",'Ark1'!X4313)</f>
        <v/>
      </c>
      <c r="Q95" s="245"/>
      <c r="R95" s="171" t="str">
        <f>IF(H95=0,"",'Ark1'!AA4313)</f>
        <v/>
      </c>
      <c r="S95" s="171" t="str">
        <f>IF(H95=0,"",'Ark1'!AB4313)</f>
        <v/>
      </c>
      <c r="T95" s="171" t="str">
        <f>IF(H95=0,"",'Ark1'!AC4313)</f>
        <v/>
      </c>
      <c r="U95" s="82"/>
      <c r="V95" s="89" t="str">
        <f t="shared" si="8"/>
        <v/>
      </c>
      <c r="W95" s="171">
        <f>+'Ark1'!V4313</f>
        <v>0</v>
      </c>
      <c r="X95" s="221"/>
      <c r="Y95" s="248"/>
      <c r="AB95" s="225"/>
      <c r="AJ95" s="249"/>
      <c r="AK95" s="87"/>
      <c r="AL95" s="87"/>
    </row>
    <row r="96" spans="1:38" ht="15.6">
      <c r="A96" s="221"/>
      <c r="B96" s="197">
        <f>+'Ark1'!C4314</f>
        <v>2024</v>
      </c>
      <c r="C96" s="197">
        <f>+'Ark1'!J4314</f>
        <v>117</v>
      </c>
      <c r="D96" s="197" t="str">
        <f>VLOOKUP(C96,RNR!$A$1:$B$29,2)</f>
        <v>Jæren</v>
      </c>
      <c r="E96" s="197">
        <f>+'Ark1'!D4314</f>
        <v>9</v>
      </c>
      <c r="F96" s="197" t="str">
        <f>VLOOKUP(E96,RNR!$D$2:$E$13,2)</f>
        <v>Sep</v>
      </c>
      <c r="G96" s="88">
        <f>+'Ark1'!Q4314</f>
        <v>0</v>
      </c>
      <c r="H96" s="89">
        <f>+'Ark1'!R4314</f>
        <v>0</v>
      </c>
      <c r="I96" s="88" t="str">
        <f>IF(H96=0,"",'Ark1'!S4314)</f>
        <v/>
      </c>
      <c r="J96" s="82"/>
      <c r="K96" s="171" t="str">
        <f>IF(G96=0,"",100*H96/Måned!$G17)</f>
        <v/>
      </c>
      <c r="L96" s="82"/>
      <c r="M96" s="171" t="str">
        <f>+IF(H96=0,"",'Ark1'!AA4314)</f>
        <v/>
      </c>
      <c r="N96" s="171">
        <f>+IF(I96=0,"",'Ark1'!AB4314)</f>
        <v>0</v>
      </c>
      <c r="O96" s="246" t="str">
        <f>IF(H96=0,"",'Ark1'!W4314)</f>
        <v/>
      </c>
      <c r="P96" s="171" t="str">
        <f>IF(H96=0,"",'Ark1'!X4314)</f>
        <v/>
      </c>
      <c r="Q96" s="245"/>
      <c r="R96" s="171" t="str">
        <f>IF(H96=0,"",'Ark1'!AA4314)</f>
        <v/>
      </c>
      <c r="S96" s="171" t="str">
        <f>IF(H96=0,"",'Ark1'!AB4314)</f>
        <v/>
      </c>
      <c r="T96" s="171" t="str">
        <f>IF(H96=0,"",'Ark1'!AC4314)</f>
        <v/>
      </c>
      <c r="U96" s="82"/>
      <c r="V96" s="89" t="str">
        <f t="shared" si="8"/>
        <v/>
      </c>
      <c r="W96" s="171">
        <f>+'Ark1'!V4314</f>
        <v>0</v>
      </c>
      <c r="X96" s="221"/>
      <c r="Y96" s="248"/>
      <c r="AB96" s="225"/>
      <c r="AJ96" s="249"/>
      <c r="AK96" s="87"/>
      <c r="AL96" s="87"/>
    </row>
    <row r="97" spans="1:38" ht="15.6">
      <c r="A97" s="221"/>
      <c r="B97" s="197">
        <f>+'Ark1'!C4315</f>
        <v>2024</v>
      </c>
      <c r="C97" s="197">
        <f>+'Ark1'!J4315</f>
        <v>117</v>
      </c>
      <c r="D97" s="197" t="str">
        <f>VLOOKUP(C97,RNR!$A$1:$B$29,2)</f>
        <v>Jæren</v>
      </c>
      <c r="E97" s="197">
        <f>+'Ark1'!D4315</f>
        <v>10</v>
      </c>
      <c r="F97" s="197" t="str">
        <f>VLOOKUP(E97,RNR!$D$2:$E$13,2)</f>
        <v>Okt</v>
      </c>
      <c r="G97" s="88">
        <f>+'Ark1'!Q4315</f>
        <v>0</v>
      </c>
      <c r="H97" s="89">
        <f>+'Ark1'!R4315</f>
        <v>0</v>
      </c>
      <c r="I97" s="88" t="str">
        <f>IF(H97=0,"",'Ark1'!S4315)</f>
        <v/>
      </c>
      <c r="J97" s="82"/>
      <c r="K97" s="171" t="str">
        <f>IF(G97=0,"",100*H97/Måned!$G18)</f>
        <v/>
      </c>
      <c r="L97" s="82"/>
      <c r="M97" s="171" t="str">
        <f>+IF(H97=0,"",'Ark1'!AA4315)</f>
        <v/>
      </c>
      <c r="N97" s="171">
        <f>+IF(I97=0,"",'Ark1'!AB4315)</f>
        <v>0</v>
      </c>
      <c r="O97" s="246" t="str">
        <f>IF(H97=0,"",'Ark1'!W4315)</f>
        <v/>
      </c>
      <c r="P97" s="171" t="str">
        <f>IF(H97=0,"",'Ark1'!X4315)</f>
        <v/>
      </c>
      <c r="Q97" s="245"/>
      <c r="R97" s="171" t="str">
        <f>IF(H97=0,"",'Ark1'!AA4315)</f>
        <v/>
      </c>
      <c r="S97" s="171" t="str">
        <f>IF(H97=0,"",'Ark1'!AB4315)</f>
        <v/>
      </c>
      <c r="T97" s="171" t="str">
        <f>IF(H97=0,"",'Ark1'!AC4315)</f>
        <v/>
      </c>
      <c r="U97" s="82"/>
      <c r="V97" s="89" t="str">
        <f t="shared" si="8"/>
        <v/>
      </c>
      <c r="W97" s="171">
        <f>+'Ark1'!V4315</f>
        <v>0</v>
      </c>
      <c r="X97" s="221"/>
      <c r="Y97" s="248"/>
      <c r="AB97" s="225"/>
      <c r="AJ97" s="249"/>
      <c r="AK97" s="87"/>
      <c r="AL97" s="87"/>
    </row>
    <row r="98" spans="1:38" ht="16.5" customHeight="1">
      <c r="A98" s="221"/>
      <c r="B98" s="197">
        <f>+'Ark1'!C4316</f>
        <v>2024</v>
      </c>
      <c r="C98" s="197">
        <f>+'Ark1'!J4316</f>
        <v>117</v>
      </c>
      <c r="D98" s="197" t="str">
        <f>VLOOKUP(C98,RNR!$A$1:$B$29,2)</f>
        <v>Jæren</v>
      </c>
      <c r="E98" s="197">
        <f>+'Ark1'!D4316</f>
        <v>11</v>
      </c>
      <c r="F98" s="197" t="str">
        <f>VLOOKUP(E98,RNR!$D$2:$E$13,2)</f>
        <v>Nov</v>
      </c>
      <c r="G98" s="88">
        <f>+'Ark1'!Q4316</f>
        <v>0</v>
      </c>
      <c r="H98" s="89">
        <f>+'Ark1'!R4316</f>
        <v>0</v>
      </c>
      <c r="I98" s="88" t="str">
        <f>IF(H98=0,"",'Ark1'!S4316)</f>
        <v/>
      </c>
      <c r="J98" s="82"/>
      <c r="K98" s="171" t="str">
        <f>IF(G98=0,"",100*H98/Måned!$G19)</f>
        <v/>
      </c>
      <c r="L98" s="82"/>
      <c r="M98" s="171" t="str">
        <f>+IF(H98=0,"",'Ark1'!AA4316)</f>
        <v/>
      </c>
      <c r="N98" s="171">
        <f>+IF(I98=0,"",'Ark1'!AB4316)</f>
        <v>0</v>
      </c>
      <c r="O98" s="246" t="str">
        <f>IF(H98=0,"",'Ark1'!W4316)</f>
        <v/>
      </c>
      <c r="P98" s="171" t="str">
        <f>IF(H98=0,"",'Ark1'!X4316)</f>
        <v/>
      </c>
      <c r="Q98" s="245"/>
      <c r="R98" s="171" t="str">
        <f>IF(H98=0,"",'Ark1'!AA4316)</f>
        <v/>
      </c>
      <c r="S98" s="171" t="str">
        <f>IF(H98=0,"",'Ark1'!AB4316)</f>
        <v/>
      </c>
      <c r="T98" s="171" t="str">
        <f>IF(H98=0,"",'Ark1'!AC4316)</f>
        <v/>
      </c>
      <c r="U98" s="82"/>
      <c r="V98" s="89" t="str">
        <f t="shared" si="8"/>
        <v/>
      </c>
      <c r="W98" s="171">
        <f>+'Ark1'!V4316</f>
        <v>0</v>
      </c>
      <c r="X98" s="221"/>
      <c r="Y98" s="248"/>
      <c r="AB98" s="225"/>
      <c r="AJ98" s="249"/>
      <c r="AK98" s="87"/>
      <c r="AL98" s="87"/>
    </row>
    <row r="99" spans="1:38" ht="15.6">
      <c r="A99" s="221"/>
      <c r="B99" s="197">
        <f>+'Ark1'!C4317</f>
        <v>2024</v>
      </c>
      <c r="C99" s="197">
        <f>+'Ark1'!J4317</f>
        <v>117</v>
      </c>
      <c r="D99" s="197" t="str">
        <f>VLOOKUP(C99,RNR!$A$1:$B$29,2)</f>
        <v>Jæren</v>
      </c>
      <c r="E99" s="197">
        <f>+'Ark1'!D4317</f>
        <v>12</v>
      </c>
      <c r="F99" s="197" t="str">
        <f>VLOOKUP(E99,RNR!$D$2:$E$13,2)</f>
        <v>Des</v>
      </c>
      <c r="G99" s="88">
        <f>+'Ark1'!Q4317</f>
        <v>0</v>
      </c>
      <c r="H99" s="89">
        <f>+'Ark1'!R4317</f>
        <v>0</v>
      </c>
      <c r="I99" s="88" t="str">
        <f>IF(H99=0,"",'Ark1'!S4317)</f>
        <v/>
      </c>
      <c r="J99" s="82"/>
      <c r="K99" s="171" t="str">
        <f>IF(G99=0,"",100*H99/Måned!$G20)</f>
        <v/>
      </c>
      <c r="L99" s="82"/>
      <c r="M99" s="171" t="str">
        <f>+IF(H99=0,"",'Ark1'!AA4317)</f>
        <v/>
      </c>
      <c r="N99" s="171">
        <f>+IF(I99=0,"",'Ark1'!AB4317)</f>
        <v>0</v>
      </c>
      <c r="O99" s="246" t="str">
        <f>IF(H99=0,"",'Ark1'!W4317)</f>
        <v/>
      </c>
      <c r="P99" s="171" t="str">
        <f>IF(H99=0,"",'Ark1'!X4317)</f>
        <v/>
      </c>
      <c r="Q99" s="245"/>
      <c r="R99" s="171" t="str">
        <f>IF(H99=0,"",'Ark1'!AA4317)</f>
        <v/>
      </c>
      <c r="S99" s="171" t="str">
        <f>IF(H99=0,"",'Ark1'!AB4317)</f>
        <v/>
      </c>
      <c r="T99" s="171" t="str">
        <f>IF(H99=0,"",'Ark1'!AC4317)</f>
        <v/>
      </c>
      <c r="U99" s="82"/>
      <c r="V99" s="89" t="str">
        <f t="shared" ref="V99:V111" si="9">+(IF(H99=0,"",I99/G99))</f>
        <v/>
      </c>
      <c r="W99" s="171">
        <f>+'Ark1'!V4317</f>
        <v>0</v>
      </c>
      <c r="X99" s="221"/>
      <c r="Y99" s="248"/>
      <c r="AB99" s="225"/>
      <c r="AJ99" s="249"/>
      <c r="AK99" s="87"/>
      <c r="AL99" s="87"/>
    </row>
    <row r="100" spans="1:38" ht="16.5" customHeight="1">
      <c r="A100" s="221"/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48"/>
      <c r="AB100" s="225"/>
      <c r="AJ100" s="249"/>
      <c r="AK100" s="87"/>
      <c r="AL100" s="87"/>
    </row>
    <row r="101" spans="1:38" ht="15.6">
      <c r="A101" s="221"/>
      <c r="B101" s="197">
        <f>+'Ark1'!C4318</f>
        <v>2024</v>
      </c>
      <c r="C101" s="197">
        <f>+'Ark1'!J4318</f>
        <v>121</v>
      </c>
      <c r="D101" s="197" t="str">
        <f>VLOOKUP(C101,RNR!$A$1:$B$29,2)</f>
        <v>Steinkjer</v>
      </c>
      <c r="E101" s="197">
        <f>+'Ark1'!D4318</f>
        <v>1</v>
      </c>
      <c r="F101" s="197" t="str">
        <f>VLOOKUP(E101,RNR!$D$2:$E$13,2)</f>
        <v>Jan</v>
      </c>
      <c r="G101" s="88">
        <f>+'Ark1'!Q4318</f>
        <v>88</v>
      </c>
      <c r="H101" s="89">
        <f>+'Ark1'!R4318</f>
        <v>612</v>
      </c>
      <c r="I101" s="88">
        <f>IF(H101=0,"",'Ark1'!S4318)</f>
        <v>608</v>
      </c>
      <c r="J101" s="82"/>
      <c r="K101" s="171" t="e">
        <f>IF(G101=0,"",100*H101/Måned!$G21)</f>
        <v>#DIV/0!</v>
      </c>
      <c r="L101" s="82"/>
      <c r="M101" s="171">
        <f>+IF(H101=0,"",'Ark1'!AA4318)</f>
        <v>30.735298927034759</v>
      </c>
      <c r="N101" s="171">
        <f>+IF(I101=0,"",'Ark1'!AB4318)</f>
        <v>4.421365903687831</v>
      </c>
      <c r="O101" s="246">
        <f>IF(H101=0,"",'Ark1'!W4318)</f>
        <v>60.368421052631597</v>
      </c>
      <c r="P101" s="171">
        <f>IF(H101=0,"",'Ark1'!X4318)</f>
        <v>152.28882090936787</v>
      </c>
      <c r="Q101" s="245"/>
      <c r="R101" s="171">
        <f>IF(H101=0,"",'Ark1'!AA4318)</f>
        <v>30.735298927034759</v>
      </c>
      <c r="S101" s="171">
        <f>IF(H101=0,"",'Ark1'!AB4318)</f>
        <v>4.421365903687831</v>
      </c>
      <c r="T101" s="171">
        <f>IF(H101=0,"",'Ark1'!AC4318)</f>
        <v>-65.452708592066543</v>
      </c>
      <c r="U101" s="82"/>
      <c r="V101" s="89">
        <f t="shared" si="9"/>
        <v>6.9090909090909092</v>
      </c>
      <c r="W101" s="171">
        <f>+'Ark1'!V4318</f>
        <v>4.2271241830065378</v>
      </c>
      <c r="X101" s="221"/>
      <c r="Y101" s="248"/>
      <c r="AB101" s="225"/>
      <c r="AJ101" s="249"/>
      <c r="AK101" s="87"/>
      <c r="AL101" s="87"/>
    </row>
    <row r="102" spans="1:38" ht="15.6">
      <c r="A102" s="221"/>
      <c r="B102" s="197">
        <f>+'Ark1'!C4319</f>
        <v>2024</v>
      </c>
      <c r="C102" s="197">
        <f>+'Ark1'!J4319</f>
        <v>121</v>
      </c>
      <c r="D102" s="197" t="str">
        <f>VLOOKUP(C102,RNR!$A$1:$B$29,2)</f>
        <v>Steinkjer</v>
      </c>
      <c r="E102" s="197">
        <f>+'Ark1'!D4319</f>
        <v>2</v>
      </c>
      <c r="F102" s="197" t="str">
        <f>VLOOKUP(E102,RNR!$D$2:$E$13,2)</f>
        <v>Feb</v>
      </c>
      <c r="G102" s="88">
        <f>+'Ark1'!Q4319</f>
        <v>70</v>
      </c>
      <c r="H102" s="89">
        <f>+'Ark1'!R4319</f>
        <v>479</v>
      </c>
      <c r="I102" s="88">
        <f>IF(H102=0,"",'Ark1'!S4319)</f>
        <v>478</v>
      </c>
      <c r="J102" s="82"/>
      <c r="K102" s="171">
        <f>IF(G102=0,"",100*H102/Måned!$G10)</f>
        <v>26.160567995630803</v>
      </c>
      <c r="L102" s="82"/>
      <c r="M102" s="171">
        <f>+IF(H102=0,"",'Ark1'!AA4319)</f>
        <v>30.615559482876108</v>
      </c>
      <c r="N102" s="171">
        <f>+IF(I102=0,"",'Ark1'!AB4319)</f>
        <v>4.6353922406220116</v>
      </c>
      <c r="O102" s="246">
        <f>IF(H102=0,"",'Ark1'!W4319)</f>
        <v>60.200836820083687</v>
      </c>
      <c r="P102" s="171">
        <f>IF(H102=0,"",'Ark1'!X4319)</f>
        <v>150.21046465075975</v>
      </c>
      <c r="Q102" s="245"/>
      <c r="R102" s="171">
        <f>IF(H102=0,"",'Ark1'!AA4319)</f>
        <v>30.615559482876108</v>
      </c>
      <c r="S102" s="171">
        <f>IF(H102=0,"",'Ark1'!AB4319)</f>
        <v>4.6353922406220116</v>
      </c>
      <c r="T102" s="171">
        <f>IF(H102=0,"",'Ark1'!AC4319)</f>
        <v>-66.330831856596078</v>
      </c>
      <c r="U102" s="82"/>
      <c r="V102" s="89">
        <f t="shared" si="9"/>
        <v>6.8285714285714283</v>
      </c>
      <c r="W102" s="171">
        <f>+'Ark1'!V4319</f>
        <v>4.6868475991649268</v>
      </c>
      <c r="X102" s="221"/>
      <c r="Y102" s="248"/>
      <c r="AB102" s="225"/>
      <c r="AK102" s="87"/>
      <c r="AL102" s="87"/>
    </row>
    <row r="103" spans="1:38" ht="15.6">
      <c r="A103" s="221"/>
      <c r="B103" s="197">
        <f>+'Ark1'!C4320</f>
        <v>2024</v>
      </c>
      <c r="C103" s="197">
        <f>+'Ark1'!J4320</f>
        <v>121</v>
      </c>
      <c r="D103" s="197" t="str">
        <f>VLOOKUP(C103,RNR!$A$1:$B$29,2)</f>
        <v>Steinkjer</v>
      </c>
      <c r="E103" s="197">
        <f>+'Ark1'!D4320</f>
        <v>3</v>
      </c>
      <c r="F103" s="197" t="str">
        <f>VLOOKUP(E103,RNR!$D$2:$E$13,2)</f>
        <v>Mar</v>
      </c>
      <c r="G103" s="88">
        <f>+'Ark1'!Q4320</f>
        <v>70</v>
      </c>
      <c r="H103" s="89">
        <f>+'Ark1'!R4320</f>
        <v>497</v>
      </c>
      <c r="I103" s="88">
        <f>IF(H103=0,"",'Ark1'!S4320)</f>
        <v>497</v>
      </c>
      <c r="J103" s="82"/>
      <c r="K103" s="171">
        <f>IF(G103=0,"",100*H103/Måned!$G11)</f>
        <v>30.584615384615386</v>
      </c>
      <c r="L103" s="82"/>
      <c r="M103" s="171">
        <f>+IF(H103=0,"",'Ark1'!AA4320)</f>
        <v>29.110273768849257</v>
      </c>
      <c r="N103" s="171">
        <f>+IF(I103=0,"",'Ark1'!AB4320)</f>
        <v>4.2089515954146748</v>
      </c>
      <c r="O103" s="246">
        <f>IF(H103=0,"",'Ark1'!W4320)</f>
        <v>60.607645875251507</v>
      </c>
      <c r="P103" s="171">
        <f>IF(H103=0,"",'Ark1'!X4320)</f>
        <v>150.34235750363499</v>
      </c>
      <c r="Q103" s="245"/>
      <c r="R103" s="171">
        <f>IF(H103=0,"",'Ark1'!AA4320)</f>
        <v>29.110273768849257</v>
      </c>
      <c r="S103" s="171">
        <f>IF(H103=0,"",'Ark1'!AB4320)</f>
        <v>4.2089515954146748</v>
      </c>
      <c r="T103" s="171">
        <f>IF(H103=0,"",'Ark1'!AC4320)</f>
        <v>-68.848207375403007</v>
      </c>
      <c r="U103" s="82"/>
      <c r="V103" s="89">
        <f t="shared" si="9"/>
        <v>7.1</v>
      </c>
      <c r="W103" s="171">
        <f>+'Ark1'!V4320</f>
        <v>4.7142857142857153</v>
      </c>
      <c r="X103" s="221"/>
      <c r="Y103" s="248"/>
      <c r="AB103" s="225"/>
      <c r="AK103" s="87"/>
      <c r="AL103" s="87"/>
    </row>
    <row r="104" spans="1:38" ht="15.6">
      <c r="A104" s="221"/>
      <c r="B104" s="197">
        <f>+'Ark1'!C4321</f>
        <v>2024</v>
      </c>
      <c r="C104" s="197">
        <f>+'Ark1'!J4321</f>
        <v>121</v>
      </c>
      <c r="D104" s="197" t="str">
        <f>VLOOKUP(C104,RNR!$A$1:$B$29,2)</f>
        <v>Steinkjer</v>
      </c>
      <c r="E104" s="197">
        <f>+'Ark1'!D4321</f>
        <v>4</v>
      </c>
      <c r="F104" s="197" t="str">
        <f>VLOOKUP(E104,RNR!$D$2:$E$13,2)</f>
        <v>Apr</v>
      </c>
      <c r="G104" s="88">
        <f>+'Ark1'!Q4321</f>
        <v>85</v>
      </c>
      <c r="H104" s="89">
        <f>+'Ark1'!R4321</f>
        <v>524</v>
      </c>
      <c r="I104" s="88">
        <f>IF(H104=0,"",'Ark1'!S4321)</f>
        <v>523</v>
      </c>
      <c r="J104" s="82"/>
      <c r="K104" s="171">
        <f>IF(G104=0,"",100*H104/Måned!$G12)</f>
        <v>35.262449528936742</v>
      </c>
      <c r="L104" s="82"/>
      <c r="M104" s="171">
        <f>+IF(H104=0,"",'Ark1'!AA4321)</f>
        <v>33.825015793912506</v>
      </c>
      <c r="N104" s="171">
        <f>+IF(I104=0,"",'Ark1'!AB4321)</f>
        <v>5.0579667613969965</v>
      </c>
      <c r="O104" s="246">
        <f>IF(H104=0,"",'Ark1'!W4321)</f>
        <v>60.227533460803045</v>
      </c>
      <c r="P104" s="171">
        <f>IF(H104=0,"",'Ark1'!X4321)</f>
        <v>148.67880211391676</v>
      </c>
      <c r="Q104" s="245"/>
      <c r="R104" s="171">
        <f>IF(H104=0,"",'Ark1'!AA4321)</f>
        <v>33.825015793912506</v>
      </c>
      <c r="S104" s="171">
        <f>IF(H104=0,"",'Ark1'!AB4321)</f>
        <v>5.0579667613969965</v>
      </c>
      <c r="T104" s="171">
        <f>IF(H104=0,"",'Ark1'!AC4321)</f>
        <v>-68.890906028438636</v>
      </c>
      <c r="U104" s="82"/>
      <c r="V104" s="89">
        <f t="shared" si="9"/>
        <v>6.1529411764705886</v>
      </c>
      <c r="W104" s="171">
        <f>+'Ark1'!V4321</f>
        <v>4.133587786259544</v>
      </c>
      <c r="X104" s="221"/>
      <c r="Y104" s="248"/>
      <c r="AB104" s="225"/>
      <c r="AK104" s="87"/>
      <c r="AL104" s="87"/>
    </row>
    <row r="105" spans="1:38" ht="15.6">
      <c r="A105" s="221"/>
      <c r="B105" s="197">
        <f>+'Ark1'!C4322</f>
        <v>2024</v>
      </c>
      <c r="C105" s="197">
        <f>+'Ark1'!J4322</f>
        <v>121</v>
      </c>
      <c r="D105" s="197" t="str">
        <f>VLOOKUP(C105,RNR!$A$1:$B$29,2)</f>
        <v>Steinkjer</v>
      </c>
      <c r="E105" s="197">
        <f>+'Ark1'!D4322</f>
        <v>5</v>
      </c>
      <c r="F105" s="197" t="str">
        <f>VLOOKUP(E105,RNR!$D$2:$E$13,2)</f>
        <v>Mai</v>
      </c>
      <c r="G105" s="88">
        <f>+'Ark1'!Q4322</f>
        <v>0</v>
      </c>
      <c r="H105" s="89">
        <f>+'Ark1'!R4322</f>
        <v>0</v>
      </c>
      <c r="I105" s="88" t="str">
        <f>IF(H105=0,"",'Ark1'!S4322)</f>
        <v/>
      </c>
      <c r="J105" s="82"/>
      <c r="K105" s="171" t="str">
        <f>IF(G105=0,"",100*H105/Måned!$G13)</f>
        <v/>
      </c>
      <c r="L105" s="82"/>
      <c r="M105" s="171" t="str">
        <f>+IF(H105=0,"",'Ark1'!AA4322)</f>
        <v/>
      </c>
      <c r="N105" s="171">
        <f>+IF(I105=0,"",'Ark1'!AB4322)</f>
        <v>0</v>
      </c>
      <c r="O105" s="246" t="str">
        <f>IF(H105=0,"",'Ark1'!W4322)</f>
        <v/>
      </c>
      <c r="P105" s="171" t="str">
        <f>IF(H105=0,"",'Ark1'!X4322)</f>
        <v/>
      </c>
      <c r="Q105" s="245"/>
      <c r="R105" s="171" t="str">
        <f>IF(H105=0,"",'Ark1'!AA4322)</f>
        <v/>
      </c>
      <c r="S105" s="171" t="str">
        <f>IF(H105=0,"",'Ark1'!AB4322)</f>
        <v/>
      </c>
      <c r="T105" s="171" t="str">
        <f>IF(H105=0,"",'Ark1'!AC4322)</f>
        <v/>
      </c>
      <c r="U105" s="82"/>
      <c r="V105" s="89" t="str">
        <f t="shared" si="9"/>
        <v/>
      </c>
      <c r="W105" s="171">
        <f>+'Ark1'!V4322</f>
        <v>0</v>
      </c>
      <c r="X105" s="221"/>
      <c r="Y105" s="248"/>
      <c r="AB105" s="225"/>
      <c r="AK105" s="87"/>
      <c r="AL105" s="87"/>
    </row>
    <row r="106" spans="1:38" ht="15.6">
      <c r="A106" s="221"/>
      <c r="B106" s="197">
        <f>+'Ark1'!C4323</f>
        <v>2024</v>
      </c>
      <c r="C106" s="197">
        <f>+'Ark1'!J4323</f>
        <v>121</v>
      </c>
      <c r="D106" s="197" t="str">
        <f>VLOOKUP(C106,RNR!$A$1:$B$29,2)</f>
        <v>Steinkjer</v>
      </c>
      <c r="E106" s="197">
        <f>+'Ark1'!D4323</f>
        <v>6</v>
      </c>
      <c r="F106" s="197" t="str">
        <f>VLOOKUP(E106,RNR!$D$2:$E$13,2)</f>
        <v>Jun</v>
      </c>
      <c r="G106" s="88">
        <f>+'Ark1'!Q4323</f>
        <v>0</v>
      </c>
      <c r="H106" s="89">
        <f>+'Ark1'!R4323</f>
        <v>0</v>
      </c>
      <c r="I106" s="88" t="str">
        <f>IF(H106=0,"",'Ark1'!S4323)</f>
        <v/>
      </c>
      <c r="J106" s="82"/>
      <c r="K106" s="171" t="str">
        <f>IF(G106=0,"",100*H106/Måned!$G14)</f>
        <v/>
      </c>
      <c r="L106" s="82"/>
      <c r="M106" s="171" t="str">
        <f>+IF(H106=0,"",'Ark1'!AA4323)</f>
        <v/>
      </c>
      <c r="N106" s="171">
        <f>+IF(I106=0,"",'Ark1'!AB4323)</f>
        <v>0</v>
      </c>
      <c r="O106" s="246" t="str">
        <f>IF(H106=0,"",'Ark1'!W4323)</f>
        <v/>
      </c>
      <c r="P106" s="171" t="str">
        <f>IF(H106=0,"",'Ark1'!X4323)</f>
        <v/>
      </c>
      <c r="Q106" s="245"/>
      <c r="R106" s="171" t="str">
        <f>IF(H106=0,"",'Ark1'!AA4323)</f>
        <v/>
      </c>
      <c r="S106" s="171" t="str">
        <f>IF(H106=0,"",'Ark1'!AB4323)</f>
        <v/>
      </c>
      <c r="T106" s="171" t="str">
        <f>IF(H106=0,"",'Ark1'!AC4323)</f>
        <v/>
      </c>
      <c r="U106" s="82"/>
      <c r="V106" s="89" t="str">
        <f t="shared" si="9"/>
        <v/>
      </c>
      <c r="W106" s="171">
        <f>+'Ark1'!V4323</f>
        <v>0</v>
      </c>
      <c r="X106" s="221"/>
      <c r="Y106" s="248"/>
      <c r="AB106" s="225"/>
      <c r="AK106" s="87"/>
      <c r="AL106" s="87"/>
    </row>
    <row r="107" spans="1:38" ht="15.6">
      <c r="A107" s="221"/>
      <c r="B107" s="197">
        <f>+'Ark1'!C4324</f>
        <v>2024</v>
      </c>
      <c r="C107" s="197">
        <f>+'Ark1'!J4324</f>
        <v>121</v>
      </c>
      <c r="D107" s="197" t="str">
        <f>VLOOKUP(C107,RNR!$A$1:$B$29,2)</f>
        <v>Steinkjer</v>
      </c>
      <c r="E107" s="197">
        <f>+'Ark1'!D4324</f>
        <v>7</v>
      </c>
      <c r="F107" s="197" t="str">
        <f>VLOOKUP(E107,RNR!$D$2:$E$13,2)</f>
        <v>Jul</v>
      </c>
      <c r="G107" s="88">
        <f>+'Ark1'!Q4324</f>
        <v>0</v>
      </c>
      <c r="H107" s="89">
        <f>+'Ark1'!R4324</f>
        <v>0</v>
      </c>
      <c r="I107" s="88" t="str">
        <f>IF(H107=0,"",'Ark1'!S4324)</f>
        <v/>
      </c>
      <c r="J107" s="82"/>
      <c r="K107" s="171" t="str">
        <f>IF(G107=0,"",100*H107/Måned!$G15)</f>
        <v/>
      </c>
      <c r="L107" s="82"/>
      <c r="M107" s="171" t="str">
        <f>+IF(H107=0,"",'Ark1'!AA4324)</f>
        <v/>
      </c>
      <c r="N107" s="171">
        <f>+IF(I107=0,"",'Ark1'!AB4324)</f>
        <v>0</v>
      </c>
      <c r="O107" s="246" t="str">
        <f>IF(H107=0,"",'Ark1'!W4324)</f>
        <v/>
      </c>
      <c r="P107" s="171" t="str">
        <f>IF(H107=0,"",'Ark1'!X4324)</f>
        <v/>
      </c>
      <c r="Q107" s="245"/>
      <c r="R107" s="171" t="str">
        <f>IF(H107=0,"",'Ark1'!AA4324)</f>
        <v/>
      </c>
      <c r="S107" s="171" t="str">
        <f>IF(H107=0,"",'Ark1'!AB4324)</f>
        <v/>
      </c>
      <c r="T107" s="171" t="str">
        <f>IF(H107=0,"",'Ark1'!AC4324)</f>
        <v/>
      </c>
      <c r="U107" s="82"/>
      <c r="V107" s="89" t="str">
        <f t="shared" si="9"/>
        <v/>
      </c>
      <c r="W107" s="171">
        <f>+'Ark1'!V4324</f>
        <v>0</v>
      </c>
      <c r="X107" s="221"/>
      <c r="Y107" s="248"/>
      <c r="AB107" s="225"/>
      <c r="AK107" s="87"/>
      <c r="AL107" s="87"/>
    </row>
    <row r="108" spans="1:38" ht="15.6">
      <c r="A108" s="221"/>
      <c r="B108" s="197">
        <f>+'Ark1'!C4325</f>
        <v>2024</v>
      </c>
      <c r="C108" s="197">
        <f>+'Ark1'!J4325</f>
        <v>121</v>
      </c>
      <c r="D108" s="197" t="str">
        <f>VLOOKUP(C108,RNR!$A$1:$B$29,2)</f>
        <v>Steinkjer</v>
      </c>
      <c r="E108" s="197">
        <f>+'Ark1'!D4325</f>
        <v>8</v>
      </c>
      <c r="F108" s="197" t="str">
        <f>VLOOKUP(E108,RNR!$D$2:$E$13,2)</f>
        <v>Aug</v>
      </c>
      <c r="G108" s="88">
        <f>+'Ark1'!Q4325</f>
        <v>0</v>
      </c>
      <c r="H108" s="89">
        <f>+'Ark1'!R4325</f>
        <v>0</v>
      </c>
      <c r="I108" s="88" t="str">
        <f>IF(H108=0,"",'Ark1'!S4325)</f>
        <v/>
      </c>
      <c r="J108" s="82"/>
      <c r="K108" s="171" t="str">
        <f>IF(G108=0,"",100*H108/Måned!$G16)</f>
        <v/>
      </c>
      <c r="L108" s="82"/>
      <c r="M108" s="171" t="str">
        <f>+IF(H108=0,"",'Ark1'!AA4325)</f>
        <v/>
      </c>
      <c r="N108" s="171">
        <f>+IF(I108=0,"",'Ark1'!AB4325)</f>
        <v>0</v>
      </c>
      <c r="O108" s="246" t="str">
        <f>IF(H108=0,"",'Ark1'!W4325)</f>
        <v/>
      </c>
      <c r="P108" s="171" t="str">
        <f>IF(H108=0,"",'Ark1'!X4325)</f>
        <v/>
      </c>
      <c r="Q108" s="245"/>
      <c r="R108" s="171" t="str">
        <f>IF(H108=0,"",'Ark1'!AA4325)</f>
        <v/>
      </c>
      <c r="S108" s="171" t="str">
        <f>IF(H108=0,"",'Ark1'!AB4325)</f>
        <v/>
      </c>
      <c r="T108" s="171" t="str">
        <f>IF(H108=0,"",'Ark1'!AC4325)</f>
        <v/>
      </c>
      <c r="U108" s="82"/>
      <c r="V108" s="89" t="str">
        <f t="shared" si="9"/>
        <v/>
      </c>
      <c r="W108" s="171">
        <f>+'Ark1'!V4325</f>
        <v>0</v>
      </c>
      <c r="X108" s="221"/>
      <c r="Y108" s="248"/>
      <c r="AB108" s="225"/>
      <c r="AK108" s="87"/>
      <c r="AL108" s="87"/>
    </row>
    <row r="109" spans="1:38" ht="15.6">
      <c r="A109" s="221"/>
      <c r="B109" s="197">
        <f>+'Ark1'!C4326</f>
        <v>2024</v>
      </c>
      <c r="C109" s="197">
        <f>+'Ark1'!J4326</f>
        <v>121</v>
      </c>
      <c r="D109" s="197" t="str">
        <f>VLOOKUP(C109,RNR!$A$1:$B$29,2)</f>
        <v>Steinkjer</v>
      </c>
      <c r="E109" s="197">
        <f>+'Ark1'!D4326</f>
        <v>9</v>
      </c>
      <c r="F109" s="197" t="str">
        <f>VLOOKUP(E109,RNR!$D$2:$E$13,2)</f>
        <v>Sep</v>
      </c>
      <c r="G109" s="88">
        <f>+'Ark1'!Q4326</f>
        <v>0</v>
      </c>
      <c r="H109" s="89">
        <f>+'Ark1'!R4326</f>
        <v>0</v>
      </c>
      <c r="I109" s="88" t="str">
        <f>IF(H109=0,"",'Ark1'!S4326)</f>
        <v/>
      </c>
      <c r="J109" s="82"/>
      <c r="K109" s="171" t="str">
        <f>IF(G109=0,"",100*H109/Måned!$G17)</f>
        <v/>
      </c>
      <c r="L109" s="82"/>
      <c r="M109" s="171" t="str">
        <f>+IF(H109=0,"",'Ark1'!AA4326)</f>
        <v/>
      </c>
      <c r="N109" s="171">
        <f>+IF(I109=0,"",'Ark1'!AB4326)</f>
        <v>0</v>
      </c>
      <c r="O109" s="246" t="str">
        <f>IF(H109=0,"",'Ark1'!W4326)</f>
        <v/>
      </c>
      <c r="P109" s="171" t="str">
        <f>IF(H109=0,"",'Ark1'!X4326)</f>
        <v/>
      </c>
      <c r="Q109" s="245"/>
      <c r="R109" s="171" t="str">
        <f>IF(H109=0,"",'Ark1'!AA4326)</f>
        <v/>
      </c>
      <c r="S109" s="171" t="str">
        <f>IF(H109=0,"",'Ark1'!AB4326)</f>
        <v/>
      </c>
      <c r="T109" s="171" t="str">
        <f>IF(H109=0,"",'Ark1'!AC4326)</f>
        <v/>
      </c>
      <c r="U109" s="82"/>
      <c r="V109" s="89" t="str">
        <f t="shared" si="9"/>
        <v/>
      </c>
      <c r="W109" s="171">
        <f>+'Ark1'!V4326</f>
        <v>0</v>
      </c>
      <c r="X109" s="221"/>
      <c r="Y109" s="248"/>
      <c r="AB109" s="225"/>
      <c r="AK109" s="87"/>
      <c r="AL109" s="87"/>
    </row>
    <row r="110" spans="1:38" ht="15.6">
      <c r="A110" s="221"/>
      <c r="B110" s="197">
        <f>+'Ark1'!C4327</f>
        <v>2024</v>
      </c>
      <c r="C110" s="197">
        <f>+'Ark1'!J4327</f>
        <v>121</v>
      </c>
      <c r="D110" s="197" t="str">
        <f>VLOOKUP(C110,RNR!$A$1:$B$29,2)</f>
        <v>Steinkjer</v>
      </c>
      <c r="E110" s="197">
        <f>+'Ark1'!D4327</f>
        <v>10</v>
      </c>
      <c r="F110" s="197" t="str">
        <f>VLOOKUP(E110,RNR!$D$2:$E$13,2)</f>
        <v>Okt</v>
      </c>
      <c r="G110" s="88">
        <f>+'Ark1'!Q4327</f>
        <v>0</v>
      </c>
      <c r="H110" s="89">
        <f>+'Ark1'!R4327</f>
        <v>0</v>
      </c>
      <c r="I110" s="88" t="str">
        <f>IF(H110=0,"",'Ark1'!S4327)</f>
        <v/>
      </c>
      <c r="J110" s="82"/>
      <c r="K110" s="171" t="str">
        <f>IF(G110=0,"",100*H110/Måned!$G18)</f>
        <v/>
      </c>
      <c r="L110" s="82"/>
      <c r="M110" s="171" t="str">
        <f>+IF(H110=0,"",'Ark1'!AA4327)</f>
        <v/>
      </c>
      <c r="N110" s="171">
        <f>+IF(I110=0,"",'Ark1'!AB4327)</f>
        <v>0</v>
      </c>
      <c r="O110" s="246" t="str">
        <f>IF(H110=0,"",'Ark1'!W4327)</f>
        <v/>
      </c>
      <c r="P110" s="171" t="str">
        <f>IF(H110=0,"",'Ark1'!X4327)</f>
        <v/>
      </c>
      <c r="Q110" s="245"/>
      <c r="R110" s="171" t="str">
        <f>IF(H110=0,"",'Ark1'!AA4327)</f>
        <v/>
      </c>
      <c r="S110" s="171" t="str">
        <f>IF(H110=0,"",'Ark1'!AB4327)</f>
        <v/>
      </c>
      <c r="T110" s="171" t="str">
        <f>IF(H110=0,"",'Ark1'!AC4327)</f>
        <v/>
      </c>
      <c r="U110" s="82"/>
      <c r="V110" s="89" t="str">
        <f t="shared" si="9"/>
        <v/>
      </c>
      <c r="W110" s="171">
        <f>+'Ark1'!V4327</f>
        <v>0</v>
      </c>
      <c r="X110" s="221"/>
      <c r="Y110" s="248"/>
      <c r="AB110" s="225"/>
      <c r="AK110" s="87"/>
      <c r="AL110" s="87"/>
    </row>
    <row r="111" spans="1:38" ht="15.6">
      <c r="A111" s="221"/>
      <c r="B111" s="197">
        <f>+'Ark1'!C4328</f>
        <v>2024</v>
      </c>
      <c r="C111" s="197">
        <f>+'Ark1'!J4328</f>
        <v>121</v>
      </c>
      <c r="D111" s="197" t="str">
        <f>VLOOKUP(C111,RNR!$A$1:$B$29,2)</f>
        <v>Steinkjer</v>
      </c>
      <c r="E111" s="197">
        <f>+'Ark1'!D4328</f>
        <v>11</v>
      </c>
      <c r="F111" s="197" t="str">
        <f>VLOOKUP(E111,RNR!$D$2:$E$13,2)</f>
        <v>Nov</v>
      </c>
      <c r="G111" s="88">
        <f>+'Ark1'!Q4328</f>
        <v>0</v>
      </c>
      <c r="H111" s="89">
        <f>+'Ark1'!R4328</f>
        <v>0</v>
      </c>
      <c r="I111" s="88" t="str">
        <f>IF(H111=0,"",'Ark1'!S4328)</f>
        <v/>
      </c>
      <c r="J111" s="82"/>
      <c r="K111" s="171" t="str">
        <f>IF(G111=0,"",100*H111/Måned!$G19)</f>
        <v/>
      </c>
      <c r="L111" s="82"/>
      <c r="M111" s="171" t="str">
        <f>+IF(H111=0,"",'Ark1'!AA4328)</f>
        <v/>
      </c>
      <c r="N111" s="171">
        <f>+IF(I111=0,"",'Ark1'!AB4328)</f>
        <v>0</v>
      </c>
      <c r="O111" s="246" t="str">
        <f>IF(H111=0,"",'Ark1'!W4328)</f>
        <v/>
      </c>
      <c r="P111" s="171" t="str">
        <f>IF(H111=0,"",'Ark1'!X4328)</f>
        <v/>
      </c>
      <c r="Q111" s="245"/>
      <c r="R111" s="171" t="str">
        <f>IF(H111=0,"",'Ark1'!AA4328)</f>
        <v/>
      </c>
      <c r="S111" s="171" t="str">
        <f>IF(H111=0,"",'Ark1'!AB4328)</f>
        <v/>
      </c>
      <c r="T111" s="171" t="str">
        <f>IF(H111=0,"",'Ark1'!AC4328)</f>
        <v/>
      </c>
      <c r="U111" s="82"/>
      <c r="V111" s="89" t="str">
        <f t="shared" si="9"/>
        <v/>
      </c>
      <c r="W111" s="171">
        <f>+'Ark1'!V4328</f>
        <v>0</v>
      </c>
      <c r="X111" s="221"/>
      <c r="Y111" s="248"/>
      <c r="AB111" s="225"/>
      <c r="AK111" s="87"/>
      <c r="AL111" s="87"/>
    </row>
    <row r="112" spans="1:38" ht="15.6">
      <c r="A112" s="221"/>
      <c r="B112" s="197">
        <f>+'Ark1'!C4329</f>
        <v>2024</v>
      </c>
      <c r="C112" s="197">
        <f>+'Ark1'!J4329</f>
        <v>121</v>
      </c>
      <c r="D112" s="197" t="str">
        <f>VLOOKUP(C112,RNR!$A$1:$B$29,2)</f>
        <v>Steinkjer</v>
      </c>
      <c r="E112" s="197">
        <f>+'Ark1'!D4329</f>
        <v>12</v>
      </c>
      <c r="F112" s="197" t="str">
        <f>VLOOKUP(E112,RNR!$D$2:$E$13,2)</f>
        <v>Des</v>
      </c>
      <c r="G112" s="88">
        <f>+'Ark1'!Q4329</f>
        <v>0</v>
      </c>
      <c r="H112" s="89">
        <f>+'Ark1'!R4329</f>
        <v>0</v>
      </c>
      <c r="I112" s="88" t="str">
        <f>IF(H112=0,"",'Ark1'!S4329)</f>
        <v/>
      </c>
      <c r="J112" s="82"/>
      <c r="K112" s="171" t="str">
        <f>IF(G112=0,"",100*H112/Måned!$G20)</f>
        <v/>
      </c>
      <c r="L112" s="82"/>
      <c r="M112" s="171" t="str">
        <f>+IF(H112=0,"",'Ark1'!AA4329)</f>
        <v/>
      </c>
      <c r="N112" s="171">
        <f>+IF(I112=0,"",'Ark1'!AB4329)</f>
        <v>0</v>
      </c>
      <c r="O112" s="246" t="str">
        <f>IF(H112=0,"",'Ark1'!W4329)</f>
        <v/>
      </c>
      <c r="P112" s="171" t="str">
        <f>IF(H112=0,"",'Ark1'!X4329)</f>
        <v/>
      </c>
      <c r="Q112" s="245"/>
      <c r="R112" s="171" t="str">
        <f>IF(H112=0,"",'Ark1'!AA4329)</f>
        <v/>
      </c>
      <c r="S112" s="171" t="str">
        <f>IF(H112=0,"",'Ark1'!AB4329)</f>
        <v/>
      </c>
      <c r="T112" s="171" t="str">
        <f>IF(H112=0,"",'Ark1'!AC4329)</f>
        <v/>
      </c>
      <c r="U112" s="82"/>
      <c r="V112" s="89" t="str">
        <f t="shared" ref="V112:V124" si="10">+(IF(H112=0,"",I112/G112))</f>
        <v/>
      </c>
      <c r="W112" s="171">
        <f>+'Ark1'!V4329</f>
        <v>0</v>
      </c>
      <c r="X112" s="221"/>
      <c r="Y112" s="248"/>
      <c r="AB112" s="225"/>
      <c r="AK112" s="87"/>
      <c r="AL112" s="87"/>
    </row>
    <row r="113" spans="1:38">
      <c r="A113" s="221"/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  <c r="R113" s="221"/>
      <c r="S113" s="221"/>
      <c r="T113" s="221"/>
      <c r="U113" s="221"/>
      <c r="V113" s="221"/>
      <c r="W113" s="221"/>
      <c r="X113" s="221"/>
      <c r="Y113" s="248"/>
      <c r="AB113" s="225"/>
      <c r="AK113" s="87"/>
      <c r="AL113" s="87"/>
    </row>
    <row r="114" spans="1:38" ht="15.6">
      <c r="A114" s="221"/>
      <c r="B114" s="197">
        <f>+'Ark1'!C4330</f>
        <v>2024</v>
      </c>
      <c r="C114" s="197">
        <f>+'Ark1'!J4330</f>
        <v>134</v>
      </c>
      <c r="D114" s="197" t="str">
        <f>VLOOKUP(C114,RNR!$A$1:$B$29,2)</f>
        <v>Førde</v>
      </c>
      <c r="E114" s="197">
        <f>+'Ark1'!D4330</f>
        <v>1</v>
      </c>
      <c r="F114" s="197" t="str">
        <f>VLOOKUP(E114,RNR!$D$2:$E$13,2)</f>
        <v>Jan</v>
      </c>
      <c r="G114" s="88">
        <f>+'Ark1'!Q4330</f>
        <v>1</v>
      </c>
      <c r="H114" s="89">
        <f>+'Ark1'!R4330</f>
        <v>3</v>
      </c>
      <c r="I114" s="88">
        <f>IF(H114=0,"",'Ark1'!S4330)</f>
        <v>3</v>
      </c>
      <c r="J114" s="82"/>
      <c r="K114" s="171" t="e">
        <f>IF(G114=0,"",100*H114/Måned!$G21)</f>
        <v>#DIV/0!</v>
      </c>
      <c r="L114" s="82"/>
      <c r="M114" s="171">
        <f>+IF(H114=0,"",'Ark1'!AA4330)</f>
        <v>6.0796564230408432</v>
      </c>
      <c r="N114" s="171">
        <f>+IF(I114=0,"",'Ark1'!AB4330)</f>
        <v>0</v>
      </c>
      <c r="O114" s="246">
        <f>IF(H114=0,"",'Ark1'!W4330)</f>
        <v>62</v>
      </c>
      <c r="P114" s="171">
        <f>IF(H114=0,"",'Ark1'!X4330)</f>
        <v>114.87901769591905</v>
      </c>
      <c r="Q114" s="245"/>
      <c r="R114" s="171">
        <f>IF(H114=0,"",'Ark1'!AA4330)</f>
        <v>6.0796564230408432</v>
      </c>
      <c r="S114" s="171">
        <f>IF(H114=0,"",'Ark1'!AB4330)</f>
        <v>0</v>
      </c>
      <c r="T114" s="171">
        <f>IF(H114=0,"",'Ark1'!AC4330)</f>
        <v>0</v>
      </c>
      <c r="U114" s="82"/>
      <c r="V114" s="89">
        <f t="shared" si="10"/>
        <v>3</v>
      </c>
      <c r="W114" s="171">
        <f>+'Ark1'!V4330</f>
        <v>0</v>
      </c>
      <c r="X114" s="221"/>
      <c r="Y114" s="248"/>
      <c r="AB114" s="225"/>
      <c r="AK114" s="87"/>
      <c r="AL114" s="87"/>
    </row>
    <row r="115" spans="1:38" ht="15.6">
      <c r="A115" s="221"/>
      <c r="B115" s="197">
        <f>+'Ark1'!C4331</f>
        <v>2024</v>
      </c>
      <c r="C115" s="197">
        <f>+'Ark1'!J4331</f>
        <v>134</v>
      </c>
      <c r="D115" s="197" t="str">
        <f>VLOOKUP(C115,RNR!$A$1:$B$29,2)</f>
        <v>Førde</v>
      </c>
      <c r="E115" s="197">
        <f>+'Ark1'!D4331</f>
        <v>2</v>
      </c>
      <c r="F115" s="197" t="str">
        <f>VLOOKUP(E115,RNR!$D$2:$E$13,2)</f>
        <v>Feb</v>
      </c>
      <c r="G115" s="88">
        <f>+'Ark1'!Q4331</f>
        <v>0</v>
      </c>
      <c r="H115" s="89">
        <f>+'Ark1'!R4331</f>
        <v>0</v>
      </c>
      <c r="I115" s="88" t="str">
        <f>IF(H115=0,"",'Ark1'!S4331)</f>
        <v/>
      </c>
      <c r="J115" s="82"/>
      <c r="K115" s="171" t="str">
        <f>IF(G115=0,"",100*H115/Måned!$G12)</f>
        <v/>
      </c>
      <c r="L115" s="82"/>
      <c r="M115" s="171" t="str">
        <f>+IF(H115=0,"",'Ark1'!AA4331)</f>
        <v/>
      </c>
      <c r="N115" s="171">
        <f>+IF(I115=0,"",'Ark1'!AB4331)</f>
        <v>0</v>
      </c>
      <c r="O115" s="246" t="str">
        <f>IF(H115=0,"",'Ark1'!W4331)</f>
        <v/>
      </c>
      <c r="P115" s="171" t="str">
        <f>IF(H115=0,"",'Ark1'!X4331)</f>
        <v/>
      </c>
      <c r="Q115" s="245"/>
      <c r="R115" s="171" t="str">
        <f>IF(H115=0,"",'Ark1'!AA4331)</f>
        <v/>
      </c>
      <c r="S115" s="171" t="str">
        <f>IF(H115=0,"",'Ark1'!AB4331)</f>
        <v/>
      </c>
      <c r="T115" s="171" t="str">
        <f>IF(H115=0,"",'Ark1'!AC4331)</f>
        <v/>
      </c>
      <c r="U115" s="82"/>
      <c r="V115" s="89" t="str">
        <f t="shared" si="10"/>
        <v/>
      </c>
      <c r="W115" s="171">
        <f>+'Ark1'!V4331</f>
        <v>0</v>
      </c>
      <c r="X115" s="221"/>
      <c r="Y115" s="248"/>
      <c r="AB115" s="225"/>
      <c r="AK115" s="87"/>
      <c r="AL115" s="87"/>
    </row>
    <row r="116" spans="1:38" ht="15.6">
      <c r="A116" s="221"/>
      <c r="B116" s="197">
        <f>+'Ark1'!C4332</f>
        <v>2024</v>
      </c>
      <c r="C116" s="197">
        <f>+'Ark1'!J4332</f>
        <v>134</v>
      </c>
      <c r="D116" s="197" t="str">
        <f>VLOOKUP(C116,RNR!$A$1:$B$29,2)</f>
        <v>Førde</v>
      </c>
      <c r="E116" s="197">
        <f>+'Ark1'!D4332</f>
        <v>3</v>
      </c>
      <c r="F116" s="197" t="str">
        <f>VLOOKUP(E116,RNR!$D$2:$E$13,2)</f>
        <v>Mar</v>
      </c>
      <c r="G116" s="88">
        <f>+'Ark1'!Q4332</f>
        <v>0</v>
      </c>
      <c r="H116" s="89">
        <f>+'Ark1'!R4332</f>
        <v>0</v>
      </c>
      <c r="I116" s="88" t="str">
        <f>IF(H116=0,"",'Ark1'!S4332)</f>
        <v/>
      </c>
      <c r="J116" s="82"/>
      <c r="K116" s="171" t="str">
        <f>IF(G116=0,"",100*H116/Måned!$G13)</f>
        <v/>
      </c>
      <c r="L116" s="82"/>
      <c r="M116" s="171" t="str">
        <f>+IF(H116=0,"",'Ark1'!AA4332)</f>
        <v/>
      </c>
      <c r="N116" s="171">
        <f>+IF(I116=0,"",'Ark1'!AB4332)</f>
        <v>0</v>
      </c>
      <c r="O116" s="246" t="str">
        <f>IF(H116=0,"",'Ark1'!W4332)</f>
        <v/>
      </c>
      <c r="P116" s="171" t="str">
        <f>IF(H116=0,"",'Ark1'!X4332)</f>
        <v/>
      </c>
      <c r="Q116" s="245"/>
      <c r="R116" s="171" t="str">
        <f>IF(H116=0,"",'Ark1'!AA4332)</f>
        <v/>
      </c>
      <c r="S116" s="171" t="str">
        <f>IF(H116=0,"",'Ark1'!AB4332)</f>
        <v/>
      </c>
      <c r="T116" s="171" t="str">
        <f>IF(H116=0,"",'Ark1'!AC4332)</f>
        <v/>
      </c>
      <c r="U116" s="82"/>
      <c r="V116" s="89" t="str">
        <f t="shared" si="10"/>
        <v/>
      </c>
      <c r="W116" s="171">
        <f>+'Ark1'!V4332</f>
        <v>0</v>
      </c>
      <c r="X116" s="221"/>
      <c r="Y116" s="248"/>
      <c r="AB116" s="225"/>
      <c r="AK116" s="87"/>
      <c r="AL116" s="87"/>
    </row>
    <row r="117" spans="1:38" ht="15.6">
      <c r="A117" s="221"/>
      <c r="B117" s="197">
        <f>+'Ark1'!C4333</f>
        <v>2024</v>
      </c>
      <c r="C117" s="197">
        <f>+'Ark1'!J4333</f>
        <v>134</v>
      </c>
      <c r="D117" s="197" t="str">
        <f>VLOOKUP(C117,RNR!$A$1:$B$29,2)</f>
        <v>Førde</v>
      </c>
      <c r="E117" s="197">
        <f>+'Ark1'!D4333</f>
        <v>4</v>
      </c>
      <c r="F117" s="197" t="str">
        <f>VLOOKUP(E117,RNR!$D$2:$E$13,2)</f>
        <v>Apr</v>
      </c>
      <c r="G117" s="88">
        <f>+'Ark1'!Q4333</f>
        <v>0</v>
      </c>
      <c r="H117" s="89">
        <f>+'Ark1'!R4333</f>
        <v>0</v>
      </c>
      <c r="I117" s="88" t="str">
        <f>IF(H117=0,"",'Ark1'!S4333)</f>
        <v/>
      </c>
      <c r="J117" s="82"/>
      <c r="K117" s="171" t="str">
        <f>IF(G117=0,"",100*H117/Måned!$G14)</f>
        <v/>
      </c>
      <c r="L117" s="82"/>
      <c r="M117" s="171" t="str">
        <f>+IF(H117=0,"",'Ark1'!AA4333)</f>
        <v/>
      </c>
      <c r="N117" s="171">
        <f>+IF(I117=0,"",'Ark1'!AB4333)</f>
        <v>0</v>
      </c>
      <c r="O117" s="246" t="str">
        <f>IF(H117=0,"",'Ark1'!W4333)</f>
        <v/>
      </c>
      <c r="P117" s="171" t="str">
        <f>IF(H117=0,"",'Ark1'!X4333)</f>
        <v/>
      </c>
      <c r="Q117" s="245"/>
      <c r="R117" s="171" t="str">
        <f>IF(H117=0,"",'Ark1'!AA4333)</f>
        <v/>
      </c>
      <c r="S117" s="171" t="str">
        <f>IF(H117=0,"",'Ark1'!AB4333)</f>
        <v/>
      </c>
      <c r="T117" s="171" t="str">
        <f>IF(H117=0,"",'Ark1'!AC4333)</f>
        <v/>
      </c>
      <c r="U117" s="82"/>
      <c r="V117" s="89" t="str">
        <f t="shared" si="10"/>
        <v/>
      </c>
      <c r="W117" s="171">
        <f>+'Ark1'!V4333</f>
        <v>0</v>
      </c>
      <c r="X117" s="221"/>
      <c r="Y117" s="248"/>
      <c r="AB117" s="225"/>
      <c r="AK117" s="87"/>
      <c r="AL117" s="87"/>
    </row>
    <row r="118" spans="1:38" ht="15.6">
      <c r="A118" s="221"/>
      <c r="B118" s="197">
        <f>+'Ark1'!C4334</f>
        <v>2024</v>
      </c>
      <c r="C118" s="197">
        <f>+'Ark1'!J4334</f>
        <v>134</v>
      </c>
      <c r="D118" s="197" t="str">
        <f>VLOOKUP(C118,RNR!$A$1:$B$29,2)</f>
        <v>Førde</v>
      </c>
      <c r="E118" s="197">
        <f>+'Ark1'!D4334</f>
        <v>5</v>
      </c>
      <c r="F118" s="197" t="str">
        <f>VLOOKUP(E118,RNR!$D$2:$E$13,2)</f>
        <v>Mai</v>
      </c>
      <c r="G118" s="88">
        <f>+'Ark1'!Q4334</f>
        <v>0</v>
      </c>
      <c r="H118" s="89">
        <f>+'Ark1'!R4334</f>
        <v>0</v>
      </c>
      <c r="I118" s="88" t="str">
        <f>IF(H118=0,"",'Ark1'!S4334)</f>
        <v/>
      </c>
      <c r="J118" s="82"/>
      <c r="K118" s="171" t="str">
        <f>IF(G118=0,"",100*H118/Måned!$G15)</f>
        <v/>
      </c>
      <c r="L118" s="82"/>
      <c r="M118" s="171" t="str">
        <f>+IF(H118=0,"",'Ark1'!AA4334)</f>
        <v/>
      </c>
      <c r="N118" s="171">
        <f>+IF(I118=0,"",'Ark1'!AB4334)</f>
        <v>0</v>
      </c>
      <c r="O118" s="246" t="str">
        <f>IF(H118=0,"",'Ark1'!W4334)</f>
        <v/>
      </c>
      <c r="P118" s="171" t="str">
        <f>IF(H118=0,"",'Ark1'!X4334)</f>
        <v/>
      </c>
      <c r="Q118" s="245"/>
      <c r="R118" s="171" t="str">
        <f>IF(H118=0,"",'Ark1'!AA4334)</f>
        <v/>
      </c>
      <c r="S118" s="171" t="str">
        <f>IF(H118=0,"",'Ark1'!AB4334)</f>
        <v/>
      </c>
      <c r="T118" s="171" t="str">
        <f>IF(H118=0,"",'Ark1'!AC4334)</f>
        <v/>
      </c>
      <c r="U118" s="82"/>
      <c r="V118" s="89" t="str">
        <f t="shared" si="10"/>
        <v/>
      </c>
      <c r="W118" s="171">
        <f>+'Ark1'!V4334</f>
        <v>0</v>
      </c>
      <c r="X118" s="221"/>
      <c r="Y118" s="248"/>
      <c r="AB118" s="225"/>
      <c r="AK118" s="87"/>
      <c r="AL118" s="87"/>
    </row>
    <row r="119" spans="1:38" ht="15.6">
      <c r="A119" s="221"/>
      <c r="B119" s="197">
        <f>+'Ark1'!C4335</f>
        <v>2024</v>
      </c>
      <c r="C119" s="197">
        <f>+'Ark1'!J4335</f>
        <v>134</v>
      </c>
      <c r="D119" s="197" t="str">
        <f>VLOOKUP(C119,RNR!$A$1:$B$29,2)</f>
        <v>Førde</v>
      </c>
      <c r="E119" s="197">
        <f>+'Ark1'!D4335</f>
        <v>6</v>
      </c>
      <c r="F119" s="197" t="str">
        <f>VLOOKUP(E119,RNR!$D$2:$E$13,2)</f>
        <v>Jun</v>
      </c>
      <c r="G119" s="88">
        <f>+'Ark1'!Q4335</f>
        <v>0</v>
      </c>
      <c r="H119" s="89">
        <f>+'Ark1'!R4335</f>
        <v>0</v>
      </c>
      <c r="I119" s="88" t="str">
        <f>IF(H119=0,"",'Ark1'!S4335)</f>
        <v/>
      </c>
      <c r="J119" s="82"/>
      <c r="K119" s="171" t="str">
        <f>IF(G119=0,"",100*H119/Måned!$G16)</f>
        <v/>
      </c>
      <c r="L119" s="82"/>
      <c r="M119" s="171" t="str">
        <f>+IF(H119=0,"",'Ark1'!AA4335)</f>
        <v/>
      </c>
      <c r="N119" s="171">
        <f>+IF(I119=0,"",'Ark1'!AB4335)</f>
        <v>0</v>
      </c>
      <c r="O119" s="246" t="str">
        <f>IF(H119=0,"",'Ark1'!W4335)</f>
        <v/>
      </c>
      <c r="P119" s="171" t="str">
        <f>IF(H119=0,"",'Ark1'!X4335)</f>
        <v/>
      </c>
      <c r="Q119" s="245"/>
      <c r="R119" s="171" t="str">
        <f>IF(H119=0,"",'Ark1'!AA4335)</f>
        <v/>
      </c>
      <c r="S119" s="171" t="str">
        <f>IF(H119=0,"",'Ark1'!AB4335)</f>
        <v/>
      </c>
      <c r="T119" s="171" t="str">
        <f>IF(H119=0,"",'Ark1'!AC4335)</f>
        <v/>
      </c>
      <c r="U119" s="82"/>
      <c r="V119" s="89" t="str">
        <f t="shared" si="10"/>
        <v/>
      </c>
      <c r="W119" s="171">
        <f>+'Ark1'!V4335</f>
        <v>0</v>
      </c>
      <c r="X119" s="221"/>
      <c r="Y119" s="248"/>
      <c r="AB119" s="225"/>
      <c r="AK119" s="87"/>
      <c r="AL119" s="87"/>
    </row>
    <row r="120" spans="1:38" ht="15.6">
      <c r="A120" s="221"/>
      <c r="B120" s="197">
        <f>+'Ark1'!C4336</f>
        <v>2024</v>
      </c>
      <c r="C120" s="197">
        <f>+'Ark1'!J4336</f>
        <v>134</v>
      </c>
      <c r="D120" s="197" t="str">
        <f>VLOOKUP(C120,RNR!$A$1:$B$29,2)</f>
        <v>Førde</v>
      </c>
      <c r="E120" s="197">
        <f>+'Ark1'!D4336</f>
        <v>7</v>
      </c>
      <c r="F120" s="197" t="str">
        <f>VLOOKUP(E120,RNR!$D$2:$E$13,2)</f>
        <v>Jul</v>
      </c>
      <c r="G120" s="88">
        <f>+'Ark1'!Q4336</f>
        <v>0</v>
      </c>
      <c r="H120" s="89">
        <f>+'Ark1'!R4336</f>
        <v>0</v>
      </c>
      <c r="I120" s="88" t="str">
        <f>IF(H120=0,"",'Ark1'!S4336)</f>
        <v/>
      </c>
      <c r="J120" s="82"/>
      <c r="K120" s="171" t="str">
        <f>IF(G120=0,"",100*H120/Måned!$G17)</f>
        <v/>
      </c>
      <c r="L120" s="82"/>
      <c r="M120" s="171" t="str">
        <f>+IF(H120=0,"",'Ark1'!AA4336)</f>
        <v/>
      </c>
      <c r="N120" s="171">
        <f>+IF(I120=0,"",'Ark1'!AB4336)</f>
        <v>0</v>
      </c>
      <c r="O120" s="246" t="str">
        <f>IF(H120=0,"",'Ark1'!W4336)</f>
        <v/>
      </c>
      <c r="P120" s="171" t="str">
        <f>IF(H120=0,"",'Ark1'!X4336)</f>
        <v/>
      </c>
      <c r="Q120" s="245"/>
      <c r="R120" s="171" t="str">
        <f>IF(H120=0,"",'Ark1'!AA4336)</f>
        <v/>
      </c>
      <c r="S120" s="171" t="str">
        <f>IF(H120=0,"",'Ark1'!AB4336)</f>
        <v/>
      </c>
      <c r="T120" s="171" t="str">
        <f>IF(H120=0,"",'Ark1'!AC4336)</f>
        <v/>
      </c>
      <c r="U120" s="82"/>
      <c r="V120" s="89" t="str">
        <f t="shared" si="10"/>
        <v/>
      </c>
      <c r="W120" s="171">
        <f>+'Ark1'!V4336</f>
        <v>0</v>
      </c>
      <c r="X120" s="221"/>
      <c r="Y120" s="248"/>
      <c r="AB120" s="225"/>
      <c r="AK120" s="87"/>
      <c r="AL120" s="87"/>
    </row>
    <row r="121" spans="1:38" ht="15.6">
      <c r="A121" s="221"/>
      <c r="B121" s="197">
        <f>+'Ark1'!C4337</f>
        <v>2024</v>
      </c>
      <c r="C121" s="197">
        <f>+'Ark1'!J4337</f>
        <v>134</v>
      </c>
      <c r="D121" s="197" t="str">
        <f>VLOOKUP(C121,RNR!$A$1:$B$29,2)</f>
        <v>Førde</v>
      </c>
      <c r="E121" s="197">
        <f>+'Ark1'!D4337</f>
        <v>8</v>
      </c>
      <c r="F121" s="197" t="str">
        <f>VLOOKUP(E121,RNR!$D$2:$E$13,2)</f>
        <v>Aug</v>
      </c>
      <c r="G121" s="88">
        <f>+'Ark1'!Q4337</f>
        <v>0</v>
      </c>
      <c r="H121" s="89">
        <f>+'Ark1'!R4337</f>
        <v>0</v>
      </c>
      <c r="I121" s="88" t="str">
        <f>IF(H121=0,"",'Ark1'!S4337)</f>
        <v/>
      </c>
      <c r="J121" s="82"/>
      <c r="K121" s="171" t="str">
        <f>IF(G121=0,"",100*H121/Måned!$G18)</f>
        <v/>
      </c>
      <c r="L121" s="82"/>
      <c r="M121" s="171" t="str">
        <f>+IF(H121=0,"",'Ark1'!AA4337)</f>
        <v/>
      </c>
      <c r="N121" s="171">
        <f>+IF(I121=0,"",'Ark1'!AB4337)</f>
        <v>0</v>
      </c>
      <c r="O121" s="246" t="str">
        <f>IF(H121=0,"",'Ark1'!W4337)</f>
        <v/>
      </c>
      <c r="P121" s="171" t="str">
        <f>IF(H121=0,"",'Ark1'!X4337)</f>
        <v/>
      </c>
      <c r="Q121" s="245"/>
      <c r="R121" s="171" t="str">
        <f>IF(H121=0,"",'Ark1'!AA4337)</f>
        <v/>
      </c>
      <c r="S121" s="171" t="str">
        <f>IF(H121=0,"",'Ark1'!AB4337)</f>
        <v/>
      </c>
      <c r="T121" s="171" t="str">
        <f>IF(H121=0,"",'Ark1'!AC4337)</f>
        <v/>
      </c>
      <c r="U121" s="82"/>
      <c r="V121" s="89" t="str">
        <f t="shared" si="10"/>
        <v/>
      </c>
      <c r="W121" s="171">
        <f>+'Ark1'!V4337</f>
        <v>0</v>
      </c>
      <c r="X121" s="221"/>
      <c r="Y121" s="248"/>
      <c r="AB121" s="225"/>
      <c r="AK121" s="87"/>
      <c r="AL121" s="87"/>
    </row>
    <row r="122" spans="1:38" ht="15.6">
      <c r="A122" s="221"/>
      <c r="B122" s="197">
        <f>+'Ark1'!C4338</f>
        <v>2024</v>
      </c>
      <c r="C122" s="197">
        <f>+'Ark1'!J4338</f>
        <v>134</v>
      </c>
      <c r="D122" s="197" t="str">
        <f>VLOOKUP(C122,RNR!$A$1:$B$29,2)</f>
        <v>Førde</v>
      </c>
      <c r="E122" s="197">
        <f>+'Ark1'!D4338</f>
        <v>9</v>
      </c>
      <c r="F122" s="197" t="str">
        <f>VLOOKUP(E122,RNR!$D$2:$E$13,2)</f>
        <v>Sep</v>
      </c>
      <c r="G122" s="88">
        <f>+'Ark1'!Q4338</f>
        <v>0</v>
      </c>
      <c r="H122" s="89">
        <f>+'Ark1'!R4338</f>
        <v>0</v>
      </c>
      <c r="I122" s="88" t="str">
        <f>IF(H122=0,"",'Ark1'!S4338)</f>
        <v/>
      </c>
      <c r="J122" s="82"/>
      <c r="K122" s="171" t="str">
        <f>IF(G122=0,"",100*H122/Måned!$G19)</f>
        <v/>
      </c>
      <c r="L122" s="82"/>
      <c r="M122" s="171" t="str">
        <f>+IF(H122=0,"",'Ark1'!AA4338)</f>
        <v/>
      </c>
      <c r="N122" s="171">
        <f>+IF(I122=0,"",'Ark1'!AB4338)</f>
        <v>0</v>
      </c>
      <c r="O122" s="246" t="str">
        <f>IF(H122=0,"",'Ark1'!W4338)</f>
        <v/>
      </c>
      <c r="P122" s="171" t="str">
        <f>IF(H122=0,"",'Ark1'!X4338)</f>
        <v/>
      </c>
      <c r="Q122" s="245"/>
      <c r="R122" s="171" t="str">
        <f>IF(H122=0,"",'Ark1'!AA4338)</f>
        <v/>
      </c>
      <c r="S122" s="171" t="str">
        <f>IF(H122=0,"",'Ark1'!AB4338)</f>
        <v/>
      </c>
      <c r="T122" s="171" t="str">
        <f>IF(H122=0,"",'Ark1'!AC4338)</f>
        <v/>
      </c>
      <c r="U122" s="82"/>
      <c r="V122" s="89" t="str">
        <f t="shared" si="10"/>
        <v/>
      </c>
      <c r="W122" s="171">
        <f>+'Ark1'!V4338</f>
        <v>0</v>
      </c>
      <c r="X122" s="221"/>
      <c r="Y122" s="248"/>
      <c r="AB122" s="225"/>
      <c r="AK122" s="87"/>
      <c r="AL122" s="87"/>
    </row>
    <row r="123" spans="1:38" ht="15.6">
      <c r="A123" s="221"/>
      <c r="B123" s="197">
        <f>+'Ark1'!C4339</f>
        <v>2024</v>
      </c>
      <c r="C123" s="197">
        <f>+'Ark1'!J4339</f>
        <v>134</v>
      </c>
      <c r="D123" s="197" t="str">
        <f>VLOOKUP(C123,RNR!$A$1:$B$29,2)</f>
        <v>Førde</v>
      </c>
      <c r="E123" s="197">
        <f>+'Ark1'!D4339</f>
        <v>10</v>
      </c>
      <c r="F123" s="197" t="str">
        <f>VLOOKUP(E123,RNR!$D$2:$E$13,2)</f>
        <v>Okt</v>
      </c>
      <c r="G123" s="88">
        <f>+'Ark1'!Q4339</f>
        <v>0</v>
      </c>
      <c r="H123" s="89">
        <f>+'Ark1'!R4339</f>
        <v>0</v>
      </c>
      <c r="I123" s="88" t="str">
        <f>IF(H123=0,"",'Ark1'!S4339)</f>
        <v/>
      </c>
      <c r="J123" s="82"/>
      <c r="K123" s="171" t="str">
        <f>IF(G123=0,"",100*H123/Måned!$G20)</f>
        <v/>
      </c>
      <c r="L123" s="82"/>
      <c r="M123" s="171" t="str">
        <f>+IF(H123=0,"",'Ark1'!AA4339)</f>
        <v/>
      </c>
      <c r="N123" s="171">
        <f>+IF(I123=0,"",'Ark1'!AB4339)</f>
        <v>0</v>
      </c>
      <c r="O123" s="246" t="str">
        <f>IF(H123=0,"",'Ark1'!W4339)</f>
        <v/>
      </c>
      <c r="P123" s="171" t="str">
        <f>IF(H123=0,"",'Ark1'!X4339)</f>
        <v/>
      </c>
      <c r="Q123" s="245"/>
      <c r="R123" s="171" t="str">
        <f>IF(H123=0,"",'Ark1'!AA4339)</f>
        <v/>
      </c>
      <c r="S123" s="171" t="str">
        <f>IF(H123=0,"",'Ark1'!AB4339)</f>
        <v/>
      </c>
      <c r="T123" s="171" t="str">
        <f>IF(H123=0,"",'Ark1'!AC4339)</f>
        <v/>
      </c>
      <c r="U123" s="82"/>
      <c r="V123" s="89" t="str">
        <f t="shared" si="10"/>
        <v/>
      </c>
      <c r="W123" s="171">
        <f>+'Ark1'!V4339</f>
        <v>0</v>
      </c>
      <c r="X123" s="221"/>
      <c r="Y123" s="248"/>
      <c r="AB123" s="225"/>
      <c r="AK123" s="87"/>
      <c r="AL123" s="87"/>
    </row>
    <row r="124" spans="1:38" ht="15.6">
      <c r="A124" s="221"/>
      <c r="B124" s="197">
        <f>+'Ark1'!C4340</f>
        <v>2024</v>
      </c>
      <c r="C124" s="197">
        <f>+'Ark1'!J4340</f>
        <v>134</v>
      </c>
      <c r="D124" s="197" t="str">
        <f>VLOOKUP(C124,RNR!$A$1:$B$29,2)</f>
        <v>Førde</v>
      </c>
      <c r="E124" s="197">
        <f>+'Ark1'!D4340</f>
        <v>11</v>
      </c>
      <c r="F124" s="197" t="str">
        <f>VLOOKUP(E124,RNR!$D$2:$E$13,2)</f>
        <v>Nov</v>
      </c>
      <c r="G124" s="88">
        <f>+'Ark1'!Q4340</f>
        <v>0</v>
      </c>
      <c r="H124" s="89">
        <f>+'Ark1'!R4340</f>
        <v>0</v>
      </c>
      <c r="I124" s="88" t="str">
        <f>IF(H124=0,"",'Ark1'!S4340)</f>
        <v/>
      </c>
      <c r="J124" s="82"/>
      <c r="K124" s="171" t="str">
        <f>IF(G124=0,"",100*H124/Måned!$G21)</f>
        <v/>
      </c>
      <c r="L124" s="82"/>
      <c r="M124" s="171" t="str">
        <f>+IF(H124=0,"",'Ark1'!AA4340)</f>
        <v/>
      </c>
      <c r="N124" s="171">
        <f>+IF(I124=0,"",'Ark1'!AB4340)</f>
        <v>0</v>
      </c>
      <c r="O124" s="246" t="str">
        <f>IF(H124=0,"",'Ark1'!W4340)</f>
        <v/>
      </c>
      <c r="P124" s="171" t="str">
        <f>IF(H124=0,"",'Ark1'!X4340)</f>
        <v/>
      </c>
      <c r="Q124" s="245"/>
      <c r="R124" s="171" t="str">
        <f>IF(H124=0,"",'Ark1'!AA4340)</f>
        <v/>
      </c>
      <c r="S124" s="171" t="str">
        <f>IF(H124=0,"",'Ark1'!AB4340)</f>
        <v/>
      </c>
      <c r="T124" s="171" t="str">
        <f>IF(H124=0,"",'Ark1'!AC4340)</f>
        <v/>
      </c>
      <c r="U124" s="82"/>
      <c r="V124" s="89" t="str">
        <f t="shared" si="10"/>
        <v/>
      </c>
      <c r="W124" s="171">
        <f>+'Ark1'!V4340</f>
        <v>0</v>
      </c>
      <c r="X124" s="221"/>
      <c r="Y124" s="248"/>
      <c r="AB124" s="225"/>
      <c r="AK124" s="87"/>
      <c r="AL124" s="87"/>
    </row>
    <row r="125" spans="1:38" ht="15.6">
      <c r="A125" s="221"/>
      <c r="B125" s="197">
        <f>+'Ark1'!C4341</f>
        <v>2024</v>
      </c>
      <c r="C125" s="197">
        <f>+'Ark1'!J4341</f>
        <v>134</v>
      </c>
      <c r="D125" s="197" t="str">
        <f>VLOOKUP(C125,RNR!$A$1:$B$29,2)</f>
        <v>Førde</v>
      </c>
      <c r="E125" s="197">
        <f>+'Ark1'!D4341</f>
        <v>12</v>
      </c>
      <c r="F125" s="197" t="str">
        <f>VLOOKUP(E125,RNR!$D$2:$E$13,2)</f>
        <v>Des</v>
      </c>
      <c r="G125" s="88">
        <f>+'Ark1'!Q4341</f>
        <v>0</v>
      </c>
      <c r="H125" s="89">
        <f>+'Ark1'!R4341</f>
        <v>0</v>
      </c>
      <c r="I125" s="88" t="str">
        <f>IF(H125=0,"",'Ark1'!S4341)</f>
        <v/>
      </c>
      <c r="J125" s="82"/>
      <c r="K125" s="171" t="str">
        <f>IF(G125=0,"",100*H125/Måned!$G10)</f>
        <v/>
      </c>
      <c r="L125" s="82"/>
      <c r="M125" s="171" t="str">
        <f>+IF(H125=0,"",'Ark1'!AA4341)</f>
        <v/>
      </c>
      <c r="N125" s="171">
        <f>+IF(I125=0,"",'Ark1'!AB4341)</f>
        <v>0</v>
      </c>
      <c r="O125" s="246" t="str">
        <f>IF(H125=0,"",'Ark1'!W4341)</f>
        <v/>
      </c>
      <c r="P125" s="171" t="str">
        <f>IF(H125=0,"",'Ark1'!X4341)</f>
        <v/>
      </c>
      <c r="Q125" s="245"/>
      <c r="R125" s="171" t="str">
        <f>IF(H125=0,"",'Ark1'!AA4341)</f>
        <v/>
      </c>
      <c r="S125" s="171" t="str">
        <f>IF(H125=0,"",'Ark1'!AB4341)</f>
        <v/>
      </c>
      <c r="T125" s="171" t="str">
        <f>IF(H125=0,"",'Ark1'!AC4341)</f>
        <v/>
      </c>
      <c r="U125" s="82"/>
      <c r="V125" s="89" t="str">
        <f t="shared" ref="V125:V137" si="11">+(IF(H125=0,"",I125/G125))</f>
        <v/>
      </c>
      <c r="W125" s="171">
        <f>+'Ark1'!V4341</f>
        <v>0</v>
      </c>
      <c r="X125" s="221"/>
      <c r="Y125" s="248"/>
      <c r="AB125" s="225"/>
      <c r="AK125" s="87"/>
      <c r="AL125" s="87"/>
    </row>
    <row r="126" spans="1:38">
      <c r="A126" s="221"/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48"/>
      <c r="AB126" s="225"/>
      <c r="AK126" s="87"/>
      <c r="AL126" s="87"/>
    </row>
    <row r="127" spans="1:38" ht="15.6">
      <c r="A127" s="221"/>
      <c r="B127" s="197">
        <f>+'Ark1'!C4342</f>
        <v>2024</v>
      </c>
      <c r="C127" s="197">
        <f>+'Ark1'!J4342</f>
        <v>141</v>
      </c>
      <c r="D127" s="197" t="str">
        <f>VLOOKUP(C127,RNR!$A$1:$B$29,2)</f>
        <v>Ølen</v>
      </c>
      <c r="E127" s="197">
        <f>+'Ark1'!D4342</f>
        <v>1</v>
      </c>
      <c r="F127" s="197" t="str">
        <f>VLOOKUP(E127,RNR!$D$2:$E$13,2)</f>
        <v>Jan</v>
      </c>
      <c r="G127" s="88">
        <f>+'Ark1'!Q4342</f>
        <v>13</v>
      </c>
      <c r="H127" s="89">
        <f>+'Ark1'!R4342</f>
        <v>136</v>
      </c>
      <c r="I127" s="88">
        <f>IF(H127=0,"",'Ark1'!S4342)</f>
        <v>136</v>
      </c>
      <c r="J127" s="82"/>
      <c r="K127" s="171">
        <f>IF(G127=0,"",100*H127/Måned!$G11)</f>
        <v>8.3692307692307697</v>
      </c>
      <c r="L127" s="82"/>
      <c r="M127" s="171">
        <f>+IF(H127=0,"",'Ark1'!AA4342)</f>
        <v>24.637316170298661</v>
      </c>
      <c r="N127" s="171">
        <f>+IF(I127=0,"",'Ark1'!AB4342)</f>
        <v>3.1433372029781506</v>
      </c>
      <c r="O127" s="246">
        <f>IF(H127=0,"",'Ark1'!W4342)</f>
        <v>60.845588235294123</v>
      </c>
      <c r="P127" s="171">
        <f>IF(H127=0,"",'Ark1'!X4342)</f>
        <v>143.49706838314955</v>
      </c>
      <c r="Q127" s="245"/>
      <c r="R127" s="171">
        <f>IF(H127=0,"",'Ark1'!AA4342)</f>
        <v>24.637316170298661</v>
      </c>
      <c r="S127" s="171">
        <f>IF(H127=0,"",'Ark1'!AB4342)</f>
        <v>3.1433372029781506</v>
      </c>
      <c r="T127" s="171">
        <f>IF(H127=0,"",'Ark1'!AC4342)</f>
        <v>-57.454644576057511</v>
      </c>
      <c r="U127" s="82"/>
      <c r="V127" s="89">
        <f t="shared" si="11"/>
        <v>10.461538461538462</v>
      </c>
      <c r="W127" s="171">
        <f>+'Ark1'!V4342</f>
        <v>3.1176470588235294</v>
      </c>
      <c r="X127" s="221"/>
      <c r="Y127" s="248"/>
      <c r="AB127" s="225"/>
      <c r="AK127" s="87"/>
      <c r="AL127" s="87"/>
    </row>
    <row r="128" spans="1:38" ht="15.6">
      <c r="A128" s="221"/>
      <c r="B128" s="197">
        <f>+'Ark1'!C4343</f>
        <v>2024</v>
      </c>
      <c r="C128" s="197">
        <f>+'Ark1'!J4343</f>
        <v>141</v>
      </c>
      <c r="D128" s="197" t="str">
        <f>VLOOKUP(C128,RNR!$A$1:$B$29,2)</f>
        <v>Ølen</v>
      </c>
      <c r="E128" s="197">
        <f>+'Ark1'!D4343</f>
        <v>2</v>
      </c>
      <c r="F128" s="197" t="str">
        <f>VLOOKUP(E128,RNR!$D$2:$E$13,2)</f>
        <v>Feb</v>
      </c>
      <c r="G128" s="88">
        <f>+'Ark1'!Q4343</f>
        <v>17</v>
      </c>
      <c r="H128" s="89">
        <f>+'Ark1'!R4343</f>
        <v>253</v>
      </c>
      <c r="I128" s="88">
        <f>IF(H128=0,"",'Ark1'!S4343)</f>
        <v>253</v>
      </c>
      <c r="J128" s="82"/>
      <c r="K128" s="171">
        <f>IF(G128=0,"",100*H128/Måned!$G10)</f>
        <v>13.817586018569088</v>
      </c>
      <c r="L128" s="82"/>
      <c r="M128" s="171">
        <f>+IF(H128=0,"",'Ark1'!AA4343)</f>
        <v>25.834850845180878</v>
      </c>
      <c r="N128" s="171">
        <f>+IF(I128=0,"",'Ark1'!AB4343)</f>
        <v>3.809948651682872</v>
      </c>
      <c r="O128" s="246">
        <f>IF(H128=0,"",'Ark1'!W4343)</f>
        <v>59.604743083003953</v>
      </c>
      <c r="P128" s="171">
        <f>IF(H128=0,"",'Ark1'!X4343)</f>
        <v>148.90394357632564</v>
      </c>
      <c r="Q128" s="245"/>
      <c r="R128" s="171">
        <f>IF(H128=0,"",'Ark1'!AA4343)</f>
        <v>25.834850845180878</v>
      </c>
      <c r="S128" s="171">
        <f>IF(H128=0,"",'Ark1'!AB4343)</f>
        <v>3.809948651682872</v>
      </c>
      <c r="T128" s="171">
        <f>IF(H128=0,"",'Ark1'!AC4343)</f>
        <v>-50.435455354420711</v>
      </c>
      <c r="U128" s="82"/>
      <c r="V128" s="89">
        <f t="shared" si="11"/>
        <v>14.882352941176471</v>
      </c>
      <c r="W128" s="171">
        <f>+'Ark1'!V4343</f>
        <v>4.7549407114624493</v>
      </c>
      <c r="X128" s="221"/>
      <c r="Y128" s="248"/>
      <c r="AB128" s="225"/>
      <c r="AK128" s="87"/>
      <c r="AL128" s="87"/>
    </row>
    <row r="129" spans="1:38" ht="15.6">
      <c r="A129" s="221"/>
      <c r="B129" s="197">
        <f>+'Ark1'!C4344</f>
        <v>2024</v>
      </c>
      <c r="C129" s="197">
        <f>+'Ark1'!J4344</f>
        <v>141</v>
      </c>
      <c r="D129" s="197" t="str">
        <f>VLOOKUP(C129,RNR!$A$1:$B$29,2)</f>
        <v>Ølen</v>
      </c>
      <c r="E129" s="197">
        <f>+'Ark1'!D4344</f>
        <v>3</v>
      </c>
      <c r="F129" s="197" t="str">
        <f>VLOOKUP(E129,RNR!$D$2:$E$13,2)</f>
        <v>Mar</v>
      </c>
      <c r="G129" s="88">
        <f>+'Ark1'!Q4344</f>
        <v>12</v>
      </c>
      <c r="H129" s="89">
        <f>+'Ark1'!R4344</f>
        <v>237</v>
      </c>
      <c r="I129" s="88">
        <f>IF(H129=0,"",'Ark1'!S4344)</f>
        <v>235</v>
      </c>
      <c r="J129" s="82"/>
      <c r="K129" s="171">
        <f>IF(G129=0,"",100*H129/Måned!$G11)</f>
        <v>14.584615384615384</v>
      </c>
      <c r="L129" s="82"/>
      <c r="M129" s="171">
        <f>+IF(H129=0,"",'Ark1'!AA4344)</f>
        <v>22.75606348538426</v>
      </c>
      <c r="N129" s="171">
        <f>+IF(I129=0,"",'Ark1'!AB4344)</f>
        <v>2.8802695915267353</v>
      </c>
      <c r="O129" s="246">
        <f>IF(H129=0,"",'Ark1'!W4344)</f>
        <v>60.897872340425515</v>
      </c>
      <c r="P129" s="171">
        <f>IF(H129=0,"",'Ark1'!X4344)</f>
        <v>148.35863607480653</v>
      </c>
      <c r="Q129" s="245"/>
      <c r="R129" s="171">
        <f>IF(H129=0,"",'Ark1'!AA4344)</f>
        <v>22.75606348538426</v>
      </c>
      <c r="S129" s="171">
        <f>IF(H129=0,"",'Ark1'!AB4344)</f>
        <v>2.8802695915267353</v>
      </c>
      <c r="T129" s="171">
        <f>IF(H129=0,"",'Ark1'!AC4344)</f>
        <v>-39.957745229987552</v>
      </c>
      <c r="U129" s="82"/>
      <c r="V129" s="89">
        <f t="shared" si="11"/>
        <v>19.583333333333332</v>
      </c>
      <c r="W129" s="171">
        <f>+'Ark1'!V4344</f>
        <v>3.2067510548523206</v>
      </c>
      <c r="X129" s="221"/>
      <c r="Y129" s="248"/>
      <c r="AB129" s="225"/>
    </row>
    <row r="130" spans="1:38" ht="15.6">
      <c r="A130" s="221"/>
      <c r="B130" s="197">
        <f>+'Ark1'!C4345</f>
        <v>2024</v>
      </c>
      <c r="C130" s="197">
        <f>+'Ark1'!J4345</f>
        <v>141</v>
      </c>
      <c r="D130" s="197" t="str">
        <f>VLOOKUP(C130,RNR!$A$1:$B$29,2)</f>
        <v>Ølen</v>
      </c>
      <c r="E130" s="197">
        <f>+'Ark1'!D4345</f>
        <v>4</v>
      </c>
      <c r="F130" s="197" t="str">
        <f>VLOOKUP(E130,RNR!$D$2:$E$13,2)</f>
        <v>Apr</v>
      </c>
      <c r="G130" s="88">
        <f>+'Ark1'!Q4345</f>
        <v>16</v>
      </c>
      <c r="H130" s="89">
        <f>+'Ark1'!R4345</f>
        <v>188</v>
      </c>
      <c r="I130" s="88">
        <f>IF(H130=0,"",'Ark1'!S4345)</f>
        <v>188</v>
      </c>
      <c r="J130" s="82"/>
      <c r="K130" s="171">
        <f>IF(G130=0,"",100*H130/Måned!$G12)</f>
        <v>12.651413189771198</v>
      </c>
      <c r="L130" s="82"/>
      <c r="M130" s="171">
        <f>+IF(H130=0,"",'Ark1'!AA4345)</f>
        <v>25.782448163785041</v>
      </c>
      <c r="N130" s="171">
        <f>+IF(I130=0,"",'Ark1'!AB4345)</f>
        <v>2.8840335276940774</v>
      </c>
      <c r="O130" s="246">
        <f>IF(H130=0,"",'Ark1'!W4345)</f>
        <v>61.696808510638292</v>
      </c>
      <c r="P130" s="171">
        <f>IF(H130=0,"",'Ark1'!X4345)</f>
        <v>146.13309974412749</v>
      </c>
      <c r="Q130" s="245"/>
      <c r="R130" s="171">
        <f>IF(H130=0,"",'Ark1'!AA4345)</f>
        <v>25.782448163785041</v>
      </c>
      <c r="S130" s="171">
        <f>IF(H130=0,"",'Ark1'!AB4345)</f>
        <v>2.8840335276940774</v>
      </c>
      <c r="T130" s="171">
        <f>IF(H130=0,"",'Ark1'!AC4345)</f>
        <v>-63.287539435886146</v>
      </c>
      <c r="U130" s="82"/>
      <c r="V130" s="89">
        <f t="shared" si="11"/>
        <v>11.75</v>
      </c>
      <c r="W130" s="171">
        <f>+'Ark1'!V4345</f>
        <v>2.3297872340425529</v>
      </c>
      <c r="X130" s="221"/>
      <c r="Y130" s="248"/>
      <c r="AB130" s="225"/>
    </row>
    <row r="131" spans="1:38" ht="15.6">
      <c r="A131" s="221"/>
      <c r="B131" s="197">
        <f>+'Ark1'!C4346</f>
        <v>2024</v>
      </c>
      <c r="C131" s="197">
        <f>+'Ark1'!J4346</f>
        <v>141</v>
      </c>
      <c r="D131" s="197" t="str">
        <f>VLOOKUP(C131,RNR!$A$1:$B$29,2)</f>
        <v>Ølen</v>
      </c>
      <c r="E131" s="197">
        <f>+'Ark1'!D4346</f>
        <v>5</v>
      </c>
      <c r="F131" s="197" t="str">
        <f>VLOOKUP(E131,RNR!$D$2:$E$13,2)</f>
        <v>Mai</v>
      </c>
      <c r="G131" s="88">
        <f>+'Ark1'!Q4346</f>
        <v>0</v>
      </c>
      <c r="H131" s="89">
        <f>+'Ark1'!R4346</f>
        <v>0</v>
      </c>
      <c r="I131" s="88" t="str">
        <f>IF(H131=0,"",'Ark1'!S4346)</f>
        <v/>
      </c>
      <c r="J131" s="82"/>
      <c r="K131" s="171" t="str">
        <f>IF(G131=0,"",100*H131/Måned!$G13)</f>
        <v/>
      </c>
      <c r="L131" s="82"/>
      <c r="M131" s="171" t="str">
        <f>+IF(H131=0,"",'Ark1'!AA4346)</f>
        <v/>
      </c>
      <c r="N131" s="171">
        <f>+IF(I131=0,"",'Ark1'!AB4346)</f>
        <v>0</v>
      </c>
      <c r="O131" s="246" t="str">
        <f>IF(H131=0,"",'Ark1'!W4346)</f>
        <v/>
      </c>
      <c r="P131" s="171" t="str">
        <f>IF(H131=0,"",'Ark1'!X4346)</f>
        <v/>
      </c>
      <c r="Q131" s="245"/>
      <c r="R131" s="171" t="str">
        <f>IF(H131=0,"",'Ark1'!AA4346)</f>
        <v/>
      </c>
      <c r="S131" s="171" t="str">
        <f>IF(H131=0,"",'Ark1'!AB4346)</f>
        <v/>
      </c>
      <c r="T131" s="171" t="str">
        <f>IF(H131=0,"",'Ark1'!AC4346)</f>
        <v/>
      </c>
      <c r="U131" s="82"/>
      <c r="V131" s="89" t="str">
        <f t="shared" si="11"/>
        <v/>
      </c>
      <c r="W131" s="171">
        <f>+'Ark1'!V4346</f>
        <v>0</v>
      </c>
      <c r="X131" s="221"/>
      <c r="Y131" s="248"/>
      <c r="AB131" s="225"/>
    </row>
    <row r="132" spans="1:38" ht="15.6">
      <c r="A132" s="221"/>
      <c r="B132" s="197">
        <f>+'Ark1'!C4347</f>
        <v>2024</v>
      </c>
      <c r="C132" s="197">
        <f>+'Ark1'!J4347</f>
        <v>141</v>
      </c>
      <c r="D132" s="197" t="str">
        <f>VLOOKUP(C132,RNR!$A$1:$B$29,2)</f>
        <v>Ølen</v>
      </c>
      <c r="E132" s="197">
        <f>+'Ark1'!D4347</f>
        <v>6</v>
      </c>
      <c r="F132" s="197" t="str">
        <f>VLOOKUP(E132,RNR!$D$2:$E$13,2)</f>
        <v>Jun</v>
      </c>
      <c r="G132" s="88">
        <f>+'Ark1'!Q4347</f>
        <v>0</v>
      </c>
      <c r="H132" s="89">
        <f>+'Ark1'!R4347</f>
        <v>0</v>
      </c>
      <c r="I132" s="88" t="str">
        <f>IF(H132=0,"",'Ark1'!S4347)</f>
        <v/>
      </c>
      <c r="J132" s="82"/>
      <c r="K132" s="171" t="str">
        <f>IF(G132=0,"",100*H132/Måned!$G14)</f>
        <v/>
      </c>
      <c r="L132" s="82"/>
      <c r="M132" s="171" t="str">
        <f>+IF(H132=0,"",'Ark1'!AA4347)</f>
        <v/>
      </c>
      <c r="N132" s="171">
        <f>+IF(I132=0,"",'Ark1'!AB4347)</f>
        <v>0</v>
      </c>
      <c r="O132" s="246" t="str">
        <f>IF(H132=0,"",'Ark1'!W4347)</f>
        <v/>
      </c>
      <c r="P132" s="171" t="str">
        <f>IF(H132=0,"",'Ark1'!X4347)</f>
        <v/>
      </c>
      <c r="Q132" s="245"/>
      <c r="R132" s="171" t="str">
        <f>IF(H132=0,"",'Ark1'!AA4347)</f>
        <v/>
      </c>
      <c r="S132" s="171" t="str">
        <f>IF(H132=0,"",'Ark1'!AB4347)</f>
        <v/>
      </c>
      <c r="T132" s="171" t="str">
        <f>IF(H132=0,"",'Ark1'!AC4347)</f>
        <v/>
      </c>
      <c r="U132" s="82"/>
      <c r="V132" s="89" t="str">
        <f t="shared" si="11"/>
        <v/>
      </c>
      <c r="W132" s="171">
        <f>+'Ark1'!V4347</f>
        <v>0</v>
      </c>
      <c r="X132" s="221"/>
      <c r="Y132" s="248"/>
      <c r="AB132" s="225"/>
    </row>
    <row r="133" spans="1:38" ht="15.6">
      <c r="A133" s="221"/>
      <c r="B133" s="197">
        <f>+'Ark1'!C4348</f>
        <v>2024</v>
      </c>
      <c r="C133" s="197">
        <f>+'Ark1'!J4348</f>
        <v>141</v>
      </c>
      <c r="D133" s="197" t="str">
        <f>VLOOKUP(C133,RNR!$A$1:$B$29,2)</f>
        <v>Ølen</v>
      </c>
      <c r="E133" s="197">
        <f>+'Ark1'!D4348</f>
        <v>7</v>
      </c>
      <c r="F133" s="197" t="str">
        <f>VLOOKUP(E133,RNR!$D$2:$E$13,2)</f>
        <v>Jul</v>
      </c>
      <c r="G133" s="88">
        <f>+'Ark1'!Q4348</f>
        <v>0</v>
      </c>
      <c r="H133" s="89">
        <f>+'Ark1'!R4348</f>
        <v>0</v>
      </c>
      <c r="I133" s="88" t="str">
        <f>IF(H133=0,"",'Ark1'!S4348)</f>
        <v/>
      </c>
      <c r="J133" s="82"/>
      <c r="K133" s="171" t="str">
        <f>IF(G133=0,"",100*H133/Måned!$G15)</f>
        <v/>
      </c>
      <c r="L133" s="82"/>
      <c r="M133" s="171" t="str">
        <f>+IF(H133=0,"",'Ark1'!AA4348)</f>
        <v/>
      </c>
      <c r="N133" s="171">
        <f>+IF(I133=0,"",'Ark1'!AB4348)</f>
        <v>0</v>
      </c>
      <c r="O133" s="246" t="str">
        <f>IF(H133=0,"",'Ark1'!W4348)</f>
        <v/>
      </c>
      <c r="P133" s="171" t="str">
        <f>IF(H133=0,"",'Ark1'!X4348)</f>
        <v/>
      </c>
      <c r="Q133" s="245"/>
      <c r="R133" s="171" t="str">
        <f>IF(H133=0,"",'Ark1'!AA4348)</f>
        <v/>
      </c>
      <c r="S133" s="171" t="str">
        <f>IF(H133=0,"",'Ark1'!AB4348)</f>
        <v/>
      </c>
      <c r="T133" s="171" t="str">
        <f>IF(H133=0,"",'Ark1'!AC4348)</f>
        <v/>
      </c>
      <c r="U133" s="82"/>
      <c r="V133" s="89" t="str">
        <f t="shared" si="11"/>
        <v/>
      </c>
      <c r="W133" s="171">
        <f>+'Ark1'!V4348</f>
        <v>0</v>
      </c>
      <c r="X133" s="221"/>
      <c r="Y133" s="248"/>
      <c r="AB133" s="225"/>
    </row>
    <row r="134" spans="1:38" ht="15.6">
      <c r="A134" s="221"/>
      <c r="B134" s="197">
        <f>+'Ark1'!C4349</f>
        <v>2024</v>
      </c>
      <c r="C134" s="197">
        <f>+'Ark1'!J4349</f>
        <v>141</v>
      </c>
      <c r="D134" s="197" t="str">
        <f>VLOOKUP(C134,RNR!$A$1:$B$29,2)</f>
        <v>Ølen</v>
      </c>
      <c r="E134" s="197">
        <f>+'Ark1'!D4349</f>
        <v>8</v>
      </c>
      <c r="F134" s="197" t="str">
        <f>VLOOKUP(E134,RNR!$D$2:$E$13,2)</f>
        <v>Aug</v>
      </c>
      <c r="G134" s="88">
        <f>+'Ark1'!Q4349</f>
        <v>0</v>
      </c>
      <c r="H134" s="89">
        <f>+'Ark1'!R4349</f>
        <v>0</v>
      </c>
      <c r="I134" s="88" t="str">
        <f>IF(H134=0,"",'Ark1'!S4349)</f>
        <v/>
      </c>
      <c r="J134" s="82"/>
      <c r="K134" s="171" t="str">
        <f>IF(G134=0,"",100*H134/Måned!$G16)</f>
        <v/>
      </c>
      <c r="L134" s="82"/>
      <c r="M134" s="171" t="str">
        <f>+IF(H134=0,"",'Ark1'!AA4349)</f>
        <v/>
      </c>
      <c r="N134" s="171">
        <f>+IF(I134=0,"",'Ark1'!AB4349)</f>
        <v>0</v>
      </c>
      <c r="O134" s="246" t="str">
        <f>IF(H134=0,"",'Ark1'!W4349)</f>
        <v/>
      </c>
      <c r="P134" s="171" t="str">
        <f>IF(H134=0,"",'Ark1'!X4349)</f>
        <v/>
      </c>
      <c r="Q134" s="245"/>
      <c r="R134" s="171" t="str">
        <f>IF(H134=0,"",'Ark1'!AA4349)</f>
        <v/>
      </c>
      <c r="S134" s="171" t="str">
        <f>IF(H134=0,"",'Ark1'!AB4349)</f>
        <v/>
      </c>
      <c r="T134" s="171" t="str">
        <f>IF(H134=0,"",'Ark1'!AC4349)</f>
        <v/>
      </c>
      <c r="U134" s="82"/>
      <c r="V134" s="89" t="str">
        <f t="shared" si="11"/>
        <v/>
      </c>
      <c r="W134" s="171">
        <f>+'Ark1'!V4349</f>
        <v>0</v>
      </c>
      <c r="X134" s="221"/>
      <c r="Y134" s="248"/>
      <c r="AB134" s="225"/>
    </row>
    <row r="135" spans="1:38" ht="15.6">
      <c r="A135" s="221"/>
      <c r="B135" s="197">
        <f>+'Ark1'!C4350</f>
        <v>2024</v>
      </c>
      <c r="C135" s="197">
        <f>+'Ark1'!J4350</f>
        <v>141</v>
      </c>
      <c r="D135" s="197" t="str">
        <f>VLOOKUP(C135,RNR!$A$1:$B$29,2)</f>
        <v>Ølen</v>
      </c>
      <c r="E135" s="197">
        <f>+'Ark1'!D4350</f>
        <v>9</v>
      </c>
      <c r="F135" s="197" t="str">
        <f>VLOOKUP(E135,RNR!$D$2:$E$13,2)</f>
        <v>Sep</v>
      </c>
      <c r="G135" s="88">
        <f>+'Ark1'!Q4350</f>
        <v>0</v>
      </c>
      <c r="H135" s="89">
        <f>+'Ark1'!R4350</f>
        <v>0</v>
      </c>
      <c r="I135" s="88" t="str">
        <f>IF(H135=0,"",'Ark1'!S4350)</f>
        <v/>
      </c>
      <c r="J135" s="82"/>
      <c r="K135" s="171" t="str">
        <f>IF(G135=0,"",100*H135/Måned!$G17)</f>
        <v/>
      </c>
      <c r="L135" s="82"/>
      <c r="M135" s="171" t="str">
        <f>+IF(H135=0,"",'Ark1'!AA4350)</f>
        <v/>
      </c>
      <c r="N135" s="171">
        <f>+IF(I135=0,"",'Ark1'!AB4350)</f>
        <v>0</v>
      </c>
      <c r="O135" s="246" t="str">
        <f>IF(H135=0,"",'Ark1'!W4350)</f>
        <v/>
      </c>
      <c r="P135" s="171" t="str">
        <f>IF(H135=0,"",'Ark1'!X4350)</f>
        <v/>
      </c>
      <c r="Q135" s="245"/>
      <c r="R135" s="171" t="str">
        <f>IF(H135=0,"",'Ark1'!AA4350)</f>
        <v/>
      </c>
      <c r="S135" s="171" t="str">
        <f>IF(H135=0,"",'Ark1'!AB4350)</f>
        <v/>
      </c>
      <c r="T135" s="171" t="str">
        <f>IF(H135=0,"",'Ark1'!AC4350)</f>
        <v/>
      </c>
      <c r="U135" s="82"/>
      <c r="V135" s="89" t="str">
        <f t="shared" si="11"/>
        <v/>
      </c>
      <c r="W135" s="171">
        <f>+'Ark1'!V4350</f>
        <v>0</v>
      </c>
      <c r="X135" s="221"/>
      <c r="Y135" s="248"/>
      <c r="AB135" s="225"/>
    </row>
    <row r="136" spans="1:38" ht="15.6">
      <c r="A136" s="221"/>
      <c r="B136" s="197">
        <f>+'Ark1'!C4351</f>
        <v>2024</v>
      </c>
      <c r="C136" s="197">
        <f>+'Ark1'!J4351</f>
        <v>141</v>
      </c>
      <c r="D136" s="197" t="str">
        <f>VLOOKUP(C136,RNR!$A$1:$B$29,2)</f>
        <v>Ølen</v>
      </c>
      <c r="E136" s="197">
        <f>+'Ark1'!D4351</f>
        <v>10</v>
      </c>
      <c r="F136" s="197" t="str">
        <f>VLOOKUP(E136,RNR!$D$2:$E$13,2)</f>
        <v>Okt</v>
      </c>
      <c r="G136" s="88">
        <f>+'Ark1'!Q4351</f>
        <v>0</v>
      </c>
      <c r="H136" s="89">
        <f>+'Ark1'!R4351</f>
        <v>0</v>
      </c>
      <c r="I136" s="88" t="str">
        <f>IF(H136=0,"",'Ark1'!S4351)</f>
        <v/>
      </c>
      <c r="J136" s="82"/>
      <c r="K136" s="171" t="str">
        <f>IF(G136=0,"",100*H136/Måned!$G18)</f>
        <v/>
      </c>
      <c r="L136" s="82"/>
      <c r="M136" s="171" t="str">
        <f>+IF(H136=0,"",'Ark1'!AA4351)</f>
        <v/>
      </c>
      <c r="N136" s="171">
        <f>+IF(I136=0,"",'Ark1'!AB4351)</f>
        <v>0</v>
      </c>
      <c r="O136" s="246" t="str">
        <f>IF(H136=0,"",'Ark1'!W4351)</f>
        <v/>
      </c>
      <c r="P136" s="171" t="str">
        <f>IF(H136=0,"",'Ark1'!X4351)</f>
        <v/>
      </c>
      <c r="Q136" s="245"/>
      <c r="R136" s="171" t="str">
        <f>IF(H136=0,"",'Ark1'!AA4351)</f>
        <v/>
      </c>
      <c r="S136" s="171" t="str">
        <f>IF(H136=0,"",'Ark1'!AB4351)</f>
        <v/>
      </c>
      <c r="T136" s="171" t="str">
        <f>IF(H136=0,"",'Ark1'!AC4351)</f>
        <v/>
      </c>
      <c r="U136" s="82"/>
      <c r="V136" s="89" t="str">
        <f t="shared" si="11"/>
        <v/>
      </c>
      <c r="W136" s="171">
        <f>+'Ark1'!V4351</f>
        <v>0</v>
      </c>
      <c r="X136" s="221"/>
      <c r="Y136" s="248"/>
      <c r="AB136" s="225"/>
    </row>
    <row r="137" spans="1:38" ht="15.6">
      <c r="A137" s="221"/>
      <c r="B137" s="197">
        <f>+'Ark1'!C4352</f>
        <v>2024</v>
      </c>
      <c r="C137" s="197">
        <f>+'Ark1'!J4352</f>
        <v>141</v>
      </c>
      <c r="D137" s="197" t="str">
        <f>VLOOKUP(C137,RNR!$A$1:$B$29,2)</f>
        <v>Ølen</v>
      </c>
      <c r="E137" s="197">
        <f>+'Ark1'!D4352</f>
        <v>11</v>
      </c>
      <c r="F137" s="197" t="str">
        <f>VLOOKUP(E137,RNR!$D$2:$E$13,2)</f>
        <v>Nov</v>
      </c>
      <c r="G137" s="88">
        <f>+'Ark1'!Q4352</f>
        <v>0</v>
      </c>
      <c r="H137" s="89">
        <f>+'Ark1'!R4352</f>
        <v>0</v>
      </c>
      <c r="I137" s="88" t="str">
        <f>IF(H137=0,"",'Ark1'!S4352)</f>
        <v/>
      </c>
      <c r="J137" s="82"/>
      <c r="K137" s="171" t="str">
        <f>IF(G137=0,"",100*H137/Måned!$G19)</f>
        <v/>
      </c>
      <c r="L137" s="82"/>
      <c r="M137" s="171" t="str">
        <f>+IF(H137=0,"",'Ark1'!AA4352)</f>
        <v/>
      </c>
      <c r="N137" s="171">
        <f>+IF(I137=0,"",'Ark1'!AB4352)</f>
        <v>0</v>
      </c>
      <c r="O137" s="246" t="str">
        <f>IF(H137=0,"",'Ark1'!W4352)</f>
        <v/>
      </c>
      <c r="P137" s="171" t="str">
        <f>IF(H137=0,"",'Ark1'!X4352)</f>
        <v/>
      </c>
      <c r="Q137" s="245"/>
      <c r="R137" s="171" t="str">
        <f>IF(H137=0,"",'Ark1'!AA4352)</f>
        <v/>
      </c>
      <c r="S137" s="171" t="str">
        <f>IF(H137=0,"",'Ark1'!AB4352)</f>
        <v/>
      </c>
      <c r="T137" s="171" t="str">
        <f>IF(H137=0,"",'Ark1'!AC4352)</f>
        <v/>
      </c>
      <c r="U137" s="82"/>
      <c r="V137" s="89" t="str">
        <f t="shared" si="11"/>
        <v/>
      </c>
      <c r="W137" s="171">
        <f>+'Ark1'!V4352</f>
        <v>0</v>
      </c>
      <c r="X137" s="221"/>
      <c r="Y137" s="248"/>
      <c r="AB137" s="225"/>
    </row>
    <row r="138" spans="1:38" ht="15.6">
      <c r="A138" s="221"/>
      <c r="B138" s="197">
        <f>+'Ark1'!C4353</f>
        <v>2024</v>
      </c>
      <c r="C138" s="197">
        <f>+'Ark1'!J4353</f>
        <v>141</v>
      </c>
      <c r="D138" s="197" t="str">
        <f>VLOOKUP(C138,RNR!$A$1:$B$29,2)</f>
        <v>Ølen</v>
      </c>
      <c r="E138" s="197">
        <f>+'Ark1'!D4353</f>
        <v>12</v>
      </c>
      <c r="F138" s="197" t="str">
        <f>VLOOKUP(E138,RNR!$D$2:$E$13,2)</f>
        <v>Des</v>
      </c>
      <c r="G138" s="88">
        <f>+'Ark1'!Q4353</f>
        <v>0</v>
      </c>
      <c r="H138" s="89">
        <f>+'Ark1'!R4353</f>
        <v>0</v>
      </c>
      <c r="I138" s="88" t="str">
        <f>IF(H138=0,"",'Ark1'!S4353)</f>
        <v/>
      </c>
      <c r="J138" s="82"/>
      <c r="K138" s="171" t="str">
        <f>IF(G138=0,"",100*H138/Måned!$G20)</f>
        <v/>
      </c>
      <c r="L138" s="82"/>
      <c r="M138" s="171" t="str">
        <f>+IF(H138=0,"",'Ark1'!AA4353)</f>
        <v/>
      </c>
      <c r="N138" s="171">
        <f>+IF(I138=0,"",'Ark1'!AB4353)</f>
        <v>0</v>
      </c>
      <c r="O138" s="246" t="str">
        <f>IF(H138=0,"",'Ark1'!W4353)</f>
        <v/>
      </c>
      <c r="P138" s="171" t="str">
        <f>IF(H138=0,"",'Ark1'!X4353)</f>
        <v/>
      </c>
      <c r="Q138" s="245"/>
      <c r="R138" s="171" t="str">
        <f>IF(H138=0,"",'Ark1'!AA4353)</f>
        <v/>
      </c>
      <c r="S138" s="171" t="str">
        <f>IF(H138=0,"",'Ark1'!AB4353)</f>
        <v/>
      </c>
      <c r="T138" s="171" t="str">
        <f>IF(H138=0,"",'Ark1'!AC4353)</f>
        <v/>
      </c>
      <c r="U138" s="82"/>
      <c r="V138" s="89" t="str">
        <f t="shared" ref="V138:V150" si="12">+(IF(H138=0,"",I138/G138))</f>
        <v/>
      </c>
      <c r="W138" s="171">
        <f>+'Ark1'!V4353</f>
        <v>0</v>
      </c>
      <c r="X138" s="221"/>
      <c r="Y138" s="248"/>
      <c r="AB138" s="225"/>
      <c r="AK138" s="87"/>
      <c r="AL138" s="87"/>
    </row>
    <row r="139" spans="1:38">
      <c r="A139" s="221"/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48"/>
      <c r="AB139" s="225"/>
    </row>
    <row r="140" spans="1:38" ht="15.6">
      <c r="A140" s="221"/>
      <c r="B140" s="197">
        <f>+'Ark1'!C4354</f>
        <v>2024</v>
      </c>
      <c r="C140" s="197">
        <f>+'Ark1'!J4354</f>
        <v>143</v>
      </c>
      <c r="D140" s="197" t="str">
        <f>VLOOKUP(C140,RNR!$A$1:$B$29,2)</f>
        <v>Nordfjord</v>
      </c>
      <c r="E140" s="197">
        <f>+'Ark1'!D4354</f>
        <v>1</v>
      </c>
      <c r="F140" s="197" t="str">
        <f>VLOOKUP(E140,RNR!$D$2:$E$13,2)</f>
        <v>Jan</v>
      </c>
      <c r="G140" s="88">
        <f>+'Ark1'!Q4354</f>
        <v>3</v>
      </c>
      <c r="H140" s="89">
        <f>+'Ark1'!R4354</f>
        <v>12</v>
      </c>
      <c r="I140" s="88">
        <f>IF(H140=0,"",'Ark1'!S4354)</f>
        <v>12</v>
      </c>
      <c r="J140" s="82"/>
      <c r="K140" s="171" t="e">
        <f>IF(G140=0,"",100*H140/Måned!$G21)</f>
        <v>#DIV/0!</v>
      </c>
      <c r="L140" s="82"/>
      <c r="M140" s="171">
        <f>+IF(H140=0,"",'Ark1'!AA4354)</f>
        <v>24.252472668896139</v>
      </c>
      <c r="N140" s="171">
        <f>+IF(I140=0,"",'Ark1'!AB4354)</f>
        <v>4.1998677227846928</v>
      </c>
      <c r="O140" s="246">
        <f>IF(H140=0,"",'Ark1'!W4354)</f>
        <v>57.83333333333335</v>
      </c>
      <c r="P140" s="171">
        <f>IF(H140=0,"",'Ark1'!X4354)</f>
        <v>192.84037558685435</v>
      </c>
      <c r="Q140" s="245"/>
      <c r="R140" s="171">
        <f>IF(H140=0,"",'Ark1'!AA4354)</f>
        <v>24.252472668896139</v>
      </c>
      <c r="S140" s="171">
        <f>IF(H140=0,"",'Ark1'!AB4354)</f>
        <v>4.1998677227846928</v>
      </c>
      <c r="T140" s="171">
        <f>IF(H140=0,"",'Ark1'!AC4354)</f>
        <v>-45.260815363610611</v>
      </c>
      <c r="U140" s="82"/>
      <c r="V140" s="89">
        <f t="shared" si="12"/>
        <v>4</v>
      </c>
      <c r="W140" s="171">
        <f>+'Ark1'!V4354</f>
        <v>5.75</v>
      </c>
      <c r="X140" s="221"/>
      <c r="Y140" s="248"/>
      <c r="AB140" s="225"/>
      <c r="AK140" s="87"/>
      <c r="AL140" s="87"/>
    </row>
    <row r="141" spans="1:38" ht="15.6">
      <c r="A141" s="221"/>
      <c r="B141" s="197">
        <f>+'Ark1'!C4355</f>
        <v>2024</v>
      </c>
      <c r="C141" s="197">
        <f>+'Ark1'!J4355</f>
        <v>143</v>
      </c>
      <c r="D141" s="197" t="str">
        <f>VLOOKUP(C141,RNR!$A$1:$B$29,2)</f>
        <v>Nordfjord</v>
      </c>
      <c r="E141" s="197">
        <f>+'Ark1'!D4355</f>
        <v>2</v>
      </c>
      <c r="F141" s="197" t="str">
        <f>VLOOKUP(E141,RNR!$D$2:$E$13,2)</f>
        <v>Feb</v>
      </c>
      <c r="G141" s="88">
        <f>+'Ark1'!Q4355</f>
        <v>3</v>
      </c>
      <c r="H141" s="89">
        <f>+'Ark1'!R4355</f>
        <v>5</v>
      </c>
      <c r="I141" s="88">
        <f>IF(H141=0,"",'Ark1'!S4355)</f>
        <v>5</v>
      </c>
      <c r="J141" s="82"/>
      <c r="K141" s="171">
        <f>IF(G141=0,"",100*H141/Måned!$G10)</f>
        <v>0.27307482250136539</v>
      </c>
      <c r="L141" s="82"/>
      <c r="M141" s="171">
        <f>+IF(H141=0,"",'Ark1'!AA4355)</f>
        <v>33.07261102483438</v>
      </c>
      <c r="N141" s="171">
        <f>+IF(I141=0,"",'Ark1'!AB4355)</f>
        <v>3.8262252939418162</v>
      </c>
      <c r="O141" s="246">
        <f>IF(H141=0,"",'Ark1'!W4355)</f>
        <v>60.6</v>
      </c>
      <c r="P141" s="171">
        <f>IF(H141=0,"",'Ark1'!X4355)</f>
        <v>182.86023835319608</v>
      </c>
      <c r="Q141" s="245"/>
      <c r="R141" s="171">
        <f>IF(H141=0,"",'Ark1'!AA4355)</f>
        <v>33.07261102483438</v>
      </c>
      <c r="S141" s="171">
        <f>IF(H141=0,"",'Ark1'!AB4355)</f>
        <v>3.8262252939418162</v>
      </c>
      <c r="T141" s="171">
        <f>IF(H141=0,"",'Ark1'!AC4355)</f>
        <v>-54.880836434154787</v>
      </c>
      <c r="U141" s="82"/>
      <c r="V141" s="89">
        <f t="shared" si="12"/>
        <v>1.6666666666666667</v>
      </c>
      <c r="W141" s="171">
        <f>+'Ark1'!V4355</f>
        <v>5</v>
      </c>
      <c r="X141" s="221"/>
      <c r="Y141" s="248"/>
      <c r="AB141" s="225"/>
      <c r="AK141" s="87"/>
      <c r="AL141" s="87"/>
    </row>
    <row r="142" spans="1:38" ht="15.6">
      <c r="A142" s="221"/>
      <c r="B142" s="197">
        <f>+'Ark1'!C4356</f>
        <v>2024</v>
      </c>
      <c r="C142" s="197">
        <f>+'Ark1'!J4356</f>
        <v>143</v>
      </c>
      <c r="D142" s="197" t="str">
        <f>VLOOKUP(C142,RNR!$A$1:$B$29,2)</f>
        <v>Nordfjord</v>
      </c>
      <c r="E142" s="197">
        <f>+'Ark1'!D4356</f>
        <v>3</v>
      </c>
      <c r="F142" s="197" t="str">
        <f>VLOOKUP(E142,RNR!$D$2:$E$13,2)</f>
        <v>Mar</v>
      </c>
      <c r="G142" s="88">
        <f>+'Ark1'!Q4356</f>
        <v>5</v>
      </c>
      <c r="H142" s="89">
        <f>+'Ark1'!R4356</f>
        <v>19</v>
      </c>
      <c r="I142" s="88">
        <f>IF(H142=0,"",'Ark1'!S4356)</f>
        <v>19</v>
      </c>
      <c r="J142" s="82"/>
      <c r="K142" s="171">
        <f>IF(G142=0,"",100*H142/Måned!$G11)</f>
        <v>1.1692307692307693</v>
      </c>
      <c r="L142" s="82"/>
      <c r="M142" s="171">
        <f>+IF(H142=0,"",'Ark1'!AA4356)</f>
        <v>29.530490370053837</v>
      </c>
      <c r="N142" s="171">
        <f>+IF(I142=0,"",'Ark1'!AB4356)</f>
        <v>4.1781651130503246</v>
      </c>
      <c r="O142" s="246">
        <f>IF(H142=0,"",'Ark1'!W4356)</f>
        <v>61.73684210526315</v>
      </c>
      <c r="P142" s="171">
        <f>IF(H142=0,"",'Ark1'!X4356)</f>
        <v>166.46518788846438</v>
      </c>
      <c r="Q142" s="245"/>
      <c r="R142" s="171">
        <f>IF(H142=0,"",'Ark1'!AA4356)</f>
        <v>29.530490370053837</v>
      </c>
      <c r="S142" s="171">
        <f>IF(H142=0,"",'Ark1'!AB4356)</f>
        <v>4.1781651130503246</v>
      </c>
      <c r="T142" s="171">
        <f>IF(H142=0,"",'Ark1'!AC4356)</f>
        <v>-73.347111708570253</v>
      </c>
      <c r="U142" s="82"/>
      <c r="V142" s="89">
        <f t="shared" si="12"/>
        <v>3.8</v>
      </c>
      <c r="W142" s="171">
        <f>+'Ark1'!V4356</f>
        <v>3.3684210526315783</v>
      </c>
      <c r="X142" s="221"/>
      <c r="Y142" s="248"/>
      <c r="AB142" s="225"/>
    </row>
    <row r="143" spans="1:38" ht="15.6">
      <c r="A143" s="221"/>
      <c r="B143" s="197">
        <f>+'Ark1'!C4357</f>
        <v>2024</v>
      </c>
      <c r="C143" s="197">
        <f>+'Ark1'!J4357</f>
        <v>143</v>
      </c>
      <c r="D143" s="197" t="str">
        <f>VLOOKUP(C143,RNR!$A$1:$B$29,2)</f>
        <v>Nordfjord</v>
      </c>
      <c r="E143" s="197">
        <f>+'Ark1'!D4357</f>
        <v>4</v>
      </c>
      <c r="F143" s="197" t="str">
        <f>VLOOKUP(E143,RNR!$D$2:$E$13,2)</f>
        <v>Apr</v>
      </c>
      <c r="G143" s="88">
        <f>+'Ark1'!Q4357</f>
        <v>3</v>
      </c>
      <c r="H143" s="89">
        <f>+'Ark1'!R4357</f>
        <v>4</v>
      </c>
      <c r="I143" s="88">
        <f>IF(H143=0,"",'Ark1'!S4357)</f>
        <v>4</v>
      </c>
      <c r="J143" s="82"/>
      <c r="K143" s="171">
        <f>IF(G143=0,"",100*H143/Måned!$G12)</f>
        <v>0.26917900403768508</v>
      </c>
      <c r="L143" s="82"/>
      <c r="M143" s="171">
        <f>+IF(H143=0,"",'Ark1'!AA4357)</f>
        <v>28.070658613577297</v>
      </c>
      <c r="N143" s="171">
        <f>+IF(I143=0,"",'Ark1'!AB4357)</f>
        <v>5.3560713214071356</v>
      </c>
      <c r="O143" s="246">
        <f>IF(H143=0,"",'Ark1'!W4357)</f>
        <v>54.75</v>
      </c>
      <c r="P143" s="171">
        <f>IF(H143=0,"",'Ark1'!X4357)</f>
        <v>174.34994582881899</v>
      </c>
      <c r="Q143" s="245"/>
      <c r="R143" s="171">
        <f>IF(H143=0,"",'Ark1'!AA4357)</f>
        <v>28.070658613577297</v>
      </c>
      <c r="S143" s="171">
        <f>IF(H143=0,"",'Ark1'!AB4357)</f>
        <v>5.3560713214071356</v>
      </c>
      <c r="T143" s="171">
        <f>IF(H143=0,"",'Ark1'!AC4357)</f>
        <v>-97.286503728657038</v>
      </c>
      <c r="U143" s="82"/>
      <c r="V143" s="89">
        <f t="shared" si="12"/>
        <v>1.3333333333333333</v>
      </c>
      <c r="W143" s="171">
        <f>+'Ark1'!V4357</f>
        <v>4.75</v>
      </c>
      <c r="X143" s="221"/>
      <c r="Y143" s="248"/>
      <c r="AB143" s="225"/>
    </row>
    <row r="144" spans="1:38" ht="15.6">
      <c r="A144" s="221"/>
      <c r="B144" s="197">
        <f>+'Ark1'!C4358</f>
        <v>2024</v>
      </c>
      <c r="C144" s="197">
        <f>+'Ark1'!J4358</f>
        <v>143</v>
      </c>
      <c r="D144" s="197" t="str">
        <f>VLOOKUP(C144,RNR!$A$1:$B$29,2)</f>
        <v>Nordfjord</v>
      </c>
      <c r="E144" s="197">
        <f>+'Ark1'!D4358</f>
        <v>5</v>
      </c>
      <c r="F144" s="197" t="str">
        <f>VLOOKUP(E144,RNR!$D$2:$E$13,2)</f>
        <v>Mai</v>
      </c>
      <c r="G144" s="88">
        <f>+'Ark1'!Q4358</f>
        <v>0</v>
      </c>
      <c r="H144" s="89">
        <f>+'Ark1'!R4358</f>
        <v>0</v>
      </c>
      <c r="I144" s="88" t="str">
        <f>IF(H144=0,"",'Ark1'!S4358)</f>
        <v/>
      </c>
      <c r="J144" s="82"/>
      <c r="K144" s="171" t="str">
        <f>IF(G144=0,"",100*H144/Måned!$G13)</f>
        <v/>
      </c>
      <c r="L144" s="82"/>
      <c r="M144" s="171" t="str">
        <f>+IF(H144=0,"",'Ark1'!AA4358)</f>
        <v/>
      </c>
      <c r="N144" s="171">
        <f>+IF(I144=0,"",'Ark1'!AB4358)</f>
        <v>0</v>
      </c>
      <c r="O144" s="246" t="str">
        <f>IF(H144=0,"",'Ark1'!W4358)</f>
        <v/>
      </c>
      <c r="P144" s="171" t="str">
        <f>IF(H144=0,"",'Ark1'!X4358)</f>
        <v/>
      </c>
      <c r="Q144" s="245"/>
      <c r="R144" s="171" t="str">
        <f>IF(H144=0,"",'Ark1'!AA4358)</f>
        <v/>
      </c>
      <c r="S144" s="171" t="str">
        <f>IF(H144=0,"",'Ark1'!AB4358)</f>
        <v/>
      </c>
      <c r="T144" s="171" t="str">
        <f>IF(H144=0,"",'Ark1'!AC4358)</f>
        <v/>
      </c>
      <c r="U144" s="82"/>
      <c r="V144" s="89" t="str">
        <f t="shared" si="12"/>
        <v/>
      </c>
      <c r="W144" s="171">
        <f>+'Ark1'!V4358</f>
        <v>0</v>
      </c>
      <c r="X144" s="221"/>
      <c r="Y144" s="248"/>
      <c r="AB144" s="225"/>
    </row>
    <row r="145" spans="1:45" ht="15.6">
      <c r="A145" s="221"/>
      <c r="B145" s="197">
        <f>+'Ark1'!C4359</f>
        <v>2024</v>
      </c>
      <c r="C145" s="197">
        <f>+'Ark1'!J4359</f>
        <v>143</v>
      </c>
      <c r="D145" s="197" t="str">
        <f>VLOOKUP(C145,RNR!$A$1:$B$29,2)</f>
        <v>Nordfjord</v>
      </c>
      <c r="E145" s="197">
        <f>+'Ark1'!D4359</f>
        <v>6</v>
      </c>
      <c r="F145" s="197" t="str">
        <f>VLOOKUP(E145,RNR!$D$2:$E$13,2)</f>
        <v>Jun</v>
      </c>
      <c r="G145" s="88">
        <f>+'Ark1'!Q4359</f>
        <v>0</v>
      </c>
      <c r="H145" s="89">
        <f>+'Ark1'!R4359</f>
        <v>0</v>
      </c>
      <c r="I145" s="88" t="str">
        <f>IF(H145=0,"",'Ark1'!S4359)</f>
        <v/>
      </c>
      <c r="J145" s="82"/>
      <c r="K145" s="171" t="str">
        <f>IF(G145=0,"",100*H145/Måned!$G14)</f>
        <v/>
      </c>
      <c r="L145" s="82"/>
      <c r="M145" s="171" t="str">
        <f>+IF(H145=0,"",'Ark1'!AA4359)</f>
        <v/>
      </c>
      <c r="N145" s="171">
        <f>+IF(I145=0,"",'Ark1'!AB4359)</f>
        <v>0</v>
      </c>
      <c r="O145" s="246" t="str">
        <f>IF(H145=0,"",'Ark1'!W4359)</f>
        <v/>
      </c>
      <c r="P145" s="171" t="str">
        <f>IF(H145=0,"",'Ark1'!X4359)</f>
        <v/>
      </c>
      <c r="Q145" s="245"/>
      <c r="R145" s="171" t="str">
        <f>IF(H145=0,"",'Ark1'!AA4359)</f>
        <v/>
      </c>
      <c r="S145" s="171" t="str">
        <f>IF(H145=0,"",'Ark1'!AB4359)</f>
        <v/>
      </c>
      <c r="T145" s="171" t="str">
        <f>IF(H145=0,"",'Ark1'!AC4359)</f>
        <v/>
      </c>
      <c r="U145" s="82"/>
      <c r="V145" s="89" t="str">
        <f t="shared" si="12"/>
        <v/>
      </c>
      <c r="W145" s="171">
        <f>+'Ark1'!V4359</f>
        <v>0</v>
      </c>
      <c r="X145" s="221"/>
      <c r="Y145" s="248"/>
      <c r="AB145" s="225"/>
    </row>
    <row r="146" spans="1:45" ht="15.6">
      <c r="A146" s="221"/>
      <c r="B146" s="197">
        <f>+'Ark1'!C4360</f>
        <v>2024</v>
      </c>
      <c r="C146" s="197">
        <f>+'Ark1'!J4360</f>
        <v>143</v>
      </c>
      <c r="D146" s="197" t="str">
        <f>VLOOKUP(C146,RNR!$A$1:$B$29,2)</f>
        <v>Nordfjord</v>
      </c>
      <c r="E146" s="197">
        <f>+'Ark1'!D4360</f>
        <v>7</v>
      </c>
      <c r="F146" s="197" t="str">
        <f>VLOOKUP(E146,RNR!$D$2:$E$13,2)</f>
        <v>Jul</v>
      </c>
      <c r="G146" s="88">
        <f>+'Ark1'!Q4360</f>
        <v>0</v>
      </c>
      <c r="H146" s="89">
        <f>+'Ark1'!R4360</f>
        <v>0</v>
      </c>
      <c r="I146" s="88" t="str">
        <f>IF(H146=0,"",'Ark1'!S4360)</f>
        <v/>
      </c>
      <c r="J146" s="82"/>
      <c r="K146" s="171" t="str">
        <f>IF(G146=0,"",100*H146/Måned!$G15)</f>
        <v/>
      </c>
      <c r="L146" s="82"/>
      <c r="M146" s="171" t="str">
        <f>+IF(H146=0,"",'Ark1'!AA4360)</f>
        <v/>
      </c>
      <c r="N146" s="171">
        <f>+IF(I146=0,"",'Ark1'!AB4360)</f>
        <v>0</v>
      </c>
      <c r="O146" s="246" t="str">
        <f>IF(H146=0,"",'Ark1'!W4360)</f>
        <v/>
      </c>
      <c r="P146" s="171" t="str">
        <f>IF(H146=0,"",'Ark1'!X4360)</f>
        <v/>
      </c>
      <c r="Q146" s="245"/>
      <c r="R146" s="171" t="str">
        <f>IF(H146=0,"",'Ark1'!AA4360)</f>
        <v/>
      </c>
      <c r="S146" s="171" t="str">
        <f>IF(H146=0,"",'Ark1'!AB4360)</f>
        <v/>
      </c>
      <c r="T146" s="171" t="str">
        <f>IF(H146=0,"",'Ark1'!AC4360)</f>
        <v/>
      </c>
      <c r="U146" s="82"/>
      <c r="V146" s="89" t="str">
        <f t="shared" si="12"/>
        <v/>
      </c>
      <c r="W146" s="171">
        <f>+'Ark1'!V4360</f>
        <v>0</v>
      </c>
      <c r="X146" s="221"/>
      <c r="Y146" s="248"/>
      <c r="AB146" s="225"/>
    </row>
    <row r="147" spans="1:45" ht="15.6">
      <c r="A147" s="221"/>
      <c r="B147" s="197">
        <f>+'Ark1'!C4361</f>
        <v>2024</v>
      </c>
      <c r="C147" s="197">
        <f>+'Ark1'!J4361</f>
        <v>143</v>
      </c>
      <c r="D147" s="197" t="str">
        <f>VLOOKUP(C147,RNR!$A$1:$B$29,2)</f>
        <v>Nordfjord</v>
      </c>
      <c r="E147" s="197">
        <f>+'Ark1'!D4361</f>
        <v>8</v>
      </c>
      <c r="F147" s="197" t="str">
        <f>VLOOKUP(E147,RNR!$D$2:$E$13,2)</f>
        <v>Aug</v>
      </c>
      <c r="G147" s="88">
        <f>+'Ark1'!Q4361</f>
        <v>0</v>
      </c>
      <c r="H147" s="89">
        <f>+'Ark1'!R4361</f>
        <v>0</v>
      </c>
      <c r="I147" s="88" t="str">
        <f>IF(H147=0,"",'Ark1'!S4361)</f>
        <v/>
      </c>
      <c r="J147" s="82"/>
      <c r="K147" s="171" t="str">
        <f>IF(G147=0,"",100*H147/Måned!$G16)</f>
        <v/>
      </c>
      <c r="L147" s="82"/>
      <c r="M147" s="171" t="str">
        <f>+IF(H147=0,"",'Ark1'!AA4361)</f>
        <v/>
      </c>
      <c r="N147" s="171">
        <f>+IF(I147=0,"",'Ark1'!AB4361)</f>
        <v>0</v>
      </c>
      <c r="O147" s="246" t="str">
        <f>IF(H147=0,"",'Ark1'!W4361)</f>
        <v/>
      </c>
      <c r="P147" s="171" t="str">
        <f>IF(H147=0,"",'Ark1'!X4361)</f>
        <v/>
      </c>
      <c r="Q147" s="245"/>
      <c r="R147" s="171" t="str">
        <f>IF(H147=0,"",'Ark1'!AA4361)</f>
        <v/>
      </c>
      <c r="S147" s="171" t="str">
        <f>IF(H147=0,"",'Ark1'!AB4361)</f>
        <v/>
      </c>
      <c r="T147" s="171" t="str">
        <f>IF(H147=0,"",'Ark1'!AC4361)</f>
        <v/>
      </c>
      <c r="U147" s="82"/>
      <c r="V147" s="89" t="str">
        <f t="shared" si="12"/>
        <v/>
      </c>
      <c r="W147" s="171">
        <f>+'Ark1'!V4361</f>
        <v>0</v>
      </c>
      <c r="X147" s="221"/>
      <c r="Y147" s="248"/>
      <c r="AB147" s="225"/>
    </row>
    <row r="148" spans="1:45" ht="15.6">
      <c r="A148" s="221"/>
      <c r="B148" s="197">
        <f>+'Ark1'!C4362</f>
        <v>2024</v>
      </c>
      <c r="C148" s="197">
        <f>+'Ark1'!J4362</f>
        <v>143</v>
      </c>
      <c r="D148" s="197" t="str">
        <f>VLOOKUP(C148,RNR!$A$1:$B$29,2)</f>
        <v>Nordfjord</v>
      </c>
      <c r="E148" s="197">
        <f>+'Ark1'!D4362</f>
        <v>9</v>
      </c>
      <c r="F148" s="197" t="str">
        <f>VLOOKUP(E148,RNR!$D$2:$E$13,2)</f>
        <v>Sep</v>
      </c>
      <c r="G148" s="88">
        <f>+'Ark1'!Q4362</f>
        <v>0</v>
      </c>
      <c r="H148" s="89">
        <f>+'Ark1'!R4362</f>
        <v>0</v>
      </c>
      <c r="I148" s="88" t="str">
        <f>IF(H148=0,"",'Ark1'!S4362)</f>
        <v/>
      </c>
      <c r="J148" s="82"/>
      <c r="K148" s="171" t="str">
        <f>IF(G148=0,"",100*H148/Måned!$G17)</f>
        <v/>
      </c>
      <c r="L148" s="82"/>
      <c r="M148" s="171" t="str">
        <f>+IF(H148=0,"",'Ark1'!AA4362)</f>
        <v/>
      </c>
      <c r="N148" s="171">
        <f>+IF(I148=0,"",'Ark1'!AB4362)</f>
        <v>0</v>
      </c>
      <c r="O148" s="246" t="str">
        <f>IF(H148=0,"",'Ark1'!W4362)</f>
        <v/>
      </c>
      <c r="P148" s="171" t="str">
        <f>IF(H148=0,"",'Ark1'!X4362)</f>
        <v/>
      </c>
      <c r="Q148" s="245"/>
      <c r="R148" s="171" t="str">
        <f>IF(H148=0,"",'Ark1'!AA4362)</f>
        <v/>
      </c>
      <c r="S148" s="171" t="str">
        <f>IF(H148=0,"",'Ark1'!AB4362)</f>
        <v/>
      </c>
      <c r="T148" s="171" t="str">
        <f>IF(H148=0,"",'Ark1'!AC4362)</f>
        <v/>
      </c>
      <c r="U148" s="82"/>
      <c r="V148" s="89" t="str">
        <f t="shared" si="12"/>
        <v/>
      </c>
      <c r="W148" s="171">
        <f>+'Ark1'!V4362</f>
        <v>0</v>
      </c>
      <c r="X148" s="221"/>
      <c r="Y148" s="248"/>
      <c r="AB148" s="225"/>
    </row>
    <row r="149" spans="1:45" ht="15.6">
      <c r="A149" s="221"/>
      <c r="B149" s="197">
        <f>+'Ark1'!C4363</f>
        <v>2024</v>
      </c>
      <c r="C149" s="197">
        <f>+'Ark1'!J4363</f>
        <v>143</v>
      </c>
      <c r="D149" s="197" t="str">
        <f>VLOOKUP(C149,RNR!$A$1:$B$29,2)</f>
        <v>Nordfjord</v>
      </c>
      <c r="E149" s="197">
        <f>+'Ark1'!D4363</f>
        <v>10</v>
      </c>
      <c r="F149" s="197" t="str">
        <f>VLOOKUP(E149,RNR!$D$2:$E$13,2)</f>
        <v>Okt</v>
      </c>
      <c r="G149" s="88">
        <f>+'Ark1'!Q4363</f>
        <v>0</v>
      </c>
      <c r="H149" s="89">
        <f>+'Ark1'!R4363</f>
        <v>0</v>
      </c>
      <c r="I149" s="88" t="str">
        <f>IF(H149=0,"",'Ark1'!S4363)</f>
        <v/>
      </c>
      <c r="J149" s="82"/>
      <c r="K149" s="171" t="str">
        <f>IF(G149=0,"",100*H149/Måned!$G18)</f>
        <v/>
      </c>
      <c r="L149" s="82"/>
      <c r="M149" s="171" t="str">
        <f>+IF(H149=0,"",'Ark1'!AA4363)</f>
        <v/>
      </c>
      <c r="N149" s="171">
        <f>+IF(I149=0,"",'Ark1'!AB4363)</f>
        <v>0</v>
      </c>
      <c r="O149" s="246" t="str">
        <f>IF(H149=0,"",'Ark1'!W4363)</f>
        <v/>
      </c>
      <c r="P149" s="171" t="str">
        <f>IF(H149=0,"",'Ark1'!X4363)</f>
        <v/>
      </c>
      <c r="Q149" s="245"/>
      <c r="R149" s="171" t="str">
        <f>IF(H149=0,"",'Ark1'!AA4363)</f>
        <v/>
      </c>
      <c r="S149" s="171" t="str">
        <f>IF(H149=0,"",'Ark1'!AB4363)</f>
        <v/>
      </c>
      <c r="T149" s="171" t="str">
        <f>IF(H149=0,"",'Ark1'!AC4363)</f>
        <v/>
      </c>
      <c r="U149" s="82"/>
      <c r="V149" s="89" t="str">
        <f t="shared" si="12"/>
        <v/>
      </c>
      <c r="W149" s="171">
        <f>+'Ark1'!V4363</f>
        <v>0</v>
      </c>
      <c r="X149" s="221"/>
      <c r="Y149" s="248"/>
      <c r="AB149" s="225"/>
    </row>
    <row r="150" spans="1:45" ht="15.6">
      <c r="A150" s="221"/>
      <c r="B150" s="197">
        <f>+'Ark1'!C4364</f>
        <v>2024</v>
      </c>
      <c r="C150" s="197">
        <f>+'Ark1'!J4364</f>
        <v>143</v>
      </c>
      <c r="D150" s="197" t="str">
        <f>VLOOKUP(C150,RNR!$A$1:$B$29,2)</f>
        <v>Nordfjord</v>
      </c>
      <c r="E150" s="197">
        <f>+'Ark1'!D4364</f>
        <v>11</v>
      </c>
      <c r="F150" s="197" t="str">
        <f>VLOOKUP(E150,RNR!$D$2:$E$13,2)</f>
        <v>Nov</v>
      </c>
      <c r="G150" s="88">
        <f>+'Ark1'!Q4364</f>
        <v>0</v>
      </c>
      <c r="H150" s="89">
        <f>+'Ark1'!R4364</f>
        <v>0</v>
      </c>
      <c r="I150" s="88" t="str">
        <f>IF(H150=0,"",'Ark1'!S4364)</f>
        <v/>
      </c>
      <c r="J150" s="82"/>
      <c r="K150" s="171" t="str">
        <f>IF(G150=0,"",100*H150/Måned!$G19)</f>
        <v/>
      </c>
      <c r="L150" s="82"/>
      <c r="M150" s="171" t="str">
        <f>+IF(H150=0,"",'Ark1'!AA4364)</f>
        <v/>
      </c>
      <c r="N150" s="171">
        <f>+IF(I150=0,"",'Ark1'!AB4364)</f>
        <v>0</v>
      </c>
      <c r="O150" s="246" t="str">
        <f>IF(H150=0,"",'Ark1'!W4364)</f>
        <v/>
      </c>
      <c r="P150" s="171" t="str">
        <f>IF(H150=0,"",'Ark1'!X4364)</f>
        <v/>
      </c>
      <c r="Q150" s="245"/>
      <c r="R150" s="171" t="str">
        <f>IF(H150=0,"",'Ark1'!AA4364)</f>
        <v/>
      </c>
      <c r="S150" s="171" t="str">
        <f>IF(H150=0,"",'Ark1'!AB4364)</f>
        <v/>
      </c>
      <c r="T150" s="171" t="str">
        <f>IF(H150=0,"",'Ark1'!AC4364)</f>
        <v/>
      </c>
      <c r="U150" s="82"/>
      <c r="V150" s="89" t="str">
        <f t="shared" si="12"/>
        <v/>
      </c>
      <c r="W150" s="171">
        <f>+'Ark1'!V4364</f>
        <v>0</v>
      </c>
      <c r="X150" s="221"/>
      <c r="Y150" s="248"/>
      <c r="AB150" s="225"/>
    </row>
    <row r="151" spans="1:45" ht="15.6">
      <c r="A151" s="221"/>
      <c r="B151" s="197">
        <f>+'Ark1'!C4365</f>
        <v>2024</v>
      </c>
      <c r="C151" s="197">
        <f>+'Ark1'!J4365</f>
        <v>143</v>
      </c>
      <c r="D151" s="197" t="str">
        <f>VLOOKUP(C151,RNR!$A$1:$B$29,2)</f>
        <v>Nordfjord</v>
      </c>
      <c r="E151" s="197">
        <f>+'Ark1'!D4365</f>
        <v>12</v>
      </c>
      <c r="F151" s="197" t="str">
        <f>VLOOKUP(E151,RNR!$D$2:$E$13,2)</f>
        <v>Des</v>
      </c>
      <c r="G151" s="88">
        <f>+'Ark1'!Q4365</f>
        <v>0</v>
      </c>
      <c r="H151" s="89">
        <f>+'Ark1'!R4365</f>
        <v>0</v>
      </c>
      <c r="I151" s="88" t="str">
        <f>IF(H151=0,"",'Ark1'!S4365)</f>
        <v/>
      </c>
      <c r="J151" s="82"/>
      <c r="K151" s="171" t="str">
        <f>IF(G151=0,"",100*H151/Måned!$G10)</f>
        <v/>
      </c>
      <c r="L151" s="82"/>
      <c r="M151" s="171" t="str">
        <f>+IF(H151=0,"",'Ark1'!AA4365)</f>
        <v/>
      </c>
      <c r="N151" s="171">
        <f>+IF(I151=0,"",'Ark1'!AB4365)</f>
        <v>0</v>
      </c>
      <c r="O151" s="246" t="str">
        <f>IF(H151=0,"",'Ark1'!W4365)</f>
        <v/>
      </c>
      <c r="P151" s="171" t="str">
        <f>IF(H151=0,"",'Ark1'!X4365)</f>
        <v/>
      </c>
      <c r="Q151" s="245"/>
      <c r="R151" s="171" t="str">
        <f>IF(H151=0,"",'Ark1'!AA4365)</f>
        <v/>
      </c>
      <c r="S151" s="171" t="str">
        <f>IF(H151=0,"",'Ark1'!AB4365)</f>
        <v/>
      </c>
      <c r="T151" s="171" t="str">
        <f>IF(H151=0,"",'Ark1'!AC4365)</f>
        <v/>
      </c>
      <c r="U151" s="82"/>
      <c r="V151" s="89" t="str">
        <f t="shared" ref="V151:V163" si="13">+(IF(H151=0,"",I151/G151))</f>
        <v/>
      </c>
      <c r="W151" s="171">
        <f>+'Ark1'!V4365</f>
        <v>0</v>
      </c>
      <c r="X151" s="221"/>
      <c r="Y151" s="248"/>
      <c r="AB151" s="225"/>
      <c r="AK151" s="87"/>
      <c r="AL151" s="87"/>
    </row>
    <row r="152" spans="1:45">
      <c r="A152" s="221"/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48"/>
      <c r="AB152" s="225"/>
    </row>
    <row r="153" spans="1:45" ht="15.6">
      <c r="A153" s="221"/>
      <c r="B153" s="197">
        <f>+'Ark1'!C4366</f>
        <v>2024</v>
      </c>
      <c r="C153" s="197">
        <f>+'Ark1'!J4366</f>
        <v>147</v>
      </c>
      <c r="D153" s="197" t="str">
        <f>VLOOKUP(C153,RNR!$A$1:$B$29,2)</f>
        <v>Midt-Norge</v>
      </c>
      <c r="E153" s="197">
        <f>+'Ark1'!D4366</f>
        <v>1</v>
      </c>
      <c r="F153" s="197" t="str">
        <f>VLOOKUP(E153,RNR!$D$2:$E$13,2)</f>
        <v>Jan</v>
      </c>
      <c r="G153" s="88">
        <f>+'Ark1'!Q4366</f>
        <v>22</v>
      </c>
      <c r="H153" s="89">
        <f>+'Ark1'!R4366</f>
        <v>304</v>
      </c>
      <c r="I153" s="88">
        <f>IF(H153=0,"",'Ark1'!S4366)</f>
        <v>304</v>
      </c>
      <c r="J153" s="82"/>
      <c r="K153" s="171">
        <f>IF(G153=0,"",100*H153/Måned!$G11)</f>
        <v>18.707692307692309</v>
      </c>
      <c r="L153" s="82"/>
      <c r="M153" s="171">
        <f>+IF(H153=0,"",'Ark1'!AA4366)</f>
        <v>26.773276757579644</v>
      </c>
      <c r="N153" s="171">
        <f>+IF(I153=0,"",'Ark1'!AB4366)</f>
        <v>4.060820289866693</v>
      </c>
      <c r="O153" s="246">
        <f>IF(H153=0,"",'Ark1'!W4366)</f>
        <v>60.901315789473678</v>
      </c>
      <c r="P153" s="171">
        <f>IF(H153=0,"",'Ark1'!X4366)</f>
        <v>141.98551633688771</v>
      </c>
      <c r="Q153" s="245"/>
      <c r="R153" s="171">
        <f>IF(H153=0,"",'Ark1'!AA4366)</f>
        <v>26.773276757579644</v>
      </c>
      <c r="S153" s="171">
        <f>IF(H153=0,"",'Ark1'!AB4366)</f>
        <v>4.060820289866693</v>
      </c>
      <c r="T153" s="171">
        <f>IF(H153=0,"",'Ark1'!AC4366)</f>
        <v>-60.769487288507797</v>
      </c>
      <c r="U153" s="82"/>
      <c r="V153" s="89">
        <f t="shared" si="13"/>
        <v>13.818181818181818</v>
      </c>
      <c r="W153" s="171">
        <f>+'Ark1'!V4366</f>
        <v>4.3552631578947363</v>
      </c>
      <c r="X153" s="221"/>
      <c r="Y153" s="248"/>
      <c r="AB153" s="225"/>
      <c r="AK153" s="87"/>
      <c r="AL153" s="87"/>
    </row>
    <row r="154" spans="1:45" ht="15.6">
      <c r="A154" s="221"/>
      <c r="B154" s="197">
        <f>+'Ark1'!C4367</f>
        <v>2024</v>
      </c>
      <c r="C154" s="197">
        <f>+'Ark1'!J4367</f>
        <v>147</v>
      </c>
      <c r="D154" s="197" t="str">
        <f>VLOOKUP(C154,RNR!$A$1:$B$29,2)</f>
        <v>Midt-Norge</v>
      </c>
      <c r="E154" s="197">
        <f>+'Ark1'!D4367</f>
        <v>2</v>
      </c>
      <c r="F154" s="197" t="str">
        <f>VLOOKUP(E154,RNR!$D$2:$E$13,2)</f>
        <v>Feb</v>
      </c>
      <c r="G154" s="88">
        <f>+'Ark1'!Q4367</f>
        <v>20</v>
      </c>
      <c r="H154" s="89">
        <f>+'Ark1'!R4367</f>
        <v>259</v>
      </c>
      <c r="I154" s="88">
        <f>IF(H154=0,"",'Ark1'!S4367)</f>
        <v>258</v>
      </c>
      <c r="J154" s="82"/>
      <c r="K154" s="171">
        <f>IF(G154=0,"",100*H154/Måned!$G10)</f>
        <v>14.145275805570726</v>
      </c>
      <c r="L154" s="82"/>
      <c r="M154" s="171">
        <f>+IF(H154=0,"",'Ark1'!AA4367)</f>
        <v>29.681380802182296</v>
      </c>
      <c r="N154" s="171">
        <f>+IF(I154=0,"",'Ark1'!AB4367)</f>
        <v>4.0463724024877408</v>
      </c>
      <c r="O154" s="246">
        <f>IF(H154=0,"",'Ark1'!W4367)</f>
        <v>60.406976744186011</v>
      </c>
      <c r="P154" s="171">
        <f>IF(H154=0,"",'Ark1'!X4367)</f>
        <v>147.10090062202741</v>
      </c>
      <c r="Q154" s="245"/>
      <c r="R154" s="171">
        <f>IF(H154=0,"",'Ark1'!AA4367)</f>
        <v>29.681380802182296</v>
      </c>
      <c r="S154" s="171">
        <f>IF(H154=0,"",'Ark1'!AB4367)</f>
        <v>4.0463724024877408</v>
      </c>
      <c r="T154" s="171">
        <f>IF(H154=0,"",'Ark1'!AC4367)</f>
        <v>-59.678903715571501</v>
      </c>
      <c r="U154" s="82"/>
      <c r="V154" s="89">
        <f t="shared" si="13"/>
        <v>12.9</v>
      </c>
      <c r="W154" s="171">
        <f>+'Ark1'!V4367</f>
        <v>4.1467181467181469</v>
      </c>
      <c r="X154" s="221"/>
      <c r="Y154" s="248"/>
      <c r="AB154" s="225"/>
      <c r="AK154" s="87"/>
      <c r="AL154" s="87"/>
    </row>
    <row r="155" spans="1:45" ht="15.6">
      <c r="A155" s="221"/>
      <c r="B155" s="197">
        <f>+'Ark1'!C4368</f>
        <v>2024</v>
      </c>
      <c r="C155" s="197">
        <f>+'Ark1'!J4368</f>
        <v>147</v>
      </c>
      <c r="D155" s="197" t="str">
        <f>VLOOKUP(C155,RNR!$A$1:$B$29,2)</f>
        <v>Midt-Norge</v>
      </c>
      <c r="E155" s="197">
        <f>+'Ark1'!D4368</f>
        <v>3</v>
      </c>
      <c r="F155" s="197" t="str">
        <f>VLOOKUP(E155,RNR!$D$2:$E$13,2)</f>
        <v>Mar</v>
      </c>
      <c r="G155" s="88">
        <f>+'Ark1'!Q4368</f>
        <v>21</v>
      </c>
      <c r="H155" s="89">
        <f>+'Ark1'!R4368</f>
        <v>284</v>
      </c>
      <c r="I155" s="88">
        <f>IF(H155=0,"",'Ark1'!S4368)</f>
        <v>284</v>
      </c>
      <c r="J155" s="82"/>
      <c r="K155" s="171">
        <f>IF(G155=0,"",100*H155/Måned!$G11)</f>
        <v>17.476923076923075</v>
      </c>
      <c r="L155" s="82"/>
      <c r="M155" s="171">
        <f>+IF(H155=0,"",'Ark1'!AA4368)</f>
        <v>26.182724057186032</v>
      </c>
      <c r="N155" s="171">
        <f>+IF(I155=0,"",'Ark1'!AB4368)</f>
        <v>4.028001264605126</v>
      </c>
      <c r="O155" s="246">
        <f>IF(H155=0,"",'Ark1'!W4368)</f>
        <v>60.179577464788736</v>
      </c>
      <c r="P155" s="171">
        <f>IF(H155=0,"",'Ark1'!X4368)</f>
        <v>136.58576594997939</v>
      </c>
      <c r="Q155" s="245"/>
      <c r="R155" s="171">
        <f>IF(H155=0,"",'Ark1'!AA4368)</f>
        <v>26.182724057186032</v>
      </c>
      <c r="S155" s="171">
        <f>IF(H155=0,"",'Ark1'!AB4368)</f>
        <v>4.028001264605126</v>
      </c>
      <c r="T155" s="171">
        <f>IF(H155=0,"",'Ark1'!AC4368)</f>
        <v>-62.415309446759323</v>
      </c>
      <c r="U155" s="82"/>
      <c r="V155" s="89">
        <f t="shared" si="13"/>
        <v>13.523809523809524</v>
      </c>
      <c r="W155" s="171">
        <f>+'Ark1'!V4368</f>
        <v>4.845070422535211</v>
      </c>
      <c r="X155" s="221"/>
      <c r="Y155" s="248"/>
      <c r="AB155" s="225"/>
    </row>
    <row r="156" spans="1:45" ht="15.6">
      <c r="A156" s="221"/>
      <c r="B156" s="197">
        <f>+'Ark1'!C4369</f>
        <v>2024</v>
      </c>
      <c r="C156" s="197">
        <f>+'Ark1'!J4369</f>
        <v>147</v>
      </c>
      <c r="D156" s="197" t="str">
        <f>VLOOKUP(C156,RNR!$A$1:$B$29,2)</f>
        <v>Midt-Norge</v>
      </c>
      <c r="E156" s="197">
        <f>+'Ark1'!D4369</f>
        <v>4</v>
      </c>
      <c r="F156" s="197" t="str">
        <f>VLOOKUP(E156,RNR!$D$2:$E$13,2)</f>
        <v>Apr</v>
      </c>
      <c r="G156" s="88">
        <f>+'Ark1'!Q4369</f>
        <v>21</v>
      </c>
      <c r="H156" s="89">
        <f>+'Ark1'!R4369</f>
        <v>313</v>
      </c>
      <c r="I156" s="88">
        <f>IF(H156=0,"",'Ark1'!S4369)</f>
        <v>312</v>
      </c>
      <c r="J156" s="82"/>
      <c r="K156" s="171">
        <f>IF(G156=0,"",100*H156/Måned!$G12)</f>
        <v>21.063257065948857</v>
      </c>
      <c r="L156" s="82"/>
      <c r="M156" s="171">
        <f>+IF(H156=0,"",'Ark1'!AA4369)</f>
        <v>26.172347120202904</v>
      </c>
      <c r="N156" s="171">
        <f>+IF(I156=0,"",'Ark1'!AB4369)</f>
        <v>3.9467910196005858</v>
      </c>
      <c r="O156" s="246">
        <f>IF(H156=0,"",'Ark1'!W4369)</f>
        <v>60.695512820512789</v>
      </c>
      <c r="P156" s="171">
        <f>IF(H156=0,"",'Ark1'!X4369)</f>
        <v>142.47816711030501</v>
      </c>
      <c r="Q156" s="245"/>
      <c r="R156" s="171">
        <f>IF(H156=0,"",'Ark1'!AA4369)</f>
        <v>26.172347120202904</v>
      </c>
      <c r="S156" s="171">
        <f>IF(H156=0,"",'Ark1'!AB4369)</f>
        <v>3.9467910196005858</v>
      </c>
      <c r="T156" s="171">
        <f>IF(H156=0,"",'Ark1'!AC4369)</f>
        <v>-59.264678772107501</v>
      </c>
      <c r="U156" s="82"/>
      <c r="V156" s="89">
        <f t="shared" si="13"/>
        <v>14.857142857142858</v>
      </c>
      <c r="W156" s="171">
        <f>+'Ark1'!V4369</f>
        <v>4.1916932907348246</v>
      </c>
      <c r="X156" s="221"/>
      <c r="Y156" s="248"/>
      <c r="AB156" s="225"/>
    </row>
    <row r="157" spans="1:45" ht="15.6">
      <c r="A157" s="221"/>
      <c r="B157" s="197">
        <f>+'Ark1'!C4370</f>
        <v>2024</v>
      </c>
      <c r="C157" s="197">
        <f>+'Ark1'!J4370</f>
        <v>147</v>
      </c>
      <c r="D157" s="197" t="str">
        <f>VLOOKUP(C157,RNR!$A$1:$B$29,2)</f>
        <v>Midt-Norge</v>
      </c>
      <c r="E157" s="197">
        <f>+'Ark1'!D4370</f>
        <v>5</v>
      </c>
      <c r="F157" s="197" t="str">
        <f>VLOOKUP(E157,RNR!$D$2:$E$13,2)</f>
        <v>Mai</v>
      </c>
      <c r="G157" s="88">
        <f>+'Ark1'!Q4370</f>
        <v>0</v>
      </c>
      <c r="H157" s="89">
        <f>+'Ark1'!R4370</f>
        <v>0</v>
      </c>
      <c r="I157" s="88" t="str">
        <f>IF(H157=0,"",'Ark1'!S4370)</f>
        <v/>
      </c>
      <c r="J157" s="82"/>
      <c r="K157" s="171" t="str">
        <f>IF(G157=0,"",100*H157/Måned!$G13)</f>
        <v/>
      </c>
      <c r="L157" s="82"/>
      <c r="M157" s="171" t="str">
        <f>+IF(H157=0,"",'Ark1'!AA4370)</f>
        <v/>
      </c>
      <c r="N157" s="171">
        <f>+IF(I157=0,"",'Ark1'!AB4370)</f>
        <v>0</v>
      </c>
      <c r="O157" s="246" t="str">
        <f>IF(H157=0,"",'Ark1'!W4370)</f>
        <v/>
      </c>
      <c r="P157" s="171" t="str">
        <f>IF(H157=0,"",'Ark1'!X4370)</f>
        <v/>
      </c>
      <c r="Q157" s="245"/>
      <c r="R157" s="171" t="str">
        <f>IF(H157=0,"",'Ark1'!AA4370)</f>
        <v/>
      </c>
      <c r="S157" s="171" t="str">
        <f>IF(H157=0,"",'Ark1'!AB4370)</f>
        <v/>
      </c>
      <c r="T157" s="171" t="str">
        <f>IF(H157=0,"",'Ark1'!AC4370)</f>
        <v/>
      </c>
      <c r="U157" s="82"/>
      <c r="V157" s="89" t="str">
        <f t="shared" si="13"/>
        <v/>
      </c>
      <c r="W157" s="171">
        <f>+'Ark1'!V4370</f>
        <v>0</v>
      </c>
      <c r="X157" s="221"/>
      <c r="Y157" s="248"/>
      <c r="AB157" s="225"/>
    </row>
    <row r="158" spans="1:45" ht="15.6">
      <c r="A158" s="221"/>
      <c r="B158" s="197">
        <f>+'Ark1'!C4371</f>
        <v>2024</v>
      </c>
      <c r="C158" s="197">
        <f>+'Ark1'!J4371</f>
        <v>147</v>
      </c>
      <c r="D158" s="197" t="str">
        <f>VLOOKUP(C158,RNR!$A$1:$B$29,2)</f>
        <v>Midt-Norge</v>
      </c>
      <c r="E158" s="197">
        <f>+'Ark1'!D4371</f>
        <v>6</v>
      </c>
      <c r="F158" s="197" t="str">
        <f>VLOOKUP(E158,RNR!$D$2:$E$13,2)</f>
        <v>Jun</v>
      </c>
      <c r="G158" s="88">
        <f>+'Ark1'!Q4371</f>
        <v>0</v>
      </c>
      <c r="H158" s="89">
        <f>+'Ark1'!R4371</f>
        <v>0</v>
      </c>
      <c r="I158" s="88" t="str">
        <f>IF(H158=0,"",'Ark1'!S4371)</f>
        <v/>
      </c>
      <c r="J158" s="82"/>
      <c r="K158" s="171" t="str">
        <f>IF(G158=0,"",100*H158/Måned!$G14)</f>
        <v/>
      </c>
      <c r="L158" s="82"/>
      <c r="M158" s="171" t="str">
        <f>+IF(H158=0,"",'Ark1'!AA4371)</f>
        <v/>
      </c>
      <c r="N158" s="171">
        <f>+IF(I158=0,"",'Ark1'!AB4371)</f>
        <v>0</v>
      </c>
      <c r="O158" s="246" t="str">
        <f>IF(H158=0,"",'Ark1'!W4371)</f>
        <v/>
      </c>
      <c r="P158" s="171" t="str">
        <f>IF(H158=0,"",'Ark1'!X4371)</f>
        <v/>
      </c>
      <c r="Q158" s="245"/>
      <c r="R158" s="171" t="str">
        <f>IF(H158=0,"",'Ark1'!AA4371)</f>
        <v/>
      </c>
      <c r="S158" s="171" t="str">
        <f>IF(H158=0,"",'Ark1'!AB4371)</f>
        <v/>
      </c>
      <c r="T158" s="171" t="str">
        <f>IF(H158=0,"",'Ark1'!AC4371)</f>
        <v/>
      </c>
      <c r="U158" s="82"/>
      <c r="V158" s="89" t="str">
        <f t="shared" si="13"/>
        <v/>
      </c>
      <c r="W158" s="171">
        <f>+'Ark1'!V4371</f>
        <v>0</v>
      </c>
      <c r="X158" s="221"/>
      <c r="Y158" s="248"/>
      <c r="AB158" s="225"/>
    </row>
    <row r="159" spans="1:45" s="87" customFormat="1" ht="15.6">
      <c r="A159" s="221"/>
      <c r="B159" s="197">
        <f>+'Ark1'!C4372</f>
        <v>2024</v>
      </c>
      <c r="C159" s="197">
        <f>+'Ark1'!J4372</f>
        <v>147</v>
      </c>
      <c r="D159" s="197" t="str">
        <f>VLOOKUP(C159,RNR!$A$1:$B$29,2)</f>
        <v>Midt-Norge</v>
      </c>
      <c r="E159" s="197">
        <f>+'Ark1'!D4372</f>
        <v>7</v>
      </c>
      <c r="F159" s="197" t="str">
        <f>VLOOKUP(E159,RNR!$D$2:$E$13,2)</f>
        <v>Jul</v>
      </c>
      <c r="G159" s="88">
        <f>+'Ark1'!Q4372</f>
        <v>0</v>
      </c>
      <c r="H159" s="89">
        <f>+'Ark1'!R4372</f>
        <v>0</v>
      </c>
      <c r="I159" s="88" t="str">
        <f>IF(H159=0,"",'Ark1'!S4372)</f>
        <v/>
      </c>
      <c r="J159" s="82"/>
      <c r="K159" s="171" t="str">
        <f>IF(G159=0,"",100*H159/Måned!$G15)</f>
        <v/>
      </c>
      <c r="L159" s="82"/>
      <c r="M159" s="171" t="str">
        <f>+IF(H159=0,"",'Ark1'!AA4372)</f>
        <v/>
      </c>
      <c r="N159" s="171">
        <f>+IF(I159=0,"",'Ark1'!AB4372)</f>
        <v>0</v>
      </c>
      <c r="O159" s="246" t="str">
        <f>IF(H159=0,"",'Ark1'!W4372)</f>
        <v/>
      </c>
      <c r="P159" s="171" t="str">
        <f>IF(H159=0,"",'Ark1'!X4372)</f>
        <v/>
      </c>
      <c r="Q159" s="245"/>
      <c r="R159" s="171" t="str">
        <f>IF(H159=0,"",'Ark1'!AA4372)</f>
        <v/>
      </c>
      <c r="S159" s="171" t="str">
        <f>IF(H159=0,"",'Ark1'!AB4372)</f>
        <v/>
      </c>
      <c r="T159" s="171" t="str">
        <f>IF(H159=0,"",'Ark1'!AC4372)</f>
        <v/>
      </c>
      <c r="U159" s="82"/>
      <c r="V159" s="89" t="str">
        <f t="shared" si="13"/>
        <v/>
      </c>
      <c r="W159" s="171">
        <f>+'Ark1'!V4372</f>
        <v>0</v>
      </c>
      <c r="X159" s="221"/>
      <c r="Y159" s="248"/>
      <c r="Z159" s="171"/>
      <c r="AA159" s="171"/>
      <c r="AB159" s="225"/>
      <c r="AI159" s="89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</row>
    <row r="160" spans="1:45" s="87" customFormat="1" ht="15.6">
      <c r="A160" s="221"/>
      <c r="B160" s="197">
        <f>+'Ark1'!C4373</f>
        <v>2024</v>
      </c>
      <c r="C160" s="197">
        <f>+'Ark1'!J4373</f>
        <v>147</v>
      </c>
      <c r="D160" s="197" t="str">
        <f>VLOOKUP(C160,RNR!$A$1:$B$29,2)</f>
        <v>Midt-Norge</v>
      </c>
      <c r="E160" s="197">
        <f>+'Ark1'!D4373</f>
        <v>8</v>
      </c>
      <c r="F160" s="197" t="str">
        <f>VLOOKUP(E160,RNR!$D$2:$E$13,2)</f>
        <v>Aug</v>
      </c>
      <c r="G160" s="88">
        <f>+'Ark1'!Q4373</f>
        <v>0</v>
      </c>
      <c r="H160" s="89">
        <f>+'Ark1'!R4373</f>
        <v>0</v>
      </c>
      <c r="I160" s="88" t="str">
        <f>IF(H160=0,"",'Ark1'!S4373)</f>
        <v/>
      </c>
      <c r="J160" s="82"/>
      <c r="K160" s="171" t="str">
        <f>IF(G160=0,"",100*H160/Måned!$G16)</f>
        <v/>
      </c>
      <c r="L160" s="82"/>
      <c r="M160" s="171" t="str">
        <f>+IF(H160=0,"",'Ark1'!AA4373)</f>
        <v/>
      </c>
      <c r="N160" s="171">
        <f>+IF(I160=0,"",'Ark1'!AB4373)</f>
        <v>0</v>
      </c>
      <c r="O160" s="246" t="str">
        <f>IF(H160=0,"",'Ark1'!W4373)</f>
        <v/>
      </c>
      <c r="P160" s="171" t="str">
        <f>IF(H160=0,"",'Ark1'!X4373)</f>
        <v/>
      </c>
      <c r="Q160" s="245"/>
      <c r="R160" s="171" t="str">
        <f>IF(H160=0,"",'Ark1'!AA4373)</f>
        <v/>
      </c>
      <c r="S160" s="171" t="str">
        <f>IF(H160=0,"",'Ark1'!AB4373)</f>
        <v/>
      </c>
      <c r="T160" s="171" t="str">
        <f>IF(H160=0,"",'Ark1'!AC4373)</f>
        <v/>
      </c>
      <c r="U160" s="82"/>
      <c r="V160" s="89" t="str">
        <f t="shared" si="13"/>
        <v/>
      </c>
      <c r="W160" s="171">
        <f>+'Ark1'!V4373</f>
        <v>0</v>
      </c>
      <c r="X160" s="221"/>
      <c r="Y160" s="248"/>
      <c r="Z160" s="171"/>
      <c r="AA160" s="171"/>
      <c r="AB160" s="225"/>
      <c r="AI160" s="89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</row>
    <row r="161" spans="1:45" s="87" customFormat="1" ht="15.6">
      <c r="A161" s="221"/>
      <c r="B161" s="197">
        <f>+'Ark1'!C4374</f>
        <v>2024</v>
      </c>
      <c r="C161" s="197">
        <f>+'Ark1'!J4374</f>
        <v>147</v>
      </c>
      <c r="D161" s="197" t="str">
        <f>VLOOKUP(C161,RNR!$A$1:$B$29,2)</f>
        <v>Midt-Norge</v>
      </c>
      <c r="E161" s="197">
        <f>+'Ark1'!D4374</f>
        <v>9</v>
      </c>
      <c r="F161" s="197" t="str">
        <f>VLOOKUP(E161,RNR!$D$2:$E$13,2)</f>
        <v>Sep</v>
      </c>
      <c r="G161" s="88">
        <f>+'Ark1'!Q4374</f>
        <v>0</v>
      </c>
      <c r="H161" s="89">
        <f>+'Ark1'!R4374</f>
        <v>0</v>
      </c>
      <c r="I161" s="88" t="str">
        <f>IF(H161=0,"",'Ark1'!S4374)</f>
        <v/>
      </c>
      <c r="J161" s="82"/>
      <c r="K161" s="171" t="str">
        <f>IF(G161=0,"",100*H161/Måned!$G17)</f>
        <v/>
      </c>
      <c r="L161" s="82"/>
      <c r="M161" s="171" t="str">
        <f>+IF(H161=0,"",'Ark1'!AA4374)</f>
        <v/>
      </c>
      <c r="N161" s="171">
        <f>+IF(I161=0,"",'Ark1'!AB4374)</f>
        <v>0</v>
      </c>
      <c r="O161" s="246" t="str">
        <f>IF(H161=0,"",'Ark1'!W4374)</f>
        <v/>
      </c>
      <c r="P161" s="171" t="str">
        <f>IF(H161=0,"",'Ark1'!X4374)</f>
        <v/>
      </c>
      <c r="Q161" s="245"/>
      <c r="R161" s="171" t="str">
        <f>IF(H161=0,"",'Ark1'!AA4374)</f>
        <v/>
      </c>
      <c r="S161" s="171" t="str">
        <f>IF(H161=0,"",'Ark1'!AB4374)</f>
        <v/>
      </c>
      <c r="T161" s="171" t="str">
        <f>IF(H161=0,"",'Ark1'!AC4374)</f>
        <v/>
      </c>
      <c r="U161" s="82"/>
      <c r="V161" s="89" t="str">
        <f t="shared" si="13"/>
        <v/>
      </c>
      <c r="W161" s="171">
        <f>+'Ark1'!V4374</f>
        <v>0</v>
      </c>
      <c r="X161" s="221"/>
      <c r="Y161" s="248"/>
      <c r="Z161" s="171"/>
      <c r="AA161" s="171"/>
      <c r="AB161" s="225"/>
      <c r="AI161" s="89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</row>
    <row r="162" spans="1:45" s="87" customFormat="1" ht="15.6">
      <c r="A162" s="221"/>
      <c r="B162" s="197">
        <f>+'Ark1'!C4375</f>
        <v>2024</v>
      </c>
      <c r="C162" s="197">
        <f>+'Ark1'!J4375</f>
        <v>147</v>
      </c>
      <c r="D162" s="197" t="str">
        <f>VLOOKUP(C162,RNR!$A$1:$B$29,2)</f>
        <v>Midt-Norge</v>
      </c>
      <c r="E162" s="197">
        <f>+'Ark1'!D4375</f>
        <v>10</v>
      </c>
      <c r="F162" s="197" t="str">
        <f>VLOOKUP(E162,RNR!$D$2:$E$13,2)</f>
        <v>Okt</v>
      </c>
      <c r="G162" s="88">
        <f>+'Ark1'!Q4375</f>
        <v>0</v>
      </c>
      <c r="H162" s="89">
        <f>+'Ark1'!R4375</f>
        <v>0</v>
      </c>
      <c r="I162" s="88" t="str">
        <f>IF(H162=0,"",'Ark1'!S4375)</f>
        <v/>
      </c>
      <c r="J162" s="82"/>
      <c r="K162" s="171" t="str">
        <f>IF(G162=0,"",100*H162/Måned!$G18)</f>
        <v/>
      </c>
      <c r="L162" s="82"/>
      <c r="M162" s="171" t="str">
        <f>+IF(H162=0,"",'Ark1'!AA4375)</f>
        <v/>
      </c>
      <c r="N162" s="171">
        <f>+IF(I162=0,"",'Ark1'!AB4375)</f>
        <v>0</v>
      </c>
      <c r="O162" s="246" t="str">
        <f>IF(H162=0,"",'Ark1'!W4375)</f>
        <v/>
      </c>
      <c r="P162" s="171" t="str">
        <f>IF(H162=0,"",'Ark1'!X4375)</f>
        <v/>
      </c>
      <c r="Q162" s="245"/>
      <c r="R162" s="171" t="str">
        <f>IF(H162=0,"",'Ark1'!AA4375)</f>
        <v/>
      </c>
      <c r="S162" s="171" t="str">
        <f>IF(H162=0,"",'Ark1'!AB4375)</f>
        <v/>
      </c>
      <c r="T162" s="171" t="str">
        <f>IF(H162=0,"",'Ark1'!AC4375)</f>
        <v/>
      </c>
      <c r="U162" s="82"/>
      <c r="V162" s="89" t="str">
        <f t="shared" si="13"/>
        <v/>
      </c>
      <c r="W162" s="171">
        <f>+'Ark1'!V4375</f>
        <v>0</v>
      </c>
      <c r="X162" s="221"/>
      <c r="Y162" s="248"/>
      <c r="Z162" s="171"/>
      <c r="AA162" s="171"/>
      <c r="AB162" s="225"/>
      <c r="AI162" s="89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</row>
    <row r="163" spans="1:45" s="87" customFormat="1" ht="17.25" customHeight="1">
      <c r="A163" s="221"/>
      <c r="B163" s="197">
        <f>+'Ark1'!C4376</f>
        <v>2024</v>
      </c>
      <c r="C163" s="197">
        <f>+'Ark1'!J4376</f>
        <v>147</v>
      </c>
      <c r="D163" s="197" t="str">
        <f>VLOOKUP(C163,RNR!$A$1:$B$29,2)</f>
        <v>Midt-Norge</v>
      </c>
      <c r="E163" s="197">
        <f>+'Ark1'!D4376</f>
        <v>11</v>
      </c>
      <c r="F163" s="197" t="str">
        <f>VLOOKUP(E163,RNR!$D$2:$E$13,2)</f>
        <v>Nov</v>
      </c>
      <c r="G163" s="88">
        <f>+'Ark1'!Q4376</f>
        <v>0</v>
      </c>
      <c r="H163" s="89">
        <f>+'Ark1'!R4376</f>
        <v>0</v>
      </c>
      <c r="I163" s="88" t="str">
        <f>IF(H163=0,"",'Ark1'!S4376)</f>
        <v/>
      </c>
      <c r="J163" s="82"/>
      <c r="K163" s="171" t="str">
        <f>IF(G163=0,"",100*H163/Måned!$G19)</f>
        <v/>
      </c>
      <c r="L163" s="82"/>
      <c r="M163" s="171" t="str">
        <f>+IF(H163=0,"",'Ark1'!AA4376)</f>
        <v/>
      </c>
      <c r="N163" s="171">
        <f>+IF(I163=0,"",'Ark1'!AB4376)</f>
        <v>0</v>
      </c>
      <c r="O163" s="246" t="str">
        <f>IF(H163=0,"",'Ark1'!W4376)</f>
        <v/>
      </c>
      <c r="P163" s="171" t="str">
        <f>IF(H163=0,"",'Ark1'!X4376)</f>
        <v/>
      </c>
      <c r="Q163" s="245"/>
      <c r="R163" s="171" t="str">
        <f>IF(H163=0,"",'Ark1'!AA4376)</f>
        <v/>
      </c>
      <c r="S163" s="171" t="str">
        <f>IF(H163=0,"",'Ark1'!AB4376)</f>
        <v/>
      </c>
      <c r="T163" s="171" t="str">
        <f>IF(H163=0,"",'Ark1'!AC4376)</f>
        <v/>
      </c>
      <c r="U163" s="82"/>
      <c r="V163" s="89" t="str">
        <f t="shared" si="13"/>
        <v/>
      </c>
      <c r="W163" s="171">
        <f>+'Ark1'!V4376</f>
        <v>0</v>
      </c>
      <c r="X163" s="221"/>
      <c r="Y163" s="248"/>
      <c r="Z163" s="171"/>
      <c r="AA163" s="171"/>
      <c r="AB163" s="225"/>
      <c r="AI163" s="89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</row>
    <row r="164" spans="1:45" s="87" customFormat="1" ht="15.6">
      <c r="A164" s="221"/>
      <c r="B164" s="197">
        <f>+'Ark1'!C4377</f>
        <v>2024</v>
      </c>
      <c r="C164" s="197">
        <f>+'Ark1'!J4377</f>
        <v>147</v>
      </c>
      <c r="D164" s="197" t="str">
        <f>VLOOKUP(C164,RNR!$A$1:$B$29,2)</f>
        <v>Midt-Norge</v>
      </c>
      <c r="E164" s="197">
        <f>+'Ark1'!D4377</f>
        <v>12</v>
      </c>
      <c r="F164" s="197" t="str">
        <f>VLOOKUP(E164,RNR!$D$2:$E$13,2)</f>
        <v>Des</v>
      </c>
      <c r="G164" s="88">
        <f>+'Ark1'!Q4377</f>
        <v>0</v>
      </c>
      <c r="H164" s="89">
        <f>+'Ark1'!R4377</f>
        <v>0</v>
      </c>
      <c r="I164" s="88" t="str">
        <f>IF(H164=0,"",'Ark1'!S4377)</f>
        <v/>
      </c>
      <c r="J164" s="82"/>
      <c r="K164" s="171" t="str">
        <f>IF(G164=0,"",100*H164/Måned!$G20)</f>
        <v/>
      </c>
      <c r="L164" s="82"/>
      <c r="M164" s="171" t="str">
        <f>+IF(H164=0,"",'Ark1'!AA4377)</f>
        <v/>
      </c>
      <c r="N164" s="171">
        <f>+IF(I164=0,"",'Ark1'!AB4377)</f>
        <v>0</v>
      </c>
      <c r="O164" s="246" t="str">
        <f>IF(H164=0,"",'Ark1'!W4377)</f>
        <v/>
      </c>
      <c r="P164" s="171" t="str">
        <f>IF(H164=0,"",'Ark1'!X4377)</f>
        <v/>
      </c>
      <c r="Q164" s="245"/>
      <c r="R164" s="171" t="str">
        <f>IF(H164=0,"",'Ark1'!AA4377)</f>
        <v/>
      </c>
      <c r="S164" s="171" t="str">
        <f>IF(H164=0,"",'Ark1'!AB4377)</f>
        <v/>
      </c>
      <c r="T164" s="171" t="str">
        <f>IF(H164=0,"",'Ark1'!AC4377)</f>
        <v/>
      </c>
      <c r="U164" s="82"/>
      <c r="V164" s="89" t="str">
        <f t="shared" ref="V164:V176" si="14">+(IF(H164=0,"",I164/G164))</f>
        <v/>
      </c>
      <c r="W164" s="171">
        <f>+'Ark1'!V4377</f>
        <v>0</v>
      </c>
      <c r="X164" s="221"/>
      <c r="Y164" s="248"/>
      <c r="Z164" s="171"/>
      <c r="AA164" s="171"/>
      <c r="AB164" s="225"/>
      <c r="AI164" s="89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</row>
    <row r="165" spans="1:45" s="87" customFormat="1" ht="17.25" customHeight="1">
      <c r="A165" s="221"/>
      <c r="B165" s="221"/>
      <c r="C165" s="221"/>
      <c r="D165" s="221"/>
      <c r="E165" s="221"/>
      <c r="F165" s="221"/>
      <c r="G165" s="221"/>
      <c r="H165" s="221"/>
      <c r="I165" s="221"/>
      <c r="J165" s="221"/>
      <c r="K165" s="221"/>
      <c r="L165" s="221"/>
      <c r="M165" s="221"/>
      <c r="N165" s="221"/>
      <c r="O165" s="221"/>
      <c r="P165" s="221"/>
      <c r="Q165" s="221"/>
      <c r="R165" s="221"/>
      <c r="S165" s="221"/>
      <c r="T165" s="221"/>
      <c r="U165" s="221"/>
      <c r="V165" s="221"/>
      <c r="W165" s="221"/>
      <c r="X165" s="221"/>
      <c r="Y165" s="248"/>
      <c r="Z165" s="171"/>
      <c r="AA165" s="171"/>
      <c r="AB165" s="225"/>
      <c r="AI165" s="89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</row>
    <row r="166" spans="1:45" s="87" customFormat="1" ht="15.6">
      <c r="A166" s="221"/>
      <c r="B166" s="197">
        <f>+'Ark1'!C4378</f>
        <v>2024</v>
      </c>
      <c r="C166" s="197">
        <f>+'Ark1'!J4378</f>
        <v>155</v>
      </c>
      <c r="D166" s="197" t="str">
        <f>VLOOKUP(C166,RNR!$A$1:$B$29,2)</f>
        <v>Målselv</v>
      </c>
      <c r="E166" s="197">
        <f>+'Ark1'!D4378</f>
        <v>1</v>
      </c>
      <c r="F166" s="197" t="str">
        <f>VLOOKUP(E166,RNR!$D$2:$E$13,2)</f>
        <v>Jan</v>
      </c>
      <c r="G166" s="88">
        <f>+'Ark1'!Q4378</f>
        <v>0</v>
      </c>
      <c r="H166" s="89">
        <f>+'Ark1'!R4378</f>
        <v>0</v>
      </c>
      <c r="I166" s="88" t="str">
        <f>IF(H166=0,"",'Ark1'!S4378)</f>
        <v/>
      </c>
      <c r="J166" s="82"/>
      <c r="K166" s="171" t="str">
        <f>IF(G166=0,"",100*H166/Måned!$G21)</f>
        <v/>
      </c>
      <c r="L166" s="82"/>
      <c r="M166" s="171" t="str">
        <f>+IF(H166=0,"",'Ark1'!AA4378)</f>
        <v/>
      </c>
      <c r="N166" s="171">
        <f>+IF(I166=0,"",'Ark1'!AB4378)</f>
        <v>0</v>
      </c>
      <c r="O166" s="246" t="str">
        <f>IF(H166=0,"",'Ark1'!W4378)</f>
        <v/>
      </c>
      <c r="P166" s="171" t="str">
        <f>IF(H166=0,"",'Ark1'!X4378)</f>
        <v/>
      </c>
      <c r="Q166" s="245"/>
      <c r="R166" s="171" t="str">
        <f>IF(H166=0,"",'Ark1'!AA4378)</f>
        <v/>
      </c>
      <c r="S166" s="171" t="str">
        <f>IF(H166=0,"",'Ark1'!AB4378)</f>
        <v/>
      </c>
      <c r="T166" s="171" t="str">
        <f>IF(H166=0,"",'Ark1'!AC4378)</f>
        <v/>
      </c>
      <c r="U166" s="82"/>
      <c r="V166" s="89" t="str">
        <f t="shared" si="14"/>
        <v/>
      </c>
      <c r="W166" s="171">
        <f>+'Ark1'!V4378</f>
        <v>0</v>
      </c>
      <c r="X166" s="221"/>
      <c r="Y166" s="248"/>
      <c r="Z166" s="171"/>
      <c r="AA166" s="171"/>
      <c r="AB166" s="225"/>
      <c r="AI166" s="89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</row>
    <row r="167" spans="1:45" s="87" customFormat="1" ht="15.6">
      <c r="A167" s="221"/>
      <c r="B167" s="197">
        <f>+'Ark1'!C4379</f>
        <v>2024</v>
      </c>
      <c r="C167" s="197">
        <f>+'Ark1'!J4379</f>
        <v>155</v>
      </c>
      <c r="D167" s="197" t="str">
        <f>VLOOKUP(C167,RNR!$A$1:$B$29,2)</f>
        <v>Målselv</v>
      </c>
      <c r="E167" s="197">
        <f>+'Ark1'!D4379</f>
        <v>2</v>
      </c>
      <c r="F167" s="197" t="str">
        <f>VLOOKUP(E167,RNR!$D$2:$E$13,2)</f>
        <v>Feb</v>
      </c>
      <c r="G167" s="88">
        <f>+'Ark1'!Q4379</f>
        <v>0</v>
      </c>
      <c r="H167" s="89">
        <f>+'Ark1'!R4379</f>
        <v>0</v>
      </c>
      <c r="I167" s="88" t="str">
        <f>IF(H167=0,"",'Ark1'!S4379)</f>
        <v/>
      </c>
      <c r="J167" s="82"/>
      <c r="K167" s="171" t="str">
        <f>IF(G167=0,"",100*H167/Måned!$G10)</f>
        <v/>
      </c>
      <c r="L167" s="82"/>
      <c r="M167" s="171" t="str">
        <f>+IF(H167=0,"",'Ark1'!AA4379)</f>
        <v/>
      </c>
      <c r="N167" s="171">
        <f>+IF(I167=0,"",'Ark1'!AB4379)</f>
        <v>0</v>
      </c>
      <c r="O167" s="246" t="str">
        <f>IF(H167=0,"",'Ark1'!W4379)</f>
        <v/>
      </c>
      <c r="P167" s="171" t="str">
        <f>IF(H167=0,"",'Ark1'!X4379)</f>
        <v/>
      </c>
      <c r="Q167" s="245"/>
      <c r="R167" s="171" t="str">
        <f>IF(H167=0,"",'Ark1'!AA4379)</f>
        <v/>
      </c>
      <c r="S167" s="171" t="str">
        <f>IF(H167=0,"",'Ark1'!AB4379)</f>
        <v/>
      </c>
      <c r="T167" s="171" t="str">
        <f>IF(H167=0,"",'Ark1'!AC4379)</f>
        <v/>
      </c>
      <c r="U167" s="82"/>
      <c r="V167" s="89" t="str">
        <f t="shared" si="14"/>
        <v/>
      </c>
      <c r="W167" s="171">
        <f>+'Ark1'!V4379</f>
        <v>0</v>
      </c>
      <c r="X167" s="221"/>
      <c r="Y167" s="248"/>
      <c r="Z167" s="171"/>
      <c r="AA167" s="171"/>
      <c r="AB167" s="225"/>
      <c r="AI167" s="89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</row>
    <row r="168" spans="1:45" s="87" customFormat="1" ht="15.6">
      <c r="A168" s="221"/>
      <c r="B168" s="197">
        <f>+'Ark1'!C4380</f>
        <v>2024</v>
      </c>
      <c r="C168" s="197">
        <f>+'Ark1'!J4380</f>
        <v>155</v>
      </c>
      <c r="D168" s="197" t="str">
        <f>VLOOKUP(C168,RNR!$A$1:$B$29,2)</f>
        <v>Målselv</v>
      </c>
      <c r="E168" s="197">
        <f>+'Ark1'!D4380</f>
        <v>3</v>
      </c>
      <c r="F168" s="197" t="str">
        <f>VLOOKUP(E168,RNR!$D$2:$E$13,2)</f>
        <v>Mar</v>
      </c>
      <c r="G168" s="88">
        <f>+'Ark1'!Q4380</f>
        <v>1</v>
      </c>
      <c r="H168" s="89">
        <f>+'Ark1'!R4380</f>
        <v>3</v>
      </c>
      <c r="I168" s="88">
        <f>IF(H168=0,"",'Ark1'!S4380)</f>
        <v>3</v>
      </c>
      <c r="J168" s="82"/>
      <c r="K168" s="171">
        <f>IF(G168=0,"",100*H168/Måned!$G11)</f>
        <v>0.18461538461538463</v>
      </c>
      <c r="L168" s="82"/>
      <c r="M168" s="171">
        <f>+IF(H168=0,"",'Ark1'!AA4380)</f>
        <v>28.113193818324245</v>
      </c>
      <c r="N168" s="171">
        <f>+IF(I168=0,"",'Ark1'!AB4380)</f>
        <v>1.6329931618554523</v>
      </c>
      <c r="O168" s="246">
        <f>IF(H168=0,"",'Ark1'!W4380)</f>
        <v>58</v>
      </c>
      <c r="P168" s="171">
        <f>IF(H168=0,"",'Ark1'!X4380)</f>
        <v>177.56229685807153</v>
      </c>
      <c r="Q168" s="245"/>
      <c r="R168" s="171">
        <f>IF(H168=0,"",'Ark1'!AA4380)</f>
        <v>28.113193818324245</v>
      </c>
      <c r="S168" s="171">
        <f>IF(H168=0,"",'Ark1'!AB4380)</f>
        <v>1.6329931618554523</v>
      </c>
      <c r="T168" s="171">
        <f>IF(H168=0,"",'Ark1'!AC4380)</f>
        <v>-99.908543175219108</v>
      </c>
      <c r="U168" s="82"/>
      <c r="V168" s="89">
        <f t="shared" si="14"/>
        <v>3</v>
      </c>
      <c r="W168" s="171">
        <f>+'Ark1'!V4380</f>
        <v>15</v>
      </c>
      <c r="X168" s="221"/>
      <c r="Y168" s="248"/>
      <c r="Z168" s="171"/>
      <c r="AA168" s="171"/>
      <c r="AB168" s="225"/>
      <c r="AI168" s="89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</row>
    <row r="169" spans="1:45" s="87" customFormat="1" ht="15.6">
      <c r="A169" s="221"/>
      <c r="B169" s="197">
        <f>+'Ark1'!C4381</f>
        <v>2024</v>
      </c>
      <c r="C169" s="197">
        <f>+'Ark1'!J4381</f>
        <v>155</v>
      </c>
      <c r="D169" s="197" t="str">
        <f>VLOOKUP(C169,RNR!$A$1:$B$29,2)</f>
        <v>Målselv</v>
      </c>
      <c r="E169" s="197">
        <f>+'Ark1'!D4381</f>
        <v>4</v>
      </c>
      <c r="F169" s="197" t="str">
        <f>VLOOKUP(E169,RNR!$D$2:$E$13,2)</f>
        <v>Apr</v>
      </c>
      <c r="G169" s="88">
        <f>+'Ark1'!Q4381</f>
        <v>0</v>
      </c>
      <c r="H169" s="89">
        <f>+'Ark1'!R4381</f>
        <v>0</v>
      </c>
      <c r="I169" s="88" t="str">
        <f>IF(H169=0,"",'Ark1'!S4381)</f>
        <v/>
      </c>
      <c r="J169" s="82"/>
      <c r="K169" s="171" t="str">
        <f>IF(G169=0,"",100*H169/Måned!$G12)</f>
        <v/>
      </c>
      <c r="L169" s="82"/>
      <c r="M169" s="171" t="str">
        <f>+IF(H169=0,"",'Ark1'!AA4381)</f>
        <v/>
      </c>
      <c r="N169" s="171">
        <f>+IF(I169=0,"",'Ark1'!AB4381)</f>
        <v>0</v>
      </c>
      <c r="O169" s="246" t="str">
        <f>IF(H169=0,"",'Ark1'!W4381)</f>
        <v/>
      </c>
      <c r="P169" s="171" t="str">
        <f>IF(H169=0,"",'Ark1'!X4381)</f>
        <v/>
      </c>
      <c r="Q169" s="245"/>
      <c r="R169" s="171" t="str">
        <f>IF(H169=0,"",'Ark1'!AA4381)</f>
        <v/>
      </c>
      <c r="S169" s="171" t="str">
        <f>IF(H169=0,"",'Ark1'!AB4381)</f>
        <v/>
      </c>
      <c r="T169" s="171" t="str">
        <f>IF(H169=0,"",'Ark1'!AC4381)</f>
        <v/>
      </c>
      <c r="U169" s="82"/>
      <c r="V169" s="89" t="str">
        <f t="shared" si="14"/>
        <v/>
      </c>
      <c r="W169" s="171">
        <f>+'Ark1'!V4381</f>
        <v>0</v>
      </c>
      <c r="X169" s="221"/>
      <c r="Y169" s="248"/>
      <c r="Z169" s="171"/>
      <c r="AA169" s="171"/>
      <c r="AB169" s="225"/>
      <c r="AI169" s="89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</row>
    <row r="170" spans="1:45" s="87" customFormat="1" ht="15.6">
      <c r="A170" s="221"/>
      <c r="B170" s="197">
        <f>+'Ark1'!C4382</f>
        <v>2024</v>
      </c>
      <c r="C170" s="197">
        <f>+'Ark1'!J4382</f>
        <v>155</v>
      </c>
      <c r="D170" s="197" t="str">
        <f>VLOOKUP(C170,RNR!$A$1:$B$29,2)</f>
        <v>Målselv</v>
      </c>
      <c r="E170" s="197">
        <f>+'Ark1'!D4382</f>
        <v>5</v>
      </c>
      <c r="F170" s="197" t="str">
        <f>VLOOKUP(E170,RNR!$D$2:$E$13,2)</f>
        <v>Mai</v>
      </c>
      <c r="G170" s="88">
        <f>+'Ark1'!Q4382</f>
        <v>0</v>
      </c>
      <c r="H170" s="89">
        <f>+'Ark1'!R4382</f>
        <v>0</v>
      </c>
      <c r="I170" s="88" t="str">
        <f>IF(H170=0,"",'Ark1'!S4382)</f>
        <v/>
      </c>
      <c r="J170" s="82"/>
      <c r="K170" s="171" t="str">
        <f>IF(G170=0,"",100*H170/Måned!$G13)</f>
        <v/>
      </c>
      <c r="L170" s="82"/>
      <c r="M170" s="171" t="str">
        <f>+IF(H170=0,"",'Ark1'!AA4382)</f>
        <v/>
      </c>
      <c r="N170" s="171">
        <f>+IF(I170=0,"",'Ark1'!AB4382)</f>
        <v>0</v>
      </c>
      <c r="O170" s="246" t="str">
        <f>IF(H170=0,"",'Ark1'!W4382)</f>
        <v/>
      </c>
      <c r="P170" s="171" t="str">
        <f>IF(H170=0,"",'Ark1'!X4382)</f>
        <v/>
      </c>
      <c r="Q170" s="245"/>
      <c r="R170" s="171" t="str">
        <f>IF(H170=0,"",'Ark1'!AA4382)</f>
        <v/>
      </c>
      <c r="S170" s="171" t="str">
        <f>IF(H170=0,"",'Ark1'!AB4382)</f>
        <v/>
      </c>
      <c r="T170" s="171" t="str">
        <f>IF(H170=0,"",'Ark1'!AC4382)</f>
        <v/>
      </c>
      <c r="U170" s="82"/>
      <c r="V170" s="89" t="str">
        <f t="shared" si="14"/>
        <v/>
      </c>
      <c r="W170" s="171">
        <f>+'Ark1'!V4382</f>
        <v>0</v>
      </c>
      <c r="X170" s="221"/>
      <c r="Y170" s="248"/>
      <c r="Z170" s="171"/>
      <c r="AA170" s="171"/>
      <c r="AB170" s="225"/>
      <c r="AI170" s="89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</row>
    <row r="171" spans="1:45" s="87" customFormat="1" ht="15.6">
      <c r="A171" s="221"/>
      <c r="B171" s="197">
        <f>+'Ark1'!C4383</f>
        <v>2024</v>
      </c>
      <c r="C171" s="197">
        <f>+'Ark1'!J4383</f>
        <v>155</v>
      </c>
      <c r="D171" s="197" t="str">
        <f>VLOOKUP(C171,RNR!$A$1:$B$29,2)</f>
        <v>Målselv</v>
      </c>
      <c r="E171" s="197">
        <f>+'Ark1'!D4383</f>
        <v>6</v>
      </c>
      <c r="F171" s="197" t="str">
        <f>VLOOKUP(E171,RNR!$D$2:$E$13,2)</f>
        <v>Jun</v>
      </c>
      <c r="G171" s="88">
        <f>+'Ark1'!Q4383</f>
        <v>0</v>
      </c>
      <c r="H171" s="89">
        <f>+'Ark1'!R4383</f>
        <v>0</v>
      </c>
      <c r="I171" s="88" t="str">
        <f>IF(H171=0,"",'Ark1'!S4383)</f>
        <v/>
      </c>
      <c r="J171" s="82"/>
      <c r="K171" s="171" t="str">
        <f>IF(G171=0,"",100*H171/Måned!$G14)</f>
        <v/>
      </c>
      <c r="L171" s="82"/>
      <c r="M171" s="171" t="str">
        <f>+IF(H171=0,"",'Ark1'!AA4383)</f>
        <v/>
      </c>
      <c r="N171" s="171">
        <f>+IF(I171=0,"",'Ark1'!AB4383)</f>
        <v>0</v>
      </c>
      <c r="O171" s="246" t="str">
        <f>IF(H171=0,"",'Ark1'!W4383)</f>
        <v/>
      </c>
      <c r="P171" s="171" t="str">
        <f>IF(H171=0,"",'Ark1'!X4383)</f>
        <v/>
      </c>
      <c r="Q171" s="245"/>
      <c r="R171" s="171" t="str">
        <f>IF(H171=0,"",'Ark1'!AA4383)</f>
        <v/>
      </c>
      <c r="S171" s="171" t="str">
        <f>IF(H171=0,"",'Ark1'!AB4383)</f>
        <v/>
      </c>
      <c r="T171" s="171" t="str">
        <f>IF(H171=0,"",'Ark1'!AC4383)</f>
        <v/>
      </c>
      <c r="U171" s="82"/>
      <c r="V171" s="89" t="str">
        <f t="shared" si="14"/>
        <v/>
      </c>
      <c r="W171" s="171">
        <f>+'Ark1'!V4383</f>
        <v>0</v>
      </c>
      <c r="X171" s="221"/>
      <c r="Y171" s="248"/>
      <c r="Z171" s="171"/>
      <c r="AA171" s="171"/>
      <c r="AB171" s="225"/>
      <c r="AI171" s="89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</row>
    <row r="172" spans="1:45" s="87" customFormat="1" ht="15.6">
      <c r="A172" s="221"/>
      <c r="B172" s="197">
        <f>+'Ark1'!C4384</f>
        <v>2024</v>
      </c>
      <c r="C172" s="197">
        <f>+'Ark1'!J4384</f>
        <v>155</v>
      </c>
      <c r="D172" s="197" t="str">
        <f>VLOOKUP(C172,RNR!$A$1:$B$29,2)</f>
        <v>Målselv</v>
      </c>
      <c r="E172" s="197">
        <f>+'Ark1'!D4384</f>
        <v>7</v>
      </c>
      <c r="F172" s="197" t="str">
        <f>VLOOKUP(E172,RNR!$D$2:$E$13,2)</f>
        <v>Jul</v>
      </c>
      <c r="G172" s="88">
        <f>+'Ark1'!Q4384</f>
        <v>0</v>
      </c>
      <c r="H172" s="89">
        <f>+'Ark1'!R4384</f>
        <v>0</v>
      </c>
      <c r="I172" s="88" t="str">
        <f>IF(H172=0,"",'Ark1'!S4384)</f>
        <v/>
      </c>
      <c r="J172" s="82"/>
      <c r="K172" s="171" t="str">
        <f>IF(G172=0,"",100*H172/Måned!$G15)</f>
        <v/>
      </c>
      <c r="L172" s="82"/>
      <c r="M172" s="171" t="str">
        <f>+IF(H172=0,"",'Ark1'!AA4384)</f>
        <v/>
      </c>
      <c r="N172" s="171">
        <f>+IF(I172=0,"",'Ark1'!AB4384)</f>
        <v>0</v>
      </c>
      <c r="O172" s="246" t="str">
        <f>IF(H172=0,"",'Ark1'!W4384)</f>
        <v/>
      </c>
      <c r="P172" s="171" t="str">
        <f>IF(H172=0,"",'Ark1'!X4384)</f>
        <v/>
      </c>
      <c r="Q172" s="245"/>
      <c r="R172" s="171" t="str">
        <f>IF(H172=0,"",'Ark1'!AA4384)</f>
        <v/>
      </c>
      <c r="S172" s="171" t="str">
        <f>IF(H172=0,"",'Ark1'!AB4384)</f>
        <v/>
      </c>
      <c r="T172" s="171" t="str">
        <f>IF(H172=0,"",'Ark1'!AC4384)</f>
        <v/>
      </c>
      <c r="U172" s="82"/>
      <c r="V172" s="89" t="str">
        <f t="shared" si="14"/>
        <v/>
      </c>
      <c r="W172" s="171">
        <f>+'Ark1'!V4384</f>
        <v>0</v>
      </c>
      <c r="X172" s="221"/>
      <c r="Y172" s="248"/>
      <c r="Z172" s="171"/>
      <c r="AA172" s="171"/>
      <c r="AB172" s="225"/>
      <c r="AI172" s="89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</row>
    <row r="173" spans="1:45" s="87" customFormat="1" ht="15.6">
      <c r="A173" s="221"/>
      <c r="B173" s="197">
        <f>+'Ark1'!C4385</f>
        <v>2024</v>
      </c>
      <c r="C173" s="197">
        <f>+'Ark1'!J4385</f>
        <v>155</v>
      </c>
      <c r="D173" s="197" t="str">
        <f>VLOOKUP(C173,RNR!$A$1:$B$29,2)</f>
        <v>Målselv</v>
      </c>
      <c r="E173" s="197">
        <f>+'Ark1'!D4385</f>
        <v>8</v>
      </c>
      <c r="F173" s="197" t="str">
        <f>VLOOKUP(E173,RNR!$D$2:$E$13,2)</f>
        <v>Aug</v>
      </c>
      <c r="G173" s="88">
        <f>+'Ark1'!Q4385</f>
        <v>0</v>
      </c>
      <c r="H173" s="89">
        <f>+'Ark1'!R4385</f>
        <v>0</v>
      </c>
      <c r="I173" s="88" t="str">
        <f>IF(H173=0,"",'Ark1'!S4385)</f>
        <v/>
      </c>
      <c r="J173" s="82"/>
      <c r="K173" s="171" t="str">
        <f>IF(G173=0,"",100*H173/Måned!$G16)</f>
        <v/>
      </c>
      <c r="L173" s="82"/>
      <c r="M173" s="171" t="str">
        <f>+IF(H173=0,"",'Ark1'!AA4385)</f>
        <v/>
      </c>
      <c r="N173" s="171">
        <f>+IF(I173=0,"",'Ark1'!AB4385)</f>
        <v>0</v>
      </c>
      <c r="O173" s="246" t="str">
        <f>IF(H173=0,"",'Ark1'!W4385)</f>
        <v/>
      </c>
      <c r="P173" s="171" t="str">
        <f>IF(H173=0,"",'Ark1'!X4385)</f>
        <v/>
      </c>
      <c r="Q173" s="245"/>
      <c r="R173" s="171" t="str">
        <f>IF(H173=0,"",'Ark1'!AA4385)</f>
        <v/>
      </c>
      <c r="S173" s="171" t="str">
        <f>IF(H173=0,"",'Ark1'!AB4385)</f>
        <v/>
      </c>
      <c r="T173" s="171" t="str">
        <f>IF(H173=0,"",'Ark1'!AC4385)</f>
        <v/>
      </c>
      <c r="U173" s="82"/>
      <c r="V173" s="89" t="str">
        <f t="shared" si="14"/>
        <v/>
      </c>
      <c r="W173" s="171">
        <f>+'Ark1'!V4385</f>
        <v>0</v>
      </c>
      <c r="X173" s="221"/>
      <c r="Y173" s="248"/>
      <c r="Z173" s="171"/>
      <c r="AA173" s="171"/>
      <c r="AB173" s="225"/>
      <c r="AI173" s="89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</row>
    <row r="174" spans="1:45" s="87" customFormat="1" ht="15.6">
      <c r="A174" s="221"/>
      <c r="B174" s="197">
        <f>+'Ark1'!C4386</f>
        <v>2024</v>
      </c>
      <c r="C174" s="197">
        <f>+'Ark1'!J4386</f>
        <v>155</v>
      </c>
      <c r="D174" s="197" t="str">
        <f>VLOOKUP(C174,RNR!$A$1:$B$29,2)</f>
        <v>Målselv</v>
      </c>
      <c r="E174" s="197">
        <f>+'Ark1'!D4386</f>
        <v>9</v>
      </c>
      <c r="F174" s="197" t="str">
        <f>VLOOKUP(E174,RNR!$D$2:$E$13,2)</f>
        <v>Sep</v>
      </c>
      <c r="G174" s="88">
        <f>+'Ark1'!Q4386</f>
        <v>0</v>
      </c>
      <c r="H174" s="89">
        <f>+'Ark1'!R4386</f>
        <v>0</v>
      </c>
      <c r="I174" s="88" t="str">
        <f>IF(H174=0,"",'Ark1'!S4386)</f>
        <v/>
      </c>
      <c r="J174" s="82"/>
      <c r="K174" s="171" t="str">
        <f>IF(G174=0,"",100*H174/Måned!$G17)</f>
        <v/>
      </c>
      <c r="L174" s="82"/>
      <c r="M174" s="171" t="str">
        <f>+IF(H174=0,"",'Ark1'!AA4386)</f>
        <v/>
      </c>
      <c r="N174" s="171">
        <f>+IF(I174=0,"",'Ark1'!AB4386)</f>
        <v>0</v>
      </c>
      <c r="O174" s="246" t="str">
        <f>IF(H174=0,"",'Ark1'!W4386)</f>
        <v/>
      </c>
      <c r="P174" s="171" t="str">
        <f>IF(H174=0,"",'Ark1'!X4386)</f>
        <v/>
      </c>
      <c r="Q174" s="245"/>
      <c r="R174" s="171" t="str">
        <f>IF(H174=0,"",'Ark1'!AA4386)</f>
        <v/>
      </c>
      <c r="S174" s="171" t="str">
        <f>IF(H174=0,"",'Ark1'!AB4386)</f>
        <v/>
      </c>
      <c r="T174" s="171" t="str">
        <f>IF(H174=0,"",'Ark1'!AC4386)</f>
        <v/>
      </c>
      <c r="U174" s="82"/>
      <c r="V174" s="89" t="str">
        <f t="shared" si="14"/>
        <v/>
      </c>
      <c r="W174" s="171">
        <f>+'Ark1'!V4386</f>
        <v>0</v>
      </c>
      <c r="X174" s="221"/>
      <c r="Y174" s="248"/>
      <c r="Z174" s="171"/>
      <c r="AA174" s="171"/>
      <c r="AB174" s="225"/>
      <c r="AI174" s="89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</row>
    <row r="175" spans="1:45" ht="15.6">
      <c r="A175" s="221"/>
      <c r="B175" s="197">
        <f>+'Ark1'!C4387</f>
        <v>2024</v>
      </c>
      <c r="C175" s="197">
        <f>+'Ark1'!J4387</f>
        <v>155</v>
      </c>
      <c r="D175" s="197" t="str">
        <f>VLOOKUP(C175,RNR!$A$1:$B$29,2)</f>
        <v>Målselv</v>
      </c>
      <c r="E175" s="197">
        <f>+'Ark1'!D4387</f>
        <v>10</v>
      </c>
      <c r="F175" s="197" t="str">
        <f>VLOOKUP(E175,RNR!$D$2:$E$13,2)</f>
        <v>Okt</v>
      </c>
      <c r="G175" s="88">
        <f>+'Ark1'!Q4387</f>
        <v>0</v>
      </c>
      <c r="H175" s="89">
        <f>+'Ark1'!R4387</f>
        <v>0</v>
      </c>
      <c r="I175" s="88" t="str">
        <f>IF(H175=0,"",'Ark1'!S4387)</f>
        <v/>
      </c>
      <c r="J175" s="82"/>
      <c r="K175" s="171" t="str">
        <f>IF(G175=0,"",100*H175/Måned!$G18)</f>
        <v/>
      </c>
      <c r="L175" s="82"/>
      <c r="M175" s="171" t="str">
        <f>+IF(H175=0,"",'Ark1'!AA4387)</f>
        <v/>
      </c>
      <c r="N175" s="171">
        <f>+IF(I175=0,"",'Ark1'!AB4387)</f>
        <v>0</v>
      </c>
      <c r="O175" s="246" t="str">
        <f>IF(H175=0,"",'Ark1'!W4387)</f>
        <v/>
      </c>
      <c r="P175" s="171" t="str">
        <f>IF(H175=0,"",'Ark1'!X4387)</f>
        <v/>
      </c>
      <c r="Q175" s="245"/>
      <c r="R175" s="171" t="str">
        <f>IF(H175=0,"",'Ark1'!AA4387)</f>
        <v/>
      </c>
      <c r="S175" s="171" t="str">
        <f>IF(H175=0,"",'Ark1'!AB4387)</f>
        <v/>
      </c>
      <c r="T175" s="171" t="str">
        <f>IF(H175=0,"",'Ark1'!AC4387)</f>
        <v/>
      </c>
      <c r="U175" s="82"/>
      <c r="V175" s="89" t="str">
        <f t="shared" si="14"/>
        <v/>
      </c>
      <c r="W175" s="171">
        <f>+'Ark1'!V4387</f>
        <v>0</v>
      </c>
      <c r="X175" s="221"/>
      <c r="Y175" s="248"/>
      <c r="AB175" s="225"/>
    </row>
    <row r="176" spans="1:45" ht="15.6">
      <c r="A176" s="221"/>
      <c r="B176" s="197">
        <f>+'Ark1'!C4388</f>
        <v>2024</v>
      </c>
      <c r="C176" s="197">
        <f>+'Ark1'!J4388</f>
        <v>155</v>
      </c>
      <c r="D176" s="197" t="str">
        <f>VLOOKUP(C176,RNR!$A$1:$B$29,2)</f>
        <v>Målselv</v>
      </c>
      <c r="E176" s="197">
        <f>+'Ark1'!D4388</f>
        <v>11</v>
      </c>
      <c r="F176" s="197" t="str">
        <f>VLOOKUP(E176,RNR!$D$2:$E$13,2)</f>
        <v>Nov</v>
      </c>
      <c r="G176" s="88">
        <f>+'Ark1'!Q4388</f>
        <v>0</v>
      </c>
      <c r="H176" s="89">
        <f>+'Ark1'!R4388</f>
        <v>0</v>
      </c>
      <c r="I176" s="88" t="str">
        <f>IF(H176=0,"",'Ark1'!S4388)</f>
        <v/>
      </c>
      <c r="J176" s="82"/>
      <c r="K176" s="171" t="str">
        <f>IF(G176=0,"",100*H176/Måned!$G19)</f>
        <v/>
      </c>
      <c r="L176" s="82"/>
      <c r="M176" s="171" t="str">
        <f>+IF(H176=0,"",'Ark1'!AA4388)</f>
        <v/>
      </c>
      <c r="N176" s="171">
        <f>+IF(I176=0,"",'Ark1'!AB4388)</f>
        <v>0</v>
      </c>
      <c r="O176" s="246" t="str">
        <f>IF(H176=0,"",'Ark1'!W4388)</f>
        <v/>
      </c>
      <c r="P176" s="171" t="str">
        <f>IF(H176=0,"",'Ark1'!X4388)</f>
        <v/>
      </c>
      <c r="Q176" s="245"/>
      <c r="R176" s="171" t="str">
        <f>IF(H176=0,"",'Ark1'!AA4388)</f>
        <v/>
      </c>
      <c r="S176" s="171" t="str">
        <f>IF(H176=0,"",'Ark1'!AB4388)</f>
        <v/>
      </c>
      <c r="T176" s="171" t="str">
        <f>IF(H176=0,"",'Ark1'!AC4388)</f>
        <v/>
      </c>
      <c r="U176" s="82"/>
      <c r="V176" s="89" t="str">
        <f t="shared" si="14"/>
        <v/>
      </c>
      <c r="W176" s="171">
        <f>+'Ark1'!V4388</f>
        <v>0</v>
      </c>
      <c r="X176" s="221"/>
      <c r="Y176" s="248"/>
      <c r="AB176" s="225"/>
    </row>
    <row r="177" spans="1:40" ht="15.6">
      <c r="A177" s="221"/>
      <c r="B177" s="197">
        <f>+'Ark1'!C4389</f>
        <v>2024</v>
      </c>
      <c r="C177" s="197">
        <f>+'Ark1'!J4389</f>
        <v>155</v>
      </c>
      <c r="D177" s="197" t="str">
        <f>VLOOKUP(C177,RNR!$A$1:$B$29,2)</f>
        <v>Målselv</v>
      </c>
      <c r="E177" s="197">
        <f>+'Ark1'!D4389</f>
        <v>12</v>
      </c>
      <c r="F177" s="197" t="str">
        <f>VLOOKUP(E177,RNR!$D$2:$E$13,2)</f>
        <v>Des</v>
      </c>
      <c r="G177" s="88">
        <f>+'Ark1'!Q4389</f>
        <v>0</v>
      </c>
      <c r="H177" s="89">
        <f>+'Ark1'!R4389</f>
        <v>0</v>
      </c>
      <c r="I177" s="88" t="str">
        <f>IF(H177=0,"",'Ark1'!S4389)</f>
        <v/>
      </c>
      <c r="J177" s="82"/>
      <c r="K177" s="171" t="str">
        <f>IF(G177=0,"",100*H177/Måned!$G20)</f>
        <v/>
      </c>
      <c r="L177" s="82"/>
      <c r="M177" s="171" t="str">
        <f>+IF(H177=0,"",'Ark1'!AA4389)</f>
        <v/>
      </c>
      <c r="N177" s="171">
        <f>+IF(I177=0,"",'Ark1'!AB4389)</f>
        <v>0</v>
      </c>
      <c r="O177" s="246" t="str">
        <f>IF(H177=0,"",'Ark1'!W4389)</f>
        <v/>
      </c>
      <c r="P177" s="171" t="str">
        <f>IF(H177=0,"",'Ark1'!X4389)</f>
        <v/>
      </c>
      <c r="Q177" s="245"/>
      <c r="R177" s="171" t="str">
        <f>IF(H177=0,"",'Ark1'!AA4389)</f>
        <v/>
      </c>
      <c r="S177" s="171" t="str">
        <f>IF(H177=0,"",'Ark1'!AB4389)</f>
        <v/>
      </c>
      <c r="T177" s="171" t="str">
        <f>IF(H177=0,"",'Ark1'!AC4389)</f>
        <v/>
      </c>
      <c r="U177" s="82"/>
      <c r="V177" s="89" t="str">
        <f t="shared" ref="V177:V189" si="15">+(IF(H177=0,"",I177/G177))</f>
        <v/>
      </c>
      <c r="W177" s="171">
        <f>+'Ark1'!V4389</f>
        <v>0</v>
      </c>
      <c r="X177" s="221"/>
      <c r="Y177" s="248"/>
      <c r="AB177" s="225"/>
    </row>
    <row r="178" spans="1:40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48"/>
      <c r="AB178" s="225"/>
    </row>
    <row r="179" spans="1:40" ht="15.6">
      <c r="A179" s="221"/>
      <c r="B179" s="197">
        <f>+'Ark1'!C4390</f>
        <v>2024</v>
      </c>
      <c r="C179" s="197">
        <f>+'Ark1'!J4390</f>
        <v>160</v>
      </c>
      <c r="D179" s="197" t="str">
        <f>VLOOKUP(C179,RNR!$A$1:$B$29,2)</f>
        <v>Oslo</v>
      </c>
      <c r="E179" s="197">
        <f>+'Ark1'!D4390</f>
        <v>1</v>
      </c>
      <c r="F179" s="197" t="str">
        <f>VLOOKUP(E179,RNR!$D$2:$E$13,2)</f>
        <v>Jan</v>
      </c>
      <c r="G179" s="88">
        <f>+'Ark1'!Q4390</f>
        <v>30</v>
      </c>
      <c r="H179" s="89">
        <f>+'Ark1'!R4390</f>
        <v>471</v>
      </c>
      <c r="I179" s="88">
        <f>IF(H179=0,"",'Ark1'!S4390)</f>
        <v>471</v>
      </c>
      <c r="J179" s="82"/>
      <c r="K179" s="171" t="e">
        <f>IF(G179=0,"",100*H179/Måned!$G21)</f>
        <v>#DIV/0!</v>
      </c>
      <c r="L179" s="82"/>
      <c r="M179" s="171">
        <f>+IF(H179=0,"",'Ark1'!AA4390)</f>
        <v>27.667666490395209</v>
      </c>
      <c r="N179" s="171">
        <f>+IF(I179=0,"",'Ark1'!AB4390)</f>
        <v>1.7798062273348547</v>
      </c>
      <c r="O179" s="246">
        <f>IF(H179=0,"",'Ark1'!W4390)</f>
        <v>58.670912951167722</v>
      </c>
      <c r="P179" s="171">
        <f>IF(H179=0,"",'Ark1'!X4390)</f>
        <v>143.95318505841527</v>
      </c>
      <c r="Q179" s="245"/>
      <c r="R179" s="171">
        <f>IF(H179=0,"",'Ark1'!AA4390)</f>
        <v>27.667666490395209</v>
      </c>
      <c r="S179" s="171">
        <f>IF(H179=0,"",'Ark1'!AB4390)</f>
        <v>1.7798062273348547</v>
      </c>
      <c r="T179" s="171">
        <f>IF(H179=0,"",'Ark1'!AC4390)</f>
        <v>-46.668423500992567</v>
      </c>
      <c r="U179" s="82"/>
      <c r="V179" s="89">
        <f t="shared" si="15"/>
        <v>15.7</v>
      </c>
      <c r="W179" s="171">
        <f>+'Ark1'!V4390</f>
        <v>8.7834394904458613</v>
      </c>
      <c r="X179" s="221"/>
      <c r="Y179" s="248"/>
      <c r="AB179" s="225"/>
    </row>
    <row r="180" spans="1:40" s="250" customFormat="1" ht="15.6">
      <c r="A180" s="221"/>
      <c r="B180" s="197">
        <f>+'Ark1'!C4391</f>
        <v>2024</v>
      </c>
      <c r="C180" s="197">
        <f>+'Ark1'!J4391</f>
        <v>160</v>
      </c>
      <c r="D180" s="197" t="str">
        <f>VLOOKUP(C180,RNR!$A$1:$B$29,2)</f>
        <v>Oslo</v>
      </c>
      <c r="E180" s="197">
        <f>+'Ark1'!D4391</f>
        <v>2</v>
      </c>
      <c r="F180" s="197" t="str">
        <f>VLOOKUP(E180,RNR!$D$2:$E$13,2)</f>
        <v>Feb</v>
      </c>
      <c r="G180" s="88">
        <f>+'Ark1'!Q4391</f>
        <v>23</v>
      </c>
      <c r="H180" s="89">
        <f>+'Ark1'!R4391</f>
        <v>349</v>
      </c>
      <c r="I180" s="88">
        <f>IF(H180=0,"",'Ark1'!S4391)</f>
        <v>349</v>
      </c>
      <c r="J180" s="82"/>
      <c r="K180" s="171">
        <f>IF(G180=0,"",100*H180/Måned!$G10)</f>
        <v>19.060622610595303</v>
      </c>
      <c r="L180" s="82"/>
      <c r="M180" s="171">
        <f>+IF(H180=0,"",'Ark1'!AA4391)</f>
        <v>29.380109365826488</v>
      </c>
      <c r="N180" s="171">
        <f>+IF(I180=0,"",'Ark1'!AB4391)</f>
        <v>1.7782826850557543</v>
      </c>
      <c r="O180" s="246">
        <f>IF(H180=0,"",'Ark1'!W4391)</f>
        <v>58.601719197707752</v>
      </c>
      <c r="P180" s="171">
        <f>IF(H180=0,"",'Ark1'!X4391)</f>
        <v>143.27206350290413</v>
      </c>
      <c r="Q180" s="245"/>
      <c r="R180" s="171">
        <f>IF(H180=0,"",'Ark1'!AA4391)</f>
        <v>29.380109365826488</v>
      </c>
      <c r="S180" s="171">
        <f>IF(H180=0,"",'Ark1'!AB4391)</f>
        <v>1.7782826850557543</v>
      </c>
      <c r="T180" s="171">
        <f>IF(H180=0,"",'Ark1'!AC4391)</f>
        <v>-41.108171735218775</v>
      </c>
      <c r="U180" s="82"/>
      <c r="V180" s="89">
        <f t="shared" si="15"/>
        <v>15.173913043478262</v>
      </c>
      <c r="W180" s="171">
        <f>+'Ark1'!V4391</f>
        <v>8.8968481375358142</v>
      </c>
      <c r="X180" s="221"/>
      <c r="Y180" s="248"/>
      <c r="Z180" s="171"/>
      <c r="AA180" s="171"/>
      <c r="AB180" s="225"/>
      <c r="AC180" s="87"/>
      <c r="AD180" s="87"/>
      <c r="AE180" s="87"/>
      <c r="AF180" s="87"/>
      <c r="AG180" s="87"/>
      <c r="AH180" s="87"/>
      <c r="AI180" s="89"/>
      <c r="AJ180" s="88"/>
      <c r="AK180" s="88"/>
      <c r="AL180" s="88"/>
      <c r="AM180" s="88"/>
      <c r="AN180" s="88"/>
    </row>
    <row r="181" spans="1:40" s="250" customFormat="1" ht="15.6">
      <c r="A181" s="221"/>
      <c r="B181" s="197">
        <f>+'Ark1'!C4392</f>
        <v>2024</v>
      </c>
      <c r="C181" s="197">
        <f>+'Ark1'!J4392</f>
        <v>160</v>
      </c>
      <c r="D181" s="197" t="str">
        <f>VLOOKUP(C181,RNR!$A$1:$B$29,2)</f>
        <v>Oslo</v>
      </c>
      <c r="E181" s="197">
        <f>+'Ark1'!D4392</f>
        <v>3</v>
      </c>
      <c r="F181" s="197" t="str">
        <f>VLOOKUP(E181,RNR!$D$2:$E$13,2)</f>
        <v>Mar</v>
      </c>
      <c r="G181" s="88">
        <f>+'Ark1'!Q4392</f>
        <v>22</v>
      </c>
      <c r="H181" s="89">
        <f>+'Ark1'!R4392</f>
        <v>219</v>
      </c>
      <c r="I181" s="88">
        <f>IF(H181=0,"",'Ark1'!S4392)</f>
        <v>219</v>
      </c>
      <c r="J181" s="82"/>
      <c r="K181" s="171">
        <f>IF(G181=0,"",100*H181/Måned!$G11)</f>
        <v>13.476923076923077</v>
      </c>
      <c r="L181" s="82"/>
      <c r="M181" s="171">
        <f>+IF(H181=0,"",'Ark1'!AA4392)</f>
        <v>26.269045950919359</v>
      </c>
      <c r="N181" s="171">
        <f>+IF(I181=0,"",'Ark1'!AB4392)</f>
        <v>1.5915321889980645</v>
      </c>
      <c r="O181" s="246">
        <f>IF(H181=0,"",'Ark1'!W4392)</f>
        <v>58.488584474885847</v>
      </c>
      <c r="P181" s="171">
        <f>IF(H181=0,"",'Ark1'!X4392)</f>
        <v>147.92690106215088</v>
      </c>
      <c r="Q181" s="245"/>
      <c r="R181" s="171">
        <f>IF(H181=0,"",'Ark1'!AA4392)</f>
        <v>26.269045950919359</v>
      </c>
      <c r="S181" s="171">
        <f>IF(H181=0,"",'Ark1'!AB4392)</f>
        <v>1.5915321889980645</v>
      </c>
      <c r="T181" s="171">
        <f>IF(H181=0,"",'Ark1'!AC4392)</f>
        <v>-47.83670012587212</v>
      </c>
      <c r="U181" s="82"/>
      <c r="V181" s="89">
        <f t="shared" si="15"/>
        <v>9.954545454545455</v>
      </c>
      <c r="W181" s="171">
        <f>+'Ark1'!V4392</f>
        <v>9.4474885844748826</v>
      </c>
      <c r="X181" s="221"/>
      <c r="Y181" s="248"/>
      <c r="Z181" s="171"/>
      <c r="AA181" s="171"/>
      <c r="AB181" s="225"/>
      <c r="AC181" s="87"/>
      <c r="AD181" s="87"/>
      <c r="AE181" s="87"/>
      <c r="AF181" s="87"/>
      <c r="AG181" s="87"/>
      <c r="AH181" s="87"/>
      <c r="AI181" s="89"/>
      <c r="AJ181" s="88"/>
    </row>
    <row r="182" spans="1:40" s="250" customFormat="1" ht="15.6">
      <c r="A182" s="221"/>
      <c r="B182" s="197">
        <f>+'Ark1'!C4393</f>
        <v>2024</v>
      </c>
      <c r="C182" s="197">
        <f>+'Ark1'!J4393</f>
        <v>160</v>
      </c>
      <c r="D182" s="197" t="str">
        <f>VLOOKUP(C182,RNR!$A$1:$B$29,2)</f>
        <v>Oslo</v>
      </c>
      <c r="E182" s="197">
        <f>+'Ark1'!D4393</f>
        <v>4</v>
      </c>
      <c r="F182" s="197" t="str">
        <f>VLOOKUP(E182,RNR!$D$2:$E$13,2)</f>
        <v>Apr</v>
      </c>
      <c r="G182" s="88">
        <f>+'Ark1'!Q4393</f>
        <v>25</v>
      </c>
      <c r="H182" s="89">
        <f>+'Ark1'!R4393</f>
        <v>244</v>
      </c>
      <c r="I182" s="88">
        <f>IF(H182=0,"",'Ark1'!S4393)</f>
        <v>244</v>
      </c>
      <c r="J182" s="82"/>
      <c r="K182" s="171">
        <f>IF(G182=0,"",100*H182/Måned!$G12)</f>
        <v>16.41991924629879</v>
      </c>
      <c r="L182" s="82"/>
      <c r="M182" s="171">
        <f>+IF(H182=0,"",'Ark1'!AA4393)</f>
        <v>29.982844720936232</v>
      </c>
      <c r="N182" s="171">
        <f>+IF(I182=0,"",'Ark1'!AB4393)</f>
        <v>1.8933361690320705</v>
      </c>
      <c r="O182" s="246">
        <f>IF(H182=0,"",'Ark1'!W4393)</f>
        <v>59.07377049180328</v>
      </c>
      <c r="P182" s="171">
        <f>IF(H182=0,"",'Ark1'!X4393)</f>
        <v>149.29311049144803</v>
      </c>
      <c r="Q182" s="245"/>
      <c r="R182" s="171">
        <f>IF(H182=0,"",'Ark1'!AA4393)</f>
        <v>29.982844720936232</v>
      </c>
      <c r="S182" s="171">
        <f>IF(H182=0,"",'Ark1'!AB4393)</f>
        <v>1.8933361690320705</v>
      </c>
      <c r="T182" s="171">
        <f>IF(H182=0,"",'Ark1'!AC4393)</f>
        <v>-62.71150420758935</v>
      </c>
      <c r="U182" s="82"/>
      <c r="V182" s="89">
        <f t="shared" si="15"/>
        <v>9.76</v>
      </c>
      <c r="W182" s="171">
        <f>+'Ark1'!V4393</f>
        <v>7.3647540983606579</v>
      </c>
      <c r="X182" s="221"/>
      <c r="Y182" s="248"/>
      <c r="Z182" s="171"/>
      <c r="AA182" s="171"/>
      <c r="AB182" s="225"/>
      <c r="AC182" s="87"/>
      <c r="AD182" s="87"/>
      <c r="AE182" s="87"/>
      <c r="AF182" s="87"/>
      <c r="AG182" s="87"/>
      <c r="AH182" s="87"/>
      <c r="AI182" s="89"/>
      <c r="AJ182" s="88"/>
    </row>
    <row r="183" spans="1:40" s="250" customFormat="1" ht="15.6">
      <c r="A183" s="221"/>
      <c r="B183" s="197">
        <f>+'Ark1'!C4394</f>
        <v>2024</v>
      </c>
      <c r="C183" s="197">
        <f>+'Ark1'!J4394</f>
        <v>160</v>
      </c>
      <c r="D183" s="197" t="str">
        <f>VLOOKUP(C183,RNR!$A$1:$B$29,2)</f>
        <v>Oslo</v>
      </c>
      <c r="E183" s="197">
        <f>+'Ark1'!D4394</f>
        <v>5</v>
      </c>
      <c r="F183" s="197" t="str">
        <f>VLOOKUP(E183,RNR!$D$2:$E$13,2)</f>
        <v>Mai</v>
      </c>
      <c r="G183" s="88">
        <f>+'Ark1'!Q4394</f>
        <v>1</v>
      </c>
      <c r="H183" s="89">
        <f>+'Ark1'!R4394</f>
        <v>1</v>
      </c>
      <c r="I183" s="88">
        <f>IF(H183=0,"",'Ark1'!S4394)</f>
        <v>1</v>
      </c>
      <c r="J183" s="82"/>
      <c r="K183" s="171">
        <f>IF(G183=0,"",100*H183/Måned!$G13)</f>
        <v>6.4226075786769435E-2</v>
      </c>
      <c r="L183" s="82"/>
      <c r="M183" s="171">
        <f>+IF(H183=0,"",'Ark1'!AA4394)</f>
        <v>0</v>
      </c>
      <c r="N183" s="171">
        <f>+IF(I183=0,"",'Ark1'!AB4394)</f>
        <v>0</v>
      </c>
      <c r="O183" s="246">
        <f>IF(H183=0,"",'Ark1'!W4394)</f>
        <v>61</v>
      </c>
      <c r="P183" s="171">
        <f>IF(H183=0,"",'Ark1'!X4394)</f>
        <v>135.86132177681475</v>
      </c>
      <c r="Q183" s="245"/>
      <c r="R183" s="171">
        <f>IF(H183=0,"",'Ark1'!AA4394)</f>
        <v>0</v>
      </c>
      <c r="S183" s="171">
        <f>IF(H183=0,"",'Ark1'!AB4394)</f>
        <v>0</v>
      </c>
      <c r="T183" s="171">
        <f>IF(H183=0,"",'Ark1'!AC4394)</f>
        <v>0</v>
      </c>
      <c r="U183" s="82"/>
      <c r="V183" s="89">
        <f t="shared" si="15"/>
        <v>1</v>
      </c>
      <c r="W183" s="171">
        <f>+'Ark1'!V4394</f>
        <v>0</v>
      </c>
      <c r="X183" s="221"/>
      <c r="Y183" s="89"/>
      <c r="Z183" s="171"/>
      <c r="AA183" s="171"/>
      <c r="AB183" s="225"/>
      <c r="AC183" s="87"/>
      <c r="AD183" s="87"/>
      <c r="AE183" s="87"/>
      <c r="AF183" s="87"/>
      <c r="AG183" s="87"/>
      <c r="AH183" s="87"/>
      <c r="AI183" s="89"/>
      <c r="AJ183" s="88"/>
    </row>
    <row r="184" spans="1:40" s="250" customFormat="1" ht="15.6">
      <c r="A184" s="221"/>
      <c r="B184" s="197">
        <f>+'Ark1'!C4395</f>
        <v>2024</v>
      </c>
      <c r="C184" s="197">
        <f>+'Ark1'!J4395</f>
        <v>160</v>
      </c>
      <c r="D184" s="197" t="str">
        <f>VLOOKUP(C184,RNR!$A$1:$B$29,2)</f>
        <v>Oslo</v>
      </c>
      <c r="E184" s="197">
        <f>+'Ark1'!D4395</f>
        <v>6</v>
      </c>
      <c r="F184" s="197" t="str">
        <f>VLOOKUP(E184,RNR!$D$2:$E$13,2)</f>
        <v>Jun</v>
      </c>
      <c r="G184" s="88">
        <f>+'Ark1'!Q4395</f>
        <v>0</v>
      </c>
      <c r="H184" s="89">
        <f>+'Ark1'!R4395</f>
        <v>0</v>
      </c>
      <c r="I184" s="88" t="str">
        <f>IF(H184=0,"",'Ark1'!S4395)</f>
        <v/>
      </c>
      <c r="J184" s="82"/>
      <c r="K184" s="171" t="str">
        <f>IF(G184=0,"",100*H184/Måned!$G14)</f>
        <v/>
      </c>
      <c r="L184" s="82"/>
      <c r="M184" s="171" t="str">
        <f>+IF(H184=0,"",'Ark1'!AA4395)</f>
        <v/>
      </c>
      <c r="N184" s="171">
        <f>+IF(I184=0,"",'Ark1'!AB4395)</f>
        <v>0</v>
      </c>
      <c r="O184" s="246" t="str">
        <f>IF(H184=0,"",'Ark1'!W4395)</f>
        <v/>
      </c>
      <c r="P184" s="171" t="str">
        <f>IF(H184=0,"",'Ark1'!X4395)</f>
        <v/>
      </c>
      <c r="Q184" s="245"/>
      <c r="R184" s="171" t="str">
        <f>IF(H184=0,"",'Ark1'!AA4395)</f>
        <v/>
      </c>
      <c r="S184" s="171" t="str">
        <f>IF(H184=0,"",'Ark1'!AB4395)</f>
        <v/>
      </c>
      <c r="T184" s="171" t="str">
        <f>IF(H184=0,"",'Ark1'!AC4395)</f>
        <v/>
      </c>
      <c r="U184" s="82"/>
      <c r="V184" s="89" t="str">
        <f t="shared" si="15"/>
        <v/>
      </c>
      <c r="W184" s="171">
        <f>+'Ark1'!V4395</f>
        <v>0</v>
      </c>
      <c r="X184" s="221"/>
      <c r="Y184" s="89"/>
      <c r="Z184" s="171"/>
      <c r="AA184" s="171"/>
      <c r="AB184" s="225"/>
      <c r="AC184" s="87"/>
      <c r="AD184" s="87"/>
      <c r="AE184" s="87"/>
      <c r="AF184" s="87"/>
      <c r="AG184" s="87"/>
      <c r="AH184" s="87"/>
      <c r="AI184" s="89"/>
      <c r="AJ184" s="88"/>
    </row>
    <row r="185" spans="1:40" s="250" customFormat="1" ht="15.6">
      <c r="A185" s="221"/>
      <c r="B185" s="197">
        <f>+'Ark1'!C4396</f>
        <v>2024</v>
      </c>
      <c r="C185" s="197">
        <f>+'Ark1'!J4396</f>
        <v>160</v>
      </c>
      <c r="D185" s="197" t="str">
        <f>VLOOKUP(C185,RNR!$A$1:$B$29,2)</f>
        <v>Oslo</v>
      </c>
      <c r="E185" s="197">
        <f>+'Ark1'!D4396</f>
        <v>7</v>
      </c>
      <c r="F185" s="197" t="str">
        <f>VLOOKUP(E185,RNR!$D$2:$E$13,2)</f>
        <v>Jul</v>
      </c>
      <c r="G185" s="88">
        <f>+'Ark1'!Q4396</f>
        <v>0</v>
      </c>
      <c r="H185" s="89">
        <f>+'Ark1'!R4396</f>
        <v>0</v>
      </c>
      <c r="I185" s="88" t="str">
        <f>IF(H185=0,"",'Ark1'!S4396)</f>
        <v/>
      </c>
      <c r="J185" s="82"/>
      <c r="K185" s="171" t="str">
        <f>IF(G185=0,"",100*H185/Måned!$G15)</f>
        <v/>
      </c>
      <c r="L185" s="82"/>
      <c r="M185" s="171" t="str">
        <f>+IF(H185=0,"",'Ark1'!AA4396)</f>
        <v/>
      </c>
      <c r="N185" s="171">
        <f>+IF(I185=0,"",'Ark1'!AB4396)</f>
        <v>0</v>
      </c>
      <c r="O185" s="246" t="str">
        <f>IF(H185=0,"",'Ark1'!W4396)</f>
        <v/>
      </c>
      <c r="P185" s="171" t="str">
        <f>IF(H185=0,"",'Ark1'!X4396)</f>
        <v/>
      </c>
      <c r="Q185" s="245"/>
      <c r="R185" s="171" t="str">
        <f>IF(H185=0,"",'Ark1'!AA4396)</f>
        <v/>
      </c>
      <c r="S185" s="171" t="str">
        <f>IF(H185=0,"",'Ark1'!AB4396)</f>
        <v/>
      </c>
      <c r="T185" s="171" t="str">
        <f>IF(H185=0,"",'Ark1'!AC4396)</f>
        <v/>
      </c>
      <c r="U185" s="82"/>
      <c r="V185" s="89" t="str">
        <f t="shared" si="15"/>
        <v/>
      </c>
      <c r="W185" s="171">
        <f>+'Ark1'!V4396</f>
        <v>0</v>
      </c>
      <c r="X185" s="221"/>
      <c r="Y185" s="89"/>
      <c r="Z185" s="171"/>
      <c r="AA185" s="171"/>
      <c r="AB185" s="225"/>
      <c r="AC185" s="87"/>
      <c r="AD185" s="87"/>
      <c r="AE185" s="87"/>
      <c r="AF185" s="87"/>
      <c r="AG185" s="87"/>
      <c r="AH185" s="87"/>
      <c r="AI185" s="89"/>
      <c r="AJ185" s="88"/>
    </row>
    <row r="186" spans="1:40" s="250" customFormat="1" ht="15.6">
      <c r="A186" s="221"/>
      <c r="B186" s="197">
        <f>+'Ark1'!C4397</f>
        <v>2024</v>
      </c>
      <c r="C186" s="197">
        <f>+'Ark1'!J4397</f>
        <v>160</v>
      </c>
      <c r="D186" s="197" t="str">
        <f>VLOOKUP(C186,RNR!$A$1:$B$29,2)</f>
        <v>Oslo</v>
      </c>
      <c r="E186" s="197">
        <f>+'Ark1'!D4397</f>
        <v>8</v>
      </c>
      <c r="F186" s="197" t="str">
        <f>VLOOKUP(E186,RNR!$D$2:$E$13,2)</f>
        <v>Aug</v>
      </c>
      <c r="G186" s="88">
        <f>+'Ark1'!Q4397</f>
        <v>0</v>
      </c>
      <c r="H186" s="89">
        <f>+'Ark1'!R4397</f>
        <v>0</v>
      </c>
      <c r="I186" s="88" t="str">
        <f>IF(H186=0,"",'Ark1'!S4397)</f>
        <v/>
      </c>
      <c r="J186" s="82"/>
      <c r="K186" s="171" t="str">
        <f>IF(G186=0,"",100*H186/Måned!$G16)</f>
        <v/>
      </c>
      <c r="L186" s="82"/>
      <c r="M186" s="171" t="str">
        <f>+IF(H186=0,"",'Ark1'!AA4397)</f>
        <v/>
      </c>
      <c r="N186" s="171">
        <f>+IF(I186=0,"",'Ark1'!AB4397)</f>
        <v>0</v>
      </c>
      <c r="O186" s="246" t="str">
        <f>IF(H186=0,"",'Ark1'!W4397)</f>
        <v/>
      </c>
      <c r="P186" s="171" t="str">
        <f>IF(H186=0,"",'Ark1'!X4397)</f>
        <v/>
      </c>
      <c r="Q186" s="245"/>
      <c r="R186" s="171" t="str">
        <f>IF(H186=0,"",'Ark1'!AA4397)</f>
        <v/>
      </c>
      <c r="S186" s="171" t="str">
        <f>IF(H186=0,"",'Ark1'!AB4397)</f>
        <v/>
      </c>
      <c r="T186" s="171" t="str">
        <f>IF(H186=0,"",'Ark1'!AC4397)</f>
        <v/>
      </c>
      <c r="U186" s="82"/>
      <c r="V186" s="89" t="str">
        <f t="shared" si="15"/>
        <v/>
      </c>
      <c r="W186" s="171">
        <f>+'Ark1'!V4397</f>
        <v>0</v>
      </c>
      <c r="X186" s="221"/>
      <c r="Y186" s="89"/>
      <c r="Z186" s="171"/>
      <c r="AA186" s="171"/>
      <c r="AB186" s="225"/>
      <c r="AC186" s="87"/>
      <c r="AD186" s="87"/>
      <c r="AE186" s="87"/>
      <c r="AF186" s="87"/>
      <c r="AG186" s="87"/>
      <c r="AH186" s="87"/>
      <c r="AI186" s="89"/>
      <c r="AJ186" s="88"/>
    </row>
    <row r="187" spans="1:40" s="250" customFormat="1" ht="15.6">
      <c r="A187" s="221"/>
      <c r="B187" s="197">
        <f>+'Ark1'!C4398</f>
        <v>2024</v>
      </c>
      <c r="C187" s="197">
        <f>+'Ark1'!J4398</f>
        <v>160</v>
      </c>
      <c r="D187" s="197" t="str">
        <f>VLOOKUP(C187,RNR!$A$1:$B$29,2)</f>
        <v>Oslo</v>
      </c>
      <c r="E187" s="197">
        <f>+'Ark1'!D4398</f>
        <v>9</v>
      </c>
      <c r="F187" s="197" t="str">
        <f>VLOOKUP(E187,RNR!$D$2:$E$13,2)</f>
        <v>Sep</v>
      </c>
      <c r="G187" s="88">
        <f>+'Ark1'!Q4398</f>
        <v>0</v>
      </c>
      <c r="H187" s="89">
        <f>+'Ark1'!R4398</f>
        <v>0</v>
      </c>
      <c r="I187" s="88" t="str">
        <f>IF(H187=0,"",'Ark1'!S4398)</f>
        <v/>
      </c>
      <c r="J187" s="82"/>
      <c r="K187" s="171" t="str">
        <f>IF(G187=0,"",100*H187/Måned!$G17)</f>
        <v/>
      </c>
      <c r="L187" s="82"/>
      <c r="M187" s="171" t="str">
        <f>+IF(H187=0,"",'Ark1'!AA4398)</f>
        <v/>
      </c>
      <c r="N187" s="171">
        <f>+IF(I187=0,"",'Ark1'!AB4398)</f>
        <v>0</v>
      </c>
      <c r="O187" s="246" t="str">
        <f>IF(H187=0,"",'Ark1'!W4398)</f>
        <v/>
      </c>
      <c r="P187" s="171" t="str">
        <f>IF(H187=0,"",'Ark1'!X4398)</f>
        <v/>
      </c>
      <c r="Q187" s="245"/>
      <c r="R187" s="171" t="str">
        <f>IF(H187=0,"",'Ark1'!AA4398)</f>
        <v/>
      </c>
      <c r="S187" s="171" t="str">
        <f>IF(H187=0,"",'Ark1'!AB4398)</f>
        <v/>
      </c>
      <c r="T187" s="171" t="str">
        <f>IF(H187=0,"",'Ark1'!AC4398)</f>
        <v/>
      </c>
      <c r="U187" s="82"/>
      <c r="V187" s="89" t="str">
        <f t="shared" si="15"/>
        <v/>
      </c>
      <c r="W187" s="171">
        <f>+'Ark1'!V4398</f>
        <v>0</v>
      </c>
      <c r="X187" s="221"/>
      <c r="Y187" s="89"/>
      <c r="Z187" s="171"/>
      <c r="AA187" s="171"/>
      <c r="AB187" s="225"/>
      <c r="AC187" s="87"/>
      <c r="AD187" s="87"/>
      <c r="AE187" s="87"/>
      <c r="AF187" s="87"/>
      <c r="AG187" s="87"/>
      <c r="AH187" s="87"/>
      <c r="AI187" s="89"/>
      <c r="AJ187" s="88"/>
    </row>
    <row r="188" spans="1:40" s="250" customFormat="1" ht="15.6">
      <c r="A188" s="221"/>
      <c r="B188" s="197">
        <f>+'Ark1'!C4399</f>
        <v>2024</v>
      </c>
      <c r="C188" s="197">
        <f>+'Ark1'!J4399</f>
        <v>160</v>
      </c>
      <c r="D188" s="197" t="str">
        <f>VLOOKUP(C188,RNR!$A$1:$B$29,2)</f>
        <v>Oslo</v>
      </c>
      <c r="E188" s="197">
        <f>+'Ark1'!D4399</f>
        <v>10</v>
      </c>
      <c r="F188" s="197" t="str">
        <f>VLOOKUP(E188,RNR!$D$2:$E$13,2)</f>
        <v>Okt</v>
      </c>
      <c r="G188" s="88">
        <f>+'Ark1'!Q4399</f>
        <v>0</v>
      </c>
      <c r="H188" s="89">
        <f>+'Ark1'!R4399</f>
        <v>0</v>
      </c>
      <c r="I188" s="88" t="str">
        <f>IF(H188=0,"",'Ark1'!S4399)</f>
        <v/>
      </c>
      <c r="J188" s="82"/>
      <c r="K188" s="171" t="str">
        <f>IF(G188=0,"",100*H188/Måned!$G18)</f>
        <v/>
      </c>
      <c r="L188" s="82"/>
      <c r="M188" s="171" t="str">
        <f>+IF(H188=0,"",'Ark1'!AA4399)</f>
        <v/>
      </c>
      <c r="N188" s="171">
        <f>+IF(I188=0,"",'Ark1'!AB4399)</f>
        <v>0</v>
      </c>
      <c r="O188" s="246" t="str">
        <f>IF(H188=0,"",'Ark1'!W4399)</f>
        <v/>
      </c>
      <c r="P188" s="171" t="str">
        <f>IF(H188=0,"",'Ark1'!X4399)</f>
        <v/>
      </c>
      <c r="Q188" s="245"/>
      <c r="R188" s="171" t="str">
        <f>IF(H188=0,"",'Ark1'!AA4399)</f>
        <v/>
      </c>
      <c r="S188" s="171" t="str">
        <f>IF(H188=0,"",'Ark1'!AB4399)</f>
        <v/>
      </c>
      <c r="T188" s="171" t="str">
        <f>IF(H188=0,"",'Ark1'!AC4399)</f>
        <v/>
      </c>
      <c r="U188" s="82"/>
      <c r="V188" s="89" t="str">
        <f t="shared" si="15"/>
        <v/>
      </c>
      <c r="W188" s="171">
        <f>+'Ark1'!V4399</f>
        <v>0</v>
      </c>
      <c r="X188" s="221"/>
      <c r="Y188" s="89"/>
      <c r="Z188" s="171"/>
      <c r="AA188" s="171"/>
      <c r="AB188" s="225"/>
      <c r="AC188" s="87"/>
      <c r="AD188" s="87"/>
      <c r="AE188" s="87"/>
      <c r="AF188" s="87"/>
      <c r="AG188" s="87"/>
      <c r="AH188" s="87"/>
      <c r="AI188" s="89"/>
      <c r="AJ188" s="88"/>
    </row>
    <row r="189" spans="1:40" s="250" customFormat="1" ht="15.6">
      <c r="A189" s="221"/>
      <c r="B189" s="197">
        <f>+'Ark1'!C4400</f>
        <v>2024</v>
      </c>
      <c r="C189" s="197">
        <f>+'Ark1'!J4400</f>
        <v>160</v>
      </c>
      <c r="D189" s="197" t="str">
        <f>VLOOKUP(C189,RNR!$A$1:$B$29,2)</f>
        <v>Oslo</v>
      </c>
      <c r="E189" s="197">
        <f>+'Ark1'!D4400</f>
        <v>11</v>
      </c>
      <c r="F189" s="197" t="str">
        <f>VLOOKUP(E189,RNR!$D$2:$E$13,2)</f>
        <v>Nov</v>
      </c>
      <c r="G189" s="88">
        <f>+'Ark1'!Q4400</f>
        <v>0</v>
      </c>
      <c r="H189" s="89">
        <f>+'Ark1'!R4400</f>
        <v>0</v>
      </c>
      <c r="I189" s="88" t="str">
        <f>IF(H189=0,"",'Ark1'!S4400)</f>
        <v/>
      </c>
      <c r="J189" s="82"/>
      <c r="K189" s="171" t="str">
        <f>IF(G189=0,"",100*H189/Måned!$G19)</f>
        <v/>
      </c>
      <c r="L189" s="82"/>
      <c r="M189" s="171" t="str">
        <f>+IF(H189=0,"",'Ark1'!AA4400)</f>
        <v/>
      </c>
      <c r="N189" s="171">
        <f>+IF(I189=0,"",'Ark1'!AB4400)</f>
        <v>0</v>
      </c>
      <c r="O189" s="246" t="str">
        <f>IF(H189=0,"",'Ark1'!W4400)</f>
        <v/>
      </c>
      <c r="P189" s="171" t="str">
        <f>IF(H189=0,"",'Ark1'!X4400)</f>
        <v/>
      </c>
      <c r="Q189" s="245"/>
      <c r="R189" s="171" t="str">
        <f>IF(H189=0,"",'Ark1'!AA4400)</f>
        <v/>
      </c>
      <c r="S189" s="171" t="str">
        <f>IF(H189=0,"",'Ark1'!AB4400)</f>
        <v/>
      </c>
      <c r="T189" s="171" t="str">
        <f>IF(H189=0,"",'Ark1'!AC4400)</f>
        <v/>
      </c>
      <c r="U189" s="82"/>
      <c r="V189" s="89" t="str">
        <f t="shared" si="15"/>
        <v/>
      </c>
      <c r="W189" s="171">
        <f>+'Ark1'!V4400</f>
        <v>0</v>
      </c>
      <c r="X189" s="221"/>
      <c r="Y189" s="89"/>
      <c r="Z189" s="171"/>
      <c r="AA189" s="171"/>
      <c r="AB189" s="225"/>
      <c r="AC189" s="87"/>
      <c r="AD189" s="87"/>
      <c r="AE189" s="87"/>
      <c r="AF189" s="87"/>
      <c r="AG189" s="87"/>
      <c r="AH189" s="87"/>
      <c r="AI189" s="89"/>
      <c r="AJ189" s="88"/>
    </row>
    <row r="190" spans="1:40" ht="15.6">
      <c r="A190" s="221"/>
      <c r="B190" s="197">
        <f>+'Ark1'!C4401</f>
        <v>2024</v>
      </c>
      <c r="C190" s="197">
        <f>+'Ark1'!J4401</f>
        <v>160</v>
      </c>
      <c r="D190" s="197" t="str">
        <f>VLOOKUP(C190,RNR!$A$1:$B$29,2)</f>
        <v>Oslo</v>
      </c>
      <c r="E190" s="197">
        <f>+'Ark1'!D4401</f>
        <v>12</v>
      </c>
      <c r="F190" s="197" t="str">
        <f>VLOOKUP(E190,RNR!$D$2:$E$13,2)</f>
        <v>Des</v>
      </c>
      <c r="G190" s="88">
        <f>+'Ark1'!Q4401</f>
        <v>0</v>
      </c>
      <c r="H190" s="89">
        <f>+'Ark1'!R4401</f>
        <v>0</v>
      </c>
      <c r="I190" s="88" t="str">
        <f>IF(H190=0,"",'Ark1'!S4401)</f>
        <v/>
      </c>
      <c r="J190" s="82"/>
      <c r="K190" s="171" t="str">
        <f>IF(G190=0,"",100*H190/Måned!$G20)</f>
        <v/>
      </c>
      <c r="L190" s="82"/>
      <c r="M190" s="171" t="str">
        <f>+IF(H190=0,"",'Ark1'!AA4401)</f>
        <v/>
      </c>
      <c r="N190" s="171">
        <f>+IF(I190=0,"",'Ark1'!AB4401)</f>
        <v>0</v>
      </c>
      <c r="O190" s="246" t="str">
        <f>IF(H190=0,"",'Ark1'!W4401)</f>
        <v/>
      </c>
      <c r="P190" s="171" t="str">
        <f>IF(H190=0,"",'Ark1'!X4401)</f>
        <v/>
      </c>
      <c r="Q190" s="245"/>
      <c r="R190" s="171" t="str">
        <f>IF(H190=0,"",'Ark1'!AA4401)</f>
        <v/>
      </c>
      <c r="S190" s="171" t="str">
        <f>IF(H190=0,"",'Ark1'!AB4401)</f>
        <v/>
      </c>
      <c r="T190" s="171" t="str">
        <f>IF(H190=0,"",'Ark1'!AC4401)</f>
        <v/>
      </c>
      <c r="U190" s="82"/>
      <c r="V190" s="89" t="str">
        <f t="shared" ref="V190:V202" si="16">+(IF(H190=0,"",I190/G190))</f>
        <v/>
      </c>
      <c r="W190" s="171">
        <f>+'Ark1'!V4401</f>
        <v>0</v>
      </c>
      <c r="X190" s="221"/>
      <c r="AB190" s="225"/>
      <c r="AK190" s="250"/>
      <c r="AL190" s="250"/>
      <c r="AM190" s="250"/>
      <c r="AN190" s="250"/>
    </row>
    <row r="191" spans="1:40" s="250" customFormat="1">
      <c r="A191" s="221"/>
      <c r="B191" s="221"/>
      <c r="C191" s="221"/>
      <c r="D191" s="221"/>
      <c r="E191" s="221"/>
      <c r="F191" s="221"/>
      <c r="G191" s="221"/>
      <c r="H191" s="221"/>
      <c r="I191" s="221"/>
      <c r="J191" s="221"/>
      <c r="K191" s="221"/>
      <c r="L191" s="221"/>
      <c r="M191" s="221"/>
      <c r="N191" s="221"/>
      <c r="O191" s="221"/>
      <c r="P191" s="221"/>
      <c r="Q191" s="221"/>
      <c r="R191" s="221"/>
      <c r="S191" s="221"/>
      <c r="T191" s="221"/>
      <c r="U191" s="221"/>
      <c r="V191" s="221"/>
      <c r="W191" s="221"/>
      <c r="X191" s="221"/>
      <c r="Y191" s="89"/>
      <c r="Z191" s="171"/>
      <c r="AA191" s="171"/>
      <c r="AB191" s="225"/>
      <c r="AC191" s="87"/>
      <c r="AD191" s="87"/>
      <c r="AE191" s="87"/>
      <c r="AF191" s="87"/>
      <c r="AG191" s="87"/>
      <c r="AH191" s="87"/>
      <c r="AI191" s="89"/>
      <c r="AJ191" s="88"/>
    </row>
    <row r="192" spans="1:40" ht="15.6">
      <c r="A192" s="221"/>
      <c r="B192" s="197">
        <f>+'Ark1'!C4402</f>
        <v>2024</v>
      </c>
      <c r="C192" s="197">
        <f>+'Ark1'!J4402</f>
        <v>171</v>
      </c>
      <c r="D192" s="197" t="str">
        <f>VLOOKUP(C192,RNR!$A$1:$B$29,2)</f>
        <v>Prima</v>
      </c>
      <c r="E192" s="197">
        <f>+'Ark1'!D4402</f>
        <v>1</v>
      </c>
      <c r="F192" s="197" t="str">
        <f>VLOOKUP(E192,RNR!$D$2:$E$13,2)</f>
        <v>Jan</v>
      </c>
      <c r="G192" s="88">
        <f>+'Ark1'!Q4402</f>
        <v>1</v>
      </c>
      <c r="H192" s="89">
        <f>+'Ark1'!R4402</f>
        <v>2</v>
      </c>
      <c r="I192" s="88">
        <f>IF(H192=0,"",'Ark1'!S4402)</f>
        <v>2</v>
      </c>
      <c r="J192" s="82"/>
      <c r="K192" s="171" t="e">
        <f>IF(G192=0,"",100*H192/Måned!$G21)</f>
        <v>#DIV/0!</v>
      </c>
      <c r="L192" s="82"/>
      <c r="M192" s="171">
        <f>+IF(H192=0,"",'Ark1'!AA4402)</f>
        <v>2.25</v>
      </c>
      <c r="N192" s="171">
        <f>+IF(I192=0,"",'Ark1'!AB4402)</f>
        <v>2.5</v>
      </c>
      <c r="O192" s="246">
        <f>IF(H192=0,"",'Ark1'!W4402)</f>
        <v>56.5</v>
      </c>
      <c r="P192" s="171">
        <f>IF(H192=0,"",'Ark1'!X4402)</f>
        <v>140.68255687973999</v>
      </c>
      <c r="Q192" s="245"/>
      <c r="R192" s="171">
        <f>IF(H192=0,"",'Ark1'!AA4402)</f>
        <v>2.25</v>
      </c>
      <c r="S192" s="171">
        <f>IF(H192=0,"",'Ark1'!AB4402)</f>
        <v>2.5</v>
      </c>
      <c r="T192" s="171">
        <f>IF(H192=0,"",'Ark1'!AC4402)</f>
        <v>100</v>
      </c>
      <c r="U192" s="82"/>
      <c r="V192" s="89">
        <f t="shared" si="16"/>
        <v>2</v>
      </c>
      <c r="W192" s="171">
        <f>+'Ark1'!V4402</f>
        <v>12.5</v>
      </c>
      <c r="X192" s="221"/>
      <c r="AB192" s="225"/>
    </row>
    <row r="193" spans="1:45" ht="15.6">
      <c r="A193" s="221"/>
      <c r="B193" s="197">
        <f>+'Ark1'!C4403</f>
        <v>2024</v>
      </c>
      <c r="C193" s="197">
        <f>+'Ark1'!J4403</f>
        <v>171</v>
      </c>
      <c r="D193" s="197" t="str">
        <f>VLOOKUP(C193,RNR!$A$1:$B$29,2)</f>
        <v>Prima</v>
      </c>
      <c r="E193" s="197">
        <f>+'Ark1'!D4403</f>
        <v>2</v>
      </c>
      <c r="F193" s="197" t="str">
        <f>VLOOKUP(E193,RNR!$D$2:$E$13,2)</f>
        <v>Feb</v>
      </c>
      <c r="G193" s="88">
        <f>+'Ark1'!Q4403</f>
        <v>1</v>
      </c>
      <c r="H193" s="89">
        <f>+'Ark1'!R4403</f>
        <v>1</v>
      </c>
      <c r="I193" s="88">
        <f>IF(H193=0,"",'Ark1'!S4403)</f>
        <v>1</v>
      </c>
      <c r="J193" s="82"/>
      <c r="K193" s="171">
        <f>IF(G193=0,"",100*H193/Måned!$G10)</f>
        <v>5.4614964500273075E-2</v>
      </c>
      <c r="L193" s="82"/>
      <c r="M193" s="171">
        <f>+IF(H193=0,"",'Ark1'!AA4403)</f>
        <v>0</v>
      </c>
      <c r="N193" s="171">
        <f>+IF(I193=0,"",'Ark1'!AB4403)</f>
        <v>0</v>
      </c>
      <c r="O193" s="246">
        <f>IF(H193=0,"",'Ark1'!W4403)</f>
        <v>57</v>
      </c>
      <c r="P193" s="171">
        <f>IF(H193=0,"",'Ark1'!X4403)</f>
        <v>168.79739978331531</v>
      </c>
      <c r="Q193" s="245"/>
      <c r="R193" s="171">
        <f>IF(H193=0,"",'Ark1'!AA4403)</f>
        <v>0</v>
      </c>
      <c r="S193" s="171">
        <f>IF(H193=0,"",'Ark1'!AB4403)</f>
        <v>0</v>
      </c>
      <c r="T193" s="171">
        <f>IF(H193=0,"",'Ark1'!AC4403)</f>
        <v>0</v>
      </c>
      <c r="U193" s="82"/>
      <c r="V193" s="89">
        <f t="shared" si="16"/>
        <v>1</v>
      </c>
      <c r="W193" s="171">
        <f>+'Ark1'!V4403</f>
        <v>14</v>
      </c>
      <c r="X193" s="221"/>
      <c r="AB193" s="225"/>
    </row>
    <row r="194" spans="1:45" ht="15.6">
      <c r="A194" s="221"/>
      <c r="B194" s="197">
        <f>+'Ark1'!C4404</f>
        <v>2024</v>
      </c>
      <c r="C194" s="197">
        <f>+'Ark1'!J4404</f>
        <v>171</v>
      </c>
      <c r="D194" s="197" t="str">
        <f>VLOOKUP(C194,RNR!$A$1:$B$29,2)</f>
        <v>Prima</v>
      </c>
      <c r="E194" s="197">
        <f>+'Ark1'!D4404</f>
        <v>3</v>
      </c>
      <c r="F194" s="197" t="str">
        <f>VLOOKUP(E194,RNR!$D$2:$E$13,2)</f>
        <v>Mar</v>
      </c>
      <c r="G194" s="88">
        <f>+'Ark1'!Q4404</f>
        <v>0</v>
      </c>
      <c r="H194" s="89">
        <f>+'Ark1'!R4404</f>
        <v>0</v>
      </c>
      <c r="I194" s="88" t="str">
        <f>IF(H194=0,"",'Ark1'!S4404)</f>
        <v/>
      </c>
      <c r="J194" s="82"/>
      <c r="K194" s="171" t="str">
        <f>IF(G194=0,"",100*H194/Måned!$G11)</f>
        <v/>
      </c>
      <c r="L194" s="82"/>
      <c r="M194" s="171" t="str">
        <f>+IF(H194=0,"",'Ark1'!AA4404)</f>
        <v/>
      </c>
      <c r="N194" s="171">
        <f>+IF(I194=0,"",'Ark1'!AB4404)</f>
        <v>0</v>
      </c>
      <c r="O194" s="246" t="str">
        <f>IF(H194=0,"",'Ark1'!W4404)</f>
        <v/>
      </c>
      <c r="P194" s="171" t="str">
        <f>IF(H194=0,"",'Ark1'!X4404)</f>
        <v/>
      </c>
      <c r="Q194" s="245"/>
      <c r="R194" s="171" t="str">
        <f>IF(H194=0,"",'Ark1'!AA4404)</f>
        <v/>
      </c>
      <c r="S194" s="171" t="str">
        <f>IF(H194=0,"",'Ark1'!AB4404)</f>
        <v/>
      </c>
      <c r="T194" s="171" t="str">
        <f>IF(H194=0,"",'Ark1'!AC4404)</f>
        <v/>
      </c>
      <c r="U194" s="82"/>
      <c r="V194" s="89" t="str">
        <f t="shared" si="16"/>
        <v/>
      </c>
      <c r="W194" s="171">
        <f>+'Ark1'!V4404</f>
        <v>0</v>
      </c>
      <c r="X194" s="221"/>
      <c r="AB194" s="225"/>
    </row>
    <row r="195" spans="1:45" ht="15.6">
      <c r="A195" s="221"/>
      <c r="B195" s="197">
        <f>+'Ark1'!C4405</f>
        <v>2024</v>
      </c>
      <c r="C195" s="197">
        <f>+'Ark1'!J4405</f>
        <v>171</v>
      </c>
      <c r="D195" s="197" t="str">
        <f>VLOOKUP(C195,RNR!$A$1:$B$29,2)</f>
        <v>Prima</v>
      </c>
      <c r="E195" s="197">
        <f>+'Ark1'!D4405</f>
        <v>4</v>
      </c>
      <c r="F195" s="197" t="str">
        <f>VLOOKUP(E195,RNR!$D$2:$E$13,2)</f>
        <v>Apr</v>
      </c>
      <c r="G195" s="88">
        <f>+'Ark1'!Q4405</f>
        <v>0</v>
      </c>
      <c r="H195" s="89">
        <f>+'Ark1'!R4405</f>
        <v>0</v>
      </c>
      <c r="I195" s="88" t="str">
        <f>IF(H195=0,"",'Ark1'!S4405)</f>
        <v/>
      </c>
      <c r="J195" s="82"/>
      <c r="K195" s="171" t="str">
        <f>IF(G195=0,"",100*H195/Måned!$G12)</f>
        <v/>
      </c>
      <c r="L195" s="82"/>
      <c r="M195" s="171" t="str">
        <f>+IF(H195=0,"",'Ark1'!AA4405)</f>
        <v/>
      </c>
      <c r="N195" s="171">
        <f>+IF(I195=0,"",'Ark1'!AB4405)</f>
        <v>0</v>
      </c>
      <c r="O195" s="246" t="str">
        <f>IF(H195=0,"",'Ark1'!W4405)</f>
        <v/>
      </c>
      <c r="P195" s="171" t="str">
        <f>IF(H195=0,"",'Ark1'!X4405)</f>
        <v/>
      </c>
      <c r="Q195" s="245"/>
      <c r="R195" s="171" t="str">
        <f>IF(H195=0,"",'Ark1'!AA4405)</f>
        <v/>
      </c>
      <c r="S195" s="171" t="str">
        <f>IF(H195=0,"",'Ark1'!AB4405)</f>
        <v/>
      </c>
      <c r="T195" s="171" t="str">
        <f>IF(H195=0,"",'Ark1'!AC4405)</f>
        <v/>
      </c>
      <c r="U195" s="82"/>
      <c r="V195" s="89" t="str">
        <f t="shared" si="16"/>
        <v/>
      </c>
      <c r="W195" s="171">
        <f>+'Ark1'!V4405</f>
        <v>0</v>
      </c>
      <c r="X195" s="221"/>
      <c r="AB195" s="225"/>
    </row>
    <row r="196" spans="1:45" ht="15.6">
      <c r="A196" s="221"/>
      <c r="B196" s="197">
        <f>+'Ark1'!C4406</f>
        <v>2024</v>
      </c>
      <c r="C196" s="197">
        <f>+'Ark1'!J4406</f>
        <v>171</v>
      </c>
      <c r="D196" s="197" t="str">
        <f>VLOOKUP(C196,RNR!$A$1:$B$29,2)</f>
        <v>Prima</v>
      </c>
      <c r="E196" s="197">
        <f>+'Ark1'!D4406</f>
        <v>5</v>
      </c>
      <c r="F196" s="197" t="str">
        <f>VLOOKUP(E196,RNR!$D$2:$E$13,2)</f>
        <v>Mai</v>
      </c>
      <c r="G196" s="88">
        <f>+'Ark1'!Q4406</f>
        <v>0</v>
      </c>
      <c r="H196" s="89">
        <f>+'Ark1'!R4406</f>
        <v>0</v>
      </c>
      <c r="I196" s="88" t="str">
        <f>IF(H196=0,"",'Ark1'!S4406)</f>
        <v/>
      </c>
      <c r="J196" s="82"/>
      <c r="K196" s="171" t="str">
        <f>IF(G196=0,"",100*H196/Måned!$G13)</f>
        <v/>
      </c>
      <c r="L196" s="82"/>
      <c r="M196" s="171" t="str">
        <f>+IF(H196=0,"",'Ark1'!AA4406)</f>
        <v/>
      </c>
      <c r="N196" s="171">
        <f>+IF(I196=0,"",'Ark1'!AB4406)</f>
        <v>0</v>
      </c>
      <c r="O196" s="246" t="str">
        <f>IF(H196=0,"",'Ark1'!W4406)</f>
        <v/>
      </c>
      <c r="P196" s="171" t="str">
        <f>IF(H196=0,"",'Ark1'!X4406)</f>
        <v/>
      </c>
      <c r="Q196" s="245"/>
      <c r="R196" s="171" t="str">
        <f>IF(H196=0,"",'Ark1'!AA4406)</f>
        <v/>
      </c>
      <c r="S196" s="171" t="str">
        <f>IF(H196=0,"",'Ark1'!AB4406)</f>
        <v/>
      </c>
      <c r="T196" s="171" t="str">
        <f>IF(H196=0,"",'Ark1'!AC4406)</f>
        <v/>
      </c>
      <c r="U196" s="82"/>
      <c r="V196" s="89" t="str">
        <f t="shared" si="16"/>
        <v/>
      </c>
      <c r="W196" s="171">
        <f>+'Ark1'!V4406</f>
        <v>0</v>
      </c>
      <c r="X196" s="221"/>
      <c r="AB196" s="225"/>
    </row>
    <row r="197" spans="1:45" s="87" customFormat="1" ht="15.6">
      <c r="A197" s="221"/>
      <c r="B197" s="197">
        <f>+'Ark1'!C4407</f>
        <v>2024</v>
      </c>
      <c r="C197" s="197">
        <f>+'Ark1'!J4407</f>
        <v>171</v>
      </c>
      <c r="D197" s="197" t="str">
        <f>VLOOKUP(C197,RNR!$A$1:$B$29,2)</f>
        <v>Prima</v>
      </c>
      <c r="E197" s="197">
        <f>+'Ark1'!D4407</f>
        <v>6</v>
      </c>
      <c r="F197" s="197" t="str">
        <f>VLOOKUP(E197,RNR!$D$2:$E$13,2)</f>
        <v>Jun</v>
      </c>
      <c r="G197" s="88">
        <f>+'Ark1'!Q4407</f>
        <v>0</v>
      </c>
      <c r="H197" s="89">
        <f>+'Ark1'!R4407</f>
        <v>0</v>
      </c>
      <c r="I197" s="88" t="str">
        <f>IF(H197=0,"",'Ark1'!S4407)</f>
        <v/>
      </c>
      <c r="J197" s="82"/>
      <c r="K197" s="171" t="str">
        <f>IF(G197=0,"",100*H197/Måned!$G14)</f>
        <v/>
      </c>
      <c r="L197" s="82"/>
      <c r="M197" s="171" t="str">
        <f>+IF(H197=0,"",'Ark1'!AA4407)</f>
        <v/>
      </c>
      <c r="N197" s="171">
        <f>+IF(I197=0,"",'Ark1'!AB4407)</f>
        <v>0</v>
      </c>
      <c r="O197" s="246" t="str">
        <f>IF(H197=0,"",'Ark1'!W4407)</f>
        <v/>
      </c>
      <c r="P197" s="171" t="str">
        <f>IF(H197=0,"",'Ark1'!X4407)</f>
        <v/>
      </c>
      <c r="Q197" s="245"/>
      <c r="R197" s="171" t="str">
        <f>IF(H197=0,"",'Ark1'!AA4407)</f>
        <v/>
      </c>
      <c r="S197" s="171" t="str">
        <f>IF(H197=0,"",'Ark1'!AB4407)</f>
        <v/>
      </c>
      <c r="T197" s="171" t="str">
        <f>IF(H197=0,"",'Ark1'!AC4407)</f>
        <v/>
      </c>
      <c r="U197" s="82"/>
      <c r="V197" s="89" t="str">
        <f t="shared" si="16"/>
        <v/>
      </c>
      <c r="W197" s="171">
        <f>+'Ark1'!V4407</f>
        <v>0</v>
      </c>
      <c r="X197" s="221"/>
      <c r="Y197" s="89"/>
      <c r="Z197" s="171"/>
      <c r="AA197" s="171"/>
      <c r="AB197" s="225"/>
      <c r="AI197" s="89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</row>
    <row r="198" spans="1:45" s="87" customFormat="1" ht="15.6">
      <c r="A198" s="221"/>
      <c r="B198" s="197">
        <f>+'Ark1'!C4408</f>
        <v>2024</v>
      </c>
      <c r="C198" s="197">
        <f>+'Ark1'!J4408</f>
        <v>171</v>
      </c>
      <c r="D198" s="197" t="str">
        <f>VLOOKUP(C198,RNR!$A$1:$B$29,2)</f>
        <v>Prima</v>
      </c>
      <c r="E198" s="197">
        <f>+'Ark1'!D4408</f>
        <v>7</v>
      </c>
      <c r="F198" s="197" t="str">
        <f>VLOOKUP(E198,RNR!$D$2:$E$13,2)</f>
        <v>Jul</v>
      </c>
      <c r="G198" s="88">
        <f>+'Ark1'!Q4408</f>
        <v>0</v>
      </c>
      <c r="H198" s="89">
        <f>+'Ark1'!R4408</f>
        <v>0</v>
      </c>
      <c r="I198" s="88" t="str">
        <f>IF(H198=0,"",'Ark1'!S4408)</f>
        <v/>
      </c>
      <c r="J198" s="82"/>
      <c r="K198" s="171" t="str">
        <f>IF(G198=0,"",100*H198/Måned!$G15)</f>
        <v/>
      </c>
      <c r="L198" s="82"/>
      <c r="M198" s="171" t="str">
        <f>+IF(H198=0,"",'Ark1'!AA4408)</f>
        <v/>
      </c>
      <c r="N198" s="171">
        <f>+IF(I198=0,"",'Ark1'!AB4408)</f>
        <v>0</v>
      </c>
      <c r="O198" s="246" t="str">
        <f>IF(H198=0,"",'Ark1'!W4408)</f>
        <v/>
      </c>
      <c r="P198" s="171" t="str">
        <f>IF(H198=0,"",'Ark1'!X4408)</f>
        <v/>
      </c>
      <c r="Q198" s="245"/>
      <c r="R198" s="171" t="str">
        <f>IF(H198=0,"",'Ark1'!AA4408)</f>
        <v/>
      </c>
      <c r="S198" s="171" t="str">
        <f>IF(H198=0,"",'Ark1'!AB4408)</f>
        <v/>
      </c>
      <c r="T198" s="171" t="str">
        <f>IF(H198=0,"",'Ark1'!AC4408)</f>
        <v/>
      </c>
      <c r="U198" s="82"/>
      <c r="V198" s="89" t="str">
        <f t="shared" si="16"/>
        <v/>
      </c>
      <c r="W198" s="171">
        <f>+'Ark1'!V4408</f>
        <v>0</v>
      </c>
      <c r="X198" s="221"/>
      <c r="Y198" s="89"/>
      <c r="Z198" s="171"/>
      <c r="AA198" s="171"/>
      <c r="AB198" s="225"/>
      <c r="AI198" s="89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</row>
    <row r="199" spans="1:45" s="87" customFormat="1" ht="15.6">
      <c r="A199" s="221"/>
      <c r="B199" s="197">
        <f>+'Ark1'!C4409</f>
        <v>2024</v>
      </c>
      <c r="C199" s="197">
        <f>+'Ark1'!J4409</f>
        <v>171</v>
      </c>
      <c r="D199" s="197" t="str">
        <f>VLOOKUP(C199,RNR!$A$1:$B$29,2)</f>
        <v>Prima</v>
      </c>
      <c r="E199" s="197">
        <f>+'Ark1'!D4409</f>
        <v>8</v>
      </c>
      <c r="F199" s="197" t="str">
        <f>VLOOKUP(E199,RNR!$D$2:$E$13,2)</f>
        <v>Aug</v>
      </c>
      <c r="G199" s="88">
        <f>+'Ark1'!Q4409</f>
        <v>0</v>
      </c>
      <c r="H199" s="89">
        <f>+'Ark1'!R4409</f>
        <v>0</v>
      </c>
      <c r="I199" s="88" t="str">
        <f>IF(H199=0,"",'Ark1'!S4409)</f>
        <v/>
      </c>
      <c r="J199" s="82"/>
      <c r="K199" s="171" t="str">
        <f>IF(G199=0,"",100*H199/Måned!$G16)</f>
        <v/>
      </c>
      <c r="L199" s="82"/>
      <c r="M199" s="171" t="str">
        <f>+IF(H199=0,"",'Ark1'!AA4409)</f>
        <v/>
      </c>
      <c r="N199" s="171">
        <f>+IF(I199=0,"",'Ark1'!AB4409)</f>
        <v>0</v>
      </c>
      <c r="O199" s="246" t="str">
        <f>IF(H199=0,"",'Ark1'!W4409)</f>
        <v/>
      </c>
      <c r="P199" s="171" t="str">
        <f>IF(H199=0,"",'Ark1'!X4409)</f>
        <v/>
      </c>
      <c r="Q199" s="245"/>
      <c r="R199" s="171" t="str">
        <f>IF(H199=0,"",'Ark1'!AA4409)</f>
        <v/>
      </c>
      <c r="S199" s="171" t="str">
        <f>IF(H199=0,"",'Ark1'!AB4409)</f>
        <v/>
      </c>
      <c r="T199" s="171" t="str">
        <f>IF(H199=0,"",'Ark1'!AC4409)</f>
        <v/>
      </c>
      <c r="U199" s="82"/>
      <c r="V199" s="89" t="str">
        <f t="shared" si="16"/>
        <v/>
      </c>
      <c r="W199" s="171">
        <f>+'Ark1'!V4409</f>
        <v>0</v>
      </c>
      <c r="X199" s="221"/>
      <c r="Y199" s="89"/>
      <c r="Z199" s="171"/>
      <c r="AA199" s="171"/>
      <c r="AB199" s="225"/>
      <c r="AI199" s="89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</row>
    <row r="200" spans="1:45" s="87" customFormat="1" ht="15.6">
      <c r="A200" s="221"/>
      <c r="B200" s="197">
        <f>+'Ark1'!C4410</f>
        <v>2024</v>
      </c>
      <c r="C200" s="197">
        <f>+'Ark1'!J4410</f>
        <v>171</v>
      </c>
      <c r="D200" s="197" t="str">
        <f>VLOOKUP(C200,RNR!$A$1:$B$29,2)</f>
        <v>Prima</v>
      </c>
      <c r="E200" s="197">
        <f>+'Ark1'!D4410</f>
        <v>9</v>
      </c>
      <c r="F200" s="197" t="str">
        <f>VLOOKUP(E200,RNR!$D$2:$E$13,2)</f>
        <v>Sep</v>
      </c>
      <c r="G200" s="88">
        <f>+'Ark1'!Q4410</f>
        <v>0</v>
      </c>
      <c r="H200" s="89">
        <f>+'Ark1'!R4410</f>
        <v>0</v>
      </c>
      <c r="I200" s="88" t="str">
        <f>IF(H200=0,"",'Ark1'!S4410)</f>
        <v/>
      </c>
      <c r="J200" s="82"/>
      <c r="K200" s="171" t="str">
        <f>IF(G200=0,"",100*H200/Måned!$G17)</f>
        <v/>
      </c>
      <c r="L200" s="82"/>
      <c r="M200" s="171" t="str">
        <f>+IF(H200=0,"",'Ark1'!AA4410)</f>
        <v/>
      </c>
      <c r="N200" s="171">
        <f>+IF(I200=0,"",'Ark1'!AB4410)</f>
        <v>0</v>
      </c>
      <c r="O200" s="246" t="str">
        <f>IF(H200=0,"",'Ark1'!W4410)</f>
        <v/>
      </c>
      <c r="P200" s="171" t="str">
        <f>IF(H200=0,"",'Ark1'!X4410)</f>
        <v/>
      </c>
      <c r="Q200" s="245"/>
      <c r="R200" s="171" t="str">
        <f>IF(H200=0,"",'Ark1'!AA4410)</f>
        <v/>
      </c>
      <c r="S200" s="171" t="str">
        <f>IF(H200=0,"",'Ark1'!AB4410)</f>
        <v/>
      </c>
      <c r="T200" s="171" t="str">
        <f>IF(H200=0,"",'Ark1'!AC4410)</f>
        <v/>
      </c>
      <c r="U200" s="82"/>
      <c r="V200" s="89" t="str">
        <f t="shared" si="16"/>
        <v/>
      </c>
      <c r="W200" s="171">
        <f>+'Ark1'!V4410</f>
        <v>0</v>
      </c>
      <c r="X200" s="221"/>
      <c r="Y200" s="89"/>
      <c r="Z200" s="171"/>
      <c r="AA200" s="171"/>
      <c r="AB200" s="225"/>
      <c r="AI200" s="89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</row>
    <row r="201" spans="1:45" s="87" customFormat="1" ht="15.6">
      <c r="A201" s="221"/>
      <c r="B201" s="197">
        <f>+'Ark1'!C4411</f>
        <v>2024</v>
      </c>
      <c r="C201" s="197">
        <f>+'Ark1'!J4411</f>
        <v>171</v>
      </c>
      <c r="D201" s="197" t="str">
        <f>VLOOKUP(C201,RNR!$A$1:$B$29,2)</f>
        <v>Prima</v>
      </c>
      <c r="E201" s="197">
        <f>+'Ark1'!D4411</f>
        <v>10</v>
      </c>
      <c r="F201" s="197" t="str">
        <f>VLOOKUP(E201,RNR!$D$2:$E$13,2)</f>
        <v>Okt</v>
      </c>
      <c r="G201" s="88">
        <f>+'Ark1'!Q4411</f>
        <v>0</v>
      </c>
      <c r="H201" s="89">
        <f>+'Ark1'!R4411</f>
        <v>0</v>
      </c>
      <c r="I201" s="88" t="str">
        <f>IF(H201=0,"",'Ark1'!S4411)</f>
        <v/>
      </c>
      <c r="J201" s="82"/>
      <c r="K201" s="171" t="str">
        <f>IF(G201=0,"",100*H201/Måned!$G18)</f>
        <v/>
      </c>
      <c r="L201" s="82"/>
      <c r="M201" s="171" t="str">
        <f>+IF(H201=0,"",'Ark1'!AA4411)</f>
        <v/>
      </c>
      <c r="N201" s="171">
        <f>+IF(I201=0,"",'Ark1'!AB4411)</f>
        <v>0</v>
      </c>
      <c r="O201" s="246" t="str">
        <f>IF(H201=0,"",'Ark1'!W4411)</f>
        <v/>
      </c>
      <c r="P201" s="171" t="str">
        <f>IF(H201=0,"",'Ark1'!X4411)</f>
        <v/>
      </c>
      <c r="Q201" s="245"/>
      <c r="R201" s="171" t="str">
        <f>IF(H201=0,"",'Ark1'!AA4411)</f>
        <v/>
      </c>
      <c r="S201" s="171" t="str">
        <f>IF(H201=0,"",'Ark1'!AB4411)</f>
        <v/>
      </c>
      <c r="T201" s="171" t="str">
        <f>IF(H201=0,"",'Ark1'!AC4411)</f>
        <v/>
      </c>
      <c r="U201" s="82"/>
      <c r="V201" s="89" t="str">
        <f t="shared" si="16"/>
        <v/>
      </c>
      <c r="W201" s="171">
        <f>+'Ark1'!V4411</f>
        <v>0</v>
      </c>
      <c r="X201" s="221"/>
      <c r="Y201" s="89"/>
      <c r="Z201" s="171"/>
      <c r="AA201" s="171"/>
      <c r="AB201" s="225"/>
      <c r="AI201" s="89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</row>
    <row r="202" spans="1:45" s="87" customFormat="1" ht="15.6">
      <c r="A202" s="221"/>
      <c r="B202" s="197">
        <f>+'Ark1'!C4412</f>
        <v>2024</v>
      </c>
      <c r="C202" s="197">
        <f>+'Ark1'!J4412</f>
        <v>171</v>
      </c>
      <c r="D202" s="197" t="str">
        <f>VLOOKUP(C202,RNR!$A$1:$B$29,2)</f>
        <v>Prima</v>
      </c>
      <c r="E202" s="197">
        <f>+'Ark1'!D4412</f>
        <v>11</v>
      </c>
      <c r="F202" s="197" t="str">
        <f>VLOOKUP(E202,RNR!$D$2:$E$13,2)</f>
        <v>Nov</v>
      </c>
      <c r="G202" s="88">
        <f>+'Ark1'!Q4412</f>
        <v>0</v>
      </c>
      <c r="H202" s="89">
        <f>+'Ark1'!R4412</f>
        <v>0</v>
      </c>
      <c r="I202" s="88" t="str">
        <f>IF(H202=0,"",'Ark1'!S4412)</f>
        <v/>
      </c>
      <c r="J202" s="82"/>
      <c r="K202" s="171" t="str">
        <f>IF(G202=0,"",100*H202/Måned!$G19)</f>
        <v/>
      </c>
      <c r="L202" s="82"/>
      <c r="M202" s="171" t="str">
        <f>+IF(H202=0,"",'Ark1'!AA4412)</f>
        <v/>
      </c>
      <c r="N202" s="171">
        <f>+IF(I202=0,"",'Ark1'!AB4412)</f>
        <v>0</v>
      </c>
      <c r="O202" s="246" t="str">
        <f>IF(H202=0,"",'Ark1'!W4412)</f>
        <v/>
      </c>
      <c r="P202" s="171" t="str">
        <f>IF(H202=0,"",'Ark1'!X4412)</f>
        <v/>
      </c>
      <c r="Q202" s="245"/>
      <c r="R202" s="171" t="str">
        <f>IF(H202=0,"",'Ark1'!AA4412)</f>
        <v/>
      </c>
      <c r="S202" s="171" t="str">
        <f>IF(H202=0,"",'Ark1'!AB4412)</f>
        <v/>
      </c>
      <c r="T202" s="171" t="str">
        <f>IF(H202=0,"",'Ark1'!AC4412)</f>
        <v/>
      </c>
      <c r="U202" s="82"/>
      <c r="V202" s="89" t="str">
        <f t="shared" si="16"/>
        <v/>
      </c>
      <c r="W202" s="171">
        <f>+'Ark1'!V4412</f>
        <v>0</v>
      </c>
      <c r="X202" s="221"/>
      <c r="Y202" s="89"/>
      <c r="Z202" s="171"/>
      <c r="AA202" s="171"/>
      <c r="AB202" s="225"/>
      <c r="AI202" s="89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</row>
    <row r="203" spans="1:45" s="87" customFormat="1" ht="15.6">
      <c r="A203" s="221"/>
      <c r="B203" s="197">
        <f>+'Ark1'!C4413</f>
        <v>2024</v>
      </c>
      <c r="C203" s="197">
        <f>+'Ark1'!J4413</f>
        <v>171</v>
      </c>
      <c r="D203" s="197" t="str">
        <f>VLOOKUP(C203,RNR!$A$1:$B$29,2)</f>
        <v>Prima</v>
      </c>
      <c r="E203" s="197">
        <f>+'Ark1'!D4413</f>
        <v>12</v>
      </c>
      <c r="F203" s="197" t="str">
        <f>VLOOKUP(E203,RNR!$D$2:$E$13,2)</f>
        <v>Des</v>
      </c>
      <c r="G203" s="88">
        <f>+'Ark1'!Q4413</f>
        <v>0</v>
      </c>
      <c r="H203" s="89">
        <f>+'Ark1'!R4413</f>
        <v>0</v>
      </c>
      <c r="I203" s="88" t="str">
        <f>IF(H203=0,"",'Ark1'!S4413)</f>
        <v/>
      </c>
      <c r="J203" s="82"/>
      <c r="K203" s="171" t="str">
        <f>IF(G203=0,"",100*H203/Måned!$G20)</f>
        <v/>
      </c>
      <c r="L203" s="82"/>
      <c r="M203" s="171" t="str">
        <f>+IF(H203=0,"",'Ark1'!AA4413)</f>
        <v/>
      </c>
      <c r="N203" s="171">
        <f>+IF(I203=0,"",'Ark1'!AB4413)</f>
        <v>0</v>
      </c>
      <c r="O203" s="246" t="str">
        <f>IF(H203=0,"",'Ark1'!W4413)</f>
        <v/>
      </c>
      <c r="P203" s="171" t="str">
        <f>IF(H203=0,"",'Ark1'!X4413)</f>
        <v/>
      </c>
      <c r="Q203" s="245"/>
      <c r="R203" s="171" t="str">
        <f>IF(H203=0,"",'Ark1'!AA4413)</f>
        <v/>
      </c>
      <c r="S203" s="171" t="str">
        <f>IF(H203=0,"",'Ark1'!AB4413)</f>
        <v/>
      </c>
      <c r="T203" s="171" t="str">
        <f>IF(H203=0,"",'Ark1'!AC4413)</f>
        <v/>
      </c>
      <c r="U203" s="82"/>
      <c r="V203" s="89" t="str">
        <f t="shared" ref="V203:V215" si="17">+(IF(H203=0,"",I203/G203))</f>
        <v/>
      </c>
      <c r="W203" s="171">
        <f>+'Ark1'!V4413</f>
        <v>0</v>
      </c>
      <c r="X203" s="221"/>
      <c r="Y203" s="89"/>
      <c r="Z203" s="171"/>
      <c r="AA203" s="171"/>
      <c r="AB203" s="225"/>
      <c r="AI203" s="89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</row>
    <row r="204" spans="1:45" s="87" customFormat="1">
      <c r="A204" s="221"/>
      <c r="B204" s="221"/>
      <c r="C204" s="221"/>
      <c r="D204" s="221"/>
      <c r="E204" s="221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21"/>
      <c r="S204" s="221"/>
      <c r="T204" s="221"/>
      <c r="U204" s="221"/>
      <c r="V204" s="221"/>
      <c r="W204" s="221"/>
      <c r="X204" s="221"/>
      <c r="Y204" s="89"/>
      <c r="Z204" s="171"/>
      <c r="AA204" s="171"/>
      <c r="AB204" s="225"/>
      <c r="AI204" s="89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</row>
    <row r="205" spans="1:45" s="87" customFormat="1" ht="15.6">
      <c r="A205" s="221"/>
      <c r="B205" s="197">
        <f>+'Ark1'!C4414</f>
        <v>2024</v>
      </c>
      <c r="C205" s="197">
        <f>+'Ark1'!J4414</f>
        <v>181</v>
      </c>
      <c r="D205" s="197" t="str">
        <f>VLOOKUP(C205,RNR!$A$1:$B$29,2)</f>
        <v>Horns</v>
      </c>
      <c r="E205" s="197">
        <f>+'Ark1'!D4414</f>
        <v>1</v>
      </c>
      <c r="F205" s="197" t="str">
        <f>VLOOKUP(E205,RNR!$D$2:$E$13,2)</f>
        <v>Jan</v>
      </c>
      <c r="G205" s="88">
        <f>+'Ark1'!Q4414</f>
        <v>3</v>
      </c>
      <c r="H205" s="89">
        <f>+'Ark1'!R4414</f>
        <v>31</v>
      </c>
      <c r="I205" s="88">
        <f>IF(H205=0,"",'Ark1'!S4414)</f>
        <v>31</v>
      </c>
      <c r="J205" s="82"/>
      <c r="K205" s="171" t="e">
        <f>IF(G205=0,"",100*H205/Måned!$G21)</f>
        <v>#DIV/0!</v>
      </c>
      <c r="L205" s="82"/>
      <c r="M205" s="171">
        <f>+IF(H205=0,"",'Ark1'!AA4414)</f>
        <v>32.168044070369298</v>
      </c>
      <c r="N205" s="171">
        <f>+IF(I205=0,"",'Ark1'!AB4414)</f>
        <v>1.0118959446036375</v>
      </c>
      <c r="O205" s="246">
        <f>IF(H205=0,"",'Ark1'!W4414)</f>
        <v>63.51612903225805</v>
      </c>
      <c r="P205" s="171">
        <f>IF(H205=0,"",'Ark1'!X4414)</f>
        <v>159.27725159892347</v>
      </c>
      <c r="Q205" s="245"/>
      <c r="R205" s="171">
        <f>IF(H205=0,"",'Ark1'!AA4414)</f>
        <v>32.168044070369298</v>
      </c>
      <c r="S205" s="171">
        <f>IF(H205=0,"",'Ark1'!AB4414)</f>
        <v>1.0118959446036375</v>
      </c>
      <c r="T205" s="171">
        <f>IF(H205=0,"",'Ark1'!AC4414)</f>
        <v>-53.148476150122384</v>
      </c>
      <c r="U205" s="82"/>
      <c r="V205" s="89">
        <f t="shared" si="17"/>
        <v>10.333333333333334</v>
      </c>
      <c r="W205" s="171">
        <f>+'Ark1'!V4414</f>
        <v>0</v>
      </c>
      <c r="X205" s="221"/>
      <c r="Y205" s="89"/>
      <c r="Z205" s="171"/>
      <c r="AA205" s="171"/>
      <c r="AB205" s="225"/>
      <c r="AI205" s="89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</row>
    <row r="206" spans="1:45" s="87" customFormat="1" ht="15.6">
      <c r="A206" s="221"/>
      <c r="B206" s="197">
        <f>+'Ark1'!C4415</f>
        <v>2024</v>
      </c>
      <c r="C206" s="197">
        <f>+'Ark1'!J4415</f>
        <v>181</v>
      </c>
      <c r="D206" s="197" t="str">
        <f>VLOOKUP(C206,RNR!$A$1:$B$29,2)</f>
        <v>Horns</v>
      </c>
      <c r="E206" s="197">
        <f>+'Ark1'!D4415</f>
        <v>2</v>
      </c>
      <c r="F206" s="197" t="str">
        <f>VLOOKUP(E206,RNR!$D$2:$E$13,2)</f>
        <v>Feb</v>
      </c>
      <c r="G206" s="88">
        <f>+'Ark1'!Q4415</f>
        <v>3</v>
      </c>
      <c r="H206" s="89">
        <f>+'Ark1'!R4415</f>
        <v>14</v>
      </c>
      <c r="I206" s="88">
        <f>IF(H206=0,"",'Ark1'!S4415)</f>
        <v>14</v>
      </c>
      <c r="J206" s="82"/>
      <c r="K206" s="171">
        <f>IF(G206=0,"",100*H206/Måned!$G10)</f>
        <v>0.76460950300382302</v>
      </c>
      <c r="L206" s="82"/>
      <c r="M206" s="171">
        <f>+IF(H206=0,"",'Ark1'!AA4415)</f>
        <v>38.378871206720405</v>
      </c>
      <c r="N206" s="171">
        <f>+IF(I206=0,"",'Ark1'!AB4415)</f>
        <v>0.61028598180863847</v>
      </c>
      <c r="O206" s="246">
        <f>IF(H206=0,"",'Ark1'!W4415)</f>
        <v>63.357142857142847</v>
      </c>
      <c r="P206" s="171">
        <f>IF(H206=0,"",'Ark1'!X4415)</f>
        <v>149.97678377960077</v>
      </c>
      <c r="Q206" s="245"/>
      <c r="R206" s="171">
        <f>IF(H206=0,"",'Ark1'!AA4415)</f>
        <v>38.378871206720405</v>
      </c>
      <c r="S206" s="171">
        <f>IF(H206=0,"",'Ark1'!AB4415)</f>
        <v>0.61028598180863847</v>
      </c>
      <c r="T206" s="171">
        <f>IF(H206=0,"",'Ark1'!AC4415)</f>
        <v>-45.879422801714313</v>
      </c>
      <c r="U206" s="82"/>
      <c r="V206" s="89">
        <f t="shared" si="17"/>
        <v>4.666666666666667</v>
      </c>
      <c r="W206" s="171">
        <f>+'Ark1'!V4415</f>
        <v>0</v>
      </c>
      <c r="X206" s="221"/>
      <c r="Y206" s="89"/>
      <c r="Z206" s="171"/>
      <c r="AA206" s="171"/>
      <c r="AB206" s="225"/>
      <c r="AI206" s="89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</row>
    <row r="207" spans="1:45" s="87" customFormat="1" ht="15.6">
      <c r="A207" s="221"/>
      <c r="B207" s="197">
        <f>+'Ark1'!C4416</f>
        <v>2024</v>
      </c>
      <c r="C207" s="197">
        <f>+'Ark1'!J4416</f>
        <v>181</v>
      </c>
      <c r="D207" s="197" t="str">
        <f>VLOOKUP(C207,RNR!$A$1:$B$29,2)</f>
        <v>Horns</v>
      </c>
      <c r="E207" s="197">
        <f>+'Ark1'!D4416</f>
        <v>3</v>
      </c>
      <c r="F207" s="197" t="str">
        <f>VLOOKUP(E207,RNR!$D$2:$E$13,2)</f>
        <v>Mar</v>
      </c>
      <c r="G207" s="88">
        <f>+'Ark1'!Q4416</f>
        <v>2</v>
      </c>
      <c r="H207" s="89">
        <f>+'Ark1'!R4416</f>
        <v>8</v>
      </c>
      <c r="I207" s="88">
        <f>IF(H207=0,"",'Ark1'!S4416)</f>
        <v>8</v>
      </c>
      <c r="J207" s="82"/>
      <c r="K207" s="171">
        <f>IF(G207=0,"",100*H207/Måned!$G11)</f>
        <v>0.49230769230769234</v>
      </c>
      <c r="L207" s="82"/>
      <c r="M207" s="171">
        <f>+IF(H207=0,"",'Ark1'!AA4416)</f>
        <v>35.346709093634203</v>
      </c>
      <c r="N207" s="171">
        <f>+IF(I207=0,"",'Ark1'!AB4416)</f>
        <v>1.3228756555322951</v>
      </c>
      <c r="O207" s="246">
        <f>IF(H207=0,"",'Ark1'!W4416)</f>
        <v>63</v>
      </c>
      <c r="P207" s="171">
        <f>IF(H207=0,"",'Ark1'!X4416)</f>
        <v>156.73076923076923</v>
      </c>
      <c r="Q207" s="245"/>
      <c r="R207" s="171">
        <f>IF(H207=0,"",'Ark1'!AA4416)</f>
        <v>35.346709093634203</v>
      </c>
      <c r="S207" s="171">
        <f>IF(H207=0,"",'Ark1'!AB4416)</f>
        <v>1.3228756555322951</v>
      </c>
      <c r="T207" s="171">
        <f>IF(H207=0,"",'Ark1'!AC4416)</f>
        <v>-50.310846217608841</v>
      </c>
      <c r="U207" s="82"/>
      <c r="V207" s="89">
        <f t="shared" si="17"/>
        <v>4</v>
      </c>
      <c r="W207" s="171">
        <f>+'Ark1'!V4416</f>
        <v>0</v>
      </c>
      <c r="X207" s="221"/>
      <c r="Y207" s="89"/>
      <c r="Z207" s="171"/>
      <c r="AA207" s="171"/>
      <c r="AB207" s="225"/>
      <c r="AI207" s="89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</row>
    <row r="208" spans="1:45" s="87" customFormat="1" ht="15.6">
      <c r="A208" s="221"/>
      <c r="B208" s="197">
        <f>+'Ark1'!C4417</f>
        <v>2024</v>
      </c>
      <c r="C208" s="197">
        <f>+'Ark1'!J4417</f>
        <v>181</v>
      </c>
      <c r="D208" s="197" t="str">
        <f>VLOOKUP(C208,RNR!$A$1:$B$29,2)</f>
        <v>Horns</v>
      </c>
      <c r="E208" s="197">
        <f>+'Ark1'!D4417</f>
        <v>4</v>
      </c>
      <c r="F208" s="197" t="str">
        <f>VLOOKUP(E208,RNR!$D$2:$E$13,2)</f>
        <v>Apr</v>
      </c>
      <c r="G208" s="88">
        <f>+'Ark1'!Q4417</f>
        <v>3</v>
      </c>
      <c r="H208" s="89">
        <f>+'Ark1'!R4417</f>
        <v>10</v>
      </c>
      <c r="I208" s="88">
        <f>IF(H208=0,"",'Ark1'!S4417)</f>
        <v>10</v>
      </c>
      <c r="J208" s="82"/>
      <c r="K208" s="171">
        <f>IF(G208=0,"",100*H208/Måned!$G12)</f>
        <v>0.67294751009421261</v>
      </c>
      <c r="L208" s="82"/>
      <c r="M208" s="171">
        <f>+IF(H208=0,"",'Ark1'!AA4417)</f>
        <v>34.525557200427642</v>
      </c>
      <c r="N208" s="171">
        <f>+IF(I208=0,"",'Ark1'!AB4417)</f>
        <v>1.0999999999999337</v>
      </c>
      <c r="O208" s="246">
        <f>IF(H208=0,"",'Ark1'!W4417)</f>
        <v>61.7</v>
      </c>
      <c r="P208" s="171">
        <f>IF(H208=0,"",'Ark1'!X4417)</f>
        <v>146.33802816901411</v>
      </c>
      <c r="Q208" s="245"/>
      <c r="R208" s="171">
        <f>IF(H208=0,"",'Ark1'!AA4417)</f>
        <v>34.525557200427642</v>
      </c>
      <c r="S208" s="171">
        <f>IF(H208=0,"",'Ark1'!AB4417)</f>
        <v>1.0999999999999337</v>
      </c>
      <c r="T208" s="171">
        <f>IF(H208=0,"",'Ark1'!AC4417)</f>
        <v>-76.646778266628814</v>
      </c>
      <c r="U208" s="82"/>
      <c r="V208" s="89">
        <f t="shared" si="17"/>
        <v>3.3333333333333335</v>
      </c>
      <c r="W208" s="171">
        <f>+'Ark1'!V4417</f>
        <v>0</v>
      </c>
      <c r="X208" s="221"/>
      <c r="Y208" s="89"/>
      <c r="Z208" s="171"/>
      <c r="AA208" s="171"/>
      <c r="AB208" s="225"/>
      <c r="AI208" s="89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</row>
    <row r="209" spans="1:45" s="87" customFormat="1" ht="15.6">
      <c r="A209" s="221"/>
      <c r="B209" s="197">
        <f>+'Ark1'!C4418</f>
        <v>2024</v>
      </c>
      <c r="C209" s="197">
        <f>+'Ark1'!J4418</f>
        <v>181</v>
      </c>
      <c r="D209" s="197" t="str">
        <f>VLOOKUP(C209,RNR!$A$1:$B$29,2)</f>
        <v>Horns</v>
      </c>
      <c r="E209" s="197">
        <f>+'Ark1'!D4418</f>
        <v>5</v>
      </c>
      <c r="F209" s="197" t="str">
        <f>VLOOKUP(E209,RNR!$D$2:$E$13,2)</f>
        <v>Mai</v>
      </c>
      <c r="G209" s="88">
        <f>+'Ark1'!Q4418</f>
        <v>0</v>
      </c>
      <c r="H209" s="89">
        <f>+'Ark1'!R4418</f>
        <v>0</v>
      </c>
      <c r="I209" s="88" t="str">
        <f>IF(H209=0,"",'Ark1'!S4418)</f>
        <v/>
      </c>
      <c r="J209" s="82"/>
      <c r="K209" s="171" t="str">
        <f>IF(G209=0,"",100*H209/Måned!$G13)</f>
        <v/>
      </c>
      <c r="L209" s="82"/>
      <c r="M209" s="171" t="str">
        <f>+IF(H209=0,"",'Ark1'!AA4418)</f>
        <v/>
      </c>
      <c r="N209" s="171">
        <f>+IF(I209=0,"",'Ark1'!AB4418)</f>
        <v>0</v>
      </c>
      <c r="O209" s="246" t="str">
        <f>IF(H209=0,"",'Ark1'!W4418)</f>
        <v/>
      </c>
      <c r="P209" s="171" t="str">
        <f>IF(H209=0,"",'Ark1'!X4418)</f>
        <v/>
      </c>
      <c r="Q209" s="245"/>
      <c r="R209" s="171" t="str">
        <f>IF(H209=0,"",'Ark1'!AA4418)</f>
        <v/>
      </c>
      <c r="S209" s="171" t="str">
        <f>IF(H209=0,"",'Ark1'!AB4418)</f>
        <v/>
      </c>
      <c r="T209" s="171" t="str">
        <f>IF(H209=0,"",'Ark1'!AC4418)</f>
        <v/>
      </c>
      <c r="U209" s="82"/>
      <c r="V209" s="89" t="str">
        <f t="shared" si="17"/>
        <v/>
      </c>
      <c r="W209" s="171">
        <f>+'Ark1'!V4418</f>
        <v>0</v>
      </c>
      <c r="X209" s="221"/>
      <c r="Y209" s="89"/>
      <c r="Z209" s="171"/>
      <c r="AA209" s="171"/>
      <c r="AB209" s="225"/>
      <c r="AI209" s="89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</row>
    <row r="210" spans="1:45" s="87" customFormat="1" ht="15.6">
      <c r="A210" s="221"/>
      <c r="B210" s="197">
        <f>+'Ark1'!C4419</f>
        <v>2024</v>
      </c>
      <c r="C210" s="197">
        <f>+'Ark1'!J4419</f>
        <v>181</v>
      </c>
      <c r="D210" s="197" t="str">
        <f>VLOOKUP(C210,RNR!$A$1:$B$29,2)</f>
        <v>Horns</v>
      </c>
      <c r="E210" s="197">
        <f>+'Ark1'!D4419</f>
        <v>6</v>
      </c>
      <c r="F210" s="197" t="str">
        <f>VLOOKUP(E210,RNR!$D$2:$E$13,2)</f>
        <v>Jun</v>
      </c>
      <c r="G210" s="88">
        <f>+'Ark1'!Q4419</f>
        <v>0</v>
      </c>
      <c r="H210" s="89">
        <f>+'Ark1'!R4419</f>
        <v>0</v>
      </c>
      <c r="I210" s="88" t="str">
        <f>IF(H210=0,"",'Ark1'!S4419)</f>
        <v/>
      </c>
      <c r="J210" s="82"/>
      <c r="K210" s="171" t="str">
        <f>IF(G210=0,"",100*H210/Måned!$G14)</f>
        <v/>
      </c>
      <c r="L210" s="82"/>
      <c r="M210" s="171" t="str">
        <f>+IF(H210=0,"",'Ark1'!AA4419)</f>
        <v/>
      </c>
      <c r="N210" s="171">
        <f>+IF(I210=0,"",'Ark1'!AB4419)</f>
        <v>0</v>
      </c>
      <c r="O210" s="246" t="str">
        <f>IF(H210=0,"",'Ark1'!W4419)</f>
        <v/>
      </c>
      <c r="P210" s="171" t="str">
        <f>IF(H210=0,"",'Ark1'!X4419)</f>
        <v/>
      </c>
      <c r="Q210" s="245"/>
      <c r="R210" s="171" t="str">
        <f>IF(H210=0,"",'Ark1'!AA4419)</f>
        <v/>
      </c>
      <c r="S210" s="171" t="str">
        <f>IF(H210=0,"",'Ark1'!AB4419)</f>
        <v/>
      </c>
      <c r="T210" s="171" t="str">
        <f>IF(H210=0,"",'Ark1'!AC4419)</f>
        <v/>
      </c>
      <c r="U210" s="82"/>
      <c r="V210" s="89" t="str">
        <f t="shared" si="17"/>
        <v/>
      </c>
      <c r="W210" s="171">
        <f>+'Ark1'!V4419</f>
        <v>0</v>
      </c>
      <c r="X210" s="221"/>
      <c r="Y210" s="89"/>
      <c r="Z210" s="171"/>
      <c r="AA210" s="171"/>
      <c r="AB210" s="225"/>
      <c r="AI210" s="89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</row>
    <row r="211" spans="1:45" s="87" customFormat="1" ht="15.6">
      <c r="A211" s="221"/>
      <c r="B211" s="197">
        <f>+'Ark1'!C4420</f>
        <v>2024</v>
      </c>
      <c r="C211" s="197">
        <f>+'Ark1'!J4420</f>
        <v>181</v>
      </c>
      <c r="D211" s="197" t="str">
        <f>VLOOKUP(C211,RNR!$A$1:$B$29,2)</f>
        <v>Horns</v>
      </c>
      <c r="E211" s="197">
        <f>+'Ark1'!D4420</f>
        <v>7</v>
      </c>
      <c r="F211" s="197" t="str">
        <f>VLOOKUP(E211,RNR!$D$2:$E$13,2)</f>
        <v>Jul</v>
      </c>
      <c r="G211" s="88">
        <f>+'Ark1'!Q4420</f>
        <v>0</v>
      </c>
      <c r="H211" s="89">
        <f>+'Ark1'!R4420</f>
        <v>0</v>
      </c>
      <c r="I211" s="88" t="str">
        <f>IF(H211=0,"",'Ark1'!S4420)</f>
        <v/>
      </c>
      <c r="J211" s="82"/>
      <c r="K211" s="171" t="str">
        <f>IF(G211=0,"",100*H211/Måned!$G15)</f>
        <v/>
      </c>
      <c r="L211" s="82"/>
      <c r="M211" s="171" t="str">
        <f>+IF(H211=0,"",'Ark1'!AA4420)</f>
        <v/>
      </c>
      <c r="N211" s="171">
        <f>+IF(I211=0,"",'Ark1'!AB4420)</f>
        <v>0</v>
      </c>
      <c r="O211" s="246" t="str">
        <f>IF(H211=0,"",'Ark1'!W4420)</f>
        <v/>
      </c>
      <c r="P211" s="171" t="str">
        <f>IF(H211=0,"",'Ark1'!X4420)</f>
        <v/>
      </c>
      <c r="Q211" s="245"/>
      <c r="R211" s="171" t="str">
        <f>IF(H211=0,"",'Ark1'!AA4420)</f>
        <v/>
      </c>
      <c r="S211" s="171" t="str">
        <f>IF(H211=0,"",'Ark1'!AB4420)</f>
        <v/>
      </c>
      <c r="T211" s="171" t="str">
        <f>IF(H211=0,"",'Ark1'!AC4420)</f>
        <v/>
      </c>
      <c r="U211" s="82"/>
      <c r="V211" s="89" t="str">
        <f t="shared" si="17"/>
        <v/>
      </c>
      <c r="W211" s="171">
        <f>+'Ark1'!V4420</f>
        <v>0</v>
      </c>
      <c r="X211" s="221"/>
      <c r="Y211" s="89"/>
      <c r="Z211" s="171"/>
      <c r="AA211" s="171"/>
      <c r="AB211" s="225"/>
      <c r="AI211" s="89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</row>
    <row r="212" spans="1:45" s="87" customFormat="1" ht="15.6">
      <c r="A212" s="221"/>
      <c r="B212" s="197">
        <f>+'Ark1'!C4421</f>
        <v>2024</v>
      </c>
      <c r="C212" s="197">
        <f>+'Ark1'!J4421</f>
        <v>181</v>
      </c>
      <c r="D212" s="197" t="str">
        <f>VLOOKUP(C212,RNR!$A$1:$B$29,2)</f>
        <v>Horns</v>
      </c>
      <c r="E212" s="197">
        <f>+'Ark1'!D4421</f>
        <v>8</v>
      </c>
      <c r="F212" s="197" t="str">
        <f>VLOOKUP(E212,RNR!$D$2:$E$13,2)</f>
        <v>Aug</v>
      </c>
      <c r="G212" s="88">
        <f>+'Ark1'!Q4421</f>
        <v>0</v>
      </c>
      <c r="H212" s="89">
        <f>+'Ark1'!R4421</f>
        <v>0</v>
      </c>
      <c r="I212" s="88" t="str">
        <f>IF(H212=0,"",'Ark1'!S4421)</f>
        <v/>
      </c>
      <c r="J212" s="82"/>
      <c r="K212" s="171" t="str">
        <f>IF(G212=0,"",100*H212/Måned!$G16)</f>
        <v/>
      </c>
      <c r="L212" s="82"/>
      <c r="M212" s="171" t="str">
        <f>+IF(H212=0,"",'Ark1'!AA4421)</f>
        <v/>
      </c>
      <c r="N212" s="171">
        <f>+IF(I212=0,"",'Ark1'!AB4421)</f>
        <v>0</v>
      </c>
      <c r="O212" s="246" t="str">
        <f>IF(H212=0,"",'Ark1'!W4421)</f>
        <v/>
      </c>
      <c r="P212" s="171" t="str">
        <f>IF(H212=0,"",'Ark1'!X4421)</f>
        <v/>
      </c>
      <c r="Q212" s="245"/>
      <c r="R212" s="171" t="str">
        <f>IF(H212=0,"",'Ark1'!AA4421)</f>
        <v/>
      </c>
      <c r="S212" s="171" t="str">
        <f>IF(H212=0,"",'Ark1'!AB4421)</f>
        <v/>
      </c>
      <c r="T212" s="171" t="str">
        <f>IF(H212=0,"",'Ark1'!AC4421)</f>
        <v/>
      </c>
      <c r="U212" s="82"/>
      <c r="V212" s="89" t="str">
        <f t="shared" si="17"/>
        <v/>
      </c>
      <c r="W212" s="171">
        <f>+'Ark1'!V4421</f>
        <v>0</v>
      </c>
      <c r="X212" s="221"/>
      <c r="Y212" s="89"/>
      <c r="Z212" s="171"/>
      <c r="AA212" s="171"/>
      <c r="AB212" s="225"/>
      <c r="AI212" s="89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</row>
    <row r="213" spans="1:45" s="87" customFormat="1" ht="15.6">
      <c r="A213" s="221"/>
      <c r="B213" s="197">
        <f>+'Ark1'!C4422</f>
        <v>2024</v>
      </c>
      <c r="C213" s="197">
        <f>+'Ark1'!J4422</f>
        <v>181</v>
      </c>
      <c r="D213" s="197" t="str">
        <f>VLOOKUP(C213,RNR!$A$1:$B$29,2)</f>
        <v>Horns</v>
      </c>
      <c r="E213" s="197">
        <f>+'Ark1'!D4422</f>
        <v>9</v>
      </c>
      <c r="F213" s="197" t="str">
        <f>VLOOKUP(E213,RNR!$D$2:$E$13,2)</f>
        <v>Sep</v>
      </c>
      <c r="G213" s="88">
        <f>+'Ark1'!Q4422</f>
        <v>0</v>
      </c>
      <c r="H213" s="89">
        <f>+'Ark1'!R4422</f>
        <v>0</v>
      </c>
      <c r="I213" s="88" t="str">
        <f>IF(H213=0,"",'Ark1'!S4422)</f>
        <v/>
      </c>
      <c r="J213" s="82"/>
      <c r="K213" s="171" t="str">
        <f>IF(G213=0,"",100*H213/Måned!$G17)</f>
        <v/>
      </c>
      <c r="L213" s="82"/>
      <c r="M213" s="171" t="str">
        <f>+IF(H213=0,"",'Ark1'!AA4422)</f>
        <v/>
      </c>
      <c r="N213" s="171">
        <f>+IF(I213=0,"",'Ark1'!AB4422)</f>
        <v>0</v>
      </c>
      <c r="O213" s="246" t="str">
        <f>IF(H213=0,"",'Ark1'!W4422)</f>
        <v/>
      </c>
      <c r="P213" s="171" t="str">
        <f>IF(H213=0,"",'Ark1'!X4422)</f>
        <v/>
      </c>
      <c r="Q213" s="245"/>
      <c r="R213" s="171" t="str">
        <f>IF(H213=0,"",'Ark1'!AA4422)</f>
        <v/>
      </c>
      <c r="S213" s="171" t="str">
        <f>IF(H213=0,"",'Ark1'!AB4422)</f>
        <v/>
      </c>
      <c r="T213" s="171" t="str">
        <f>IF(H213=0,"",'Ark1'!AC4422)</f>
        <v/>
      </c>
      <c r="U213" s="82"/>
      <c r="V213" s="89" t="str">
        <f t="shared" si="17"/>
        <v/>
      </c>
      <c r="W213" s="171">
        <f>+'Ark1'!V4422</f>
        <v>0</v>
      </c>
      <c r="X213" s="221"/>
      <c r="Y213" s="89"/>
      <c r="Z213" s="171"/>
      <c r="AA213" s="171"/>
      <c r="AB213" s="225"/>
      <c r="AI213" s="89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</row>
    <row r="214" spans="1:45" s="87" customFormat="1" ht="15.6">
      <c r="A214" s="221"/>
      <c r="B214" s="197">
        <f>+'Ark1'!C4423</f>
        <v>2024</v>
      </c>
      <c r="C214" s="197">
        <f>+'Ark1'!J4423</f>
        <v>181</v>
      </c>
      <c r="D214" s="197" t="str">
        <f>VLOOKUP(C214,RNR!$A$1:$B$29,2)</f>
        <v>Horns</v>
      </c>
      <c r="E214" s="197">
        <f>+'Ark1'!D4423</f>
        <v>10</v>
      </c>
      <c r="F214" s="197" t="str">
        <f>VLOOKUP(E214,RNR!$D$2:$E$13,2)</f>
        <v>Okt</v>
      </c>
      <c r="G214" s="88">
        <f>+'Ark1'!Q4423</f>
        <v>0</v>
      </c>
      <c r="H214" s="89">
        <f>+'Ark1'!R4423</f>
        <v>0</v>
      </c>
      <c r="I214" s="88" t="str">
        <f>IF(H214=0,"",'Ark1'!S4423)</f>
        <v/>
      </c>
      <c r="J214" s="82"/>
      <c r="K214" s="171" t="str">
        <f>IF(G214=0,"",100*H214/Måned!$G18)</f>
        <v/>
      </c>
      <c r="L214" s="82"/>
      <c r="M214" s="171" t="str">
        <f>+IF(H214=0,"",'Ark1'!AA4423)</f>
        <v/>
      </c>
      <c r="N214" s="171">
        <f>+IF(I214=0,"",'Ark1'!AB4423)</f>
        <v>0</v>
      </c>
      <c r="O214" s="246" t="str">
        <f>IF(H214=0,"",'Ark1'!W4423)</f>
        <v/>
      </c>
      <c r="P214" s="171" t="str">
        <f>IF(H214=0,"",'Ark1'!X4423)</f>
        <v/>
      </c>
      <c r="Q214" s="245"/>
      <c r="R214" s="171" t="str">
        <f>IF(H214=0,"",'Ark1'!AA4423)</f>
        <v/>
      </c>
      <c r="S214" s="171" t="str">
        <f>IF(H214=0,"",'Ark1'!AB4423)</f>
        <v/>
      </c>
      <c r="T214" s="171" t="str">
        <f>IF(H214=0,"",'Ark1'!AC4423)</f>
        <v/>
      </c>
      <c r="U214" s="82"/>
      <c r="V214" s="89" t="str">
        <f t="shared" si="17"/>
        <v/>
      </c>
      <c r="W214" s="171">
        <f>+'Ark1'!V4423</f>
        <v>0</v>
      </c>
      <c r="X214" s="221"/>
      <c r="Y214" s="89"/>
      <c r="Z214" s="171"/>
      <c r="AA214" s="171"/>
      <c r="AB214" s="225"/>
      <c r="AI214" s="89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</row>
    <row r="215" spans="1:45" s="87" customFormat="1" ht="15.6">
      <c r="A215" s="221"/>
      <c r="B215" s="197">
        <f>+'Ark1'!C4424</f>
        <v>2024</v>
      </c>
      <c r="C215" s="197">
        <f>+'Ark1'!J4424</f>
        <v>181</v>
      </c>
      <c r="D215" s="197" t="str">
        <f>VLOOKUP(C215,RNR!$A$1:$B$29,2)</f>
        <v>Horns</v>
      </c>
      <c r="E215" s="197">
        <f>+'Ark1'!D4424</f>
        <v>11</v>
      </c>
      <c r="F215" s="197" t="str">
        <f>VLOOKUP(E215,RNR!$D$2:$E$13,2)</f>
        <v>Nov</v>
      </c>
      <c r="G215" s="88">
        <f>+'Ark1'!Q4424</f>
        <v>0</v>
      </c>
      <c r="H215" s="89">
        <f>+'Ark1'!R4424</f>
        <v>0</v>
      </c>
      <c r="I215" s="88" t="str">
        <f>IF(H215=0,"",'Ark1'!S4424)</f>
        <v/>
      </c>
      <c r="J215" s="82"/>
      <c r="K215" s="171" t="str">
        <f>IF(G215=0,"",100*H215/Måned!$G19)</f>
        <v/>
      </c>
      <c r="L215" s="82"/>
      <c r="M215" s="171" t="str">
        <f>+IF(H215=0,"",'Ark1'!AA4424)</f>
        <v/>
      </c>
      <c r="N215" s="171">
        <f>+IF(I215=0,"",'Ark1'!AB4424)</f>
        <v>0</v>
      </c>
      <c r="O215" s="246" t="str">
        <f>IF(H215=0,"",'Ark1'!W4424)</f>
        <v/>
      </c>
      <c r="P215" s="171" t="str">
        <f>IF(H215=0,"",'Ark1'!X4424)</f>
        <v/>
      </c>
      <c r="Q215" s="245"/>
      <c r="R215" s="171" t="str">
        <f>IF(H215=0,"",'Ark1'!AA4424)</f>
        <v/>
      </c>
      <c r="S215" s="171" t="str">
        <f>IF(H215=0,"",'Ark1'!AB4424)</f>
        <v/>
      </c>
      <c r="T215" s="171" t="str">
        <f>IF(H215=0,"",'Ark1'!AC4424)</f>
        <v/>
      </c>
      <c r="U215" s="82"/>
      <c r="V215" s="89" t="str">
        <f t="shared" si="17"/>
        <v/>
      </c>
      <c r="W215" s="171">
        <f>+'Ark1'!V4424</f>
        <v>0</v>
      </c>
      <c r="X215" s="221"/>
      <c r="Y215" s="89"/>
      <c r="Z215" s="171"/>
      <c r="AA215" s="171"/>
      <c r="AB215" s="225"/>
      <c r="AI215" s="89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</row>
    <row r="216" spans="1:45" s="87" customFormat="1" ht="15.6">
      <c r="A216" s="221"/>
      <c r="B216" s="197">
        <f>+'Ark1'!C4425</f>
        <v>2024</v>
      </c>
      <c r="C216" s="197">
        <f>+'Ark1'!J4425</f>
        <v>181</v>
      </c>
      <c r="D216" s="197" t="str">
        <f>VLOOKUP(C216,RNR!$A$1:$B$29,2)</f>
        <v>Horns</v>
      </c>
      <c r="E216" s="197">
        <f>+'Ark1'!D4425</f>
        <v>12</v>
      </c>
      <c r="F216" s="197" t="str">
        <f>VLOOKUP(E216,RNR!$D$2:$E$13,2)</f>
        <v>Des</v>
      </c>
      <c r="G216" s="88">
        <f>+'Ark1'!Q4425</f>
        <v>0</v>
      </c>
      <c r="H216" s="89">
        <f>+'Ark1'!R4425</f>
        <v>0</v>
      </c>
      <c r="I216" s="88" t="str">
        <f>IF(H216=0,"",'Ark1'!S4425)</f>
        <v/>
      </c>
      <c r="J216" s="82"/>
      <c r="K216" s="171" t="str">
        <f>IF(G216=0,"",100*H216/Måned!$G20)</f>
        <v/>
      </c>
      <c r="L216" s="82"/>
      <c r="M216" s="171" t="str">
        <f>+IF(H216=0,"",'Ark1'!AA4425)</f>
        <v/>
      </c>
      <c r="N216" s="171">
        <f>+IF(I216=0,"",'Ark1'!AB4425)</f>
        <v>0</v>
      </c>
      <c r="O216" s="246" t="str">
        <f>IF(H216=0,"",'Ark1'!W4425)</f>
        <v/>
      </c>
      <c r="P216" s="171" t="str">
        <f>IF(H216=0,"",'Ark1'!X4425)</f>
        <v/>
      </c>
      <c r="Q216" s="245"/>
      <c r="R216" s="171" t="str">
        <f>IF(H216=0,"",'Ark1'!AA4425)</f>
        <v/>
      </c>
      <c r="S216" s="171" t="str">
        <f>IF(H216=0,"",'Ark1'!AB4425)</f>
        <v/>
      </c>
      <c r="T216" s="171" t="str">
        <f>IF(H216=0,"",'Ark1'!AC4425)</f>
        <v/>
      </c>
      <c r="U216" s="82"/>
      <c r="V216" s="89" t="str">
        <f t="shared" ref="V216:V228" si="18">+(IF(H216=0,"",I216/G216))</f>
        <v/>
      </c>
      <c r="W216" s="171">
        <f>+'Ark1'!V4425</f>
        <v>0</v>
      </c>
      <c r="X216" s="221"/>
      <c r="Y216" s="89"/>
      <c r="Z216" s="171"/>
      <c r="AA216" s="171"/>
      <c r="AB216" s="225"/>
      <c r="AI216" s="89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</row>
    <row r="217" spans="1:45" s="87" customFormat="1">
      <c r="A217" s="221"/>
      <c r="B217" s="221"/>
      <c r="C217" s="221"/>
      <c r="D217" s="221"/>
      <c r="E217" s="221"/>
      <c r="F217" s="221"/>
      <c r="G217" s="221"/>
      <c r="H217" s="221"/>
      <c r="I217" s="221"/>
      <c r="J217" s="221"/>
      <c r="K217" s="221"/>
      <c r="L217" s="221"/>
      <c r="M217" s="221"/>
      <c r="N217" s="221"/>
      <c r="O217" s="221"/>
      <c r="P217" s="221"/>
      <c r="Q217" s="221"/>
      <c r="R217" s="221"/>
      <c r="S217" s="221"/>
      <c r="T217" s="221"/>
      <c r="U217" s="221"/>
      <c r="V217" s="221"/>
      <c r="W217" s="221"/>
      <c r="X217" s="221"/>
      <c r="Y217" s="89"/>
      <c r="Z217" s="171"/>
      <c r="AA217" s="171"/>
      <c r="AB217" s="225"/>
      <c r="AI217" s="89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</row>
    <row r="218" spans="1:45" s="87" customFormat="1" ht="15.6">
      <c r="A218" s="221"/>
      <c r="B218" s="197">
        <f>+'Ark1'!C4426</f>
        <v>2024</v>
      </c>
      <c r="C218" s="197">
        <f>+'Ark1'!J4426</f>
        <v>470</v>
      </c>
      <c r="D218" s="197" t="str">
        <f>VLOOKUP(C218,RNR!$A$1:$B$29,2)</f>
        <v>Jens Eide</v>
      </c>
      <c r="E218" s="197">
        <f>+'Ark1'!D4426</f>
        <v>1</v>
      </c>
      <c r="F218" s="197" t="str">
        <f>VLOOKUP(E218,RNR!$D$2:$E$13,2)</f>
        <v>Jan</v>
      </c>
      <c r="G218" s="88">
        <f>+'Ark1'!Q4426</f>
        <v>5</v>
      </c>
      <c r="H218" s="89">
        <f>+'Ark1'!R4426</f>
        <v>19</v>
      </c>
      <c r="I218" s="88">
        <f>IF(H218=0,"",'Ark1'!S4426)</f>
        <v>19</v>
      </c>
      <c r="J218" s="82"/>
      <c r="K218" s="171" t="e">
        <f>IF(G218=0,"",100*H218/Måned!$G21)</f>
        <v>#DIV/0!</v>
      </c>
      <c r="L218" s="82"/>
      <c r="M218" s="171">
        <f>+IF(H218=0,"",'Ark1'!AA4426)</f>
        <v>40.224381740762674</v>
      </c>
      <c r="N218" s="171">
        <f>+IF(I218=0,"",'Ark1'!AB4426)</f>
        <v>6.737253276926082</v>
      </c>
      <c r="O218" s="246">
        <f>IF(H218=0,"",'Ark1'!W4426)</f>
        <v>53.368421052631589</v>
      </c>
      <c r="P218" s="171">
        <f>IF(H218=0,"",'Ark1'!X4426)</f>
        <v>185.94400410560525</v>
      </c>
      <c r="Q218" s="245"/>
      <c r="R218" s="171">
        <f>IF(H218=0,"",'Ark1'!AA4426)</f>
        <v>40.224381740762674</v>
      </c>
      <c r="S218" s="171">
        <f>IF(H218=0,"",'Ark1'!AB4426)</f>
        <v>6.737253276926082</v>
      </c>
      <c r="T218" s="171">
        <f>IF(H218=0,"",'Ark1'!AC4426)</f>
        <v>-65.35951185237235</v>
      </c>
      <c r="U218" s="82"/>
      <c r="V218" s="89">
        <f t="shared" si="18"/>
        <v>3.8</v>
      </c>
      <c r="W218" s="171">
        <f>+'Ark1'!V4426</f>
        <v>6.5789473684210513</v>
      </c>
      <c r="X218" s="221"/>
      <c r="Y218" s="89"/>
      <c r="Z218" s="171"/>
      <c r="AA218" s="171"/>
      <c r="AB218" s="225"/>
      <c r="AI218" s="89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</row>
    <row r="219" spans="1:45" s="87" customFormat="1" ht="15.6">
      <c r="A219" s="221"/>
      <c r="B219" s="197">
        <f>+'Ark1'!C4427</f>
        <v>2024</v>
      </c>
      <c r="C219" s="197">
        <f>+'Ark1'!J4427</f>
        <v>470</v>
      </c>
      <c r="D219" s="197" t="str">
        <f>VLOOKUP(C219,RNR!$A$1:$B$29,2)</f>
        <v>Jens Eide</v>
      </c>
      <c r="E219" s="197">
        <f>+'Ark1'!D4427</f>
        <v>2</v>
      </c>
      <c r="F219" s="197" t="str">
        <f>VLOOKUP(E219,RNR!$D$2:$E$13,2)</f>
        <v>Feb</v>
      </c>
      <c r="G219" s="88">
        <f>+'Ark1'!Q4427</f>
        <v>4</v>
      </c>
      <c r="H219" s="89">
        <f>+'Ark1'!R4427</f>
        <v>27</v>
      </c>
      <c r="I219" s="88">
        <f>IF(H219=0,"",'Ark1'!S4427)</f>
        <v>27</v>
      </c>
      <c r="J219" s="82"/>
      <c r="K219" s="171">
        <f>IF(G219=0,"",100*H219/Måned!$G10)</f>
        <v>1.4746040415073731</v>
      </c>
      <c r="L219" s="82"/>
      <c r="M219" s="171">
        <f>+IF(H219=0,"",'Ark1'!AA4427)</f>
        <v>38.863439644672333</v>
      </c>
      <c r="N219" s="171">
        <f>+IF(I219=0,"",'Ark1'!AB4427)</f>
        <v>5.3505380932684847</v>
      </c>
      <c r="O219" s="246">
        <f>IF(H219=0,"",'Ark1'!W4427)</f>
        <v>56.962962962962976</v>
      </c>
      <c r="P219" s="171">
        <f>IF(H219=0,"",'Ark1'!X4427)</f>
        <v>174.37502507925035</v>
      </c>
      <c r="Q219" s="245"/>
      <c r="R219" s="171">
        <f>IF(H219=0,"",'Ark1'!AA4427)</f>
        <v>38.863439644672333</v>
      </c>
      <c r="S219" s="171">
        <f>IF(H219=0,"",'Ark1'!AB4427)</f>
        <v>5.3505380932684847</v>
      </c>
      <c r="T219" s="171">
        <f>IF(H219=0,"",'Ark1'!AC4427)</f>
        <v>-85.297835459047775</v>
      </c>
      <c r="U219" s="82"/>
      <c r="V219" s="89">
        <f t="shared" si="18"/>
        <v>6.75</v>
      </c>
      <c r="W219" s="171">
        <f>+'Ark1'!V4427</f>
        <v>8</v>
      </c>
      <c r="X219" s="221"/>
      <c r="Y219" s="89"/>
      <c r="Z219" s="171"/>
      <c r="AA219" s="171"/>
      <c r="AB219" s="225"/>
      <c r="AI219" s="89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</row>
    <row r="220" spans="1:45" s="87" customFormat="1" ht="15.6">
      <c r="A220" s="221"/>
      <c r="B220" s="197">
        <f>+'Ark1'!C4428</f>
        <v>2024</v>
      </c>
      <c r="C220" s="197">
        <f>+'Ark1'!J4428</f>
        <v>470</v>
      </c>
      <c r="D220" s="197" t="str">
        <f>VLOOKUP(C220,RNR!$A$1:$B$29,2)</f>
        <v>Jens Eide</v>
      </c>
      <c r="E220" s="197">
        <f>+'Ark1'!D4428</f>
        <v>3</v>
      </c>
      <c r="F220" s="197" t="str">
        <f>VLOOKUP(E220,RNR!$D$2:$E$13,2)</f>
        <v>Mar</v>
      </c>
      <c r="G220" s="88">
        <f>+'Ark1'!Q4428</f>
        <v>8</v>
      </c>
      <c r="H220" s="89">
        <f>+'Ark1'!R4428</f>
        <v>60</v>
      </c>
      <c r="I220" s="88">
        <f>IF(H220=0,"",'Ark1'!S4428)</f>
        <v>60</v>
      </c>
      <c r="J220" s="82"/>
      <c r="K220" s="171">
        <f>IF(G220=0,"",100*H220/Måned!$G11)</f>
        <v>3.6923076923076925</v>
      </c>
      <c r="L220" s="82"/>
      <c r="M220" s="171">
        <f>+IF(H220=0,"",'Ark1'!AA4428)</f>
        <v>40.085202970949915</v>
      </c>
      <c r="N220" s="171">
        <f>+IF(I220=0,"",'Ark1'!AB4428)</f>
        <v>6.6418496419797295</v>
      </c>
      <c r="O220" s="246">
        <f>IF(H220=0,"",'Ark1'!W4428)</f>
        <v>54.45</v>
      </c>
      <c r="P220" s="171">
        <f>IF(H220=0,"",'Ark1'!X4428)</f>
        <v>200.57602022390753</v>
      </c>
      <c r="Q220" s="245"/>
      <c r="R220" s="171">
        <f>IF(H220=0,"",'Ark1'!AA4428)</f>
        <v>40.085202970949915</v>
      </c>
      <c r="S220" s="171">
        <f>IF(H220=0,"",'Ark1'!AB4428)</f>
        <v>6.6418496419797295</v>
      </c>
      <c r="T220" s="171">
        <f>IF(H220=0,"",'Ark1'!AC4428)</f>
        <v>-79.147637320927714</v>
      </c>
      <c r="U220" s="82"/>
      <c r="V220" s="89">
        <f t="shared" si="18"/>
        <v>7.5</v>
      </c>
      <c r="W220" s="171">
        <f>+'Ark1'!V4428</f>
        <v>7.3166666666666655</v>
      </c>
      <c r="X220" s="221"/>
      <c r="Y220" s="89"/>
      <c r="Z220" s="171"/>
      <c r="AA220" s="171"/>
      <c r="AB220" s="225"/>
      <c r="AI220" s="89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</row>
    <row r="221" spans="1:45" s="87" customFormat="1" ht="15.6">
      <c r="A221" s="221"/>
      <c r="B221" s="197">
        <f>+'Ark1'!C4429</f>
        <v>2024</v>
      </c>
      <c r="C221" s="197">
        <f>+'Ark1'!J4429</f>
        <v>470</v>
      </c>
      <c r="D221" s="197" t="str">
        <f>VLOOKUP(C221,RNR!$A$1:$B$29,2)</f>
        <v>Jens Eide</v>
      </c>
      <c r="E221" s="197">
        <f>+'Ark1'!D4429</f>
        <v>4</v>
      </c>
      <c r="F221" s="197" t="str">
        <f>VLOOKUP(E221,RNR!$D$2:$E$13,2)</f>
        <v>Apr</v>
      </c>
      <c r="G221" s="88">
        <f>+'Ark1'!Q4429</f>
        <v>6</v>
      </c>
      <c r="H221" s="89">
        <f>+'Ark1'!R4429</f>
        <v>36</v>
      </c>
      <c r="I221" s="88">
        <f>IF(H221=0,"",'Ark1'!S4429)</f>
        <v>36</v>
      </c>
      <c r="J221" s="82"/>
      <c r="K221" s="171">
        <f>IF(G221=0,"",100*H221/Måned!$G12)</f>
        <v>2.4226110363391657</v>
      </c>
      <c r="L221" s="82"/>
      <c r="M221" s="171">
        <f>+IF(H221=0,"",'Ark1'!AA4429)</f>
        <v>50.530565252046969</v>
      </c>
      <c r="N221" s="171">
        <f>+IF(I221=0,"",'Ark1'!AB4429)</f>
        <v>7.681145747868606</v>
      </c>
      <c r="O221" s="246">
        <f>IF(H221=0,"",'Ark1'!W4429)</f>
        <v>55.33333333333335</v>
      </c>
      <c r="P221" s="171">
        <f>IF(H221=0,"",'Ark1'!X4429)</f>
        <v>184.55519441434936</v>
      </c>
      <c r="Q221" s="245"/>
      <c r="R221" s="171">
        <f>IF(H221=0,"",'Ark1'!AA4429)</f>
        <v>50.530565252046969</v>
      </c>
      <c r="S221" s="171">
        <f>IF(H221=0,"",'Ark1'!AB4429)</f>
        <v>7.681145747868606</v>
      </c>
      <c r="T221" s="171">
        <f>IF(H221=0,"",'Ark1'!AC4429)</f>
        <v>-88.241121836297182</v>
      </c>
      <c r="U221" s="82"/>
      <c r="V221" s="89">
        <f t="shared" si="18"/>
        <v>6</v>
      </c>
      <c r="W221" s="171">
        <f>+'Ark1'!V4429</f>
        <v>3.8888888888888888</v>
      </c>
      <c r="X221" s="221"/>
      <c r="Y221" s="89"/>
      <c r="Z221" s="171"/>
      <c r="AA221" s="171"/>
      <c r="AB221" s="225"/>
      <c r="AI221" s="89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</row>
    <row r="222" spans="1:45" s="87" customFormat="1" ht="15.6">
      <c r="A222" s="221"/>
      <c r="B222" s="197">
        <f>+'Ark1'!C4430</f>
        <v>2024</v>
      </c>
      <c r="C222" s="197">
        <f>+'Ark1'!J4430</f>
        <v>470</v>
      </c>
      <c r="D222" s="197" t="str">
        <f>VLOOKUP(C222,RNR!$A$1:$B$29,2)</f>
        <v>Jens Eide</v>
      </c>
      <c r="E222" s="197">
        <f>+'Ark1'!D4430</f>
        <v>5</v>
      </c>
      <c r="F222" s="197" t="str">
        <f>VLOOKUP(E222,RNR!$D$2:$E$13,2)</f>
        <v>Mai</v>
      </c>
      <c r="G222" s="88">
        <f>+'Ark1'!Q4430</f>
        <v>0</v>
      </c>
      <c r="H222" s="89">
        <f>+'Ark1'!R4430</f>
        <v>0</v>
      </c>
      <c r="I222" s="88" t="str">
        <f>IF(H222=0,"",'Ark1'!S4430)</f>
        <v/>
      </c>
      <c r="J222" s="82"/>
      <c r="K222" s="171" t="str">
        <f>IF(G222=0,"",100*H222/Måned!$G13)</f>
        <v/>
      </c>
      <c r="L222" s="82"/>
      <c r="M222" s="171" t="str">
        <f>+IF(H222=0,"",'Ark1'!AA4430)</f>
        <v/>
      </c>
      <c r="N222" s="171">
        <f>+IF(I222=0,"",'Ark1'!AB4430)</f>
        <v>0</v>
      </c>
      <c r="O222" s="246" t="str">
        <f>IF(H222=0,"",'Ark1'!W4430)</f>
        <v/>
      </c>
      <c r="P222" s="171" t="str">
        <f>IF(H222=0,"",'Ark1'!X4430)</f>
        <v/>
      </c>
      <c r="Q222" s="245"/>
      <c r="R222" s="171" t="str">
        <f>IF(H222=0,"",'Ark1'!AA4430)</f>
        <v/>
      </c>
      <c r="S222" s="171" t="str">
        <f>IF(H222=0,"",'Ark1'!AB4430)</f>
        <v/>
      </c>
      <c r="T222" s="171" t="str">
        <f>IF(H222=0,"",'Ark1'!AC4430)</f>
        <v/>
      </c>
      <c r="U222" s="82"/>
      <c r="V222" s="89" t="str">
        <f t="shared" si="18"/>
        <v/>
      </c>
      <c r="W222" s="171">
        <f>+'Ark1'!V4430</f>
        <v>0</v>
      </c>
      <c r="X222" s="221"/>
      <c r="Y222" s="89"/>
      <c r="Z222" s="171"/>
      <c r="AA222" s="171"/>
      <c r="AB222" s="225"/>
      <c r="AI222" s="89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</row>
    <row r="223" spans="1:45" s="87" customFormat="1" ht="15.6">
      <c r="A223" s="221"/>
      <c r="B223" s="197">
        <f>+'Ark1'!C4431</f>
        <v>2024</v>
      </c>
      <c r="C223" s="197">
        <f>+'Ark1'!J4431</f>
        <v>470</v>
      </c>
      <c r="D223" s="197" t="str">
        <f>VLOOKUP(C223,RNR!$A$1:$B$29,2)</f>
        <v>Jens Eide</v>
      </c>
      <c r="E223" s="197">
        <f>+'Ark1'!D4431</f>
        <v>6</v>
      </c>
      <c r="F223" s="197" t="str">
        <f>VLOOKUP(E223,RNR!$D$2:$E$13,2)</f>
        <v>Jun</v>
      </c>
      <c r="G223" s="88">
        <f>+'Ark1'!Q4431</f>
        <v>0</v>
      </c>
      <c r="H223" s="89">
        <f>+'Ark1'!R4431</f>
        <v>0</v>
      </c>
      <c r="I223" s="88" t="str">
        <f>IF(H223=0,"",'Ark1'!S4431)</f>
        <v/>
      </c>
      <c r="J223" s="82"/>
      <c r="K223" s="171" t="str">
        <f>IF(G223=0,"",100*H223/Måned!$G14)</f>
        <v/>
      </c>
      <c r="L223" s="82"/>
      <c r="M223" s="171" t="str">
        <f>+IF(H223=0,"",'Ark1'!AA4431)</f>
        <v/>
      </c>
      <c r="N223" s="171">
        <f>+IF(I223=0,"",'Ark1'!AB4431)</f>
        <v>0</v>
      </c>
      <c r="O223" s="246" t="str">
        <f>IF(H223=0,"",'Ark1'!W4431)</f>
        <v/>
      </c>
      <c r="P223" s="171" t="str">
        <f>IF(H223=0,"",'Ark1'!X4431)</f>
        <v/>
      </c>
      <c r="Q223" s="245"/>
      <c r="R223" s="171" t="str">
        <f>IF(H223=0,"",'Ark1'!AA4431)</f>
        <v/>
      </c>
      <c r="S223" s="171" t="str">
        <f>IF(H223=0,"",'Ark1'!AB4431)</f>
        <v/>
      </c>
      <c r="T223" s="171" t="str">
        <f>IF(H223=0,"",'Ark1'!AC4431)</f>
        <v/>
      </c>
      <c r="U223" s="82"/>
      <c r="V223" s="89" t="str">
        <f t="shared" si="18"/>
        <v/>
      </c>
      <c r="W223" s="171">
        <f>+'Ark1'!V4431</f>
        <v>0</v>
      </c>
      <c r="X223" s="221"/>
      <c r="Y223" s="89"/>
      <c r="Z223" s="171"/>
      <c r="AA223" s="171"/>
      <c r="AB223" s="225"/>
      <c r="AI223" s="89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</row>
    <row r="224" spans="1:45" s="87" customFormat="1" ht="15.6">
      <c r="A224" s="221"/>
      <c r="B224" s="197">
        <f>+'Ark1'!C4432</f>
        <v>2024</v>
      </c>
      <c r="C224" s="197">
        <f>+'Ark1'!J4432</f>
        <v>470</v>
      </c>
      <c r="D224" s="197" t="str">
        <f>VLOOKUP(C224,RNR!$A$1:$B$29,2)</f>
        <v>Jens Eide</v>
      </c>
      <c r="E224" s="197">
        <f>+'Ark1'!D4432</f>
        <v>7</v>
      </c>
      <c r="F224" s="197" t="str">
        <f>VLOOKUP(E224,RNR!$D$2:$E$13,2)</f>
        <v>Jul</v>
      </c>
      <c r="G224" s="88">
        <f>+'Ark1'!Q4432</f>
        <v>0</v>
      </c>
      <c r="H224" s="89">
        <f>+'Ark1'!R4432</f>
        <v>0</v>
      </c>
      <c r="I224" s="88" t="str">
        <f>IF(H224=0,"",'Ark1'!S4432)</f>
        <v/>
      </c>
      <c r="J224" s="82"/>
      <c r="K224" s="171" t="str">
        <f>IF(G224=0,"",100*H224/Måned!$G15)</f>
        <v/>
      </c>
      <c r="L224" s="82"/>
      <c r="M224" s="171" t="str">
        <f>+IF(H224=0,"",'Ark1'!AA4432)</f>
        <v/>
      </c>
      <c r="N224" s="171">
        <f>+IF(I224=0,"",'Ark1'!AB4432)</f>
        <v>0</v>
      </c>
      <c r="O224" s="246" t="str">
        <f>IF(H224=0,"",'Ark1'!W4432)</f>
        <v/>
      </c>
      <c r="P224" s="171" t="str">
        <f>IF(H224=0,"",'Ark1'!X4432)</f>
        <v/>
      </c>
      <c r="Q224" s="245"/>
      <c r="R224" s="171" t="str">
        <f>IF(H224=0,"",'Ark1'!AA4432)</f>
        <v/>
      </c>
      <c r="S224" s="171" t="str">
        <f>IF(H224=0,"",'Ark1'!AB4432)</f>
        <v/>
      </c>
      <c r="T224" s="171" t="str">
        <f>IF(H224=0,"",'Ark1'!AC4432)</f>
        <v/>
      </c>
      <c r="U224" s="82"/>
      <c r="V224" s="89" t="str">
        <f t="shared" si="18"/>
        <v/>
      </c>
      <c r="W224" s="171">
        <f>+'Ark1'!V4432</f>
        <v>0</v>
      </c>
      <c r="X224" s="221"/>
      <c r="Y224" s="89"/>
      <c r="Z224" s="171"/>
      <c r="AA224" s="171"/>
      <c r="AB224" s="225"/>
      <c r="AI224" s="89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</row>
    <row r="225" spans="1:45" s="87" customFormat="1" ht="15.6">
      <c r="A225" s="221"/>
      <c r="B225" s="197">
        <f>+'Ark1'!C4433</f>
        <v>2024</v>
      </c>
      <c r="C225" s="197">
        <f>+'Ark1'!J4433</f>
        <v>470</v>
      </c>
      <c r="D225" s="197" t="str">
        <f>VLOOKUP(C225,RNR!$A$1:$B$29,2)</f>
        <v>Jens Eide</v>
      </c>
      <c r="E225" s="197">
        <f>+'Ark1'!D4433</f>
        <v>8</v>
      </c>
      <c r="F225" s="197" t="str">
        <f>VLOOKUP(E225,RNR!$D$2:$E$13,2)</f>
        <v>Aug</v>
      </c>
      <c r="G225" s="88">
        <f>+'Ark1'!Q4433</f>
        <v>0</v>
      </c>
      <c r="H225" s="89">
        <f>+'Ark1'!R4433</f>
        <v>0</v>
      </c>
      <c r="I225" s="88" t="str">
        <f>IF(H225=0,"",'Ark1'!S4433)</f>
        <v/>
      </c>
      <c r="J225" s="82"/>
      <c r="K225" s="171" t="str">
        <f>IF(G225=0,"",100*H225/Måned!$G16)</f>
        <v/>
      </c>
      <c r="L225" s="82"/>
      <c r="M225" s="171" t="str">
        <f>+IF(H225=0,"",'Ark1'!AA4433)</f>
        <v/>
      </c>
      <c r="N225" s="171">
        <f>+IF(I225=0,"",'Ark1'!AB4433)</f>
        <v>0</v>
      </c>
      <c r="O225" s="246" t="str">
        <f>IF(H225=0,"",'Ark1'!W4433)</f>
        <v/>
      </c>
      <c r="P225" s="171" t="str">
        <f>IF(H225=0,"",'Ark1'!X4433)</f>
        <v/>
      </c>
      <c r="Q225" s="245"/>
      <c r="R225" s="171" t="str">
        <f>IF(H225=0,"",'Ark1'!AA4433)</f>
        <v/>
      </c>
      <c r="S225" s="171" t="str">
        <f>IF(H225=0,"",'Ark1'!AB4433)</f>
        <v/>
      </c>
      <c r="T225" s="171" t="str">
        <f>IF(H225=0,"",'Ark1'!AC4433)</f>
        <v/>
      </c>
      <c r="U225" s="82"/>
      <c r="V225" s="89" t="str">
        <f t="shared" si="18"/>
        <v/>
      </c>
      <c r="W225" s="171">
        <f>+'Ark1'!V4433</f>
        <v>0</v>
      </c>
      <c r="X225" s="221"/>
      <c r="Y225" s="89"/>
      <c r="Z225" s="171"/>
      <c r="AA225" s="171"/>
      <c r="AB225" s="225"/>
      <c r="AI225" s="89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</row>
    <row r="226" spans="1:45" s="87" customFormat="1" ht="15.6">
      <c r="A226" s="221"/>
      <c r="B226" s="197">
        <f>+'Ark1'!C4434</f>
        <v>2024</v>
      </c>
      <c r="C226" s="197">
        <f>+'Ark1'!J4434</f>
        <v>470</v>
      </c>
      <c r="D226" s="197" t="str">
        <f>VLOOKUP(C226,RNR!$A$1:$B$29,2)</f>
        <v>Jens Eide</v>
      </c>
      <c r="E226" s="197">
        <f>+'Ark1'!D4434</f>
        <v>9</v>
      </c>
      <c r="F226" s="197" t="str">
        <f>VLOOKUP(E226,RNR!$D$2:$E$13,2)</f>
        <v>Sep</v>
      </c>
      <c r="G226" s="88">
        <f>+'Ark1'!Q4434</f>
        <v>0</v>
      </c>
      <c r="H226" s="89">
        <f>+'Ark1'!R4434</f>
        <v>0</v>
      </c>
      <c r="I226" s="88" t="str">
        <f>IF(H226=0,"",'Ark1'!S4434)</f>
        <v/>
      </c>
      <c r="J226" s="82"/>
      <c r="K226" s="171" t="str">
        <f>IF(G226=0,"",100*H226/Måned!$G17)</f>
        <v/>
      </c>
      <c r="L226" s="82"/>
      <c r="M226" s="171" t="str">
        <f>+IF(H226=0,"",'Ark1'!AA4434)</f>
        <v/>
      </c>
      <c r="N226" s="171">
        <f>+IF(I226=0,"",'Ark1'!AB4434)</f>
        <v>0</v>
      </c>
      <c r="O226" s="246" t="str">
        <f>IF(H226=0,"",'Ark1'!W4434)</f>
        <v/>
      </c>
      <c r="P226" s="171" t="str">
        <f>IF(H226=0,"",'Ark1'!X4434)</f>
        <v/>
      </c>
      <c r="Q226" s="245"/>
      <c r="R226" s="171" t="str">
        <f>IF(H226=0,"",'Ark1'!AA4434)</f>
        <v/>
      </c>
      <c r="S226" s="171" t="str">
        <f>IF(H226=0,"",'Ark1'!AB4434)</f>
        <v/>
      </c>
      <c r="T226" s="171" t="str">
        <f>IF(H226=0,"",'Ark1'!AC4434)</f>
        <v/>
      </c>
      <c r="U226" s="82"/>
      <c r="V226" s="89" t="str">
        <f t="shared" si="18"/>
        <v/>
      </c>
      <c r="W226" s="171">
        <f>+'Ark1'!V4434</f>
        <v>0</v>
      </c>
      <c r="X226" s="221"/>
      <c r="Y226" s="89"/>
      <c r="Z226" s="171"/>
      <c r="AA226" s="171"/>
      <c r="AB226" s="225"/>
      <c r="AI226" s="89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</row>
    <row r="227" spans="1:45" s="87" customFormat="1" ht="15.6">
      <c r="A227" s="221"/>
      <c r="B227" s="197">
        <f>+'Ark1'!C4435</f>
        <v>2024</v>
      </c>
      <c r="C227" s="197">
        <f>+'Ark1'!J4435</f>
        <v>470</v>
      </c>
      <c r="D227" s="197" t="str">
        <f>VLOOKUP(C227,RNR!$A$1:$B$29,2)</f>
        <v>Jens Eide</v>
      </c>
      <c r="E227" s="197">
        <f>+'Ark1'!D4435</f>
        <v>10</v>
      </c>
      <c r="F227" s="197" t="str">
        <f>VLOOKUP(E227,RNR!$D$2:$E$13,2)</f>
        <v>Okt</v>
      </c>
      <c r="G227" s="88">
        <f>+'Ark1'!Q4435</f>
        <v>0</v>
      </c>
      <c r="H227" s="89">
        <f>+'Ark1'!R4435</f>
        <v>0</v>
      </c>
      <c r="I227" s="88" t="str">
        <f>IF(H227=0,"",'Ark1'!S4435)</f>
        <v/>
      </c>
      <c r="J227" s="82"/>
      <c r="K227" s="171" t="str">
        <f>IF(G227=0,"",100*H227/Måned!$G18)</f>
        <v/>
      </c>
      <c r="L227" s="82"/>
      <c r="M227" s="171" t="str">
        <f>+IF(H227=0,"",'Ark1'!AA4435)</f>
        <v/>
      </c>
      <c r="N227" s="171">
        <f>+IF(I227=0,"",'Ark1'!AB4435)</f>
        <v>0</v>
      </c>
      <c r="O227" s="246" t="str">
        <f>IF(H227=0,"",'Ark1'!W4435)</f>
        <v/>
      </c>
      <c r="P227" s="171" t="str">
        <f>IF(H227=0,"",'Ark1'!X4435)</f>
        <v/>
      </c>
      <c r="Q227" s="245"/>
      <c r="R227" s="171" t="str">
        <f>IF(H227=0,"",'Ark1'!AA4435)</f>
        <v/>
      </c>
      <c r="S227" s="171" t="str">
        <f>IF(H227=0,"",'Ark1'!AB4435)</f>
        <v/>
      </c>
      <c r="T227" s="171" t="str">
        <f>IF(H227=0,"",'Ark1'!AC4435)</f>
        <v/>
      </c>
      <c r="U227" s="82"/>
      <c r="V227" s="89" t="str">
        <f t="shared" si="18"/>
        <v/>
      </c>
      <c r="W227" s="171">
        <f>+'Ark1'!V4435</f>
        <v>0</v>
      </c>
      <c r="X227" s="221"/>
      <c r="Y227" s="89"/>
      <c r="Z227" s="171"/>
      <c r="AA227" s="171"/>
      <c r="AB227" s="225"/>
      <c r="AI227" s="89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</row>
    <row r="228" spans="1:45" s="87" customFormat="1" ht="15.6">
      <c r="A228" s="221"/>
      <c r="B228" s="197">
        <f>+'Ark1'!C4436</f>
        <v>2024</v>
      </c>
      <c r="C228" s="197">
        <f>+'Ark1'!J4436</f>
        <v>470</v>
      </c>
      <c r="D228" s="197" t="str">
        <f>VLOOKUP(C228,RNR!$A$1:$B$29,2)</f>
        <v>Jens Eide</v>
      </c>
      <c r="E228" s="197">
        <f>+'Ark1'!D4436</f>
        <v>11</v>
      </c>
      <c r="F228" s="197" t="str">
        <f>VLOOKUP(E228,RNR!$D$2:$E$13,2)</f>
        <v>Nov</v>
      </c>
      <c r="G228" s="88">
        <f>+'Ark1'!Q4436</f>
        <v>0</v>
      </c>
      <c r="H228" s="89">
        <f>+'Ark1'!R4436</f>
        <v>0</v>
      </c>
      <c r="I228" s="88" t="str">
        <f>IF(H228=0,"",'Ark1'!S4436)</f>
        <v/>
      </c>
      <c r="J228" s="82"/>
      <c r="K228" s="171" t="str">
        <f>IF(G228=0,"",100*H228/Måned!$G19)</f>
        <v/>
      </c>
      <c r="L228" s="82"/>
      <c r="M228" s="171" t="str">
        <f>+IF(H228=0,"",'Ark1'!AA4436)</f>
        <v/>
      </c>
      <c r="N228" s="171">
        <f>+IF(I228=0,"",'Ark1'!AB4436)</f>
        <v>0</v>
      </c>
      <c r="O228" s="246" t="str">
        <f>IF(H228=0,"",'Ark1'!W4436)</f>
        <v/>
      </c>
      <c r="P228" s="171" t="str">
        <f>IF(H228=0,"",'Ark1'!X4436)</f>
        <v/>
      </c>
      <c r="Q228" s="245"/>
      <c r="R228" s="171" t="str">
        <f>IF(H228=0,"",'Ark1'!AA4436)</f>
        <v/>
      </c>
      <c r="S228" s="171" t="str">
        <f>IF(H228=0,"",'Ark1'!AB4436)</f>
        <v/>
      </c>
      <c r="T228" s="171" t="str">
        <f>IF(H228=0,"",'Ark1'!AC4436)</f>
        <v/>
      </c>
      <c r="U228" s="82"/>
      <c r="V228" s="89" t="str">
        <f t="shared" si="18"/>
        <v/>
      </c>
      <c r="W228" s="171">
        <f>+'Ark1'!V4436</f>
        <v>0</v>
      </c>
      <c r="X228" s="221"/>
      <c r="Y228" s="89"/>
      <c r="Z228" s="171"/>
      <c r="AA228" s="171"/>
      <c r="AB228" s="225"/>
      <c r="AI228" s="89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</row>
    <row r="229" spans="1:45" s="87" customFormat="1" ht="15.6">
      <c r="A229" s="221"/>
      <c r="B229" s="197">
        <f>+'Ark1'!C4437</f>
        <v>2024</v>
      </c>
      <c r="C229" s="197">
        <f>+'Ark1'!J4437</f>
        <v>470</v>
      </c>
      <c r="D229" s="197" t="str">
        <f>VLOOKUP(C229,RNR!$A$1:$B$29,2)</f>
        <v>Jens Eide</v>
      </c>
      <c r="E229" s="197">
        <f>+'Ark1'!D4437</f>
        <v>12</v>
      </c>
      <c r="F229" s="197" t="str">
        <f>VLOOKUP(E229,RNR!$D$2:$E$13,2)</f>
        <v>Des</v>
      </c>
      <c r="G229" s="88">
        <f>+'Ark1'!Q4437</f>
        <v>0</v>
      </c>
      <c r="H229" s="89">
        <f>+'Ark1'!R4437</f>
        <v>0</v>
      </c>
      <c r="I229" s="88" t="str">
        <f>IF(H229=0,"",'Ark1'!S4437)</f>
        <v/>
      </c>
      <c r="J229" s="82"/>
      <c r="K229" s="171" t="str">
        <f>IF(G229=0,"",100*H229/Måned!$G20)</f>
        <v/>
      </c>
      <c r="L229" s="82"/>
      <c r="M229" s="171" t="str">
        <f>+IF(H229=0,"",'Ark1'!AA4437)</f>
        <v/>
      </c>
      <c r="N229" s="171">
        <f>+IF(I229=0,"",'Ark1'!AB4437)</f>
        <v>0</v>
      </c>
      <c r="O229" s="246" t="str">
        <f>IF(H229=0,"",'Ark1'!W4437)</f>
        <v/>
      </c>
      <c r="P229" s="171" t="str">
        <f>IF(H229=0,"",'Ark1'!X4437)</f>
        <v/>
      </c>
      <c r="Q229" s="245"/>
      <c r="R229" s="171" t="str">
        <f>IF(H229=0,"",'Ark1'!AA4437)</f>
        <v/>
      </c>
      <c r="S229" s="171" t="str">
        <f>IF(H229=0,"",'Ark1'!AB4437)</f>
        <v/>
      </c>
      <c r="T229" s="171" t="str">
        <f>IF(H229=0,"",'Ark1'!AC4437)</f>
        <v/>
      </c>
      <c r="U229" s="82"/>
      <c r="V229" s="89" t="str">
        <f t="shared" ref="V229:V242" si="19">+(IF(H229=0,"",I229/G229))</f>
        <v/>
      </c>
      <c r="W229" s="171">
        <f>+'Ark1'!V4437</f>
        <v>0</v>
      </c>
      <c r="X229" s="221"/>
      <c r="Y229" s="89"/>
      <c r="Z229" s="171"/>
      <c r="AA229" s="171"/>
      <c r="AB229" s="225"/>
      <c r="AI229" s="89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</row>
    <row r="230" spans="1:45" s="87" customFormat="1">
      <c r="A230" s="221"/>
      <c r="B230" s="221"/>
      <c r="C230" s="221"/>
      <c r="D230" s="221"/>
      <c r="E230" s="221"/>
      <c r="F230" s="221"/>
      <c r="G230" s="221"/>
      <c r="H230" s="221"/>
      <c r="I230" s="221"/>
      <c r="J230" s="221"/>
      <c r="K230" s="221"/>
      <c r="L230" s="221"/>
      <c r="M230" s="221"/>
      <c r="N230" s="221"/>
      <c r="O230" s="221"/>
      <c r="P230" s="221"/>
      <c r="Q230" s="221"/>
      <c r="R230" s="221"/>
      <c r="S230" s="221"/>
      <c r="T230" s="221"/>
      <c r="U230" s="221"/>
      <c r="V230" s="221"/>
      <c r="W230" s="221"/>
      <c r="X230" s="221"/>
      <c r="Y230" s="89"/>
      <c r="Z230" s="171"/>
      <c r="AA230" s="171"/>
      <c r="AB230" s="225"/>
      <c r="AI230" s="89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</row>
    <row r="231" spans="1:45" s="87" customFormat="1" ht="15.6">
      <c r="A231" s="221"/>
      <c r="B231" s="197">
        <f>+'Ark1'!C4438</f>
        <v>2024</v>
      </c>
      <c r="C231" s="197">
        <f>+'Ark1'!J4438</f>
        <v>643</v>
      </c>
      <c r="D231" s="197" t="str">
        <f>VLOOKUP(C231,RNR!$A$1:$B$29,2)</f>
        <v>Bjerka</v>
      </c>
      <c r="E231" s="197">
        <f>+'Ark1'!D4438</f>
        <v>1</v>
      </c>
      <c r="F231" s="197" t="str">
        <f>VLOOKUP(E231,RNR!$D$2:$E$13,2)</f>
        <v>Jan</v>
      </c>
      <c r="G231" s="88">
        <f>+'Ark1'!Q4438</f>
        <v>0</v>
      </c>
      <c r="H231" s="89">
        <f>+'Ark1'!R4438</f>
        <v>0</v>
      </c>
      <c r="I231" s="88" t="str">
        <f>IF(H231=0,"",'Ark1'!S4438)</f>
        <v/>
      </c>
      <c r="J231" s="82"/>
      <c r="K231" s="171" t="str">
        <f>IF(G231=0,"",100*H231/Måned!$G21)</f>
        <v/>
      </c>
      <c r="L231" s="82"/>
      <c r="M231" s="171" t="str">
        <f>+IF(H231=0,"",'Ark1'!AA4438)</f>
        <v/>
      </c>
      <c r="N231" s="171">
        <f>+IF(I231=0,"",'Ark1'!AB4438)</f>
        <v>0</v>
      </c>
      <c r="O231" s="246" t="str">
        <f>IF(H231=0,"",'Ark1'!W4438)</f>
        <v/>
      </c>
      <c r="P231" s="171" t="str">
        <f>IF(H231=0,"",'Ark1'!X4438)</f>
        <v/>
      </c>
      <c r="Q231" s="245"/>
      <c r="R231" s="171" t="str">
        <f>IF(H231=0,"",'Ark1'!AA4438)</f>
        <v/>
      </c>
      <c r="S231" s="171" t="str">
        <f>IF(H231=0,"",'Ark1'!AB4438)</f>
        <v/>
      </c>
      <c r="T231" s="171" t="str">
        <f>IF(H231=0,"",'Ark1'!AC4438)</f>
        <v/>
      </c>
      <c r="U231" s="82"/>
      <c r="V231" s="89" t="str">
        <f t="shared" si="19"/>
        <v/>
      </c>
      <c r="W231" s="171">
        <f>+'Ark1'!V4438</f>
        <v>0</v>
      </c>
      <c r="X231" s="221"/>
      <c r="Y231" s="89"/>
      <c r="Z231" s="171"/>
      <c r="AA231" s="171"/>
      <c r="AB231" s="225"/>
      <c r="AI231" s="89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</row>
    <row r="232" spans="1:45" s="87" customFormat="1" ht="15.6">
      <c r="A232" s="221"/>
      <c r="B232" s="197">
        <f>+'Ark1'!C4439</f>
        <v>2024</v>
      </c>
      <c r="C232" s="197">
        <f>+'Ark1'!J4439</f>
        <v>643</v>
      </c>
      <c r="D232" s="197" t="str">
        <f>VLOOKUP(C232,RNR!$A$1:$B$29,2)</f>
        <v>Bjerka</v>
      </c>
      <c r="E232" s="197">
        <f>+'Ark1'!D4439</f>
        <v>2</v>
      </c>
      <c r="F232" s="197" t="str">
        <f>VLOOKUP(E232,RNR!$D$2:$E$13,2)</f>
        <v>Feb</v>
      </c>
      <c r="G232" s="88">
        <f>+'Ark1'!Q4439</f>
        <v>0</v>
      </c>
      <c r="H232" s="89">
        <f>+'Ark1'!R4439</f>
        <v>0</v>
      </c>
      <c r="I232" s="88" t="str">
        <f>IF(H232=0,"",'Ark1'!S4439)</f>
        <v/>
      </c>
      <c r="J232" s="82"/>
      <c r="K232" s="171" t="str">
        <f>IF(G232=0,"",100*H232/Måned!$G12)</f>
        <v/>
      </c>
      <c r="L232" s="82"/>
      <c r="M232" s="171" t="str">
        <f>+IF(H232=0,"",'Ark1'!AA4439)</f>
        <v/>
      </c>
      <c r="N232" s="171">
        <f>+IF(I232=0,"",'Ark1'!AB4439)</f>
        <v>0</v>
      </c>
      <c r="O232" s="246" t="str">
        <f>IF(H232=0,"",'Ark1'!W4439)</f>
        <v/>
      </c>
      <c r="P232" s="171" t="str">
        <f>IF(H232=0,"",'Ark1'!X4439)</f>
        <v/>
      </c>
      <c r="Q232" s="245"/>
      <c r="R232" s="171" t="str">
        <f>IF(H232=0,"",'Ark1'!AA4439)</f>
        <v/>
      </c>
      <c r="S232" s="171" t="str">
        <f>IF(H232=0,"",'Ark1'!AB4439)</f>
        <v/>
      </c>
      <c r="T232" s="171" t="str">
        <f>IF(H232=0,"",'Ark1'!AC4439)</f>
        <v/>
      </c>
      <c r="U232" s="82"/>
      <c r="V232" s="89" t="str">
        <f t="shared" si="19"/>
        <v/>
      </c>
      <c r="W232" s="171">
        <f>+'Ark1'!V4439</f>
        <v>0</v>
      </c>
      <c r="X232" s="221"/>
      <c r="Y232" s="89"/>
      <c r="Z232" s="171"/>
      <c r="AA232" s="171"/>
      <c r="AB232" s="225"/>
      <c r="AI232" s="89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</row>
    <row r="233" spans="1:45" s="87" customFormat="1" ht="15.6">
      <c r="A233" s="221"/>
      <c r="B233" s="197">
        <f>+'Ark1'!C4440</f>
        <v>2024</v>
      </c>
      <c r="C233" s="197">
        <f>+'Ark1'!J4440</f>
        <v>643</v>
      </c>
      <c r="D233" s="197" t="str">
        <f>VLOOKUP(C233,RNR!$A$1:$B$29,2)</f>
        <v>Bjerka</v>
      </c>
      <c r="E233" s="197">
        <f>+'Ark1'!D4440</f>
        <v>3</v>
      </c>
      <c r="F233" s="197" t="str">
        <f>VLOOKUP(E233,RNR!$D$2:$E$13,2)</f>
        <v>Mar</v>
      </c>
      <c r="G233" s="88">
        <f>+'Ark1'!Q4440</f>
        <v>0</v>
      </c>
      <c r="H233" s="89">
        <f>+'Ark1'!R4440</f>
        <v>0</v>
      </c>
      <c r="I233" s="88" t="str">
        <f>IF(H233=0,"",'Ark1'!S4440)</f>
        <v/>
      </c>
      <c r="J233" s="82"/>
      <c r="K233" s="171" t="str">
        <f>IF(G233=0,"",100*H233/Måned!$G13)</f>
        <v/>
      </c>
      <c r="L233" s="82"/>
      <c r="M233" s="171" t="str">
        <f>+IF(H233=0,"",'Ark1'!AA4440)</f>
        <v/>
      </c>
      <c r="N233" s="171">
        <f>+IF(I233=0,"",'Ark1'!AB4440)</f>
        <v>0</v>
      </c>
      <c r="O233" s="246" t="str">
        <f>IF(H233=0,"",'Ark1'!W4440)</f>
        <v/>
      </c>
      <c r="P233" s="171" t="str">
        <f>IF(H233=0,"",'Ark1'!X4440)</f>
        <v/>
      </c>
      <c r="Q233" s="245"/>
      <c r="R233" s="171" t="str">
        <f>IF(H233=0,"",'Ark1'!AA4440)</f>
        <v/>
      </c>
      <c r="S233" s="171" t="str">
        <f>IF(H233=0,"",'Ark1'!AB4440)</f>
        <v/>
      </c>
      <c r="T233" s="171" t="str">
        <f>IF(H233=0,"",'Ark1'!AC4440)</f>
        <v/>
      </c>
      <c r="U233" s="82"/>
      <c r="V233" s="89" t="str">
        <f t="shared" si="19"/>
        <v/>
      </c>
      <c r="W233" s="171">
        <f>+'Ark1'!V4440</f>
        <v>0</v>
      </c>
      <c r="X233" s="221"/>
      <c r="Y233" s="89"/>
      <c r="Z233" s="171"/>
      <c r="AA233" s="171"/>
      <c r="AB233" s="225"/>
      <c r="AI233" s="89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</row>
    <row r="234" spans="1:45" s="87" customFormat="1" ht="15.6">
      <c r="A234" s="221"/>
      <c r="B234" s="197">
        <f>+'Ark1'!C4441</f>
        <v>2024</v>
      </c>
      <c r="C234" s="197">
        <f>+'Ark1'!J4441</f>
        <v>643</v>
      </c>
      <c r="D234" s="197" t="str">
        <f>VLOOKUP(C234,RNR!$A$1:$B$29,2)</f>
        <v>Bjerka</v>
      </c>
      <c r="E234" s="197">
        <f>+'Ark1'!D4441</f>
        <v>4</v>
      </c>
      <c r="F234" s="197" t="str">
        <f>VLOOKUP(E234,RNR!$D$2:$E$13,2)</f>
        <v>Apr</v>
      </c>
      <c r="G234" s="88">
        <f>+'Ark1'!Q4441</f>
        <v>0</v>
      </c>
      <c r="H234" s="89">
        <f>+'Ark1'!R4441</f>
        <v>0</v>
      </c>
      <c r="I234" s="88" t="str">
        <f>IF(H234=0,"",'Ark1'!S4441)</f>
        <v/>
      </c>
      <c r="J234" s="82"/>
      <c r="K234" s="171" t="str">
        <f>IF(G234=0,"",100*H234/Måned!$G14)</f>
        <v/>
      </c>
      <c r="L234" s="82"/>
      <c r="M234" s="171" t="str">
        <f>+IF(H234=0,"",'Ark1'!AA4441)</f>
        <v/>
      </c>
      <c r="N234" s="171">
        <f>+IF(I234=0,"",'Ark1'!AB4441)</f>
        <v>0</v>
      </c>
      <c r="O234" s="246" t="str">
        <f>IF(H234=0,"",'Ark1'!W4441)</f>
        <v/>
      </c>
      <c r="P234" s="171" t="str">
        <f>IF(H234=0,"",'Ark1'!X4441)</f>
        <v/>
      </c>
      <c r="Q234" s="245"/>
      <c r="R234" s="171" t="str">
        <f>IF(H234=0,"",'Ark1'!AA4441)</f>
        <v/>
      </c>
      <c r="S234" s="171" t="str">
        <f>IF(H234=0,"",'Ark1'!AB4441)</f>
        <v/>
      </c>
      <c r="T234" s="171" t="str">
        <f>IF(H234=0,"",'Ark1'!AC4441)</f>
        <v/>
      </c>
      <c r="U234" s="82"/>
      <c r="V234" s="89" t="str">
        <f t="shared" si="19"/>
        <v/>
      </c>
      <c r="W234" s="171">
        <f>+'Ark1'!V4441</f>
        <v>0</v>
      </c>
      <c r="X234" s="221"/>
      <c r="Y234" s="89"/>
      <c r="Z234" s="171"/>
      <c r="AA234" s="171"/>
      <c r="AB234" s="225"/>
      <c r="AI234" s="89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</row>
    <row r="235" spans="1:45" s="87" customFormat="1" ht="15.6">
      <c r="A235" s="221"/>
      <c r="B235" s="197">
        <f>+'Ark1'!C4442</f>
        <v>2024</v>
      </c>
      <c r="C235" s="197">
        <f>+'Ark1'!J4442</f>
        <v>643</v>
      </c>
      <c r="D235" s="197" t="str">
        <f>VLOOKUP(C235,RNR!$A$1:$B$29,2)</f>
        <v>Bjerka</v>
      </c>
      <c r="E235" s="197">
        <f>+'Ark1'!D4442</f>
        <v>5</v>
      </c>
      <c r="F235" s="197" t="str">
        <f>VLOOKUP(E235,RNR!$D$2:$E$13,2)</f>
        <v>Mai</v>
      </c>
      <c r="G235" s="88">
        <f>+'Ark1'!Q4442</f>
        <v>0</v>
      </c>
      <c r="H235" s="89">
        <f>+'Ark1'!R4442</f>
        <v>0</v>
      </c>
      <c r="I235" s="88" t="str">
        <f>IF(H235=0,"",'Ark1'!S4442)</f>
        <v/>
      </c>
      <c r="J235" s="82"/>
      <c r="K235" s="171" t="str">
        <f>IF(G235=0,"",100*H235/Måned!$G15)</f>
        <v/>
      </c>
      <c r="L235" s="82"/>
      <c r="M235" s="171" t="str">
        <f>+IF(H235=0,"",'Ark1'!AA4442)</f>
        <v/>
      </c>
      <c r="N235" s="171">
        <f>+IF(I235=0,"",'Ark1'!AB4442)</f>
        <v>0</v>
      </c>
      <c r="O235" s="246" t="str">
        <f>IF(H235=0,"",'Ark1'!W4442)</f>
        <v/>
      </c>
      <c r="P235" s="171" t="str">
        <f>IF(H235=0,"",'Ark1'!X4442)</f>
        <v/>
      </c>
      <c r="Q235" s="245"/>
      <c r="R235" s="171" t="str">
        <f>IF(H235=0,"",'Ark1'!AA4442)</f>
        <v/>
      </c>
      <c r="S235" s="171" t="str">
        <f>IF(H235=0,"",'Ark1'!AB4442)</f>
        <v/>
      </c>
      <c r="T235" s="171" t="str">
        <f>IF(H235=0,"",'Ark1'!AC4442)</f>
        <v/>
      </c>
      <c r="U235" s="82"/>
      <c r="V235" s="89" t="str">
        <f t="shared" si="19"/>
        <v/>
      </c>
      <c r="W235" s="171">
        <f>+'Ark1'!V4442</f>
        <v>0</v>
      </c>
      <c r="X235" s="221"/>
      <c r="Y235" s="89"/>
      <c r="Z235" s="171"/>
      <c r="AA235" s="171"/>
      <c r="AB235" s="225"/>
      <c r="AI235" s="89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</row>
    <row r="236" spans="1:45" s="87" customFormat="1" ht="15.6">
      <c r="A236" s="221"/>
      <c r="B236" s="197">
        <f>+'Ark1'!C4443</f>
        <v>2024</v>
      </c>
      <c r="C236" s="197">
        <f>+'Ark1'!J4443</f>
        <v>643</v>
      </c>
      <c r="D236" s="197" t="str">
        <f>VLOOKUP(C236,RNR!$A$1:$B$29,2)</f>
        <v>Bjerka</v>
      </c>
      <c r="E236" s="197">
        <f>+'Ark1'!D4443</f>
        <v>6</v>
      </c>
      <c r="F236" s="197" t="str">
        <f>VLOOKUP(E236,RNR!$D$2:$E$13,2)</f>
        <v>Jun</v>
      </c>
      <c r="G236" s="88">
        <f>+'Ark1'!Q4443</f>
        <v>0</v>
      </c>
      <c r="H236" s="89">
        <f>+'Ark1'!R4443</f>
        <v>0</v>
      </c>
      <c r="I236" s="88" t="str">
        <f>IF(H236=0,"",'Ark1'!S4443)</f>
        <v/>
      </c>
      <c r="J236" s="82"/>
      <c r="K236" s="171" t="str">
        <f>IF(G236=0,"",100*H236/Måned!$G16)</f>
        <v/>
      </c>
      <c r="L236" s="82"/>
      <c r="M236" s="171" t="str">
        <f>+IF(H236=0,"",'Ark1'!AA4443)</f>
        <v/>
      </c>
      <c r="N236" s="171">
        <f>+IF(I236=0,"",'Ark1'!AB4443)</f>
        <v>0</v>
      </c>
      <c r="O236" s="246" t="str">
        <f>IF(H236=0,"",'Ark1'!W4443)</f>
        <v/>
      </c>
      <c r="P236" s="171" t="str">
        <f>IF(H236=0,"",'Ark1'!X4443)</f>
        <v/>
      </c>
      <c r="Q236" s="245"/>
      <c r="R236" s="171" t="str">
        <f>IF(H236=0,"",'Ark1'!AA4443)</f>
        <v/>
      </c>
      <c r="S236" s="171" t="str">
        <f>IF(H236=0,"",'Ark1'!AB4443)</f>
        <v/>
      </c>
      <c r="T236" s="171" t="str">
        <f>IF(H236=0,"",'Ark1'!AC4443)</f>
        <v/>
      </c>
      <c r="U236" s="82"/>
      <c r="V236" s="89" t="str">
        <f t="shared" si="19"/>
        <v/>
      </c>
      <c r="W236" s="171">
        <f>+'Ark1'!V4443</f>
        <v>0</v>
      </c>
      <c r="X236" s="221"/>
      <c r="Y236" s="89"/>
      <c r="Z236" s="171"/>
      <c r="AA236" s="171"/>
      <c r="AB236" s="225"/>
      <c r="AI236" s="89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</row>
    <row r="237" spans="1:45" s="87" customFormat="1" ht="15.6">
      <c r="A237" s="221"/>
      <c r="B237" s="197">
        <f>+'Ark1'!C4444</f>
        <v>2024</v>
      </c>
      <c r="C237" s="197">
        <f>+'Ark1'!J4444</f>
        <v>643</v>
      </c>
      <c r="D237" s="197" t="str">
        <f>VLOOKUP(C237,RNR!$A$1:$B$29,2)</f>
        <v>Bjerka</v>
      </c>
      <c r="E237" s="197">
        <f>+'Ark1'!D4444</f>
        <v>7</v>
      </c>
      <c r="F237" s="197" t="str">
        <f>VLOOKUP(E237,RNR!$D$2:$E$13,2)</f>
        <v>Jul</v>
      </c>
      <c r="G237" s="88">
        <f>+'Ark1'!Q4444</f>
        <v>0</v>
      </c>
      <c r="H237" s="89">
        <f>+'Ark1'!R4444</f>
        <v>0</v>
      </c>
      <c r="I237" s="88" t="str">
        <f>IF(H237=0,"",'Ark1'!S4444)</f>
        <v/>
      </c>
      <c r="J237" s="82"/>
      <c r="K237" s="171" t="str">
        <f>IF(G237=0,"",100*H237/Måned!$G17)</f>
        <v/>
      </c>
      <c r="L237" s="82"/>
      <c r="M237" s="171" t="str">
        <f>+IF(H237=0,"",'Ark1'!AA4444)</f>
        <v/>
      </c>
      <c r="N237" s="171">
        <f>+IF(I237=0,"",'Ark1'!AB4444)</f>
        <v>0</v>
      </c>
      <c r="O237" s="246" t="str">
        <f>IF(H237=0,"",'Ark1'!W4444)</f>
        <v/>
      </c>
      <c r="P237" s="171" t="str">
        <f>IF(H237=0,"",'Ark1'!X4444)</f>
        <v/>
      </c>
      <c r="Q237" s="245"/>
      <c r="R237" s="171" t="str">
        <f>IF(H237=0,"",'Ark1'!AA4444)</f>
        <v/>
      </c>
      <c r="S237" s="171" t="str">
        <f>IF(H237=0,"",'Ark1'!AB4444)</f>
        <v/>
      </c>
      <c r="T237" s="171" t="str">
        <f>IF(H237=0,"",'Ark1'!AC4444)</f>
        <v/>
      </c>
      <c r="U237" s="82"/>
      <c r="V237" s="89" t="str">
        <f t="shared" si="19"/>
        <v/>
      </c>
      <c r="W237" s="171">
        <f>+'Ark1'!V4444</f>
        <v>0</v>
      </c>
      <c r="X237" s="221"/>
      <c r="Y237" s="89"/>
      <c r="Z237" s="171"/>
      <c r="AA237" s="171"/>
      <c r="AB237" s="225"/>
      <c r="AI237" s="89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</row>
    <row r="238" spans="1:45" s="87" customFormat="1" ht="15.6">
      <c r="A238" s="221"/>
      <c r="B238" s="197">
        <f>+'Ark1'!C4445</f>
        <v>2024</v>
      </c>
      <c r="C238" s="197">
        <f>+'Ark1'!J4445</f>
        <v>643</v>
      </c>
      <c r="D238" s="197" t="str">
        <f>VLOOKUP(C238,RNR!$A$1:$B$29,2)</f>
        <v>Bjerka</v>
      </c>
      <c r="E238" s="197">
        <f>+'Ark1'!D4445</f>
        <v>8</v>
      </c>
      <c r="F238" s="197" t="str">
        <f>VLOOKUP(E238,RNR!$D$2:$E$13,2)</f>
        <v>Aug</v>
      </c>
      <c r="G238" s="88">
        <f>+'Ark1'!Q4445</f>
        <v>0</v>
      </c>
      <c r="H238" s="89">
        <f>+'Ark1'!R4445</f>
        <v>0</v>
      </c>
      <c r="I238" s="88" t="str">
        <f>IF(H238=0,"",'Ark1'!S4445)</f>
        <v/>
      </c>
      <c r="J238" s="82"/>
      <c r="K238" s="171" t="str">
        <f>IF(G238=0,"",100*H238/Måned!$G18)</f>
        <v/>
      </c>
      <c r="L238" s="82"/>
      <c r="M238" s="171" t="str">
        <f>+IF(H238=0,"",'Ark1'!AA4445)</f>
        <v/>
      </c>
      <c r="N238" s="171">
        <f>+IF(I238=0,"",'Ark1'!AB4445)</f>
        <v>0</v>
      </c>
      <c r="O238" s="246" t="str">
        <f>IF(H238=0,"",'Ark1'!W4445)</f>
        <v/>
      </c>
      <c r="P238" s="171" t="str">
        <f>IF(H238=0,"",'Ark1'!X4445)</f>
        <v/>
      </c>
      <c r="Q238" s="245"/>
      <c r="R238" s="171" t="str">
        <f>IF(H238=0,"",'Ark1'!AA4445)</f>
        <v/>
      </c>
      <c r="S238" s="171" t="str">
        <f>IF(H238=0,"",'Ark1'!AB4445)</f>
        <v/>
      </c>
      <c r="T238" s="171" t="str">
        <f>IF(H238=0,"",'Ark1'!AC4445)</f>
        <v/>
      </c>
      <c r="U238" s="82"/>
      <c r="V238" s="89" t="str">
        <f t="shared" si="19"/>
        <v/>
      </c>
      <c r="W238" s="171">
        <f>+'Ark1'!V4445</f>
        <v>0</v>
      </c>
      <c r="X238" s="221"/>
      <c r="Y238" s="89"/>
      <c r="Z238" s="171"/>
      <c r="AA238" s="171"/>
      <c r="AB238" s="225"/>
      <c r="AI238" s="89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</row>
    <row r="239" spans="1:45" s="87" customFormat="1" ht="15.6">
      <c r="A239" s="221"/>
      <c r="B239" s="197">
        <f>+'Ark1'!C4446</f>
        <v>2024</v>
      </c>
      <c r="C239" s="197">
        <f>+'Ark1'!J4446</f>
        <v>643</v>
      </c>
      <c r="D239" s="197" t="str">
        <f>VLOOKUP(C239,RNR!$A$1:$B$29,2)</f>
        <v>Bjerka</v>
      </c>
      <c r="E239" s="197">
        <f>+'Ark1'!D4446</f>
        <v>9</v>
      </c>
      <c r="F239" s="197" t="str">
        <f>VLOOKUP(E239,RNR!$D$2:$E$13,2)</f>
        <v>Sep</v>
      </c>
      <c r="G239" s="88">
        <f>+'Ark1'!Q4446</f>
        <v>0</v>
      </c>
      <c r="H239" s="89">
        <f>+'Ark1'!R4446</f>
        <v>0</v>
      </c>
      <c r="I239" s="88" t="str">
        <f>IF(H239=0,"",'Ark1'!S4446)</f>
        <v/>
      </c>
      <c r="J239" s="82"/>
      <c r="K239" s="171" t="str">
        <f>IF(G239=0,"",100*H239/Måned!$G19)</f>
        <v/>
      </c>
      <c r="L239" s="82"/>
      <c r="M239" s="171" t="str">
        <f>+IF(H239=0,"",'Ark1'!AA4446)</f>
        <v/>
      </c>
      <c r="N239" s="171">
        <f>+IF(I239=0,"",'Ark1'!AB4446)</f>
        <v>0</v>
      </c>
      <c r="O239" s="246" t="str">
        <f>IF(H239=0,"",'Ark1'!W4446)</f>
        <v/>
      </c>
      <c r="P239" s="171" t="str">
        <f>IF(H239=0,"",'Ark1'!X4446)</f>
        <v/>
      </c>
      <c r="Q239" s="245"/>
      <c r="R239" s="171" t="str">
        <f>IF(H239=0,"",'Ark1'!AA4446)</f>
        <v/>
      </c>
      <c r="S239" s="171" t="str">
        <f>IF(H239=0,"",'Ark1'!AB4446)</f>
        <v/>
      </c>
      <c r="T239" s="171" t="str">
        <f>IF(H239=0,"",'Ark1'!AC4446)</f>
        <v/>
      </c>
      <c r="U239" s="82"/>
      <c r="V239" s="89" t="str">
        <f t="shared" si="19"/>
        <v/>
      </c>
      <c r="W239" s="171">
        <f>+'Ark1'!V4446</f>
        <v>0</v>
      </c>
      <c r="X239" s="221"/>
      <c r="Y239" s="89"/>
      <c r="Z239" s="171"/>
      <c r="AA239" s="171"/>
      <c r="AB239" s="225"/>
      <c r="AI239" s="89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</row>
    <row r="240" spans="1:45" s="87" customFormat="1" ht="15.6">
      <c r="A240" s="221"/>
      <c r="B240" s="197">
        <f>+'Ark1'!C4447</f>
        <v>2024</v>
      </c>
      <c r="C240" s="197">
        <f>+'Ark1'!J4447</f>
        <v>643</v>
      </c>
      <c r="D240" s="197" t="str">
        <f>VLOOKUP(C240,RNR!$A$1:$B$29,2)</f>
        <v>Bjerka</v>
      </c>
      <c r="E240" s="197">
        <f>+'Ark1'!D4447</f>
        <v>10</v>
      </c>
      <c r="F240" s="197" t="str">
        <f>VLOOKUP(E240,RNR!$D$2:$E$13,2)</f>
        <v>Okt</v>
      </c>
      <c r="G240" s="88">
        <f>+'Ark1'!Q4447</f>
        <v>0</v>
      </c>
      <c r="H240" s="89">
        <f>+'Ark1'!R4447</f>
        <v>0</v>
      </c>
      <c r="I240" s="88" t="str">
        <f>IF(H240=0,"",'Ark1'!S4447)</f>
        <v/>
      </c>
      <c r="J240" s="82"/>
      <c r="K240" s="171" t="str">
        <f>IF(G240=0,"",100*H240/Måned!$G20)</f>
        <v/>
      </c>
      <c r="L240" s="82"/>
      <c r="M240" s="171" t="str">
        <f>+IF(H240=0,"",'Ark1'!AA4447)</f>
        <v/>
      </c>
      <c r="N240" s="171">
        <f>+IF(I240=0,"",'Ark1'!AB4447)</f>
        <v>0</v>
      </c>
      <c r="O240" s="246" t="str">
        <f>IF(H240=0,"",'Ark1'!W4447)</f>
        <v/>
      </c>
      <c r="P240" s="171" t="str">
        <f>IF(H240=0,"",'Ark1'!X4447)</f>
        <v/>
      </c>
      <c r="Q240" s="245"/>
      <c r="R240" s="171" t="str">
        <f>IF(H240=0,"",'Ark1'!AA4447)</f>
        <v/>
      </c>
      <c r="S240" s="171" t="str">
        <f>IF(H240=0,"",'Ark1'!AB4447)</f>
        <v/>
      </c>
      <c r="T240" s="171" t="str">
        <f>IF(H240=0,"",'Ark1'!AC4447)</f>
        <v/>
      </c>
      <c r="U240" s="82"/>
      <c r="V240" s="89" t="str">
        <f t="shared" si="19"/>
        <v/>
      </c>
      <c r="W240" s="171">
        <f>+'Ark1'!V4447</f>
        <v>0</v>
      </c>
      <c r="X240" s="221"/>
      <c r="Y240" s="89"/>
      <c r="Z240" s="171"/>
      <c r="AA240" s="171"/>
      <c r="AB240" s="225"/>
      <c r="AI240" s="89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</row>
    <row r="241" spans="1:45" s="87" customFormat="1" ht="15.6">
      <c r="A241" s="221"/>
      <c r="B241" s="197">
        <f>+'Ark1'!C4448</f>
        <v>2024</v>
      </c>
      <c r="C241" s="197">
        <f>+'Ark1'!J4448</f>
        <v>643</v>
      </c>
      <c r="D241" s="197" t="str">
        <f>VLOOKUP(C241,RNR!$A$1:$B$29,2)</f>
        <v>Bjerka</v>
      </c>
      <c r="E241" s="197">
        <f>+'Ark1'!D4448</f>
        <v>11</v>
      </c>
      <c r="F241" s="197" t="str">
        <f>VLOOKUP(E241,RNR!$D$2:$E$13,2)</f>
        <v>Nov</v>
      </c>
      <c r="G241" s="88">
        <f>+'Ark1'!Q4448</f>
        <v>0</v>
      </c>
      <c r="H241" s="89">
        <f>+'Ark1'!R4448</f>
        <v>0</v>
      </c>
      <c r="I241" s="88" t="str">
        <f>IF(H241=0,"",'Ark1'!S4448)</f>
        <v/>
      </c>
      <c r="J241" s="82"/>
      <c r="K241" s="171" t="str">
        <f>IF(G241=0,"",100*H241/Måned!$G21)</f>
        <v/>
      </c>
      <c r="L241" s="82"/>
      <c r="M241" s="171" t="str">
        <f>+IF(H241=0,"",'Ark1'!AA4448)</f>
        <v/>
      </c>
      <c r="N241" s="171">
        <f>+IF(I241=0,"",'Ark1'!AB4448)</f>
        <v>0</v>
      </c>
      <c r="O241" s="246" t="str">
        <f>IF(H241=0,"",'Ark1'!W4448)</f>
        <v/>
      </c>
      <c r="P241" s="171" t="str">
        <f>IF(H241=0,"",'Ark1'!X4448)</f>
        <v/>
      </c>
      <c r="Q241" s="245"/>
      <c r="R241" s="171" t="str">
        <f>IF(H241=0,"",'Ark1'!AA4448)</f>
        <v/>
      </c>
      <c r="S241" s="171" t="str">
        <f>IF(H241=0,"",'Ark1'!AB4448)</f>
        <v/>
      </c>
      <c r="T241" s="171" t="str">
        <f>IF(H241=0,"",'Ark1'!AC4448)</f>
        <v/>
      </c>
      <c r="U241" s="82"/>
      <c r="V241" s="89" t="str">
        <f t="shared" si="19"/>
        <v/>
      </c>
      <c r="W241" s="171">
        <f>+'Ark1'!V4448</f>
        <v>0</v>
      </c>
      <c r="X241" s="221"/>
      <c r="Y241" s="89"/>
      <c r="Z241" s="171"/>
      <c r="AA241" s="171"/>
      <c r="AB241" s="225"/>
      <c r="AI241" s="89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</row>
    <row r="242" spans="1:45" s="87" customFormat="1" ht="15.6">
      <c r="A242" s="221"/>
      <c r="B242" s="197">
        <f>+'Ark1'!C4449</f>
        <v>2024</v>
      </c>
      <c r="C242" s="197">
        <f>+'Ark1'!J4449</f>
        <v>643</v>
      </c>
      <c r="D242" s="197" t="str">
        <f>VLOOKUP(C242,RNR!$A$1:$B$29,2)</f>
        <v>Bjerka</v>
      </c>
      <c r="E242" s="197">
        <f>+'Ark1'!D4449</f>
        <v>12</v>
      </c>
      <c r="F242" s="197" t="str">
        <f>VLOOKUP(E242,RNR!$D$2:$E$13,2)</f>
        <v>Des</v>
      </c>
      <c r="G242" s="88">
        <f>+'Ark1'!Q4449</f>
        <v>0</v>
      </c>
      <c r="H242" s="89">
        <f>+'Ark1'!R4449</f>
        <v>0</v>
      </c>
      <c r="I242" s="88" t="str">
        <f>IF(H242=0,"",'Ark1'!S4449)</f>
        <v/>
      </c>
      <c r="J242" s="82"/>
      <c r="K242" s="171" t="str">
        <f>IF(G242=0,"",100*H242/Måned!$G22)</f>
        <v/>
      </c>
      <c r="L242" s="82"/>
      <c r="M242" s="171" t="str">
        <f>+IF(H242=0,"",'Ark1'!AA4449)</f>
        <v/>
      </c>
      <c r="N242" s="171">
        <f>+IF(I242=0,"",'Ark1'!AB4449)</f>
        <v>0</v>
      </c>
      <c r="O242" s="246" t="str">
        <f>IF(H242=0,"",'Ark1'!W4449)</f>
        <v/>
      </c>
      <c r="P242" s="171" t="str">
        <f>IF(H242=0,"",'Ark1'!X4449)</f>
        <v/>
      </c>
      <c r="Q242" s="245"/>
      <c r="R242" s="171" t="str">
        <f>IF(H242=0,"",'Ark1'!AA4449)</f>
        <v/>
      </c>
      <c r="S242" s="171" t="str">
        <f>IF(H242=0,"",'Ark1'!AB4449)</f>
        <v/>
      </c>
      <c r="T242" s="171" t="str">
        <f>IF(H242=0,"",'Ark1'!AC4449)</f>
        <v/>
      </c>
      <c r="U242" s="82"/>
      <c r="V242" s="89" t="str">
        <f t="shared" si="19"/>
        <v/>
      </c>
      <c r="W242" s="171">
        <f>+'Ark1'!V4449</f>
        <v>0</v>
      </c>
      <c r="X242" s="221"/>
      <c r="Y242" s="89"/>
      <c r="Z242" s="171"/>
      <c r="AA242" s="171"/>
      <c r="AB242" s="225"/>
      <c r="AI242" s="89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</row>
    <row r="243" spans="1:45" s="87" customFormat="1">
      <c r="A243" s="221"/>
      <c r="B243" s="221"/>
      <c r="C243" s="221"/>
      <c r="D243" s="221"/>
      <c r="E243" s="221"/>
      <c r="F243" s="221"/>
      <c r="G243" s="221"/>
      <c r="H243" s="221"/>
      <c r="I243" s="221"/>
      <c r="J243" s="221"/>
      <c r="K243" s="221"/>
      <c r="L243" s="221"/>
      <c r="M243" s="221"/>
      <c r="N243" s="221"/>
      <c r="O243" s="221"/>
      <c r="P243" s="221"/>
      <c r="Q243" s="221"/>
      <c r="R243" s="221"/>
      <c r="S243" s="221"/>
      <c r="T243" s="221"/>
      <c r="U243" s="221"/>
      <c r="V243" s="221"/>
      <c r="W243" s="221"/>
      <c r="X243" s="221"/>
      <c r="Y243" s="89"/>
      <c r="Z243" s="171"/>
      <c r="AA243" s="171"/>
      <c r="AB243" s="225"/>
      <c r="AI243" s="89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</row>
    <row r="244" spans="1:45" s="87" customFormat="1">
      <c r="A244" s="251"/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89"/>
      <c r="Z244" s="171"/>
      <c r="AA244" s="171"/>
      <c r="AB244" s="225"/>
      <c r="AI244" s="89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</row>
    <row r="245" spans="1:45" ht="15.6">
      <c r="A245" s="251"/>
      <c r="B245" s="197">
        <f>+'Ark1'!C4450</f>
        <v>2023</v>
      </c>
      <c r="C245" s="197">
        <f>+'Ark1'!J4450</f>
        <v>103</v>
      </c>
      <c r="D245" s="197" t="str">
        <f>VLOOKUP(C245,RNR!$A$1:$B$29,2)</f>
        <v>Rudshøgda</v>
      </c>
      <c r="E245" s="197">
        <f>+'Ark1'!D4450</f>
        <v>1</v>
      </c>
      <c r="F245" s="197" t="str">
        <f>VLOOKUP(E245,RNR!$D$2:$E$13,2)</f>
        <v>Jan</v>
      </c>
      <c r="G245" s="88">
        <f>+'Ark1'!Q4450</f>
        <v>1</v>
      </c>
      <c r="H245" s="89">
        <f>+'Ark1'!R4450</f>
        <v>3</v>
      </c>
      <c r="I245" s="88">
        <f>IF(H245=0,"",'Ark1'!S4450)</f>
        <v>3</v>
      </c>
      <c r="J245" s="82"/>
      <c r="K245" s="171">
        <f>IF(G245=0,"",100*H245/Måned!$G23)</f>
        <v>0.18507094386181369</v>
      </c>
      <c r="L245" s="82"/>
      <c r="M245" s="171">
        <f>+IF(H245=0,"",'Ark1'!AA4450)</f>
        <v>19.724265934798979</v>
      </c>
      <c r="N245" s="171">
        <f>+IF(I245=0,"",'Ark1'!AB4450)</f>
        <v>0</v>
      </c>
      <c r="O245" s="246">
        <f>IF(H245=0,"",'Ark1'!W4450)</f>
        <v>60</v>
      </c>
      <c r="P245" s="171">
        <f>IF(H245=0,"",'Ark1'!X4450)</f>
        <v>167.82231852654397</v>
      </c>
      <c r="Q245" s="245"/>
      <c r="R245" s="171">
        <f>IF(H245=0,"",'Ark1'!AA4450)</f>
        <v>19.724265934798979</v>
      </c>
      <c r="S245" s="171">
        <f>IF(H245=0,"",'Ark1'!AB4450)</f>
        <v>0</v>
      </c>
      <c r="T245" s="171">
        <f>IF(H245=0,"",'Ark1'!AC4450)</f>
        <v>0</v>
      </c>
      <c r="U245" s="82"/>
      <c r="V245" s="89">
        <f>+(IF(H245=0,"",I245/G245))</f>
        <v>3</v>
      </c>
      <c r="W245" s="171">
        <f>+'Ark1'!V4450</f>
        <v>0</v>
      </c>
      <c r="X245" s="251"/>
      <c r="Y245" s="248"/>
      <c r="AB245" s="225"/>
      <c r="AJ245" s="249"/>
      <c r="AK245" s="87"/>
      <c r="AL245" s="87"/>
    </row>
    <row r="246" spans="1:45" s="87" customFormat="1" ht="15.6">
      <c r="A246" s="251"/>
      <c r="B246" s="197">
        <f>+'Ark1'!C4451</f>
        <v>2023</v>
      </c>
      <c r="C246" s="197">
        <f>+'Ark1'!J4451</f>
        <v>103</v>
      </c>
      <c r="D246" s="197" t="str">
        <f>VLOOKUP(C246,RNR!$A$1:$B$29,2)</f>
        <v>Rudshøgda</v>
      </c>
      <c r="E246" s="197">
        <f>+'Ark1'!D4451</f>
        <v>2</v>
      </c>
      <c r="F246" s="197" t="str">
        <f>VLOOKUP(E246,RNR!$D$2:$E$13,2)</f>
        <v>Feb</v>
      </c>
      <c r="G246" s="88">
        <f>+'Ark1'!Q4451</f>
        <v>2</v>
      </c>
      <c r="H246" s="89">
        <f>+'Ark1'!R4451</f>
        <v>6</v>
      </c>
      <c r="I246" s="88">
        <f>IF(H246=0,"",'Ark1'!S4451)</f>
        <v>6</v>
      </c>
      <c r="J246" s="251"/>
      <c r="K246" s="171">
        <f>IF(G246=0,"",100*H246/Måned!$G23)</f>
        <v>0.37014188772362738</v>
      </c>
      <c r="L246" s="251"/>
      <c r="M246" s="171">
        <f>+IF(H246=0,"",'Ark1'!AA4451)</f>
        <v>25.849677625327089</v>
      </c>
      <c r="N246" s="171">
        <f>+IF(I246=0,"",'Ark1'!AB4451)</f>
        <v>0</v>
      </c>
      <c r="O246" s="246">
        <f>IF(H246=0,"",'Ark1'!W4451)</f>
        <v>60</v>
      </c>
      <c r="P246" s="171">
        <f>IF(H246=0,"",'Ark1'!X4451)</f>
        <v>176.7605633802817</v>
      </c>
      <c r="Q246" s="251"/>
      <c r="R246" s="171">
        <f>IF(H246=0,"",'Ark1'!AA4451)</f>
        <v>25.849677625327089</v>
      </c>
      <c r="S246" s="171">
        <f>IF(H246=0,"",'Ark1'!AB4451)</f>
        <v>0</v>
      </c>
      <c r="T246" s="171">
        <f>IF(H246=0,"",'Ark1'!AC4451)</f>
        <v>0</v>
      </c>
      <c r="U246" s="251"/>
      <c r="V246" s="89">
        <f t="shared" ref="V246:V256" si="20">+(IF(H246=0,"",I246/G246))</f>
        <v>3</v>
      </c>
      <c r="W246" s="171">
        <f>+'Ark1'!V4451</f>
        <v>0</v>
      </c>
      <c r="X246" s="251"/>
      <c r="Y246" s="89"/>
      <c r="Z246" s="171"/>
      <c r="AA246" s="171"/>
      <c r="AB246" s="225"/>
      <c r="AI246" s="89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</row>
    <row r="247" spans="1:45" s="87" customFormat="1" ht="15.6">
      <c r="A247" s="251"/>
      <c r="B247" s="197">
        <f>+'Ark1'!C4452</f>
        <v>2023</v>
      </c>
      <c r="C247" s="197">
        <f>+'Ark1'!J4452</f>
        <v>103</v>
      </c>
      <c r="D247" s="197" t="str">
        <f>VLOOKUP(C247,RNR!$A$1:$B$29,2)</f>
        <v>Rudshøgda</v>
      </c>
      <c r="E247" s="197">
        <f>+'Ark1'!D4452</f>
        <v>3</v>
      </c>
      <c r="F247" s="197" t="str">
        <f>VLOOKUP(E247,RNR!$D$2:$E$13,2)</f>
        <v>Mar</v>
      </c>
      <c r="G247" s="88">
        <f>+'Ark1'!Q4452</f>
        <v>1</v>
      </c>
      <c r="H247" s="89">
        <f>+'Ark1'!R4452</f>
        <v>3</v>
      </c>
      <c r="I247" s="88">
        <f>IF(H247=0,"",'Ark1'!S4452)</f>
        <v>3</v>
      </c>
      <c r="J247" s="251"/>
      <c r="K247" s="171">
        <f>IF(G247=0,"",100*H247/Måned!$G24)</f>
        <v>0.22091310751104565</v>
      </c>
      <c r="L247" s="251"/>
      <c r="M247" s="171">
        <f>+IF(H247=0,"",'Ark1'!AA4452)</f>
        <v>26.090142881087608</v>
      </c>
      <c r="N247" s="171">
        <f>+IF(I247=0,"",'Ark1'!AB4452)</f>
        <v>4.4969125210772569</v>
      </c>
      <c r="O247" s="246">
        <f>IF(H247=0,"",'Ark1'!W4452)</f>
        <v>61.33333333333335</v>
      </c>
      <c r="P247" s="171">
        <f>IF(H247=0,"",'Ark1'!X4452)</f>
        <v>163.45250993138316</v>
      </c>
      <c r="Q247" s="251"/>
      <c r="R247" s="171">
        <f>IF(H247=0,"",'Ark1'!AA4452)</f>
        <v>26.090142881087608</v>
      </c>
      <c r="S247" s="171">
        <f>IF(H247=0,"",'Ark1'!AB4452)</f>
        <v>4.4969125210772569</v>
      </c>
      <c r="T247" s="171">
        <f>IF(H247=0,"",'Ark1'!AC4452)</f>
        <v>-91.41740728598451</v>
      </c>
      <c r="U247" s="251"/>
      <c r="V247" s="89">
        <f t="shared" si="20"/>
        <v>3</v>
      </c>
      <c r="W247" s="171">
        <f>+'Ark1'!V4452</f>
        <v>4.6666666666666679</v>
      </c>
      <c r="X247" s="251"/>
      <c r="Y247" s="89"/>
      <c r="Z247" s="171"/>
      <c r="AA247" s="171"/>
      <c r="AB247" s="225"/>
      <c r="AI247" s="89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</row>
    <row r="248" spans="1:45" s="87" customFormat="1" ht="15.6">
      <c r="A248" s="251"/>
      <c r="B248" s="197">
        <f>+'Ark1'!C4453</f>
        <v>2023</v>
      </c>
      <c r="C248" s="197">
        <f>+'Ark1'!J4453</f>
        <v>103</v>
      </c>
      <c r="D248" s="197" t="str">
        <f>VLOOKUP(C248,RNR!$A$1:$B$29,2)</f>
        <v>Rudshøgda</v>
      </c>
      <c r="E248" s="197">
        <f>+'Ark1'!D4453</f>
        <v>4</v>
      </c>
      <c r="F248" s="197" t="str">
        <f>VLOOKUP(E248,RNR!$D$2:$E$13,2)</f>
        <v>Apr</v>
      </c>
      <c r="G248" s="88">
        <f>+'Ark1'!Q4453</f>
        <v>2</v>
      </c>
      <c r="H248" s="89">
        <f>+'Ark1'!R4453</f>
        <v>2</v>
      </c>
      <c r="I248" s="88">
        <f>IF(H248=0,"",'Ark1'!S4453)</f>
        <v>2</v>
      </c>
      <c r="J248" s="251"/>
      <c r="K248" s="171">
        <f>IF(G248=0,"",100*H248/Måned!$G25)</f>
        <v>0.12004801920768307</v>
      </c>
      <c r="L248" s="251"/>
      <c r="M248" s="171">
        <f>+IF(H248=0,"",'Ark1'!AA4453)</f>
        <v>4.3500000000000671</v>
      </c>
      <c r="N248" s="171">
        <f>+IF(I248=0,"",'Ark1'!AB4453)</f>
        <v>0</v>
      </c>
      <c r="O248" s="246">
        <f>IF(H248=0,"",'Ark1'!W4453)</f>
        <v>60</v>
      </c>
      <c r="P248" s="171">
        <f>IF(H248=0,"",'Ark1'!X4453)</f>
        <v>140.57421451787653</v>
      </c>
      <c r="Q248" s="251"/>
      <c r="R248" s="171">
        <f>IF(H248=0,"",'Ark1'!AA4453)</f>
        <v>4.3500000000000671</v>
      </c>
      <c r="S248" s="171">
        <f>IF(H248=0,"",'Ark1'!AB4453)</f>
        <v>0</v>
      </c>
      <c r="T248" s="171">
        <f>IF(H248=0,"",'Ark1'!AC4453)</f>
        <v>0</v>
      </c>
      <c r="U248" s="251"/>
      <c r="V248" s="89">
        <f t="shared" si="20"/>
        <v>1</v>
      </c>
      <c r="W248" s="171">
        <f>+'Ark1'!V4453</f>
        <v>0</v>
      </c>
      <c r="X248" s="251"/>
      <c r="Y248" s="89"/>
      <c r="Z248" s="171"/>
      <c r="AA248" s="171"/>
      <c r="AB248" s="225"/>
      <c r="AI248" s="89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</row>
    <row r="249" spans="1:45" s="87" customFormat="1" ht="15.6">
      <c r="A249" s="251"/>
      <c r="B249" s="197">
        <f>+'Ark1'!C4454</f>
        <v>2023</v>
      </c>
      <c r="C249" s="197">
        <f>+'Ark1'!J4454</f>
        <v>103</v>
      </c>
      <c r="D249" s="197" t="str">
        <f>VLOOKUP(C249,RNR!$A$1:$B$29,2)</f>
        <v>Rudshøgda</v>
      </c>
      <c r="E249" s="197">
        <f>+'Ark1'!D4454</f>
        <v>5</v>
      </c>
      <c r="F249" s="197" t="str">
        <f>VLOOKUP(E249,RNR!$D$2:$E$13,2)</f>
        <v>Mai</v>
      </c>
      <c r="G249" s="88">
        <f>+'Ark1'!Q4454</f>
        <v>0</v>
      </c>
      <c r="H249" s="89">
        <f>+'Ark1'!R4454</f>
        <v>0</v>
      </c>
      <c r="I249" s="88" t="str">
        <f>IF(H249=0,"",'Ark1'!S4454)</f>
        <v/>
      </c>
      <c r="J249" s="251"/>
      <c r="K249" s="171" t="str">
        <f>IF(G249=0,"",100*H249/Måned!$G26)</f>
        <v/>
      </c>
      <c r="L249" s="251"/>
      <c r="M249" s="171" t="str">
        <f>+IF(H249=0,"",'Ark1'!AA4454)</f>
        <v/>
      </c>
      <c r="N249" s="171">
        <f>+IF(I249=0,"",'Ark1'!AB4454)</f>
        <v>0</v>
      </c>
      <c r="O249" s="246" t="str">
        <f>IF(H249=0,"",'Ark1'!W4454)</f>
        <v/>
      </c>
      <c r="P249" s="171" t="str">
        <f>IF(H249=0,"",'Ark1'!X4454)</f>
        <v/>
      </c>
      <c r="Q249" s="251"/>
      <c r="R249" s="171" t="str">
        <f>IF(H249=0,"",'Ark1'!AA4454)</f>
        <v/>
      </c>
      <c r="S249" s="171" t="str">
        <f>IF(H249=0,"",'Ark1'!AB4454)</f>
        <v/>
      </c>
      <c r="T249" s="171" t="str">
        <f>IF(H249=0,"",'Ark1'!AC4454)</f>
        <v/>
      </c>
      <c r="U249" s="251"/>
      <c r="V249" s="89" t="str">
        <f t="shared" si="20"/>
        <v/>
      </c>
      <c r="W249" s="171">
        <f>+'Ark1'!V4454</f>
        <v>0</v>
      </c>
      <c r="X249" s="251"/>
      <c r="Y249" s="89"/>
      <c r="Z249" s="171"/>
      <c r="AA249" s="171"/>
      <c r="AB249" s="225"/>
      <c r="AI249" s="89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</row>
    <row r="250" spans="1:45" s="87" customFormat="1" ht="15.6">
      <c r="A250" s="251"/>
      <c r="B250" s="197">
        <f>+'Ark1'!C4455</f>
        <v>2023</v>
      </c>
      <c r="C250" s="197">
        <f>+'Ark1'!J4455</f>
        <v>103</v>
      </c>
      <c r="D250" s="197" t="str">
        <f>VLOOKUP(C250,RNR!$A$1:$B$29,2)</f>
        <v>Rudshøgda</v>
      </c>
      <c r="E250" s="197">
        <f>+'Ark1'!D4455</f>
        <v>6</v>
      </c>
      <c r="F250" s="197" t="str">
        <f>VLOOKUP(E250,RNR!$D$2:$E$13,2)</f>
        <v>Jun</v>
      </c>
      <c r="G250" s="88">
        <f>+'Ark1'!Q4455</f>
        <v>0</v>
      </c>
      <c r="H250" s="89">
        <f>+'Ark1'!R4455</f>
        <v>0</v>
      </c>
      <c r="I250" s="88" t="str">
        <f>IF(H250=0,"",'Ark1'!S4455)</f>
        <v/>
      </c>
      <c r="J250" s="251"/>
      <c r="K250" s="171" t="str">
        <f>IF(G250=0,"",100*H250/Måned!$G27)</f>
        <v/>
      </c>
      <c r="L250" s="251"/>
      <c r="M250" s="171" t="str">
        <f>+IF(H250=0,"",'Ark1'!AA4455)</f>
        <v/>
      </c>
      <c r="N250" s="171">
        <f>+IF(I250=0,"",'Ark1'!AB4455)</f>
        <v>0</v>
      </c>
      <c r="O250" s="246" t="str">
        <f>IF(H250=0,"",'Ark1'!W4455)</f>
        <v/>
      </c>
      <c r="P250" s="171" t="str">
        <f>IF(H250=0,"",'Ark1'!X4455)</f>
        <v/>
      </c>
      <c r="Q250" s="251"/>
      <c r="R250" s="171" t="str">
        <f>IF(H250=0,"",'Ark1'!AA4455)</f>
        <v/>
      </c>
      <c r="S250" s="171" t="str">
        <f>IF(H250=0,"",'Ark1'!AB4455)</f>
        <v/>
      </c>
      <c r="T250" s="171" t="str">
        <f>IF(H250=0,"",'Ark1'!AC4455)</f>
        <v/>
      </c>
      <c r="U250" s="251"/>
      <c r="V250" s="89" t="str">
        <f t="shared" si="20"/>
        <v/>
      </c>
      <c r="W250" s="171">
        <f>+'Ark1'!V4455</f>
        <v>0</v>
      </c>
      <c r="X250" s="251"/>
      <c r="Y250" s="89"/>
      <c r="Z250" s="171"/>
      <c r="AA250" s="171"/>
      <c r="AB250" s="225"/>
      <c r="AI250" s="89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</row>
    <row r="251" spans="1:45" s="87" customFormat="1" ht="15.6">
      <c r="A251" s="251"/>
      <c r="B251" s="197">
        <f>+'Ark1'!C4456</f>
        <v>2023</v>
      </c>
      <c r="C251" s="197">
        <f>+'Ark1'!J4456</f>
        <v>103</v>
      </c>
      <c r="D251" s="197" t="str">
        <f>VLOOKUP(C251,RNR!$A$1:$B$29,2)</f>
        <v>Rudshøgda</v>
      </c>
      <c r="E251" s="197">
        <f>+'Ark1'!D4456</f>
        <v>7</v>
      </c>
      <c r="F251" s="197" t="str">
        <f>VLOOKUP(E251,RNR!$D$2:$E$13,2)</f>
        <v>Jul</v>
      </c>
      <c r="G251" s="88">
        <f>+'Ark1'!Q4456</f>
        <v>0</v>
      </c>
      <c r="H251" s="89">
        <f>+'Ark1'!R4456</f>
        <v>0</v>
      </c>
      <c r="I251" s="88" t="str">
        <f>IF(H251=0,"",'Ark1'!S4456)</f>
        <v/>
      </c>
      <c r="J251" s="251"/>
      <c r="K251" s="171" t="str">
        <f>IF(G251=0,"",100*H251/Måned!$G28)</f>
        <v/>
      </c>
      <c r="L251" s="251"/>
      <c r="M251" s="171" t="str">
        <f>+IF(H251=0,"",'Ark1'!AA4456)</f>
        <v/>
      </c>
      <c r="N251" s="171">
        <f>+IF(I251=0,"",'Ark1'!AB4456)</f>
        <v>0</v>
      </c>
      <c r="O251" s="246" t="str">
        <f>IF(H251=0,"",'Ark1'!W4456)</f>
        <v/>
      </c>
      <c r="P251" s="171" t="str">
        <f>IF(H251=0,"",'Ark1'!X4456)</f>
        <v/>
      </c>
      <c r="Q251" s="251"/>
      <c r="R251" s="171" t="str">
        <f>IF(H251=0,"",'Ark1'!AA4456)</f>
        <v/>
      </c>
      <c r="S251" s="171" t="str">
        <f>IF(H251=0,"",'Ark1'!AB4456)</f>
        <v/>
      </c>
      <c r="T251" s="171" t="str">
        <f>IF(H251=0,"",'Ark1'!AC4456)</f>
        <v/>
      </c>
      <c r="U251" s="251"/>
      <c r="V251" s="89" t="str">
        <f t="shared" si="20"/>
        <v/>
      </c>
      <c r="W251" s="171">
        <f>+'Ark1'!V4456</f>
        <v>0</v>
      </c>
      <c r="X251" s="251"/>
      <c r="Y251" s="89"/>
      <c r="Z251" s="171"/>
      <c r="AA251" s="171"/>
      <c r="AB251" s="225"/>
      <c r="AI251" s="89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</row>
    <row r="252" spans="1:45" s="87" customFormat="1" ht="15.6">
      <c r="A252" s="251"/>
      <c r="B252" s="197">
        <f>+'Ark1'!C4457</f>
        <v>2023</v>
      </c>
      <c r="C252" s="197">
        <f>+'Ark1'!J4457</f>
        <v>103</v>
      </c>
      <c r="D252" s="197" t="str">
        <f>VLOOKUP(C252,RNR!$A$1:$B$29,2)</f>
        <v>Rudshøgda</v>
      </c>
      <c r="E252" s="197">
        <f>+'Ark1'!D4457</f>
        <v>8</v>
      </c>
      <c r="F252" s="197" t="str">
        <f>VLOOKUP(E252,RNR!$D$2:$E$13,2)</f>
        <v>Aug</v>
      </c>
      <c r="G252" s="88">
        <f>+'Ark1'!Q4457</f>
        <v>0</v>
      </c>
      <c r="H252" s="89">
        <f>+'Ark1'!R4457</f>
        <v>0</v>
      </c>
      <c r="I252" s="88" t="str">
        <f>IF(H252=0,"",'Ark1'!S4457)</f>
        <v/>
      </c>
      <c r="J252" s="251"/>
      <c r="K252" s="171" t="str">
        <f>IF(G252=0,"",100*H252/Måned!$G29)</f>
        <v/>
      </c>
      <c r="L252" s="251"/>
      <c r="M252" s="171" t="str">
        <f>+IF(H252=0,"",'Ark1'!AA4457)</f>
        <v/>
      </c>
      <c r="N252" s="171">
        <f>+IF(I252=0,"",'Ark1'!AB4457)</f>
        <v>0</v>
      </c>
      <c r="O252" s="246" t="str">
        <f>IF(H252=0,"",'Ark1'!W4457)</f>
        <v/>
      </c>
      <c r="P252" s="171" t="str">
        <f>IF(H252=0,"",'Ark1'!X4457)</f>
        <v/>
      </c>
      <c r="Q252" s="251"/>
      <c r="R252" s="171" t="str">
        <f>IF(H252=0,"",'Ark1'!AA4457)</f>
        <v/>
      </c>
      <c r="S252" s="171" t="str">
        <f>IF(H252=0,"",'Ark1'!AB4457)</f>
        <v/>
      </c>
      <c r="T252" s="171" t="str">
        <f>IF(H252=0,"",'Ark1'!AC4457)</f>
        <v/>
      </c>
      <c r="U252" s="251"/>
      <c r="V252" s="89" t="str">
        <f t="shared" si="20"/>
        <v/>
      </c>
      <c r="W252" s="171">
        <f>+'Ark1'!V4457</f>
        <v>0</v>
      </c>
      <c r="X252" s="251"/>
      <c r="Y252" s="89"/>
      <c r="Z252" s="171"/>
      <c r="AA252" s="171"/>
      <c r="AB252" s="225"/>
      <c r="AI252" s="89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</row>
    <row r="253" spans="1:45" s="87" customFormat="1" ht="15.6">
      <c r="A253" s="251"/>
      <c r="B253" s="197">
        <f>+'Ark1'!C4458</f>
        <v>2023</v>
      </c>
      <c r="C253" s="197">
        <f>+'Ark1'!J4458</f>
        <v>103</v>
      </c>
      <c r="D253" s="197" t="str">
        <f>VLOOKUP(C253,RNR!$A$1:$B$29,2)</f>
        <v>Rudshøgda</v>
      </c>
      <c r="E253" s="197">
        <f>+'Ark1'!D4458</f>
        <v>9</v>
      </c>
      <c r="F253" s="197" t="str">
        <f>VLOOKUP(E253,RNR!$D$2:$E$13,2)</f>
        <v>Sep</v>
      </c>
      <c r="G253" s="88">
        <f>+'Ark1'!Q4458</f>
        <v>0</v>
      </c>
      <c r="H253" s="89">
        <f>+'Ark1'!R4458</f>
        <v>0</v>
      </c>
      <c r="I253" s="88" t="str">
        <f>IF(H253=0,"",'Ark1'!S4458)</f>
        <v/>
      </c>
      <c r="J253" s="251"/>
      <c r="K253" s="171" t="str">
        <f>IF(G253=0,"",100*H253/Måned!$G30)</f>
        <v/>
      </c>
      <c r="L253" s="251"/>
      <c r="M253" s="171" t="str">
        <f>+IF(H253=0,"",'Ark1'!AA4458)</f>
        <v/>
      </c>
      <c r="N253" s="171">
        <f>+IF(I253=0,"",'Ark1'!AB4458)</f>
        <v>0</v>
      </c>
      <c r="O253" s="246" t="str">
        <f>IF(H253=0,"",'Ark1'!W4458)</f>
        <v/>
      </c>
      <c r="P253" s="171" t="str">
        <f>IF(H253=0,"",'Ark1'!X4458)</f>
        <v/>
      </c>
      <c r="Q253" s="251"/>
      <c r="R253" s="171" t="str">
        <f>IF(H253=0,"",'Ark1'!AA4458)</f>
        <v/>
      </c>
      <c r="S253" s="171" t="str">
        <f>IF(H253=0,"",'Ark1'!AB4458)</f>
        <v/>
      </c>
      <c r="T253" s="171" t="str">
        <f>IF(H253=0,"",'Ark1'!AC4458)</f>
        <v/>
      </c>
      <c r="U253" s="251"/>
      <c r="V253" s="89" t="str">
        <f t="shared" si="20"/>
        <v/>
      </c>
      <c r="W253" s="171">
        <f>+'Ark1'!V4458</f>
        <v>0</v>
      </c>
      <c r="X253" s="251"/>
      <c r="Y253" s="89"/>
      <c r="Z253" s="171"/>
      <c r="AA253" s="171"/>
      <c r="AB253" s="225"/>
      <c r="AI253" s="89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</row>
    <row r="254" spans="1:45" s="87" customFormat="1" ht="15.6">
      <c r="A254" s="251"/>
      <c r="B254" s="197">
        <f>+'Ark1'!C4459</f>
        <v>2023</v>
      </c>
      <c r="C254" s="197">
        <f>+'Ark1'!J4459</f>
        <v>103</v>
      </c>
      <c r="D254" s="197" t="str">
        <f>VLOOKUP(C254,RNR!$A$1:$B$29,2)</f>
        <v>Rudshøgda</v>
      </c>
      <c r="E254" s="197">
        <f>+'Ark1'!D4459</f>
        <v>10</v>
      </c>
      <c r="F254" s="197" t="str">
        <f>VLOOKUP(E254,RNR!$D$2:$E$13,2)</f>
        <v>Okt</v>
      </c>
      <c r="G254" s="88">
        <f>+'Ark1'!Q4459</f>
        <v>0</v>
      </c>
      <c r="H254" s="89">
        <f>+'Ark1'!R4459</f>
        <v>0</v>
      </c>
      <c r="I254" s="88" t="str">
        <f>IF(H254=0,"",'Ark1'!S4459)</f>
        <v/>
      </c>
      <c r="J254" s="251"/>
      <c r="K254" s="171" t="str">
        <f>IF(G254=0,"",100*H254/Måned!$G31)</f>
        <v/>
      </c>
      <c r="L254" s="251"/>
      <c r="M254" s="171" t="str">
        <f>+IF(H254=0,"",'Ark1'!AA4459)</f>
        <v/>
      </c>
      <c r="N254" s="171">
        <f>+IF(I254=0,"",'Ark1'!AB4459)</f>
        <v>0</v>
      </c>
      <c r="O254" s="246" t="str">
        <f>IF(H254=0,"",'Ark1'!W4459)</f>
        <v/>
      </c>
      <c r="P254" s="171" t="str">
        <f>IF(H254=0,"",'Ark1'!X4459)</f>
        <v/>
      </c>
      <c r="Q254" s="251"/>
      <c r="R254" s="171" t="str">
        <f>IF(H254=0,"",'Ark1'!AA4459)</f>
        <v/>
      </c>
      <c r="S254" s="171" t="str">
        <f>IF(H254=0,"",'Ark1'!AB4459)</f>
        <v/>
      </c>
      <c r="T254" s="171" t="str">
        <f>IF(H254=0,"",'Ark1'!AC4459)</f>
        <v/>
      </c>
      <c r="U254" s="251"/>
      <c r="V254" s="89" t="str">
        <f t="shared" si="20"/>
        <v/>
      </c>
      <c r="W254" s="171">
        <f>+'Ark1'!V4459</f>
        <v>0</v>
      </c>
      <c r="X254" s="251"/>
      <c r="Y254" s="89"/>
      <c r="Z254" s="171"/>
      <c r="AA254" s="171"/>
      <c r="AB254" s="225"/>
      <c r="AI254" s="89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</row>
    <row r="255" spans="1:45" s="87" customFormat="1" ht="15.6">
      <c r="A255" s="251"/>
      <c r="B255" s="197">
        <f>+'Ark1'!C4460</f>
        <v>2023</v>
      </c>
      <c r="C255" s="197">
        <f>+'Ark1'!J4460</f>
        <v>103</v>
      </c>
      <c r="D255" s="197" t="str">
        <f>VLOOKUP(C255,RNR!$A$1:$B$29,2)</f>
        <v>Rudshøgda</v>
      </c>
      <c r="E255" s="197">
        <f>+'Ark1'!D4460</f>
        <v>11</v>
      </c>
      <c r="F255" s="197" t="str">
        <f>VLOOKUP(E255,RNR!$D$2:$E$13,2)</f>
        <v>Nov</v>
      </c>
      <c r="G255" s="88">
        <f>+'Ark1'!Q4460</f>
        <v>0</v>
      </c>
      <c r="H255" s="89">
        <f>+'Ark1'!R4460</f>
        <v>0</v>
      </c>
      <c r="I255" s="88" t="str">
        <f>IF(H255=0,"",'Ark1'!S4460)</f>
        <v/>
      </c>
      <c r="J255" s="251"/>
      <c r="K255" s="171" t="str">
        <f>IF(G255=0,"",100*H255/Måned!$G32)</f>
        <v/>
      </c>
      <c r="L255" s="251"/>
      <c r="M255" s="171" t="str">
        <f>+IF(H255=0,"",'Ark1'!AA4460)</f>
        <v/>
      </c>
      <c r="N255" s="171">
        <f>+IF(I255=0,"",'Ark1'!AB4460)</f>
        <v>0</v>
      </c>
      <c r="O255" s="246" t="str">
        <f>IF(H255=0,"",'Ark1'!W4460)</f>
        <v/>
      </c>
      <c r="P255" s="171" t="str">
        <f>IF(H255=0,"",'Ark1'!X4460)</f>
        <v/>
      </c>
      <c r="Q255" s="251"/>
      <c r="R255" s="171" t="str">
        <f>IF(H255=0,"",'Ark1'!AA4460)</f>
        <v/>
      </c>
      <c r="S255" s="171" t="str">
        <f>IF(H255=0,"",'Ark1'!AB4460)</f>
        <v/>
      </c>
      <c r="T255" s="171" t="str">
        <f>IF(H255=0,"",'Ark1'!AC4460)</f>
        <v/>
      </c>
      <c r="U255" s="251"/>
      <c r="V255" s="89" t="str">
        <f t="shared" si="20"/>
        <v/>
      </c>
      <c r="W255" s="171">
        <f>+'Ark1'!V4460</f>
        <v>0</v>
      </c>
      <c r="X255" s="251"/>
      <c r="Y255" s="89"/>
      <c r="Z255" s="171"/>
      <c r="AA255" s="171"/>
      <c r="AB255" s="225"/>
      <c r="AI255" s="89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</row>
    <row r="256" spans="1:45" s="87" customFormat="1" ht="15.6">
      <c r="A256" s="251"/>
      <c r="B256" s="197">
        <f>+'Ark1'!C4461</f>
        <v>2023</v>
      </c>
      <c r="C256" s="197">
        <f>+'Ark1'!J4461</f>
        <v>103</v>
      </c>
      <c r="D256" s="197" t="str">
        <f>VLOOKUP(C256,RNR!$A$1:$B$29,2)</f>
        <v>Rudshøgda</v>
      </c>
      <c r="E256" s="197">
        <f>+'Ark1'!D4461</f>
        <v>12</v>
      </c>
      <c r="F256" s="197" t="str">
        <f>VLOOKUP(E256,RNR!$D$2:$E$13,2)</f>
        <v>Des</v>
      </c>
      <c r="G256" s="88">
        <f>+'Ark1'!Q4461</f>
        <v>0</v>
      </c>
      <c r="H256" s="89">
        <f>+'Ark1'!R4461</f>
        <v>0</v>
      </c>
      <c r="I256" s="88" t="str">
        <f>IF(H256=0,"",'Ark1'!S4461)</f>
        <v/>
      </c>
      <c r="J256" s="251"/>
      <c r="K256" s="171" t="str">
        <f>IF(G256=0,"",100*H256/Måned!$G33)</f>
        <v/>
      </c>
      <c r="L256" s="251"/>
      <c r="M256" s="171" t="str">
        <f>+IF(H256=0,"",'Ark1'!AA4461)</f>
        <v/>
      </c>
      <c r="N256" s="171">
        <f>+IF(I256=0,"",'Ark1'!AB4461)</f>
        <v>0</v>
      </c>
      <c r="O256" s="246" t="str">
        <f>IF(H256=0,"",'Ark1'!W4461)</f>
        <v/>
      </c>
      <c r="P256" s="171" t="str">
        <f>IF(H256=0,"",'Ark1'!X4461)</f>
        <v/>
      </c>
      <c r="Q256" s="245"/>
      <c r="R256" s="171" t="str">
        <f>IF(H256=0,"",'Ark1'!AA4461)</f>
        <v/>
      </c>
      <c r="S256" s="171" t="str">
        <f>IF(H256=0,"",'Ark1'!AB4461)</f>
        <v/>
      </c>
      <c r="T256" s="171" t="str">
        <f>IF(H256=0,"",'Ark1'!AC4461)</f>
        <v/>
      </c>
      <c r="U256" s="82"/>
      <c r="V256" s="89" t="str">
        <f t="shared" si="20"/>
        <v/>
      </c>
      <c r="W256" s="171">
        <f>+'Ark1'!V4461</f>
        <v>0</v>
      </c>
      <c r="X256" s="251"/>
      <c r="Y256" s="89"/>
      <c r="Z256" s="171"/>
      <c r="AA256" s="171"/>
      <c r="AB256" s="225"/>
      <c r="AI256" s="89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</row>
    <row r="257" spans="1:45" s="87" customFormat="1">
      <c r="A257" s="251"/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89"/>
      <c r="Z257" s="171"/>
      <c r="AA257" s="171"/>
      <c r="AB257" s="225"/>
      <c r="AI257" s="89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</row>
    <row r="258" spans="1:45" s="87" customFormat="1" ht="15.6">
      <c r="A258" s="251"/>
      <c r="B258" s="197">
        <f>+'Ark1'!C4462</f>
        <v>2023</v>
      </c>
      <c r="C258" s="197">
        <f>+'Ark1'!J4462</f>
        <v>106</v>
      </c>
      <c r="D258" s="197" t="str">
        <f>VLOOKUP(C258,RNR!$A$1:$B$29,2)</f>
        <v>Furuseth</v>
      </c>
      <c r="E258" s="197">
        <f>+'Ark1'!D4462</f>
        <v>1</v>
      </c>
      <c r="F258" s="197" t="str">
        <f>VLOOKUP(E258,RNR!$D$2:$E$13,2)</f>
        <v>Jan</v>
      </c>
      <c r="G258" s="88">
        <f>+'Ark1'!Q4462</f>
        <v>27</v>
      </c>
      <c r="H258" s="89">
        <f>+'Ark1'!R4462</f>
        <v>206</v>
      </c>
      <c r="I258" s="88">
        <f>IF(H258=0,"",'Ark1'!S4462)</f>
        <v>206</v>
      </c>
      <c r="J258" s="251"/>
      <c r="K258" s="171" t="e">
        <f>IF(G258=0,"",100*H258/Måned!$G34)</f>
        <v>#DIV/0!</v>
      </c>
      <c r="L258" s="251"/>
      <c r="M258" s="171">
        <f>+IF(H258=0,"",'Ark1'!AA4462)</f>
        <v>30.306871588816257</v>
      </c>
      <c r="N258" s="171">
        <f>+IF(I258=0,"",'Ark1'!AB4462)</f>
        <v>4.6789796334274971</v>
      </c>
      <c r="O258" s="246">
        <f>IF(H258=0,"",'Ark1'!W4462)</f>
        <v>59.587378640776677</v>
      </c>
      <c r="P258" s="171">
        <f>IF(H258=0,"",'Ark1'!X4462)</f>
        <v>165.16372319052491</v>
      </c>
      <c r="Q258" s="245"/>
      <c r="R258" s="171">
        <f>IF(H258=0,"",'Ark1'!AA4462)</f>
        <v>30.306871588816257</v>
      </c>
      <c r="S258" s="171">
        <f>IF(H258=0,"",'Ark1'!AB4462)</f>
        <v>4.6789796334274971</v>
      </c>
      <c r="T258" s="171">
        <f>IF(H258=0,"",'Ark1'!AC4462)</f>
        <v>-69.621952493243541</v>
      </c>
      <c r="U258" s="82"/>
      <c r="V258" s="89">
        <f t="shared" ref="V258:V269" si="21">+(IF(H258=0,"",I258/G258))</f>
        <v>7.6296296296296298</v>
      </c>
      <c r="W258" s="171">
        <f>+'Ark1'!V4462</f>
        <v>4.4271844660194173</v>
      </c>
      <c r="X258" s="251"/>
      <c r="Y258" s="89"/>
      <c r="Z258" s="171"/>
      <c r="AA258" s="171"/>
      <c r="AB258" s="225"/>
      <c r="AI258" s="89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</row>
    <row r="259" spans="1:45" s="87" customFormat="1" ht="15.6">
      <c r="A259" s="251"/>
      <c r="B259" s="197">
        <f>+'Ark1'!C4463</f>
        <v>2023</v>
      </c>
      <c r="C259" s="197">
        <f>+'Ark1'!J4463</f>
        <v>106</v>
      </c>
      <c r="D259" s="197" t="str">
        <f>VLOOKUP(C259,RNR!$A$1:$B$29,2)</f>
        <v>Furuseth</v>
      </c>
      <c r="E259" s="197">
        <f>+'Ark1'!D4463</f>
        <v>2</v>
      </c>
      <c r="F259" s="197" t="str">
        <f>VLOOKUP(E259,RNR!$D$2:$E$13,2)</f>
        <v>Feb</v>
      </c>
      <c r="G259" s="88">
        <f>+'Ark1'!Q4463</f>
        <v>27</v>
      </c>
      <c r="H259" s="89">
        <f>+'Ark1'!R4463</f>
        <v>189</v>
      </c>
      <c r="I259" s="88">
        <f>IF(H259=0,"",'Ark1'!S4463)</f>
        <v>189</v>
      </c>
      <c r="J259" s="251"/>
      <c r="K259" s="171">
        <f>IF(H259=0,"",100*H259/Måned!$G23)</f>
        <v>11.659469463294263</v>
      </c>
      <c r="L259" s="251"/>
      <c r="M259" s="171">
        <f>+IF(H259=0,"",'Ark1'!AA4463)</f>
        <v>31.33064091614866</v>
      </c>
      <c r="N259" s="171">
        <f>+IF(I259=0,"",'Ark1'!AB4463)</f>
        <v>4.3565573377076756</v>
      </c>
      <c r="O259" s="246">
        <f>IF(H259=0,"",'Ark1'!W4463)</f>
        <v>60.190476190476176</v>
      </c>
      <c r="P259" s="171">
        <f>IF(H259=0,"",'Ark1'!X4463)</f>
        <v>159.31830298027472</v>
      </c>
      <c r="Q259" s="245"/>
      <c r="R259" s="171">
        <f>IF(H259=0,"",'Ark1'!AA4463)</f>
        <v>31.33064091614866</v>
      </c>
      <c r="S259" s="171">
        <f>IF(H259=0,"",'Ark1'!AB4463)</f>
        <v>4.3565573377076756</v>
      </c>
      <c r="T259" s="171">
        <f>IF(H259=0,"",'Ark1'!AC4463)</f>
        <v>-63.373758710322349</v>
      </c>
      <c r="U259" s="82"/>
      <c r="V259" s="89">
        <f t="shared" si="21"/>
        <v>7</v>
      </c>
      <c r="W259" s="171">
        <f>+'Ark1'!V4463</f>
        <v>4.28042328042328</v>
      </c>
      <c r="X259" s="251"/>
      <c r="Y259" s="89"/>
      <c r="Z259" s="171"/>
      <c r="AA259" s="171"/>
      <c r="AB259" s="225"/>
      <c r="AI259" s="89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</row>
    <row r="260" spans="1:45" s="87" customFormat="1" ht="15.6">
      <c r="A260" s="251"/>
      <c r="B260" s="197">
        <f>+'Ark1'!C4464</f>
        <v>2023</v>
      </c>
      <c r="C260" s="197">
        <f>+'Ark1'!J4464</f>
        <v>106</v>
      </c>
      <c r="D260" s="197" t="str">
        <f>VLOOKUP(C260,RNR!$A$1:$B$29,2)</f>
        <v>Furuseth</v>
      </c>
      <c r="E260" s="197">
        <f>+'Ark1'!D4464</f>
        <v>3</v>
      </c>
      <c r="F260" s="197" t="str">
        <f>VLOOKUP(E260,RNR!$D$2:$E$13,2)</f>
        <v>Mar</v>
      </c>
      <c r="G260" s="88">
        <f>+'Ark1'!Q4464</f>
        <v>27</v>
      </c>
      <c r="H260" s="89">
        <f>+'Ark1'!R4464</f>
        <v>144</v>
      </c>
      <c r="I260" s="88">
        <f>IF(H260=0,"",'Ark1'!S4464)</f>
        <v>144</v>
      </c>
      <c r="J260" s="251"/>
      <c r="K260" s="171">
        <f>IF(H260=0,"",100*H260/Måned!$G24)</f>
        <v>10.603829160530191</v>
      </c>
      <c r="L260" s="251"/>
      <c r="M260" s="171">
        <f>+IF(H260=0,"",'Ark1'!AA4464)</f>
        <v>29.138903841949141</v>
      </c>
      <c r="N260" s="171">
        <f>+IF(I260=0,"",'Ark1'!AB4464)</f>
        <v>3.6644498243845391</v>
      </c>
      <c r="O260" s="246">
        <f>IF(H260=0,"",'Ark1'!W4464)</f>
        <v>59.548611111111121</v>
      </c>
      <c r="P260" s="171">
        <f>IF(H260=0,"",'Ark1'!X4464)</f>
        <v>165.19877813891884</v>
      </c>
      <c r="Q260" s="245"/>
      <c r="R260" s="171">
        <f>IF(H260=0,"",'Ark1'!AA4464)</f>
        <v>29.138903841949141</v>
      </c>
      <c r="S260" s="171">
        <f>IF(H260=0,"",'Ark1'!AB4464)</f>
        <v>3.6644498243845391</v>
      </c>
      <c r="T260" s="171">
        <f>IF(H260=0,"",'Ark1'!AC4464)</f>
        <v>-66.590615893449026</v>
      </c>
      <c r="U260" s="82"/>
      <c r="V260" s="89">
        <f t="shared" si="21"/>
        <v>5.333333333333333</v>
      </c>
      <c r="W260" s="171">
        <f>+'Ark1'!V4464</f>
        <v>5.8680555555555562</v>
      </c>
      <c r="X260" s="251"/>
      <c r="Y260" s="89"/>
      <c r="Z260" s="171"/>
      <c r="AA260" s="171"/>
      <c r="AB260" s="225"/>
      <c r="AI260" s="89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</row>
    <row r="261" spans="1:45" s="87" customFormat="1" ht="15.6">
      <c r="A261" s="251"/>
      <c r="B261" s="197">
        <f>+'Ark1'!C4465</f>
        <v>2023</v>
      </c>
      <c r="C261" s="197">
        <f>+'Ark1'!J4465</f>
        <v>106</v>
      </c>
      <c r="D261" s="197" t="str">
        <f>VLOOKUP(C261,RNR!$A$1:$B$29,2)</f>
        <v>Furuseth</v>
      </c>
      <c r="E261" s="197">
        <f>+'Ark1'!D4465</f>
        <v>4</v>
      </c>
      <c r="F261" s="197" t="str">
        <f>VLOOKUP(E261,RNR!$D$2:$E$13,2)</f>
        <v>Apr</v>
      </c>
      <c r="G261" s="88">
        <f>+'Ark1'!Q4465</f>
        <v>27</v>
      </c>
      <c r="H261" s="89">
        <f>+'Ark1'!R4465</f>
        <v>180</v>
      </c>
      <c r="I261" s="88">
        <f>IF(H261=0,"",'Ark1'!S4465)</f>
        <v>180</v>
      </c>
      <c r="J261" s="251"/>
      <c r="K261" s="171">
        <f>IF(H261=0,"",100*H261/Måned!$G25)</f>
        <v>10.804321728691477</v>
      </c>
      <c r="L261" s="251"/>
      <c r="M261" s="171">
        <f>+IF(H261=0,"",'Ark1'!AA4465)</f>
        <v>30.150993083987256</v>
      </c>
      <c r="N261" s="171">
        <f>+IF(I261=0,"",'Ark1'!AB4465)</f>
        <v>3.9980859618103799</v>
      </c>
      <c r="O261" s="246">
        <f>IF(H261=0,"",'Ark1'!W4465)</f>
        <v>60.355555555555561</v>
      </c>
      <c r="P261" s="171">
        <f>IF(H261=0,"",'Ark1'!X4465)</f>
        <v>158.62164439629223</v>
      </c>
      <c r="Q261" s="245"/>
      <c r="R261" s="171">
        <f>IF(H261=0,"",'Ark1'!AA4465)</f>
        <v>30.150993083987256</v>
      </c>
      <c r="S261" s="171">
        <f>IF(H261=0,"",'Ark1'!AB4465)</f>
        <v>3.9980859618103799</v>
      </c>
      <c r="T261" s="171">
        <f>IF(H261=0,"",'Ark1'!AC4465)</f>
        <v>-63.086419777776115</v>
      </c>
      <c r="U261" s="82"/>
      <c r="V261" s="89">
        <f t="shared" si="21"/>
        <v>6.666666666666667</v>
      </c>
      <c r="W261" s="171">
        <f>+'Ark1'!V4465</f>
        <v>4.6611111111111114</v>
      </c>
      <c r="X261" s="251"/>
      <c r="Y261" s="89"/>
      <c r="Z261" s="171"/>
      <c r="AA261" s="171"/>
      <c r="AB261" s="225"/>
      <c r="AI261" s="89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</row>
    <row r="262" spans="1:45" s="87" customFormat="1" ht="15.6">
      <c r="A262" s="251"/>
      <c r="B262" s="197">
        <f>+'Ark1'!C4466</f>
        <v>2023</v>
      </c>
      <c r="C262" s="197">
        <f>+'Ark1'!J4466</f>
        <v>106</v>
      </c>
      <c r="D262" s="197" t="str">
        <f>VLOOKUP(C262,RNR!$A$1:$B$29,2)</f>
        <v>Furuseth</v>
      </c>
      <c r="E262" s="197">
        <f>+'Ark1'!D4466</f>
        <v>5</v>
      </c>
      <c r="F262" s="197" t="str">
        <f>VLOOKUP(E262,RNR!$D$2:$E$13,2)</f>
        <v>Mai</v>
      </c>
      <c r="G262" s="88">
        <f>+'Ark1'!Q4466</f>
        <v>0</v>
      </c>
      <c r="H262" s="89">
        <f>+'Ark1'!R4466</f>
        <v>0</v>
      </c>
      <c r="I262" s="88" t="str">
        <f>IF(H262=0,"",'Ark1'!S4466)</f>
        <v/>
      </c>
      <c r="J262" s="251"/>
      <c r="K262" s="171" t="str">
        <f>IF(H262=0,"",100*H262/Måned!$G26)</f>
        <v/>
      </c>
      <c r="L262" s="251"/>
      <c r="M262" s="171" t="str">
        <f>+IF(H262=0,"",'Ark1'!AA4466)</f>
        <v/>
      </c>
      <c r="N262" s="171">
        <f>+IF(I262=0,"",'Ark1'!AB4466)</f>
        <v>0</v>
      </c>
      <c r="O262" s="246" t="str">
        <f>IF(H262=0,"",'Ark1'!W4466)</f>
        <v/>
      </c>
      <c r="P262" s="171" t="str">
        <f>IF(H262=0,"",'Ark1'!X4466)</f>
        <v/>
      </c>
      <c r="Q262" s="245"/>
      <c r="R262" s="171" t="str">
        <f>IF(H262=0,"",'Ark1'!AA4466)</f>
        <v/>
      </c>
      <c r="S262" s="171" t="str">
        <f>IF(H262=0,"",'Ark1'!AB4466)</f>
        <v/>
      </c>
      <c r="T262" s="171" t="str">
        <f>IF(H262=0,"",'Ark1'!AC4466)</f>
        <v/>
      </c>
      <c r="U262" s="82"/>
      <c r="V262" s="89" t="str">
        <f t="shared" si="21"/>
        <v/>
      </c>
      <c r="W262" s="171">
        <f>+'Ark1'!V4466</f>
        <v>0</v>
      </c>
      <c r="X262" s="251"/>
      <c r="Y262" s="89"/>
      <c r="Z262" s="171"/>
      <c r="AA262" s="171"/>
      <c r="AB262" s="225"/>
      <c r="AI262" s="89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</row>
    <row r="263" spans="1:45" s="87" customFormat="1" ht="15.6">
      <c r="A263" s="251"/>
      <c r="B263" s="197">
        <f>+'Ark1'!C4467</f>
        <v>2023</v>
      </c>
      <c r="C263" s="197">
        <f>+'Ark1'!J4467</f>
        <v>106</v>
      </c>
      <c r="D263" s="197" t="str">
        <f>VLOOKUP(C263,RNR!$A$1:$B$29,2)</f>
        <v>Furuseth</v>
      </c>
      <c r="E263" s="197">
        <f>+'Ark1'!D4467</f>
        <v>6</v>
      </c>
      <c r="F263" s="197" t="str">
        <f>VLOOKUP(E263,RNR!$D$2:$E$13,2)</f>
        <v>Jun</v>
      </c>
      <c r="G263" s="88">
        <f>+'Ark1'!Q4467</f>
        <v>0</v>
      </c>
      <c r="H263" s="89">
        <f>+'Ark1'!R4467</f>
        <v>0</v>
      </c>
      <c r="I263" s="88" t="str">
        <f>IF(H263=0,"",'Ark1'!S4467)</f>
        <v/>
      </c>
      <c r="J263" s="251"/>
      <c r="K263" s="171" t="str">
        <f>IF(H263=0,"",100*H263/Måned!$G27)</f>
        <v/>
      </c>
      <c r="L263" s="251"/>
      <c r="M263" s="171" t="str">
        <f>+IF(H263=0,"",'Ark1'!AA4467)</f>
        <v/>
      </c>
      <c r="N263" s="171">
        <f>+IF(I263=0,"",'Ark1'!AB4467)</f>
        <v>0</v>
      </c>
      <c r="O263" s="246" t="str">
        <f>IF(H263=0,"",'Ark1'!W4467)</f>
        <v/>
      </c>
      <c r="P263" s="171" t="str">
        <f>IF(H263=0,"",'Ark1'!X4467)</f>
        <v/>
      </c>
      <c r="Q263" s="245"/>
      <c r="R263" s="171" t="str">
        <f>IF(H263=0,"",'Ark1'!AA4467)</f>
        <v/>
      </c>
      <c r="S263" s="171" t="str">
        <f>IF(H263=0,"",'Ark1'!AB4467)</f>
        <v/>
      </c>
      <c r="T263" s="171" t="str">
        <f>IF(H263=0,"",'Ark1'!AC4467)</f>
        <v/>
      </c>
      <c r="U263" s="82"/>
      <c r="V263" s="89" t="str">
        <f t="shared" si="21"/>
        <v/>
      </c>
      <c r="W263" s="171">
        <f>+'Ark1'!V4467</f>
        <v>0</v>
      </c>
      <c r="X263" s="251"/>
      <c r="Y263" s="89"/>
      <c r="Z263" s="171"/>
      <c r="AA263" s="171"/>
      <c r="AB263" s="225"/>
      <c r="AI263" s="89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</row>
    <row r="264" spans="1:45" s="87" customFormat="1" ht="15.6">
      <c r="A264" s="251"/>
      <c r="B264" s="197">
        <f>+'Ark1'!C4468</f>
        <v>2023</v>
      </c>
      <c r="C264" s="197">
        <f>+'Ark1'!J4468</f>
        <v>106</v>
      </c>
      <c r="D264" s="197" t="str">
        <f>VLOOKUP(C264,RNR!$A$1:$B$29,2)</f>
        <v>Furuseth</v>
      </c>
      <c r="E264" s="197">
        <f>+'Ark1'!D4468</f>
        <v>7</v>
      </c>
      <c r="F264" s="197" t="str">
        <f>VLOOKUP(E264,RNR!$D$2:$E$13,2)</f>
        <v>Jul</v>
      </c>
      <c r="G264" s="88">
        <f>+'Ark1'!Q4468</f>
        <v>0</v>
      </c>
      <c r="H264" s="89">
        <f>+'Ark1'!R4468</f>
        <v>0</v>
      </c>
      <c r="I264" s="88" t="str">
        <f>IF(H264=0,"",'Ark1'!S4468)</f>
        <v/>
      </c>
      <c r="J264" s="251"/>
      <c r="K264" s="171" t="str">
        <f>IF(H264=0,"",100*H264/Måned!$G28)</f>
        <v/>
      </c>
      <c r="L264" s="251"/>
      <c r="M264" s="171" t="str">
        <f>+IF(H264=0,"",'Ark1'!AA4468)</f>
        <v/>
      </c>
      <c r="N264" s="171">
        <f>+IF(I264=0,"",'Ark1'!AB4468)</f>
        <v>0</v>
      </c>
      <c r="O264" s="246" t="str">
        <f>IF(H264=0,"",'Ark1'!W4468)</f>
        <v/>
      </c>
      <c r="P264" s="171" t="str">
        <f>IF(H264=0,"",'Ark1'!X4468)</f>
        <v/>
      </c>
      <c r="Q264" s="245"/>
      <c r="R264" s="171" t="str">
        <f>IF(H264=0,"",'Ark1'!AA4468)</f>
        <v/>
      </c>
      <c r="S264" s="171" t="str">
        <f>IF(H264=0,"",'Ark1'!AB4468)</f>
        <v/>
      </c>
      <c r="T264" s="171" t="str">
        <f>IF(H264=0,"",'Ark1'!AC4468)</f>
        <v/>
      </c>
      <c r="U264" s="82"/>
      <c r="V264" s="89" t="str">
        <f t="shared" si="21"/>
        <v/>
      </c>
      <c r="W264" s="171">
        <f>+'Ark1'!V4468</f>
        <v>0</v>
      </c>
      <c r="X264" s="251"/>
      <c r="Y264" s="89"/>
      <c r="Z264" s="171"/>
      <c r="AA264" s="171"/>
      <c r="AB264" s="225"/>
      <c r="AI264" s="89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</row>
    <row r="265" spans="1:45" s="87" customFormat="1" ht="15.6">
      <c r="A265" s="251"/>
      <c r="B265" s="197">
        <f>+'Ark1'!C4469</f>
        <v>2023</v>
      </c>
      <c r="C265" s="197">
        <f>+'Ark1'!J4469</f>
        <v>106</v>
      </c>
      <c r="D265" s="197" t="str">
        <f>VLOOKUP(C265,RNR!$A$1:$B$29,2)</f>
        <v>Furuseth</v>
      </c>
      <c r="E265" s="197">
        <f>+'Ark1'!D4469</f>
        <v>8</v>
      </c>
      <c r="F265" s="197" t="str">
        <f>VLOOKUP(E265,RNR!$D$2:$E$13,2)</f>
        <v>Aug</v>
      </c>
      <c r="G265" s="88">
        <f>+'Ark1'!Q4469</f>
        <v>0</v>
      </c>
      <c r="H265" s="89">
        <f>+'Ark1'!R4469</f>
        <v>0</v>
      </c>
      <c r="I265" s="88" t="str">
        <f>IF(H265=0,"",'Ark1'!S4469)</f>
        <v/>
      </c>
      <c r="J265" s="251"/>
      <c r="K265" s="171" t="str">
        <f>IF(H265=0,"",100*H265/Måned!$G29)</f>
        <v/>
      </c>
      <c r="L265" s="251"/>
      <c r="M265" s="171" t="str">
        <f>+IF(H265=0,"",'Ark1'!AA4469)</f>
        <v/>
      </c>
      <c r="N265" s="171">
        <f>+IF(I265=0,"",'Ark1'!AB4469)</f>
        <v>0</v>
      </c>
      <c r="O265" s="246" t="str">
        <f>IF(H265=0,"",'Ark1'!W4469)</f>
        <v/>
      </c>
      <c r="P265" s="171" t="str">
        <f>IF(H265=0,"",'Ark1'!X4469)</f>
        <v/>
      </c>
      <c r="Q265" s="245"/>
      <c r="R265" s="171" t="str">
        <f>IF(H265=0,"",'Ark1'!AA4469)</f>
        <v/>
      </c>
      <c r="S265" s="171" t="str">
        <f>IF(H265=0,"",'Ark1'!AB4469)</f>
        <v/>
      </c>
      <c r="T265" s="171" t="str">
        <f>IF(H265=0,"",'Ark1'!AC4469)</f>
        <v/>
      </c>
      <c r="U265" s="82"/>
      <c r="V265" s="89" t="str">
        <f t="shared" si="21"/>
        <v/>
      </c>
      <c r="W265" s="171">
        <f>+'Ark1'!V4469</f>
        <v>0</v>
      </c>
      <c r="X265" s="251"/>
      <c r="Y265" s="89"/>
      <c r="Z265" s="171"/>
      <c r="AA265" s="171"/>
      <c r="AB265" s="225"/>
      <c r="AI265" s="89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</row>
    <row r="266" spans="1:45" s="87" customFormat="1" ht="15.6">
      <c r="A266" s="251"/>
      <c r="B266" s="197">
        <f>+'Ark1'!C4470</f>
        <v>2023</v>
      </c>
      <c r="C266" s="197">
        <f>+'Ark1'!J4470</f>
        <v>106</v>
      </c>
      <c r="D266" s="197" t="str">
        <f>VLOOKUP(C266,RNR!$A$1:$B$29,2)</f>
        <v>Furuseth</v>
      </c>
      <c r="E266" s="197">
        <f>+'Ark1'!D4470</f>
        <v>9</v>
      </c>
      <c r="F266" s="197" t="str">
        <f>VLOOKUP(E266,RNR!$D$2:$E$13,2)</f>
        <v>Sep</v>
      </c>
      <c r="G266" s="88">
        <f>+'Ark1'!Q4470</f>
        <v>0</v>
      </c>
      <c r="H266" s="89">
        <f>+'Ark1'!R4470</f>
        <v>0</v>
      </c>
      <c r="I266" s="88" t="str">
        <f>IF(H266=0,"",'Ark1'!S4470)</f>
        <v/>
      </c>
      <c r="J266" s="251"/>
      <c r="K266" s="171" t="str">
        <f>IF(H266=0,"",100*H266/Måned!$G30)</f>
        <v/>
      </c>
      <c r="L266" s="251"/>
      <c r="M266" s="171" t="str">
        <f>+IF(H266=0,"",'Ark1'!AA4470)</f>
        <v/>
      </c>
      <c r="N266" s="171">
        <f>+IF(I266=0,"",'Ark1'!AB4470)</f>
        <v>0</v>
      </c>
      <c r="O266" s="246" t="str">
        <f>IF(H266=0,"",'Ark1'!W4470)</f>
        <v/>
      </c>
      <c r="P266" s="171" t="str">
        <f>IF(H266=0,"",'Ark1'!X4470)</f>
        <v/>
      </c>
      <c r="Q266" s="245"/>
      <c r="R266" s="171" t="str">
        <f>IF(H266=0,"",'Ark1'!AA4470)</f>
        <v/>
      </c>
      <c r="S266" s="171" t="str">
        <f>IF(H266=0,"",'Ark1'!AB4470)</f>
        <v/>
      </c>
      <c r="T266" s="171" t="str">
        <f>IF(H266=0,"",'Ark1'!AC4470)</f>
        <v/>
      </c>
      <c r="U266" s="82"/>
      <c r="V266" s="89" t="str">
        <f t="shared" si="21"/>
        <v/>
      </c>
      <c r="W266" s="171">
        <f>+'Ark1'!V4470</f>
        <v>0</v>
      </c>
      <c r="X266" s="251"/>
      <c r="Y266" s="89"/>
      <c r="Z266" s="171"/>
      <c r="AA266" s="171"/>
      <c r="AB266" s="225"/>
      <c r="AI266" s="89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</row>
    <row r="267" spans="1:45" s="87" customFormat="1" ht="15.6">
      <c r="A267" s="251"/>
      <c r="B267" s="197">
        <f>+'Ark1'!C4471</f>
        <v>2023</v>
      </c>
      <c r="C267" s="197">
        <f>+'Ark1'!J4471</f>
        <v>106</v>
      </c>
      <c r="D267" s="197" t="str">
        <f>VLOOKUP(C267,RNR!$A$1:$B$29,2)</f>
        <v>Furuseth</v>
      </c>
      <c r="E267" s="197">
        <f>+'Ark1'!D4471</f>
        <v>10</v>
      </c>
      <c r="F267" s="197" t="str">
        <f>VLOOKUP(E267,RNR!$D$2:$E$13,2)</f>
        <v>Okt</v>
      </c>
      <c r="G267" s="88">
        <f>+'Ark1'!Q4471</f>
        <v>0</v>
      </c>
      <c r="H267" s="89">
        <f>+'Ark1'!R4471</f>
        <v>0</v>
      </c>
      <c r="I267" s="88" t="str">
        <f>IF(H267=0,"",'Ark1'!S4471)</f>
        <v/>
      </c>
      <c r="J267" s="251"/>
      <c r="K267" s="171" t="str">
        <f>IF(H267=0,"",100*H267/Måned!$G31)</f>
        <v/>
      </c>
      <c r="L267" s="251"/>
      <c r="M267" s="171" t="str">
        <f>+IF(H267=0,"",'Ark1'!AA4471)</f>
        <v/>
      </c>
      <c r="N267" s="171">
        <f>+IF(I267=0,"",'Ark1'!AB4471)</f>
        <v>0</v>
      </c>
      <c r="O267" s="246" t="str">
        <f>IF(H267=0,"",'Ark1'!W4471)</f>
        <v/>
      </c>
      <c r="P267" s="171" t="str">
        <f>IF(H267=0,"",'Ark1'!X4471)</f>
        <v/>
      </c>
      <c r="Q267" s="245"/>
      <c r="R267" s="171" t="str">
        <f>IF(H267=0,"",'Ark1'!AA4471)</f>
        <v/>
      </c>
      <c r="S267" s="171" t="str">
        <f>IF(H267=0,"",'Ark1'!AB4471)</f>
        <v/>
      </c>
      <c r="T267" s="171" t="str">
        <f>IF(H267=0,"",'Ark1'!AC4471)</f>
        <v/>
      </c>
      <c r="U267" s="82"/>
      <c r="V267" s="89" t="str">
        <f t="shared" si="21"/>
        <v/>
      </c>
      <c r="W267" s="171">
        <f>+'Ark1'!V4471</f>
        <v>0</v>
      </c>
      <c r="X267" s="251"/>
      <c r="Y267" s="89"/>
      <c r="Z267" s="171"/>
      <c r="AA267" s="171"/>
      <c r="AI267" s="89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</row>
    <row r="268" spans="1:45" s="87" customFormat="1" ht="15.6">
      <c r="A268" s="251"/>
      <c r="B268" s="197">
        <f>+'Ark1'!C4472</f>
        <v>2023</v>
      </c>
      <c r="C268" s="197">
        <f>+'Ark1'!J4472</f>
        <v>106</v>
      </c>
      <c r="D268" s="197" t="str">
        <f>VLOOKUP(C268,RNR!$A$1:$B$29,2)</f>
        <v>Furuseth</v>
      </c>
      <c r="E268" s="197">
        <f>+'Ark1'!D4472</f>
        <v>11</v>
      </c>
      <c r="F268" s="197" t="str">
        <f>VLOOKUP(E268,RNR!$D$2:$E$13,2)</f>
        <v>Nov</v>
      </c>
      <c r="G268" s="88">
        <f>+'Ark1'!Q4472</f>
        <v>0</v>
      </c>
      <c r="H268" s="89">
        <f>+'Ark1'!R4472</f>
        <v>0</v>
      </c>
      <c r="I268" s="88" t="str">
        <f>IF(H268=0,"",'Ark1'!S4472)</f>
        <v/>
      </c>
      <c r="J268" s="251"/>
      <c r="K268" s="171" t="str">
        <f>IF(H268=0,"",100*H268/Måned!$G32)</f>
        <v/>
      </c>
      <c r="L268" s="251"/>
      <c r="M268" s="171" t="str">
        <f>+IF(H268=0,"",'Ark1'!AA4472)</f>
        <v/>
      </c>
      <c r="N268" s="171">
        <f>+IF(I268=0,"",'Ark1'!AB4472)</f>
        <v>0</v>
      </c>
      <c r="O268" s="246" t="str">
        <f>IF(H268=0,"",'Ark1'!W4472)</f>
        <v/>
      </c>
      <c r="P268" s="171" t="str">
        <f>IF(H268=0,"",'Ark1'!X4472)</f>
        <v/>
      </c>
      <c r="Q268" s="245"/>
      <c r="R268" s="171" t="str">
        <f>IF(H268=0,"",'Ark1'!AA4472)</f>
        <v/>
      </c>
      <c r="S268" s="171" t="str">
        <f>IF(H268=0,"",'Ark1'!AB4472)</f>
        <v/>
      </c>
      <c r="T268" s="171" t="str">
        <f>IF(H268=0,"",'Ark1'!AC4472)</f>
        <v/>
      </c>
      <c r="U268" s="82"/>
      <c r="V268" s="89" t="str">
        <f t="shared" si="21"/>
        <v/>
      </c>
      <c r="W268" s="171">
        <f>+'Ark1'!V4472</f>
        <v>0</v>
      </c>
      <c r="X268" s="251"/>
      <c r="Y268" s="89"/>
      <c r="Z268" s="171"/>
      <c r="AA268" s="171"/>
      <c r="AI268" s="89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</row>
    <row r="269" spans="1:45" s="87" customFormat="1" ht="15.6">
      <c r="A269" s="251"/>
      <c r="B269" s="197">
        <f>+'Ark1'!C4473</f>
        <v>2023</v>
      </c>
      <c r="C269" s="197">
        <f>+'Ark1'!J4473</f>
        <v>106</v>
      </c>
      <c r="D269" s="197" t="str">
        <f>VLOOKUP(C269,RNR!$A$1:$B$29,2)</f>
        <v>Furuseth</v>
      </c>
      <c r="E269" s="197">
        <f>+'Ark1'!D4473</f>
        <v>12</v>
      </c>
      <c r="F269" s="197" t="str">
        <f>VLOOKUP(E269,RNR!$D$2:$E$13,2)</f>
        <v>Des</v>
      </c>
      <c r="G269" s="88">
        <f>+'Ark1'!Q4473</f>
        <v>0</v>
      </c>
      <c r="H269" s="89">
        <f>+'Ark1'!R4473</f>
        <v>0</v>
      </c>
      <c r="I269" s="88" t="str">
        <f>IF(H269=0,"",'Ark1'!S4473)</f>
        <v/>
      </c>
      <c r="J269" s="251"/>
      <c r="K269" s="171" t="str">
        <f>IF(H269=0,"",100*H269/Måned!$G33)</f>
        <v/>
      </c>
      <c r="L269" s="251"/>
      <c r="M269" s="171" t="str">
        <f>+IF(H269=0,"",'Ark1'!AA4473)</f>
        <v/>
      </c>
      <c r="N269" s="171">
        <f>+IF(I269=0,"",'Ark1'!AB4473)</f>
        <v>0</v>
      </c>
      <c r="O269" s="246" t="str">
        <f>IF(H269=0,"",'Ark1'!W4473)</f>
        <v/>
      </c>
      <c r="P269" s="171" t="str">
        <f>IF(H269=0,"",'Ark1'!X4473)</f>
        <v/>
      </c>
      <c r="Q269" s="245"/>
      <c r="R269" s="171" t="str">
        <f>IF(H269=0,"",'Ark1'!AA4473)</f>
        <v/>
      </c>
      <c r="S269" s="171" t="str">
        <f>IF(H269=0,"",'Ark1'!AB4473)</f>
        <v/>
      </c>
      <c r="T269" s="171" t="str">
        <f>IF(H269=0,"",'Ark1'!AC4473)</f>
        <v/>
      </c>
      <c r="U269" s="82"/>
      <c r="V269" s="89" t="str">
        <f t="shared" si="21"/>
        <v/>
      </c>
      <c r="W269" s="171">
        <f>+'Ark1'!V4473</f>
        <v>0</v>
      </c>
      <c r="X269" s="251"/>
      <c r="Y269" s="89"/>
      <c r="Z269" s="171"/>
      <c r="AA269" s="171"/>
      <c r="AI269" s="89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</row>
    <row r="270" spans="1:45" s="87" customFormat="1">
      <c r="A270" s="251"/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89"/>
      <c r="Z270" s="171"/>
      <c r="AA270" s="171"/>
      <c r="AI270" s="89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</row>
    <row r="271" spans="1:45" s="87" customFormat="1" ht="15.6">
      <c r="A271" s="251"/>
      <c r="B271" s="197">
        <f>+'Ark1'!C4474</f>
        <v>2023</v>
      </c>
      <c r="C271" s="197">
        <f>+'Ark1'!J4474</f>
        <v>109</v>
      </c>
      <c r="D271" s="197" t="str">
        <f>VLOOKUP(C271,RNR!$A$1:$B$29,2)</f>
        <v>Tønsberg</v>
      </c>
      <c r="E271" s="197">
        <f>+'Ark1'!D4474</f>
        <v>1</v>
      </c>
      <c r="F271" s="197" t="str">
        <f>VLOOKUP(E271,RNR!$D$2:$E$13,2)</f>
        <v>Jan</v>
      </c>
      <c r="G271" s="88">
        <f>+'Ark1'!Q4474</f>
        <v>0</v>
      </c>
      <c r="H271" s="89">
        <f>+'Ark1'!R4474</f>
        <v>0</v>
      </c>
      <c r="I271" s="88" t="str">
        <f>IF(H271=0,"",'Ark1'!S4474)</f>
        <v/>
      </c>
      <c r="J271" s="251"/>
      <c r="K271" s="171" t="str">
        <f>IF(H271=0,"",100*H271/Måned!$G34)</f>
        <v/>
      </c>
      <c r="L271" s="251"/>
      <c r="M271" s="171" t="str">
        <f>+IF(H271=0,"",'Ark1'!AA4474)</f>
        <v/>
      </c>
      <c r="N271" s="171">
        <f>+IF(I271=0,"",'Ark1'!AB4474)</f>
        <v>0</v>
      </c>
      <c r="O271" s="246" t="str">
        <f>IF(H271=0,"",'Ark1'!W4474)</f>
        <v/>
      </c>
      <c r="P271" s="171" t="str">
        <f>IF(H271=0,"",'Ark1'!X4474)</f>
        <v/>
      </c>
      <c r="Q271" s="245"/>
      <c r="R271" s="171" t="str">
        <f>IF(H271=0,"",'Ark1'!AA4474)</f>
        <v/>
      </c>
      <c r="S271" s="171" t="str">
        <f>IF(H271=0,"",'Ark1'!AB4474)</f>
        <v/>
      </c>
      <c r="T271" s="171" t="str">
        <f>IF(H271=0,"",'Ark1'!AC4474)</f>
        <v/>
      </c>
      <c r="U271" s="82"/>
      <c r="V271" s="89" t="str">
        <f t="shared" ref="V271:V282" si="22">+(IF(H271=0,"",I271/G271))</f>
        <v/>
      </c>
      <c r="W271" s="171">
        <f>+'Ark1'!V4474</f>
        <v>0</v>
      </c>
      <c r="X271" s="251"/>
      <c r="Y271" s="89"/>
      <c r="Z271" s="171"/>
      <c r="AA271" s="171"/>
      <c r="AI271" s="89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</row>
    <row r="272" spans="1:45" s="87" customFormat="1" ht="15.6">
      <c r="A272" s="251"/>
      <c r="B272" s="197">
        <f>+'Ark1'!C4475</f>
        <v>2023</v>
      </c>
      <c r="C272" s="197">
        <f>+'Ark1'!J4475</f>
        <v>109</v>
      </c>
      <c r="D272" s="197" t="str">
        <f>VLOOKUP(C272,RNR!$A$1:$B$29,2)</f>
        <v>Tønsberg</v>
      </c>
      <c r="E272" s="197">
        <f>+'Ark1'!D4475</f>
        <v>2</v>
      </c>
      <c r="F272" s="197" t="str">
        <f>VLOOKUP(E272,RNR!$D$2:$E$13,2)</f>
        <v>Feb</v>
      </c>
      <c r="G272" s="88">
        <f>+'Ark1'!Q4475</f>
        <v>0</v>
      </c>
      <c r="H272" s="89">
        <f>+'Ark1'!R4475</f>
        <v>0</v>
      </c>
      <c r="I272" s="88" t="str">
        <f>IF(H272=0,"",'Ark1'!S4475)</f>
        <v/>
      </c>
      <c r="J272" s="251"/>
      <c r="K272" s="171" t="str">
        <f>IF(H272=0,"",100*H272/Måned!$G25)</f>
        <v/>
      </c>
      <c r="L272" s="251"/>
      <c r="M272" s="171" t="str">
        <f>+IF(H272=0,"",'Ark1'!AA4475)</f>
        <v/>
      </c>
      <c r="N272" s="171">
        <f>+IF(I272=0,"",'Ark1'!AB4475)</f>
        <v>0</v>
      </c>
      <c r="O272" s="246" t="str">
        <f>IF(H272=0,"",'Ark1'!W4475)</f>
        <v/>
      </c>
      <c r="P272" s="171" t="str">
        <f>IF(H272=0,"",'Ark1'!X4475)</f>
        <v/>
      </c>
      <c r="Q272" s="245"/>
      <c r="R272" s="171" t="str">
        <f>IF(H272=0,"",'Ark1'!AA4475)</f>
        <v/>
      </c>
      <c r="S272" s="171" t="str">
        <f>IF(H272=0,"",'Ark1'!AB4475)</f>
        <v/>
      </c>
      <c r="T272" s="171" t="str">
        <f>IF(H272=0,"",'Ark1'!AC4475)</f>
        <v/>
      </c>
      <c r="U272" s="82"/>
      <c r="V272" s="89" t="str">
        <f t="shared" si="22"/>
        <v/>
      </c>
      <c r="W272" s="171">
        <f>+'Ark1'!V4475</f>
        <v>0</v>
      </c>
      <c r="X272" s="251"/>
      <c r="Y272" s="89"/>
      <c r="Z272" s="171"/>
      <c r="AA272" s="171"/>
      <c r="AI272" s="89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</row>
    <row r="273" spans="1:45" s="87" customFormat="1" ht="15.6">
      <c r="A273" s="251"/>
      <c r="B273" s="197">
        <f>+'Ark1'!C4476</f>
        <v>2023</v>
      </c>
      <c r="C273" s="197">
        <f>+'Ark1'!J4476</f>
        <v>109</v>
      </c>
      <c r="D273" s="197" t="str">
        <f>VLOOKUP(C273,RNR!$A$1:$B$29,2)</f>
        <v>Tønsberg</v>
      </c>
      <c r="E273" s="197">
        <f>+'Ark1'!D4476</f>
        <v>3</v>
      </c>
      <c r="F273" s="197" t="str">
        <f>VLOOKUP(E273,RNR!$D$2:$E$13,2)</f>
        <v>Mar</v>
      </c>
      <c r="G273" s="88">
        <f>+'Ark1'!Q4476</f>
        <v>1</v>
      </c>
      <c r="H273" s="89">
        <f>+'Ark1'!R4476</f>
        <v>1</v>
      </c>
      <c r="I273" s="88">
        <f>IF(H273=0,"",'Ark1'!S4476)</f>
        <v>1</v>
      </c>
      <c r="J273" s="251"/>
      <c r="K273" s="171">
        <f>IF(H273=0,"",100*H273/Måned!$G26)</f>
        <v>7.9365079365079361E-2</v>
      </c>
      <c r="L273" s="251"/>
      <c r="M273" s="171">
        <f>+IF(H273=0,"",'Ark1'!AA4476)</f>
        <v>0</v>
      </c>
      <c r="N273" s="171">
        <f>+IF(I273=0,"",'Ark1'!AB4476)</f>
        <v>0</v>
      </c>
      <c r="O273" s="246">
        <f>IF(H273=0,"",'Ark1'!W4476)</f>
        <v>53</v>
      </c>
      <c r="P273" s="171">
        <f>IF(H273=0,"",'Ark1'!X4476)</f>
        <v>308.97074756229688</v>
      </c>
      <c r="Q273" s="245"/>
      <c r="R273" s="171">
        <f>IF(H273=0,"",'Ark1'!AA4476)</f>
        <v>0</v>
      </c>
      <c r="S273" s="171">
        <f>IF(H273=0,"",'Ark1'!AB4476)</f>
        <v>0</v>
      </c>
      <c r="T273" s="171">
        <f>IF(H273=0,"",'Ark1'!AC4476)</f>
        <v>0</v>
      </c>
      <c r="U273" s="82"/>
      <c r="V273" s="89">
        <f t="shared" si="22"/>
        <v>1</v>
      </c>
      <c r="W273" s="171">
        <f>+'Ark1'!V4476</f>
        <v>11</v>
      </c>
      <c r="X273" s="251"/>
      <c r="Y273" s="89"/>
      <c r="Z273" s="171"/>
      <c r="AA273" s="171"/>
      <c r="AI273" s="89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</row>
    <row r="274" spans="1:45" s="87" customFormat="1" ht="15.6">
      <c r="A274" s="251"/>
      <c r="B274" s="197">
        <f>+'Ark1'!C4477</f>
        <v>2023</v>
      </c>
      <c r="C274" s="197">
        <f>+'Ark1'!J4477</f>
        <v>109</v>
      </c>
      <c r="D274" s="197" t="str">
        <f>VLOOKUP(C274,RNR!$A$1:$B$29,2)</f>
        <v>Tønsberg</v>
      </c>
      <c r="E274" s="197">
        <f>+'Ark1'!D4477</f>
        <v>4</v>
      </c>
      <c r="F274" s="197" t="str">
        <f>VLOOKUP(E274,RNR!$D$2:$E$13,2)</f>
        <v>Apr</v>
      </c>
      <c r="G274" s="88">
        <f>+'Ark1'!Q4477</f>
        <v>0</v>
      </c>
      <c r="H274" s="89">
        <f>+'Ark1'!R4477</f>
        <v>0</v>
      </c>
      <c r="I274" s="88" t="str">
        <f>IF(H274=0,"",'Ark1'!S4477)</f>
        <v/>
      </c>
      <c r="J274" s="251"/>
      <c r="K274" s="171" t="str">
        <f>IF(H274=0,"",100*H274/Måned!$G27)</f>
        <v/>
      </c>
      <c r="L274" s="251"/>
      <c r="M274" s="171" t="str">
        <f>+IF(H274=0,"",'Ark1'!AA4477)</f>
        <v/>
      </c>
      <c r="N274" s="171">
        <f>+IF(I274=0,"",'Ark1'!AB4477)</f>
        <v>0</v>
      </c>
      <c r="O274" s="246" t="str">
        <f>IF(H274=0,"",'Ark1'!W4477)</f>
        <v/>
      </c>
      <c r="P274" s="171" t="str">
        <f>IF(H274=0,"",'Ark1'!X4477)</f>
        <v/>
      </c>
      <c r="Q274" s="245"/>
      <c r="R274" s="171" t="str">
        <f>IF(H274=0,"",'Ark1'!AA4477)</f>
        <v/>
      </c>
      <c r="S274" s="171" t="str">
        <f>IF(H274=0,"",'Ark1'!AB4477)</f>
        <v/>
      </c>
      <c r="T274" s="171" t="str">
        <f>IF(H274=0,"",'Ark1'!AC4477)</f>
        <v/>
      </c>
      <c r="U274" s="82"/>
      <c r="V274" s="89" t="str">
        <f t="shared" si="22"/>
        <v/>
      </c>
      <c r="W274" s="171">
        <f>+'Ark1'!V4477</f>
        <v>0</v>
      </c>
      <c r="X274" s="251"/>
      <c r="Y274" s="89"/>
      <c r="Z274" s="171"/>
      <c r="AA274" s="171"/>
      <c r="AI274" s="89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</row>
    <row r="275" spans="1:45" s="87" customFormat="1" ht="15.6">
      <c r="A275" s="251"/>
      <c r="B275" s="197">
        <f>+'Ark1'!C4478</f>
        <v>2023</v>
      </c>
      <c r="C275" s="197">
        <f>+'Ark1'!J4478</f>
        <v>109</v>
      </c>
      <c r="D275" s="197" t="str">
        <f>VLOOKUP(C275,RNR!$A$1:$B$29,2)</f>
        <v>Tønsberg</v>
      </c>
      <c r="E275" s="197">
        <f>+'Ark1'!D4478</f>
        <v>5</v>
      </c>
      <c r="F275" s="197" t="str">
        <f>VLOOKUP(E275,RNR!$D$2:$E$13,2)</f>
        <v>Mai</v>
      </c>
      <c r="G275" s="88">
        <f>+'Ark1'!Q4478</f>
        <v>0</v>
      </c>
      <c r="H275" s="89">
        <f>+'Ark1'!R4478</f>
        <v>0</v>
      </c>
      <c r="I275" s="88" t="str">
        <f>IF(H275=0,"",'Ark1'!S4478)</f>
        <v/>
      </c>
      <c r="J275" s="251"/>
      <c r="K275" s="171" t="str">
        <f>IF(H275=0,"",100*H275/Måned!$G28)</f>
        <v/>
      </c>
      <c r="L275" s="251"/>
      <c r="M275" s="171" t="str">
        <f>+IF(H275=0,"",'Ark1'!AA4478)</f>
        <v/>
      </c>
      <c r="N275" s="171">
        <f>+IF(I275=0,"",'Ark1'!AB4478)</f>
        <v>0</v>
      </c>
      <c r="O275" s="246" t="str">
        <f>IF(H275=0,"",'Ark1'!W4478)</f>
        <v/>
      </c>
      <c r="P275" s="171" t="str">
        <f>IF(H275=0,"",'Ark1'!X4478)</f>
        <v/>
      </c>
      <c r="Q275" s="245"/>
      <c r="R275" s="171" t="str">
        <f>IF(H275=0,"",'Ark1'!AA4478)</f>
        <v/>
      </c>
      <c r="S275" s="171" t="str">
        <f>IF(H275=0,"",'Ark1'!AB4478)</f>
        <v/>
      </c>
      <c r="T275" s="171" t="str">
        <f>IF(H275=0,"",'Ark1'!AC4478)</f>
        <v/>
      </c>
      <c r="U275" s="82"/>
      <c r="V275" s="89" t="str">
        <f t="shared" si="22"/>
        <v/>
      </c>
      <c r="W275" s="171">
        <f>+'Ark1'!V4478</f>
        <v>0</v>
      </c>
      <c r="X275" s="251"/>
      <c r="Y275" s="89"/>
      <c r="Z275" s="171"/>
      <c r="AA275" s="171"/>
      <c r="AI275" s="89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</row>
    <row r="276" spans="1:45" s="87" customFormat="1" ht="15.6">
      <c r="A276" s="251"/>
      <c r="B276" s="197">
        <f>+'Ark1'!C4479</f>
        <v>2023</v>
      </c>
      <c r="C276" s="197">
        <f>+'Ark1'!J4479</f>
        <v>109</v>
      </c>
      <c r="D276" s="197" t="str">
        <f>VLOOKUP(C276,RNR!$A$1:$B$29,2)</f>
        <v>Tønsberg</v>
      </c>
      <c r="E276" s="197">
        <f>+'Ark1'!D4479</f>
        <v>6</v>
      </c>
      <c r="F276" s="197" t="str">
        <f>VLOOKUP(E276,RNR!$D$2:$E$13,2)</f>
        <v>Jun</v>
      </c>
      <c r="G276" s="88">
        <f>+'Ark1'!Q4479</f>
        <v>0</v>
      </c>
      <c r="H276" s="89">
        <f>+'Ark1'!R4479</f>
        <v>0</v>
      </c>
      <c r="I276" s="88" t="str">
        <f>IF(H276=0,"",'Ark1'!S4479)</f>
        <v/>
      </c>
      <c r="J276" s="251"/>
      <c r="K276" s="171" t="str">
        <f>IF(H276=0,"",100*H276/Måned!$G29)</f>
        <v/>
      </c>
      <c r="L276" s="251"/>
      <c r="M276" s="171" t="str">
        <f>+IF(H276=0,"",'Ark1'!AA4479)</f>
        <v/>
      </c>
      <c r="N276" s="171">
        <f>+IF(I276=0,"",'Ark1'!AB4479)</f>
        <v>0</v>
      </c>
      <c r="O276" s="246" t="str">
        <f>IF(H276=0,"",'Ark1'!W4479)</f>
        <v/>
      </c>
      <c r="P276" s="171" t="str">
        <f>IF(H276=0,"",'Ark1'!X4479)</f>
        <v/>
      </c>
      <c r="Q276" s="245"/>
      <c r="R276" s="171" t="str">
        <f>IF(H276=0,"",'Ark1'!AA4479)</f>
        <v/>
      </c>
      <c r="S276" s="171" t="str">
        <f>IF(H276=0,"",'Ark1'!AB4479)</f>
        <v/>
      </c>
      <c r="T276" s="171" t="str">
        <f>IF(H276=0,"",'Ark1'!AC4479)</f>
        <v/>
      </c>
      <c r="U276" s="82"/>
      <c r="V276" s="89" t="str">
        <f t="shared" si="22"/>
        <v/>
      </c>
      <c r="W276" s="171">
        <f>+'Ark1'!V4479</f>
        <v>0</v>
      </c>
      <c r="X276" s="251"/>
      <c r="Y276" s="89"/>
      <c r="Z276" s="171"/>
      <c r="AA276" s="171"/>
      <c r="AI276" s="89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</row>
    <row r="277" spans="1:45" s="87" customFormat="1" ht="15.6">
      <c r="A277" s="251"/>
      <c r="B277" s="197">
        <f>+'Ark1'!C4480</f>
        <v>2023</v>
      </c>
      <c r="C277" s="197">
        <f>+'Ark1'!J4480</f>
        <v>109</v>
      </c>
      <c r="D277" s="197" t="str">
        <f>VLOOKUP(C277,RNR!$A$1:$B$29,2)</f>
        <v>Tønsberg</v>
      </c>
      <c r="E277" s="197">
        <f>+'Ark1'!D4480</f>
        <v>7</v>
      </c>
      <c r="F277" s="197" t="str">
        <f>VLOOKUP(E277,RNR!$D$2:$E$13,2)</f>
        <v>Jul</v>
      </c>
      <c r="G277" s="88">
        <f>+'Ark1'!Q4480</f>
        <v>0</v>
      </c>
      <c r="H277" s="89">
        <f>+'Ark1'!R4480</f>
        <v>0</v>
      </c>
      <c r="I277" s="88" t="str">
        <f>IF(H277=0,"",'Ark1'!S4480)</f>
        <v/>
      </c>
      <c r="J277" s="251"/>
      <c r="K277" s="171" t="str">
        <f>IF(H277=0,"",100*H277/Måned!$G30)</f>
        <v/>
      </c>
      <c r="L277" s="251"/>
      <c r="M277" s="171" t="str">
        <f>+IF(H277=0,"",'Ark1'!AA4480)</f>
        <v/>
      </c>
      <c r="N277" s="171">
        <f>+IF(I277=0,"",'Ark1'!AB4480)</f>
        <v>0</v>
      </c>
      <c r="O277" s="246" t="str">
        <f>IF(H277=0,"",'Ark1'!W4480)</f>
        <v/>
      </c>
      <c r="P277" s="171" t="str">
        <f>IF(H277=0,"",'Ark1'!X4480)</f>
        <v/>
      </c>
      <c r="Q277" s="245"/>
      <c r="R277" s="171" t="str">
        <f>IF(H277=0,"",'Ark1'!AA4480)</f>
        <v/>
      </c>
      <c r="S277" s="171" t="str">
        <f>IF(H277=0,"",'Ark1'!AB4480)</f>
        <v/>
      </c>
      <c r="T277" s="171" t="str">
        <f>IF(H277=0,"",'Ark1'!AC4480)</f>
        <v/>
      </c>
      <c r="U277" s="82"/>
      <c r="V277" s="89" t="str">
        <f t="shared" si="22"/>
        <v/>
      </c>
      <c r="W277" s="171">
        <f>+'Ark1'!V4480</f>
        <v>0</v>
      </c>
      <c r="X277" s="251"/>
      <c r="Y277" s="89"/>
      <c r="Z277" s="171"/>
      <c r="AA277" s="171"/>
      <c r="AI277" s="89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</row>
    <row r="278" spans="1:45" s="87" customFormat="1" ht="15.6">
      <c r="A278" s="251"/>
      <c r="B278" s="197">
        <f>+'Ark1'!C4481</f>
        <v>2023</v>
      </c>
      <c r="C278" s="197">
        <f>+'Ark1'!J4481</f>
        <v>109</v>
      </c>
      <c r="D278" s="197" t="str">
        <f>VLOOKUP(C278,RNR!$A$1:$B$29,2)</f>
        <v>Tønsberg</v>
      </c>
      <c r="E278" s="197">
        <f>+'Ark1'!D4481</f>
        <v>8</v>
      </c>
      <c r="F278" s="197" t="str">
        <f>VLOOKUP(E278,RNR!$D$2:$E$13,2)</f>
        <v>Aug</v>
      </c>
      <c r="G278" s="88">
        <f>+'Ark1'!Q4481</f>
        <v>0</v>
      </c>
      <c r="H278" s="89">
        <f>+'Ark1'!R4481</f>
        <v>0</v>
      </c>
      <c r="I278" s="88" t="str">
        <f>IF(H278=0,"",'Ark1'!S4481)</f>
        <v/>
      </c>
      <c r="J278" s="251"/>
      <c r="K278" s="171" t="str">
        <f>IF(H278=0,"",100*H278/Måned!$G31)</f>
        <v/>
      </c>
      <c r="L278" s="251"/>
      <c r="M278" s="171" t="str">
        <f>+IF(H278=0,"",'Ark1'!AA4481)</f>
        <v/>
      </c>
      <c r="N278" s="171">
        <f>+IF(I278=0,"",'Ark1'!AB4481)</f>
        <v>0</v>
      </c>
      <c r="O278" s="246" t="str">
        <f>IF(H278=0,"",'Ark1'!W4481)</f>
        <v/>
      </c>
      <c r="P278" s="171" t="str">
        <f>IF(H278=0,"",'Ark1'!X4481)</f>
        <v/>
      </c>
      <c r="Q278" s="245"/>
      <c r="R278" s="171" t="str">
        <f>IF(H278=0,"",'Ark1'!AA4481)</f>
        <v/>
      </c>
      <c r="S278" s="171" t="str">
        <f>IF(H278=0,"",'Ark1'!AB4481)</f>
        <v/>
      </c>
      <c r="T278" s="171" t="str">
        <f>IF(H278=0,"",'Ark1'!AC4481)</f>
        <v/>
      </c>
      <c r="U278" s="82"/>
      <c r="V278" s="89" t="str">
        <f t="shared" si="22"/>
        <v/>
      </c>
      <c r="W278" s="171">
        <f>+'Ark1'!V4481</f>
        <v>0</v>
      </c>
      <c r="X278" s="251"/>
      <c r="Y278" s="89"/>
      <c r="Z278" s="171"/>
      <c r="AA278" s="171"/>
      <c r="AI278" s="89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</row>
    <row r="279" spans="1:45" s="87" customFormat="1" ht="15.6">
      <c r="A279" s="251"/>
      <c r="B279" s="197">
        <f>+'Ark1'!C4482</f>
        <v>2023</v>
      </c>
      <c r="C279" s="197">
        <f>+'Ark1'!J4482</f>
        <v>109</v>
      </c>
      <c r="D279" s="197" t="str">
        <f>VLOOKUP(C279,RNR!$A$1:$B$29,2)</f>
        <v>Tønsberg</v>
      </c>
      <c r="E279" s="197">
        <f>+'Ark1'!D4482</f>
        <v>9</v>
      </c>
      <c r="F279" s="197" t="str">
        <f>VLOOKUP(E279,RNR!$D$2:$E$13,2)</f>
        <v>Sep</v>
      </c>
      <c r="G279" s="88">
        <f>+'Ark1'!Q4482</f>
        <v>0</v>
      </c>
      <c r="H279" s="89">
        <f>+'Ark1'!R4482</f>
        <v>0</v>
      </c>
      <c r="I279" s="88" t="str">
        <f>IF(H279=0,"",'Ark1'!S4482)</f>
        <v/>
      </c>
      <c r="J279" s="251"/>
      <c r="K279" s="171" t="str">
        <f>IF(H279=0,"",100*H279/Måned!$G32)</f>
        <v/>
      </c>
      <c r="L279" s="251"/>
      <c r="M279" s="171" t="str">
        <f>+IF(H279=0,"",'Ark1'!AA4482)</f>
        <v/>
      </c>
      <c r="N279" s="171">
        <f>+IF(I279=0,"",'Ark1'!AB4482)</f>
        <v>0</v>
      </c>
      <c r="O279" s="246" t="str">
        <f>IF(H279=0,"",'Ark1'!W4482)</f>
        <v/>
      </c>
      <c r="P279" s="171" t="str">
        <f>IF(H279=0,"",'Ark1'!X4482)</f>
        <v/>
      </c>
      <c r="Q279" s="245"/>
      <c r="R279" s="171" t="str">
        <f>IF(H279=0,"",'Ark1'!AA4482)</f>
        <v/>
      </c>
      <c r="S279" s="171" t="str">
        <f>IF(H279=0,"",'Ark1'!AB4482)</f>
        <v/>
      </c>
      <c r="T279" s="171" t="str">
        <f>IF(H279=0,"",'Ark1'!AC4482)</f>
        <v/>
      </c>
      <c r="U279" s="82"/>
      <c r="V279" s="89" t="str">
        <f t="shared" si="22"/>
        <v/>
      </c>
      <c r="W279" s="171">
        <f>+'Ark1'!V4482</f>
        <v>0</v>
      </c>
      <c r="X279" s="251"/>
      <c r="Y279" s="89"/>
      <c r="Z279" s="171"/>
      <c r="AA279" s="171"/>
      <c r="AI279" s="89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</row>
    <row r="280" spans="1:45" s="87" customFormat="1" ht="15.6">
      <c r="A280" s="251"/>
      <c r="B280" s="197">
        <f>+'Ark1'!C4483</f>
        <v>2023</v>
      </c>
      <c r="C280" s="197">
        <f>+'Ark1'!J4483</f>
        <v>109</v>
      </c>
      <c r="D280" s="197" t="str">
        <f>VLOOKUP(C280,RNR!$A$1:$B$29,2)</f>
        <v>Tønsberg</v>
      </c>
      <c r="E280" s="197">
        <f>+'Ark1'!D4483</f>
        <v>10</v>
      </c>
      <c r="F280" s="197" t="str">
        <f>VLOOKUP(E280,RNR!$D$2:$E$13,2)</f>
        <v>Okt</v>
      </c>
      <c r="G280" s="88">
        <f>+'Ark1'!Q4483</f>
        <v>0</v>
      </c>
      <c r="H280" s="89">
        <f>+'Ark1'!R4483</f>
        <v>0</v>
      </c>
      <c r="I280" s="88" t="str">
        <f>IF(H280=0,"",'Ark1'!S4483)</f>
        <v/>
      </c>
      <c r="J280" s="251"/>
      <c r="K280" s="171" t="str">
        <f>IF(H280=0,"",100*H280/Måned!$G33)</f>
        <v/>
      </c>
      <c r="L280" s="251"/>
      <c r="M280" s="171" t="str">
        <f>+IF(H280=0,"",'Ark1'!AA4483)</f>
        <v/>
      </c>
      <c r="N280" s="171">
        <f>+IF(I280=0,"",'Ark1'!AB4483)</f>
        <v>0</v>
      </c>
      <c r="O280" s="246" t="str">
        <f>IF(H280=0,"",'Ark1'!W4483)</f>
        <v/>
      </c>
      <c r="P280" s="171" t="str">
        <f>IF(H280=0,"",'Ark1'!X4483)</f>
        <v/>
      </c>
      <c r="Q280" s="245"/>
      <c r="R280" s="171" t="str">
        <f>IF(H280=0,"",'Ark1'!AA4483)</f>
        <v/>
      </c>
      <c r="S280" s="171" t="str">
        <f>IF(H280=0,"",'Ark1'!AB4483)</f>
        <v/>
      </c>
      <c r="T280" s="171" t="str">
        <f>IF(H280=0,"",'Ark1'!AC4483)</f>
        <v/>
      </c>
      <c r="U280" s="82"/>
      <c r="V280" s="89" t="str">
        <f t="shared" si="22"/>
        <v/>
      </c>
      <c r="W280" s="171">
        <f>+'Ark1'!V4483</f>
        <v>0</v>
      </c>
      <c r="X280" s="251"/>
      <c r="Y280" s="89"/>
      <c r="Z280" s="171"/>
      <c r="AA280" s="171"/>
      <c r="AI280" s="89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</row>
    <row r="281" spans="1:45" s="87" customFormat="1" ht="15.6">
      <c r="A281" s="251"/>
      <c r="B281" s="197">
        <f>+'Ark1'!C4484</f>
        <v>2023</v>
      </c>
      <c r="C281" s="197">
        <f>+'Ark1'!J4484</f>
        <v>109</v>
      </c>
      <c r="D281" s="197" t="str">
        <f>VLOOKUP(C281,RNR!$A$1:$B$29,2)</f>
        <v>Tønsberg</v>
      </c>
      <c r="E281" s="197">
        <f>+'Ark1'!D4484</f>
        <v>11</v>
      </c>
      <c r="F281" s="197" t="str">
        <f>VLOOKUP(E281,RNR!$D$2:$E$13,2)</f>
        <v>Nov</v>
      </c>
      <c r="G281" s="88">
        <f>+'Ark1'!Q4484</f>
        <v>0</v>
      </c>
      <c r="H281" s="89">
        <f>+'Ark1'!R4484</f>
        <v>0</v>
      </c>
      <c r="I281" s="88" t="str">
        <f>IF(H281=0,"",'Ark1'!S4484)</f>
        <v/>
      </c>
      <c r="J281" s="251"/>
      <c r="K281" s="171" t="str">
        <f>IF(H281=0,"",100*H281/Måned!$G34)</f>
        <v/>
      </c>
      <c r="L281" s="251"/>
      <c r="M281" s="171" t="str">
        <f>+IF(H281=0,"",'Ark1'!AA4484)</f>
        <v/>
      </c>
      <c r="N281" s="171">
        <f>+IF(I281=0,"",'Ark1'!AB4484)</f>
        <v>0</v>
      </c>
      <c r="O281" s="246" t="str">
        <f>IF(H281=0,"",'Ark1'!W4484)</f>
        <v/>
      </c>
      <c r="P281" s="171" t="str">
        <f>IF(H281=0,"",'Ark1'!X4484)</f>
        <v/>
      </c>
      <c r="Q281" s="245"/>
      <c r="R281" s="171" t="str">
        <f>IF(H281=0,"",'Ark1'!AA4484)</f>
        <v/>
      </c>
      <c r="S281" s="171" t="str">
        <f>IF(H281=0,"",'Ark1'!AB4484)</f>
        <v/>
      </c>
      <c r="T281" s="171" t="str">
        <f>IF(H281=0,"",'Ark1'!AC4484)</f>
        <v/>
      </c>
      <c r="U281" s="82"/>
      <c r="V281" s="89" t="str">
        <f t="shared" si="22"/>
        <v/>
      </c>
      <c r="W281" s="171">
        <f>+'Ark1'!V4484</f>
        <v>0</v>
      </c>
      <c r="X281" s="251"/>
      <c r="Y281" s="89"/>
      <c r="Z281" s="171"/>
      <c r="AA281" s="171"/>
      <c r="AI281" s="89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</row>
    <row r="282" spans="1:45" s="87" customFormat="1" ht="15.6">
      <c r="A282" s="251"/>
      <c r="B282" s="197">
        <f>+'Ark1'!C4485</f>
        <v>2023</v>
      </c>
      <c r="C282" s="197">
        <f>+'Ark1'!J4485</f>
        <v>109</v>
      </c>
      <c r="D282" s="197" t="str">
        <f>VLOOKUP(C282,RNR!$A$1:$B$29,2)</f>
        <v>Tønsberg</v>
      </c>
      <c r="E282" s="197">
        <f>+'Ark1'!D4485</f>
        <v>12</v>
      </c>
      <c r="F282" s="197" t="str">
        <f>VLOOKUP(E282,RNR!$D$2:$E$13,2)</f>
        <v>Des</v>
      </c>
      <c r="G282" s="88">
        <f>+'Ark1'!Q4485</f>
        <v>0</v>
      </c>
      <c r="H282" s="89">
        <f>+'Ark1'!R4485</f>
        <v>0</v>
      </c>
      <c r="I282" s="88" t="str">
        <f>IF(H282=0,"",'Ark1'!S4485)</f>
        <v/>
      </c>
      <c r="J282" s="251"/>
      <c r="K282" s="171" t="str">
        <f>IF(H282=0,"",100*H282/Måned!$G35)</f>
        <v/>
      </c>
      <c r="L282" s="251"/>
      <c r="M282" s="171" t="str">
        <f>+IF(H282=0,"",'Ark1'!AA4485)</f>
        <v/>
      </c>
      <c r="N282" s="171">
        <f>+IF(I282=0,"",'Ark1'!AB4485)</f>
        <v>0</v>
      </c>
      <c r="O282" s="246" t="str">
        <f>IF(H282=0,"",'Ark1'!W4485)</f>
        <v/>
      </c>
      <c r="P282" s="171" t="str">
        <f>IF(H282=0,"",'Ark1'!X4485)</f>
        <v/>
      </c>
      <c r="Q282" s="245"/>
      <c r="R282" s="171" t="str">
        <f>IF(H282=0,"",'Ark1'!AA4485)</f>
        <v/>
      </c>
      <c r="S282" s="171" t="str">
        <f>IF(H282=0,"",'Ark1'!AB4485)</f>
        <v/>
      </c>
      <c r="T282" s="171" t="str">
        <f>IF(H282=0,"",'Ark1'!AC4485)</f>
        <v/>
      </c>
      <c r="U282" s="82"/>
      <c r="V282" s="89" t="str">
        <f t="shared" si="22"/>
        <v/>
      </c>
      <c r="W282" s="171">
        <f>+'Ark1'!V4485</f>
        <v>0</v>
      </c>
      <c r="X282" s="251"/>
      <c r="Y282" s="89"/>
      <c r="Z282" s="171"/>
      <c r="AA282" s="171"/>
      <c r="AI282" s="89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</row>
    <row r="283" spans="1:45" s="87" customFormat="1">
      <c r="A283" s="251"/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2"/>
      <c r="X283" s="251"/>
      <c r="Y283" s="89"/>
      <c r="Z283" s="171"/>
      <c r="AA283" s="171"/>
      <c r="AI283" s="89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</row>
    <row r="284" spans="1:45" s="87" customFormat="1" ht="15.6">
      <c r="A284" s="251"/>
      <c r="B284" s="197">
        <f>+'Ark1'!C4486</f>
        <v>2023</v>
      </c>
      <c r="C284" s="197">
        <f>+'Ark1'!J4486</f>
        <v>111</v>
      </c>
      <c r="D284" s="197" t="str">
        <f>VLOOKUP(C284,RNR!$A$1:$B$29,2)</f>
        <v>Forus</v>
      </c>
      <c r="E284" s="197">
        <f>+'Ark1'!D4486</f>
        <v>1</v>
      </c>
      <c r="F284" s="197" t="str">
        <f>VLOOKUP(E284,RNR!$D$2:$E$13,2)</f>
        <v>Jan</v>
      </c>
      <c r="G284" s="88">
        <f>+'Ark1'!Q4486</f>
        <v>0</v>
      </c>
      <c r="H284" s="89">
        <f>+'Ark1'!R4486</f>
        <v>0</v>
      </c>
      <c r="I284" s="88" t="str">
        <f>IF(H284=0,"",'Ark1'!S4486)</f>
        <v/>
      </c>
      <c r="J284" s="251"/>
      <c r="K284" s="171" t="str">
        <f>IF(H284=0,"",100*H284/Måned!$G36)</f>
        <v/>
      </c>
      <c r="L284" s="251"/>
      <c r="M284" s="171" t="str">
        <f>+IF(H284=0,"",'Ark1'!AA4486)</f>
        <v/>
      </c>
      <c r="N284" s="171">
        <f>+IF(I284=0,"",'Ark1'!AB4486)</f>
        <v>0</v>
      </c>
      <c r="O284" s="246" t="str">
        <f>IF(H284=0,"",'Ark1'!W4486)</f>
        <v/>
      </c>
      <c r="P284" s="171" t="str">
        <f>IF(H284=0,"",'Ark1'!X4486)</f>
        <v/>
      </c>
      <c r="Q284" s="245"/>
      <c r="R284" s="171" t="str">
        <f>IF(H284=0,"",'Ark1'!AA4486)</f>
        <v/>
      </c>
      <c r="S284" s="171" t="str">
        <f>IF(H284=0,"",'Ark1'!AB4486)</f>
        <v/>
      </c>
      <c r="T284" s="171" t="str">
        <f>IF(H284=0,"",'Ark1'!AC4486)</f>
        <v/>
      </c>
      <c r="U284" s="82"/>
      <c r="V284" s="89" t="str">
        <f t="shared" ref="V284:V295" si="23">+(IF(H284=0,"",I284/G284))</f>
        <v/>
      </c>
      <c r="W284" s="171">
        <f>+'Ark1'!V4486</f>
        <v>0</v>
      </c>
      <c r="X284" s="251"/>
      <c r="Y284" s="89"/>
      <c r="Z284" s="171"/>
      <c r="AA284" s="171"/>
      <c r="AI284" s="89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</row>
    <row r="285" spans="1:45" ht="15.6">
      <c r="A285" s="251"/>
      <c r="B285" s="197">
        <f>+'Ark1'!C4487</f>
        <v>2023</v>
      </c>
      <c r="C285" s="197">
        <f>+'Ark1'!J4487</f>
        <v>111</v>
      </c>
      <c r="D285" s="197" t="str">
        <f>VLOOKUP(C285,RNR!$A$1:$B$29,2)</f>
        <v>Forus</v>
      </c>
      <c r="E285" s="197">
        <f>+'Ark1'!D4487</f>
        <v>2</v>
      </c>
      <c r="F285" s="197" t="str">
        <f>VLOOKUP(E285,RNR!$D$2:$E$13,2)</f>
        <v>Feb</v>
      </c>
      <c r="G285" s="88">
        <f>+'Ark1'!Q4487</f>
        <v>0</v>
      </c>
      <c r="H285" s="89">
        <f>+'Ark1'!R4487</f>
        <v>0</v>
      </c>
      <c r="I285" s="88" t="str">
        <f>IF(H285=0,"",'Ark1'!S4487)</f>
        <v/>
      </c>
      <c r="J285" s="251"/>
      <c r="K285" s="171" t="str">
        <f>IF(H285=0,"",100*H285/Måned!$G25)</f>
        <v/>
      </c>
      <c r="L285" s="251"/>
      <c r="M285" s="171" t="str">
        <f>+IF(H285=0,"",'Ark1'!AA4487)</f>
        <v/>
      </c>
      <c r="N285" s="171">
        <f>+IF(I285=0,"",'Ark1'!AB4487)</f>
        <v>0</v>
      </c>
      <c r="O285" s="246" t="str">
        <f>IF(H285=0,"",'Ark1'!W4487)</f>
        <v/>
      </c>
      <c r="P285" s="171" t="str">
        <f>IF(H285=0,"",'Ark1'!X4487)</f>
        <v/>
      </c>
      <c r="Q285" s="245"/>
      <c r="R285" s="171" t="str">
        <f>IF(H285=0,"",'Ark1'!AA4487)</f>
        <v/>
      </c>
      <c r="S285" s="171" t="str">
        <f>IF(H285=0,"",'Ark1'!AB4487)</f>
        <v/>
      </c>
      <c r="T285" s="171" t="str">
        <f>IF(H285=0,"",'Ark1'!AC4487)</f>
        <v/>
      </c>
      <c r="U285" s="82"/>
      <c r="V285" s="89" t="str">
        <f t="shared" si="23"/>
        <v/>
      </c>
      <c r="W285" s="171">
        <f>+'Ark1'!V4487</f>
        <v>0</v>
      </c>
      <c r="X285" s="251"/>
      <c r="Y285" s="248"/>
      <c r="AB285" s="225"/>
      <c r="AJ285" s="249"/>
      <c r="AK285" s="87"/>
      <c r="AL285" s="87"/>
    </row>
    <row r="286" spans="1:45" s="87" customFormat="1" ht="15.6">
      <c r="A286" s="251"/>
      <c r="B286" s="197">
        <f>+'Ark1'!C4488</f>
        <v>2023</v>
      </c>
      <c r="C286" s="197">
        <f>+'Ark1'!J4488</f>
        <v>111</v>
      </c>
      <c r="D286" s="197" t="str">
        <f>VLOOKUP(C286,RNR!$A$1:$B$29,2)</f>
        <v>Forus</v>
      </c>
      <c r="E286" s="197">
        <f>+'Ark1'!D4488</f>
        <v>3</v>
      </c>
      <c r="F286" s="197" t="str">
        <f>VLOOKUP(E286,RNR!$D$2:$E$13,2)</f>
        <v>Mar</v>
      </c>
      <c r="G286" s="88">
        <f>+'Ark1'!Q4488</f>
        <v>0</v>
      </c>
      <c r="H286" s="89">
        <f>+'Ark1'!R4488</f>
        <v>0</v>
      </c>
      <c r="I286" s="88" t="str">
        <f>IF(H286=0,"",'Ark1'!S4488)</f>
        <v/>
      </c>
      <c r="J286" s="251"/>
      <c r="K286" s="171" t="str">
        <f>IF(H286=0,"",100*H286/Måned!$G26)</f>
        <v/>
      </c>
      <c r="L286" s="251"/>
      <c r="M286" s="171" t="str">
        <f>+IF(H286=0,"",'Ark1'!AA4488)</f>
        <v/>
      </c>
      <c r="N286" s="171">
        <f>+IF(I286=0,"",'Ark1'!AB4488)</f>
        <v>0</v>
      </c>
      <c r="O286" s="246" t="str">
        <f>IF(H286=0,"",'Ark1'!W4488)</f>
        <v/>
      </c>
      <c r="P286" s="171" t="str">
        <f>IF(H286=0,"",'Ark1'!X4488)</f>
        <v/>
      </c>
      <c r="Q286" s="245"/>
      <c r="R286" s="171" t="str">
        <f>IF(H286=0,"",'Ark1'!AA4488)</f>
        <v/>
      </c>
      <c r="S286" s="171" t="str">
        <f>IF(H286=0,"",'Ark1'!AB4488)</f>
        <v/>
      </c>
      <c r="T286" s="171" t="str">
        <f>IF(H286=0,"",'Ark1'!AC4488)</f>
        <v/>
      </c>
      <c r="U286" s="82"/>
      <c r="V286" s="89" t="str">
        <f t="shared" si="23"/>
        <v/>
      </c>
      <c r="W286" s="171">
        <f>+'Ark1'!V4488</f>
        <v>0</v>
      </c>
      <c r="X286" s="251"/>
      <c r="Y286" s="89"/>
      <c r="Z286" s="171"/>
      <c r="AA286" s="171"/>
      <c r="AI286" s="89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</row>
    <row r="287" spans="1:45" s="87" customFormat="1" ht="15.6">
      <c r="A287" s="251"/>
      <c r="B287" s="197">
        <f>+'Ark1'!C4489</f>
        <v>2023</v>
      </c>
      <c r="C287" s="197">
        <f>+'Ark1'!J4489</f>
        <v>111</v>
      </c>
      <c r="D287" s="197" t="str">
        <f>VLOOKUP(C287,RNR!$A$1:$B$29,2)</f>
        <v>Forus</v>
      </c>
      <c r="E287" s="197">
        <f>+'Ark1'!D4489</f>
        <v>4</v>
      </c>
      <c r="F287" s="197" t="str">
        <f>VLOOKUP(E287,RNR!$D$2:$E$13,2)</f>
        <v>Apr</v>
      </c>
      <c r="G287" s="88">
        <f>+'Ark1'!Q4489</f>
        <v>0</v>
      </c>
      <c r="H287" s="89">
        <f>+'Ark1'!R4489</f>
        <v>0</v>
      </c>
      <c r="I287" s="88" t="str">
        <f>IF(H287=0,"",'Ark1'!S4489)</f>
        <v/>
      </c>
      <c r="J287" s="251"/>
      <c r="K287" s="171" t="str">
        <f>IF(H287=0,"",100*H287/Måned!$G27)</f>
        <v/>
      </c>
      <c r="L287" s="251"/>
      <c r="M287" s="171" t="str">
        <f>+IF(H287=0,"",'Ark1'!AA4489)</f>
        <v/>
      </c>
      <c r="N287" s="171">
        <f>+IF(I287=0,"",'Ark1'!AB4489)</f>
        <v>0</v>
      </c>
      <c r="O287" s="246" t="str">
        <f>IF(H287=0,"",'Ark1'!W4489)</f>
        <v/>
      </c>
      <c r="P287" s="171" t="str">
        <f>IF(H287=0,"",'Ark1'!X4489)</f>
        <v/>
      </c>
      <c r="Q287" s="245"/>
      <c r="R287" s="171" t="str">
        <f>IF(H287=0,"",'Ark1'!AA4489)</f>
        <v/>
      </c>
      <c r="S287" s="171" t="str">
        <f>IF(H287=0,"",'Ark1'!AB4489)</f>
        <v/>
      </c>
      <c r="T287" s="171" t="str">
        <f>IF(H287=0,"",'Ark1'!AC4489)</f>
        <v/>
      </c>
      <c r="U287" s="82"/>
      <c r="V287" s="89" t="str">
        <f t="shared" si="23"/>
        <v/>
      </c>
      <c r="W287" s="171">
        <f>+'Ark1'!V4489</f>
        <v>0</v>
      </c>
      <c r="X287" s="251"/>
      <c r="Y287" s="89"/>
      <c r="Z287" s="171"/>
      <c r="AA287" s="171"/>
      <c r="AI287" s="89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</row>
    <row r="288" spans="1:45" s="87" customFormat="1" ht="15.6">
      <c r="A288" s="251"/>
      <c r="B288" s="197">
        <f>+'Ark1'!C4490</f>
        <v>2023</v>
      </c>
      <c r="C288" s="197">
        <f>+'Ark1'!J4490</f>
        <v>111</v>
      </c>
      <c r="D288" s="197" t="str">
        <f>VLOOKUP(C288,RNR!$A$1:$B$29,2)</f>
        <v>Forus</v>
      </c>
      <c r="E288" s="197">
        <f>+'Ark1'!D4490</f>
        <v>5</v>
      </c>
      <c r="F288" s="197" t="str">
        <f>VLOOKUP(E288,RNR!$D$2:$E$13,2)</f>
        <v>Mai</v>
      </c>
      <c r="G288" s="88">
        <f>+'Ark1'!Q4490</f>
        <v>0</v>
      </c>
      <c r="H288" s="89">
        <f>+'Ark1'!R4490</f>
        <v>0</v>
      </c>
      <c r="I288" s="88" t="str">
        <f>IF(H288=0,"",'Ark1'!S4490)</f>
        <v/>
      </c>
      <c r="J288" s="251"/>
      <c r="K288" s="171" t="str">
        <f>IF(H288=0,"",100*H288/Måned!$G28)</f>
        <v/>
      </c>
      <c r="L288" s="251"/>
      <c r="M288" s="171" t="str">
        <f>+IF(H288=0,"",'Ark1'!AA4490)</f>
        <v/>
      </c>
      <c r="N288" s="171">
        <f>+IF(I288=0,"",'Ark1'!AB4490)</f>
        <v>0</v>
      </c>
      <c r="O288" s="246" t="str">
        <f>IF(H288=0,"",'Ark1'!W4490)</f>
        <v/>
      </c>
      <c r="P288" s="171" t="str">
        <f>IF(H288=0,"",'Ark1'!X4490)</f>
        <v/>
      </c>
      <c r="Q288" s="245"/>
      <c r="R288" s="171" t="str">
        <f>IF(H288=0,"",'Ark1'!AA4490)</f>
        <v/>
      </c>
      <c r="S288" s="171" t="str">
        <f>IF(H288=0,"",'Ark1'!AB4490)</f>
        <v/>
      </c>
      <c r="T288" s="171" t="str">
        <f>IF(H288=0,"",'Ark1'!AC4490)</f>
        <v/>
      </c>
      <c r="U288" s="82"/>
      <c r="V288" s="89" t="str">
        <f t="shared" si="23"/>
        <v/>
      </c>
      <c r="W288" s="171">
        <f>+'Ark1'!V4490</f>
        <v>0</v>
      </c>
      <c r="X288" s="251"/>
      <c r="Y288" s="89"/>
      <c r="Z288" s="171"/>
      <c r="AA288" s="171"/>
      <c r="AI288" s="89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</row>
    <row r="289" spans="1:45" s="87" customFormat="1" ht="15.6">
      <c r="A289" s="251"/>
      <c r="B289" s="197">
        <f>+'Ark1'!C4491</f>
        <v>2023</v>
      </c>
      <c r="C289" s="197">
        <f>+'Ark1'!J4491</f>
        <v>111</v>
      </c>
      <c r="D289" s="197" t="str">
        <f>VLOOKUP(C289,RNR!$A$1:$B$29,2)</f>
        <v>Forus</v>
      </c>
      <c r="E289" s="197">
        <f>+'Ark1'!D4491</f>
        <v>6</v>
      </c>
      <c r="F289" s="197" t="str">
        <f>VLOOKUP(E289,RNR!$D$2:$E$13,2)</f>
        <v>Jun</v>
      </c>
      <c r="G289" s="88">
        <f>+'Ark1'!Q4491</f>
        <v>0</v>
      </c>
      <c r="H289" s="89">
        <f>+'Ark1'!R4491</f>
        <v>0</v>
      </c>
      <c r="I289" s="88" t="str">
        <f>IF(H289=0,"",'Ark1'!S4491)</f>
        <v/>
      </c>
      <c r="J289" s="251"/>
      <c r="K289" s="171" t="str">
        <f>IF(H289=0,"",100*H289/Måned!$G29)</f>
        <v/>
      </c>
      <c r="L289" s="251"/>
      <c r="M289" s="171" t="str">
        <f>+IF(H289=0,"",'Ark1'!AA4491)</f>
        <v/>
      </c>
      <c r="N289" s="171">
        <f>+IF(I289=0,"",'Ark1'!AB4491)</f>
        <v>0</v>
      </c>
      <c r="O289" s="246" t="str">
        <f>IF(H289=0,"",'Ark1'!W4491)</f>
        <v/>
      </c>
      <c r="P289" s="171" t="str">
        <f>IF(H289=0,"",'Ark1'!X4491)</f>
        <v/>
      </c>
      <c r="Q289" s="245"/>
      <c r="R289" s="171" t="str">
        <f>IF(H289=0,"",'Ark1'!AA4491)</f>
        <v/>
      </c>
      <c r="S289" s="171" t="str">
        <f>IF(H289=0,"",'Ark1'!AB4491)</f>
        <v/>
      </c>
      <c r="T289" s="171" t="str">
        <f>IF(H289=0,"",'Ark1'!AC4491)</f>
        <v/>
      </c>
      <c r="U289" s="82"/>
      <c r="V289" s="89" t="str">
        <f t="shared" si="23"/>
        <v/>
      </c>
      <c r="W289" s="171">
        <f>+'Ark1'!V4491</f>
        <v>0</v>
      </c>
      <c r="X289" s="251"/>
      <c r="Y289" s="89"/>
      <c r="Z289" s="171"/>
      <c r="AA289" s="171"/>
      <c r="AI289" s="89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</row>
    <row r="290" spans="1:45" s="87" customFormat="1" ht="15.6">
      <c r="A290" s="251"/>
      <c r="B290" s="197">
        <f>+'Ark1'!C4492</f>
        <v>2023</v>
      </c>
      <c r="C290" s="197">
        <f>+'Ark1'!J4492</f>
        <v>111</v>
      </c>
      <c r="D290" s="197" t="str">
        <f>VLOOKUP(C290,RNR!$A$1:$B$29,2)</f>
        <v>Forus</v>
      </c>
      <c r="E290" s="197">
        <f>+'Ark1'!D4492</f>
        <v>7</v>
      </c>
      <c r="F290" s="197" t="str">
        <f>VLOOKUP(E290,RNR!$D$2:$E$13,2)</f>
        <v>Jul</v>
      </c>
      <c r="G290" s="88">
        <f>+'Ark1'!Q4492</f>
        <v>0</v>
      </c>
      <c r="H290" s="89">
        <f>+'Ark1'!R4492</f>
        <v>0</v>
      </c>
      <c r="I290" s="88" t="str">
        <f>IF(H290=0,"",'Ark1'!S4492)</f>
        <v/>
      </c>
      <c r="J290" s="251"/>
      <c r="K290" s="171" t="str">
        <f>IF(H290=0,"",100*H290/Måned!$G30)</f>
        <v/>
      </c>
      <c r="L290" s="251"/>
      <c r="M290" s="171" t="str">
        <f>+IF(H290=0,"",'Ark1'!AA4492)</f>
        <v/>
      </c>
      <c r="N290" s="171">
        <f>+IF(I290=0,"",'Ark1'!AB4492)</f>
        <v>0</v>
      </c>
      <c r="O290" s="246" t="str">
        <f>IF(H290=0,"",'Ark1'!W4492)</f>
        <v/>
      </c>
      <c r="P290" s="171" t="str">
        <f>IF(H290=0,"",'Ark1'!X4492)</f>
        <v/>
      </c>
      <c r="Q290" s="245"/>
      <c r="R290" s="171" t="str">
        <f>IF(H290=0,"",'Ark1'!AA4492)</f>
        <v/>
      </c>
      <c r="S290" s="171" t="str">
        <f>IF(H290=0,"",'Ark1'!AB4492)</f>
        <v/>
      </c>
      <c r="T290" s="171" t="str">
        <f>IF(H290=0,"",'Ark1'!AC4492)</f>
        <v/>
      </c>
      <c r="U290" s="82"/>
      <c r="V290" s="89" t="str">
        <f t="shared" si="23"/>
        <v/>
      </c>
      <c r="W290" s="171">
        <f>+'Ark1'!V4492</f>
        <v>0</v>
      </c>
      <c r="X290" s="251"/>
      <c r="Y290" s="89"/>
      <c r="Z290" s="171"/>
      <c r="AA290" s="171"/>
      <c r="AI290" s="89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</row>
    <row r="291" spans="1:45" s="87" customFormat="1" ht="15.6">
      <c r="A291" s="251"/>
      <c r="B291" s="197">
        <f>+'Ark1'!C4493</f>
        <v>2023</v>
      </c>
      <c r="C291" s="197">
        <f>+'Ark1'!J4493</f>
        <v>111</v>
      </c>
      <c r="D291" s="197" t="str">
        <f>VLOOKUP(C291,RNR!$A$1:$B$29,2)</f>
        <v>Forus</v>
      </c>
      <c r="E291" s="197">
        <f>+'Ark1'!D4493</f>
        <v>8</v>
      </c>
      <c r="F291" s="197" t="str">
        <f>VLOOKUP(E291,RNR!$D$2:$E$13,2)</f>
        <v>Aug</v>
      </c>
      <c r="G291" s="88">
        <f>+'Ark1'!Q4493</f>
        <v>0</v>
      </c>
      <c r="H291" s="89">
        <f>+'Ark1'!R4493</f>
        <v>0</v>
      </c>
      <c r="I291" s="88" t="str">
        <f>IF(H291=0,"",'Ark1'!S4493)</f>
        <v/>
      </c>
      <c r="J291" s="251"/>
      <c r="K291" s="171" t="str">
        <f>IF(H291=0,"",100*H291/Måned!$G31)</f>
        <v/>
      </c>
      <c r="L291" s="251"/>
      <c r="M291" s="171" t="str">
        <f>+IF(H291=0,"",'Ark1'!AA4493)</f>
        <v/>
      </c>
      <c r="N291" s="171">
        <f>+IF(I291=0,"",'Ark1'!AB4493)</f>
        <v>0</v>
      </c>
      <c r="O291" s="246" t="str">
        <f>IF(H291=0,"",'Ark1'!W4493)</f>
        <v/>
      </c>
      <c r="P291" s="171" t="str">
        <f>IF(H291=0,"",'Ark1'!X4493)</f>
        <v/>
      </c>
      <c r="Q291" s="245"/>
      <c r="R291" s="171" t="str">
        <f>IF(H291=0,"",'Ark1'!AA4493)</f>
        <v/>
      </c>
      <c r="S291" s="171" t="str">
        <f>IF(H291=0,"",'Ark1'!AB4493)</f>
        <v/>
      </c>
      <c r="T291" s="171" t="str">
        <f>IF(H291=0,"",'Ark1'!AC4493)</f>
        <v/>
      </c>
      <c r="U291" s="82"/>
      <c r="V291" s="89" t="str">
        <f t="shared" si="23"/>
        <v/>
      </c>
      <c r="W291" s="171">
        <f>+'Ark1'!V4493</f>
        <v>0</v>
      </c>
      <c r="X291" s="251"/>
      <c r="Y291" s="89"/>
      <c r="Z291" s="171"/>
      <c r="AA291" s="171"/>
      <c r="AI291" s="89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</row>
    <row r="292" spans="1:45" s="171" customFormat="1" ht="15.6">
      <c r="A292" s="251"/>
      <c r="B292" s="197">
        <f>+'Ark1'!C4494</f>
        <v>2023</v>
      </c>
      <c r="C292" s="197">
        <f>+'Ark1'!J4494</f>
        <v>111</v>
      </c>
      <c r="D292" s="197" t="str">
        <f>VLOOKUP(C292,RNR!$A$1:$B$29,2)</f>
        <v>Forus</v>
      </c>
      <c r="E292" s="197">
        <f>+'Ark1'!D4494</f>
        <v>9</v>
      </c>
      <c r="F292" s="197" t="str">
        <f>VLOOKUP(E292,RNR!$D$2:$E$13,2)</f>
        <v>Sep</v>
      </c>
      <c r="G292" s="88">
        <f>+'Ark1'!Q4494</f>
        <v>0</v>
      </c>
      <c r="H292" s="89">
        <f>+'Ark1'!R4494</f>
        <v>0</v>
      </c>
      <c r="I292" s="88" t="str">
        <f>IF(H292=0,"",'Ark1'!S4494)</f>
        <v/>
      </c>
      <c r="J292" s="251"/>
      <c r="K292" s="171" t="str">
        <f>IF(H292=0,"",100*H292/Måned!$G32)</f>
        <v/>
      </c>
      <c r="L292" s="251"/>
      <c r="M292" s="171" t="str">
        <f>+IF(H292=0,"",'Ark1'!AA4494)</f>
        <v/>
      </c>
      <c r="N292" s="171">
        <f>+IF(I292=0,"",'Ark1'!AB4494)</f>
        <v>0</v>
      </c>
      <c r="O292" s="246" t="str">
        <f>IF(H292=0,"",'Ark1'!W4494)</f>
        <v/>
      </c>
      <c r="P292" s="171" t="str">
        <f>IF(H292=0,"",'Ark1'!X4494)</f>
        <v/>
      </c>
      <c r="Q292" s="245"/>
      <c r="R292" s="171" t="str">
        <f>IF(H292=0,"",'Ark1'!AA4494)</f>
        <v/>
      </c>
      <c r="S292" s="171" t="str">
        <f>IF(H292=0,"",'Ark1'!AB4494)</f>
        <v/>
      </c>
      <c r="T292" s="171" t="str">
        <f>IF(H292=0,"",'Ark1'!AC4494)</f>
        <v/>
      </c>
      <c r="U292" s="82"/>
      <c r="V292" s="89" t="str">
        <f t="shared" si="23"/>
        <v/>
      </c>
      <c r="W292" s="171">
        <f>+'Ark1'!V4494</f>
        <v>0</v>
      </c>
      <c r="X292" s="251"/>
      <c r="Y292" s="89"/>
      <c r="AB292" s="87"/>
      <c r="AC292" s="87"/>
      <c r="AD292" s="87"/>
      <c r="AE292" s="87"/>
      <c r="AF292" s="87"/>
      <c r="AG292" s="87"/>
      <c r="AH292" s="87"/>
      <c r="AI292" s="89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</row>
    <row r="293" spans="1:45" s="171" customFormat="1" ht="15.6">
      <c r="A293" s="251"/>
      <c r="B293" s="197">
        <f>+'Ark1'!C4495</f>
        <v>2023</v>
      </c>
      <c r="C293" s="197">
        <f>+'Ark1'!J4495</f>
        <v>111</v>
      </c>
      <c r="D293" s="197" t="str">
        <f>VLOOKUP(C293,RNR!$A$1:$B$29,2)</f>
        <v>Forus</v>
      </c>
      <c r="E293" s="197">
        <f>+'Ark1'!D4495</f>
        <v>10</v>
      </c>
      <c r="F293" s="197" t="str">
        <f>VLOOKUP(E293,RNR!$D$2:$E$13,2)</f>
        <v>Okt</v>
      </c>
      <c r="G293" s="88">
        <f>+'Ark1'!Q4495</f>
        <v>0</v>
      </c>
      <c r="H293" s="89">
        <f>+'Ark1'!R4495</f>
        <v>0</v>
      </c>
      <c r="I293" s="88" t="str">
        <f>IF(H293=0,"",'Ark1'!S4495)</f>
        <v/>
      </c>
      <c r="J293" s="251"/>
      <c r="K293" s="171" t="str">
        <f>IF(H293=0,"",100*H293/Måned!$G33)</f>
        <v/>
      </c>
      <c r="L293" s="251"/>
      <c r="M293" s="171" t="str">
        <f>+IF(H293=0,"",'Ark1'!AA4495)</f>
        <v/>
      </c>
      <c r="N293" s="171">
        <f>+IF(I293=0,"",'Ark1'!AB4495)</f>
        <v>0</v>
      </c>
      <c r="O293" s="246" t="str">
        <f>IF(H293=0,"",'Ark1'!W4495)</f>
        <v/>
      </c>
      <c r="P293" s="171" t="str">
        <f>IF(H293=0,"",'Ark1'!X4495)</f>
        <v/>
      </c>
      <c r="Q293" s="245"/>
      <c r="R293" s="171" t="str">
        <f>IF(H293=0,"",'Ark1'!AA4495)</f>
        <v/>
      </c>
      <c r="S293" s="171" t="str">
        <f>IF(H293=0,"",'Ark1'!AB4495)</f>
        <v/>
      </c>
      <c r="T293" s="171" t="str">
        <f>IF(H293=0,"",'Ark1'!AC4495)</f>
        <v/>
      </c>
      <c r="U293" s="82"/>
      <c r="V293" s="89" t="str">
        <f t="shared" si="23"/>
        <v/>
      </c>
      <c r="W293" s="171">
        <f>+'Ark1'!V4495</f>
        <v>0</v>
      </c>
      <c r="X293" s="251"/>
      <c r="Y293" s="89"/>
      <c r="AB293" s="87"/>
      <c r="AC293" s="87"/>
      <c r="AD293" s="87"/>
      <c r="AE293" s="87"/>
      <c r="AF293" s="87"/>
      <c r="AG293" s="87"/>
      <c r="AH293" s="87"/>
      <c r="AI293" s="89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</row>
    <row r="294" spans="1:45" s="171" customFormat="1" ht="15.6">
      <c r="A294" s="251"/>
      <c r="B294" s="197">
        <f>+'Ark1'!C4496</f>
        <v>2023</v>
      </c>
      <c r="C294" s="197">
        <f>+'Ark1'!J4496</f>
        <v>111</v>
      </c>
      <c r="D294" s="197" t="str">
        <f>VLOOKUP(C294,RNR!$A$1:$B$29,2)</f>
        <v>Forus</v>
      </c>
      <c r="E294" s="197">
        <f>+'Ark1'!D4496</f>
        <v>11</v>
      </c>
      <c r="F294" s="197" t="str">
        <f>VLOOKUP(E294,RNR!$D$2:$E$13,2)</f>
        <v>Nov</v>
      </c>
      <c r="G294" s="88">
        <f>+'Ark1'!Q4496</f>
        <v>0</v>
      </c>
      <c r="H294" s="89">
        <f>+'Ark1'!R4496</f>
        <v>0</v>
      </c>
      <c r="I294" s="88" t="str">
        <f>IF(H294=0,"",'Ark1'!S4496)</f>
        <v/>
      </c>
      <c r="J294" s="251"/>
      <c r="K294" s="171" t="str">
        <f>IF(H294=0,"",100*H294/Måned!$G34)</f>
        <v/>
      </c>
      <c r="L294" s="251"/>
      <c r="M294" s="171" t="str">
        <f>+IF(H294=0,"",'Ark1'!AA4496)</f>
        <v/>
      </c>
      <c r="N294" s="171">
        <f>+IF(I294=0,"",'Ark1'!AB4496)</f>
        <v>0</v>
      </c>
      <c r="O294" s="246" t="str">
        <f>IF(H294=0,"",'Ark1'!W4496)</f>
        <v/>
      </c>
      <c r="P294" s="171" t="str">
        <f>IF(H294=0,"",'Ark1'!X4496)</f>
        <v/>
      </c>
      <c r="Q294" s="245"/>
      <c r="R294" s="171" t="str">
        <f>IF(H294=0,"",'Ark1'!AA4496)</f>
        <v/>
      </c>
      <c r="S294" s="171" t="str">
        <f>IF(H294=0,"",'Ark1'!AB4496)</f>
        <v/>
      </c>
      <c r="T294" s="171" t="str">
        <f>IF(H294=0,"",'Ark1'!AC4496)</f>
        <v/>
      </c>
      <c r="U294" s="82"/>
      <c r="V294" s="89" t="str">
        <f t="shared" si="23"/>
        <v/>
      </c>
      <c r="W294" s="171">
        <f>+'Ark1'!V4496</f>
        <v>0</v>
      </c>
      <c r="X294" s="251"/>
      <c r="Y294" s="89"/>
      <c r="AB294" s="87"/>
      <c r="AC294" s="87"/>
      <c r="AD294" s="87"/>
      <c r="AE294" s="87"/>
      <c r="AF294" s="87"/>
      <c r="AG294" s="87"/>
      <c r="AH294" s="87"/>
      <c r="AI294" s="89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</row>
    <row r="295" spans="1:45" s="171" customFormat="1" ht="15.6">
      <c r="A295" s="251"/>
      <c r="B295" s="197">
        <f>+'Ark1'!C4497</f>
        <v>2023</v>
      </c>
      <c r="C295" s="197">
        <f>+'Ark1'!J4497</f>
        <v>111</v>
      </c>
      <c r="D295" s="197" t="str">
        <f>VLOOKUP(C295,RNR!$A$1:$B$29,2)</f>
        <v>Forus</v>
      </c>
      <c r="E295" s="197">
        <f>+'Ark1'!D4497</f>
        <v>12</v>
      </c>
      <c r="F295" s="197" t="str">
        <f>VLOOKUP(E295,RNR!$D$2:$E$13,2)</f>
        <v>Des</v>
      </c>
      <c r="G295" s="88">
        <f>+'Ark1'!Q4497</f>
        <v>0</v>
      </c>
      <c r="H295" s="89">
        <f>+'Ark1'!R4497</f>
        <v>0</v>
      </c>
      <c r="I295" s="88" t="str">
        <f>IF(H295=0,"",'Ark1'!S4497)</f>
        <v/>
      </c>
      <c r="J295" s="251"/>
      <c r="K295" s="171" t="str">
        <f>IF(H295=0,"",100*H295/Måned!$G35)</f>
        <v/>
      </c>
      <c r="L295" s="251"/>
      <c r="M295" s="171" t="str">
        <f>+IF(H295=0,"",'Ark1'!AA4497)</f>
        <v/>
      </c>
      <c r="N295" s="171">
        <f>+IF(I295=0,"",'Ark1'!AB4497)</f>
        <v>0</v>
      </c>
      <c r="O295" s="246" t="str">
        <f>IF(H295=0,"",'Ark1'!W4497)</f>
        <v/>
      </c>
      <c r="P295" s="171" t="str">
        <f>IF(H295=0,"",'Ark1'!X4497)</f>
        <v/>
      </c>
      <c r="Q295" s="245"/>
      <c r="R295" s="171" t="str">
        <f>IF(H295=0,"",'Ark1'!AA4497)</f>
        <v/>
      </c>
      <c r="S295" s="171" t="str">
        <f>IF(H295=0,"",'Ark1'!AB4497)</f>
        <v/>
      </c>
      <c r="T295" s="171" t="str">
        <f>IF(H295=0,"",'Ark1'!AC4497)</f>
        <v/>
      </c>
      <c r="U295" s="82"/>
      <c r="V295" s="89" t="str">
        <f t="shared" si="23"/>
        <v/>
      </c>
      <c r="W295" s="171">
        <f>+'Ark1'!V4497</f>
        <v>0</v>
      </c>
      <c r="X295" s="251"/>
      <c r="Y295" s="89"/>
      <c r="AB295" s="87"/>
      <c r="AC295" s="87"/>
      <c r="AD295" s="87"/>
      <c r="AE295" s="87"/>
      <c r="AF295" s="87"/>
      <c r="AG295" s="87"/>
      <c r="AH295" s="87"/>
      <c r="AI295" s="89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</row>
    <row r="296" spans="1:45" s="171" customFormat="1">
      <c r="A296" s="251"/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2"/>
      <c r="X296" s="251"/>
      <c r="Y296" s="89"/>
      <c r="AB296" s="87"/>
      <c r="AC296" s="87"/>
      <c r="AD296" s="87"/>
      <c r="AE296" s="87"/>
      <c r="AF296" s="87"/>
      <c r="AG296" s="87"/>
      <c r="AH296" s="87"/>
      <c r="AI296" s="89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</row>
    <row r="297" spans="1:45" s="171" customFormat="1" ht="15.6">
      <c r="A297" s="251"/>
      <c r="B297" s="197">
        <f>+'Ark1'!C4498</f>
        <v>2023</v>
      </c>
      <c r="C297" s="197">
        <f>+'Ark1'!J4498</f>
        <v>113</v>
      </c>
      <c r="D297" s="197" t="str">
        <f>VLOOKUP(C297,RNR!$A$1:$B$29,2)</f>
        <v>Egersund</v>
      </c>
      <c r="E297" s="197">
        <f>+'Ark1'!D4498</f>
        <v>1</v>
      </c>
      <c r="F297" s="197" t="str">
        <f>VLOOKUP(E297,RNR!$D$2:$E$13,2)</f>
        <v>Jan</v>
      </c>
      <c r="G297" s="88">
        <f>+'Ark1'!Q4498</f>
        <v>2</v>
      </c>
      <c r="H297" s="89">
        <f>+'Ark1'!R4498</f>
        <v>3</v>
      </c>
      <c r="I297" s="88">
        <f>IF(H297=0,"",'Ark1'!S4498)</f>
        <v>3</v>
      </c>
      <c r="J297" s="251"/>
      <c r="K297" s="171">
        <f>IF(H297=0,"",100*H297/Måned!$G36)</f>
        <v>0.16648168701442842</v>
      </c>
      <c r="L297" s="251"/>
      <c r="M297" s="171">
        <f>+IF(H297=0,"",'Ark1'!AA4498)</f>
        <v>39.693156421059051</v>
      </c>
      <c r="N297" s="171">
        <f>+IF(I297=0,"",'Ark1'!AB4498)</f>
        <v>0.81649658092772603</v>
      </c>
      <c r="O297" s="246">
        <f>IF(H297=0,"",'Ark1'!W4498)</f>
        <v>60</v>
      </c>
      <c r="P297" s="171">
        <f>IF(H297=0,"",'Ark1'!X4498)</f>
        <v>167.06392199349941</v>
      </c>
      <c r="Q297" s="245"/>
      <c r="R297" s="171">
        <f>IF(H297=0,"",'Ark1'!AA4498)</f>
        <v>39.693156421059051</v>
      </c>
      <c r="S297" s="171">
        <f>IF(H297=0,"",'Ark1'!AB4498)</f>
        <v>0.81649658092772603</v>
      </c>
      <c r="T297" s="171">
        <f>IF(H297=0,"",'Ark1'!AC4498)</f>
        <v>-10.902211537461461</v>
      </c>
      <c r="U297" s="82"/>
      <c r="V297" s="89">
        <f t="shared" ref="V297:V308" si="24">+(IF(H297=0,"",I297/G297))</f>
        <v>1.5</v>
      </c>
      <c r="W297" s="171">
        <f>+'Ark1'!V4498</f>
        <v>4.6666666666666679</v>
      </c>
      <c r="X297" s="251"/>
      <c r="Y297" s="89"/>
      <c r="AB297" s="87"/>
      <c r="AC297" s="87"/>
      <c r="AD297" s="87"/>
      <c r="AE297" s="87"/>
      <c r="AF297" s="87"/>
      <c r="AG297" s="87"/>
      <c r="AH297" s="87"/>
      <c r="AI297" s="89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</row>
    <row r="298" spans="1:45" s="171" customFormat="1" ht="15.6">
      <c r="A298" s="251"/>
      <c r="B298" s="197">
        <f>+'Ark1'!C4499</f>
        <v>2023</v>
      </c>
      <c r="C298" s="197">
        <f>+'Ark1'!J4499</f>
        <v>113</v>
      </c>
      <c r="D298" s="197" t="str">
        <f>VLOOKUP(C298,RNR!$A$1:$B$29,2)</f>
        <v>Egersund</v>
      </c>
      <c r="E298" s="197">
        <f>+'Ark1'!D4499</f>
        <v>2</v>
      </c>
      <c r="F298" s="197" t="str">
        <f>VLOOKUP(E298,RNR!$D$2:$E$13,2)</f>
        <v>Feb</v>
      </c>
      <c r="G298" s="88">
        <f>+'Ark1'!Q4499</f>
        <v>1</v>
      </c>
      <c r="H298" s="89">
        <f>+'Ark1'!R4499</f>
        <v>1</v>
      </c>
      <c r="I298" s="88">
        <f>IF(H298=0,"",'Ark1'!S4499)</f>
        <v>1</v>
      </c>
      <c r="J298" s="251"/>
      <c r="K298" s="171">
        <f>IF(H298=0,"",100*H298/Måned!$G23)</f>
        <v>6.1690314620604564E-2</v>
      </c>
      <c r="L298" s="251"/>
      <c r="M298" s="171">
        <f>+IF(H298=0,"",'Ark1'!AA4499)</f>
        <v>0</v>
      </c>
      <c r="N298" s="171">
        <f>+IF(I298=0,"",'Ark1'!AB4499)</f>
        <v>0</v>
      </c>
      <c r="O298" s="246">
        <f>IF(H298=0,"",'Ark1'!W4499)</f>
        <v>58</v>
      </c>
      <c r="P298" s="171">
        <f>IF(H298=0,"",'Ark1'!X4499)</f>
        <v>127.19393282773564</v>
      </c>
      <c r="Q298" s="245"/>
      <c r="R298" s="171">
        <f>IF(H298=0,"",'Ark1'!AA4499)</f>
        <v>0</v>
      </c>
      <c r="S298" s="171">
        <f>IF(H298=0,"",'Ark1'!AB4499)</f>
        <v>0</v>
      </c>
      <c r="T298" s="171">
        <f>IF(H298=0,"",'Ark1'!AC4499)</f>
        <v>0</v>
      </c>
      <c r="U298" s="82"/>
      <c r="V298" s="89">
        <f t="shared" si="24"/>
        <v>1</v>
      </c>
      <c r="W298" s="171">
        <f>+'Ark1'!V4499</f>
        <v>14</v>
      </c>
      <c r="X298" s="251"/>
      <c r="Y298" s="89"/>
      <c r="AB298" s="87"/>
      <c r="AC298" s="87"/>
      <c r="AD298" s="87"/>
      <c r="AE298" s="87"/>
      <c r="AF298" s="87"/>
      <c r="AG298" s="87"/>
      <c r="AH298" s="87"/>
      <c r="AI298" s="89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</row>
    <row r="299" spans="1:45" ht="15.6">
      <c r="A299" s="251"/>
      <c r="B299" s="197">
        <f>+'Ark1'!C4500</f>
        <v>2023</v>
      </c>
      <c r="C299" s="197">
        <f>+'Ark1'!J4500</f>
        <v>113</v>
      </c>
      <c r="D299" s="197" t="str">
        <f>VLOOKUP(C299,RNR!$A$1:$B$29,2)</f>
        <v>Egersund</v>
      </c>
      <c r="E299" s="197">
        <f>+'Ark1'!D4500</f>
        <v>3</v>
      </c>
      <c r="F299" s="197" t="str">
        <f>VLOOKUP(E299,RNR!$D$2:$E$13,2)</f>
        <v>Mar</v>
      </c>
      <c r="G299" s="88">
        <f>+'Ark1'!Q4500</f>
        <v>1</v>
      </c>
      <c r="H299" s="89">
        <f>+'Ark1'!R4500</f>
        <v>1</v>
      </c>
      <c r="I299" s="88">
        <f>IF(H299=0,"",'Ark1'!S4500)</f>
        <v>1</v>
      </c>
      <c r="J299" s="251"/>
      <c r="K299" s="171">
        <f>IF(H299=0,"",100*H299/Måned!$G24)</f>
        <v>7.3637702503681887E-2</v>
      </c>
      <c r="L299" s="251"/>
      <c r="M299" s="171">
        <f>+IF(H299=0,"",'Ark1'!AA4500)</f>
        <v>0</v>
      </c>
      <c r="N299" s="171">
        <f>+IF(I299=0,"",'Ark1'!AB4500)</f>
        <v>0</v>
      </c>
      <c r="O299" s="246">
        <f>IF(H299=0,"",'Ark1'!W4500)</f>
        <v>58</v>
      </c>
      <c r="P299" s="171">
        <f>IF(H299=0,"",'Ark1'!X4500)</f>
        <v>127.84398699891661</v>
      </c>
      <c r="Q299" s="245"/>
      <c r="R299" s="171">
        <f>IF(H299=0,"",'Ark1'!AA4500)</f>
        <v>0</v>
      </c>
      <c r="S299" s="171">
        <f>IF(H299=0,"",'Ark1'!AB4500)</f>
        <v>0</v>
      </c>
      <c r="T299" s="171">
        <f>IF(H299=0,"",'Ark1'!AC4500)</f>
        <v>0</v>
      </c>
      <c r="U299" s="82"/>
      <c r="V299" s="89">
        <f t="shared" si="24"/>
        <v>1</v>
      </c>
      <c r="W299" s="171">
        <f>+'Ark1'!V4500</f>
        <v>14</v>
      </c>
      <c r="X299" s="251"/>
      <c r="Y299" s="248"/>
      <c r="AB299" s="225"/>
      <c r="AJ299" s="249"/>
      <c r="AK299" s="87"/>
      <c r="AL299" s="87"/>
    </row>
    <row r="300" spans="1:45" s="171" customFormat="1" ht="15.6">
      <c r="A300" s="251"/>
      <c r="B300" s="197">
        <f>+'Ark1'!C4501</f>
        <v>2023</v>
      </c>
      <c r="C300" s="197">
        <f>+'Ark1'!J4501</f>
        <v>113</v>
      </c>
      <c r="D300" s="197" t="str">
        <f>VLOOKUP(C300,RNR!$A$1:$B$29,2)</f>
        <v>Egersund</v>
      </c>
      <c r="E300" s="197">
        <f>+'Ark1'!D4501</f>
        <v>4</v>
      </c>
      <c r="F300" s="197" t="str">
        <f>VLOOKUP(E300,RNR!$D$2:$E$13,2)</f>
        <v>Apr</v>
      </c>
      <c r="G300" s="88">
        <f>+'Ark1'!Q4501</f>
        <v>1</v>
      </c>
      <c r="H300" s="89">
        <f>+'Ark1'!R4501</f>
        <v>2</v>
      </c>
      <c r="I300" s="88">
        <f>IF(H300=0,"",'Ark1'!S4501)</f>
        <v>2</v>
      </c>
      <c r="J300" s="251"/>
      <c r="K300" s="171">
        <f>IF(H300=0,"",100*H300/Måned!$G25)</f>
        <v>0.12004801920768307</v>
      </c>
      <c r="L300" s="251"/>
      <c r="M300" s="171">
        <f>+IF(H300=0,"",'Ark1'!AA4501)</f>
        <v>2.8000000000000265</v>
      </c>
      <c r="N300" s="171">
        <f>+IF(I300=0,"",'Ark1'!AB4501)</f>
        <v>4.5</v>
      </c>
      <c r="O300" s="246">
        <f>IF(H300=0,"",'Ark1'!W4501)</f>
        <v>60.5</v>
      </c>
      <c r="P300" s="171">
        <f>IF(H300=0,"",'Ark1'!X4501)</f>
        <v>164.03033586132176</v>
      </c>
      <c r="Q300" s="245"/>
      <c r="R300" s="171">
        <f>IF(H300=0,"",'Ark1'!AA4501)</f>
        <v>2.8000000000000265</v>
      </c>
      <c r="S300" s="171">
        <f>IF(H300=0,"",'Ark1'!AB4501)</f>
        <v>4.5</v>
      </c>
      <c r="T300" s="171">
        <f>IF(H300=0,"",'Ark1'!AC4501)</f>
        <v>-100.00000000000198</v>
      </c>
      <c r="U300" s="82"/>
      <c r="V300" s="89">
        <f t="shared" si="24"/>
        <v>2</v>
      </c>
      <c r="W300" s="171">
        <f>+'Ark1'!V4501</f>
        <v>7</v>
      </c>
      <c r="X300" s="251"/>
      <c r="Y300" s="89"/>
      <c r="AB300" s="87"/>
      <c r="AC300" s="87"/>
      <c r="AD300" s="87"/>
      <c r="AE300" s="87"/>
      <c r="AF300" s="87"/>
      <c r="AG300" s="87"/>
      <c r="AH300" s="87"/>
      <c r="AI300" s="89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</row>
    <row r="301" spans="1:45" s="171" customFormat="1" ht="15.6">
      <c r="A301" s="251"/>
      <c r="B301" s="197">
        <f>+'Ark1'!C4502</f>
        <v>2023</v>
      </c>
      <c r="C301" s="197">
        <f>+'Ark1'!J4502</f>
        <v>113</v>
      </c>
      <c r="D301" s="197" t="str">
        <f>VLOOKUP(C301,RNR!$A$1:$B$29,2)</f>
        <v>Egersund</v>
      </c>
      <c r="E301" s="197">
        <f>+'Ark1'!D4502</f>
        <v>5</v>
      </c>
      <c r="F301" s="197" t="str">
        <f>VLOOKUP(E301,RNR!$D$2:$E$13,2)</f>
        <v>Mai</v>
      </c>
      <c r="G301" s="88">
        <f>+'Ark1'!Q4502</f>
        <v>0</v>
      </c>
      <c r="H301" s="89">
        <f>+'Ark1'!R4502</f>
        <v>0</v>
      </c>
      <c r="I301" s="88" t="str">
        <f>IF(H301=0,"",'Ark1'!S4502)</f>
        <v/>
      </c>
      <c r="J301" s="251"/>
      <c r="K301" s="171" t="str">
        <f>IF(H301=0,"",100*H301/Måned!$G26)</f>
        <v/>
      </c>
      <c r="L301" s="251"/>
      <c r="M301" s="171" t="str">
        <f>+IF(H301=0,"",'Ark1'!AA4502)</f>
        <v/>
      </c>
      <c r="N301" s="171">
        <f>+IF(I301=0,"",'Ark1'!AB4502)</f>
        <v>0</v>
      </c>
      <c r="O301" s="246" t="str">
        <f>IF(H301=0,"",'Ark1'!W4502)</f>
        <v/>
      </c>
      <c r="P301" s="171" t="str">
        <f>IF(H301=0,"",'Ark1'!X4502)</f>
        <v/>
      </c>
      <c r="Q301" s="245"/>
      <c r="R301" s="171" t="str">
        <f>IF(H301=0,"",'Ark1'!AA4502)</f>
        <v/>
      </c>
      <c r="S301" s="171" t="str">
        <f>IF(H301=0,"",'Ark1'!AB4502)</f>
        <v/>
      </c>
      <c r="T301" s="171" t="str">
        <f>IF(H301=0,"",'Ark1'!AC4502)</f>
        <v/>
      </c>
      <c r="U301" s="82"/>
      <c r="V301" s="89" t="str">
        <f t="shared" si="24"/>
        <v/>
      </c>
      <c r="W301" s="171">
        <f>+'Ark1'!V4502</f>
        <v>0</v>
      </c>
      <c r="X301" s="251"/>
      <c r="Y301" s="89"/>
      <c r="AB301" s="87"/>
      <c r="AC301" s="87"/>
      <c r="AD301" s="87"/>
      <c r="AE301" s="87"/>
      <c r="AF301" s="87"/>
      <c r="AG301" s="87"/>
      <c r="AH301" s="87"/>
      <c r="AI301" s="89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</row>
    <row r="302" spans="1:45" s="171" customFormat="1" ht="15.6">
      <c r="A302" s="251"/>
      <c r="B302" s="197">
        <f>+'Ark1'!C4503</f>
        <v>2023</v>
      </c>
      <c r="C302" s="197">
        <f>+'Ark1'!J4503</f>
        <v>113</v>
      </c>
      <c r="D302" s="197" t="str">
        <f>VLOOKUP(C302,RNR!$A$1:$B$29,2)</f>
        <v>Egersund</v>
      </c>
      <c r="E302" s="197">
        <f>+'Ark1'!D4503</f>
        <v>6</v>
      </c>
      <c r="F302" s="197" t="str">
        <f>VLOOKUP(E302,RNR!$D$2:$E$13,2)</f>
        <v>Jun</v>
      </c>
      <c r="G302" s="88">
        <f>+'Ark1'!Q4503</f>
        <v>0</v>
      </c>
      <c r="H302" s="89">
        <f>+'Ark1'!R4503</f>
        <v>0</v>
      </c>
      <c r="I302" s="88" t="str">
        <f>IF(H302=0,"",'Ark1'!S4503)</f>
        <v/>
      </c>
      <c r="J302" s="251"/>
      <c r="K302" s="171" t="str">
        <f>IF(H302=0,"",100*H302/Måned!$G27)</f>
        <v/>
      </c>
      <c r="L302" s="251"/>
      <c r="M302" s="171" t="str">
        <f>+IF(H302=0,"",'Ark1'!AA4503)</f>
        <v/>
      </c>
      <c r="N302" s="171">
        <f>+IF(I302=0,"",'Ark1'!AB4503)</f>
        <v>0</v>
      </c>
      <c r="O302" s="246" t="str">
        <f>IF(H302=0,"",'Ark1'!W4503)</f>
        <v/>
      </c>
      <c r="P302" s="171" t="str">
        <f>IF(H302=0,"",'Ark1'!X4503)</f>
        <v/>
      </c>
      <c r="Q302" s="245"/>
      <c r="R302" s="171" t="str">
        <f>IF(H302=0,"",'Ark1'!AA4503)</f>
        <v/>
      </c>
      <c r="S302" s="171" t="str">
        <f>IF(H302=0,"",'Ark1'!AB4503)</f>
        <v/>
      </c>
      <c r="T302" s="171" t="str">
        <f>IF(H302=0,"",'Ark1'!AC4503)</f>
        <v/>
      </c>
      <c r="U302" s="82"/>
      <c r="V302" s="89" t="str">
        <f t="shared" si="24"/>
        <v/>
      </c>
      <c r="W302" s="171">
        <f>+'Ark1'!V4503</f>
        <v>0</v>
      </c>
      <c r="X302" s="251"/>
      <c r="Y302" s="89"/>
      <c r="AB302" s="87"/>
      <c r="AC302" s="87"/>
      <c r="AD302" s="87"/>
      <c r="AE302" s="87"/>
      <c r="AF302" s="87"/>
      <c r="AG302" s="87"/>
      <c r="AH302" s="87"/>
      <c r="AI302" s="89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</row>
    <row r="303" spans="1:45" s="171" customFormat="1" ht="15.6">
      <c r="A303" s="251"/>
      <c r="B303" s="197">
        <f>+'Ark1'!C4504</f>
        <v>2023</v>
      </c>
      <c r="C303" s="197">
        <f>+'Ark1'!J4504</f>
        <v>113</v>
      </c>
      <c r="D303" s="197" t="str">
        <f>VLOOKUP(C303,RNR!$A$1:$B$29,2)</f>
        <v>Egersund</v>
      </c>
      <c r="E303" s="197">
        <f>+'Ark1'!D4504</f>
        <v>7</v>
      </c>
      <c r="F303" s="197" t="str">
        <f>VLOOKUP(E303,RNR!$D$2:$E$13,2)</f>
        <v>Jul</v>
      </c>
      <c r="G303" s="88">
        <f>+'Ark1'!Q4504</f>
        <v>0</v>
      </c>
      <c r="H303" s="89">
        <f>+'Ark1'!R4504</f>
        <v>0</v>
      </c>
      <c r="I303" s="88" t="str">
        <f>IF(H303=0,"",'Ark1'!S4504)</f>
        <v/>
      </c>
      <c r="J303" s="251"/>
      <c r="K303" s="171" t="str">
        <f>IF(H303=0,"",100*H303/Måned!$G28)</f>
        <v/>
      </c>
      <c r="L303" s="251"/>
      <c r="M303" s="171" t="str">
        <f>+IF(H303=0,"",'Ark1'!AA4504)</f>
        <v/>
      </c>
      <c r="N303" s="171">
        <f>+IF(I303=0,"",'Ark1'!AB4504)</f>
        <v>0</v>
      </c>
      <c r="O303" s="246" t="str">
        <f>IF(H303=0,"",'Ark1'!W4504)</f>
        <v/>
      </c>
      <c r="P303" s="171" t="str">
        <f>IF(H303=0,"",'Ark1'!X4504)</f>
        <v/>
      </c>
      <c r="Q303" s="245"/>
      <c r="R303" s="171" t="str">
        <f>IF(H303=0,"",'Ark1'!AA4504)</f>
        <v/>
      </c>
      <c r="S303" s="171" t="str">
        <f>IF(H303=0,"",'Ark1'!AB4504)</f>
        <v/>
      </c>
      <c r="T303" s="171" t="str">
        <f>IF(H303=0,"",'Ark1'!AC4504)</f>
        <v/>
      </c>
      <c r="U303" s="82"/>
      <c r="V303" s="89" t="str">
        <f t="shared" si="24"/>
        <v/>
      </c>
      <c r="W303" s="171">
        <f>+'Ark1'!V4504</f>
        <v>0</v>
      </c>
      <c r="X303" s="251"/>
      <c r="Y303" s="89"/>
      <c r="AB303" s="87"/>
      <c r="AC303" s="87"/>
      <c r="AD303" s="87"/>
      <c r="AE303" s="87"/>
      <c r="AF303" s="87"/>
      <c r="AG303" s="87"/>
      <c r="AH303" s="87"/>
      <c r="AI303" s="89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</row>
    <row r="304" spans="1:45" s="171" customFormat="1" ht="15.6">
      <c r="A304" s="251"/>
      <c r="B304" s="197">
        <f>+'Ark1'!C4505</f>
        <v>2023</v>
      </c>
      <c r="C304" s="197">
        <f>+'Ark1'!J4505</f>
        <v>113</v>
      </c>
      <c r="D304" s="197" t="str">
        <f>VLOOKUP(C304,RNR!$A$1:$B$29,2)</f>
        <v>Egersund</v>
      </c>
      <c r="E304" s="197">
        <f>+'Ark1'!D4505</f>
        <v>8</v>
      </c>
      <c r="F304" s="197" t="str">
        <f>VLOOKUP(E304,RNR!$D$2:$E$13,2)</f>
        <v>Aug</v>
      </c>
      <c r="G304" s="88">
        <f>+'Ark1'!Q4505</f>
        <v>0</v>
      </c>
      <c r="H304" s="89">
        <f>+'Ark1'!R4505</f>
        <v>0</v>
      </c>
      <c r="I304" s="88" t="str">
        <f>IF(H304=0,"",'Ark1'!S4505)</f>
        <v/>
      </c>
      <c r="J304" s="251"/>
      <c r="K304" s="171" t="str">
        <f>IF(H304=0,"",100*H304/Måned!$G29)</f>
        <v/>
      </c>
      <c r="L304" s="251"/>
      <c r="M304" s="171" t="str">
        <f>+IF(H304=0,"",'Ark1'!AA4505)</f>
        <v/>
      </c>
      <c r="N304" s="171">
        <f>+IF(I304=0,"",'Ark1'!AB4505)</f>
        <v>0</v>
      </c>
      <c r="O304" s="246" t="str">
        <f>IF(H304=0,"",'Ark1'!W4505)</f>
        <v/>
      </c>
      <c r="P304" s="171" t="str">
        <f>IF(H304=0,"",'Ark1'!X4505)</f>
        <v/>
      </c>
      <c r="Q304" s="245"/>
      <c r="R304" s="171" t="str">
        <f>IF(H304=0,"",'Ark1'!AA4505)</f>
        <v/>
      </c>
      <c r="S304" s="171" t="str">
        <f>IF(H304=0,"",'Ark1'!AB4505)</f>
        <v/>
      </c>
      <c r="T304" s="171" t="str">
        <f>IF(H304=0,"",'Ark1'!AC4505)</f>
        <v/>
      </c>
      <c r="U304" s="82"/>
      <c r="V304" s="89" t="str">
        <f t="shared" si="24"/>
        <v/>
      </c>
      <c r="W304" s="171">
        <f>+'Ark1'!V4505</f>
        <v>0</v>
      </c>
      <c r="X304" s="251"/>
      <c r="Y304" s="89"/>
      <c r="AB304" s="87"/>
      <c r="AC304" s="87"/>
      <c r="AD304" s="87"/>
      <c r="AE304" s="87"/>
      <c r="AF304" s="87"/>
      <c r="AG304" s="87"/>
      <c r="AH304" s="87"/>
      <c r="AI304" s="89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</row>
    <row r="305" spans="1:45" s="171" customFormat="1" ht="15.6">
      <c r="A305" s="251"/>
      <c r="B305" s="197">
        <f>+'Ark1'!C4506</f>
        <v>2023</v>
      </c>
      <c r="C305" s="197">
        <f>+'Ark1'!J4506</f>
        <v>113</v>
      </c>
      <c r="D305" s="197" t="str">
        <f>VLOOKUP(C305,RNR!$A$1:$B$29,2)</f>
        <v>Egersund</v>
      </c>
      <c r="E305" s="197">
        <f>+'Ark1'!D4506</f>
        <v>9</v>
      </c>
      <c r="F305" s="197" t="str">
        <f>VLOOKUP(E305,RNR!$D$2:$E$13,2)</f>
        <v>Sep</v>
      </c>
      <c r="G305" s="88">
        <f>+'Ark1'!Q4506</f>
        <v>0</v>
      </c>
      <c r="H305" s="89">
        <f>+'Ark1'!R4506</f>
        <v>0</v>
      </c>
      <c r="I305" s="88" t="str">
        <f>IF(H305=0,"",'Ark1'!S4506)</f>
        <v/>
      </c>
      <c r="J305" s="251"/>
      <c r="K305" s="171" t="str">
        <f>IF(H305=0,"",100*H305/Måned!$G30)</f>
        <v/>
      </c>
      <c r="L305" s="251"/>
      <c r="M305" s="171" t="str">
        <f>+IF(H305=0,"",'Ark1'!AA4506)</f>
        <v/>
      </c>
      <c r="N305" s="171">
        <f>+IF(I305=0,"",'Ark1'!AB4506)</f>
        <v>0</v>
      </c>
      <c r="O305" s="246" t="str">
        <f>IF(H305=0,"",'Ark1'!W4506)</f>
        <v/>
      </c>
      <c r="P305" s="171" t="str">
        <f>IF(H305=0,"",'Ark1'!X4506)</f>
        <v/>
      </c>
      <c r="Q305" s="245"/>
      <c r="R305" s="171" t="str">
        <f>IF(H305=0,"",'Ark1'!AA4506)</f>
        <v/>
      </c>
      <c r="S305" s="171" t="str">
        <f>IF(H305=0,"",'Ark1'!AB4506)</f>
        <v/>
      </c>
      <c r="T305" s="171" t="str">
        <f>IF(H305=0,"",'Ark1'!AC4506)</f>
        <v/>
      </c>
      <c r="U305" s="82"/>
      <c r="V305" s="89" t="str">
        <f t="shared" si="24"/>
        <v/>
      </c>
      <c r="W305" s="171">
        <f>+'Ark1'!V4506</f>
        <v>0</v>
      </c>
      <c r="X305" s="251"/>
      <c r="Y305" s="89"/>
      <c r="AB305" s="87"/>
      <c r="AC305" s="87"/>
      <c r="AD305" s="87"/>
      <c r="AE305" s="87"/>
      <c r="AF305" s="87"/>
      <c r="AG305" s="87"/>
      <c r="AH305" s="87"/>
      <c r="AI305" s="89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</row>
    <row r="306" spans="1:45" s="171" customFormat="1" ht="15.6">
      <c r="A306" s="251"/>
      <c r="B306" s="197">
        <f>+'Ark1'!C4507</f>
        <v>2023</v>
      </c>
      <c r="C306" s="197">
        <f>+'Ark1'!J4507</f>
        <v>113</v>
      </c>
      <c r="D306" s="197" t="str">
        <f>VLOOKUP(C306,RNR!$A$1:$B$29,2)</f>
        <v>Egersund</v>
      </c>
      <c r="E306" s="197">
        <f>+'Ark1'!D4507</f>
        <v>10</v>
      </c>
      <c r="F306" s="197" t="str">
        <f>VLOOKUP(E306,RNR!$D$2:$E$13,2)</f>
        <v>Okt</v>
      </c>
      <c r="G306" s="88">
        <f>+'Ark1'!Q4507</f>
        <v>0</v>
      </c>
      <c r="H306" s="89">
        <f>+'Ark1'!R4507</f>
        <v>0</v>
      </c>
      <c r="I306" s="88" t="str">
        <f>IF(H306=0,"",'Ark1'!S4507)</f>
        <v/>
      </c>
      <c r="J306" s="251"/>
      <c r="K306" s="171" t="str">
        <f>IF(H306=0,"",100*H306/Måned!$G31)</f>
        <v/>
      </c>
      <c r="L306" s="251"/>
      <c r="M306" s="171" t="str">
        <f>+IF(H306=0,"",'Ark1'!AA4507)</f>
        <v/>
      </c>
      <c r="N306" s="171">
        <f>+IF(I306=0,"",'Ark1'!AB4507)</f>
        <v>0</v>
      </c>
      <c r="O306" s="246" t="str">
        <f>IF(H306=0,"",'Ark1'!W4507)</f>
        <v/>
      </c>
      <c r="P306" s="171" t="str">
        <f>IF(H306=0,"",'Ark1'!X4507)</f>
        <v/>
      </c>
      <c r="Q306" s="245"/>
      <c r="R306" s="171" t="str">
        <f>IF(H306=0,"",'Ark1'!AA4507)</f>
        <v/>
      </c>
      <c r="S306" s="171" t="str">
        <f>IF(H306=0,"",'Ark1'!AB4507)</f>
        <v/>
      </c>
      <c r="T306" s="171" t="str">
        <f>IF(H306=0,"",'Ark1'!AC4507)</f>
        <v/>
      </c>
      <c r="U306" s="82"/>
      <c r="V306" s="89" t="str">
        <f t="shared" si="24"/>
        <v/>
      </c>
      <c r="W306" s="171">
        <f>+'Ark1'!V4507</f>
        <v>0</v>
      </c>
      <c r="X306" s="251"/>
      <c r="Y306" s="89"/>
      <c r="AB306" s="87"/>
      <c r="AC306" s="87"/>
      <c r="AD306" s="87"/>
      <c r="AE306" s="87"/>
      <c r="AF306" s="87"/>
      <c r="AG306" s="87"/>
      <c r="AH306" s="87"/>
      <c r="AI306" s="89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</row>
    <row r="307" spans="1:45" s="171" customFormat="1" ht="15.6">
      <c r="A307" s="251"/>
      <c r="B307" s="197">
        <f>+'Ark1'!C4508</f>
        <v>2023</v>
      </c>
      <c r="C307" s="197">
        <f>+'Ark1'!J4508</f>
        <v>113</v>
      </c>
      <c r="D307" s="197" t="str">
        <f>VLOOKUP(C307,RNR!$A$1:$B$29,2)</f>
        <v>Egersund</v>
      </c>
      <c r="E307" s="197">
        <f>+'Ark1'!D4508</f>
        <v>11</v>
      </c>
      <c r="F307" s="197" t="str">
        <f>VLOOKUP(E307,RNR!$D$2:$E$13,2)</f>
        <v>Nov</v>
      </c>
      <c r="G307" s="88">
        <f>+'Ark1'!Q4508</f>
        <v>0</v>
      </c>
      <c r="H307" s="89">
        <f>+'Ark1'!R4508</f>
        <v>0</v>
      </c>
      <c r="I307" s="88" t="str">
        <f>IF(H307=0,"",'Ark1'!S4508)</f>
        <v/>
      </c>
      <c r="J307" s="251"/>
      <c r="K307" s="171" t="str">
        <f>IF(H307=0,"",100*H307/Måned!$G32)</f>
        <v/>
      </c>
      <c r="L307" s="251"/>
      <c r="M307" s="171" t="str">
        <f>+IF(H307=0,"",'Ark1'!AA4508)</f>
        <v/>
      </c>
      <c r="N307" s="171">
        <f>+IF(I307=0,"",'Ark1'!AB4508)</f>
        <v>0</v>
      </c>
      <c r="O307" s="246" t="str">
        <f>IF(H307=0,"",'Ark1'!W4508)</f>
        <v/>
      </c>
      <c r="P307" s="171" t="str">
        <f>IF(H307=0,"",'Ark1'!X4508)</f>
        <v/>
      </c>
      <c r="Q307" s="245"/>
      <c r="R307" s="171" t="str">
        <f>IF(H307=0,"",'Ark1'!AA4508)</f>
        <v/>
      </c>
      <c r="S307" s="171" t="str">
        <f>IF(H307=0,"",'Ark1'!AB4508)</f>
        <v/>
      </c>
      <c r="T307" s="171" t="str">
        <f>IF(H307=0,"",'Ark1'!AC4508)</f>
        <v/>
      </c>
      <c r="U307" s="82"/>
      <c r="V307" s="89" t="str">
        <f t="shared" si="24"/>
        <v/>
      </c>
      <c r="W307" s="171">
        <f>+'Ark1'!V4508</f>
        <v>0</v>
      </c>
      <c r="X307" s="251"/>
      <c r="Y307" s="89"/>
      <c r="AB307" s="87"/>
      <c r="AC307" s="87"/>
      <c r="AD307" s="87"/>
      <c r="AE307" s="87"/>
      <c r="AF307" s="87"/>
      <c r="AG307" s="87"/>
      <c r="AH307" s="87"/>
      <c r="AI307" s="89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</row>
    <row r="308" spans="1:45" s="171" customFormat="1" ht="15.6">
      <c r="A308" s="251"/>
      <c r="B308" s="197">
        <f>+'Ark1'!C4509</f>
        <v>2023</v>
      </c>
      <c r="C308" s="197">
        <f>+'Ark1'!J4509</f>
        <v>113</v>
      </c>
      <c r="D308" s="197" t="str">
        <f>VLOOKUP(C308,RNR!$A$1:$B$29,2)</f>
        <v>Egersund</v>
      </c>
      <c r="E308" s="197">
        <f>+'Ark1'!D4509</f>
        <v>12</v>
      </c>
      <c r="F308" s="197" t="str">
        <f>VLOOKUP(E308,RNR!$D$2:$E$13,2)</f>
        <v>Des</v>
      </c>
      <c r="G308" s="88">
        <f>+'Ark1'!Q4509</f>
        <v>0</v>
      </c>
      <c r="H308" s="89">
        <f>+'Ark1'!R4509</f>
        <v>0</v>
      </c>
      <c r="I308" s="88" t="str">
        <f>IF(H308=0,"",'Ark1'!S4509)</f>
        <v/>
      </c>
      <c r="J308" s="251"/>
      <c r="K308" s="171" t="str">
        <f>IF(H308=0,"",100*H308/Måned!$G33)</f>
        <v/>
      </c>
      <c r="L308" s="251"/>
      <c r="M308" s="171" t="str">
        <f>+IF(H308=0,"",'Ark1'!AA4509)</f>
        <v/>
      </c>
      <c r="N308" s="171">
        <f>+IF(I308=0,"",'Ark1'!AB4509)</f>
        <v>0</v>
      </c>
      <c r="O308" s="246" t="str">
        <f>IF(H308=0,"",'Ark1'!W4509)</f>
        <v/>
      </c>
      <c r="P308" s="171" t="str">
        <f>IF(H308=0,"",'Ark1'!X4509)</f>
        <v/>
      </c>
      <c r="Q308" s="245"/>
      <c r="R308" s="171" t="str">
        <f>IF(H308=0,"",'Ark1'!AA4509)</f>
        <v/>
      </c>
      <c r="S308" s="171" t="str">
        <f>IF(H308=0,"",'Ark1'!AB4509)</f>
        <v/>
      </c>
      <c r="T308" s="171" t="str">
        <f>IF(H308=0,"",'Ark1'!AC4509)</f>
        <v/>
      </c>
      <c r="U308" s="82"/>
      <c r="V308" s="89" t="str">
        <f t="shared" si="24"/>
        <v/>
      </c>
      <c r="W308" s="171">
        <f>+'Ark1'!V4509</f>
        <v>0</v>
      </c>
      <c r="X308" s="251"/>
      <c r="Y308" s="89"/>
      <c r="AB308" s="87"/>
      <c r="AC308" s="87"/>
      <c r="AD308" s="87"/>
      <c r="AE308" s="87"/>
      <c r="AF308" s="87"/>
      <c r="AG308" s="87"/>
      <c r="AH308" s="87"/>
      <c r="AI308" s="89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</row>
    <row r="309" spans="1:45" s="171" customFormat="1">
      <c r="A309" s="251"/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2"/>
      <c r="X309" s="251"/>
      <c r="Y309" s="89"/>
      <c r="AB309" s="87"/>
      <c r="AC309" s="87"/>
      <c r="AD309" s="87"/>
      <c r="AE309" s="87"/>
      <c r="AF309" s="87"/>
      <c r="AG309" s="87"/>
      <c r="AH309" s="87"/>
      <c r="AI309" s="89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</row>
    <row r="310" spans="1:45" s="171" customFormat="1" ht="15.6">
      <c r="A310" s="251"/>
      <c r="B310" s="197">
        <f>+'Ark1'!C4510</f>
        <v>2023</v>
      </c>
      <c r="C310" s="197">
        <f>+'Ark1'!J4510</f>
        <v>116</v>
      </c>
      <c r="D310" s="197" t="str">
        <f>VLOOKUP(C310,RNR!$A$1:$B$29,2)</f>
        <v>Sandeid</v>
      </c>
      <c r="E310" s="197">
        <f>+'Ark1'!D4510</f>
        <v>1</v>
      </c>
      <c r="F310" s="197" t="str">
        <f>VLOOKUP(E310,RNR!$D$2:$E$13,2)</f>
        <v>Jan</v>
      </c>
      <c r="G310" s="88">
        <f>+'Ark1'!Q4510</f>
        <v>0</v>
      </c>
      <c r="H310" s="89">
        <f>+'Ark1'!R4510</f>
        <v>0</v>
      </c>
      <c r="I310" s="88" t="str">
        <f>IF(H310=0,"",'Ark1'!S4510)</f>
        <v/>
      </c>
      <c r="J310" s="251"/>
      <c r="K310" s="171" t="str">
        <f>IF(H310=0,"",100*H310/Måned!$G34)</f>
        <v/>
      </c>
      <c r="L310" s="251"/>
      <c r="M310" s="171" t="str">
        <f>+IF(H310=0,"",'Ark1'!AA4510)</f>
        <v/>
      </c>
      <c r="N310" s="171">
        <f>+IF(I310=0,"",'Ark1'!AB4510)</f>
        <v>0</v>
      </c>
      <c r="O310" s="246" t="str">
        <f>IF(H310=0,"",'Ark1'!W4510)</f>
        <v/>
      </c>
      <c r="P310" s="171" t="str">
        <f>IF(H310=0,"",'Ark1'!X4510)</f>
        <v/>
      </c>
      <c r="Q310" s="245"/>
      <c r="R310" s="171" t="str">
        <f>IF(H310=0,"",'Ark1'!AA4510)</f>
        <v/>
      </c>
      <c r="S310" s="171" t="str">
        <f>IF(H310=0,"",'Ark1'!AB4510)</f>
        <v/>
      </c>
      <c r="T310" s="171" t="str">
        <f>IF(H310=0,"",'Ark1'!AC4510)</f>
        <v/>
      </c>
      <c r="U310" s="82"/>
      <c r="V310" s="89" t="str">
        <f t="shared" ref="V310:V321" si="25">+(IF(H310=0,"",I310/G310))</f>
        <v/>
      </c>
      <c r="W310" s="171">
        <f>+'Ark1'!V4510</f>
        <v>0</v>
      </c>
      <c r="X310" s="251"/>
      <c r="Y310" s="89"/>
      <c r="AB310" s="87"/>
      <c r="AC310" s="87"/>
      <c r="AD310" s="87"/>
      <c r="AE310" s="87"/>
      <c r="AF310" s="87"/>
      <c r="AG310" s="87"/>
      <c r="AH310" s="87"/>
      <c r="AI310" s="89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</row>
    <row r="311" spans="1:45" s="171" customFormat="1" ht="15.6">
      <c r="A311" s="251"/>
      <c r="B311" s="197">
        <f>+'Ark1'!C4511</f>
        <v>2023</v>
      </c>
      <c r="C311" s="197">
        <f>+'Ark1'!J4511</f>
        <v>116</v>
      </c>
      <c r="D311" s="197" t="str">
        <f>VLOOKUP(C311,RNR!$A$1:$B$29,2)</f>
        <v>Sandeid</v>
      </c>
      <c r="E311" s="197">
        <f>+'Ark1'!D4511</f>
        <v>2</v>
      </c>
      <c r="F311" s="197" t="str">
        <f>VLOOKUP(E311,RNR!$D$2:$E$13,2)</f>
        <v>Feb</v>
      </c>
      <c r="G311" s="88">
        <f>+'Ark1'!Q4511</f>
        <v>1</v>
      </c>
      <c r="H311" s="89">
        <f>+'Ark1'!R4511</f>
        <v>1</v>
      </c>
      <c r="I311" s="88">
        <f>IF(H311=0,"",'Ark1'!S4511)</f>
        <v>1</v>
      </c>
      <c r="J311" s="251"/>
      <c r="K311" s="171">
        <f>IF(H311=0,"",100*H311/Måned!$G23)</f>
        <v>6.1690314620604564E-2</v>
      </c>
      <c r="L311" s="251"/>
      <c r="M311" s="171">
        <f>+IF(H311=0,"",'Ark1'!AA4511)</f>
        <v>0</v>
      </c>
      <c r="N311" s="171">
        <f>+IF(I311=0,"",'Ark1'!AB4511)</f>
        <v>0</v>
      </c>
      <c r="O311" s="246">
        <f>IF(H311=0,"",'Ark1'!W4511)</f>
        <v>58</v>
      </c>
      <c r="P311" s="171">
        <f>IF(H311=0,"",'Ark1'!X4511)</f>
        <v>117.2264355362947</v>
      </c>
      <c r="Q311" s="245"/>
      <c r="R311" s="171">
        <f>IF(H311=0,"",'Ark1'!AA4511)</f>
        <v>0</v>
      </c>
      <c r="S311" s="171">
        <f>IF(H311=0,"",'Ark1'!AB4511)</f>
        <v>0</v>
      </c>
      <c r="T311" s="171">
        <f>IF(H311=0,"",'Ark1'!AC4511)</f>
        <v>0</v>
      </c>
      <c r="U311" s="82"/>
      <c r="V311" s="89">
        <f t="shared" si="25"/>
        <v>1</v>
      </c>
      <c r="W311" s="171">
        <f>+'Ark1'!V4511</f>
        <v>14</v>
      </c>
      <c r="X311" s="251"/>
      <c r="Y311" s="89"/>
      <c r="AB311" s="87"/>
      <c r="AC311" s="87"/>
      <c r="AD311" s="87"/>
      <c r="AE311" s="87"/>
      <c r="AF311" s="87"/>
      <c r="AG311" s="87"/>
      <c r="AH311" s="87"/>
      <c r="AI311" s="89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</row>
    <row r="312" spans="1:45" s="171" customFormat="1" ht="16.2" customHeight="1">
      <c r="A312" s="251"/>
      <c r="B312" s="197">
        <f>+'Ark1'!C4512</f>
        <v>2023</v>
      </c>
      <c r="C312" s="197">
        <f>+'Ark1'!J4512</f>
        <v>116</v>
      </c>
      <c r="D312" s="197" t="str">
        <f>VLOOKUP(C312,RNR!$A$1:$B$29,2)</f>
        <v>Sandeid</v>
      </c>
      <c r="E312" s="197">
        <f>+'Ark1'!D4512</f>
        <v>3</v>
      </c>
      <c r="F312" s="197" t="str">
        <f>VLOOKUP(E312,RNR!$D$2:$E$13,2)</f>
        <v>Mar</v>
      </c>
      <c r="G312" s="88">
        <f>+'Ark1'!Q4512</f>
        <v>1</v>
      </c>
      <c r="H312" s="89">
        <f>+'Ark1'!R4512</f>
        <v>4</v>
      </c>
      <c r="I312" s="88">
        <f>IF(H312=0,"",'Ark1'!S4512)</f>
        <v>4</v>
      </c>
      <c r="J312" s="251"/>
      <c r="K312" s="171">
        <f>IF(H312=0,"",100*H312/Måned!$G24)</f>
        <v>0.29455081001472755</v>
      </c>
      <c r="L312" s="251"/>
      <c r="M312" s="171">
        <f>+IF(H312=0,"",'Ark1'!AA4512)</f>
        <v>6.335366998051505</v>
      </c>
      <c r="N312" s="171">
        <f>+IF(I312=0,"",'Ark1'!AB4512)</f>
        <v>0</v>
      </c>
      <c r="O312" s="246">
        <f>IF(H312=0,"",'Ark1'!W4512)</f>
        <v>60</v>
      </c>
      <c r="P312" s="171">
        <f>IF(H312=0,"",'Ark1'!X4512)</f>
        <v>130.03791982665223</v>
      </c>
      <c r="Q312" s="245"/>
      <c r="R312" s="171">
        <f>IF(H312=0,"",'Ark1'!AA4512)</f>
        <v>6.335366998051505</v>
      </c>
      <c r="S312" s="171">
        <f>IF(H312=0,"",'Ark1'!AB4512)</f>
        <v>0</v>
      </c>
      <c r="T312" s="171">
        <f>IF(H312=0,"",'Ark1'!AC4512)</f>
        <v>0</v>
      </c>
      <c r="U312" s="82"/>
      <c r="V312" s="89">
        <f t="shared" si="25"/>
        <v>4</v>
      </c>
      <c r="W312" s="171">
        <f>+'Ark1'!V4512</f>
        <v>0</v>
      </c>
      <c r="X312" s="251"/>
      <c r="Y312" s="89"/>
      <c r="AB312" s="87"/>
      <c r="AC312" s="87"/>
      <c r="AD312" s="87"/>
      <c r="AE312" s="87"/>
      <c r="AF312" s="87"/>
      <c r="AG312" s="87"/>
      <c r="AH312" s="87"/>
      <c r="AI312" s="89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</row>
    <row r="313" spans="1:45" ht="15.6">
      <c r="A313" s="251"/>
      <c r="B313" s="197">
        <f>+'Ark1'!C4513</f>
        <v>2023</v>
      </c>
      <c r="C313" s="197">
        <f>+'Ark1'!J4513</f>
        <v>116</v>
      </c>
      <c r="D313" s="197" t="str">
        <f>VLOOKUP(C313,RNR!$A$1:$B$29,2)</f>
        <v>Sandeid</v>
      </c>
      <c r="E313" s="197">
        <f>+'Ark1'!D4513</f>
        <v>4</v>
      </c>
      <c r="F313" s="197" t="str">
        <f>VLOOKUP(E313,RNR!$D$2:$E$13,2)</f>
        <v>Apr</v>
      </c>
      <c r="G313" s="88">
        <f>+'Ark1'!Q4513</f>
        <v>0</v>
      </c>
      <c r="H313" s="89">
        <f>+'Ark1'!R4513</f>
        <v>0</v>
      </c>
      <c r="I313" s="88" t="str">
        <f>IF(H313=0,"",'Ark1'!S4513)</f>
        <v/>
      </c>
      <c r="J313" s="251"/>
      <c r="K313" s="171" t="str">
        <f>IF(H313=0,"",100*H313/Måned!$G25)</f>
        <v/>
      </c>
      <c r="L313" s="251"/>
      <c r="M313" s="171" t="str">
        <f>+IF(H313=0,"",'Ark1'!AA4513)</f>
        <v/>
      </c>
      <c r="N313" s="171">
        <f>+IF(I313=0,"",'Ark1'!AB4513)</f>
        <v>0</v>
      </c>
      <c r="O313" s="246" t="str">
        <f>IF(H313=0,"",'Ark1'!W4513)</f>
        <v/>
      </c>
      <c r="P313" s="171" t="str">
        <f>IF(H313=0,"",'Ark1'!X4513)</f>
        <v/>
      </c>
      <c r="Q313" s="245"/>
      <c r="R313" s="171" t="str">
        <f>IF(H313=0,"",'Ark1'!AA4513)</f>
        <v/>
      </c>
      <c r="S313" s="171" t="str">
        <f>IF(H313=0,"",'Ark1'!AB4513)</f>
        <v/>
      </c>
      <c r="T313" s="171" t="str">
        <f>IF(H313=0,"",'Ark1'!AC4513)</f>
        <v/>
      </c>
      <c r="U313" s="82"/>
      <c r="V313" s="89" t="str">
        <f t="shared" si="25"/>
        <v/>
      </c>
      <c r="W313" s="171">
        <f>+'Ark1'!V4513</f>
        <v>0</v>
      </c>
      <c r="X313" s="251"/>
      <c r="Y313" s="248"/>
      <c r="AB313" s="225"/>
      <c r="AJ313" s="249"/>
      <c r="AK313" s="87"/>
      <c r="AL313" s="87"/>
    </row>
    <row r="314" spans="1:45" s="171" customFormat="1" ht="15.6">
      <c r="A314" s="251"/>
      <c r="B314" s="197">
        <f>+'Ark1'!C4514</f>
        <v>2023</v>
      </c>
      <c r="C314" s="197">
        <f>+'Ark1'!J4514</f>
        <v>116</v>
      </c>
      <c r="D314" s="197" t="str">
        <f>VLOOKUP(C314,RNR!$A$1:$B$29,2)</f>
        <v>Sandeid</v>
      </c>
      <c r="E314" s="197">
        <f>+'Ark1'!D4514</f>
        <v>5</v>
      </c>
      <c r="F314" s="197" t="str">
        <f>VLOOKUP(E314,RNR!$D$2:$E$13,2)</f>
        <v>Mai</v>
      </c>
      <c r="G314" s="88">
        <f>+'Ark1'!Q4514</f>
        <v>0</v>
      </c>
      <c r="H314" s="89">
        <f>+'Ark1'!R4514</f>
        <v>0</v>
      </c>
      <c r="I314" s="88" t="str">
        <f>IF(H314=0,"",'Ark1'!S4514)</f>
        <v/>
      </c>
      <c r="J314" s="251"/>
      <c r="K314" s="171" t="str">
        <f>IF(H314=0,"",100*H314/Måned!$G26)</f>
        <v/>
      </c>
      <c r="L314" s="251"/>
      <c r="M314" s="171" t="str">
        <f>+IF(H314=0,"",'Ark1'!AA4514)</f>
        <v/>
      </c>
      <c r="N314" s="171">
        <f>+IF(I314=0,"",'Ark1'!AB4514)</f>
        <v>0</v>
      </c>
      <c r="O314" s="246" t="str">
        <f>IF(H314=0,"",'Ark1'!W4514)</f>
        <v/>
      </c>
      <c r="P314" s="171" t="str">
        <f>IF(H314=0,"",'Ark1'!X4514)</f>
        <v/>
      </c>
      <c r="Q314" s="245"/>
      <c r="R314" s="171" t="str">
        <f>IF(H314=0,"",'Ark1'!AA4514)</f>
        <v/>
      </c>
      <c r="S314" s="171" t="str">
        <f>IF(H314=0,"",'Ark1'!AB4514)</f>
        <v/>
      </c>
      <c r="T314" s="171" t="str">
        <f>IF(H314=0,"",'Ark1'!AC4514)</f>
        <v/>
      </c>
      <c r="U314" s="82"/>
      <c r="V314" s="89" t="str">
        <f t="shared" si="25"/>
        <v/>
      </c>
      <c r="W314" s="171">
        <f>+'Ark1'!V4514</f>
        <v>0</v>
      </c>
      <c r="X314" s="251"/>
      <c r="Y314" s="89"/>
      <c r="AB314" s="87"/>
      <c r="AC314" s="87"/>
      <c r="AD314" s="87"/>
      <c r="AE314" s="87"/>
      <c r="AF314" s="87"/>
      <c r="AG314" s="87"/>
      <c r="AH314" s="87"/>
      <c r="AI314" s="89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</row>
    <row r="315" spans="1:45" s="171" customFormat="1" ht="15.6">
      <c r="A315" s="251"/>
      <c r="B315" s="197">
        <f>+'Ark1'!C4515</f>
        <v>2023</v>
      </c>
      <c r="C315" s="197">
        <f>+'Ark1'!J4515</f>
        <v>116</v>
      </c>
      <c r="D315" s="197" t="str">
        <f>VLOOKUP(C315,RNR!$A$1:$B$29,2)</f>
        <v>Sandeid</v>
      </c>
      <c r="E315" s="197">
        <f>+'Ark1'!D4515</f>
        <v>6</v>
      </c>
      <c r="F315" s="197" t="str">
        <f>VLOOKUP(E315,RNR!$D$2:$E$13,2)</f>
        <v>Jun</v>
      </c>
      <c r="G315" s="88">
        <f>+'Ark1'!Q4515</f>
        <v>0</v>
      </c>
      <c r="H315" s="89">
        <f>+'Ark1'!R4515</f>
        <v>0</v>
      </c>
      <c r="I315" s="88" t="str">
        <f>IF(H315=0,"",'Ark1'!S4515)</f>
        <v/>
      </c>
      <c r="J315" s="251"/>
      <c r="K315" s="171" t="str">
        <f>IF(H315=0,"",100*H315/Måned!$G27)</f>
        <v/>
      </c>
      <c r="L315" s="251"/>
      <c r="M315" s="171" t="str">
        <f>+IF(H315=0,"",'Ark1'!AA4515)</f>
        <v/>
      </c>
      <c r="N315" s="171">
        <f>+IF(I315=0,"",'Ark1'!AB4515)</f>
        <v>0</v>
      </c>
      <c r="O315" s="246" t="str">
        <f>IF(H315=0,"",'Ark1'!W4515)</f>
        <v/>
      </c>
      <c r="P315" s="171" t="str">
        <f>IF(H315=0,"",'Ark1'!X4515)</f>
        <v/>
      </c>
      <c r="Q315" s="245"/>
      <c r="R315" s="171" t="str">
        <f>IF(H315=0,"",'Ark1'!AA4515)</f>
        <v/>
      </c>
      <c r="S315" s="171" t="str">
        <f>IF(H315=0,"",'Ark1'!AB4515)</f>
        <v/>
      </c>
      <c r="T315" s="171" t="str">
        <f>IF(H315=0,"",'Ark1'!AC4515)</f>
        <v/>
      </c>
      <c r="U315" s="82"/>
      <c r="V315" s="89" t="str">
        <f t="shared" si="25"/>
        <v/>
      </c>
      <c r="W315" s="171">
        <f>+'Ark1'!V4515</f>
        <v>0</v>
      </c>
      <c r="X315" s="251"/>
      <c r="Y315" s="89"/>
      <c r="AB315" s="87"/>
      <c r="AC315" s="87"/>
      <c r="AD315" s="87"/>
      <c r="AE315" s="87"/>
      <c r="AF315" s="87"/>
      <c r="AG315" s="87"/>
      <c r="AH315" s="87"/>
      <c r="AI315" s="89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</row>
    <row r="316" spans="1:45" s="171" customFormat="1" ht="15.6">
      <c r="A316" s="251"/>
      <c r="B316" s="197">
        <f>+'Ark1'!C4516</f>
        <v>2023</v>
      </c>
      <c r="C316" s="197">
        <f>+'Ark1'!J4516</f>
        <v>116</v>
      </c>
      <c r="D316" s="197" t="str">
        <f>VLOOKUP(C316,RNR!$A$1:$B$29,2)</f>
        <v>Sandeid</v>
      </c>
      <c r="E316" s="197">
        <f>+'Ark1'!D4516</f>
        <v>7</v>
      </c>
      <c r="F316" s="197" t="str">
        <f>VLOOKUP(E316,RNR!$D$2:$E$13,2)</f>
        <v>Jul</v>
      </c>
      <c r="G316" s="88">
        <f>+'Ark1'!Q4516</f>
        <v>0</v>
      </c>
      <c r="H316" s="89">
        <f>+'Ark1'!R4516</f>
        <v>0</v>
      </c>
      <c r="I316" s="88" t="str">
        <f>IF(H316=0,"",'Ark1'!S4516)</f>
        <v/>
      </c>
      <c r="J316" s="251"/>
      <c r="K316" s="171" t="str">
        <f>IF(H316=0,"",100*H316/Måned!$G28)</f>
        <v/>
      </c>
      <c r="L316" s="251"/>
      <c r="M316" s="171" t="str">
        <f>+IF(H316=0,"",'Ark1'!AA4516)</f>
        <v/>
      </c>
      <c r="N316" s="171">
        <f>+IF(I316=0,"",'Ark1'!AB4516)</f>
        <v>0</v>
      </c>
      <c r="O316" s="246" t="str">
        <f>IF(H316=0,"",'Ark1'!W4516)</f>
        <v/>
      </c>
      <c r="P316" s="171" t="str">
        <f>IF(H316=0,"",'Ark1'!X4516)</f>
        <v/>
      </c>
      <c r="Q316" s="245"/>
      <c r="R316" s="171" t="str">
        <f>IF(H316=0,"",'Ark1'!AA4516)</f>
        <v/>
      </c>
      <c r="S316" s="171" t="str">
        <f>IF(H316=0,"",'Ark1'!AB4516)</f>
        <v/>
      </c>
      <c r="T316" s="171" t="str">
        <f>IF(H316=0,"",'Ark1'!AC4516)</f>
        <v/>
      </c>
      <c r="U316" s="82"/>
      <c r="V316" s="89" t="str">
        <f t="shared" si="25"/>
        <v/>
      </c>
      <c r="W316" s="171">
        <f>+'Ark1'!V4516</f>
        <v>0</v>
      </c>
      <c r="X316" s="251"/>
      <c r="Y316" s="89"/>
      <c r="AB316" s="87"/>
      <c r="AC316" s="87"/>
      <c r="AD316" s="87"/>
      <c r="AE316" s="87"/>
      <c r="AF316" s="87"/>
      <c r="AG316" s="87"/>
      <c r="AH316" s="87"/>
      <c r="AI316" s="89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</row>
    <row r="317" spans="1:45" s="171" customFormat="1" ht="15.6">
      <c r="A317" s="251"/>
      <c r="B317" s="197">
        <f>+'Ark1'!C4517</f>
        <v>2023</v>
      </c>
      <c r="C317" s="197">
        <f>+'Ark1'!J4517</f>
        <v>116</v>
      </c>
      <c r="D317" s="197" t="str">
        <f>VLOOKUP(C317,RNR!$A$1:$B$29,2)</f>
        <v>Sandeid</v>
      </c>
      <c r="E317" s="197">
        <f>+'Ark1'!D4517</f>
        <v>8</v>
      </c>
      <c r="F317" s="197" t="str">
        <f>VLOOKUP(E317,RNR!$D$2:$E$13,2)</f>
        <v>Aug</v>
      </c>
      <c r="G317" s="88">
        <f>+'Ark1'!Q4517</f>
        <v>0</v>
      </c>
      <c r="H317" s="89">
        <f>+'Ark1'!R4517</f>
        <v>0</v>
      </c>
      <c r="I317" s="88" t="str">
        <f>IF(H317=0,"",'Ark1'!S4517)</f>
        <v/>
      </c>
      <c r="J317" s="251"/>
      <c r="K317" s="171" t="str">
        <f>IF(H317=0,"",100*H317/Måned!$G29)</f>
        <v/>
      </c>
      <c r="L317" s="251"/>
      <c r="M317" s="171" t="str">
        <f>+IF(H317=0,"",'Ark1'!AA4517)</f>
        <v/>
      </c>
      <c r="N317" s="171">
        <f>+IF(I317=0,"",'Ark1'!AB4517)</f>
        <v>0</v>
      </c>
      <c r="O317" s="246" t="str">
        <f>IF(H317=0,"",'Ark1'!W4517)</f>
        <v/>
      </c>
      <c r="P317" s="171" t="str">
        <f>IF(H317=0,"",'Ark1'!X4517)</f>
        <v/>
      </c>
      <c r="Q317" s="245"/>
      <c r="R317" s="171" t="str">
        <f>IF(H317=0,"",'Ark1'!AA4517)</f>
        <v/>
      </c>
      <c r="S317" s="171" t="str">
        <f>IF(H317=0,"",'Ark1'!AB4517)</f>
        <v/>
      </c>
      <c r="T317" s="171" t="str">
        <f>IF(H317=0,"",'Ark1'!AC4517)</f>
        <v/>
      </c>
      <c r="U317" s="82"/>
      <c r="V317" s="89" t="str">
        <f t="shared" si="25"/>
        <v/>
      </c>
      <c r="W317" s="171">
        <f>+'Ark1'!V4517</f>
        <v>0</v>
      </c>
      <c r="X317" s="251"/>
      <c r="Y317" s="89"/>
      <c r="AB317" s="87"/>
      <c r="AC317" s="87"/>
      <c r="AD317" s="87"/>
      <c r="AE317" s="87"/>
      <c r="AF317" s="87"/>
      <c r="AG317" s="87"/>
      <c r="AH317" s="87"/>
      <c r="AI317" s="89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</row>
    <row r="318" spans="1:45" s="171" customFormat="1" ht="15.6">
      <c r="A318" s="251"/>
      <c r="B318" s="197">
        <f>+'Ark1'!C4518</f>
        <v>2023</v>
      </c>
      <c r="C318" s="197">
        <f>+'Ark1'!J4518</f>
        <v>116</v>
      </c>
      <c r="D318" s="197" t="str">
        <f>VLOOKUP(C318,RNR!$A$1:$B$29,2)</f>
        <v>Sandeid</v>
      </c>
      <c r="E318" s="197">
        <f>+'Ark1'!D4518</f>
        <v>9</v>
      </c>
      <c r="F318" s="197" t="str">
        <f>VLOOKUP(E318,RNR!$D$2:$E$13,2)</f>
        <v>Sep</v>
      </c>
      <c r="G318" s="88">
        <f>+'Ark1'!Q4518</f>
        <v>0</v>
      </c>
      <c r="H318" s="89">
        <f>+'Ark1'!R4518</f>
        <v>0</v>
      </c>
      <c r="I318" s="88" t="str">
        <f>IF(H318=0,"",'Ark1'!S4518)</f>
        <v/>
      </c>
      <c r="J318" s="251"/>
      <c r="K318" s="171" t="str">
        <f>IF(H318=0,"",100*H318/Måned!$G30)</f>
        <v/>
      </c>
      <c r="L318" s="251"/>
      <c r="M318" s="171" t="str">
        <f>+IF(H318=0,"",'Ark1'!AA4518)</f>
        <v/>
      </c>
      <c r="N318" s="171">
        <f>+IF(I318=0,"",'Ark1'!AB4518)</f>
        <v>0</v>
      </c>
      <c r="O318" s="246" t="str">
        <f>IF(H318=0,"",'Ark1'!W4518)</f>
        <v/>
      </c>
      <c r="P318" s="171" t="str">
        <f>IF(H318=0,"",'Ark1'!X4518)</f>
        <v/>
      </c>
      <c r="Q318" s="245"/>
      <c r="R318" s="171" t="str">
        <f>IF(H318=0,"",'Ark1'!AA4518)</f>
        <v/>
      </c>
      <c r="S318" s="171" t="str">
        <f>IF(H318=0,"",'Ark1'!AB4518)</f>
        <v/>
      </c>
      <c r="T318" s="171" t="str">
        <f>IF(H318=0,"",'Ark1'!AC4518)</f>
        <v/>
      </c>
      <c r="U318" s="82"/>
      <c r="V318" s="89" t="str">
        <f t="shared" si="25"/>
        <v/>
      </c>
      <c r="W318" s="171">
        <f>+'Ark1'!V4518</f>
        <v>0</v>
      </c>
      <c r="X318" s="251"/>
      <c r="Y318" s="89"/>
      <c r="AB318" s="87"/>
      <c r="AC318" s="87"/>
      <c r="AD318" s="87"/>
      <c r="AE318" s="87"/>
      <c r="AF318" s="87"/>
      <c r="AG318" s="87"/>
      <c r="AH318" s="87"/>
      <c r="AI318" s="89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</row>
    <row r="319" spans="1:45" s="171" customFormat="1" ht="15.6">
      <c r="A319" s="251"/>
      <c r="B319" s="197">
        <f>+'Ark1'!C4519</f>
        <v>2023</v>
      </c>
      <c r="C319" s="197">
        <f>+'Ark1'!J4519</f>
        <v>116</v>
      </c>
      <c r="D319" s="197" t="str">
        <f>VLOOKUP(C319,RNR!$A$1:$B$29,2)</f>
        <v>Sandeid</v>
      </c>
      <c r="E319" s="197">
        <f>+'Ark1'!D4519</f>
        <v>10</v>
      </c>
      <c r="F319" s="197" t="str">
        <f>VLOOKUP(E319,RNR!$D$2:$E$13,2)</f>
        <v>Okt</v>
      </c>
      <c r="G319" s="88">
        <f>+'Ark1'!Q4519</f>
        <v>0</v>
      </c>
      <c r="H319" s="89">
        <f>+'Ark1'!R4519</f>
        <v>0</v>
      </c>
      <c r="I319" s="88" t="str">
        <f>IF(H319=0,"",'Ark1'!S4519)</f>
        <v/>
      </c>
      <c r="J319" s="251"/>
      <c r="K319" s="171" t="str">
        <f>IF(H319=0,"",100*H319/Måned!$G31)</f>
        <v/>
      </c>
      <c r="L319" s="251"/>
      <c r="M319" s="171" t="str">
        <f>+IF(H319=0,"",'Ark1'!AA4519)</f>
        <v/>
      </c>
      <c r="N319" s="171">
        <f>+IF(I319=0,"",'Ark1'!AB4519)</f>
        <v>0</v>
      </c>
      <c r="O319" s="246" t="str">
        <f>IF(H319=0,"",'Ark1'!W4519)</f>
        <v/>
      </c>
      <c r="P319" s="171" t="str">
        <f>IF(H319=0,"",'Ark1'!X4519)</f>
        <v/>
      </c>
      <c r="Q319" s="245"/>
      <c r="R319" s="171" t="str">
        <f>IF(H319=0,"",'Ark1'!AA4519)</f>
        <v/>
      </c>
      <c r="S319" s="171" t="str">
        <f>IF(H319=0,"",'Ark1'!AB4519)</f>
        <v/>
      </c>
      <c r="T319" s="171" t="str">
        <f>IF(H319=0,"",'Ark1'!AC4519)</f>
        <v/>
      </c>
      <c r="U319" s="82"/>
      <c r="V319" s="89" t="str">
        <f t="shared" si="25"/>
        <v/>
      </c>
      <c r="W319" s="171">
        <f>+'Ark1'!V4519</f>
        <v>0</v>
      </c>
      <c r="X319" s="251"/>
      <c r="Y319" s="89"/>
      <c r="AB319" s="87"/>
      <c r="AC319" s="87"/>
      <c r="AD319" s="87"/>
      <c r="AE319" s="87"/>
      <c r="AF319" s="87"/>
      <c r="AG319" s="87"/>
      <c r="AH319" s="87"/>
      <c r="AI319" s="89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</row>
    <row r="320" spans="1:45" s="171" customFormat="1" ht="15.6">
      <c r="A320" s="251"/>
      <c r="B320" s="197">
        <f>+'Ark1'!C4520</f>
        <v>2023</v>
      </c>
      <c r="C320" s="197">
        <f>+'Ark1'!J4520</f>
        <v>116</v>
      </c>
      <c r="D320" s="197" t="str">
        <f>VLOOKUP(C320,RNR!$A$1:$B$29,2)</f>
        <v>Sandeid</v>
      </c>
      <c r="E320" s="197">
        <f>+'Ark1'!D4520</f>
        <v>11</v>
      </c>
      <c r="F320" s="197" t="str">
        <f>VLOOKUP(E320,RNR!$D$2:$E$13,2)</f>
        <v>Nov</v>
      </c>
      <c r="G320" s="88">
        <f>+'Ark1'!Q4520</f>
        <v>0</v>
      </c>
      <c r="H320" s="89">
        <f>+'Ark1'!R4520</f>
        <v>0</v>
      </c>
      <c r="I320" s="88" t="str">
        <f>IF(H320=0,"",'Ark1'!S4520)</f>
        <v/>
      </c>
      <c r="J320" s="251"/>
      <c r="K320" s="171" t="str">
        <f>IF(H320=0,"",100*H320/Måned!$G32)</f>
        <v/>
      </c>
      <c r="L320" s="251"/>
      <c r="M320" s="171" t="str">
        <f>+IF(H320=0,"",'Ark1'!AA4520)</f>
        <v/>
      </c>
      <c r="N320" s="171">
        <f>+IF(I320=0,"",'Ark1'!AB4520)</f>
        <v>0</v>
      </c>
      <c r="O320" s="246" t="str">
        <f>IF(H320=0,"",'Ark1'!W4520)</f>
        <v/>
      </c>
      <c r="P320" s="171" t="str">
        <f>IF(H320=0,"",'Ark1'!X4520)</f>
        <v/>
      </c>
      <c r="Q320" s="245"/>
      <c r="R320" s="171" t="str">
        <f>IF(H320=0,"",'Ark1'!AA4520)</f>
        <v/>
      </c>
      <c r="S320" s="171" t="str">
        <f>IF(H320=0,"",'Ark1'!AB4520)</f>
        <v/>
      </c>
      <c r="T320" s="171" t="str">
        <f>IF(H320=0,"",'Ark1'!AC4520)</f>
        <v/>
      </c>
      <c r="U320" s="82"/>
      <c r="V320" s="89" t="str">
        <f t="shared" si="25"/>
        <v/>
      </c>
      <c r="W320" s="171">
        <f>+'Ark1'!V4520</f>
        <v>0</v>
      </c>
      <c r="X320" s="251"/>
      <c r="Y320" s="89"/>
      <c r="AB320" s="87"/>
      <c r="AC320" s="87"/>
      <c r="AD320" s="87"/>
      <c r="AE320" s="87"/>
      <c r="AF320" s="87"/>
      <c r="AG320" s="87"/>
      <c r="AH320" s="87"/>
      <c r="AI320" s="89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</row>
    <row r="321" spans="1:45" s="171" customFormat="1" ht="15.6">
      <c r="A321" s="251"/>
      <c r="B321" s="197">
        <f>+'Ark1'!C4521</f>
        <v>2023</v>
      </c>
      <c r="C321" s="197">
        <f>+'Ark1'!J4521</f>
        <v>116</v>
      </c>
      <c r="D321" s="197" t="str">
        <f>VLOOKUP(C321,RNR!$A$1:$B$29,2)</f>
        <v>Sandeid</v>
      </c>
      <c r="E321" s="197">
        <f>+'Ark1'!D4521</f>
        <v>12</v>
      </c>
      <c r="F321" s="197" t="str">
        <f>VLOOKUP(E321,RNR!$D$2:$E$13,2)</f>
        <v>Des</v>
      </c>
      <c r="G321" s="88">
        <f>+'Ark1'!Q4521</f>
        <v>0</v>
      </c>
      <c r="H321" s="89">
        <f>+'Ark1'!R4521</f>
        <v>0</v>
      </c>
      <c r="I321" s="88" t="str">
        <f>IF(H321=0,"",'Ark1'!S4521)</f>
        <v/>
      </c>
      <c r="J321" s="251"/>
      <c r="K321" s="171" t="str">
        <f>IF(H321=0,"",100*H321/Måned!$G33)</f>
        <v/>
      </c>
      <c r="L321" s="251"/>
      <c r="M321" s="171" t="str">
        <f>+IF(H321=0,"",'Ark1'!AA4521)</f>
        <v/>
      </c>
      <c r="N321" s="171">
        <f>+IF(I321=0,"",'Ark1'!AB4521)</f>
        <v>0</v>
      </c>
      <c r="O321" s="246" t="str">
        <f>IF(H321=0,"",'Ark1'!W4521)</f>
        <v/>
      </c>
      <c r="P321" s="171" t="str">
        <f>IF(H321=0,"",'Ark1'!X4521)</f>
        <v/>
      </c>
      <c r="Q321" s="245"/>
      <c r="R321" s="171" t="str">
        <f>IF(H321=0,"",'Ark1'!AA4521)</f>
        <v/>
      </c>
      <c r="S321" s="171" t="str">
        <f>IF(H321=0,"",'Ark1'!AB4521)</f>
        <v/>
      </c>
      <c r="T321" s="171" t="str">
        <f>IF(H321=0,"",'Ark1'!AC4521)</f>
        <v/>
      </c>
      <c r="U321" s="82"/>
      <c r="V321" s="89" t="str">
        <f t="shared" si="25"/>
        <v/>
      </c>
      <c r="W321" s="171">
        <f>+'Ark1'!V4521</f>
        <v>0</v>
      </c>
      <c r="X321" s="251"/>
      <c r="Y321" s="89"/>
      <c r="AB321" s="87"/>
      <c r="AC321" s="87"/>
      <c r="AD321" s="87"/>
      <c r="AE321" s="87"/>
      <c r="AF321" s="87"/>
      <c r="AG321" s="87"/>
      <c r="AH321" s="87"/>
      <c r="AI321" s="89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</row>
    <row r="322" spans="1:45" s="171" customFormat="1">
      <c r="A322" s="251"/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2"/>
      <c r="X322" s="251"/>
      <c r="Y322" s="89"/>
      <c r="AB322" s="87"/>
      <c r="AC322" s="87"/>
      <c r="AD322" s="87"/>
      <c r="AE322" s="87"/>
      <c r="AF322" s="87"/>
      <c r="AG322" s="87"/>
      <c r="AH322" s="87"/>
      <c r="AI322" s="89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</row>
    <row r="323" spans="1:45" s="171" customFormat="1" ht="15.6">
      <c r="A323" s="251"/>
      <c r="B323" s="197">
        <f>+'Ark1'!C4522</f>
        <v>2023</v>
      </c>
      <c r="C323" s="197">
        <f>+'Ark1'!J4522</f>
        <v>117</v>
      </c>
      <c r="D323" s="197" t="str">
        <f>VLOOKUP(C323,RNR!$A$1:$B$29,2)</f>
        <v>Jæren</v>
      </c>
      <c r="E323" s="197">
        <f>+'Ark1'!D4522</f>
        <v>1</v>
      </c>
      <c r="F323" s="197" t="str">
        <f>VLOOKUP(E323,RNR!$D$2:$E$13,2)</f>
        <v>Jan</v>
      </c>
      <c r="G323" s="88">
        <f>+'Ark1'!Q4522</f>
        <v>3</v>
      </c>
      <c r="H323" s="89">
        <f>+'Ark1'!R4522</f>
        <v>4</v>
      </c>
      <c r="I323" s="88">
        <f>IF(H323=0,"",'Ark1'!S4522)</f>
        <v>3</v>
      </c>
      <c r="J323" s="251"/>
      <c r="K323" s="171" t="e">
        <f>IF(H323=0,"",100*H323/Måned!$G34)</f>
        <v>#DIV/0!</v>
      </c>
      <c r="L323" s="251"/>
      <c r="M323" s="171">
        <f>+IF(H323=0,"",'Ark1'!AA4522)</f>
        <v>23.134822238348871</v>
      </c>
      <c r="N323" s="171">
        <f>+IF(I323=0,"",'Ark1'!AB4522)</f>
        <v>0.94280904158227774</v>
      </c>
      <c r="O323" s="246">
        <f>IF(H323=0,"",'Ark1'!W4522)</f>
        <v>60.66666666666665</v>
      </c>
      <c r="P323" s="171">
        <f>IF(H323=0,"",'Ark1'!X4522)</f>
        <v>119.85373781148436</v>
      </c>
      <c r="Q323" s="245"/>
      <c r="R323" s="171">
        <f>IF(H323=0,"",'Ark1'!AA4522)</f>
        <v>23.134822238348871</v>
      </c>
      <c r="S323" s="171">
        <f>IF(H323=0,"",'Ark1'!AB4522)</f>
        <v>0.94280904158227774</v>
      </c>
      <c r="T323" s="171">
        <f>IF(H323=0,"",'Ark1'!AC4522)</f>
        <v>22.617810186181671</v>
      </c>
      <c r="U323" s="82"/>
      <c r="V323" s="89">
        <f t="shared" ref="V323:V334" si="26">+(IF(H323=0,"",I323/G323))</f>
        <v>1</v>
      </c>
      <c r="W323" s="171">
        <f>+'Ark1'!V4522</f>
        <v>0</v>
      </c>
      <c r="X323" s="251"/>
      <c r="Y323" s="89"/>
      <c r="AB323" s="87"/>
      <c r="AC323" s="87"/>
      <c r="AD323" s="87"/>
      <c r="AE323" s="87"/>
      <c r="AF323" s="87"/>
      <c r="AG323" s="87"/>
      <c r="AH323" s="87"/>
      <c r="AI323" s="89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</row>
    <row r="324" spans="1:45" s="171" customFormat="1" ht="15.6">
      <c r="A324" s="251"/>
      <c r="B324" s="197">
        <f>+'Ark1'!C4523</f>
        <v>2023</v>
      </c>
      <c r="C324" s="197">
        <f>+'Ark1'!J4523</f>
        <v>117</v>
      </c>
      <c r="D324" s="197" t="str">
        <f>VLOOKUP(C324,RNR!$A$1:$B$29,2)</f>
        <v>Jæren</v>
      </c>
      <c r="E324" s="197">
        <f>+'Ark1'!D4523</f>
        <v>2</v>
      </c>
      <c r="F324" s="197" t="str">
        <f>VLOOKUP(E324,RNR!$D$2:$E$13,2)</f>
        <v>Feb</v>
      </c>
      <c r="G324" s="88">
        <f>+'Ark1'!Q4523</f>
        <v>1</v>
      </c>
      <c r="H324" s="89">
        <f>+'Ark1'!R4523</f>
        <v>2</v>
      </c>
      <c r="I324" s="88">
        <f>IF(H324=0,"",'Ark1'!S4523)</f>
        <v>2</v>
      </c>
      <c r="J324" s="251"/>
      <c r="K324" s="171">
        <f>IF(H324=0,"",100*H324/Måned!$G23)</f>
        <v>0.12338062924120913</v>
      </c>
      <c r="L324" s="251"/>
      <c r="M324" s="171">
        <f>+IF(H324=0,"",'Ark1'!AA4523)</f>
        <v>16.849999999999905</v>
      </c>
      <c r="N324" s="171">
        <f>+IF(I324=0,"",'Ark1'!AB4523)</f>
        <v>0</v>
      </c>
      <c r="O324" s="246">
        <f>IF(H324=0,"",'Ark1'!W4523)</f>
        <v>60</v>
      </c>
      <c r="P324" s="171">
        <f>IF(H324=0,"",'Ark1'!X4523)</f>
        <v>154.33369447453953</v>
      </c>
      <c r="Q324" s="245"/>
      <c r="R324" s="171">
        <f>IF(H324=0,"",'Ark1'!AA4523)</f>
        <v>16.849999999999905</v>
      </c>
      <c r="S324" s="171">
        <f>IF(H324=0,"",'Ark1'!AB4523)</f>
        <v>0</v>
      </c>
      <c r="T324" s="171">
        <f>IF(H324=0,"",'Ark1'!AC4523)</f>
        <v>0</v>
      </c>
      <c r="U324" s="82"/>
      <c r="V324" s="89">
        <f t="shared" si="26"/>
        <v>2</v>
      </c>
      <c r="W324" s="171">
        <f>+'Ark1'!V4523</f>
        <v>0</v>
      </c>
      <c r="X324" s="251"/>
      <c r="Y324" s="89"/>
      <c r="AB324" s="87"/>
      <c r="AC324" s="87"/>
      <c r="AD324" s="87"/>
      <c r="AE324" s="87"/>
      <c r="AF324" s="87"/>
      <c r="AG324" s="87"/>
      <c r="AH324" s="87"/>
      <c r="AI324" s="89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</row>
    <row r="325" spans="1:45" s="171" customFormat="1" ht="15.6">
      <c r="A325" s="251"/>
      <c r="B325" s="197">
        <f>+'Ark1'!C4524</f>
        <v>2023</v>
      </c>
      <c r="C325" s="197">
        <f>+'Ark1'!J4524</f>
        <v>117</v>
      </c>
      <c r="D325" s="197" t="str">
        <f>VLOOKUP(C325,RNR!$A$1:$B$29,2)</f>
        <v>Jæren</v>
      </c>
      <c r="E325" s="197">
        <f>+'Ark1'!D4524</f>
        <v>3</v>
      </c>
      <c r="F325" s="197" t="str">
        <f>VLOOKUP(E325,RNR!$D$2:$E$13,2)</f>
        <v>Mar</v>
      </c>
      <c r="G325" s="88">
        <f>+'Ark1'!Q4524</f>
        <v>2</v>
      </c>
      <c r="H325" s="89">
        <f>+'Ark1'!R4524</f>
        <v>3</v>
      </c>
      <c r="I325" s="88">
        <f>IF(H325=0,"",'Ark1'!S4524)</f>
        <v>3</v>
      </c>
      <c r="J325" s="251"/>
      <c r="K325" s="171">
        <f>IF(H325=0,"",100*H325/Måned!$G24)</f>
        <v>0.22091310751104565</v>
      </c>
      <c r="L325" s="251"/>
      <c r="M325" s="171">
        <f>+IF(H325=0,"",'Ark1'!AA4524)</f>
        <v>17.326473001354529</v>
      </c>
      <c r="N325" s="171">
        <f>+IF(I325=0,"",'Ark1'!AB4524)</f>
        <v>0.47140452079146061</v>
      </c>
      <c r="O325" s="246">
        <f>IF(H325=0,"",'Ark1'!W4524)</f>
        <v>59.66666666666665</v>
      </c>
      <c r="P325" s="171">
        <f>IF(H325=0,"",'Ark1'!X4524)</f>
        <v>121.66847237269772</v>
      </c>
      <c r="Q325" s="245"/>
      <c r="R325" s="171">
        <f>IF(H325=0,"",'Ark1'!AA4524)</f>
        <v>17.326473001354529</v>
      </c>
      <c r="S325" s="171">
        <f>IF(H325=0,"",'Ark1'!AB4524)</f>
        <v>0.47140452079146061</v>
      </c>
      <c r="T325" s="171">
        <f>IF(H325=0,"",'Ark1'!AC4524)</f>
        <v>77.540471401663027</v>
      </c>
      <c r="U325" s="82"/>
      <c r="V325" s="89">
        <f t="shared" si="26"/>
        <v>1.5</v>
      </c>
      <c r="W325" s="171">
        <f>+'Ark1'!V4524</f>
        <v>4.6666666666666679</v>
      </c>
      <c r="X325" s="251"/>
      <c r="Y325" s="89"/>
      <c r="AB325" s="87"/>
      <c r="AC325" s="87"/>
      <c r="AD325" s="87"/>
      <c r="AE325" s="87"/>
      <c r="AF325" s="87"/>
      <c r="AG325" s="87"/>
      <c r="AH325" s="87"/>
      <c r="AI325" s="89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</row>
    <row r="326" spans="1:45" s="171" customFormat="1" ht="15.6">
      <c r="A326" s="251"/>
      <c r="B326" s="197">
        <f>+'Ark1'!C4525</f>
        <v>2023</v>
      </c>
      <c r="C326" s="197">
        <f>+'Ark1'!J4525</f>
        <v>117</v>
      </c>
      <c r="D326" s="197" t="str">
        <f>VLOOKUP(C326,RNR!$A$1:$B$29,2)</f>
        <v>Jæren</v>
      </c>
      <c r="E326" s="197">
        <f>+'Ark1'!D4525</f>
        <v>4</v>
      </c>
      <c r="F326" s="197" t="str">
        <f>VLOOKUP(E326,RNR!$D$2:$E$13,2)</f>
        <v>Apr</v>
      </c>
      <c r="G326" s="88">
        <f>+'Ark1'!Q4525</f>
        <v>2</v>
      </c>
      <c r="H326" s="89">
        <f>+'Ark1'!R4525</f>
        <v>2</v>
      </c>
      <c r="I326" s="88">
        <f>IF(H326=0,"",'Ark1'!S4525)</f>
        <v>1</v>
      </c>
      <c r="J326" s="251"/>
      <c r="K326" s="171">
        <f>IF(H326=0,"",100*H326/Måned!$G25)</f>
        <v>0.12004801920768307</v>
      </c>
      <c r="L326" s="251"/>
      <c r="M326" s="171">
        <f>+IF(H326=0,"",'Ark1'!AA4525)</f>
        <v>0</v>
      </c>
      <c r="N326" s="171">
        <f>+IF(I326=0,"",'Ark1'!AB4525)</f>
        <v>0</v>
      </c>
      <c r="O326" s="246">
        <f>IF(H326=0,"",'Ark1'!W4525)</f>
        <v>62</v>
      </c>
      <c r="P326" s="171">
        <f>IF(H326=0,"",'Ark1'!X4525)</f>
        <v>120.04333694474541</v>
      </c>
      <c r="Q326" s="245"/>
      <c r="R326" s="171">
        <f>IF(H326=0,"",'Ark1'!AA4525)</f>
        <v>0</v>
      </c>
      <c r="S326" s="171">
        <f>IF(H326=0,"",'Ark1'!AB4525)</f>
        <v>0</v>
      </c>
      <c r="T326" s="171">
        <f>IF(H326=0,"",'Ark1'!AC4525)</f>
        <v>0</v>
      </c>
      <c r="U326" s="82"/>
      <c r="V326" s="89">
        <f t="shared" si="26"/>
        <v>0.5</v>
      </c>
      <c r="W326" s="171">
        <f>+'Ark1'!V4525</f>
        <v>0</v>
      </c>
      <c r="X326" s="251"/>
      <c r="Y326" s="89"/>
      <c r="AB326" s="87"/>
      <c r="AC326" s="87"/>
      <c r="AD326" s="87"/>
      <c r="AE326" s="87"/>
      <c r="AF326" s="87"/>
      <c r="AG326" s="87"/>
      <c r="AH326" s="87"/>
      <c r="AI326" s="89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</row>
    <row r="327" spans="1:45" ht="15.6">
      <c r="A327" s="251"/>
      <c r="B327" s="197">
        <f>+'Ark1'!C4526</f>
        <v>2023</v>
      </c>
      <c r="C327" s="197">
        <f>+'Ark1'!J4526</f>
        <v>117</v>
      </c>
      <c r="D327" s="197" t="str">
        <f>VLOOKUP(C327,RNR!$A$1:$B$29,2)</f>
        <v>Jæren</v>
      </c>
      <c r="E327" s="197">
        <f>+'Ark1'!D4526</f>
        <v>5</v>
      </c>
      <c r="F327" s="197" t="str">
        <f>VLOOKUP(E327,RNR!$D$2:$E$13,2)</f>
        <v>Mai</v>
      </c>
      <c r="G327" s="88">
        <f>+'Ark1'!Q4526</f>
        <v>0</v>
      </c>
      <c r="H327" s="89">
        <f>+'Ark1'!R4526</f>
        <v>0</v>
      </c>
      <c r="I327" s="88" t="str">
        <f>IF(H327=0,"",'Ark1'!S4526)</f>
        <v/>
      </c>
      <c r="J327" s="251"/>
      <c r="K327" s="171" t="str">
        <f>IF(H327=0,"",100*H327/Måned!$G26)</f>
        <v/>
      </c>
      <c r="L327" s="251"/>
      <c r="M327" s="171" t="str">
        <f>+IF(H327=0,"",'Ark1'!AA4526)</f>
        <v/>
      </c>
      <c r="N327" s="171">
        <f>+IF(I327=0,"",'Ark1'!AB4526)</f>
        <v>0</v>
      </c>
      <c r="O327" s="246" t="str">
        <f>IF(H327=0,"",'Ark1'!W4526)</f>
        <v/>
      </c>
      <c r="P327" s="171" t="str">
        <f>IF(H327=0,"",'Ark1'!X4526)</f>
        <v/>
      </c>
      <c r="Q327" s="245"/>
      <c r="R327" s="171" t="str">
        <f>IF(H327=0,"",'Ark1'!AA4526)</f>
        <v/>
      </c>
      <c r="S327" s="171" t="str">
        <f>IF(H327=0,"",'Ark1'!AB4526)</f>
        <v/>
      </c>
      <c r="T327" s="171" t="str">
        <f>IF(H327=0,"",'Ark1'!AC4526)</f>
        <v/>
      </c>
      <c r="U327" s="82"/>
      <c r="V327" s="89" t="str">
        <f t="shared" si="26"/>
        <v/>
      </c>
      <c r="W327" s="171">
        <f>+'Ark1'!V4526</f>
        <v>0</v>
      </c>
      <c r="X327" s="251"/>
      <c r="Y327" s="248"/>
      <c r="AB327" s="225"/>
      <c r="AJ327" s="249"/>
      <c r="AK327" s="87"/>
      <c r="AL327" s="87"/>
    </row>
    <row r="328" spans="1:45" s="171" customFormat="1" ht="15.6">
      <c r="A328" s="251"/>
      <c r="B328" s="197">
        <f>+'Ark1'!C4527</f>
        <v>2023</v>
      </c>
      <c r="C328" s="197">
        <f>+'Ark1'!J4527</f>
        <v>117</v>
      </c>
      <c r="D328" s="197" t="str">
        <f>VLOOKUP(C328,RNR!$A$1:$B$29,2)</f>
        <v>Jæren</v>
      </c>
      <c r="E328" s="197">
        <f>+'Ark1'!D4527</f>
        <v>6</v>
      </c>
      <c r="F328" s="197" t="str">
        <f>VLOOKUP(E328,RNR!$D$2:$E$13,2)</f>
        <v>Jun</v>
      </c>
      <c r="G328" s="88">
        <f>+'Ark1'!Q4527</f>
        <v>0</v>
      </c>
      <c r="H328" s="89">
        <f>+'Ark1'!R4527</f>
        <v>0</v>
      </c>
      <c r="I328" s="88" t="str">
        <f>IF(H328=0,"",'Ark1'!S4527)</f>
        <v/>
      </c>
      <c r="J328" s="251"/>
      <c r="K328" s="171" t="str">
        <f>IF(H328=0,"",100*H328/Måned!$G27)</f>
        <v/>
      </c>
      <c r="L328" s="251"/>
      <c r="M328" s="171" t="str">
        <f>+IF(H328=0,"",'Ark1'!AA4527)</f>
        <v/>
      </c>
      <c r="N328" s="171">
        <f>+IF(I328=0,"",'Ark1'!AB4527)</f>
        <v>0</v>
      </c>
      <c r="O328" s="246" t="str">
        <f>IF(H328=0,"",'Ark1'!W4527)</f>
        <v/>
      </c>
      <c r="P328" s="171" t="str">
        <f>IF(H328=0,"",'Ark1'!X4527)</f>
        <v/>
      </c>
      <c r="Q328" s="245"/>
      <c r="R328" s="171" t="str">
        <f>IF(H328=0,"",'Ark1'!AA4527)</f>
        <v/>
      </c>
      <c r="S328" s="171" t="str">
        <f>IF(H328=0,"",'Ark1'!AB4527)</f>
        <v/>
      </c>
      <c r="T328" s="171" t="str">
        <f>IF(H328=0,"",'Ark1'!AC4527)</f>
        <v/>
      </c>
      <c r="U328" s="82"/>
      <c r="V328" s="89" t="str">
        <f t="shared" si="26"/>
        <v/>
      </c>
      <c r="W328" s="171">
        <f>+'Ark1'!V4527</f>
        <v>0</v>
      </c>
      <c r="X328" s="251"/>
      <c r="Y328" s="89"/>
      <c r="AB328" s="87"/>
      <c r="AC328" s="87"/>
      <c r="AD328" s="87"/>
      <c r="AE328" s="87"/>
      <c r="AF328" s="87"/>
      <c r="AG328" s="87"/>
      <c r="AH328" s="87"/>
      <c r="AI328" s="89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</row>
    <row r="329" spans="1:45" s="171" customFormat="1" ht="15.6">
      <c r="A329" s="251"/>
      <c r="B329" s="197">
        <f>+'Ark1'!C4528</f>
        <v>2023</v>
      </c>
      <c r="C329" s="197">
        <f>+'Ark1'!J4528</f>
        <v>117</v>
      </c>
      <c r="D329" s="197" t="str">
        <f>VLOOKUP(C329,RNR!$A$1:$B$29,2)</f>
        <v>Jæren</v>
      </c>
      <c r="E329" s="197">
        <f>+'Ark1'!D4528</f>
        <v>7</v>
      </c>
      <c r="F329" s="197" t="str">
        <f>VLOOKUP(E329,RNR!$D$2:$E$13,2)</f>
        <v>Jul</v>
      </c>
      <c r="G329" s="88">
        <f>+'Ark1'!Q4528</f>
        <v>0</v>
      </c>
      <c r="H329" s="89">
        <f>+'Ark1'!R4528</f>
        <v>0</v>
      </c>
      <c r="I329" s="88" t="str">
        <f>IF(H329=0,"",'Ark1'!S4528)</f>
        <v/>
      </c>
      <c r="J329" s="251"/>
      <c r="K329" s="171" t="str">
        <f>IF(H329=0,"",100*H329/Måned!$G28)</f>
        <v/>
      </c>
      <c r="L329" s="251"/>
      <c r="M329" s="171" t="str">
        <f>+IF(H329=0,"",'Ark1'!AA4528)</f>
        <v/>
      </c>
      <c r="N329" s="171">
        <f>+IF(I329=0,"",'Ark1'!AB4528)</f>
        <v>0</v>
      </c>
      <c r="O329" s="246" t="str">
        <f>IF(H329=0,"",'Ark1'!W4528)</f>
        <v/>
      </c>
      <c r="P329" s="171" t="str">
        <f>IF(H329=0,"",'Ark1'!X4528)</f>
        <v/>
      </c>
      <c r="Q329" s="245"/>
      <c r="R329" s="171" t="str">
        <f>IF(H329=0,"",'Ark1'!AA4528)</f>
        <v/>
      </c>
      <c r="S329" s="171" t="str">
        <f>IF(H329=0,"",'Ark1'!AB4528)</f>
        <v/>
      </c>
      <c r="T329" s="171" t="str">
        <f>IF(H329=0,"",'Ark1'!AC4528)</f>
        <v/>
      </c>
      <c r="U329" s="82"/>
      <c r="V329" s="89" t="str">
        <f t="shared" si="26"/>
        <v/>
      </c>
      <c r="W329" s="171">
        <f>+'Ark1'!V4528</f>
        <v>0</v>
      </c>
      <c r="X329" s="251"/>
      <c r="Y329" s="89"/>
      <c r="AB329" s="87"/>
      <c r="AC329" s="87"/>
      <c r="AD329" s="87"/>
      <c r="AE329" s="87"/>
      <c r="AF329" s="87"/>
      <c r="AG329" s="87"/>
      <c r="AH329" s="87"/>
      <c r="AI329" s="89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</row>
    <row r="330" spans="1:45" s="171" customFormat="1" ht="15.6">
      <c r="A330" s="251"/>
      <c r="B330" s="197">
        <f>+'Ark1'!C4529</f>
        <v>2023</v>
      </c>
      <c r="C330" s="197">
        <f>+'Ark1'!J4529</f>
        <v>117</v>
      </c>
      <c r="D330" s="197" t="str">
        <f>VLOOKUP(C330,RNR!$A$1:$B$29,2)</f>
        <v>Jæren</v>
      </c>
      <c r="E330" s="197">
        <f>+'Ark1'!D4529</f>
        <v>8</v>
      </c>
      <c r="F330" s="197" t="str">
        <f>VLOOKUP(E330,RNR!$D$2:$E$13,2)</f>
        <v>Aug</v>
      </c>
      <c r="G330" s="88">
        <f>+'Ark1'!Q4529</f>
        <v>0</v>
      </c>
      <c r="H330" s="89">
        <f>+'Ark1'!R4529</f>
        <v>0</v>
      </c>
      <c r="I330" s="88" t="str">
        <f>IF(H330=0,"",'Ark1'!S4529)</f>
        <v/>
      </c>
      <c r="J330" s="251"/>
      <c r="K330" s="171" t="str">
        <f>IF(H330=0,"",100*H330/Måned!$G29)</f>
        <v/>
      </c>
      <c r="L330" s="251"/>
      <c r="M330" s="171" t="str">
        <f>+IF(H330=0,"",'Ark1'!AA4529)</f>
        <v/>
      </c>
      <c r="N330" s="171">
        <f>+IF(I330=0,"",'Ark1'!AB4529)</f>
        <v>0</v>
      </c>
      <c r="O330" s="246" t="str">
        <f>IF(H330=0,"",'Ark1'!W4529)</f>
        <v/>
      </c>
      <c r="P330" s="171" t="str">
        <f>IF(H330=0,"",'Ark1'!X4529)</f>
        <v/>
      </c>
      <c r="Q330" s="245"/>
      <c r="R330" s="171" t="str">
        <f>IF(H330=0,"",'Ark1'!AA4529)</f>
        <v/>
      </c>
      <c r="S330" s="171" t="str">
        <f>IF(H330=0,"",'Ark1'!AB4529)</f>
        <v/>
      </c>
      <c r="T330" s="171" t="str">
        <f>IF(H330=0,"",'Ark1'!AC4529)</f>
        <v/>
      </c>
      <c r="U330" s="82"/>
      <c r="V330" s="89" t="str">
        <f t="shared" si="26"/>
        <v/>
      </c>
      <c r="W330" s="171">
        <f>+'Ark1'!V4529</f>
        <v>0</v>
      </c>
      <c r="X330" s="251"/>
      <c r="Y330" s="89"/>
      <c r="AB330" s="87"/>
      <c r="AC330" s="87"/>
      <c r="AD330" s="87"/>
      <c r="AE330" s="87"/>
      <c r="AF330" s="87"/>
      <c r="AG330" s="87"/>
      <c r="AH330" s="87"/>
      <c r="AI330" s="89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</row>
    <row r="331" spans="1:45" s="171" customFormat="1" ht="15.6">
      <c r="A331" s="251"/>
      <c r="B331" s="197">
        <f>+'Ark1'!C4530</f>
        <v>2023</v>
      </c>
      <c r="C331" s="197">
        <f>+'Ark1'!J4530</f>
        <v>117</v>
      </c>
      <c r="D331" s="197" t="str">
        <f>VLOOKUP(C331,RNR!$A$1:$B$29,2)</f>
        <v>Jæren</v>
      </c>
      <c r="E331" s="197">
        <f>+'Ark1'!D4530</f>
        <v>9</v>
      </c>
      <c r="F331" s="197" t="str">
        <f>VLOOKUP(E331,RNR!$D$2:$E$13,2)</f>
        <v>Sep</v>
      </c>
      <c r="G331" s="88">
        <f>+'Ark1'!Q4530</f>
        <v>0</v>
      </c>
      <c r="H331" s="89">
        <f>+'Ark1'!R4530</f>
        <v>0</v>
      </c>
      <c r="I331" s="88" t="str">
        <f>IF(H331=0,"",'Ark1'!S4530)</f>
        <v/>
      </c>
      <c r="J331" s="251"/>
      <c r="K331" s="171" t="str">
        <f>IF(H331=0,"",100*H331/Måned!$G30)</f>
        <v/>
      </c>
      <c r="L331" s="251"/>
      <c r="M331" s="171" t="str">
        <f>+IF(H331=0,"",'Ark1'!AA4530)</f>
        <v/>
      </c>
      <c r="N331" s="171">
        <f>+IF(I331=0,"",'Ark1'!AB4530)</f>
        <v>0</v>
      </c>
      <c r="O331" s="246" t="str">
        <f>IF(H331=0,"",'Ark1'!W4530)</f>
        <v/>
      </c>
      <c r="P331" s="171" t="str">
        <f>IF(H331=0,"",'Ark1'!X4530)</f>
        <v/>
      </c>
      <c r="Q331" s="245"/>
      <c r="R331" s="171" t="str">
        <f>IF(H331=0,"",'Ark1'!AA4530)</f>
        <v/>
      </c>
      <c r="S331" s="171" t="str">
        <f>IF(H331=0,"",'Ark1'!AB4530)</f>
        <v/>
      </c>
      <c r="T331" s="171" t="str">
        <f>IF(H331=0,"",'Ark1'!AC4530)</f>
        <v/>
      </c>
      <c r="U331" s="82"/>
      <c r="V331" s="89" t="str">
        <f t="shared" si="26"/>
        <v/>
      </c>
      <c r="W331" s="171">
        <f>+'Ark1'!V4530</f>
        <v>0</v>
      </c>
      <c r="X331" s="251"/>
      <c r="Y331" s="89"/>
      <c r="AB331" s="87"/>
      <c r="AC331" s="87"/>
      <c r="AD331" s="87"/>
      <c r="AE331" s="87"/>
      <c r="AF331" s="87"/>
      <c r="AG331" s="87"/>
      <c r="AH331" s="87"/>
      <c r="AI331" s="89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</row>
    <row r="332" spans="1:45" ht="15.6">
      <c r="A332" s="251"/>
      <c r="B332" s="197">
        <f>+'Ark1'!C4531</f>
        <v>2023</v>
      </c>
      <c r="C332" s="197">
        <f>+'Ark1'!J4531</f>
        <v>117</v>
      </c>
      <c r="D332" s="197" t="str">
        <f>VLOOKUP(C332,RNR!$A$1:$B$29,2)</f>
        <v>Jæren</v>
      </c>
      <c r="E332" s="197">
        <f>+'Ark1'!D4531</f>
        <v>10</v>
      </c>
      <c r="F332" s="197" t="str">
        <f>VLOOKUP(E332,RNR!$D$2:$E$13,2)</f>
        <v>Okt</v>
      </c>
      <c r="G332" s="88">
        <f>+'Ark1'!Q4531</f>
        <v>0</v>
      </c>
      <c r="H332" s="89">
        <f>+'Ark1'!R4531</f>
        <v>0</v>
      </c>
      <c r="I332" s="88" t="str">
        <f>IF(H332=0,"",'Ark1'!S4531)</f>
        <v/>
      </c>
      <c r="J332" s="251"/>
      <c r="K332" s="171" t="str">
        <f>IF(H332=0,"",100*H332/Måned!$G31)</f>
        <v/>
      </c>
      <c r="L332" s="251"/>
      <c r="M332" s="171" t="str">
        <f>+IF(H332=0,"",'Ark1'!AA4531)</f>
        <v/>
      </c>
      <c r="N332" s="171">
        <f>+IF(I332=0,"",'Ark1'!AB4531)</f>
        <v>0</v>
      </c>
      <c r="O332" s="246" t="str">
        <f>IF(H332=0,"",'Ark1'!W4531)</f>
        <v/>
      </c>
      <c r="P332" s="171" t="str">
        <f>IF(H332=0,"",'Ark1'!X4531)</f>
        <v/>
      </c>
      <c r="Q332" s="245"/>
      <c r="R332" s="171" t="str">
        <f>IF(H332=0,"",'Ark1'!AA4531)</f>
        <v/>
      </c>
      <c r="S332" s="171" t="str">
        <f>IF(H332=0,"",'Ark1'!AB4531)</f>
        <v/>
      </c>
      <c r="T332" s="171" t="str">
        <f>IF(H332=0,"",'Ark1'!AC4531)</f>
        <v/>
      </c>
      <c r="U332" s="82"/>
      <c r="V332" s="89" t="str">
        <f t="shared" si="26"/>
        <v/>
      </c>
      <c r="W332" s="171">
        <f>+'Ark1'!V4531</f>
        <v>0</v>
      </c>
      <c r="X332" s="251"/>
    </row>
    <row r="333" spans="1:45" ht="15.6">
      <c r="A333" s="251"/>
      <c r="B333" s="197">
        <f>+'Ark1'!C4532</f>
        <v>2023</v>
      </c>
      <c r="C333" s="197">
        <f>+'Ark1'!J4532</f>
        <v>117</v>
      </c>
      <c r="D333" s="197" t="str">
        <f>VLOOKUP(C333,RNR!$A$1:$B$29,2)</f>
        <v>Jæren</v>
      </c>
      <c r="E333" s="197">
        <f>+'Ark1'!D4532</f>
        <v>11</v>
      </c>
      <c r="F333" s="197" t="str">
        <f>VLOOKUP(E333,RNR!$D$2:$E$13,2)</f>
        <v>Nov</v>
      </c>
      <c r="G333" s="88">
        <f>+'Ark1'!Q4532</f>
        <v>0</v>
      </c>
      <c r="H333" s="89">
        <f>+'Ark1'!R4532</f>
        <v>0</v>
      </c>
      <c r="I333" s="88" t="str">
        <f>IF(H333=0,"",'Ark1'!S4532)</f>
        <v/>
      </c>
      <c r="J333" s="251"/>
      <c r="K333" s="171" t="str">
        <f>IF(H333=0,"",100*H333/Måned!$G32)</f>
        <v/>
      </c>
      <c r="L333" s="251"/>
      <c r="M333" s="171" t="str">
        <f>+IF(H333=0,"",'Ark1'!AA4532)</f>
        <v/>
      </c>
      <c r="N333" s="171">
        <f>+IF(I333=0,"",'Ark1'!AB4532)</f>
        <v>0</v>
      </c>
      <c r="O333" s="246" t="str">
        <f>IF(H333=0,"",'Ark1'!W4532)</f>
        <v/>
      </c>
      <c r="P333" s="171" t="str">
        <f>IF(H333=0,"",'Ark1'!X4532)</f>
        <v/>
      </c>
      <c r="Q333" s="245"/>
      <c r="R333" s="171" t="str">
        <f>IF(H333=0,"",'Ark1'!AA4532)</f>
        <v/>
      </c>
      <c r="S333" s="171" t="str">
        <f>IF(H333=0,"",'Ark1'!AB4532)</f>
        <v/>
      </c>
      <c r="T333" s="171" t="str">
        <f>IF(H333=0,"",'Ark1'!AC4532)</f>
        <v/>
      </c>
      <c r="U333" s="82"/>
      <c r="V333" s="89" t="str">
        <f t="shared" si="26"/>
        <v/>
      </c>
      <c r="W333" s="171">
        <f>+'Ark1'!V4532</f>
        <v>0</v>
      </c>
      <c r="X333" s="251"/>
    </row>
    <row r="334" spans="1:45" ht="15.6">
      <c r="A334" s="251"/>
      <c r="B334" s="197">
        <f>+'Ark1'!C4533</f>
        <v>2023</v>
      </c>
      <c r="C334" s="197">
        <f>+'Ark1'!J4533</f>
        <v>117</v>
      </c>
      <c r="D334" s="197" t="str">
        <f>VLOOKUP(C334,RNR!$A$1:$B$29,2)</f>
        <v>Jæren</v>
      </c>
      <c r="E334" s="197">
        <f>+'Ark1'!D4533</f>
        <v>12</v>
      </c>
      <c r="F334" s="197" t="str">
        <f>VLOOKUP(E334,RNR!$D$2:$E$13,2)</f>
        <v>Des</v>
      </c>
      <c r="G334" s="88">
        <f>+'Ark1'!Q4533</f>
        <v>0</v>
      </c>
      <c r="H334" s="89">
        <f>+'Ark1'!R4533</f>
        <v>0</v>
      </c>
      <c r="I334" s="88" t="str">
        <f>IF(H334=0,"",'Ark1'!S4533)</f>
        <v/>
      </c>
      <c r="J334" s="251"/>
      <c r="K334" s="171" t="str">
        <f>IF(H334=0,"",100*H334/Måned!$G23)</f>
        <v/>
      </c>
      <c r="L334" s="251"/>
      <c r="M334" s="171" t="str">
        <f>+IF(H334=0,"",'Ark1'!AA4533)</f>
        <v/>
      </c>
      <c r="N334" s="171">
        <f>+IF(I334=0,"",'Ark1'!AB4533)</f>
        <v>0</v>
      </c>
      <c r="O334" s="246" t="str">
        <f>IF(H334=0,"",'Ark1'!W4533)</f>
        <v/>
      </c>
      <c r="P334" s="171" t="str">
        <f>IF(H334=0,"",'Ark1'!X4533)</f>
        <v/>
      </c>
      <c r="Q334" s="245"/>
      <c r="R334" s="171" t="str">
        <f>IF(H334=0,"",'Ark1'!AA4533)</f>
        <v/>
      </c>
      <c r="S334" s="171" t="str">
        <f>IF(H334=0,"",'Ark1'!AB4533)</f>
        <v/>
      </c>
      <c r="T334" s="171" t="str">
        <f>IF(H334=0,"",'Ark1'!AC4533)</f>
        <v/>
      </c>
      <c r="U334" s="82"/>
      <c r="V334" s="89" t="str">
        <f t="shared" si="26"/>
        <v/>
      </c>
      <c r="W334" s="171">
        <f>+'Ark1'!V4533</f>
        <v>0</v>
      </c>
      <c r="X334" s="251"/>
    </row>
    <row r="335" spans="1:45">
      <c r="A335" s="251"/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2"/>
      <c r="X335" s="251"/>
    </row>
    <row r="336" spans="1:45" ht="15.6">
      <c r="A336" s="251"/>
      <c r="B336" s="197">
        <f>+'Ark1'!C4534</f>
        <v>2023</v>
      </c>
      <c r="C336" s="197">
        <f>+'Ark1'!J4534</f>
        <v>121</v>
      </c>
      <c r="D336" s="197" t="str">
        <f>VLOOKUP(C336,RNR!$A$1:$B$29,2)</f>
        <v>Steinkjer</v>
      </c>
      <c r="E336" s="197">
        <f>+'Ark1'!D4534</f>
        <v>1</v>
      </c>
      <c r="F336" s="197" t="str">
        <f>VLOOKUP(E336,RNR!$D$2:$E$13,2)</f>
        <v>Jan</v>
      </c>
      <c r="G336" s="88">
        <f>+'Ark1'!Q4534</f>
        <v>83</v>
      </c>
      <c r="H336" s="89">
        <f>+'Ark1'!R4534</f>
        <v>534</v>
      </c>
      <c r="I336" s="88">
        <f>IF(H336=0,"",'Ark1'!S4534)</f>
        <v>530</v>
      </c>
      <c r="J336" s="251"/>
      <c r="K336" s="171">
        <f>IF(H336=0,"",100*H336/Måned!$G24)</f>
        <v>39.322533136966129</v>
      </c>
      <c r="L336" s="251"/>
      <c r="M336" s="171">
        <f>+IF(H336=0,"",'Ark1'!AA4534)</f>
        <v>27.154710927585239</v>
      </c>
      <c r="N336" s="171">
        <f>+IF(I336=0,"",'Ark1'!AB4534)</f>
        <v>4.3180019244365848</v>
      </c>
      <c r="O336" s="246">
        <f>IF(H336=0,"",'Ark1'!W4534)</f>
        <v>59.84905660377359</v>
      </c>
      <c r="P336" s="171">
        <f>IF(H336=0,"",'Ark1'!X4534)</f>
        <v>151.76857746884636</v>
      </c>
      <c r="Q336" s="245"/>
      <c r="R336" s="171">
        <f>IF(H336=0,"",'Ark1'!AA4534)</f>
        <v>27.154710927585239</v>
      </c>
      <c r="S336" s="171">
        <f>IF(H336=0,"",'Ark1'!AB4534)</f>
        <v>4.3180019244365848</v>
      </c>
      <c r="T336" s="171">
        <f>IF(H336=0,"",'Ark1'!AC4534)</f>
        <v>-53.708457186605841</v>
      </c>
      <c r="U336" s="82"/>
      <c r="V336" s="89">
        <f t="shared" ref="V336:V347" si="27">+(IF(H336=0,"",I336/G336))</f>
        <v>6.3855421686746991</v>
      </c>
      <c r="W336" s="171">
        <f>+'Ark1'!V4534</f>
        <v>4.795880149812735</v>
      </c>
      <c r="X336" s="251"/>
    </row>
    <row r="337" spans="1:38" ht="15.6">
      <c r="A337" s="251"/>
      <c r="B337" s="197">
        <f>+'Ark1'!C4535</f>
        <v>2023</v>
      </c>
      <c r="C337" s="197">
        <f>+'Ark1'!J4535</f>
        <v>121</v>
      </c>
      <c r="D337" s="197" t="str">
        <f>VLOOKUP(C337,RNR!$A$1:$B$29,2)</f>
        <v>Steinkjer</v>
      </c>
      <c r="E337" s="197">
        <f>+'Ark1'!D4535</f>
        <v>2</v>
      </c>
      <c r="F337" s="197" t="str">
        <f>VLOOKUP(E337,RNR!$D$2:$E$13,2)</f>
        <v>Feb</v>
      </c>
      <c r="G337" s="88">
        <f>+'Ark1'!Q4535</f>
        <v>71</v>
      </c>
      <c r="H337" s="89">
        <f>+'Ark1'!R4535</f>
        <v>477</v>
      </c>
      <c r="I337" s="88">
        <f>IF(H337=0,"",'Ark1'!S4535)</f>
        <v>476</v>
      </c>
      <c r="J337" s="251"/>
      <c r="K337" s="171">
        <f>IF(H337=0,"",100*H337/Måned!$G23)</f>
        <v>29.426280074028377</v>
      </c>
      <c r="L337" s="251"/>
      <c r="M337" s="171">
        <f>+IF(H337=0,"",'Ark1'!AA4535)</f>
        <v>28.653663704373244</v>
      </c>
      <c r="N337" s="171">
        <f>+IF(I337=0,"",'Ark1'!AB4535)</f>
        <v>4.5508042390116605</v>
      </c>
      <c r="O337" s="246">
        <f>IF(H337=0,"",'Ark1'!W4535)</f>
        <v>60.172268907563009</v>
      </c>
      <c r="P337" s="171">
        <f>IF(H337=0,"",'Ark1'!X4535)</f>
        <v>149.49338021355035</v>
      </c>
      <c r="Q337" s="245"/>
      <c r="R337" s="171">
        <f>IF(H337=0,"",'Ark1'!AA4535)</f>
        <v>28.653663704373244</v>
      </c>
      <c r="S337" s="171">
        <f>IF(H337=0,"",'Ark1'!AB4535)</f>
        <v>4.5508042390116605</v>
      </c>
      <c r="T337" s="171">
        <f>IF(H337=0,"",'Ark1'!AC4535)</f>
        <v>-62.093731594111247</v>
      </c>
      <c r="U337" s="82"/>
      <c r="V337" s="89">
        <f t="shared" si="27"/>
        <v>6.704225352112676</v>
      </c>
      <c r="W337" s="171">
        <f>+'Ark1'!V4535</f>
        <v>4.7148846960167718</v>
      </c>
      <c r="X337" s="251"/>
    </row>
    <row r="338" spans="1:38" ht="15.6">
      <c r="A338" s="251"/>
      <c r="B338" s="197">
        <f>+'Ark1'!C4536</f>
        <v>2023</v>
      </c>
      <c r="C338" s="197">
        <f>+'Ark1'!J4536</f>
        <v>121</v>
      </c>
      <c r="D338" s="197" t="str">
        <f>VLOOKUP(C338,RNR!$A$1:$B$29,2)</f>
        <v>Steinkjer</v>
      </c>
      <c r="E338" s="197">
        <f>+'Ark1'!D4536</f>
        <v>3</v>
      </c>
      <c r="F338" s="197" t="str">
        <f>VLOOKUP(E338,RNR!$D$2:$E$13,2)</f>
        <v>Mar</v>
      </c>
      <c r="G338" s="88">
        <f>+'Ark1'!Q4536</f>
        <v>92</v>
      </c>
      <c r="H338" s="89">
        <f>+'Ark1'!R4536</f>
        <v>646</v>
      </c>
      <c r="I338" s="88">
        <f>IF(H338=0,"",'Ark1'!S4536)</f>
        <v>644</v>
      </c>
      <c r="J338" s="251"/>
      <c r="K338" s="171">
        <f>IF(H338=0,"",100*H338/Måned!$G24)</f>
        <v>47.569955817378499</v>
      </c>
      <c r="L338" s="251"/>
      <c r="M338" s="171">
        <f>+IF(H338=0,"",'Ark1'!AA4536)</f>
        <v>28.436666731015208</v>
      </c>
      <c r="N338" s="171">
        <f>+IF(I338=0,"",'Ark1'!AB4536)</f>
        <v>4.4368362157181025</v>
      </c>
      <c r="O338" s="246">
        <f>IF(H338=0,"",'Ark1'!W4536)</f>
        <v>60.344720496894418</v>
      </c>
      <c r="P338" s="171">
        <f>IF(H338=0,"",'Ark1'!X4536)</f>
        <v>151.76349835138475</v>
      </c>
      <c r="Q338" s="245"/>
      <c r="R338" s="171">
        <f>IF(H338=0,"",'Ark1'!AA4536)</f>
        <v>28.436666731015208</v>
      </c>
      <c r="S338" s="171">
        <f>IF(H338=0,"",'Ark1'!AB4536)</f>
        <v>4.4368362157181025</v>
      </c>
      <c r="T338" s="171">
        <f>IF(H338=0,"",'Ark1'!AC4536)</f>
        <v>-65.301209039257486</v>
      </c>
      <c r="U338" s="82"/>
      <c r="V338" s="89">
        <f t="shared" si="27"/>
        <v>7</v>
      </c>
      <c r="W338" s="171">
        <f>+'Ark1'!V4536</f>
        <v>4.6068111455108349</v>
      </c>
      <c r="X338" s="251"/>
    </row>
    <row r="339" spans="1:38" ht="15.6">
      <c r="A339" s="251"/>
      <c r="B339" s="197">
        <f>+'Ark1'!C4537</f>
        <v>2023</v>
      </c>
      <c r="C339" s="197">
        <f>+'Ark1'!J4537</f>
        <v>121</v>
      </c>
      <c r="D339" s="197" t="str">
        <f>VLOOKUP(C339,RNR!$A$1:$B$29,2)</f>
        <v>Steinkjer</v>
      </c>
      <c r="E339" s="197">
        <f>+'Ark1'!D4537</f>
        <v>4</v>
      </c>
      <c r="F339" s="197" t="str">
        <f>VLOOKUP(E339,RNR!$D$2:$E$13,2)</f>
        <v>Apr</v>
      </c>
      <c r="G339" s="88">
        <f>+'Ark1'!Q4537</f>
        <v>68</v>
      </c>
      <c r="H339" s="89">
        <f>+'Ark1'!R4537</f>
        <v>360</v>
      </c>
      <c r="I339" s="88">
        <f>IF(H339=0,"",'Ark1'!S4537)</f>
        <v>359</v>
      </c>
      <c r="J339" s="251"/>
      <c r="K339" s="171">
        <f>IF(H339=0,"",100*H339/Måned!$G25)</f>
        <v>21.608643457382954</v>
      </c>
      <c r="L339" s="251"/>
      <c r="M339" s="171">
        <f>+IF(H339=0,"",'Ark1'!AA4537)</f>
        <v>30.342329753725569</v>
      </c>
      <c r="N339" s="171">
        <f>+IF(I339=0,"",'Ark1'!AB4537)</f>
        <v>4.3155391135753698</v>
      </c>
      <c r="O339" s="246">
        <f>IF(H339=0,"",'Ark1'!W4537)</f>
        <v>60.832869080779922</v>
      </c>
      <c r="P339" s="171">
        <f>IF(H339=0,"",'Ark1'!X4537)</f>
        <v>147.25412302877095</v>
      </c>
      <c r="Q339" s="245"/>
      <c r="R339" s="171">
        <f>IF(H339=0,"",'Ark1'!AA4537)</f>
        <v>30.342329753725569</v>
      </c>
      <c r="S339" s="171">
        <f>IF(H339=0,"",'Ark1'!AB4537)</f>
        <v>4.3155391135753698</v>
      </c>
      <c r="T339" s="171">
        <f>IF(H339=0,"",'Ark1'!AC4537)</f>
        <v>-61.828874366190249</v>
      </c>
      <c r="U339" s="82"/>
      <c r="V339" s="89">
        <f t="shared" si="27"/>
        <v>5.2794117647058822</v>
      </c>
      <c r="W339" s="171">
        <f>+'Ark1'!V4537</f>
        <v>3.7611111111111111</v>
      </c>
      <c r="X339" s="251"/>
    </row>
    <row r="340" spans="1:38" ht="15.6">
      <c r="A340" s="251"/>
      <c r="B340" s="197">
        <f>+'Ark1'!C4538</f>
        <v>2023</v>
      </c>
      <c r="C340" s="197">
        <f>+'Ark1'!J4538</f>
        <v>121</v>
      </c>
      <c r="D340" s="197" t="str">
        <f>VLOOKUP(C340,RNR!$A$1:$B$29,2)</f>
        <v>Steinkjer</v>
      </c>
      <c r="E340" s="197">
        <f>+'Ark1'!D4538</f>
        <v>5</v>
      </c>
      <c r="F340" s="197" t="str">
        <f>VLOOKUP(E340,RNR!$D$2:$E$13,2)</f>
        <v>Mai</v>
      </c>
      <c r="G340" s="88">
        <f>+'Ark1'!Q4538</f>
        <v>0</v>
      </c>
      <c r="H340" s="89">
        <f>+'Ark1'!R4538</f>
        <v>0</v>
      </c>
      <c r="I340" s="88" t="str">
        <f>IF(H340=0,"",'Ark1'!S4538)</f>
        <v/>
      </c>
      <c r="J340" s="251"/>
      <c r="K340" s="171" t="str">
        <f>IF(H340=0,"",100*H340/Måned!$G26)</f>
        <v/>
      </c>
      <c r="L340" s="251"/>
      <c r="M340" s="171" t="str">
        <f>+IF(H340=0,"",'Ark1'!AA4538)</f>
        <v/>
      </c>
      <c r="N340" s="171">
        <f>+IF(I340=0,"",'Ark1'!AB4538)</f>
        <v>0</v>
      </c>
      <c r="O340" s="246" t="str">
        <f>IF(H340=0,"",'Ark1'!W4538)</f>
        <v/>
      </c>
      <c r="P340" s="171" t="str">
        <f>IF(H340=0,"",'Ark1'!X4538)</f>
        <v/>
      </c>
      <c r="Q340" s="245"/>
      <c r="R340" s="171" t="str">
        <f>IF(H340=0,"",'Ark1'!AA4538)</f>
        <v/>
      </c>
      <c r="S340" s="171" t="str">
        <f>IF(H340=0,"",'Ark1'!AB4538)</f>
        <v/>
      </c>
      <c r="T340" s="171" t="str">
        <f>IF(H340=0,"",'Ark1'!AC4538)</f>
        <v/>
      </c>
      <c r="U340" s="82"/>
      <c r="V340" s="89" t="str">
        <f t="shared" si="27"/>
        <v/>
      </c>
      <c r="W340" s="171">
        <f>+'Ark1'!V4538</f>
        <v>0</v>
      </c>
      <c r="X340" s="251"/>
    </row>
    <row r="341" spans="1:38" ht="15.6">
      <c r="A341" s="251"/>
      <c r="B341" s="197">
        <f>+'Ark1'!C4539</f>
        <v>2023</v>
      </c>
      <c r="C341" s="197">
        <f>+'Ark1'!J4539</f>
        <v>121</v>
      </c>
      <c r="D341" s="197" t="str">
        <f>VLOOKUP(C341,RNR!$A$1:$B$29,2)</f>
        <v>Steinkjer</v>
      </c>
      <c r="E341" s="197">
        <f>+'Ark1'!D4539</f>
        <v>6</v>
      </c>
      <c r="F341" s="197" t="str">
        <f>VLOOKUP(E341,RNR!$D$2:$E$13,2)</f>
        <v>Jun</v>
      </c>
      <c r="G341" s="88">
        <f>+'Ark1'!Q4539</f>
        <v>0</v>
      </c>
      <c r="H341" s="89">
        <f>+'Ark1'!R4539</f>
        <v>0</v>
      </c>
      <c r="I341" s="88" t="str">
        <f>IF(H341=0,"",'Ark1'!S4539)</f>
        <v/>
      </c>
      <c r="J341" s="251"/>
      <c r="K341" s="171" t="str">
        <f>IF(H341=0,"",100*H341/Måned!$G27)</f>
        <v/>
      </c>
      <c r="L341" s="251"/>
      <c r="M341" s="171" t="str">
        <f>+IF(H341=0,"",'Ark1'!AA4539)</f>
        <v/>
      </c>
      <c r="N341" s="171">
        <f>+IF(I341=0,"",'Ark1'!AB4539)</f>
        <v>0</v>
      </c>
      <c r="O341" s="246" t="str">
        <f>IF(H341=0,"",'Ark1'!W4539)</f>
        <v/>
      </c>
      <c r="P341" s="171" t="str">
        <f>IF(H341=0,"",'Ark1'!X4539)</f>
        <v/>
      </c>
      <c r="Q341" s="245"/>
      <c r="R341" s="171" t="str">
        <f>IF(H341=0,"",'Ark1'!AA4539)</f>
        <v/>
      </c>
      <c r="S341" s="171" t="str">
        <f>IF(H341=0,"",'Ark1'!AB4539)</f>
        <v/>
      </c>
      <c r="T341" s="171" t="str">
        <f>IF(H341=0,"",'Ark1'!AC4539)</f>
        <v/>
      </c>
      <c r="U341" s="82"/>
      <c r="V341" s="89" t="str">
        <f t="shared" si="27"/>
        <v/>
      </c>
      <c r="W341" s="171">
        <f>+'Ark1'!V4539</f>
        <v>0</v>
      </c>
      <c r="X341" s="251"/>
      <c r="Y341" s="248"/>
      <c r="AB341" s="225"/>
      <c r="AJ341" s="249"/>
      <c r="AK341" s="87"/>
      <c r="AL341" s="87"/>
    </row>
    <row r="342" spans="1:38" ht="15.6">
      <c r="A342" s="251"/>
      <c r="B342" s="197">
        <f>+'Ark1'!C4540</f>
        <v>2023</v>
      </c>
      <c r="C342" s="197">
        <f>+'Ark1'!J4540</f>
        <v>121</v>
      </c>
      <c r="D342" s="197" t="str">
        <f>VLOOKUP(C342,RNR!$A$1:$B$29,2)</f>
        <v>Steinkjer</v>
      </c>
      <c r="E342" s="197">
        <f>+'Ark1'!D4540</f>
        <v>7</v>
      </c>
      <c r="F342" s="197" t="str">
        <f>VLOOKUP(E342,RNR!$D$2:$E$13,2)</f>
        <v>Jul</v>
      </c>
      <c r="G342" s="88">
        <f>+'Ark1'!Q4540</f>
        <v>0</v>
      </c>
      <c r="H342" s="89">
        <f>+'Ark1'!R4540</f>
        <v>0</v>
      </c>
      <c r="I342" s="88" t="str">
        <f>IF(H342=0,"",'Ark1'!S4540)</f>
        <v/>
      </c>
      <c r="J342" s="251"/>
      <c r="K342" s="171" t="str">
        <f>IF(H342=0,"",100*H342/Måned!$G28)</f>
        <v/>
      </c>
      <c r="L342" s="251"/>
      <c r="M342" s="171" t="str">
        <f>+IF(H342=0,"",'Ark1'!AA4540)</f>
        <v/>
      </c>
      <c r="N342" s="171">
        <f>+IF(I342=0,"",'Ark1'!AB4540)</f>
        <v>0</v>
      </c>
      <c r="O342" s="246" t="str">
        <f>IF(H342=0,"",'Ark1'!W4540)</f>
        <v/>
      </c>
      <c r="P342" s="171" t="str">
        <f>IF(H342=0,"",'Ark1'!X4540)</f>
        <v/>
      </c>
      <c r="Q342" s="245"/>
      <c r="R342" s="171" t="str">
        <f>IF(H342=0,"",'Ark1'!AA4540)</f>
        <v/>
      </c>
      <c r="S342" s="171" t="str">
        <f>IF(H342=0,"",'Ark1'!AB4540)</f>
        <v/>
      </c>
      <c r="T342" s="171" t="str">
        <f>IF(H342=0,"",'Ark1'!AC4540)</f>
        <v/>
      </c>
      <c r="U342" s="82"/>
      <c r="V342" s="89" t="str">
        <f t="shared" si="27"/>
        <v/>
      </c>
      <c r="W342" s="171">
        <f>+'Ark1'!V4540</f>
        <v>0</v>
      </c>
      <c r="X342" s="251"/>
    </row>
    <row r="343" spans="1:38" ht="15.6">
      <c r="A343" s="251"/>
      <c r="B343" s="197">
        <f>+'Ark1'!C4541</f>
        <v>2023</v>
      </c>
      <c r="C343" s="197">
        <f>+'Ark1'!J4541</f>
        <v>121</v>
      </c>
      <c r="D343" s="197" t="str">
        <f>VLOOKUP(C343,RNR!$A$1:$B$29,2)</f>
        <v>Steinkjer</v>
      </c>
      <c r="E343" s="197">
        <f>+'Ark1'!D4541</f>
        <v>8</v>
      </c>
      <c r="F343" s="197" t="str">
        <f>VLOOKUP(E343,RNR!$D$2:$E$13,2)</f>
        <v>Aug</v>
      </c>
      <c r="G343" s="88">
        <f>+'Ark1'!Q4541</f>
        <v>0</v>
      </c>
      <c r="H343" s="89">
        <f>+'Ark1'!R4541</f>
        <v>0</v>
      </c>
      <c r="I343" s="88" t="str">
        <f>IF(H343=0,"",'Ark1'!S4541)</f>
        <v/>
      </c>
      <c r="J343" s="251"/>
      <c r="K343" s="171" t="str">
        <f>IF(H343=0,"",100*H343/Måned!$G29)</f>
        <v/>
      </c>
      <c r="L343" s="251"/>
      <c r="M343" s="171" t="str">
        <f>+IF(H343=0,"",'Ark1'!AA4541)</f>
        <v/>
      </c>
      <c r="N343" s="171">
        <f>+IF(I343=0,"",'Ark1'!AB4541)</f>
        <v>0</v>
      </c>
      <c r="O343" s="246" t="str">
        <f>IF(H343=0,"",'Ark1'!W4541)</f>
        <v/>
      </c>
      <c r="P343" s="171" t="str">
        <f>IF(H343=0,"",'Ark1'!X4541)</f>
        <v/>
      </c>
      <c r="Q343" s="245"/>
      <c r="R343" s="171" t="str">
        <f>IF(H343=0,"",'Ark1'!AA4541)</f>
        <v/>
      </c>
      <c r="S343" s="171" t="str">
        <f>IF(H343=0,"",'Ark1'!AB4541)</f>
        <v/>
      </c>
      <c r="T343" s="171" t="str">
        <f>IF(H343=0,"",'Ark1'!AC4541)</f>
        <v/>
      </c>
      <c r="U343" s="82"/>
      <c r="V343" s="89" t="str">
        <f t="shared" si="27"/>
        <v/>
      </c>
      <c r="W343" s="171">
        <f>+'Ark1'!V4541</f>
        <v>0</v>
      </c>
      <c r="X343" s="251"/>
    </row>
    <row r="344" spans="1:38" ht="15.6">
      <c r="A344" s="251"/>
      <c r="B344" s="197">
        <f>+'Ark1'!C4542</f>
        <v>2023</v>
      </c>
      <c r="C344" s="197">
        <f>+'Ark1'!J4542</f>
        <v>121</v>
      </c>
      <c r="D344" s="197" t="str">
        <f>VLOOKUP(C344,RNR!$A$1:$B$29,2)</f>
        <v>Steinkjer</v>
      </c>
      <c r="E344" s="197">
        <f>+'Ark1'!D4542</f>
        <v>9</v>
      </c>
      <c r="F344" s="197" t="str">
        <f>VLOOKUP(E344,RNR!$D$2:$E$13,2)</f>
        <v>Sep</v>
      </c>
      <c r="G344" s="88">
        <f>+'Ark1'!Q4542</f>
        <v>0</v>
      </c>
      <c r="H344" s="89">
        <f>+'Ark1'!R4542</f>
        <v>0</v>
      </c>
      <c r="I344" s="88" t="str">
        <f>IF(H344=0,"",'Ark1'!S4542)</f>
        <v/>
      </c>
      <c r="J344" s="251"/>
      <c r="K344" s="171" t="str">
        <f>IF(H344=0,"",100*H344/Måned!$G30)</f>
        <v/>
      </c>
      <c r="L344" s="251"/>
      <c r="M344" s="171" t="str">
        <f>+IF(H344=0,"",'Ark1'!AA4542)</f>
        <v/>
      </c>
      <c r="N344" s="171">
        <f>+IF(I344=0,"",'Ark1'!AB4542)</f>
        <v>0</v>
      </c>
      <c r="O344" s="246" t="str">
        <f>IF(H344=0,"",'Ark1'!W4542)</f>
        <v/>
      </c>
      <c r="P344" s="171" t="str">
        <f>IF(H344=0,"",'Ark1'!X4542)</f>
        <v/>
      </c>
      <c r="Q344" s="245"/>
      <c r="R344" s="171" t="str">
        <f>IF(H344=0,"",'Ark1'!AA4542)</f>
        <v/>
      </c>
      <c r="S344" s="171" t="str">
        <f>IF(H344=0,"",'Ark1'!AB4542)</f>
        <v/>
      </c>
      <c r="T344" s="171" t="str">
        <f>IF(H344=0,"",'Ark1'!AC4542)</f>
        <v/>
      </c>
      <c r="U344" s="82"/>
      <c r="V344" s="89" t="str">
        <f t="shared" si="27"/>
        <v/>
      </c>
      <c r="W344" s="171">
        <f>+'Ark1'!V4542</f>
        <v>0</v>
      </c>
      <c r="X344" s="251"/>
    </row>
    <row r="345" spans="1:38" ht="15.6">
      <c r="A345" s="251"/>
      <c r="B345" s="197">
        <f>+'Ark1'!C4543</f>
        <v>2023</v>
      </c>
      <c r="C345" s="197">
        <f>+'Ark1'!J4543</f>
        <v>121</v>
      </c>
      <c r="D345" s="197" t="str">
        <f>VLOOKUP(C345,RNR!$A$1:$B$29,2)</f>
        <v>Steinkjer</v>
      </c>
      <c r="E345" s="197">
        <f>+'Ark1'!D4543</f>
        <v>10</v>
      </c>
      <c r="F345" s="197" t="str">
        <f>VLOOKUP(E345,RNR!$D$2:$E$13,2)</f>
        <v>Okt</v>
      </c>
      <c r="G345" s="88">
        <f>+'Ark1'!Q4543</f>
        <v>0</v>
      </c>
      <c r="H345" s="89">
        <f>+'Ark1'!R4543</f>
        <v>0</v>
      </c>
      <c r="I345" s="88" t="str">
        <f>IF(H345=0,"",'Ark1'!S4543)</f>
        <v/>
      </c>
      <c r="J345" s="251"/>
      <c r="K345" s="171" t="str">
        <f>IF(H345=0,"",100*H345/Måned!$G31)</f>
        <v/>
      </c>
      <c r="L345" s="251"/>
      <c r="M345" s="171" t="str">
        <f>+IF(H345=0,"",'Ark1'!AA4543)</f>
        <v/>
      </c>
      <c r="N345" s="171">
        <f>+IF(I345=0,"",'Ark1'!AB4543)</f>
        <v>0</v>
      </c>
      <c r="O345" s="246" t="str">
        <f>IF(H345=0,"",'Ark1'!W4543)</f>
        <v/>
      </c>
      <c r="P345" s="171" t="str">
        <f>IF(H345=0,"",'Ark1'!X4543)</f>
        <v/>
      </c>
      <c r="Q345" s="245"/>
      <c r="R345" s="171" t="str">
        <f>IF(H345=0,"",'Ark1'!AA4543)</f>
        <v/>
      </c>
      <c r="S345" s="171" t="str">
        <f>IF(H345=0,"",'Ark1'!AB4543)</f>
        <v/>
      </c>
      <c r="T345" s="171" t="str">
        <f>IF(H345=0,"",'Ark1'!AC4543)</f>
        <v/>
      </c>
      <c r="U345" s="82"/>
      <c r="V345" s="89" t="str">
        <f t="shared" si="27"/>
        <v/>
      </c>
      <c r="W345" s="171">
        <f>+'Ark1'!V4543</f>
        <v>0</v>
      </c>
      <c r="X345" s="251"/>
    </row>
    <row r="346" spans="1:38" ht="15.6">
      <c r="A346" s="251"/>
      <c r="B346" s="197">
        <f>+'Ark1'!C4544</f>
        <v>2023</v>
      </c>
      <c r="C346" s="197">
        <f>+'Ark1'!J4544</f>
        <v>121</v>
      </c>
      <c r="D346" s="197" t="str">
        <f>VLOOKUP(C346,RNR!$A$1:$B$29,2)</f>
        <v>Steinkjer</v>
      </c>
      <c r="E346" s="197">
        <f>+'Ark1'!D4544</f>
        <v>11</v>
      </c>
      <c r="F346" s="197" t="str">
        <f>VLOOKUP(E346,RNR!$D$2:$E$13,2)</f>
        <v>Nov</v>
      </c>
      <c r="G346" s="88">
        <f>+'Ark1'!Q4544</f>
        <v>0</v>
      </c>
      <c r="H346" s="89">
        <f>+'Ark1'!R4544</f>
        <v>0</v>
      </c>
      <c r="I346" s="88" t="str">
        <f>IF(H346=0,"",'Ark1'!S4544)</f>
        <v/>
      </c>
      <c r="J346" s="251"/>
      <c r="K346" s="171" t="str">
        <f>IF(H346=0,"",100*H346/Måned!$G32)</f>
        <v/>
      </c>
      <c r="L346" s="251"/>
      <c r="M346" s="171" t="str">
        <f>+IF(H346=0,"",'Ark1'!AA4544)</f>
        <v/>
      </c>
      <c r="N346" s="171">
        <f>+IF(I346=0,"",'Ark1'!AB4544)</f>
        <v>0</v>
      </c>
      <c r="O346" s="246" t="str">
        <f>IF(H346=0,"",'Ark1'!W4544)</f>
        <v/>
      </c>
      <c r="P346" s="171" t="str">
        <f>IF(H346=0,"",'Ark1'!X4544)</f>
        <v/>
      </c>
      <c r="Q346" s="245"/>
      <c r="R346" s="171" t="str">
        <f>IF(H346=0,"",'Ark1'!AA4544)</f>
        <v/>
      </c>
      <c r="S346" s="171" t="str">
        <f>IF(H346=0,"",'Ark1'!AB4544)</f>
        <v/>
      </c>
      <c r="T346" s="171" t="str">
        <f>IF(H346=0,"",'Ark1'!AC4544)</f>
        <v/>
      </c>
      <c r="U346" s="82"/>
      <c r="V346" s="89" t="str">
        <f t="shared" si="27"/>
        <v/>
      </c>
      <c r="W346" s="171">
        <f>+'Ark1'!V4544</f>
        <v>0</v>
      </c>
      <c r="X346" s="251"/>
    </row>
    <row r="347" spans="1:38" ht="15.6">
      <c r="A347" s="251"/>
      <c r="B347" s="197">
        <f>+'Ark1'!C4545</f>
        <v>2023</v>
      </c>
      <c r="C347" s="197">
        <f>+'Ark1'!J4545</f>
        <v>121</v>
      </c>
      <c r="D347" s="197" t="str">
        <f>VLOOKUP(C347,RNR!$A$1:$B$29,2)</f>
        <v>Steinkjer</v>
      </c>
      <c r="E347" s="197">
        <f>+'Ark1'!D4545</f>
        <v>12</v>
      </c>
      <c r="F347" s="197" t="str">
        <f>VLOOKUP(E347,RNR!$D$2:$E$13,2)</f>
        <v>Des</v>
      </c>
      <c r="G347" s="88">
        <f>+'Ark1'!Q4545</f>
        <v>0</v>
      </c>
      <c r="H347" s="89">
        <f>+'Ark1'!R4545</f>
        <v>0</v>
      </c>
      <c r="I347" s="88" t="str">
        <f>IF(H347=0,"",'Ark1'!S4545)</f>
        <v/>
      </c>
      <c r="J347" s="251"/>
      <c r="K347" s="171" t="str">
        <f>IF(H347=0,"",100*H347/Måned!$G33)</f>
        <v/>
      </c>
      <c r="L347" s="251"/>
      <c r="M347" s="171" t="str">
        <f>+IF(H347=0,"",'Ark1'!AA4545)</f>
        <v/>
      </c>
      <c r="N347" s="171">
        <f>+IF(I347=0,"",'Ark1'!AB4545)</f>
        <v>0</v>
      </c>
      <c r="O347" s="246" t="str">
        <f>IF(H347=0,"",'Ark1'!W4545)</f>
        <v/>
      </c>
      <c r="P347" s="171" t="str">
        <f>IF(H347=0,"",'Ark1'!X4545)</f>
        <v/>
      </c>
      <c r="Q347" s="245"/>
      <c r="R347" s="171" t="str">
        <f>IF(H347=0,"",'Ark1'!AA4545)</f>
        <v/>
      </c>
      <c r="S347" s="171" t="str">
        <f>IF(H347=0,"",'Ark1'!AB4545)</f>
        <v/>
      </c>
      <c r="T347" s="171" t="str">
        <f>IF(H347=0,"",'Ark1'!AC4545)</f>
        <v/>
      </c>
      <c r="U347" s="82"/>
      <c r="V347" s="89" t="str">
        <f t="shared" si="27"/>
        <v/>
      </c>
      <c r="W347" s="171">
        <f>+'Ark1'!V4545</f>
        <v>0</v>
      </c>
      <c r="X347" s="251"/>
    </row>
    <row r="348" spans="1:38">
      <c r="A348" s="251"/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2"/>
      <c r="X348" s="251"/>
    </row>
    <row r="349" spans="1:38" ht="15.6">
      <c r="A349" s="251"/>
      <c r="B349" s="197">
        <f>+'Ark1'!C4546</f>
        <v>2023</v>
      </c>
      <c r="C349" s="197">
        <f>+'Ark1'!J4546</f>
        <v>134</v>
      </c>
      <c r="D349" s="197" t="str">
        <f>VLOOKUP(C349,RNR!$A$1:$B$29,2)</f>
        <v>Førde</v>
      </c>
      <c r="E349" s="197">
        <f>+'Ark1'!D4546</f>
        <v>1</v>
      </c>
      <c r="F349" s="197" t="str">
        <f>VLOOKUP(E349,RNR!$D$2:$E$13,2)</f>
        <v>Jan</v>
      </c>
      <c r="G349" s="88">
        <f>+'Ark1'!Q4546</f>
        <v>1</v>
      </c>
      <c r="H349" s="89">
        <f>+'Ark1'!R4546</f>
        <v>3</v>
      </c>
      <c r="I349" s="88">
        <f>IF(H349=0,"",'Ark1'!S4546)</f>
        <v>3</v>
      </c>
      <c r="J349" s="251"/>
      <c r="K349" s="171" t="e">
        <f>IF(H349=0,"",100*H349/Måned!$G34)</f>
        <v>#DIV/0!</v>
      </c>
      <c r="L349" s="251"/>
      <c r="M349" s="171">
        <f>+IF(H349=0,"",'Ark1'!AA4546)</f>
        <v>6.0796564230408432</v>
      </c>
      <c r="N349" s="171">
        <f>+IF(I349=0,"",'Ark1'!AB4546)</f>
        <v>0</v>
      </c>
      <c r="O349" s="246">
        <f>IF(H349=0,"",'Ark1'!W4546)</f>
        <v>62</v>
      </c>
      <c r="P349" s="171">
        <f>IF(H349=0,"",'Ark1'!X4546)</f>
        <v>114.87901769591905</v>
      </c>
      <c r="Q349" s="245"/>
      <c r="R349" s="171">
        <f>IF(H349=0,"",'Ark1'!AA4546)</f>
        <v>6.0796564230408432</v>
      </c>
      <c r="S349" s="171">
        <f>IF(H349=0,"",'Ark1'!AB4546)</f>
        <v>0</v>
      </c>
      <c r="T349" s="171">
        <f>IF(H349=0,"",'Ark1'!AC4546)</f>
        <v>0</v>
      </c>
      <c r="U349" s="82"/>
      <c r="V349" s="89">
        <f t="shared" ref="V349:V360" si="28">+(IF(H349=0,"",I349/G349))</f>
        <v>3</v>
      </c>
      <c r="W349" s="171">
        <f>+'Ark1'!V4546</f>
        <v>0</v>
      </c>
      <c r="X349" s="251"/>
    </row>
    <row r="350" spans="1:38" ht="15.6">
      <c r="A350" s="251"/>
      <c r="B350" s="197">
        <f>+'Ark1'!C4547</f>
        <v>2023</v>
      </c>
      <c r="C350" s="197">
        <f>+'Ark1'!J4547</f>
        <v>134</v>
      </c>
      <c r="D350" s="197" t="str">
        <f>VLOOKUP(C350,RNR!$A$1:$B$29,2)</f>
        <v>Førde</v>
      </c>
      <c r="E350" s="197">
        <f>+'Ark1'!D4547</f>
        <v>2</v>
      </c>
      <c r="F350" s="197" t="str">
        <f>VLOOKUP(E350,RNR!$D$2:$E$13,2)</f>
        <v>Feb</v>
      </c>
      <c r="G350" s="88">
        <f>+'Ark1'!Q4547</f>
        <v>0</v>
      </c>
      <c r="H350" s="89">
        <f>+'Ark1'!R4547</f>
        <v>0</v>
      </c>
      <c r="I350" s="88" t="str">
        <f>IF(H350=0,"",'Ark1'!S4547)</f>
        <v/>
      </c>
      <c r="J350" s="251"/>
      <c r="K350" s="171" t="str">
        <f>IF(H350=0,"",100*H350/Måned!$G23)</f>
        <v/>
      </c>
      <c r="L350" s="251"/>
      <c r="M350" s="171" t="str">
        <f>+IF(H350=0,"",'Ark1'!AA4547)</f>
        <v/>
      </c>
      <c r="N350" s="171">
        <f>+IF(I350=0,"",'Ark1'!AB4547)</f>
        <v>0</v>
      </c>
      <c r="O350" s="246" t="str">
        <f>IF(H350=0,"",'Ark1'!W4547)</f>
        <v/>
      </c>
      <c r="P350" s="171" t="str">
        <f>IF(H350=0,"",'Ark1'!X4547)</f>
        <v/>
      </c>
      <c r="Q350" s="245"/>
      <c r="R350" s="171" t="str">
        <f>IF(H350=0,"",'Ark1'!AA4547)</f>
        <v/>
      </c>
      <c r="S350" s="171" t="str">
        <f>IF(H350=0,"",'Ark1'!AB4547)</f>
        <v/>
      </c>
      <c r="T350" s="171" t="str">
        <f>IF(H350=0,"",'Ark1'!AC4547)</f>
        <v/>
      </c>
      <c r="U350" s="82"/>
      <c r="V350" s="89" t="str">
        <f t="shared" si="28"/>
        <v/>
      </c>
      <c r="W350" s="171">
        <f>+'Ark1'!V4547</f>
        <v>0</v>
      </c>
      <c r="X350" s="251"/>
    </row>
    <row r="351" spans="1:38" ht="15.6">
      <c r="A351" s="251"/>
      <c r="B351" s="197">
        <f>+'Ark1'!C4548</f>
        <v>2023</v>
      </c>
      <c r="C351" s="197">
        <f>+'Ark1'!J4548</f>
        <v>134</v>
      </c>
      <c r="D351" s="197" t="str">
        <f>VLOOKUP(C351,RNR!$A$1:$B$29,2)</f>
        <v>Førde</v>
      </c>
      <c r="E351" s="197">
        <f>+'Ark1'!D4548</f>
        <v>3</v>
      </c>
      <c r="F351" s="197" t="str">
        <f>VLOOKUP(E351,RNR!$D$2:$E$13,2)</f>
        <v>Mar</v>
      </c>
      <c r="G351" s="88">
        <f>+'Ark1'!Q4548</f>
        <v>0</v>
      </c>
      <c r="H351" s="89">
        <f>+'Ark1'!R4548</f>
        <v>0</v>
      </c>
      <c r="I351" s="88" t="str">
        <f>IF(H351=0,"",'Ark1'!S4548)</f>
        <v/>
      </c>
      <c r="J351" s="251"/>
      <c r="K351" s="171" t="str">
        <f>IF(H351=0,"",100*H351/Måned!$G24)</f>
        <v/>
      </c>
      <c r="L351" s="251"/>
      <c r="M351" s="171" t="str">
        <f>+IF(H351=0,"",'Ark1'!AA4548)</f>
        <v/>
      </c>
      <c r="N351" s="171">
        <f>+IF(I351=0,"",'Ark1'!AB4548)</f>
        <v>0</v>
      </c>
      <c r="O351" s="246" t="str">
        <f>IF(H351=0,"",'Ark1'!W4548)</f>
        <v/>
      </c>
      <c r="P351" s="171" t="str">
        <f>IF(H351=0,"",'Ark1'!X4548)</f>
        <v/>
      </c>
      <c r="Q351" s="245"/>
      <c r="R351" s="171" t="str">
        <f>IF(H351=0,"",'Ark1'!AA4548)</f>
        <v/>
      </c>
      <c r="S351" s="171" t="str">
        <f>IF(H351=0,"",'Ark1'!AB4548)</f>
        <v/>
      </c>
      <c r="T351" s="171" t="str">
        <f>IF(H351=0,"",'Ark1'!AC4548)</f>
        <v/>
      </c>
      <c r="U351" s="82"/>
      <c r="V351" s="89" t="str">
        <f t="shared" si="28"/>
        <v/>
      </c>
      <c r="W351" s="171">
        <f>+'Ark1'!V4548</f>
        <v>0</v>
      </c>
      <c r="X351" s="251"/>
    </row>
    <row r="352" spans="1:38" ht="15.6">
      <c r="A352" s="251"/>
      <c r="B352" s="197">
        <f>+'Ark1'!C4549</f>
        <v>2023</v>
      </c>
      <c r="C352" s="197">
        <f>+'Ark1'!J4549</f>
        <v>134</v>
      </c>
      <c r="D352" s="197" t="str">
        <f>VLOOKUP(C352,RNR!$A$1:$B$29,2)</f>
        <v>Førde</v>
      </c>
      <c r="E352" s="197">
        <f>+'Ark1'!D4549</f>
        <v>4</v>
      </c>
      <c r="F352" s="197" t="str">
        <f>VLOOKUP(E352,RNR!$D$2:$E$13,2)</f>
        <v>Apr</v>
      </c>
      <c r="G352" s="88">
        <f>+'Ark1'!Q4549</f>
        <v>0</v>
      </c>
      <c r="H352" s="89">
        <f>+'Ark1'!R4549</f>
        <v>0</v>
      </c>
      <c r="I352" s="88" t="str">
        <f>IF(H352=0,"",'Ark1'!S4549)</f>
        <v/>
      </c>
      <c r="J352" s="251"/>
      <c r="K352" s="171" t="str">
        <f>IF(H352=0,"",100*H352/Måned!$G25)</f>
        <v/>
      </c>
      <c r="L352" s="251"/>
      <c r="M352" s="171" t="str">
        <f>+IF(H352=0,"",'Ark1'!AA4549)</f>
        <v/>
      </c>
      <c r="N352" s="171">
        <f>+IF(I352=0,"",'Ark1'!AB4549)</f>
        <v>0</v>
      </c>
      <c r="O352" s="246" t="str">
        <f>IF(H352=0,"",'Ark1'!W4549)</f>
        <v/>
      </c>
      <c r="P352" s="171" t="str">
        <f>IF(H352=0,"",'Ark1'!X4549)</f>
        <v/>
      </c>
      <c r="Q352" s="245"/>
      <c r="R352" s="171" t="str">
        <f>IF(H352=0,"",'Ark1'!AA4549)</f>
        <v/>
      </c>
      <c r="S352" s="171" t="str">
        <f>IF(H352=0,"",'Ark1'!AB4549)</f>
        <v/>
      </c>
      <c r="T352" s="171" t="str">
        <f>IF(H352=0,"",'Ark1'!AC4549)</f>
        <v/>
      </c>
      <c r="U352" s="82"/>
      <c r="V352" s="89" t="str">
        <f t="shared" si="28"/>
        <v/>
      </c>
      <c r="W352" s="171">
        <f>+'Ark1'!V4549</f>
        <v>0</v>
      </c>
      <c r="X352" s="251"/>
    </row>
    <row r="353" spans="1:38" ht="15.6">
      <c r="A353" s="251"/>
      <c r="B353" s="197">
        <f>+'Ark1'!C4550</f>
        <v>2023</v>
      </c>
      <c r="C353" s="197">
        <f>+'Ark1'!J4550</f>
        <v>134</v>
      </c>
      <c r="D353" s="197" t="str">
        <f>VLOOKUP(C353,RNR!$A$1:$B$29,2)</f>
        <v>Førde</v>
      </c>
      <c r="E353" s="197">
        <f>+'Ark1'!D4550</f>
        <v>5</v>
      </c>
      <c r="F353" s="197" t="str">
        <f>VLOOKUP(E353,RNR!$D$2:$E$13,2)</f>
        <v>Mai</v>
      </c>
      <c r="G353" s="88">
        <f>+'Ark1'!Q4550</f>
        <v>0</v>
      </c>
      <c r="H353" s="89">
        <f>+'Ark1'!R4550</f>
        <v>0</v>
      </c>
      <c r="I353" s="88" t="str">
        <f>IF(H353=0,"",'Ark1'!S4550)</f>
        <v/>
      </c>
      <c r="J353" s="251"/>
      <c r="K353" s="171" t="str">
        <f>IF(H353=0,"",100*H353/Måned!$G26)</f>
        <v/>
      </c>
      <c r="L353" s="251"/>
      <c r="M353" s="171" t="str">
        <f>+IF(H353=0,"",'Ark1'!AA4550)</f>
        <v/>
      </c>
      <c r="N353" s="171">
        <f>+IF(I353=0,"",'Ark1'!AB4550)</f>
        <v>0</v>
      </c>
      <c r="O353" s="246" t="str">
        <f>IF(H353=0,"",'Ark1'!W4550)</f>
        <v/>
      </c>
      <c r="P353" s="171" t="str">
        <f>IF(H353=0,"",'Ark1'!X4550)</f>
        <v/>
      </c>
      <c r="Q353" s="245"/>
      <c r="R353" s="171" t="str">
        <f>IF(H353=0,"",'Ark1'!AA4550)</f>
        <v/>
      </c>
      <c r="S353" s="171" t="str">
        <f>IF(H353=0,"",'Ark1'!AB4550)</f>
        <v/>
      </c>
      <c r="T353" s="171" t="str">
        <f>IF(H353=0,"",'Ark1'!AC4550)</f>
        <v/>
      </c>
      <c r="U353" s="82"/>
      <c r="V353" s="89" t="str">
        <f t="shared" si="28"/>
        <v/>
      </c>
      <c r="W353" s="171">
        <f>+'Ark1'!V4550</f>
        <v>0</v>
      </c>
      <c r="X353" s="251"/>
    </row>
    <row r="354" spans="1:38" ht="15.6">
      <c r="A354" s="251"/>
      <c r="B354" s="197">
        <f>+'Ark1'!C4551</f>
        <v>2023</v>
      </c>
      <c r="C354" s="197">
        <f>+'Ark1'!J4551</f>
        <v>134</v>
      </c>
      <c r="D354" s="197" t="str">
        <f>VLOOKUP(C354,RNR!$A$1:$B$29,2)</f>
        <v>Førde</v>
      </c>
      <c r="E354" s="197">
        <f>+'Ark1'!D4551</f>
        <v>6</v>
      </c>
      <c r="F354" s="197" t="str">
        <f>VLOOKUP(E354,RNR!$D$2:$E$13,2)</f>
        <v>Jun</v>
      </c>
      <c r="G354" s="88">
        <f>+'Ark1'!Q4551</f>
        <v>0</v>
      </c>
      <c r="H354" s="89">
        <f>+'Ark1'!R4551</f>
        <v>0</v>
      </c>
      <c r="I354" s="88" t="str">
        <f>IF(H354=0,"",'Ark1'!S4551)</f>
        <v/>
      </c>
      <c r="J354" s="251"/>
      <c r="K354" s="171" t="str">
        <f>IF(H354=0,"",100*H354/Måned!$G27)</f>
        <v/>
      </c>
      <c r="L354" s="251"/>
      <c r="M354" s="171" t="str">
        <f>+IF(H354=0,"",'Ark1'!AA4551)</f>
        <v/>
      </c>
      <c r="N354" s="171">
        <f>+IF(I354=0,"",'Ark1'!AB4551)</f>
        <v>0</v>
      </c>
      <c r="O354" s="246" t="str">
        <f>IF(H354=0,"",'Ark1'!W4551)</f>
        <v/>
      </c>
      <c r="P354" s="171" t="str">
        <f>IF(H354=0,"",'Ark1'!X4551)</f>
        <v/>
      </c>
      <c r="Q354" s="245"/>
      <c r="R354" s="171" t="str">
        <f>IF(H354=0,"",'Ark1'!AA4551)</f>
        <v/>
      </c>
      <c r="S354" s="171" t="str">
        <f>IF(H354=0,"",'Ark1'!AB4551)</f>
        <v/>
      </c>
      <c r="T354" s="171" t="str">
        <f>IF(H354=0,"",'Ark1'!AC4551)</f>
        <v/>
      </c>
      <c r="U354" s="82"/>
      <c r="V354" s="89" t="str">
        <f t="shared" si="28"/>
        <v/>
      </c>
      <c r="W354" s="171">
        <f>+'Ark1'!V4551</f>
        <v>0</v>
      </c>
      <c r="X354" s="251"/>
    </row>
    <row r="355" spans="1:38" ht="15.6">
      <c r="A355" s="251"/>
      <c r="B355" s="197">
        <f>+'Ark1'!C4552</f>
        <v>2023</v>
      </c>
      <c r="C355" s="197">
        <f>+'Ark1'!J4552</f>
        <v>134</v>
      </c>
      <c r="D355" s="197" t="str">
        <f>VLOOKUP(C355,RNR!$A$1:$B$29,2)</f>
        <v>Førde</v>
      </c>
      <c r="E355" s="197">
        <f>+'Ark1'!D4552</f>
        <v>7</v>
      </c>
      <c r="F355" s="197" t="str">
        <f>VLOOKUP(E355,RNR!$D$2:$E$13,2)</f>
        <v>Jul</v>
      </c>
      <c r="G355" s="88">
        <f>+'Ark1'!Q4552</f>
        <v>0</v>
      </c>
      <c r="H355" s="89">
        <f>+'Ark1'!R4552</f>
        <v>0</v>
      </c>
      <c r="I355" s="88" t="str">
        <f>IF(H355=0,"",'Ark1'!S4552)</f>
        <v/>
      </c>
      <c r="J355" s="251"/>
      <c r="K355" s="171" t="str">
        <f>IF(H355=0,"",100*H355/Måned!$G28)</f>
        <v/>
      </c>
      <c r="L355" s="251"/>
      <c r="M355" s="171" t="str">
        <f>+IF(H355=0,"",'Ark1'!AA4552)</f>
        <v/>
      </c>
      <c r="N355" s="171">
        <f>+IF(I355=0,"",'Ark1'!AB4552)</f>
        <v>0</v>
      </c>
      <c r="O355" s="246" t="str">
        <f>IF(H355=0,"",'Ark1'!W4552)</f>
        <v/>
      </c>
      <c r="P355" s="171" t="str">
        <f>IF(H355=0,"",'Ark1'!X4552)</f>
        <v/>
      </c>
      <c r="Q355" s="245"/>
      <c r="R355" s="171" t="str">
        <f>IF(H355=0,"",'Ark1'!AA4552)</f>
        <v/>
      </c>
      <c r="S355" s="171" t="str">
        <f>IF(H355=0,"",'Ark1'!AB4552)</f>
        <v/>
      </c>
      <c r="T355" s="171" t="str">
        <f>IF(H355=0,"",'Ark1'!AC4552)</f>
        <v/>
      </c>
      <c r="U355" s="82"/>
      <c r="V355" s="89" t="str">
        <f t="shared" si="28"/>
        <v/>
      </c>
      <c r="W355" s="171">
        <f>+'Ark1'!V4552</f>
        <v>0</v>
      </c>
      <c r="X355" s="251"/>
      <c r="Y355" s="248"/>
      <c r="AB355" s="225"/>
      <c r="AJ355" s="249"/>
      <c r="AK355" s="87"/>
      <c r="AL355" s="87"/>
    </row>
    <row r="356" spans="1:38" ht="15.6">
      <c r="A356" s="251"/>
      <c r="B356" s="197">
        <f>+'Ark1'!C4553</f>
        <v>2023</v>
      </c>
      <c r="C356" s="197">
        <f>+'Ark1'!J4553</f>
        <v>134</v>
      </c>
      <c r="D356" s="197" t="str">
        <f>VLOOKUP(C356,RNR!$A$1:$B$29,2)</f>
        <v>Førde</v>
      </c>
      <c r="E356" s="197">
        <f>+'Ark1'!D4553</f>
        <v>8</v>
      </c>
      <c r="F356" s="197" t="str">
        <f>VLOOKUP(E356,RNR!$D$2:$E$13,2)</f>
        <v>Aug</v>
      </c>
      <c r="G356" s="88">
        <f>+'Ark1'!Q4553</f>
        <v>0</v>
      </c>
      <c r="H356" s="89">
        <f>+'Ark1'!R4553</f>
        <v>0</v>
      </c>
      <c r="I356" s="88" t="str">
        <f>IF(H356=0,"",'Ark1'!S4553)</f>
        <v/>
      </c>
      <c r="J356" s="251"/>
      <c r="K356" s="171" t="str">
        <f>IF(H356=0,"",100*H356/Måned!$G29)</f>
        <v/>
      </c>
      <c r="L356" s="251"/>
      <c r="M356" s="171" t="str">
        <f>+IF(H356=0,"",'Ark1'!AA4553)</f>
        <v/>
      </c>
      <c r="N356" s="171">
        <f>+IF(I356=0,"",'Ark1'!AB4553)</f>
        <v>0</v>
      </c>
      <c r="O356" s="246" t="str">
        <f>IF(H356=0,"",'Ark1'!W4553)</f>
        <v/>
      </c>
      <c r="P356" s="171" t="str">
        <f>IF(H356=0,"",'Ark1'!X4553)</f>
        <v/>
      </c>
      <c r="Q356" s="245"/>
      <c r="R356" s="171" t="str">
        <f>IF(H356=0,"",'Ark1'!AA4553)</f>
        <v/>
      </c>
      <c r="S356" s="171" t="str">
        <f>IF(H356=0,"",'Ark1'!AB4553)</f>
        <v/>
      </c>
      <c r="T356" s="171" t="str">
        <f>IF(H356=0,"",'Ark1'!AC4553)</f>
        <v/>
      </c>
      <c r="U356" s="82"/>
      <c r="V356" s="89" t="str">
        <f t="shared" si="28"/>
        <v/>
      </c>
      <c r="W356" s="171">
        <f>+'Ark1'!V4553</f>
        <v>0</v>
      </c>
      <c r="X356" s="251"/>
    </row>
    <row r="357" spans="1:38" ht="15.6">
      <c r="A357" s="251"/>
      <c r="B357" s="197">
        <f>+'Ark1'!C4554</f>
        <v>2023</v>
      </c>
      <c r="C357" s="197">
        <f>+'Ark1'!J4554</f>
        <v>134</v>
      </c>
      <c r="D357" s="197" t="str">
        <f>VLOOKUP(C357,RNR!$A$1:$B$29,2)</f>
        <v>Førde</v>
      </c>
      <c r="E357" s="197">
        <f>+'Ark1'!D4554</f>
        <v>9</v>
      </c>
      <c r="F357" s="197" t="str">
        <f>VLOOKUP(E357,RNR!$D$2:$E$13,2)</f>
        <v>Sep</v>
      </c>
      <c r="G357" s="88">
        <f>+'Ark1'!Q4554</f>
        <v>0</v>
      </c>
      <c r="H357" s="89">
        <f>+'Ark1'!R4554</f>
        <v>0</v>
      </c>
      <c r="I357" s="88" t="str">
        <f>IF(H357=0,"",'Ark1'!S4554)</f>
        <v/>
      </c>
      <c r="J357" s="251"/>
      <c r="K357" s="171" t="str">
        <f>IF(H357=0,"",100*H357/Måned!$G30)</f>
        <v/>
      </c>
      <c r="L357" s="251"/>
      <c r="M357" s="171" t="str">
        <f>+IF(H357=0,"",'Ark1'!AA4554)</f>
        <v/>
      </c>
      <c r="N357" s="171">
        <f>+IF(I357=0,"",'Ark1'!AB4554)</f>
        <v>0</v>
      </c>
      <c r="O357" s="246" t="str">
        <f>IF(H357=0,"",'Ark1'!W4554)</f>
        <v/>
      </c>
      <c r="P357" s="171" t="str">
        <f>IF(H357=0,"",'Ark1'!X4554)</f>
        <v/>
      </c>
      <c r="Q357" s="245"/>
      <c r="R357" s="171" t="str">
        <f>IF(H357=0,"",'Ark1'!AA4554)</f>
        <v/>
      </c>
      <c r="S357" s="171" t="str">
        <f>IF(H357=0,"",'Ark1'!AB4554)</f>
        <v/>
      </c>
      <c r="T357" s="171" t="str">
        <f>IF(H357=0,"",'Ark1'!AC4554)</f>
        <v/>
      </c>
      <c r="U357" s="82"/>
      <c r="V357" s="89" t="str">
        <f t="shared" si="28"/>
        <v/>
      </c>
      <c r="W357" s="171">
        <f>+'Ark1'!V4554</f>
        <v>0</v>
      </c>
      <c r="X357" s="251"/>
    </row>
    <row r="358" spans="1:38" ht="15.6">
      <c r="A358" s="251"/>
      <c r="B358" s="197">
        <f>+'Ark1'!C4555</f>
        <v>2023</v>
      </c>
      <c r="C358" s="197">
        <f>+'Ark1'!J4555</f>
        <v>134</v>
      </c>
      <c r="D358" s="197" t="str">
        <f>VLOOKUP(C358,RNR!$A$1:$B$29,2)</f>
        <v>Førde</v>
      </c>
      <c r="E358" s="197">
        <f>+'Ark1'!D4555</f>
        <v>10</v>
      </c>
      <c r="F358" s="197" t="str">
        <f>VLOOKUP(E358,RNR!$D$2:$E$13,2)</f>
        <v>Okt</v>
      </c>
      <c r="G358" s="88">
        <f>+'Ark1'!Q4555</f>
        <v>0</v>
      </c>
      <c r="H358" s="89">
        <f>+'Ark1'!R4555</f>
        <v>0</v>
      </c>
      <c r="I358" s="88" t="str">
        <f>IF(H358=0,"",'Ark1'!S4555)</f>
        <v/>
      </c>
      <c r="J358" s="251"/>
      <c r="K358" s="171" t="str">
        <f>IF(H358=0,"",100*H358/Måned!$G31)</f>
        <v/>
      </c>
      <c r="L358" s="251"/>
      <c r="M358" s="171" t="str">
        <f>+IF(H358=0,"",'Ark1'!AA4555)</f>
        <v/>
      </c>
      <c r="N358" s="171">
        <f>+IF(I358=0,"",'Ark1'!AB4555)</f>
        <v>0</v>
      </c>
      <c r="O358" s="246" t="str">
        <f>IF(H358=0,"",'Ark1'!W4555)</f>
        <v/>
      </c>
      <c r="P358" s="171" t="str">
        <f>IF(H358=0,"",'Ark1'!X4555)</f>
        <v/>
      </c>
      <c r="Q358" s="245"/>
      <c r="R358" s="171" t="str">
        <f>IF(H358=0,"",'Ark1'!AA4555)</f>
        <v/>
      </c>
      <c r="S358" s="171" t="str">
        <f>IF(H358=0,"",'Ark1'!AB4555)</f>
        <v/>
      </c>
      <c r="T358" s="171" t="str">
        <f>IF(H358=0,"",'Ark1'!AC4555)</f>
        <v/>
      </c>
      <c r="U358" s="82"/>
      <c r="V358" s="89" t="str">
        <f t="shared" si="28"/>
        <v/>
      </c>
      <c r="W358" s="171">
        <f>+'Ark1'!V4555</f>
        <v>0</v>
      </c>
      <c r="X358" s="251"/>
    </row>
    <row r="359" spans="1:38" ht="15.6">
      <c r="A359" s="251"/>
      <c r="B359" s="197">
        <f>+'Ark1'!C4556</f>
        <v>2023</v>
      </c>
      <c r="C359" s="197">
        <f>+'Ark1'!J4556</f>
        <v>134</v>
      </c>
      <c r="D359" s="197" t="str">
        <f>VLOOKUP(C359,RNR!$A$1:$B$29,2)</f>
        <v>Førde</v>
      </c>
      <c r="E359" s="197">
        <f>+'Ark1'!D4556</f>
        <v>11</v>
      </c>
      <c r="F359" s="197" t="str">
        <f>VLOOKUP(E359,RNR!$D$2:$E$13,2)</f>
        <v>Nov</v>
      </c>
      <c r="G359" s="88">
        <f>+'Ark1'!Q4556</f>
        <v>0</v>
      </c>
      <c r="H359" s="89">
        <f>+'Ark1'!R4556</f>
        <v>0</v>
      </c>
      <c r="I359" s="88" t="str">
        <f>IF(H359=0,"",'Ark1'!S4556)</f>
        <v/>
      </c>
      <c r="J359" s="251"/>
      <c r="K359" s="171" t="str">
        <f>IF(H359=0,"",100*H359/Måned!$G32)</f>
        <v/>
      </c>
      <c r="L359" s="251"/>
      <c r="M359" s="171" t="str">
        <f>+IF(H359=0,"",'Ark1'!AA4556)</f>
        <v/>
      </c>
      <c r="N359" s="171">
        <f>+IF(I359=0,"",'Ark1'!AB4556)</f>
        <v>0</v>
      </c>
      <c r="O359" s="246" t="str">
        <f>IF(H359=0,"",'Ark1'!W4556)</f>
        <v/>
      </c>
      <c r="P359" s="171" t="str">
        <f>IF(H359=0,"",'Ark1'!X4556)</f>
        <v/>
      </c>
      <c r="Q359" s="245"/>
      <c r="R359" s="171" t="str">
        <f>IF(H359=0,"",'Ark1'!AA4556)</f>
        <v/>
      </c>
      <c r="S359" s="171" t="str">
        <f>IF(H359=0,"",'Ark1'!AB4556)</f>
        <v/>
      </c>
      <c r="T359" s="171" t="str">
        <f>IF(H359=0,"",'Ark1'!AC4556)</f>
        <v/>
      </c>
      <c r="U359" s="82"/>
      <c r="V359" s="89" t="str">
        <f t="shared" si="28"/>
        <v/>
      </c>
      <c r="W359" s="171">
        <f>+'Ark1'!V4556</f>
        <v>0</v>
      </c>
      <c r="X359" s="251"/>
    </row>
    <row r="360" spans="1:38" ht="15.6">
      <c r="A360" s="251"/>
      <c r="B360" s="197">
        <f>+'Ark1'!C4557</f>
        <v>2023</v>
      </c>
      <c r="C360" s="197">
        <f>+'Ark1'!J4557</f>
        <v>134</v>
      </c>
      <c r="D360" s="197" t="str">
        <f>VLOOKUP(C360,RNR!$A$1:$B$29,2)</f>
        <v>Førde</v>
      </c>
      <c r="E360" s="197">
        <f>+'Ark1'!D4557</f>
        <v>12</v>
      </c>
      <c r="F360" s="197" t="str">
        <f>VLOOKUP(E360,RNR!$D$2:$E$13,2)</f>
        <v>Des</v>
      </c>
      <c r="G360" s="88">
        <f>+'Ark1'!Q4557</f>
        <v>0</v>
      </c>
      <c r="H360" s="89">
        <f>+'Ark1'!R4557</f>
        <v>0</v>
      </c>
      <c r="I360" s="88" t="str">
        <f>IF(H360=0,"",'Ark1'!S4557)</f>
        <v/>
      </c>
      <c r="J360" s="251"/>
      <c r="K360" s="171" t="str">
        <f>IF(H360=0,"",100*H360/Måned!$G33)</f>
        <v/>
      </c>
      <c r="L360" s="251"/>
      <c r="M360" s="171" t="str">
        <f>+IF(H360=0,"",'Ark1'!AA4557)</f>
        <v/>
      </c>
      <c r="N360" s="171">
        <f>+IF(I360=0,"",'Ark1'!AB4557)</f>
        <v>0</v>
      </c>
      <c r="O360" s="246" t="str">
        <f>IF(H360=0,"",'Ark1'!W4557)</f>
        <v/>
      </c>
      <c r="P360" s="171" t="str">
        <f>IF(H360=0,"",'Ark1'!X4557)</f>
        <v/>
      </c>
      <c r="Q360" s="245"/>
      <c r="R360" s="171" t="str">
        <f>IF(H360=0,"",'Ark1'!AA4557)</f>
        <v/>
      </c>
      <c r="S360" s="171" t="str">
        <f>IF(H360=0,"",'Ark1'!AB4557)</f>
        <v/>
      </c>
      <c r="T360" s="171" t="str">
        <f>IF(H360=0,"",'Ark1'!AC4557)</f>
        <v/>
      </c>
      <c r="U360" s="82"/>
      <c r="V360" s="89" t="str">
        <f t="shared" si="28"/>
        <v/>
      </c>
      <c r="W360" s="171">
        <f>+'Ark1'!V4557</f>
        <v>0</v>
      </c>
      <c r="X360" s="251"/>
    </row>
    <row r="361" spans="1:38">
      <c r="A361" s="251"/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2"/>
      <c r="X361" s="251"/>
    </row>
    <row r="362" spans="1:38" ht="15.6">
      <c r="A362" s="251"/>
      <c r="B362" s="197">
        <f>+'Ark1'!C4558</f>
        <v>2023</v>
      </c>
      <c r="C362" s="197">
        <f>+'Ark1'!J4558</f>
        <v>141</v>
      </c>
      <c r="D362" s="197" t="str">
        <f>VLOOKUP(C362,RNR!$A$1:$B$29,2)</f>
        <v>Ølen</v>
      </c>
      <c r="E362" s="197">
        <f>+'Ark1'!D4558</f>
        <v>1</v>
      </c>
      <c r="F362" s="197" t="str">
        <f>VLOOKUP(E362,RNR!$D$2:$E$13,2)</f>
        <v>Jan</v>
      </c>
      <c r="G362" s="88">
        <f>+'Ark1'!Q4558</f>
        <v>15</v>
      </c>
      <c r="H362" s="89">
        <f>+'Ark1'!R4558</f>
        <v>144</v>
      </c>
      <c r="I362" s="88">
        <f>IF(H362=0,"",'Ark1'!S4558)</f>
        <v>143</v>
      </c>
      <c r="J362" s="251"/>
      <c r="K362" s="171" t="e">
        <f>IF(H362=0,"",100*H362/Måned!$G34)</f>
        <v>#DIV/0!</v>
      </c>
      <c r="L362" s="251"/>
      <c r="M362" s="171">
        <f>+IF(H362=0,"",'Ark1'!AA4558)</f>
        <v>29.558185216064409</v>
      </c>
      <c r="N362" s="171">
        <f>+IF(I362=0,"",'Ark1'!AB4558)</f>
        <v>3.4734203082949255</v>
      </c>
      <c r="O362" s="246">
        <f>IF(H362=0,"",'Ark1'!W4558)</f>
        <v>61.286713286713294</v>
      </c>
      <c r="P362" s="171">
        <f>IF(H362=0,"",'Ark1'!X4558)</f>
        <v>149.43195497772965</v>
      </c>
      <c r="Q362" s="245"/>
      <c r="R362" s="171">
        <f>IF(H362=0,"",'Ark1'!AA4558)</f>
        <v>29.558185216064409</v>
      </c>
      <c r="S362" s="171">
        <f>IF(H362=0,"",'Ark1'!AB4558)</f>
        <v>3.4734203082949255</v>
      </c>
      <c r="T362" s="171">
        <f>IF(H362=0,"",'Ark1'!AC4558)</f>
        <v>-58.359820966555162</v>
      </c>
      <c r="U362" s="82"/>
      <c r="V362" s="89">
        <f t="shared" ref="V362:V373" si="29">+(IF(H362=0,"",I362/G362))</f>
        <v>9.5333333333333332</v>
      </c>
      <c r="W362" s="171">
        <f>+'Ark1'!V4558</f>
        <v>2.6875</v>
      </c>
      <c r="X362" s="251"/>
    </row>
    <row r="363" spans="1:38" ht="15.6">
      <c r="A363" s="251"/>
      <c r="B363" s="197">
        <f>+'Ark1'!C4559</f>
        <v>2023</v>
      </c>
      <c r="C363" s="197">
        <f>+'Ark1'!J4559</f>
        <v>141</v>
      </c>
      <c r="D363" s="197" t="str">
        <f>VLOOKUP(C363,RNR!$A$1:$B$29,2)</f>
        <v>Ølen</v>
      </c>
      <c r="E363" s="197">
        <f>+'Ark1'!D4559</f>
        <v>2</v>
      </c>
      <c r="F363" s="197" t="str">
        <f>VLOOKUP(E363,RNR!$D$2:$E$13,2)</f>
        <v>Feb</v>
      </c>
      <c r="G363" s="88">
        <f>+'Ark1'!Q4559</f>
        <v>15</v>
      </c>
      <c r="H363" s="89">
        <f>+'Ark1'!R4559</f>
        <v>194</v>
      </c>
      <c r="I363" s="88">
        <f>IF(H363=0,"",'Ark1'!S4559)</f>
        <v>194</v>
      </c>
      <c r="J363" s="251"/>
      <c r="K363" s="171">
        <f>IF(H363=0,"",100*H363/Måned!$G23)</f>
        <v>11.967921036397286</v>
      </c>
      <c r="L363" s="251"/>
      <c r="M363" s="171">
        <f>+IF(H363=0,"",'Ark1'!AA4559)</f>
        <v>28.612410879355249</v>
      </c>
      <c r="N363" s="171">
        <f>+IF(I363=0,"",'Ark1'!AB4559)</f>
        <v>3.7852323370243122</v>
      </c>
      <c r="O363" s="246">
        <f>IF(H363=0,"",'Ark1'!W4559)</f>
        <v>60.432989690721648</v>
      </c>
      <c r="P363" s="171">
        <f>IF(H363=0,"",'Ark1'!X4559)</f>
        <v>147.91301336967078</v>
      </c>
      <c r="Q363" s="245"/>
      <c r="R363" s="171">
        <f>IF(H363=0,"",'Ark1'!AA4559)</f>
        <v>28.612410879355249</v>
      </c>
      <c r="S363" s="171">
        <f>IF(H363=0,"",'Ark1'!AB4559)</f>
        <v>3.7852323370243122</v>
      </c>
      <c r="T363" s="171">
        <f>IF(H363=0,"",'Ark1'!AC4559)</f>
        <v>-62.918617964207279</v>
      </c>
      <c r="U363" s="82"/>
      <c r="V363" s="89">
        <f t="shared" si="29"/>
        <v>12.933333333333334</v>
      </c>
      <c r="W363" s="171">
        <f>+'Ark1'!V4559</f>
        <v>4.2371134020618557</v>
      </c>
      <c r="X363" s="251"/>
    </row>
    <row r="364" spans="1:38" ht="15.6">
      <c r="A364" s="251"/>
      <c r="B364" s="197">
        <f>+'Ark1'!C4560</f>
        <v>2023</v>
      </c>
      <c r="C364" s="197">
        <f>+'Ark1'!J4560</f>
        <v>141</v>
      </c>
      <c r="D364" s="197" t="str">
        <f>VLOOKUP(C364,RNR!$A$1:$B$29,2)</f>
        <v>Ølen</v>
      </c>
      <c r="E364" s="197">
        <f>+'Ark1'!D4560</f>
        <v>3</v>
      </c>
      <c r="F364" s="197" t="str">
        <f>VLOOKUP(E364,RNR!$D$2:$E$13,2)</f>
        <v>Mar</v>
      </c>
      <c r="G364" s="88">
        <f>+'Ark1'!Q4560</f>
        <v>14</v>
      </c>
      <c r="H364" s="89">
        <f>+'Ark1'!R4560</f>
        <v>163</v>
      </c>
      <c r="I364" s="88">
        <f>IF(H364=0,"",'Ark1'!S4560)</f>
        <v>163</v>
      </c>
      <c r="J364" s="251"/>
      <c r="K364" s="171">
        <f>IF(H364=0,"",100*H364/Måned!$G24)</f>
        <v>12.002945508100147</v>
      </c>
      <c r="L364" s="251"/>
      <c r="M364" s="171">
        <f>+IF(H364=0,"",'Ark1'!AA4560)</f>
        <v>27.209863119541712</v>
      </c>
      <c r="N364" s="171">
        <f>+IF(I364=0,"",'Ark1'!AB4560)</f>
        <v>2.9863125093588447</v>
      </c>
      <c r="O364" s="246">
        <f>IF(H364=0,"",'Ark1'!W4560)</f>
        <v>61.361963190184014</v>
      </c>
      <c r="P364" s="171">
        <f>IF(H364=0,"",'Ark1'!X4560)</f>
        <v>148.39447254551379</v>
      </c>
      <c r="Q364" s="245"/>
      <c r="R364" s="171">
        <f>IF(H364=0,"",'Ark1'!AA4560)</f>
        <v>27.209863119541712</v>
      </c>
      <c r="S364" s="171">
        <f>IF(H364=0,"",'Ark1'!AB4560)</f>
        <v>2.9863125093588447</v>
      </c>
      <c r="T364" s="171">
        <f>IF(H364=0,"",'Ark1'!AC4560)</f>
        <v>-70.014922330744724</v>
      </c>
      <c r="U364" s="82"/>
      <c r="V364" s="89">
        <f t="shared" si="29"/>
        <v>11.642857142857142</v>
      </c>
      <c r="W364" s="171">
        <f>+'Ark1'!V4560</f>
        <v>2.0858895705521472</v>
      </c>
      <c r="X364" s="251"/>
    </row>
    <row r="365" spans="1:38" ht="15.6">
      <c r="A365" s="251"/>
      <c r="B365" s="197">
        <f>+'Ark1'!C4561</f>
        <v>2023</v>
      </c>
      <c r="C365" s="197">
        <f>+'Ark1'!J4561</f>
        <v>141</v>
      </c>
      <c r="D365" s="197" t="str">
        <f>VLOOKUP(C365,RNR!$A$1:$B$29,2)</f>
        <v>Ølen</v>
      </c>
      <c r="E365" s="197">
        <f>+'Ark1'!D4561</f>
        <v>4</v>
      </c>
      <c r="F365" s="197" t="str">
        <f>VLOOKUP(E365,RNR!$D$2:$E$13,2)</f>
        <v>Apr</v>
      </c>
      <c r="G365" s="88">
        <f>+'Ark1'!Q4561</f>
        <v>15</v>
      </c>
      <c r="H365" s="89">
        <f>+'Ark1'!R4561</f>
        <v>150</v>
      </c>
      <c r="I365" s="88">
        <f>IF(H365=0,"",'Ark1'!S4561)</f>
        <v>150</v>
      </c>
      <c r="J365" s="251"/>
      <c r="K365" s="171">
        <f>IF(H365=0,"",100*H365/Måned!$G25)</f>
        <v>9.0036014405762312</v>
      </c>
      <c r="L365" s="251"/>
      <c r="M365" s="171">
        <f>+IF(H365=0,"",'Ark1'!AA4561)</f>
        <v>27.509426134003657</v>
      </c>
      <c r="N365" s="171">
        <f>+IF(I365=0,"",'Ark1'!AB4561)</f>
        <v>2.9867931520835898</v>
      </c>
      <c r="O365" s="246">
        <f>IF(H365=0,"",'Ark1'!W4561)</f>
        <v>61.82</v>
      </c>
      <c r="P365" s="171">
        <f>IF(H365=0,"",'Ark1'!X4561)</f>
        <v>142.14228963524744</v>
      </c>
      <c r="Q365" s="245"/>
      <c r="R365" s="171">
        <f>IF(H365=0,"",'Ark1'!AA4561)</f>
        <v>27.509426134003657</v>
      </c>
      <c r="S365" s="171">
        <f>IF(H365=0,"",'Ark1'!AB4561)</f>
        <v>2.9867931520835898</v>
      </c>
      <c r="T365" s="171">
        <f>IF(H365=0,"",'Ark1'!AC4561)</f>
        <v>-56.474775671227611</v>
      </c>
      <c r="U365" s="82"/>
      <c r="V365" s="89">
        <f t="shared" si="29"/>
        <v>10</v>
      </c>
      <c r="W365" s="171">
        <f>+'Ark1'!V4561</f>
        <v>1.9533333333333336</v>
      </c>
      <c r="X365" s="251"/>
    </row>
    <row r="366" spans="1:38" ht="15.6">
      <c r="A366" s="251"/>
      <c r="B366" s="197">
        <f>+'Ark1'!C4562</f>
        <v>2023</v>
      </c>
      <c r="C366" s="197">
        <f>+'Ark1'!J4562</f>
        <v>141</v>
      </c>
      <c r="D366" s="197" t="str">
        <f>VLOOKUP(C366,RNR!$A$1:$B$29,2)</f>
        <v>Ølen</v>
      </c>
      <c r="E366" s="197">
        <f>+'Ark1'!D4562</f>
        <v>5</v>
      </c>
      <c r="F366" s="197" t="str">
        <f>VLOOKUP(E366,RNR!$D$2:$E$13,2)</f>
        <v>Mai</v>
      </c>
      <c r="G366" s="88">
        <f>+'Ark1'!Q4562</f>
        <v>0</v>
      </c>
      <c r="H366" s="89">
        <f>+'Ark1'!R4562</f>
        <v>0</v>
      </c>
      <c r="I366" s="88" t="str">
        <f>IF(H366=0,"",'Ark1'!S4562)</f>
        <v/>
      </c>
      <c r="J366" s="251"/>
      <c r="K366" s="171" t="str">
        <f>IF(H366=0,"",100*H366/Måned!$G26)</f>
        <v/>
      </c>
      <c r="L366" s="251"/>
      <c r="M366" s="171" t="str">
        <f>+IF(H366=0,"",'Ark1'!AA4562)</f>
        <v/>
      </c>
      <c r="N366" s="171">
        <f>+IF(I366=0,"",'Ark1'!AB4562)</f>
        <v>0</v>
      </c>
      <c r="O366" s="246" t="str">
        <f>IF(H366=0,"",'Ark1'!W4562)</f>
        <v/>
      </c>
      <c r="P366" s="171" t="str">
        <f>IF(H366=0,"",'Ark1'!X4562)</f>
        <v/>
      </c>
      <c r="Q366" s="245"/>
      <c r="R366" s="171" t="str">
        <f>IF(H366=0,"",'Ark1'!AA4562)</f>
        <v/>
      </c>
      <c r="S366" s="171" t="str">
        <f>IF(H366=0,"",'Ark1'!AB4562)</f>
        <v/>
      </c>
      <c r="T366" s="171" t="str">
        <f>IF(H366=0,"",'Ark1'!AC4562)</f>
        <v/>
      </c>
      <c r="U366" s="82"/>
      <c r="V366" s="89" t="str">
        <f t="shared" si="29"/>
        <v/>
      </c>
      <c r="W366" s="171">
        <f>+'Ark1'!V4562</f>
        <v>0</v>
      </c>
      <c r="X366" s="251"/>
    </row>
    <row r="367" spans="1:38" ht="15.6">
      <c r="A367" s="251"/>
      <c r="B367" s="197">
        <f>+'Ark1'!C4563</f>
        <v>2023</v>
      </c>
      <c r="C367" s="197">
        <f>+'Ark1'!J4563</f>
        <v>141</v>
      </c>
      <c r="D367" s="197" t="str">
        <f>VLOOKUP(C367,RNR!$A$1:$B$29,2)</f>
        <v>Ølen</v>
      </c>
      <c r="E367" s="197">
        <f>+'Ark1'!D4563</f>
        <v>6</v>
      </c>
      <c r="F367" s="197" t="str">
        <f>VLOOKUP(E367,RNR!$D$2:$E$13,2)</f>
        <v>Jun</v>
      </c>
      <c r="G367" s="88">
        <f>+'Ark1'!Q4563</f>
        <v>0</v>
      </c>
      <c r="H367" s="89">
        <f>+'Ark1'!R4563</f>
        <v>0</v>
      </c>
      <c r="I367" s="88" t="str">
        <f>IF(H367=0,"",'Ark1'!S4563)</f>
        <v/>
      </c>
      <c r="J367" s="251"/>
      <c r="K367" s="171" t="str">
        <f>IF(H367=0,"",100*H367/Måned!$G27)</f>
        <v/>
      </c>
      <c r="L367" s="251"/>
      <c r="M367" s="171" t="str">
        <f>+IF(H367=0,"",'Ark1'!AA4563)</f>
        <v/>
      </c>
      <c r="N367" s="171">
        <f>+IF(I367=0,"",'Ark1'!AB4563)</f>
        <v>0</v>
      </c>
      <c r="O367" s="246" t="str">
        <f>IF(H367=0,"",'Ark1'!W4563)</f>
        <v/>
      </c>
      <c r="P367" s="171" t="str">
        <f>IF(H367=0,"",'Ark1'!X4563)</f>
        <v/>
      </c>
      <c r="Q367" s="245"/>
      <c r="R367" s="171" t="str">
        <f>IF(H367=0,"",'Ark1'!AA4563)</f>
        <v/>
      </c>
      <c r="S367" s="171" t="str">
        <f>IF(H367=0,"",'Ark1'!AB4563)</f>
        <v/>
      </c>
      <c r="T367" s="171" t="str">
        <f>IF(H367=0,"",'Ark1'!AC4563)</f>
        <v/>
      </c>
      <c r="U367" s="82"/>
      <c r="V367" s="89" t="str">
        <f t="shared" si="29"/>
        <v/>
      </c>
      <c r="W367" s="171">
        <f>+'Ark1'!V4563</f>
        <v>0</v>
      </c>
      <c r="X367" s="251"/>
    </row>
    <row r="368" spans="1:38" ht="15.6">
      <c r="A368" s="251"/>
      <c r="B368" s="197">
        <f>+'Ark1'!C4564</f>
        <v>2023</v>
      </c>
      <c r="C368" s="197">
        <f>+'Ark1'!J4564</f>
        <v>141</v>
      </c>
      <c r="D368" s="197" t="str">
        <f>VLOOKUP(C368,RNR!$A$1:$B$29,2)</f>
        <v>Ølen</v>
      </c>
      <c r="E368" s="197">
        <f>+'Ark1'!D4564</f>
        <v>7</v>
      </c>
      <c r="F368" s="197" t="str">
        <f>VLOOKUP(E368,RNR!$D$2:$E$13,2)</f>
        <v>Jul</v>
      </c>
      <c r="G368" s="88">
        <f>+'Ark1'!Q4564</f>
        <v>0</v>
      </c>
      <c r="H368" s="89">
        <f>+'Ark1'!R4564</f>
        <v>0</v>
      </c>
      <c r="I368" s="88" t="str">
        <f>IF(H368=0,"",'Ark1'!S4564)</f>
        <v/>
      </c>
      <c r="J368" s="251"/>
      <c r="K368" s="171" t="str">
        <f>IF(H368=0,"",100*H368/Måned!$G28)</f>
        <v/>
      </c>
      <c r="L368" s="251"/>
      <c r="M368" s="171" t="str">
        <f>+IF(H368=0,"",'Ark1'!AA4564)</f>
        <v/>
      </c>
      <c r="N368" s="171">
        <f>+IF(I368=0,"",'Ark1'!AB4564)</f>
        <v>0</v>
      </c>
      <c r="O368" s="246" t="str">
        <f>IF(H368=0,"",'Ark1'!W4564)</f>
        <v/>
      </c>
      <c r="P368" s="171" t="str">
        <f>IF(H368=0,"",'Ark1'!X4564)</f>
        <v/>
      </c>
      <c r="Q368" s="245"/>
      <c r="R368" s="171" t="str">
        <f>IF(H368=0,"",'Ark1'!AA4564)</f>
        <v/>
      </c>
      <c r="S368" s="171" t="str">
        <f>IF(H368=0,"",'Ark1'!AB4564)</f>
        <v/>
      </c>
      <c r="T368" s="171" t="str">
        <f>IF(H368=0,"",'Ark1'!AC4564)</f>
        <v/>
      </c>
      <c r="U368" s="82"/>
      <c r="V368" s="89" t="str">
        <f t="shared" si="29"/>
        <v/>
      </c>
      <c r="W368" s="171">
        <f>+'Ark1'!V4564</f>
        <v>0</v>
      </c>
      <c r="X368" s="251"/>
    </row>
    <row r="369" spans="1:38" ht="15.6">
      <c r="A369" s="251"/>
      <c r="B369" s="197">
        <f>+'Ark1'!C4565</f>
        <v>2023</v>
      </c>
      <c r="C369" s="197">
        <f>+'Ark1'!J4565</f>
        <v>141</v>
      </c>
      <c r="D369" s="197" t="str">
        <f>VLOOKUP(C369,RNR!$A$1:$B$29,2)</f>
        <v>Ølen</v>
      </c>
      <c r="E369" s="197">
        <f>+'Ark1'!D4565</f>
        <v>8</v>
      </c>
      <c r="F369" s="197" t="str">
        <f>VLOOKUP(E369,RNR!$D$2:$E$13,2)</f>
        <v>Aug</v>
      </c>
      <c r="G369" s="88">
        <f>+'Ark1'!Q4565</f>
        <v>0</v>
      </c>
      <c r="H369" s="89">
        <f>+'Ark1'!R4565</f>
        <v>0</v>
      </c>
      <c r="I369" s="88" t="str">
        <f>IF(H369=0,"",'Ark1'!S4565)</f>
        <v/>
      </c>
      <c r="J369" s="251"/>
      <c r="K369" s="171" t="str">
        <f>IF(H369=0,"",100*H369/Måned!$G29)</f>
        <v/>
      </c>
      <c r="L369" s="251"/>
      <c r="M369" s="171" t="str">
        <f>+IF(H369=0,"",'Ark1'!AA4565)</f>
        <v/>
      </c>
      <c r="N369" s="171">
        <f>+IF(I369=0,"",'Ark1'!AB4565)</f>
        <v>0</v>
      </c>
      <c r="O369" s="246" t="str">
        <f>IF(H369=0,"",'Ark1'!W4565)</f>
        <v/>
      </c>
      <c r="P369" s="171" t="str">
        <f>IF(H369=0,"",'Ark1'!X4565)</f>
        <v/>
      </c>
      <c r="Q369" s="245"/>
      <c r="R369" s="171" t="str">
        <f>IF(H369=0,"",'Ark1'!AA4565)</f>
        <v/>
      </c>
      <c r="S369" s="171" t="str">
        <f>IF(H369=0,"",'Ark1'!AB4565)</f>
        <v/>
      </c>
      <c r="T369" s="171" t="str">
        <f>IF(H369=0,"",'Ark1'!AC4565)</f>
        <v/>
      </c>
      <c r="U369" s="82"/>
      <c r="V369" s="89" t="str">
        <f t="shared" si="29"/>
        <v/>
      </c>
      <c r="W369" s="171">
        <f>+'Ark1'!V4565</f>
        <v>0</v>
      </c>
      <c r="X369" s="251"/>
      <c r="Y369" s="248"/>
      <c r="AB369" s="225"/>
      <c r="AJ369" s="249"/>
      <c r="AK369" s="87"/>
      <c r="AL369" s="87"/>
    </row>
    <row r="370" spans="1:38" ht="15.6">
      <c r="A370" s="251"/>
      <c r="B370" s="197">
        <f>+'Ark1'!C4566</f>
        <v>2023</v>
      </c>
      <c r="C370" s="197">
        <f>+'Ark1'!J4566</f>
        <v>141</v>
      </c>
      <c r="D370" s="197" t="str">
        <f>VLOOKUP(C370,RNR!$A$1:$B$29,2)</f>
        <v>Ølen</v>
      </c>
      <c r="E370" s="197">
        <f>+'Ark1'!D4566</f>
        <v>9</v>
      </c>
      <c r="F370" s="197" t="str">
        <f>VLOOKUP(E370,RNR!$D$2:$E$13,2)</f>
        <v>Sep</v>
      </c>
      <c r="G370" s="88">
        <f>+'Ark1'!Q4566</f>
        <v>0</v>
      </c>
      <c r="H370" s="89">
        <f>+'Ark1'!R4566</f>
        <v>0</v>
      </c>
      <c r="I370" s="88" t="str">
        <f>IF(H370=0,"",'Ark1'!S4566)</f>
        <v/>
      </c>
      <c r="J370" s="251"/>
      <c r="K370" s="171" t="str">
        <f>IF(H370=0,"",100*H370/Måned!$G30)</f>
        <v/>
      </c>
      <c r="L370" s="251"/>
      <c r="M370" s="171" t="str">
        <f>+IF(H370=0,"",'Ark1'!AA4566)</f>
        <v/>
      </c>
      <c r="N370" s="171">
        <f>+IF(I370=0,"",'Ark1'!AB4566)</f>
        <v>0</v>
      </c>
      <c r="O370" s="246" t="str">
        <f>IF(H370=0,"",'Ark1'!W4566)</f>
        <v/>
      </c>
      <c r="P370" s="171" t="str">
        <f>IF(H370=0,"",'Ark1'!X4566)</f>
        <v/>
      </c>
      <c r="Q370" s="245"/>
      <c r="R370" s="171" t="str">
        <f>IF(H370=0,"",'Ark1'!AA4566)</f>
        <v/>
      </c>
      <c r="S370" s="171" t="str">
        <f>IF(H370=0,"",'Ark1'!AB4566)</f>
        <v/>
      </c>
      <c r="T370" s="171" t="str">
        <f>IF(H370=0,"",'Ark1'!AC4566)</f>
        <v/>
      </c>
      <c r="U370" s="82"/>
      <c r="V370" s="89" t="str">
        <f t="shared" si="29"/>
        <v/>
      </c>
      <c r="W370" s="171">
        <f>+'Ark1'!V4566</f>
        <v>0</v>
      </c>
      <c r="X370" s="251"/>
    </row>
    <row r="371" spans="1:38" ht="15.6">
      <c r="A371" s="251"/>
      <c r="B371" s="197">
        <f>+'Ark1'!C4567</f>
        <v>2023</v>
      </c>
      <c r="C371" s="197">
        <f>+'Ark1'!J4567</f>
        <v>141</v>
      </c>
      <c r="D371" s="197" t="str">
        <f>VLOOKUP(C371,RNR!$A$1:$B$29,2)</f>
        <v>Ølen</v>
      </c>
      <c r="E371" s="197">
        <f>+'Ark1'!D4567</f>
        <v>10</v>
      </c>
      <c r="F371" s="197" t="str">
        <f>VLOOKUP(E371,RNR!$D$2:$E$13,2)</f>
        <v>Okt</v>
      </c>
      <c r="G371" s="88">
        <f>+'Ark1'!Q4567</f>
        <v>0</v>
      </c>
      <c r="H371" s="89">
        <f>+'Ark1'!R4567</f>
        <v>0</v>
      </c>
      <c r="I371" s="88" t="str">
        <f>IF(H371=0,"",'Ark1'!S4567)</f>
        <v/>
      </c>
      <c r="J371" s="251"/>
      <c r="K371" s="171" t="str">
        <f>IF(H371=0,"",100*H371/Måned!$G31)</f>
        <v/>
      </c>
      <c r="L371" s="251"/>
      <c r="M371" s="171" t="str">
        <f>+IF(H371=0,"",'Ark1'!AA4567)</f>
        <v/>
      </c>
      <c r="N371" s="171">
        <f>+IF(I371=0,"",'Ark1'!AB4567)</f>
        <v>0</v>
      </c>
      <c r="O371" s="246" t="str">
        <f>IF(H371=0,"",'Ark1'!W4567)</f>
        <v/>
      </c>
      <c r="P371" s="171" t="str">
        <f>IF(H371=0,"",'Ark1'!X4567)</f>
        <v/>
      </c>
      <c r="Q371" s="245"/>
      <c r="R371" s="171" t="str">
        <f>IF(H371=0,"",'Ark1'!AA4567)</f>
        <v/>
      </c>
      <c r="S371" s="171" t="str">
        <f>IF(H371=0,"",'Ark1'!AB4567)</f>
        <v/>
      </c>
      <c r="T371" s="171" t="str">
        <f>IF(H371=0,"",'Ark1'!AC4567)</f>
        <v/>
      </c>
      <c r="U371" s="82"/>
      <c r="V371" s="89" t="str">
        <f t="shared" si="29"/>
        <v/>
      </c>
      <c r="W371" s="171">
        <f>+'Ark1'!V4567</f>
        <v>0</v>
      </c>
      <c r="X371" s="251"/>
    </row>
    <row r="372" spans="1:38" ht="15.6">
      <c r="A372" s="251"/>
      <c r="B372" s="197">
        <f>+'Ark1'!C4568</f>
        <v>2023</v>
      </c>
      <c r="C372" s="197">
        <f>+'Ark1'!J4568</f>
        <v>141</v>
      </c>
      <c r="D372" s="197" t="str">
        <f>VLOOKUP(C372,RNR!$A$1:$B$29,2)</f>
        <v>Ølen</v>
      </c>
      <c r="E372" s="197">
        <f>+'Ark1'!D4568</f>
        <v>11</v>
      </c>
      <c r="F372" s="197" t="str">
        <f>VLOOKUP(E372,RNR!$D$2:$E$13,2)</f>
        <v>Nov</v>
      </c>
      <c r="G372" s="88">
        <f>+'Ark1'!Q4568</f>
        <v>0</v>
      </c>
      <c r="H372" s="89">
        <f>+'Ark1'!R4568</f>
        <v>0</v>
      </c>
      <c r="I372" s="88" t="str">
        <f>IF(H372=0,"",'Ark1'!S4568)</f>
        <v/>
      </c>
      <c r="J372" s="251"/>
      <c r="K372" s="171" t="str">
        <f>IF(H372=0,"",100*H372/Måned!$G32)</f>
        <v/>
      </c>
      <c r="L372" s="251"/>
      <c r="M372" s="171" t="str">
        <f>+IF(H372=0,"",'Ark1'!AA4568)</f>
        <v/>
      </c>
      <c r="N372" s="171">
        <f>+IF(I372=0,"",'Ark1'!AB4568)</f>
        <v>0</v>
      </c>
      <c r="O372" s="246" t="str">
        <f>IF(H372=0,"",'Ark1'!W4568)</f>
        <v/>
      </c>
      <c r="P372" s="171" t="str">
        <f>IF(H372=0,"",'Ark1'!X4568)</f>
        <v/>
      </c>
      <c r="Q372" s="245"/>
      <c r="R372" s="171" t="str">
        <f>IF(H372=0,"",'Ark1'!AA4568)</f>
        <v/>
      </c>
      <c r="S372" s="171" t="str">
        <f>IF(H372=0,"",'Ark1'!AB4568)</f>
        <v/>
      </c>
      <c r="T372" s="171" t="str">
        <f>IF(H372=0,"",'Ark1'!AC4568)</f>
        <v/>
      </c>
      <c r="U372" s="82"/>
      <c r="V372" s="89" t="str">
        <f t="shared" si="29"/>
        <v/>
      </c>
      <c r="W372" s="171">
        <f>+'Ark1'!V4568</f>
        <v>0</v>
      </c>
      <c r="X372" s="251"/>
    </row>
    <row r="373" spans="1:38" ht="15.6">
      <c r="A373" s="251"/>
      <c r="B373" s="197">
        <f>+'Ark1'!C4569</f>
        <v>2023</v>
      </c>
      <c r="C373" s="197">
        <f>+'Ark1'!J4569</f>
        <v>141</v>
      </c>
      <c r="D373" s="197" t="str">
        <f>VLOOKUP(C373,RNR!$A$1:$B$29,2)</f>
        <v>Ølen</v>
      </c>
      <c r="E373" s="197">
        <f>+'Ark1'!D4569</f>
        <v>12</v>
      </c>
      <c r="F373" s="197" t="str">
        <f>VLOOKUP(E373,RNR!$D$2:$E$13,2)</f>
        <v>Des</v>
      </c>
      <c r="G373" s="88">
        <f>+'Ark1'!Q4569</f>
        <v>0</v>
      </c>
      <c r="H373" s="89">
        <f>+'Ark1'!R4569</f>
        <v>0</v>
      </c>
      <c r="I373" s="88" t="str">
        <f>IF(H373=0,"",'Ark1'!S4569)</f>
        <v/>
      </c>
      <c r="J373" s="251"/>
      <c r="K373" s="171" t="str">
        <f>IF(H373=0,"",100*H373/Måned!$G33)</f>
        <v/>
      </c>
      <c r="L373" s="251"/>
      <c r="M373" s="171" t="str">
        <f>+IF(H373=0,"",'Ark1'!AA4569)</f>
        <v/>
      </c>
      <c r="N373" s="171">
        <f>+IF(I373=0,"",'Ark1'!AB4569)</f>
        <v>0</v>
      </c>
      <c r="O373" s="246" t="str">
        <f>IF(H373=0,"",'Ark1'!W4569)</f>
        <v/>
      </c>
      <c r="P373" s="171" t="str">
        <f>IF(H373=0,"",'Ark1'!X4569)</f>
        <v/>
      </c>
      <c r="Q373" s="245"/>
      <c r="R373" s="171" t="str">
        <f>IF(H373=0,"",'Ark1'!AA4569)</f>
        <v/>
      </c>
      <c r="S373" s="171" t="str">
        <f>IF(H373=0,"",'Ark1'!AB4569)</f>
        <v/>
      </c>
      <c r="T373" s="171" t="str">
        <f>IF(H373=0,"",'Ark1'!AC4569)</f>
        <v/>
      </c>
      <c r="U373" s="82"/>
      <c r="V373" s="89" t="str">
        <f t="shared" si="29"/>
        <v/>
      </c>
      <c r="W373" s="171">
        <f>+'Ark1'!V4569</f>
        <v>0</v>
      </c>
      <c r="X373" s="251"/>
    </row>
    <row r="374" spans="1:38">
      <c r="A374" s="251"/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2"/>
      <c r="X374" s="251"/>
    </row>
    <row r="375" spans="1:38" ht="15.6">
      <c r="A375" s="251"/>
      <c r="B375" s="197">
        <f>+'Ark1'!C4570</f>
        <v>2023</v>
      </c>
      <c r="C375" s="197">
        <f>+'Ark1'!J4570</f>
        <v>143</v>
      </c>
      <c r="D375" s="197" t="str">
        <f>VLOOKUP(C375,RNR!$A$1:$B$29,2)</f>
        <v>Nordfjord</v>
      </c>
      <c r="E375" s="197">
        <f>+'Ark1'!D4570</f>
        <v>1</v>
      </c>
      <c r="F375" s="197" t="str">
        <f>VLOOKUP(E375,RNR!$D$2:$E$13,2)</f>
        <v>Jan</v>
      </c>
      <c r="G375" s="88">
        <f>+'Ark1'!Q4570</f>
        <v>3</v>
      </c>
      <c r="H375" s="89">
        <f>+'Ark1'!R4570</f>
        <v>12</v>
      </c>
      <c r="I375" s="88">
        <f>IF(H375=0,"",'Ark1'!S4570)</f>
        <v>12</v>
      </c>
      <c r="J375" s="251"/>
      <c r="K375" s="171" t="e">
        <f>IF(H375=0,"",100*H375/Måned!$G34)</f>
        <v>#DIV/0!</v>
      </c>
      <c r="L375" s="251"/>
      <c r="M375" s="171">
        <f>+IF(H375=0,"",'Ark1'!AA4570)</f>
        <v>24.252472668896139</v>
      </c>
      <c r="N375" s="171">
        <f>+IF(I375=0,"",'Ark1'!AB4570)</f>
        <v>4.1998677227846928</v>
      </c>
      <c r="O375" s="246">
        <f>IF(H375=0,"",'Ark1'!W4570)</f>
        <v>57.83333333333335</v>
      </c>
      <c r="P375" s="171">
        <f>IF(H375=0,"",'Ark1'!X4570)</f>
        <v>192.84037558685435</v>
      </c>
      <c r="Q375" s="245"/>
      <c r="R375" s="171">
        <f>IF(H375=0,"",'Ark1'!AA4570)</f>
        <v>24.252472668896139</v>
      </c>
      <c r="S375" s="171">
        <f>IF(H375=0,"",'Ark1'!AB4570)</f>
        <v>4.1998677227846928</v>
      </c>
      <c r="T375" s="171">
        <f>IF(H375=0,"",'Ark1'!AC4570)</f>
        <v>-45.260815363610611</v>
      </c>
      <c r="U375" s="82"/>
      <c r="V375" s="89">
        <f t="shared" ref="V375:V386" si="30">+(IF(H375=0,"",I375/G375))</f>
        <v>4</v>
      </c>
      <c r="W375" s="171">
        <f>+'Ark1'!V4570</f>
        <v>5.75</v>
      </c>
      <c r="X375" s="251"/>
    </row>
    <row r="376" spans="1:38" ht="15.6">
      <c r="A376" s="251"/>
      <c r="B376" s="197">
        <f>+'Ark1'!C4571</f>
        <v>2023</v>
      </c>
      <c r="C376" s="197">
        <f>+'Ark1'!J4571</f>
        <v>143</v>
      </c>
      <c r="D376" s="197" t="str">
        <f>VLOOKUP(C376,RNR!$A$1:$B$29,2)</f>
        <v>Nordfjord</v>
      </c>
      <c r="E376" s="197">
        <f>+'Ark1'!D4571</f>
        <v>2</v>
      </c>
      <c r="F376" s="197" t="str">
        <f>VLOOKUP(E376,RNR!$D$2:$E$13,2)</f>
        <v>Feb</v>
      </c>
      <c r="G376" s="88">
        <f>+'Ark1'!Q4571</f>
        <v>3</v>
      </c>
      <c r="H376" s="89">
        <f>+'Ark1'!R4571</f>
        <v>5</v>
      </c>
      <c r="I376" s="88">
        <f>IF(H376=0,"",'Ark1'!S4571)</f>
        <v>5</v>
      </c>
      <c r="J376" s="251"/>
      <c r="K376" s="171">
        <f>IF(H376=0,"",100*H376/Måned!$G23)</f>
        <v>0.30845157310302285</v>
      </c>
      <c r="L376" s="251"/>
      <c r="M376" s="171">
        <f>+IF(H376=0,"",'Ark1'!AA4571)</f>
        <v>33.07261102483438</v>
      </c>
      <c r="N376" s="171">
        <f>+IF(I376=0,"",'Ark1'!AB4571)</f>
        <v>3.8262252939418162</v>
      </c>
      <c r="O376" s="246">
        <f>IF(H376=0,"",'Ark1'!W4571)</f>
        <v>60.6</v>
      </c>
      <c r="P376" s="171">
        <f>IF(H376=0,"",'Ark1'!X4571)</f>
        <v>182.86023835319608</v>
      </c>
      <c r="Q376" s="245"/>
      <c r="R376" s="171">
        <f>IF(H376=0,"",'Ark1'!AA4571)</f>
        <v>33.07261102483438</v>
      </c>
      <c r="S376" s="171">
        <f>IF(H376=0,"",'Ark1'!AB4571)</f>
        <v>3.8262252939418162</v>
      </c>
      <c r="T376" s="171">
        <f>IF(H376=0,"",'Ark1'!AC4571)</f>
        <v>-54.880836434154787</v>
      </c>
      <c r="U376" s="82"/>
      <c r="V376" s="89">
        <f t="shared" si="30"/>
        <v>1.6666666666666667</v>
      </c>
      <c r="W376" s="171">
        <f>+'Ark1'!V4571</f>
        <v>5</v>
      </c>
      <c r="X376" s="251"/>
    </row>
    <row r="377" spans="1:38" ht="15.6">
      <c r="A377" s="251"/>
      <c r="B377" s="197">
        <f>+'Ark1'!C4572</f>
        <v>2023</v>
      </c>
      <c r="C377" s="197">
        <f>+'Ark1'!J4572</f>
        <v>143</v>
      </c>
      <c r="D377" s="197" t="str">
        <f>VLOOKUP(C377,RNR!$A$1:$B$29,2)</f>
        <v>Nordfjord</v>
      </c>
      <c r="E377" s="197">
        <f>+'Ark1'!D4572</f>
        <v>3</v>
      </c>
      <c r="F377" s="197" t="str">
        <f>VLOOKUP(E377,RNR!$D$2:$E$13,2)</f>
        <v>Mar</v>
      </c>
      <c r="G377" s="88">
        <f>+'Ark1'!Q4572</f>
        <v>5</v>
      </c>
      <c r="H377" s="89">
        <f>+'Ark1'!R4572</f>
        <v>19</v>
      </c>
      <c r="I377" s="88">
        <f>IF(H377=0,"",'Ark1'!S4572)</f>
        <v>19</v>
      </c>
      <c r="J377" s="251"/>
      <c r="K377" s="171">
        <f>IF(H377=0,"",100*H377/Måned!$G24)</f>
        <v>1.3991163475699557</v>
      </c>
      <c r="L377" s="251"/>
      <c r="M377" s="171">
        <f>+IF(H377=0,"",'Ark1'!AA4572)</f>
        <v>29.530490370053837</v>
      </c>
      <c r="N377" s="171">
        <f>+IF(I377=0,"",'Ark1'!AB4572)</f>
        <v>4.1781651130503246</v>
      </c>
      <c r="O377" s="246">
        <f>IF(H377=0,"",'Ark1'!W4572)</f>
        <v>61.73684210526315</v>
      </c>
      <c r="P377" s="171">
        <f>IF(H377=0,"",'Ark1'!X4572)</f>
        <v>166.46518788846438</v>
      </c>
      <c r="Q377" s="245"/>
      <c r="R377" s="171">
        <f>IF(H377=0,"",'Ark1'!AA4572)</f>
        <v>29.530490370053837</v>
      </c>
      <c r="S377" s="171">
        <f>IF(H377=0,"",'Ark1'!AB4572)</f>
        <v>4.1781651130503246</v>
      </c>
      <c r="T377" s="171">
        <f>IF(H377=0,"",'Ark1'!AC4572)</f>
        <v>-73.347111708570253</v>
      </c>
      <c r="U377" s="82"/>
      <c r="V377" s="89">
        <f t="shared" si="30"/>
        <v>3.8</v>
      </c>
      <c r="W377" s="171">
        <f>+'Ark1'!V4572</f>
        <v>3.3684210526315783</v>
      </c>
      <c r="X377" s="251"/>
    </row>
    <row r="378" spans="1:38" ht="15.6">
      <c r="A378" s="251"/>
      <c r="B378" s="197">
        <f>+'Ark1'!C4573</f>
        <v>2023</v>
      </c>
      <c r="C378" s="197">
        <f>+'Ark1'!J4573</f>
        <v>143</v>
      </c>
      <c r="D378" s="197" t="str">
        <f>VLOOKUP(C378,RNR!$A$1:$B$29,2)</f>
        <v>Nordfjord</v>
      </c>
      <c r="E378" s="197">
        <f>+'Ark1'!D4573</f>
        <v>4</v>
      </c>
      <c r="F378" s="197" t="str">
        <f>VLOOKUP(E378,RNR!$D$2:$E$13,2)</f>
        <v>Apr</v>
      </c>
      <c r="G378" s="88">
        <f>+'Ark1'!Q4573</f>
        <v>3</v>
      </c>
      <c r="H378" s="89">
        <f>+'Ark1'!R4573</f>
        <v>4</v>
      </c>
      <c r="I378" s="88">
        <f>IF(H378=0,"",'Ark1'!S4573)</f>
        <v>4</v>
      </c>
      <c r="J378" s="251"/>
      <c r="K378" s="171">
        <f>IF(H378=0,"",100*H378/Måned!$G25)</f>
        <v>0.24009603841536614</v>
      </c>
      <c r="L378" s="251"/>
      <c r="M378" s="171">
        <f>+IF(H378=0,"",'Ark1'!AA4573)</f>
        <v>28.070658613577297</v>
      </c>
      <c r="N378" s="171">
        <f>+IF(I378=0,"",'Ark1'!AB4573)</f>
        <v>5.3560713214071356</v>
      </c>
      <c r="O378" s="246">
        <f>IF(H378=0,"",'Ark1'!W4573)</f>
        <v>54.75</v>
      </c>
      <c r="P378" s="171">
        <f>IF(H378=0,"",'Ark1'!X4573)</f>
        <v>174.34994582881899</v>
      </c>
      <c r="Q378" s="245"/>
      <c r="R378" s="171">
        <f>IF(H378=0,"",'Ark1'!AA4573)</f>
        <v>28.070658613577297</v>
      </c>
      <c r="S378" s="171">
        <f>IF(H378=0,"",'Ark1'!AB4573)</f>
        <v>5.3560713214071356</v>
      </c>
      <c r="T378" s="171">
        <f>IF(H378=0,"",'Ark1'!AC4573)</f>
        <v>-97.286503728657038</v>
      </c>
      <c r="U378" s="82"/>
      <c r="V378" s="89">
        <f t="shared" si="30"/>
        <v>1.3333333333333333</v>
      </c>
      <c r="W378" s="171">
        <f>+'Ark1'!V4573</f>
        <v>4.75</v>
      </c>
      <c r="X378" s="251"/>
    </row>
    <row r="379" spans="1:38" ht="15.6">
      <c r="A379" s="251"/>
      <c r="B379" s="197">
        <f>+'Ark1'!C4574</f>
        <v>2023</v>
      </c>
      <c r="C379" s="197">
        <f>+'Ark1'!J4574</f>
        <v>143</v>
      </c>
      <c r="D379" s="197" t="str">
        <f>VLOOKUP(C379,RNR!$A$1:$B$29,2)</f>
        <v>Nordfjord</v>
      </c>
      <c r="E379" s="197">
        <f>+'Ark1'!D4574</f>
        <v>5</v>
      </c>
      <c r="F379" s="197" t="str">
        <f>VLOOKUP(E379,RNR!$D$2:$E$13,2)</f>
        <v>Mai</v>
      </c>
      <c r="G379" s="88">
        <f>+'Ark1'!Q4574</f>
        <v>0</v>
      </c>
      <c r="H379" s="89">
        <f>+'Ark1'!R4574</f>
        <v>0</v>
      </c>
      <c r="I379" s="88" t="str">
        <f>IF(H379=0,"",'Ark1'!S4574)</f>
        <v/>
      </c>
      <c r="J379" s="251"/>
      <c r="K379" s="171" t="str">
        <f>IF(H379=0,"",100*H379/Måned!$G26)</f>
        <v/>
      </c>
      <c r="L379" s="251"/>
      <c r="M379" s="171" t="str">
        <f>+IF(H379=0,"",'Ark1'!AA4574)</f>
        <v/>
      </c>
      <c r="N379" s="171">
        <f>+IF(I379=0,"",'Ark1'!AB4574)</f>
        <v>0</v>
      </c>
      <c r="O379" s="246" t="str">
        <f>IF(H379=0,"",'Ark1'!W4574)</f>
        <v/>
      </c>
      <c r="P379" s="171" t="str">
        <f>IF(H379=0,"",'Ark1'!X4574)</f>
        <v/>
      </c>
      <c r="Q379" s="245"/>
      <c r="R379" s="171" t="str">
        <f>IF(H379=0,"",'Ark1'!AA4574)</f>
        <v/>
      </c>
      <c r="S379" s="171" t="str">
        <f>IF(H379=0,"",'Ark1'!AB4574)</f>
        <v/>
      </c>
      <c r="T379" s="171" t="str">
        <f>IF(H379=0,"",'Ark1'!AC4574)</f>
        <v/>
      </c>
      <c r="U379" s="82"/>
      <c r="V379" s="89" t="str">
        <f t="shared" si="30"/>
        <v/>
      </c>
      <c r="W379" s="171">
        <f>+'Ark1'!V4574</f>
        <v>0</v>
      </c>
      <c r="X379" s="251"/>
    </row>
    <row r="380" spans="1:38" ht="15.6">
      <c r="A380" s="251"/>
      <c r="B380" s="197">
        <f>+'Ark1'!C4575</f>
        <v>2023</v>
      </c>
      <c r="C380" s="197">
        <f>+'Ark1'!J4575</f>
        <v>143</v>
      </c>
      <c r="D380" s="197" t="str">
        <f>VLOOKUP(C380,RNR!$A$1:$B$29,2)</f>
        <v>Nordfjord</v>
      </c>
      <c r="E380" s="197">
        <f>+'Ark1'!D4575</f>
        <v>6</v>
      </c>
      <c r="F380" s="197" t="str">
        <f>VLOOKUP(E380,RNR!$D$2:$E$13,2)</f>
        <v>Jun</v>
      </c>
      <c r="G380" s="88">
        <f>+'Ark1'!Q4575</f>
        <v>0</v>
      </c>
      <c r="H380" s="89">
        <f>+'Ark1'!R4575</f>
        <v>0</v>
      </c>
      <c r="I380" s="88" t="str">
        <f>IF(H380=0,"",'Ark1'!S4575)</f>
        <v/>
      </c>
      <c r="J380" s="251"/>
      <c r="K380" s="171" t="str">
        <f>IF(H380=0,"",100*H380/Måned!$G27)</f>
        <v/>
      </c>
      <c r="L380" s="251"/>
      <c r="M380" s="171" t="str">
        <f>+IF(H380=0,"",'Ark1'!AA4575)</f>
        <v/>
      </c>
      <c r="N380" s="171">
        <f>+IF(I380=0,"",'Ark1'!AB4575)</f>
        <v>0</v>
      </c>
      <c r="O380" s="246" t="str">
        <f>IF(H380=0,"",'Ark1'!W4575)</f>
        <v/>
      </c>
      <c r="P380" s="171" t="str">
        <f>IF(H380=0,"",'Ark1'!X4575)</f>
        <v/>
      </c>
      <c r="Q380" s="245"/>
      <c r="R380" s="171" t="str">
        <f>IF(H380=0,"",'Ark1'!AA4575)</f>
        <v/>
      </c>
      <c r="S380" s="171" t="str">
        <f>IF(H380=0,"",'Ark1'!AB4575)</f>
        <v/>
      </c>
      <c r="T380" s="171" t="str">
        <f>IF(H380=0,"",'Ark1'!AC4575)</f>
        <v/>
      </c>
      <c r="U380" s="82"/>
      <c r="V380" s="89" t="str">
        <f t="shared" si="30"/>
        <v/>
      </c>
      <c r="W380" s="171">
        <f>+'Ark1'!V4575</f>
        <v>0</v>
      </c>
      <c r="X380" s="251"/>
    </row>
    <row r="381" spans="1:38" ht="15.6">
      <c r="A381" s="251"/>
      <c r="B381" s="197">
        <f>+'Ark1'!C4576</f>
        <v>2023</v>
      </c>
      <c r="C381" s="197">
        <f>+'Ark1'!J4576</f>
        <v>143</v>
      </c>
      <c r="D381" s="197" t="str">
        <f>VLOOKUP(C381,RNR!$A$1:$B$29,2)</f>
        <v>Nordfjord</v>
      </c>
      <c r="E381" s="197">
        <f>+'Ark1'!D4576</f>
        <v>7</v>
      </c>
      <c r="F381" s="197" t="str">
        <f>VLOOKUP(E381,RNR!$D$2:$E$13,2)</f>
        <v>Jul</v>
      </c>
      <c r="G381" s="88">
        <f>+'Ark1'!Q4576</f>
        <v>0</v>
      </c>
      <c r="H381" s="89">
        <f>+'Ark1'!R4576</f>
        <v>0</v>
      </c>
      <c r="I381" s="88" t="str">
        <f>IF(H381=0,"",'Ark1'!S4576)</f>
        <v/>
      </c>
      <c r="J381" s="251"/>
      <c r="K381" s="171" t="str">
        <f>IF(H381=0,"",100*H381/Måned!$G28)</f>
        <v/>
      </c>
      <c r="L381" s="251"/>
      <c r="M381" s="171" t="str">
        <f>+IF(H381=0,"",'Ark1'!AA4576)</f>
        <v/>
      </c>
      <c r="N381" s="171">
        <f>+IF(I381=0,"",'Ark1'!AB4576)</f>
        <v>0</v>
      </c>
      <c r="O381" s="246" t="str">
        <f>IF(H381=0,"",'Ark1'!W4576)</f>
        <v/>
      </c>
      <c r="P381" s="171" t="str">
        <f>IF(H381=0,"",'Ark1'!X4576)</f>
        <v/>
      </c>
      <c r="Q381" s="245"/>
      <c r="R381" s="171" t="str">
        <f>IF(H381=0,"",'Ark1'!AA4576)</f>
        <v/>
      </c>
      <c r="S381" s="171" t="str">
        <f>IF(H381=0,"",'Ark1'!AB4576)</f>
        <v/>
      </c>
      <c r="T381" s="171" t="str">
        <f>IF(H381=0,"",'Ark1'!AC4576)</f>
        <v/>
      </c>
      <c r="U381" s="82"/>
      <c r="V381" s="89" t="str">
        <f t="shared" si="30"/>
        <v/>
      </c>
      <c r="W381" s="171">
        <f>+'Ark1'!V4576</f>
        <v>0</v>
      </c>
      <c r="X381" s="251"/>
    </row>
    <row r="382" spans="1:38" ht="15.6">
      <c r="A382" s="251"/>
      <c r="B382" s="197">
        <f>+'Ark1'!C4577</f>
        <v>2023</v>
      </c>
      <c r="C382" s="197">
        <f>+'Ark1'!J4577</f>
        <v>143</v>
      </c>
      <c r="D382" s="197" t="str">
        <f>VLOOKUP(C382,RNR!$A$1:$B$29,2)</f>
        <v>Nordfjord</v>
      </c>
      <c r="E382" s="197">
        <f>+'Ark1'!D4577</f>
        <v>8</v>
      </c>
      <c r="F382" s="197" t="str">
        <f>VLOOKUP(E382,RNR!$D$2:$E$13,2)</f>
        <v>Aug</v>
      </c>
      <c r="G382" s="88">
        <f>+'Ark1'!Q4577</f>
        <v>0</v>
      </c>
      <c r="H382" s="89">
        <f>+'Ark1'!R4577</f>
        <v>0</v>
      </c>
      <c r="I382" s="88" t="str">
        <f>IF(H382=0,"",'Ark1'!S4577)</f>
        <v/>
      </c>
      <c r="J382" s="251"/>
      <c r="K382" s="171" t="str">
        <f>IF(H382=0,"",100*H382/Måned!$G29)</f>
        <v/>
      </c>
      <c r="L382" s="251"/>
      <c r="M382" s="171" t="str">
        <f>+IF(H382=0,"",'Ark1'!AA4577)</f>
        <v/>
      </c>
      <c r="N382" s="171">
        <f>+IF(I382=0,"",'Ark1'!AB4577)</f>
        <v>0</v>
      </c>
      <c r="O382" s="246" t="str">
        <f>IF(H382=0,"",'Ark1'!W4577)</f>
        <v/>
      </c>
      <c r="P382" s="171" t="str">
        <f>IF(H382=0,"",'Ark1'!X4577)</f>
        <v/>
      </c>
      <c r="Q382" s="245"/>
      <c r="R382" s="171" t="str">
        <f>IF(H382=0,"",'Ark1'!AA4577)</f>
        <v/>
      </c>
      <c r="S382" s="171" t="str">
        <f>IF(H382=0,"",'Ark1'!AB4577)</f>
        <v/>
      </c>
      <c r="T382" s="171" t="str">
        <f>IF(H382=0,"",'Ark1'!AC4577)</f>
        <v/>
      </c>
      <c r="U382" s="82"/>
      <c r="V382" s="89" t="str">
        <f t="shared" si="30"/>
        <v/>
      </c>
      <c r="W382" s="171">
        <f>+'Ark1'!V4577</f>
        <v>0</v>
      </c>
      <c r="X382" s="251"/>
    </row>
    <row r="383" spans="1:38" ht="15.6">
      <c r="A383" s="251"/>
      <c r="B383" s="197">
        <f>+'Ark1'!C4578</f>
        <v>2023</v>
      </c>
      <c r="C383" s="197">
        <f>+'Ark1'!J4578</f>
        <v>143</v>
      </c>
      <c r="D383" s="197" t="str">
        <f>VLOOKUP(C383,RNR!$A$1:$B$29,2)</f>
        <v>Nordfjord</v>
      </c>
      <c r="E383" s="197">
        <f>+'Ark1'!D4578</f>
        <v>9</v>
      </c>
      <c r="F383" s="197" t="str">
        <f>VLOOKUP(E383,RNR!$D$2:$E$13,2)</f>
        <v>Sep</v>
      </c>
      <c r="G383" s="88">
        <f>+'Ark1'!Q4578</f>
        <v>0</v>
      </c>
      <c r="H383" s="89">
        <f>+'Ark1'!R4578</f>
        <v>0</v>
      </c>
      <c r="I383" s="88" t="str">
        <f>IF(H383=0,"",'Ark1'!S4578)</f>
        <v/>
      </c>
      <c r="J383" s="251"/>
      <c r="K383" s="171" t="str">
        <f>IF(H383=0,"",100*H383/Måned!$G30)</f>
        <v/>
      </c>
      <c r="L383" s="251"/>
      <c r="M383" s="171" t="str">
        <f>+IF(H383=0,"",'Ark1'!AA4578)</f>
        <v/>
      </c>
      <c r="N383" s="171">
        <f>+IF(I383=0,"",'Ark1'!AB4578)</f>
        <v>0</v>
      </c>
      <c r="O383" s="246" t="str">
        <f>IF(H383=0,"",'Ark1'!W4578)</f>
        <v/>
      </c>
      <c r="P383" s="171" t="str">
        <f>IF(H383=0,"",'Ark1'!X4578)</f>
        <v/>
      </c>
      <c r="Q383" s="245"/>
      <c r="R383" s="171" t="str">
        <f>IF(H383=0,"",'Ark1'!AA4578)</f>
        <v/>
      </c>
      <c r="S383" s="171" t="str">
        <f>IF(H383=0,"",'Ark1'!AB4578)</f>
        <v/>
      </c>
      <c r="T383" s="171" t="str">
        <f>IF(H383=0,"",'Ark1'!AC4578)</f>
        <v/>
      </c>
      <c r="U383" s="82"/>
      <c r="V383" s="89" t="str">
        <f t="shared" si="30"/>
        <v/>
      </c>
      <c r="W383" s="171">
        <f>+'Ark1'!V4578</f>
        <v>0</v>
      </c>
      <c r="X383" s="251"/>
      <c r="Y383" s="248"/>
      <c r="AB383" s="225"/>
      <c r="AJ383" s="249"/>
      <c r="AK383" s="87"/>
      <c r="AL383" s="87"/>
    </row>
    <row r="384" spans="1:38" ht="15.6">
      <c r="A384" s="251"/>
      <c r="B384" s="197">
        <f>+'Ark1'!C4579</f>
        <v>2023</v>
      </c>
      <c r="C384" s="197">
        <f>+'Ark1'!J4579</f>
        <v>143</v>
      </c>
      <c r="D384" s="197" t="str">
        <f>VLOOKUP(C384,RNR!$A$1:$B$29,2)</f>
        <v>Nordfjord</v>
      </c>
      <c r="E384" s="197">
        <f>+'Ark1'!D4579</f>
        <v>10</v>
      </c>
      <c r="F384" s="197" t="str">
        <f>VLOOKUP(E384,RNR!$D$2:$E$13,2)</f>
        <v>Okt</v>
      </c>
      <c r="G384" s="88">
        <f>+'Ark1'!Q4579</f>
        <v>0</v>
      </c>
      <c r="H384" s="89">
        <f>+'Ark1'!R4579</f>
        <v>0</v>
      </c>
      <c r="I384" s="88" t="str">
        <f>IF(H384=0,"",'Ark1'!S4579)</f>
        <v/>
      </c>
      <c r="J384" s="251"/>
      <c r="K384" s="171" t="str">
        <f>IF(H384=0,"",100*H384/Måned!$G31)</f>
        <v/>
      </c>
      <c r="L384" s="251"/>
      <c r="M384" s="171" t="str">
        <f>+IF(H384=0,"",'Ark1'!AA4579)</f>
        <v/>
      </c>
      <c r="N384" s="171">
        <f>+IF(I384=0,"",'Ark1'!AB4579)</f>
        <v>0</v>
      </c>
      <c r="O384" s="246" t="str">
        <f>IF(H384=0,"",'Ark1'!W4579)</f>
        <v/>
      </c>
      <c r="P384" s="171" t="str">
        <f>IF(H384=0,"",'Ark1'!X4579)</f>
        <v/>
      </c>
      <c r="Q384" s="245"/>
      <c r="R384" s="171" t="str">
        <f>IF(H384=0,"",'Ark1'!AA4579)</f>
        <v/>
      </c>
      <c r="S384" s="171" t="str">
        <f>IF(H384=0,"",'Ark1'!AB4579)</f>
        <v/>
      </c>
      <c r="T384" s="171" t="str">
        <f>IF(H384=0,"",'Ark1'!AC4579)</f>
        <v/>
      </c>
      <c r="U384" s="82"/>
      <c r="V384" s="89" t="str">
        <f t="shared" si="30"/>
        <v/>
      </c>
      <c r="W384" s="171">
        <f>+'Ark1'!V4579</f>
        <v>0</v>
      </c>
      <c r="X384" s="251"/>
    </row>
    <row r="385" spans="1:38" ht="15.6">
      <c r="A385" s="251"/>
      <c r="B385" s="197">
        <f>+'Ark1'!C4580</f>
        <v>2023</v>
      </c>
      <c r="C385" s="197">
        <f>+'Ark1'!J4580</f>
        <v>143</v>
      </c>
      <c r="D385" s="197" t="str">
        <f>VLOOKUP(C385,RNR!$A$1:$B$29,2)</f>
        <v>Nordfjord</v>
      </c>
      <c r="E385" s="197">
        <f>+'Ark1'!D4580</f>
        <v>11</v>
      </c>
      <c r="F385" s="197" t="str">
        <f>VLOOKUP(E385,RNR!$D$2:$E$13,2)</f>
        <v>Nov</v>
      </c>
      <c r="G385" s="88">
        <f>+'Ark1'!Q4580</f>
        <v>0</v>
      </c>
      <c r="H385" s="89">
        <f>+'Ark1'!R4580</f>
        <v>0</v>
      </c>
      <c r="I385" s="88" t="str">
        <f>IF(H385=0,"",'Ark1'!S4580)</f>
        <v/>
      </c>
      <c r="J385" s="251"/>
      <c r="K385" s="171" t="str">
        <f>IF(H385=0,"",100*H385/Måned!$G32)</f>
        <v/>
      </c>
      <c r="L385" s="251"/>
      <c r="M385" s="171" t="str">
        <f>+IF(H385=0,"",'Ark1'!AA4580)</f>
        <v/>
      </c>
      <c r="N385" s="171">
        <f>+IF(I385=0,"",'Ark1'!AB4580)</f>
        <v>0</v>
      </c>
      <c r="O385" s="246" t="str">
        <f>IF(H385=0,"",'Ark1'!W4580)</f>
        <v/>
      </c>
      <c r="P385" s="171" t="str">
        <f>IF(H385=0,"",'Ark1'!X4580)</f>
        <v/>
      </c>
      <c r="Q385" s="245"/>
      <c r="R385" s="171" t="str">
        <f>IF(H385=0,"",'Ark1'!AA4580)</f>
        <v/>
      </c>
      <c r="S385" s="171" t="str">
        <f>IF(H385=0,"",'Ark1'!AB4580)</f>
        <v/>
      </c>
      <c r="T385" s="171" t="str">
        <f>IF(H385=0,"",'Ark1'!AC4580)</f>
        <v/>
      </c>
      <c r="U385" s="82"/>
      <c r="V385" s="89" t="str">
        <f t="shared" si="30"/>
        <v/>
      </c>
      <c r="W385" s="171">
        <f>+'Ark1'!V4580</f>
        <v>0</v>
      </c>
      <c r="X385" s="251"/>
    </row>
    <row r="386" spans="1:38" ht="15.6">
      <c r="A386" s="251"/>
      <c r="B386" s="197">
        <f>+'Ark1'!C4581</f>
        <v>2023</v>
      </c>
      <c r="C386" s="197">
        <f>+'Ark1'!J4581</f>
        <v>143</v>
      </c>
      <c r="D386" s="197" t="str">
        <f>VLOOKUP(C386,RNR!$A$1:$B$29,2)</f>
        <v>Nordfjord</v>
      </c>
      <c r="E386" s="197">
        <f>+'Ark1'!D4581</f>
        <v>12</v>
      </c>
      <c r="F386" s="197" t="str">
        <f>VLOOKUP(E386,RNR!$D$2:$E$13,2)</f>
        <v>Des</v>
      </c>
      <c r="G386" s="88">
        <f>+'Ark1'!Q4581</f>
        <v>0</v>
      </c>
      <c r="H386" s="89">
        <f>+'Ark1'!R4581</f>
        <v>0</v>
      </c>
      <c r="I386" s="88" t="str">
        <f>IF(H386=0,"",'Ark1'!S4581)</f>
        <v/>
      </c>
      <c r="J386" s="251"/>
      <c r="K386" s="171" t="str">
        <f>IF(H386=0,"",100*H386/Måned!$G33)</f>
        <v/>
      </c>
      <c r="L386" s="251"/>
      <c r="M386" s="171" t="str">
        <f>+IF(H386=0,"",'Ark1'!AA4581)</f>
        <v/>
      </c>
      <c r="N386" s="171">
        <f>+IF(I386=0,"",'Ark1'!AB4581)</f>
        <v>0</v>
      </c>
      <c r="O386" s="246" t="str">
        <f>IF(H386=0,"",'Ark1'!W4581)</f>
        <v/>
      </c>
      <c r="P386" s="171" t="str">
        <f>IF(H386=0,"",'Ark1'!X4581)</f>
        <v/>
      </c>
      <c r="Q386" s="245"/>
      <c r="R386" s="171" t="str">
        <f>IF(H386=0,"",'Ark1'!AA4581)</f>
        <v/>
      </c>
      <c r="S386" s="171" t="str">
        <f>IF(H386=0,"",'Ark1'!AB4581)</f>
        <v/>
      </c>
      <c r="T386" s="171" t="str">
        <f>IF(H386=0,"",'Ark1'!AC4581)</f>
        <v/>
      </c>
      <c r="U386" s="82"/>
      <c r="V386" s="89" t="str">
        <f t="shared" si="30"/>
        <v/>
      </c>
      <c r="W386" s="171">
        <f>+'Ark1'!V4581</f>
        <v>0</v>
      </c>
      <c r="X386" s="251"/>
    </row>
    <row r="387" spans="1:38">
      <c r="A387" s="251"/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2"/>
      <c r="X387" s="251"/>
    </row>
    <row r="388" spans="1:38" ht="15.6">
      <c r="A388" s="251"/>
      <c r="B388" s="197">
        <f>+'Ark1'!C4582</f>
        <v>2023</v>
      </c>
      <c r="C388" s="197">
        <f>+'Ark1'!J4582</f>
        <v>147</v>
      </c>
      <c r="D388" s="197" t="str">
        <f>VLOOKUP(C388,RNR!$A$1:$B$29,2)</f>
        <v>Midt-Norge</v>
      </c>
      <c r="E388" s="197">
        <f>+'Ark1'!D4582</f>
        <v>1</v>
      </c>
      <c r="F388" s="197" t="str">
        <f>VLOOKUP(E388,RNR!$D$2:$E$13,2)</f>
        <v>Jan</v>
      </c>
      <c r="G388" s="88">
        <f>+'Ark1'!Q4582</f>
        <v>18</v>
      </c>
      <c r="H388" s="89">
        <f>+'Ark1'!R4582</f>
        <v>305</v>
      </c>
      <c r="I388" s="88">
        <f>IF(H388=0,"",'Ark1'!S4582)</f>
        <v>305</v>
      </c>
      <c r="J388" s="251"/>
      <c r="K388" s="171" t="e">
        <f>IF(H388=0,"",100*H388/Måned!$G34)</f>
        <v>#DIV/0!</v>
      </c>
      <c r="L388" s="251"/>
      <c r="M388" s="171">
        <f>+IF(H388=0,"",'Ark1'!AA4582)</f>
        <v>26.042708218046119</v>
      </c>
      <c r="N388" s="171">
        <f>+IF(I388=0,"",'Ark1'!AB4582)</f>
        <v>3.722797421242853</v>
      </c>
      <c r="O388" s="246">
        <f>IF(H388=0,"",'Ark1'!W4582)</f>
        <v>60.750819672131151</v>
      </c>
      <c r="P388" s="171">
        <f>IF(H388=0,"",'Ark1'!X4582)</f>
        <v>141.09692201126049</v>
      </c>
      <c r="Q388" s="245"/>
      <c r="R388" s="171">
        <f>IF(H388=0,"",'Ark1'!AA4582)</f>
        <v>26.042708218046119</v>
      </c>
      <c r="S388" s="171">
        <f>IF(H388=0,"",'Ark1'!AB4582)</f>
        <v>3.722797421242853</v>
      </c>
      <c r="T388" s="171">
        <f>IF(H388=0,"",'Ark1'!AC4582)</f>
        <v>-53.094982018769393</v>
      </c>
      <c r="U388" s="82"/>
      <c r="V388" s="89">
        <f t="shared" ref="V388:V399" si="31">+(IF(H388=0,"",I388/G388))</f>
        <v>16.944444444444443</v>
      </c>
      <c r="W388" s="171">
        <f>+'Ark1'!V4582</f>
        <v>3.5606557377049191</v>
      </c>
      <c r="X388" s="251"/>
    </row>
    <row r="389" spans="1:38" ht="15.6">
      <c r="A389" s="251"/>
      <c r="B389" s="197">
        <f>+'Ark1'!C4583</f>
        <v>2023</v>
      </c>
      <c r="C389" s="197">
        <f>+'Ark1'!J4583</f>
        <v>147</v>
      </c>
      <c r="D389" s="197" t="str">
        <f>VLOOKUP(C389,RNR!$A$1:$B$29,2)</f>
        <v>Midt-Norge</v>
      </c>
      <c r="E389" s="197">
        <f>+'Ark1'!D4583</f>
        <v>2</v>
      </c>
      <c r="F389" s="197" t="str">
        <f>VLOOKUP(E389,RNR!$D$2:$E$13,2)</f>
        <v>Feb</v>
      </c>
      <c r="G389" s="88">
        <f>+'Ark1'!Q4583</f>
        <v>20</v>
      </c>
      <c r="H389" s="89">
        <f>+'Ark1'!R4583</f>
        <v>236</v>
      </c>
      <c r="I389" s="88">
        <f>IF(H389=0,"",'Ark1'!S4583)</f>
        <v>236</v>
      </c>
      <c r="J389" s="251"/>
      <c r="K389" s="171">
        <f>IF(H389=0,"",100*H389/Måned!$G23)</f>
        <v>14.558914250462678</v>
      </c>
      <c r="L389" s="251"/>
      <c r="M389" s="171">
        <f>+IF(H389=0,"",'Ark1'!AA4583)</f>
        <v>28.903602486155258</v>
      </c>
      <c r="N389" s="171">
        <f>+IF(I389=0,"",'Ark1'!AB4583)</f>
        <v>4.2933662076164367</v>
      </c>
      <c r="O389" s="246">
        <f>IF(H389=0,"",'Ark1'!W4583)</f>
        <v>60.127118644067778</v>
      </c>
      <c r="P389" s="171">
        <f>IF(H389=0,"",'Ark1'!X4583)</f>
        <v>146.16899572139494</v>
      </c>
      <c r="Q389" s="245"/>
      <c r="R389" s="171">
        <f>IF(H389=0,"",'Ark1'!AA4583)</f>
        <v>28.903602486155258</v>
      </c>
      <c r="S389" s="171">
        <f>IF(H389=0,"",'Ark1'!AB4583)</f>
        <v>4.2933662076164367</v>
      </c>
      <c r="T389" s="171">
        <f>IF(H389=0,"",'Ark1'!AC4583)</f>
        <v>-64.818133030873881</v>
      </c>
      <c r="U389" s="82"/>
      <c r="V389" s="89">
        <f t="shared" si="31"/>
        <v>11.8</v>
      </c>
      <c r="W389" s="171">
        <f>+'Ark1'!V4583</f>
        <v>4.1186440677966099</v>
      </c>
      <c r="X389" s="251"/>
    </row>
    <row r="390" spans="1:38" ht="15.6">
      <c r="A390" s="251"/>
      <c r="B390" s="197">
        <f>+'Ark1'!C4584</f>
        <v>2023</v>
      </c>
      <c r="C390" s="197">
        <f>+'Ark1'!J4584</f>
        <v>147</v>
      </c>
      <c r="D390" s="197" t="str">
        <f>VLOOKUP(C390,RNR!$A$1:$B$29,2)</f>
        <v>Midt-Norge</v>
      </c>
      <c r="E390" s="197">
        <f>+'Ark1'!D4584</f>
        <v>3</v>
      </c>
      <c r="F390" s="197" t="str">
        <f>VLOOKUP(E390,RNR!$D$2:$E$13,2)</f>
        <v>Mar</v>
      </c>
      <c r="G390" s="88">
        <f>+'Ark1'!Q4584</f>
        <v>21</v>
      </c>
      <c r="H390" s="89">
        <f>+'Ark1'!R4584</f>
        <v>244</v>
      </c>
      <c r="I390" s="88">
        <f>IF(H390=0,"",'Ark1'!S4584)</f>
        <v>241</v>
      </c>
      <c r="J390" s="251"/>
      <c r="K390" s="171">
        <f>IF(H390=0,"",100*H390/Måned!$G24)</f>
        <v>17.96759941089838</v>
      </c>
      <c r="L390" s="251"/>
      <c r="M390" s="171">
        <f>+IF(H390=0,"",'Ark1'!AA4584)</f>
        <v>25.579589207659659</v>
      </c>
      <c r="N390" s="171">
        <f>+IF(I390=0,"",'Ark1'!AB4584)</f>
        <v>4.1387373950791071</v>
      </c>
      <c r="O390" s="246">
        <f>IF(H390=0,"",'Ark1'!W4584)</f>
        <v>60.477178423236495</v>
      </c>
      <c r="P390" s="171">
        <f>IF(H390=0,"",'Ark1'!X4584)</f>
        <v>142.68422641777519</v>
      </c>
      <c r="Q390" s="245"/>
      <c r="R390" s="171">
        <f>IF(H390=0,"",'Ark1'!AA4584)</f>
        <v>25.579589207659659</v>
      </c>
      <c r="S390" s="171">
        <f>IF(H390=0,"",'Ark1'!AB4584)</f>
        <v>4.1387373950791071</v>
      </c>
      <c r="T390" s="171">
        <f>IF(H390=0,"",'Ark1'!AC4584)</f>
        <v>-58.724717685145883</v>
      </c>
      <c r="U390" s="82"/>
      <c r="V390" s="89">
        <f t="shared" si="31"/>
        <v>11.476190476190476</v>
      </c>
      <c r="W390" s="171">
        <f>+'Ark1'!V4584</f>
        <v>4.2090163934426252</v>
      </c>
      <c r="X390" s="251"/>
    </row>
    <row r="391" spans="1:38" ht="15.6">
      <c r="A391" s="251"/>
      <c r="B391" s="197">
        <f>+'Ark1'!C4585</f>
        <v>2023</v>
      </c>
      <c r="C391" s="197">
        <f>+'Ark1'!J4585</f>
        <v>147</v>
      </c>
      <c r="D391" s="197" t="str">
        <f>VLOOKUP(C391,RNR!$A$1:$B$29,2)</f>
        <v>Midt-Norge</v>
      </c>
      <c r="E391" s="197">
        <f>+'Ark1'!D4585</f>
        <v>4</v>
      </c>
      <c r="F391" s="197" t="str">
        <f>VLOOKUP(E391,RNR!$D$2:$E$13,2)</f>
        <v>Apr</v>
      </c>
      <c r="G391" s="88">
        <f>+'Ark1'!Q4585</f>
        <v>18</v>
      </c>
      <c r="H391" s="89">
        <f>+'Ark1'!R4585</f>
        <v>182</v>
      </c>
      <c r="I391" s="88">
        <f>IF(H391=0,"",'Ark1'!S4585)</f>
        <v>180</v>
      </c>
      <c r="J391" s="251"/>
      <c r="K391" s="171">
        <f>IF(H391=0,"",100*H391/Måned!$G25)</f>
        <v>10.92436974789916</v>
      </c>
      <c r="L391" s="251"/>
      <c r="M391" s="171">
        <f>+IF(H391=0,"",'Ark1'!AA4585)</f>
        <v>23.678228077213319</v>
      </c>
      <c r="N391" s="171">
        <f>+IF(I391=0,"",'Ark1'!AB4585)</f>
        <v>3.2456808907292216</v>
      </c>
      <c r="O391" s="246">
        <f>IF(H391=0,"",'Ark1'!W4585)</f>
        <v>61.43333333333333</v>
      </c>
      <c r="P391" s="171">
        <f>IF(H391=0,"",'Ark1'!X4585)</f>
        <v>139.69437929351258</v>
      </c>
      <c r="Q391" s="245"/>
      <c r="R391" s="171">
        <f>IF(H391=0,"",'Ark1'!AA4585)</f>
        <v>23.678228077213319</v>
      </c>
      <c r="S391" s="171">
        <f>IF(H391=0,"",'Ark1'!AB4585)</f>
        <v>3.2456808907292216</v>
      </c>
      <c r="T391" s="171">
        <f>IF(H391=0,"",'Ark1'!AC4585)</f>
        <v>-54.841094702808839</v>
      </c>
      <c r="U391" s="82"/>
      <c r="V391" s="89">
        <f t="shared" si="31"/>
        <v>10</v>
      </c>
      <c r="W391" s="171">
        <f>+'Ark1'!V4585</f>
        <v>3.434065934065933</v>
      </c>
      <c r="X391" s="251"/>
    </row>
    <row r="392" spans="1:38" ht="15.6">
      <c r="A392" s="251"/>
      <c r="B392" s="197">
        <f>+'Ark1'!C4586</f>
        <v>2023</v>
      </c>
      <c r="C392" s="197">
        <f>+'Ark1'!J4586</f>
        <v>147</v>
      </c>
      <c r="D392" s="197" t="str">
        <f>VLOOKUP(C392,RNR!$A$1:$B$29,2)</f>
        <v>Midt-Norge</v>
      </c>
      <c r="E392" s="197">
        <f>+'Ark1'!D4586</f>
        <v>5</v>
      </c>
      <c r="F392" s="197" t="str">
        <f>VLOOKUP(E392,RNR!$D$2:$E$13,2)</f>
        <v>Mai</v>
      </c>
      <c r="G392" s="88">
        <f>+'Ark1'!Q4586</f>
        <v>0</v>
      </c>
      <c r="H392" s="89">
        <f>+'Ark1'!R4586</f>
        <v>0</v>
      </c>
      <c r="I392" s="88" t="str">
        <f>IF(H392=0,"",'Ark1'!S4586)</f>
        <v/>
      </c>
      <c r="J392" s="251"/>
      <c r="K392" s="171" t="str">
        <f>IF(H392=0,"",100*H392/Måned!$G26)</f>
        <v/>
      </c>
      <c r="L392" s="251"/>
      <c r="M392" s="171" t="str">
        <f>+IF(H392=0,"",'Ark1'!AA4586)</f>
        <v/>
      </c>
      <c r="N392" s="171">
        <f>+IF(I392=0,"",'Ark1'!AB4586)</f>
        <v>0</v>
      </c>
      <c r="O392" s="246" t="str">
        <f>IF(H392=0,"",'Ark1'!W4586)</f>
        <v/>
      </c>
      <c r="P392" s="171" t="str">
        <f>IF(H392=0,"",'Ark1'!X4586)</f>
        <v/>
      </c>
      <c r="Q392" s="245"/>
      <c r="R392" s="171" t="str">
        <f>IF(H392=0,"",'Ark1'!AA4586)</f>
        <v/>
      </c>
      <c r="S392" s="171" t="str">
        <f>IF(H392=0,"",'Ark1'!AB4586)</f>
        <v/>
      </c>
      <c r="T392" s="171" t="str">
        <f>IF(H392=0,"",'Ark1'!AC4586)</f>
        <v/>
      </c>
      <c r="U392" s="82"/>
      <c r="V392" s="89" t="str">
        <f t="shared" si="31"/>
        <v/>
      </c>
      <c r="W392" s="171">
        <f>+'Ark1'!V4586</f>
        <v>0</v>
      </c>
      <c r="X392" s="251"/>
    </row>
    <row r="393" spans="1:38" ht="15.6">
      <c r="A393" s="251"/>
      <c r="B393" s="197">
        <f>+'Ark1'!C4587</f>
        <v>2023</v>
      </c>
      <c r="C393" s="197">
        <f>+'Ark1'!J4587</f>
        <v>147</v>
      </c>
      <c r="D393" s="197" t="str">
        <f>VLOOKUP(C393,RNR!$A$1:$B$29,2)</f>
        <v>Midt-Norge</v>
      </c>
      <c r="E393" s="197">
        <f>+'Ark1'!D4587</f>
        <v>6</v>
      </c>
      <c r="F393" s="197" t="str">
        <f>VLOOKUP(E393,RNR!$D$2:$E$13,2)</f>
        <v>Jun</v>
      </c>
      <c r="G393" s="88">
        <f>+'Ark1'!Q4587</f>
        <v>0</v>
      </c>
      <c r="H393" s="89">
        <f>+'Ark1'!R4587</f>
        <v>0</v>
      </c>
      <c r="I393" s="88" t="str">
        <f>IF(H393=0,"",'Ark1'!S4587)</f>
        <v/>
      </c>
      <c r="J393" s="251"/>
      <c r="K393" s="171" t="str">
        <f>IF(H393=0,"",100*H393/Måned!$G27)</f>
        <v/>
      </c>
      <c r="L393" s="251"/>
      <c r="M393" s="171" t="str">
        <f>+IF(H393=0,"",'Ark1'!AA4587)</f>
        <v/>
      </c>
      <c r="N393" s="171">
        <f>+IF(I393=0,"",'Ark1'!AB4587)</f>
        <v>0</v>
      </c>
      <c r="O393" s="246" t="str">
        <f>IF(H393=0,"",'Ark1'!W4587)</f>
        <v/>
      </c>
      <c r="P393" s="171" t="str">
        <f>IF(H393=0,"",'Ark1'!X4587)</f>
        <v/>
      </c>
      <c r="Q393" s="245"/>
      <c r="R393" s="171" t="str">
        <f>IF(H393=0,"",'Ark1'!AA4587)</f>
        <v/>
      </c>
      <c r="S393" s="171" t="str">
        <f>IF(H393=0,"",'Ark1'!AB4587)</f>
        <v/>
      </c>
      <c r="T393" s="171" t="str">
        <f>IF(H393=0,"",'Ark1'!AC4587)</f>
        <v/>
      </c>
      <c r="U393" s="82"/>
      <c r="V393" s="89" t="str">
        <f t="shared" si="31"/>
        <v/>
      </c>
      <c r="W393" s="171">
        <f>+'Ark1'!V4587</f>
        <v>0</v>
      </c>
      <c r="X393" s="251"/>
    </row>
    <row r="394" spans="1:38" ht="15.6">
      <c r="A394" s="251"/>
      <c r="B394" s="197">
        <f>+'Ark1'!C4588</f>
        <v>2023</v>
      </c>
      <c r="C394" s="197">
        <f>+'Ark1'!J4588</f>
        <v>147</v>
      </c>
      <c r="D394" s="197" t="str">
        <f>VLOOKUP(C394,RNR!$A$1:$B$29,2)</f>
        <v>Midt-Norge</v>
      </c>
      <c r="E394" s="197">
        <f>+'Ark1'!D4588</f>
        <v>7</v>
      </c>
      <c r="F394" s="197" t="str">
        <f>VLOOKUP(E394,RNR!$D$2:$E$13,2)</f>
        <v>Jul</v>
      </c>
      <c r="G394" s="88">
        <f>+'Ark1'!Q4588</f>
        <v>0</v>
      </c>
      <c r="H394" s="89">
        <f>+'Ark1'!R4588</f>
        <v>0</v>
      </c>
      <c r="I394" s="88" t="str">
        <f>IF(H394=0,"",'Ark1'!S4588)</f>
        <v/>
      </c>
      <c r="J394" s="251"/>
      <c r="K394" s="171" t="str">
        <f>IF(H394=0,"",100*H394/Måned!$G28)</f>
        <v/>
      </c>
      <c r="L394" s="251"/>
      <c r="M394" s="171" t="str">
        <f>+IF(H394=0,"",'Ark1'!AA4588)</f>
        <v/>
      </c>
      <c r="N394" s="171">
        <f>+IF(I394=0,"",'Ark1'!AB4588)</f>
        <v>0</v>
      </c>
      <c r="O394" s="246" t="str">
        <f>IF(H394=0,"",'Ark1'!W4588)</f>
        <v/>
      </c>
      <c r="P394" s="171" t="str">
        <f>IF(H394=0,"",'Ark1'!X4588)</f>
        <v/>
      </c>
      <c r="Q394" s="245"/>
      <c r="R394" s="171" t="str">
        <f>IF(H394=0,"",'Ark1'!AA4588)</f>
        <v/>
      </c>
      <c r="S394" s="171" t="str">
        <f>IF(H394=0,"",'Ark1'!AB4588)</f>
        <v/>
      </c>
      <c r="T394" s="171" t="str">
        <f>IF(H394=0,"",'Ark1'!AC4588)</f>
        <v/>
      </c>
      <c r="U394" s="82"/>
      <c r="V394" s="89" t="str">
        <f t="shared" si="31"/>
        <v/>
      </c>
      <c r="W394" s="171">
        <f>+'Ark1'!V4588</f>
        <v>0</v>
      </c>
      <c r="X394" s="251"/>
    </row>
    <row r="395" spans="1:38" ht="15.6">
      <c r="A395" s="251"/>
      <c r="B395" s="197">
        <f>+'Ark1'!C4589</f>
        <v>2023</v>
      </c>
      <c r="C395" s="197">
        <f>+'Ark1'!J4589</f>
        <v>147</v>
      </c>
      <c r="D395" s="197" t="str">
        <f>VLOOKUP(C395,RNR!$A$1:$B$29,2)</f>
        <v>Midt-Norge</v>
      </c>
      <c r="E395" s="197">
        <f>+'Ark1'!D4589</f>
        <v>8</v>
      </c>
      <c r="F395" s="197" t="str">
        <f>VLOOKUP(E395,RNR!$D$2:$E$13,2)</f>
        <v>Aug</v>
      </c>
      <c r="G395" s="88">
        <f>+'Ark1'!Q4589</f>
        <v>0</v>
      </c>
      <c r="H395" s="89">
        <f>+'Ark1'!R4589</f>
        <v>0</v>
      </c>
      <c r="I395" s="88" t="str">
        <f>IF(H395=0,"",'Ark1'!S4589)</f>
        <v/>
      </c>
      <c r="J395" s="251"/>
      <c r="K395" s="171" t="str">
        <f>IF(H395=0,"",100*H395/Måned!$G29)</f>
        <v/>
      </c>
      <c r="L395" s="251"/>
      <c r="M395" s="171" t="str">
        <f>+IF(H395=0,"",'Ark1'!AA4589)</f>
        <v/>
      </c>
      <c r="N395" s="171">
        <f>+IF(I395=0,"",'Ark1'!AB4589)</f>
        <v>0</v>
      </c>
      <c r="O395" s="246" t="str">
        <f>IF(H395=0,"",'Ark1'!W4589)</f>
        <v/>
      </c>
      <c r="P395" s="171" t="str">
        <f>IF(H395=0,"",'Ark1'!X4589)</f>
        <v/>
      </c>
      <c r="Q395" s="245"/>
      <c r="R395" s="171" t="str">
        <f>IF(H395=0,"",'Ark1'!AA4589)</f>
        <v/>
      </c>
      <c r="S395" s="171" t="str">
        <f>IF(H395=0,"",'Ark1'!AB4589)</f>
        <v/>
      </c>
      <c r="T395" s="171" t="str">
        <f>IF(H395=0,"",'Ark1'!AC4589)</f>
        <v/>
      </c>
      <c r="U395" s="82"/>
      <c r="V395" s="89" t="str">
        <f t="shared" si="31"/>
        <v/>
      </c>
      <c r="W395" s="171">
        <f>+'Ark1'!V4589</f>
        <v>0</v>
      </c>
      <c r="X395" s="251"/>
    </row>
    <row r="396" spans="1:38" ht="15.6">
      <c r="A396" s="251"/>
      <c r="B396" s="197">
        <f>+'Ark1'!C4590</f>
        <v>2023</v>
      </c>
      <c r="C396" s="197">
        <f>+'Ark1'!J4590</f>
        <v>147</v>
      </c>
      <c r="D396" s="197" t="str">
        <f>VLOOKUP(C396,RNR!$A$1:$B$29,2)</f>
        <v>Midt-Norge</v>
      </c>
      <c r="E396" s="197">
        <f>+'Ark1'!D4590</f>
        <v>9</v>
      </c>
      <c r="F396" s="197" t="str">
        <f>VLOOKUP(E396,RNR!$D$2:$E$13,2)</f>
        <v>Sep</v>
      </c>
      <c r="G396" s="88">
        <f>+'Ark1'!Q4590</f>
        <v>0</v>
      </c>
      <c r="H396" s="89">
        <f>+'Ark1'!R4590</f>
        <v>0</v>
      </c>
      <c r="I396" s="88" t="str">
        <f>IF(H396=0,"",'Ark1'!S4590)</f>
        <v/>
      </c>
      <c r="J396" s="251"/>
      <c r="K396" s="171" t="str">
        <f>IF(H396=0,"",100*H396/Måned!$G30)</f>
        <v/>
      </c>
      <c r="L396" s="251"/>
      <c r="M396" s="171" t="str">
        <f>+IF(H396=0,"",'Ark1'!AA4590)</f>
        <v/>
      </c>
      <c r="N396" s="171">
        <f>+IF(I396=0,"",'Ark1'!AB4590)</f>
        <v>0</v>
      </c>
      <c r="O396" s="246" t="str">
        <f>IF(H396=0,"",'Ark1'!W4590)</f>
        <v/>
      </c>
      <c r="P396" s="171" t="str">
        <f>IF(H396=0,"",'Ark1'!X4590)</f>
        <v/>
      </c>
      <c r="Q396" s="245"/>
      <c r="R396" s="171" t="str">
        <f>IF(H396=0,"",'Ark1'!AA4590)</f>
        <v/>
      </c>
      <c r="S396" s="171" t="str">
        <f>IF(H396=0,"",'Ark1'!AB4590)</f>
        <v/>
      </c>
      <c r="T396" s="171" t="str">
        <f>IF(H396=0,"",'Ark1'!AC4590)</f>
        <v/>
      </c>
      <c r="U396" s="82"/>
      <c r="V396" s="89" t="str">
        <f t="shared" si="31"/>
        <v/>
      </c>
      <c r="W396" s="171">
        <f>+'Ark1'!V4590</f>
        <v>0</v>
      </c>
      <c r="X396" s="251"/>
    </row>
    <row r="397" spans="1:38" ht="15.6">
      <c r="A397" s="251"/>
      <c r="B397" s="197">
        <f>+'Ark1'!C4591</f>
        <v>2023</v>
      </c>
      <c r="C397" s="197">
        <f>+'Ark1'!J4591</f>
        <v>147</v>
      </c>
      <c r="D397" s="197" t="str">
        <f>VLOOKUP(C397,RNR!$A$1:$B$29,2)</f>
        <v>Midt-Norge</v>
      </c>
      <c r="E397" s="197">
        <f>+'Ark1'!D4591</f>
        <v>10</v>
      </c>
      <c r="F397" s="197" t="str">
        <f>VLOOKUP(E397,RNR!$D$2:$E$13,2)</f>
        <v>Okt</v>
      </c>
      <c r="G397" s="88">
        <f>+'Ark1'!Q4591</f>
        <v>0</v>
      </c>
      <c r="H397" s="89">
        <f>+'Ark1'!R4591</f>
        <v>0</v>
      </c>
      <c r="I397" s="88" t="str">
        <f>IF(H397=0,"",'Ark1'!S4591)</f>
        <v/>
      </c>
      <c r="J397" s="251"/>
      <c r="K397" s="171" t="str">
        <f>IF(H397=0,"",100*H397/Måned!$G31)</f>
        <v/>
      </c>
      <c r="L397" s="251"/>
      <c r="M397" s="171" t="str">
        <f>+IF(H397=0,"",'Ark1'!AA4591)</f>
        <v/>
      </c>
      <c r="N397" s="171">
        <f>+IF(I397=0,"",'Ark1'!AB4591)</f>
        <v>0</v>
      </c>
      <c r="O397" s="246" t="str">
        <f>IF(H397=0,"",'Ark1'!W4591)</f>
        <v/>
      </c>
      <c r="P397" s="171" t="str">
        <f>IF(H397=0,"",'Ark1'!X4591)</f>
        <v/>
      </c>
      <c r="Q397" s="245"/>
      <c r="R397" s="171" t="str">
        <f>IF(H397=0,"",'Ark1'!AA4591)</f>
        <v/>
      </c>
      <c r="S397" s="171" t="str">
        <f>IF(H397=0,"",'Ark1'!AB4591)</f>
        <v/>
      </c>
      <c r="T397" s="171" t="str">
        <f>IF(H397=0,"",'Ark1'!AC4591)</f>
        <v/>
      </c>
      <c r="U397" s="82"/>
      <c r="V397" s="89" t="str">
        <f t="shared" si="31"/>
        <v/>
      </c>
      <c r="W397" s="171">
        <f>+'Ark1'!V4591</f>
        <v>0</v>
      </c>
      <c r="X397" s="251"/>
      <c r="Y397" s="248"/>
      <c r="AB397" s="225"/>
      <c r="AJ397" s="249"/>
      <c r="AK397" s="87"/>
      <c r="AL397" s="87"/>
    </row>
    <row r="398" spans="1:38" ht="15.6">
      <c r="A398" s="251"/>
      <c r="B398" s="197">
        <f>+'Ark1'!C4592</f>
        <v>2023</v>
      </c>
      <c r="C398" s="197">
        <f>+'Ark1'!J4592</f>
        <v>147</v>
      </c>
      <c r="D398" s="197" t="str">
        <f>VLOOKUP(C398,RNR!$A$1:$B$29,2)</f>
        <v>Midt-Norge</v>
      </c>
      <c r="E398" s="197">
        <f>+'Ark1'!D4592</f>
        <v>11</v>
      </c>
      <c r="F398" s="197" t="str">
        <f>VLOOKUP(E398,RNR!$D$2:$E$13,2)</f>
        <v>Nov</v>
      </c>
      <c r="G398" s="88">
        <f>+'Ark1'!Q4592</f>
        <v>0</v>
      </c>
      <c r="H398" s="89">
        <f>+'Ark1'!R4592</f>
        <v>0</v>
      </c>
      <c r="I398" s="88" t="str">
        <f>IF(H398=0,"",'Ark1'!S4592)</f>
        <v/>
      </c>
      <c r="J398" s="251"/>
      <c r="K398" s="171" t="str">
        <f>IF(H398=0,"",100*H398/Måned!$G32)</f>
        <v/>
      </c>
      <c r="L398" s="251"/>
      <c r="M398" s="171" t="str">
        <f>+IF(H398=0,"",'Ark1'!AA4592)</f>
        <v/>
      </c>
      <c r="N398" s="171">
        <f>+IF(I398=0,"",'Ark1'!AB4592)</f>
        <v>0</v>
      </c>
      <c r="O398" s="246" t="str">
        <f>IF(H398=0,"",'Ark1'!W4592)</f>
        <v/>
      </c>
      <c r="P398" s="171" t="str">
        <f>IF(H398=0,"",'Ark1'!X4592)</f>
        <v/>
      </c>
      <c r="Q398" s="245"/>
      <c r="R398" s="171" t="str">
        <f>IF(H398=0,"",'Ark1'!AA4592)</f>
        <v/>
      </c>
      <c r="S398" s="171" t="str">
        <f>IF(H398=0,"",'Ark1'!AB4592)</f>
        <v/>
      </c>
      <c r="T398" s="171" t="str">
        <f>IF(H398=0,"",'Ark1'!AC4592)</f>
        <v/>
      </c>
      <c r="U398" s="82"/>
      <c r="V398" s="89" t="str">
        <f t="shared" si="31"/>
        <v/>
      </c>
      <c r="W398" s="171">
        <f>+'Ark1'!V4592</f>
        <v>0</v>
      </c>
      <c r="X398" s="251"/>
    </row>
    <row r="399" spans="1:38" ht="15.6">
      <c r="A399" s="251"/>
      <c r="B399" s="197">
        <f>+'Ark1'!C4593</f>
        <v>2023</v>
      </c>
      <c r="C399" s="197">
        <f>+'Ark1'!J4593</f>
        <v>147</v>
      </c>
      <c r="D399" s="197" t="str">
        <f>VLOOKUP(C399,RNR!$A$1:$B$29,2)</f>
        <v>Midt-Norge</v>
      </c>
      <c r="E399" s="197">
        <f>+'Ark1'!D4593</f>
        <v>12</v>
      </c>
      <c r="F399" s="197" t="str">
        <f>VLOOKUP(E399,RNR!$D$2:$E$13,2)</f>
        <v>Des</v>
      </c>
      <c r="G399" s="88">
        <f>+'Ark1'!Q4593</f>
        <v>0</v>
      </c>
      <c r="H399" s="89">
        <f>+'Ark1'!R4593</f>
        <v>0</v>
      </c>
      <c r="I399" s="88" t="str">
        <f>IF(H399=0,"",'Ark1'!S4593)</f>
        <v/>
      </c>
      <c r="J399" s="251"/>
      <c r="K399" s="171" t="str">
        <f>IF(H399=0,"",100*H399/Måned!$G33)</f>
        <v/>
      </c>
      <c r="L399" s="251"/>
      <c r="M399" s="171" t="str">
        <f>+IF(H399=0,"",'Ark1'!AA4593)</f>
        <v/>
      </c>
      <c r="N399" s="171">
        <f>+IF(I399=0,"",'Ark1'!AB4593)</f>
        <v>0</v>
      </c>
      <c r="O399" s="246" t="str">
        <f>IF(H399=0,"",'Ark1'!W4593)</f>
        <v/>
      </c>
      <c r="P399" s="171" t="str">
        <f>IF(H399=0,"",'Ark1'!X4593)</f>
        <v/>
      </c>
      <c r="Q399" s="245"/>
      <c r="R399" s="171" t="str">
        <f>IF(H399=0,"",'Ark1'!AA4593)</f>
        <v/>
      </c>
      <c r="S399" s="171" t="str">
        <f>IF(H399=0,"",'Ark1'!AB4593)</f>
        <v/>
      </c>
      <c r="T399" s="171" t="str">
        <f>IF(H399=0,"",'Ark1'!AC4593)</f>
        <v/>
      </c>
      <c r="U399" s="82"/>
      <c r="V399" s="89" t="str">
        <f t="shared" si="31"/>
        <v/>
      </c>
      <c r="W399" s="171">
        <f>+'Ark1'!V4593</f>
        <v>0</v>
      </c>
      <c r="X399" s="251"/>
    </row>
    <row r="400" spans="1:38">
      <c r="A400" s="251"/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2"/>
      <c r="X400" s="251"/>
    </row>
    <row r="401" spans="1:38" ht="15.6">
      <c r="A401" s="251"/>
      <c r="B401" s="197">
        <f>+'Ark1'!C4594</f>
        <v>2023</v>
      </c>
      <c r="C401" s="197">
        <f>+'Ark1'!J4594</f>
        <v>155</v>
      </c>
      <c r="D401" s="197" t="str">
        <f>VLOOKUP(C401,RNR!$A$1:$B$29,2)</f>
        <v>Målselv</v>
      </c>
      <c r="E401" s="197">
        <f>+'Ark1'!D4594</f>
        <v>1</v>
      </c>
      <c r="F401" s="197" t="str">
        <f>VLOOKUP(E401,RNR!$D$2:$E$13,2)</f>
        <v>Jan</v>
      </c>
      <c r="G401" s="88">
        <f>+'Ark1'!Q4594</f>
        <v>0</v>
      </c>
      <c r="H401" s="89">
        <f>+'Ark1'!R4594</f>
        <v>0</v>
      </c>
      <c r="I401" s="88" t="str">
        <f>IF(H401=0,"",'Ark1'!S4594)</f>
        <v/>
      </c>
      <c r="J401" s="251"/>
      <c r="K401" s="171" t="str">
        <f>IF(H401=0,"",100*H401/Måned!$G34)</f>
        <v/>
      </c>
      <c r="L401" s="251"/>
      <c r="M401" s="171" t="str">
        <f>+IF(H401=0,"",'Ark1'!AA4594)</f>
        <v/>
      </c>
      <c r="N401" s="171">
        <f>+IF(I401=0,"",'Ark1'!AB4594)</f>
        <v>0</v>
      </c>
      <c r="O401" s="246" t="str">
        <f>IF(H401=0,"",'Ark1'!W4594)</f>
        <v/>
      </c>
      <c r="P401" s="171" t="str">
        <f>IF(H401=0,"",'Ark1'!X4594)</f>
        <v/>
      </c>
      <c r="Q401" s="245"/>
      <c r="R401" s="171" t="str">
        <f>IF(H401=0,"",'Ark1'!AA4594)</f>
        <v/>
      </c>
      <c r="S401" s="171" t="str">
        <f>IF(H401=0,"",'Ark1'!AB4594)</f>
        <v/>
      </c>
      <c r="T401" s="171" t="str">
        <f>IF(H401=0,"",'Ark1'!AC4594)</f>
        <v/>
      </c>
      <c r="U401" s="82"/>
      <c r="V401" s="89" t="str">
        <f t="shared" ref="V401:V412" si="32">+(IF(H401=0,"",I401/G401))</f>
        <v/>
      </c>
      <c r="W401" s="171">
        <f>+'Ark1'!V4594</f>
        <v>0</v>
      </c>
      <c r="X401" s="251"/>
    </row>
    <row r="402" spans="1:38" ht="15.6">
      <c r="A402" s="251"/>
      <c r="B402" s="197">
        <f>+'Ark1'!C4595</f>
        <v>2023</v>
      </c>
      <c r="C402" s="197">
        <f>+'Ark1'!J4595</f>
        <v>155</v>
      </c>
      <c r="D402" s="197" t="str">
        <f>VLOOKUP(C402,RNR!$A$1:$B$29,2)</f>
        <v>Målselv</v>
      </c>
      <c r="E402" s="197">
        <f>+'Ark1'!D4595</f>
        <v>2</v>
      </c>
      <c r="F402" s="197" t="str">
        <f>VLOOKUP(E402,RNR!$D$2:$E$13,2)</f>
        <v>Feb</v>
      </c>
      <c r="G402" s="88">
        <f>+'Ark1'!Q4595</f>
        <v>0</v>
      </c>
      <c r="H402" s="89">
        <f>+'Ark1'!R4595</f>
        <v>0</v>
      </c>
      <c r="I402" s="88" t="str">
        <f>IF(H402=0,"",'Ark1'!S4595)</f>
        <v/>
      </c>
      <c r="J402" s="251"/>
      <c r="K402" s="171" t="str">
        <f>IF(H402=0,"",100*H402/Måned!$G23)</f>
        <v/>
      </c>
      <c r="L402" s="251"/>
      <c r="M402" s="171" t="str">
        <f>+IF(H402=0,"",'Ark1'!AA4595)</f>
        <v/>
      </c>
      <c r="N402" s="171">
        <f>+IF(I402=0,"",'Ark1'!AB4595)</f>
        <v>0</v>
      </c>
      <c r="O402" s="246" t="str">
        <f>IF(H402=0,"",'Ark1'!W4595)</f>
        <v/>
      </c>
      <c r="P402" s="171" t="str">
        <f>IF(H402=0,"",'Ark1'!X4595)</f>
        <v/>
      </c>
      <c r="Q402" s="245"/>
      <c r="R402" s="171" t="str">
        <f>IF(H402=0,"",'Ark1'!AA4595)</f>
        <v/>
      </c>
      <c r="S402" s="171" t="str">
        <f>IF(H402=0,"",'Ark1'!AB4595)</f>
        <v/>
      </c>
      <c r="T402" s="171" t="str">
        <f>IF(H402=0,"",'Ark1'!AC4595)</f>
        <v/>
      </c>
      <c r="U402" s="82"/>
      <c r="V402" s="89" t="str">
        <f t="shared" si="32"/>
        <v/>
      </c>
      <c r="W402" s="171">
        <f>+'Ark1'!V4595</f>
        <v>0</v>
      </c>
      <c r="X402" s="251"/>
    </row>
    <row r="403" spans="1:38" ht="15.6">
      <c r="A403" s="251"/>
      <c r="B403" s="197">
        <f>+'Ark1'!C4596</f>
        <v>2023</v>
      </c>
      <c r="C403" s="197">
        <f>+'Ark1'!J4596</f>
        <v>155</v>
      </c>
      <c r="D403" s="197" t="str">
        <f>VLOOKUP(C403,RNR!$A$1:$B$29,2)</f>
        <v>Målselv</v>
      </c>
      <c r="E403" s="197">
        <f>+'Ark1'!D4596</f>
        <v>3</v>
      </c>
      <c r="F403" s="197" t="str">
        <f>VLOOKUP(E403,RNR!$D$2:$E$13,2)</f>
        <v>Mar</v>
      </c>
      <c r="G403" s="88">
        <f>+'Ark1'!Q4596</f>
        <v>1</v>
      </c>
      <c r="H403" s="89">
        <f>+'Ark1'!R4596</f>
        <v>3</v>
      </c>
      <c r="I403" s="88">
        <f>IF(H403=0,"",'Ark1'!S4596)</f>
        <v>3</v>
      </c>
      <c r="J403" s="251"/>
      <c r="K403" s="171">
        <f>IF(H403=0,"",100*H403/Måned!$G24)</f>
        <v>0.22091310751104565</v>
      </c>
      <c r="L403" s="251"/>
      <c r="M403" s="171">
        <f>+IF(H403=0,"",'Ark1'!AA4596)</f>
        <v>28.113193818324245</v>
      </c>
      <c r="N403" s="171">
        <f>+IF(I403=0,"",'Ark1'!AB4596)</f>
        <v>1.6329931618554523</v>
      </c>
      <c r="O403" s="246">
        <f>IF(H403=0,"",'Ark1'!W4596)</f>
        <v>58</v>
      </c>
      <c r="P403" s="171">
        <f>IF(H403=0,"",'Ark1'!X4596)</f>
        <v>177.56229685807153</v>
      </c>
      <c r="Q403" s="245"/>
      <c r="R403" s="171">
        <f>IF(H403=0,"",'Ark1'!AA4596)</f>
        <v>28.113193818324245</v>
      </c>
      <c r="S403" s="171">
        <f>IF(H403=0,"",'Ark1'!AB4596)</f>
        <v>1.6329931618554523</v>
      </c>
      <c r="T403" s="171">
        <f>IF(H403=0,"",'Ark1'!AC4596)</f>
        <v>-99.908543175219108</v>
      </c>
      <c r="U403" s="82"/>
      <c r="V403" s="89">
        <f t="shared" si="32"/>
        <v>3</v>
      </c>
      <c r="W403" s="171">
        <f>+'Ark1'!V4596</f>
        <v>15</v>
      </c>
      <c r="X403" s="251"/>
    </row>
    <row r="404" spans="1:38" ht="15.6">
      <c r="A404" s="251"/>
      <c r="B404" s="197">
        <f>+'Ark1'!C4597</f>
        <v>2023</v>
      </c>
      <c r="C404" s="197">
        <f>+'Ark1'!J4597</f>
        <v>155</v>
      </c>
      <c r="D404" s="197" t="str">
        <f>VLOOKUP(C404,RNR!$A$1:$B$29,2)</f>
        <v>Målselv</v>
      </c>
      <c r="E404" s="197">
        <f>+'Ark1'!D4597</f>
        <v>4</v>
      </c>
      <c r="F404" s="197" t="str">
        <f>VLOOKUP(E404,RNR!$D$2:$E$13,2)</f>
        <v>Apr</v>
      </c>
      <c r="G404" s="88">
        <f>+'Ark1'!Q4597</f>
        <v>0</v>
      </c>
      <c r="H404" s="89">
        <f>+'Ark1'!R4597</f>
        <v>0</v>
      </c>
      <c r="I404" s="88" t="str">
        <f>IF(H404=0,"",'Ark1'!S4597)</f>
        <v/>
      </c>
      <c r="J404" s="251"/>
      <c r="K404" s="171" t="str">
        <f>IF(H404=0,"",100*H404/Måned!$G25)</f>
        <v/>
      </c>
      <c r="L404" s="251"/>
      <c r="M404" s="171" t="str">
        <f>+IF(H404=0,"",'Ark1'!AA4597)</f>
        <v/>
      </c>
      <c r="N404" s="171">
        <f>+IF(I404=0,"",'Ark1'!AB4597)</f>
        <v>0</v>
      </c>
      <c r="O404" s="246" t="str">
        <f>IF(H404=0,"",'Ark1'!W4597)</f>
        <v/>
      </c>
      <c r="P404" s="171" t="str">
        <f>IF(H404=0,"",'Ark1'!X4597)</f>
        <v/>
      </c>
      <c r="Q404" s="245"/>
      <c r="R404" s="171" t="str">
        <f>IF(H404=0,"",'Ark1'!AA4597)</f>
        <v/>
      </c>
      <c r="S404" s="171" t="str">
        <f>IF(H404=0,"",'Ark1'!AB4597)</f>
        <v/>
      </c>
      <c r="T404" s="171" t="str">
        <f>IF(H404=0,"",'Ark1'!AC4597)</f>
        <v/>
      </c>
      <c r="U404" s="82"/>
      <c r="V404" s="89" t="str">
        <f t="shared" si="32"/>
        <v/>
      </c>
      <c r="W404" s="171">
        <f>+'Ark1'!V4597</f>
        <v>0</v>
      </c>
      <c r="X404" s="251"/>
    </row>
    <row r="405" spans="1:38" ht="15.6">
      <c r="A405" s="251"/>
      <c r="B405" s="197">
        <f>+'Ark1'!C4598</f>
        <v>2023</v>
      </c>
      <c r="C405" s="197">
        <f>+'Ark1'!J4598</f>
        <v>155</v>
      </c>
      <c r="D405" s="197" t="str">
        <f>VLOOKUP(C405,RNR!$A$1:$B$29,2)</f>
        <v>Målselv</v>
      </c>
      <c r="E405" s="197">
        <f>+'Ark1'!D4598</f>
        <v>5</v>
      </c>
      <c r="F405" s="197" t="str">
        <f>VLOOKUP(E405,RNR!$D$2:$E$13,2)</f>
        <v>Mai</v>
      </c>
      <c r="G405" s="88">
        <f>+'Ark1'!Q4598</f>
        <v>0</v>
      </c>
      <c r="H405" s="89">
        <f>+'Ark1'!R4598</f>
        <v>0</v>
      </c>
      <c r="I405" s="88" t="str">
        <f>IF(H405=0,"",'Ark1'!S4598)</f>
        <v/>
      </c>
      <c r="J405" s="251"/>
      <c r="K405" s="171" t="str">
        <f>IF(H405=0,"",100*H405/Måned!$G26)</f>
        <v/>
      </c>
      <c r="L405" s="251"/>
      <c r="M405" s="171" t="str">
        <f>+IF(H405=0,"",'Ark1'!AA4598)</f>
        <v/>
      </c>
      <c r="N405" s="171">
        <f>+IF(I405=0,"",'Ark1'!AB4598)</f>
        <v>0</v>
      </c>
      <c r="O405" s="246" t="str">
        <f>IF(H405=0,"",'Ark1'!W4598)</f>
        <v/>
      </c>
      <c r="P405" s="171" t="str">
        <f>IF(H405=0,"",'Ark1'!X4598)</f>
        <v/>
      </c>
      <c r="Q405" s="245"/>
      <c r="R405" s="171" t="str">
        <f>IF(H405=0,"",'Ark1'!AA4598)</f>
        <v/>
      </c>
      <c r="S405" s="171" t="str">
        <f>IF(H405=0,"",'Ark1'!AB4598)</f>
        <v/>
      </c>
      <c r="T405" s="171" t="str">
        <f>IF(H405=0,"",'Ark1'!AC4598)</f>
        <v/>
      </c>
      <c r="U405" s="82"/>
      <c r="V405" s="89" t="str">
        <f t="shared" si="32"/>
        <v/>
      </c>
      <c r="W405" s="171">
        <f>+'Ark1'!V4598</f>
        <v>0</v>
      </c>
      <c r="X405" s="251"/>
    </row>
    <row r="406" spans="1:38" ht="15.6">
      <c r="A406" s="251"/>
      <c r="B406" s="197">
        <f>+'Ark1'!C4599</f>
        <v>2023</v>
      </c>
      <c r="C406" s="197">
        <f>+'Ark1'!J4599</f>
        <v>155</v>
      </c>
      <c r="D406" s="197" t="str">
        <f>VLOOKUP(C406,RNR!$A$1:$B$29,2)</f>
        <v>Målselv</v>
      </c>
      <c r="E406" s="197">
        <f>+'Ark1'!D4599</f>
        <v>6</v>
      </c>
      <c r="F406" s="197" t="str">
        <f>VLOOKUP(E406,RNR!$D$2:$E$13,2)</f>
        <v>Jun</v>
      </c>
      <c r="G406" s="88">
        <f>+'Ark1'!Q4599</f>
        <v>0</v>
      </c>
      <c r="H406" s="89">
        <f>+'Ark1'!R4599</f>
        <v>0</v>
      </c>
      <c r="I406" s="88" t="str">
        <f>IF(H406=0,"",'Ark1'!S4599)</f>
        <v/>
      </c>
      <c r="J406" s="251"/>
      <c r="K406" s="171" t="str">
        <f>IF(H406=0,"",100*H406/Måned!$G27)</f>
        <v/>
      </c>
      <c r="L406" s="251"/>
      <c r="M406" s="171" t="str">
        <f>+IF(H406=0,"",'Ark1'!AA4599)</f>
        <v/>
      </c>
      <c r="N406" s="171">
        <f>+IF(I406=0,"",'Ark1'!AB4599)</f>
        <v>0</v>
      </c>
      <c r="O406" s="246" t="str">
        <f>IF(H406=0,"",'Ark1'!W4599)</f>
        <v/>
      </c>
      <c r="P406" s="171" t="str">
        <f>IF(H406=0,"",'Ark1'!X4599)</f>
        <v/>
      </c>
      <c r="Q406" s="245"/>
      <c r="R406" s="171" t="str">
        <f>IF(H406=0,"",'Ark1'!AA4599)</f>
        <v/>
      </c>
      <c r="S406" s="171" t="str">
        <f>IF(H406=0,"",'Ark1'!AB4599)</f>
        <v/>
      </c>
      <c r="T406" s="171" t="str">
        <f>IF(H406=0,"",'Ark1'!AC4599)</f>
        <v/>
      </c>
      <c r="U406" s="82"/>
      <c r="V406" s="89" t="str">
        <f t="shared" si="32"/>
        <v/>
      </c>
      <c r="W406" s="171">
        <f>+'Ark1'!V4599</f>
        <v>0</v>
      </c>
      <c r="X406" s="251"/>
    </row>
    <row r="407" spans="1:38" ht="15.6">
      <c r="A407" s="251"/>
      <c r="B407" s="197">
        <f>+'Ark1'!C4600</f>
        <v>2023</v>
      </c>
      <c r="C407" s="197">
        <f>+'Ark1'!J4600</f>
        <v>155</v>
      </c>
      <c r="D407" s="197" t="str">
        <f>VLOOKUP(C407,RNR!$A$1:$B$29,2)</f>
        <v>Målselv</v>
      </c>
      <c r="E407" s="197">
        <f>+'Ark1'!D4600</f>
        <v>7</v>
      </c>
      <c r="F407" s="197" t="str">
        <f>VLOOKUP(E407,RNR!$D$2:$E$13,2)</f>
        <v>Jul</v>
      </c>
      <c r="G407" s="88">
        <f>+'Ark1'!Q4600</f>
        <v>0</v>
      </c>
      <c r="H407" s="89">
        <f>+'Ark1'!R4600</f>
        <v>0</v>
      </c>
      <c r="I407" s="88" t="str">
        <f>IF(H407=0,"",'Ark1'!S4600)</f>
        <v/>
      </c>
      <c r="J407" s="251"/>
      <c r="K407" s="171" t="str">
        <f>IF(H407=0,"",100*H407/Måned!$G28)</f>
        <v/>
      </c>
      <c r="L407" s="251"/>
      <c r="M407" s="171" t="str">
        <f>+IF(H407=0,"",'Ark1'!AA4600)</f>
        <v/>
      </c>
      <c r="N407" s="171">
        <f>+IF(I407=0,"",'Ark1'!AB4600)</f>
        <v>0</v>
      </c>
      <c r="O407" s="246" t="str">
        <f>IF(H407=0,"",'Ark1'!W4600)</f>
        <v/>
      </c>
      <c r="P407" s="171" t="str">
        <f>IF(H407=0,"",'Ark1'!X4600)</f>
        <v/>
      </c>
      <c r="Q407" s="245"/>
      <c r="R407" s="171" t="str">
        <f>IF(H407=0,"",'Ark1'!AA4600)</f>
        <v/>
      </c>
      <c r="S407" s="171" t="str">
        <f>IF(H407=0,"",'Ark1'!AB4600)</f>
        <v/>
      </c>
      <c r="T407" s="171" t="str">
        <f>IF(H407=0,"",'Ark1'!AC4600)</f>
        <v/>
      </c>
      <c r="U407" s="82"/>
      <c r="V407" s="89" t="str">
        <f t="shared" si="32"/>
        <v/>
      </c>
      <c r="W407" s="171">
        <f>+'Ark1'!V4600</f>
        <v>0</v>
      </c>
      <c r="X407" s="251"/>
    </row>
    <row r="408" spans="1:38" ht="15.6">
      <c r="A408" s="251"/>
      <c r="B408" s="197">
        <f>+'Ark1'!C4601</f>
        <v>2023</v>
      </c>
      <c r="C408" s="197">
        <f>+'Ark1'!J4601</f>
        <v>155</v>
      </c>
      <c r="D408" s="197" t="str">
        <f>VLOOKUP(C408,RNR!$A$1:$B$29,2)</f>
        <v>Målselv</v>
      </c>
      <c r="E408" s="197">
        <f>+'Ark1'!D4601</f>
        <v>8</v>
      </c>
      <c r="F408" s="197" t="str">
        <f>VLOOKUP(E408,RNR!$D$2:$E$13,2)</f>
        <v>Aug</v>
      </c>
      <c r="G408" s="88">
        <f>+'Ark1'!Q4601</f>
        <v>0</v>
      </c>
      <c r="H408" s="89">
        <f>+'Ark1'!R4601</f>
        <v>0</v>
      </c>
      <c r="I408" s="88" t="str">
        <f>IF(H408=0,"",'Ark1'!S4601)</f>
        <v/>
      </c>
      <c r="J408" s="251"/>
      <c r="K408" s="171" t="str">
        <f>IF(H408=0,"",100*H408/Måned!$G29)</f>
        <v/>
      </c>
      <c r="L408" s="251"/>
      <c r="M408" s="171" t="str">
        <f>+IF(H408=0,"",'Ark1'!AA4601)</f>
        <v/>
      </c>
      <c r="N408" s="171">
        <f>+IF(I408=0,"",'Ark1'!AB4601)</f>
        <v>0</v>
      </c>
      <c r="O408" s="246" t="str">
        <f>IF(H408=0,"",'Ark1'!W4601)</f>
        <v/>
      </c>
      <c r="P408" s="171" t="str">
        <f>IF(H408=0,"",'Ark1'!X4601)</f>
        <v/>
      </c>
      <c r="Q408" s="245"/>
      <c r="R408" s="171" t="str">
        <f>IF(H408=0,"",'Ark1'!AA4601)</f>
        <v/>
      </c>
      <c r="S408" s="171" t="str">
        <f>IF(H408=0,"",'Ark1'!AB4601)</f>
        <v/>
      </c>
      <c r="T408" s="171" t="str">
        <f>IF(H408=0,"",'Ark1'!AC4601)</f>
        <v/>
      </c>
      <c r="U408" s="82"/>
      <c r="V408" s="89" t="str">
        <f t="shared" si="32"/>
        <v/>
      </c>
      <c r="W408" s="171">
        <f>+'Ark1'!V4601</f>
        <v>0</v>
      </c>
      <c r="X408" s="251"/>
    </row>
    <row r="409" spans="1:38" ht="15.6">
      <c r="A409" s="251"/>
      <c r="B409" s="197">
        <f>+'Ark1'!C4602</f>
        <v>2023</v>
      </c>
      <c r="C409" s="197">
        <f>+'Ark1'!J4602</f>
        <v>155</v>
      </c>
      <c r="D409" s="197" t="str">
        <f>VLOOKUP(C409,RNR!$A$1:$B$29,2)</f>
        <v>Målselv</v>
      </c>
      <c r="E409" s="197">
        <f>+'Ark1'!D4602</f>
        <v>9</v>
      </c>
      <c r="F409" s="197" t="str">
        <f>VLOOKUP(E409,RNR!$D$2:$E$13,2)</f>
        <v>Sep</v>
      </c>
      <c r="G409" s="88">
        <f>+'Ark1'!Q4602</f>
        <v>0</v>
      </c>
      <c r="H409" s="89">
        <f>+'Ark1'!R4602</f>
        <v>0</v>
      </c>
      <c r="I409" s="88" t="str">
        <f>IF(H409=0,"",'Ark1'!S4602)</f>
        <v/>
      </c>
      <c r="J409" s="251"/>
      <c r="K409" s="171" t="str">
        <f>IF(H409=0,"",100*H409/Måned!$G30)</f>
        <v/>
      </c>
      <c r="L409" s="251"/>
      <c r="M409" s="171" t="str">
        <f>+IF(H409=0,"",'Ark1'!AA4602)</f>
        <v/>
      </c>
      <c r="N409" s="171">
        <f>+IF(I409=0,"",'Ark1'!AB4602)</f>
        <v>0</v>
      </c>
      <c r="O409" s="246" t="str">
        <f>IF(H409=0,"",'Ark1'!W4602)</f>
        <v/>
      </c>
      <c r="P409" s="171" t="str">
        <f>IF(H409=0,"",'Ark1'!X4602)</f>
        <v/>
      </c>
      <c r="Q409" s="245"/>
      <c r="R409" s="171" t="str">
        <f>IF(H409=0,"",'Ark1'!AA4602)</f>
        <v/>
      </c>
      <c r="S409" s="171" t="str">
        <f>IF(H409=0,"",'Ark1'!AB4602)</f>
        <v/>
      </c>
      <c r="T409" s="171" t="str">
        <f>IF(H409=0,"",'Ark1'!AC4602)</f>
        <v/>
      </c>
      <c r="U409" s="82"/>
      <c r="V409" s="89" t="str">
        <f t="shared" si="32"/>
        <v/>
      </c>
      <c r="W409" s="171">
        <f>+'Ark1'!V4602</f>
        <v>0</v>
      </c>
      <c r="X409" s="251"/>
    </row>
    <row r="410" spans="1:38" ht="15.6">
      <c r="A410" s="251"/>
      <c r="B410" s="197">
        <f>+'Ark1'!C4603</f>
        <v>2023</v>
      </c>
      <c r="C410" s="197">
        <f>+'Ark1'!J4603</f>
        <v>155</v>
      </c>
      <c r="D410" s="197" t="str">
        <f>VLOOKUP(C410,RNR!$A$1:$B$29,2)</f>
        <v>Målselv</v>
      </c>
      <c r="E410" s="197">
        <f>+'Ark1'!D4603</f>
        <v>10</v>
      </c>
      <c r="F410" s="197" t="str">
        <f>VLOOKUP(E410,RNR!$D$2:$E$13,2)</f>
        <v>Okt</v>
      </c>
      <c r="G410" s="88">
        <f>+'Ark1'!Q4603</f>
        <v>0</v>
      </c>
      <c r="H410" s="89">
        <f>+'Ark1'!R4603</f>
        <v>0</v>
      </c>
      <c r="I410" s="88" t="str">
        <f>IF(H410=0,"",'Ark1'!S4603)</f>
        <v/>
      </c>
      <c r="J410" s="251"/>
      <c r="K410" s="171" t="str">
        <f>IF(H410=0,"",100*H410/Måned!$G31)</f>
        <v/>
      </c>
      <c r="L410" s="251"/>
      <c r="M410" s="171" t="str">
        <f>+IF(H410=0,"",'Ark1'!AA4603)</f>
        <v/>
      </c>
      <c r="N410" s="171">
        <f>+IF(I410=0,"",'Ark1'!AB4603)</f>
        <v>0</v>
      </c>
      <c r="O410" s="246" t="str">
        <f>IF(H410=0,"",'Ark1'!W4603)</f>
        <v/>
      </c>
      <c r="P410" s="171" t="str">
        <f>IF(H410=0,"",'Ark1'!X4603)</f>
        <v/>
      </c>
      <c r="Q410" s="245"/>
      <c r="R410" s="171" t="str">
        <f>IF(H410=0,"",'Ark1'!AA4603)</f>
        <v/>
      </c>
      <c r="S410" s="171" t="str">
        <f>IF(H410=0,"",'Ark1'!AB4603)</f>
        <v/>
      </c>
      <c r="T410" s="171" t="str">
        <f>IF(H410=0,"",'Ark1'!AC4603)</f>
        <v/>
      </c>
      <c r="U410" s="82"/>
      <c r="V410" s="89" t="str">
        <f t="shared" si="32"/>
        <v/>
      </c>
      <c r="W410" s="171">
        <f>+'Ark1'!V4603</f>
        <v>0</v>
      </c>
      <c r="X410" s="251"/>
    </row>
    <row r="411" spans="1:38" ht="15.6">
      <c r="A411" s="251"/>
      <c r="B411" s="197">
        <f>+'Ark1'!C4604</f>
        <v>2023</v>
      </c>
      <c r="C411" s="197">
        <f>+'Ark1'!J4604</f>
        <v>155</v>
      </c>
      <c r="D411" s="197" t="str">
        <f>VLOOKUP(C411,RNR!$A$1:$B$29,2)</f>
        <v>Målselv</v>
      </c>
      <c r="E411" s="197">
        <f>+'Ark1'!D4604</f>
        <v>11</v>
      </c>
      <c r="F411" s="197" t="str">
        <f>VLOOKUP(E411,RNR!$D$2:$E$13,2)</f>
        <v>Nov</v>
      </c>
      <c r="G411" s="88">
        <f>+'Ark1'!Q4604</f>
        <v>0</v>
      </c>
      <c r="H411" s="89">
        <f>+'Ark1'!R4604</f>
        <v>0</v>
      </c>
      <c r="I411" s="88" t="str">
        <f>IF(H411=0,"",'Ark1'!S4604)</f>
        <v/>
      </c>
      <c r="J411" s="251"/>
      <c r="K411" s="171" t="str">
        <f>IF(H411=0,"",100*H411/Måned!$G32)</f>
        <v/>
      </c>
      <c r="L411" s="251"/>
      <c r="M411" s="171" t="str">
        <f>+IF(H411=0,"",'Ark1'!AA4604)</f>
        <v/>
      </c>
      <c r="N411" s="171">
        <f>+IF(I411=0,"",'Ark1'!AB4604)</f>
        <v>0</v>
      </c>
      <c r="O411" s="246" t="str">
        <f>IF(H411=0,"",'Ark1'!W4604)</f>
        <v/>
      </c>
      <c r="P411" s="171" t="str">
        <f>IF(H411=0,"",'Ark1'!X4604)</f>
        <v/>
      </c>
      <c r="Q411" s="245"/>
      <c r="R411" s="171" t="str">
        <f>IF(H411=0,"",'Ark1'!AA4604)</f>
        <v/>
      </c>
      <c r="S411" s="171" t="str">
        <f>IF(H411=0,"",'Ark1'!AB4604)</f>
        <v/>
      </c>
      <c r="T411" s="171" t="str">
        <f>IF(H411=0,"",'Ark1'!AC4604)</f>
        <v/>
      </c>
      <c r="U411" s="82"/>
      <c r="V411" s="89" t="str">
        <f t="shared" si="32"/>
        <v/>
      </c>
      <c r="W411" s="171">
        <f>+'Ark1'!V4604</f>
        <v>0</v>
      </c>
      <c r="X411" s="251"/>
      <c r="Y411" s="248"/>
      <c r="AB411" s="225"/>
      <c r="AJ411" s="249"/>
      <c r="AK411" s="87"/>
      <c r="AL411" s="87"/>
    </row>
    <row r="412" spans="1:38" ht="15.6">
      <c r="A412" s="251"/>
      <c r="B412" s="197">
        <f>+'Ark1'!C4605</f>
        <v>2023</v>
      </c>
      <c r="C412" s="197">
        <f>+'Ark1'!J4605</f>
        <v>155</v>
      </c>
      <c r="D412" s="197" t="str">
        <f>VLOOKUP(C412,RNR!$A$1:$B$29,2)</f>
        <v>Målselv</v>
      </c>
      <c r="E412" s="197">
        <f>+'Ark1'!D4605</f>
        <v>12</v>
      </c>
      <c r="F412" s="197" t="str">
        <f>VLOOKUP(E412,RNR!$D$2:$E$13,2)</f>
        <v>Des</v>
      </c>
      <c r="G412" s="88">
        <f>+'Ark1'!Q4605</f>
        <v>0</v>
      </c>
      <c r="H412" s="89">
        <f>+'Ark1'!R4605</f>
        <v>0</v>
      </c>
      <c r="I412" s="88" t="str">
        <f>IF(H412=0,"",'Ark1'!S4605)</f>
        <v/>
      </c>
      <c r="J412" s="251"/>
      <c r="K412" s="171" t="str">
        <f>IF(H412=0,"",100*H412/Måned!$G33)</f>
        <v/>
      </c>
      <c r="L412" s="251"/>
      <c r="M412" s="171" t="str">
        <f>+IF(H412=0,"",'Ark1'!AA4605)</f>
        <v/>
      </c>
      <c r="N412" s="171">
        <f>+IF(I412=0,"",'Ark1'!AB4605)</f>
        <v>0</v>
      </c>
      <c r="O412" s="246" t="str">
        <f>IF(H412=0,"",'Ark1'!W4605)</f>
        <v/>
      </c>
      <c r="P412" s="171" t="str">
        <f>IF(H412=0,"",'Ark1'!X4605)</f>
        <v/>
      </c>
      <c r="Q412" s="245"/>
      <c r="R412" s="171" t="str">
        <f>IF(H412=0,"",'Ark1'!AA4605)</f>
        <v/>
      </c>
      <c r="S412" s="171" t="str">
        <f>IF(H412=0,"",'Ark1'!AB4605)</f>
        <v/>
      </c>
      <c r="T412" s="171" t="str">
        <f>IF(H412=0,"",'Ark1'!AC4605)</f>
        <v/>
      </c>
      <c r="U412" s="82"/>
      <c r="V412" s="89" t="str">
        <f t="shared" si="32"/>
        <v/>
      </c>
      <c r="W412" s="171">
        <f>+'Ark1'!V4605</f>
        <v>0</v>
      </c>
      <c r="X412" s="251"/>
    </row>
    <row r="413" spans="1:38">
      <c r="A413" s="251"/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2"/>
      <c r="X413" s="251"/>
    </row>
    <row r="414" spans="1:38" ht="15.6">
      <c r="A414" s="251"/>
      <c r="B414" s="197">
        <f>+'Ark1'!C4606</f>
        <v>2023</v>
      </c>
      <c r="C414" s="197">
        <f>+'Ark1'!J4606</f>
        <v>160</v>
      </c>
      <c r="D414" s="197" t="str">
        <f>VLOOKUP(C414,RNR!$A$1:$B$29,2)</f>
        <v>Oslo</v>
      </c>
      <c r="E414" s="197">
        <f>+'Ark1'!D4606</f>
        <v>1</v>
      </c>
      <c r="F414" s="197" t="str">
        <f>VLOOKUP(E414,RNR!$D$2:$E$13,2)</f>
        <v>Jan</v>
      </c>
      <c r="G414" s="88">
        <f>+'Ark1'!Q4606</f>
        <v>29</v>
      </c>
      <c r="H414" s="89">
        <f>+'Ark1'!R4606</f>
        <v>397</v>
      </c>
      <c r="I414" s="88">
        <f>IF(H414=0,"",'Ark1'!S4606)</f>
        <v>397</v>
      </c>
      <c r="J414" s="251"/>
      <c r="K414" s="171" t="e">
        <f>IF(H414=0,"",100*H414/Måned!$G34)</f>
        <v>#DIV/0!</v>
      </c>
      <c r="L414" s="251"/>
      <c r="M414" s="171">
        <f>+IF(H414=0,"",'Ark1'!AA4606)</f>
        <v>29.786111803914125</v>
      </c>
      <c r="N414" s="171">
        <f>+IF(I414=0,"",'Ark1'!AB4606)</f>
        <v>3.712967676228375</v>
      </c>
      <c r="O414" s="246">
        <f>IF(H414=0,"",'Ark1'!W4606)</f>
        <v>58.659949622166245</v>
      </c>
      <c r="P414" s="171">
        <f>IF(H414=0,"",'Ark1'!X4606)</f>
        <v>141.31036948293141</v>
      </c>
      <c r="Q414" s="245"/>
      <c r="R414" s="171">
        <f>IF(H414=0,"",'Ark1'!AA4606)</f>
        <v>29.786111803914125</v>
      </c>
      <c r="S414" s="171">
        <f>IF(H414=0,"",'Ark1'!AB4606)</f>
        <v>3.712967676228375</v>
      </c>
      <c r="T414" s="171">
        <f>IF(H414=0,"",'Ark1'!AC4606)</f>
        <v>-58.346526675409301</v>
      </c>
      <c r="U414" s="82"/>
      <c r="V414" s="89">
        <f t="shared" ref="V414:V425" si="33">+(IF(H414=0,"",I414/G414))</f>
        <v>13.689655172413794</v>
      </c>
      <c r="W414" s="171">
        <f>+'Ark1'!V4606</f>
        <v>7.59949622166247</v>
      </c>
      <c r="X414" s="251"/>
    </row>
    <row r="415" spans="1:38" ht="15.6">
      <c r="A415" s="251"/>
      <c r="B415" s="197">
        <f>+'Ark1'!C4607</f>
        <v>2023</v>
      </c>
      <c r="C415" s="197">
        <f>+'Ark1'!J4607</f>
        <v>160</v>
      </c>
      <c r="D415" s="197" t="str">
        <f>VLOOKUP(C415,RNR!$A$1:$B$29,2)</f>
        <v>Oslo</v>
      </c>
      <c r="E415" s="197">
        <f>+'Ark1'!D4607</f>
        <v>2</v>
      </c>
      <c r="F415" s="197" t="str">
        <f>VLOOKUP(E415,RNR!$D$2:$E$13,2)</f>
        <v>Feb</v>
      </c>
      <c r="G415" s="88">
        <f>+'Ark1'!Q4607</f>
        <v>22</v>
      </c>
      <c r="H415" s="89">
        <f>+'Ark1'!R4607</f>
        <v>222</v>
      </c>
      <c r="I415" s="88">
        <f>IF(H415=0,"",'Ark1'!S4607)</f>
        <v>222</v>
      </c>
      <c r="J415" s="251"/>
      <c r="K415" s="171">
        <f>IF(H415=0,"",100*H415/Måned!$G23)</f>
        <v>13.695249845774214</v>
      </c>
      <c r="L415" s="251"/>
      <c r="M415" s="171">
        <f>+IF(H415=0,"",'Ark1'!AA4607)</f>
        <v>27.11600909112752</v>
      </c>
      <c r="N415" s="171">
        <f>+IF(I415=0,"",'Ark1'!AB4607)</f>
        <v>3.1648848677251342</v>
      </c>
      <c r="O415" s="246">
        <f>IF(H415=0,"",'Ark1'!W4607)</f>
        <v>58.662162162162176</v>
      </c>
      <c r="P415" s="171">
        <f>IF(H415=0,"",'Ark1'!X4607)</f>
        <v>144.75906025201797</v>
      </c>
      <c r="Q415" s="245"/>
      <c r="R415" s="171">
        <f>IF(H415=0,"",'Ark1'!AA4607)</f>
        <v>27.11600909112752</v>
      </c>
      <c r="S415" s="171">
        <f>IF(H415=0,"",'Ark1'!AB4607)</f>
        <v>3.1648848677251342</v>
      </c>
      <c r="T415" s="171">
        <f>IF(H415=0,"",'Ark1'!AC4607)</f>
        <v>-51.671439861367695</v>
      </c>
      <c r="U415" s="82"/>
      <c r="V415" s="89">
        <f t="shared" si="33"/>
        <v>10.090909090909092</v>
      </c>
      <c r="W415" s="171">
        <f>+'Ark1'!V4607</f>
        <v>7.8873873873873892</v>
      </c>
      <c r="X415" s="251"/>
    </row>
    <row r="416" spans="1:38" ht="15.6">
      <c r="A416" s="251"/>
      <c r="B416" s="197">
        <f>+'Ark1'!C4608</f>
        <v>2023</v>
      </c>
      <c r="C416" s="197">
        <f>+'Ark1'!J4608</f>
        <v>160</v>
      </c>
      <c r="D416" s="197" t="str">
        <f>VLOOKUP(C416,RNR!$A$1:$B$29,2)</f>
        <v>Oslo</v>
      </c>
      <c r="E416" s="197">
        <f>+'Ark1'!D4608</f>
        <v>3</v>
      </c>
      <c r="F416" s="197" t="str">
        <f>VLOOKUP(E416,RNR!$D$2:$E$13,2)</f>
        <v>Mar</v>
      </c>
      <c r="G416" s="88">
        <f>+'Ark1'!Q4608</f>
        <v>29</v>
      </c>
      <c r="H416" s="89">
        <f>+'Ark1'!R4608</f>
        <v>416</v>
      </c>
      <c r="I416" s="88">
        <f>IF(H416=0,"",'Ark1'!S4608)</f>
        <v>416</v>
      </c>
      <c r="J416" s="251"/>
      <c r="K416" s="171">
        <f>IF(H416=0,"",100*H416/Måned!$G24)</f>
        <v>30.633284241531666</v>
      </c>
      <c r="L416" s="251"/>
      <c r="M416" s="171">
        <f>+IF(H416=0,"",'Ark1'!AA4608)</f>
        <v>30.943779649836724</v>
      </c>
      <c r="N416" s="171">
        <f>+IF(I416=0,"",'Ark1'!AB4608)</f>
        <v>3.2172470208426378</v>
      </c>
      <c r="O416" s="246">
        <f>IF(H416=0,"",'Ark1'!W4608)</f>
        <v>58.483173076923087</v>
      </c>
      <c r="P416" s="171">
        <f>IF(H416=0,"",'Ark1'!X4608)</f>
        <v>151.07274564547041</v>
      </c>
      <c r="Q416" s="245"/>
      <c r="R416" s="171">
        <f>IF(H416=0,"",'Ark1'!AA4608)</f>
        <v>30.943779649836724</v>
      </c>
      <c r="S416" s="171">
        <f>IF(H416=0,"",'Ark1'!AB4608)</f>
        <v>3.2172470208426378</v>
      </c>
      <c r="T416" s="171">
        <f>IF(H416=0,"",'Ark1'!AC4608)</f>
        <v>-63.982541890288658</v>
      </c>
      <c r="U416" s="82"/>
      <c r="V416" s="89">
        <f t="shared" si="33"/>
        <v>14.344827586206897</v>
      </c>
      <c r="W416" s="171">
        <f>+'Ark1'!V4608</f>
        <v>7.6346153846153859</v>
      </c>
      <c r="X416" s="251"/>
    </row>
    <row r="417" spans="1:38" ht="15.6">
      <c r="A417" s="251"/>
      <c r="B417" s="197">
        <f>+'Ark1'!C4609</f>
        <v>2023</v>
      </c>
      <c r="C417" s="197">
        <f>+'Ark1'!J4609</f>
        <v>160</v>
      </c>
      <c r="D417" s="197" t="str">
        <f>VLOOKUP(C417,RNR!$A$1:$B$29,2)</f>
        <v>Oslo</v>
      </c>
      <c r="E417" s="197">
        <f>+'Ark1'!D4609</f>
        <v>4</v>
      </c>
      <c r="F417" s="197" t="str">
        <f>VLOOKUP(E417,RNR!$D$2:$E$13,2)</f>
        <v>Apr</v>
      </c>
      <c r="G417" s="88">
        <f>+'Ark1'!Q4609</f>
        <v>22</v>
      </c>
      <c r="H417" s="89">
        <f>+'Ark1'!R4609</f>
        <v>337</v>
      </c>
      <c r="I417" s="88">
        <f>IF(H417=0,"",'Ark1'!S4609)</f>
        <v>337</v>
      </c>
      <c r="J417" s="251"/>
      <c r="K417" s="171">
        <f>IF(H417=0,"",100*H417/Måned!$G25)</f>
        <v>20.228091236494599</v>
      </c>
      <c r="L417" s="251"/>
      <c r="M417" s="171">
        <f>+IF(H417=0,"",'Ark1'!AA4609)</f>
        <v>31.270316524491687</v>
      </c>
      <c r="N417" s="171">
        <f>+IF(I417=0,"",'Ark1'!AB4609)</f>
        <v>2.9654355783734898</v>
      </c>
      <c r="O417" s="246">
        <f>IF(H417=0,"",'Ark1'!W4609)</f>
        <v>58.127596439169139</v>
      </c>
      <c r="P417" s="171">
        <f>IF(H417=0,"",'Ark1'!X4609)</f>
        <v>146.84890902135012</v>
      </c>
      <c r="Q417" s="245"/>
      <c r="R417" s="171">
        <f>IF(H417=0,"",'Ark1'!AA4609)</f>
        <v>31.270316524491687</v>
      </c>
      <c r="S417" s="171">
        <f>IF(H417=0,"",'Ark1'!AB4609)</f>
        <v>2.9654355783734898</v>
      </c>
      <c r="T417" s="171">
        <f>IF(H417=0,"",'Ark1'!AC4609)</f>
        <v>-63.48018127315855</v>
      </c>
      <c r="U417" s="82"/>
      <c r="V417" s="89">
        <f t="shared" si="33"/>
        <v>15.318181818181818</v>
      </c>
      <c r="W417" s="171">
        <f>+'Ark1'!V4609</f>
        <v>9.534124629080118</v>
      </c>
      <c r="X417" s="251"/>
    </row>
    <row r="418" spans="1:38" ht="15.6">
      <c r="A418" s="251"/>
      <c r="B418" s="197">
        <f>+'Ark1'!C4610</f>
        <v>2023</v>
      </c>
      <c r="C418" s="197">
        <f>+'Ark1'!J4610</f>
        <v>160</v>
      </c>
      <c r="D418" s="197" t="str">
        <f>VLOOKUP(C418,RNR!$A$1:$B$29,2)</f>
        <v>Oslo</v>
      </c>
      <c r="E418" s="197">
        <f>+'Ark1'!D4610</f>
        <v>5</v>
      </c>
      <c r="F418" s="197" t="str">
        <f>VLOOKUP(E418,RNR!$D$2:$E$13,2)</f>
        <v>Mai</v>
      </c>
      <c r="G418" s="88">
        <f>+'Ark1'!Q4610</f>
        <v>1</v>
      </c>
      <c r="H418" s="89">
        <f>+'Ark1'!R4610</f>
        <v>1</v>
      </c>
      <c r="I418" s="88">
        <f>IF(H418=0,"",'Ark1'!S4610)</f>
        <v>1</v>
      </c>
      <c r="J418" s="251"/>
      <c r="K418" s="171">
        <f>IF(H418=0,"",100*H418/Måned!$G26)</f>
        <v>7.9365079365079361E-2</v>
      </c>
      <c r="L418" s="251"/>
      <c r="M418" s="171">
        <f>+IF(H418=0,"",'Ark1'!AA4610)</f>
        <v>0</v>
      </c>
      <c r="N418" s="171">
        <f>+IF(I418=0,"",'Ark1'!AB4610)</f>
        <v>0</v>
      </c>
      <c r="O418" s="246">
        <f>IF(H418=0,"",'Ark1'!W4610)</f>
        <v>61</v>
      </c>
      <c r="P418" s="171">
        <f>IF(H418=0,"",'Ark1'!X4610)</f>
        <v>135.86132177681475</v>
      </c>
      <c r="Q418" s="245"/>
      <c r="R418" s="171">
        <f>IF(H418=0,"",'Ark1'!AA4610)</f>
        <v>0</v>
      </c>
      <c r="S418" s="171">
        <f>IF(H418=0,"",'Ark1'!AB4610)</f>
        <v>0</v>
      </c>
      <c r="T418" s="171">
        <f>IF(H418=0,"",'Ark1'!AC4610)</f>
        <v>0</v>
      </c>
      <c r="U418" s="82"/>
      <c r="V418" s="89">
        <f t="shared" si="33"/>
        <v>1</v>
      </c>
      <c r="W418" s="171">
        <f>+'Ark1'!V4610</f>
        <v>0</v>
      </c>
      <c r="X418" s="251"/>
    </row>
    <row r="419" spans="1:38" ht="15.6">
      <c r="A419" s="251"/>
      <c r="B419" s="197">
        <f>+'Ark1'!C4611</f>
        <v>2023</v>
      </c>
      <c r="C419" s="197">
        <f>+'Ark1'!J4611</f>
        <v>160</v>
      </c>
      <c r="D419" s="197" t="str">
        <f>VLOOKUP(C419,RNR!$A$1:$B$29,2)</f>
        <v>Oslo</v>
      </c>
      <c r="E419" s="197">
        <f>+'Ark1'!D4611</f>
        <v>6</v>
      </c>
      <c r="F419" s="197" t="str">
        <f>VLOOKUP(E419,RNR!$D$2:$E$13,2)</f>
        <v>Jun</v>
      </c>
      <c r="G419" s="88">
        <f>+'Ark1'!Q4611</f>
        <v>0</v>
      </c>
      <c r="H419" s="89">
        <f>+'Ark1'!R4611</f>
        <v>0</v>
      </c>
      <c r="I419" s="88" t="str">
        <f>IF(H419=0,"",'Ark1'!S4611)</f>
        <v/>
      </c>
      <c r="J419" s="251"/>
      <c r="K419" s="171" t="str">
        <f>IF(H419=0,"",100*H419/Måned!$G27)</f>
        <v/>
      </c>
      <c r="L419" s="251"/>
      <c r="M419" s="171" t="str">
        <f>+IF(H419=0,"",'Ark1'!AA4611)</f>
        <v/>
      </c>
      <c r="N419" s="171">
        <f>+IF(I419=0,"",'Ark1'!AB4611)</f>
        <v>0</v>
      </c>
      <c r="O419" s="246" t="str">
        <f>IF(H419=0,"",'Ark1'!W4611)</f>
        <v/>
      </c>
      <c r="P419" s="171" t="str">
        <f>IF(H419=0,"",'Ark1'!X4611)</f>
        <v/>
      </c>
      <c r="Q419" s="245"/>
      <c r="R419" s="171" t="str">
        <f>IF(H419=0,"",'Ark1'!AA4611)</f>
        <v/>
      </c>
      <c r="S419" s="171" t="str">
        <f>IF(H419=0,"",'Ark1'!AB4611)</f>
        <v/>
      </c>
      <c r="T419" s="171" t="str">
        <f>IF(H419=0,"",'Ark1'!AC4611)</f>
        <v/>
      </c>
      <c r="U419" s="82"/>
      <c r="V419" s="89" t="str">
        <f t="shared" si="33"/>
        <v/>
      </c>
      <c r="W419" s="171">
        <f>+'Ark1'!V4611</f>
        <v>0</v>
      </c>
      <c r="X419" s="251"/>
    </row>
    <row r="420" spans="1:38" ht="15.6">
      <c r="A420" s="251"/>
      <c r="B420" s="197">
        <f>+'Ark1'!C4612</f>
        <v>2023</v>
      </c>
      <c r="C420" s="197">
        <f>+'Ark1'!J4612</f>
        <v>160</v>
      </c>
      <c r="D420" s="197" t="str">
        <f>VLOOKUP(C420,RNR!$A$1:$B$29,2)</f>
        <v>Oslo</v>
      </c>
      <c r="E420" s="197">
        <f>+'Ark1'!D4612</f>
        <v>7</v>
      </c>
      <c r="F420" s="197" t="str">
        <f>VLOOKUP(E420,RNR!$D$2:$E$13,2)</f>
        <v>Jul</v>
      </c>
      <c r="G420" s="88">
        <f>+'Ark1'!Q4612</f>
        <v>0</v>
      </c>
      <c r="H420" s="89">
        <f>+'Ark1'!R4612</f>
        <v>0</v>
      </c>
      <c r="I420" s="88" t="str">
        <f>IF(H420=0,"",'Ark1'!S4612)</f>
        <v/>
      </c>
      <c r="J420" s="251"/>
      <c r="K420" s="171" t="str">
        <f>IF(H420=0,"",100*H420/Måned!$G28)</f>
        <v/>
      </c>
      <c r="L420" s="251"/>
      <c r="M420" s="171" t="str">
        <f>+IF(H420=0,"",'Ark1'!AA4612)</f>
        <v/>
      </c>
      <c r="N420" s="171">
        <f>+IF(I420=0,"",'Ark1'!AB4612)</f>
        <v>0</v>
      </c>
      <c r="O420" s="246" t="str">
        <f>IF(H420=0,"",'Ark1'!W4612)</f>
        <v/>
      </c>
      <c r="P420" s="171" t="str">
        <f>IF(H420=0,"",'Ark1'!X4612)</f>
        <v/>
      </c>
      <c r="Q420" s="245"/>
      <c r="R420" s="171" t="str">
        <f>IF(H420=0,"",'Ark1'!AA4612)</f>
        <v/>
      </c>
      <c r="S420" s="171" t="str">
        <f>IF(H420=0,"",'Ark1'!AB4612)</f>
        <v/>
      </c>
      <c r="T420" s="171" t="str">
        <f>IF(H420=0,"",'Ark1'!AC4612)</f>
        <v/>
      </c>
      <c r="U420" s="82"/>
      <c r="V420" s="89" t="str">
        <f t="shared" si="33"/>
        <v/>
      </c>
      <c r="W420" s="171">
        <f>+'Ark1'!V4612</f>
        <v>0</v>
      </c>
      <c r="X420" s="251"/>
    </row>
    <row r="421" spans="1:38" ht="15.6">
      <c r="A421" s="251"/>
      <c r="B421" s="197">
        <f>+'Ark1'!C4613</f>
        <v>2023</v>
      </c>
      <c r="C421" s="197">
        <f>+'Ark1'!J4613</f>
        <v>160</v>
      </c>
      <c r="D421" s="197" t="str">
        <f>VLOOKUP(C421,RNR!$A$1:$B$29,2)</f>
        <v>Oslo</v>
      </c>
      <c r="E421" s="197">
        <f>+'Ark1'!D4613</f>
        <v>8</v>
      </c>
      <c r="F421" s="197" t="str">
        <f>VLOOKUP(E421,RNR!$D$2:$E$13,2)</f>
        <v>Aug</v>
      </c>
      <c r="G421" s="88">
        <f>+'Ark1'!Q4613</f>
        <v>0</v>
      </c>
      <c r="H421" s="89">
        <f>+'Ark1'!R4613</f>
        <v>0</v>
      </c>
      <c r="I421" s="88" t="str">
        <f>IF(H421=0,"",'Ark1'!S4613)</f>
        <v/>
      </c>
      <c r="J421" s="251"/>
      <c r="K421" s="171" t="str">
        <f>IF(H421=0,"",100*H421/Måned!$G29)</f>
        <v/>
      </c>
      <c r="L421" s="251"/>
      <c r="M421" s="171" t="str">
        <f>+IF(H421=0,"",'Ark1'!AA4613)</f>
        <v/>
      </c>
      <c r="N421" s="171">
        <f>+IF(I421=0,"",'Ark1'!AB4613)</f>
        <v>0</v>
      </c>
      <c r="O421" s="246" t="str">
        <f>IF(H421=0,"",'Ark1'!W4613)</f>
        <v/>
      </c>
      <c r="P421" s="171" t="str">
        <f>IF(H421=0,"",'Ark1'!X4613)</f>
        <v/>
      </c>
      <c r="Q421" s="245"/>
      <c r="R421" s="171" t="str">
        <f>IF(H421=0,"",'Ark1'!AA4613)</f>
        <v/>
      </c>
      <c r="S421" s="171" t="str">
        <f>IF(H421=0,"",'Ark1'!AB4613)</f>
        <v/>
      </c>
      <c r="T421" s="171" t="str">
        <f>IF(H421=0,"",'Ark1'!AC4613)</f>
        <v/>
      </c>
      <c r="U421" s="82"/>
      <c r="V421" s="89" t="str">
        <f t="shared" si="33"/>
        <v/>
      </c>
      <c r="W421" s="171">
        <f>+'Ark1'!V4613</f>
        <v>0</v>
      </c>
      <c r="X421" s="251"/>
    </row>
    <row r="422" spans="1:38" ht="15.6">
      <c r="A422" s="251"/>
      <c r="B422" s="197">
        <f>+'Ark1'!C4614</f>
        <v>2023</v>
      </c>
      <c r="C422" s="197">
        <f>+'Ark1'!J4614</f>
        <v>160</v>
      </c>
      <c r="D422" s="197" t="str">
        <f>VLOOKUP(C422,RNR!$A$1:$B$29,2)</f>
        <v>Oslo</v>
      </c>
      <c r="E422" s="197">
        <f>+'Ark1'!D4614</f>
        <v>9</v>
      </c>
      <c r="F422" s="197" t="str">
        <f>VLOOKUP(E422,RNR!$D$2:$E$13,2)</f>
        <v>Sep</v>
      </c>
      <c r="G422" s="88">
        <f>+'Ark1'!Q4614</f>
        <v>0</v>
      </c>
      <c r="H422" s="89">
        <f>+'Ark1'!R4614</f>
        <v>0</v>
      </c>
      <c r="I422" s="88" t="str">
        <f>IF(H422=0,"",'Ark1'!S4614)</f>
        <v/>
      </c>
      <c r="J422" s="251"/>
      <c r="K422" s="171" t="str">
        <f>IF(H422=0,"",100*H422/Måned!$G30)</f>
        <v/>
      </c>
      <c r="L422" s="251"/>
      <c r="M422" s="171" t="str">
        <f>+IF(H422=0,"",'Ark1'!AA4614)</f>
        <v/>
      </c>
      <c r="N422" s="171">
        <f>+IF(I422=0,"",'Ark1'!AB4614)</f>
        <v>0</v>
      </c>
      <c r="O422" s="246" t="str">
        <f>IF(H422=0,"",'Ark1'!W4614)</f>
        <v/>
      </c>
      <c r="P422" s="171" t="str">
        <f>IF(H422=0,"",'Ark1'!X4614)</f>
        <v/>
      </c>
      <c r="Q422" s="245"/>
      <c r="R422" s="171" t="str">
        <f>IF(H422=0,"",'Ark1'!AA4614)</f>
        <v/>
      </c>
      <c r="S422" s="171" t="str">
        <f>IF(H422=0,"",'Ark1'!AB4614)</f>
        <v/>
      </c>
      <c r="T422" s="171" t="str">
        <f>IF(H422=0,"",'Ark1'!AC4614)</f>
        <v/>
      </c>
      <c r="U422" s="82"/>
      <c r="V422" s="89" t="str">
        <f t="shared" si="33"/>
        <v/>
      </c>
      <c r="W422" s="171">
        <f>+'Ark1'!V4614</f>
        <v>0</v>
      </c>
      <c r="X422" s="251"/>
    </row>
    <row r="423" spans="1:38" ht="15.6">
      <c r="A423" s="251"/>
      <c r="B423" s="197">
        <f>+'Ark1'!C4615</f>
        <v>2023</v>
      </c>
      <c r="C423" s="197">
        <f>+'Ark1'!J4615</f>
        <v>160</v>
      </c>
      <c r="D423" s="197" t="str">
        <f>VLOOKUP(C423,RNR!$A$1:$B$29,2)</f>
        <v>Oslo</v>
      </c>
      <c r="E423" s="197">
        <f>+'Ark1'!D4615</f>
        <v>10</v>
      </c>
      <c r="F423" s="197" t="str">
        <f>VLOOKUP(E423,RNR!$D$2:$E$13,2)</f>
        <v>Okt</v>
      </c>
      <c r="G423" s="88">
        <f>+'Ark1'!Q4615</f>
        <v>0</v>
      </c>
      <c r="H423" s="89">
        <f>+'Ark1'!R4615</f>
        <v>0</v>
      </c>
      <c r="I423" s="88" t="str">
        <f>IF(H423=0,"",'Ark1'!S4615)</f>
        <v/>
      </c>
      <c r="J423" s="251"/>
      <c r="K423" s="171" t="str">
        <f>IF(H423=0,"",100*H423/Måned!$G31)</f>
        <v/>
      </c>
      <c r="L423" s="251"/>
      <c r="M423" s="171" t="str">
        <f>+IF(H423=0,"",'Ark1'!AA4615)</f>
        <v/>
      </c>
      <c r="N423" s="171">
        <f>+IF(I423=0,"",'Ark1'!AB4615)</f>
        <v>0</v>
      </c>
      <c r="O423" s="246" t="str">
        <f>IF(H423=0,"",'Ark1'!W4615)</f>
        <v/>
      </c>
      <c r="P423" s="171" t="str">
        <f>IF(H423=0,"",'Ark1'!X4615)</f>
        <v/>
      </c>
      <c r="Q423" s="245"/>
      <c r="R423" s="171" t="str">
        <f>IF(H423=0,"",'Ark1'!AA4615)</f>
        <v/>
      </c>
      <c r="S423" s="171" t="str">
        <f>IF(H423=0,"",'Ark1'!AB4615)</f>
        <v/>
      </c>
      <c r="T423" s="171" t="str">
        <f>IF(H423=0,"",'Ark1'!AC4615)</f>
        <v/>
      </c>
      <c r="U423" s="82"/>
      <c r="V423" s="89" t="str">
        <f t="shared" si="33"/>
        <v/>
      </c>
      <c r="W423" s="171">
        <f>+'Ark1'!V4615</f>
        <v>0</v>
      </c>
      <c r="X423" s="251"/>
    </row>
    <row r="424" spans="1:38" ht="15.6">
      <c r="A424" s="251"/>
      <c r="B424" s="197">
        <f>+'Ark1'!C4616</f>
        <v>2023</v>
      </c>
      <c r="C424" s="197">
        <f>+'Ark1'!J4616</f>
        <v>160</v>
      </c>
      <c r="D424" s="197" t="str">
        <f>VLOOKUP(C424,RNR!$A$1:$B$29,2)</f>
        <v>Oslo</v>
      </c>
      <c r="E424" s="197">
        <f>+'Ark1'!D4616</f>
        <v>11</v>
      </c>
      <c r="F424" s="197" t="str">
        <f>VLOOKUP(E424,RNR!$D$2:$E$13,2)</f>
        <v>Nov</v>
      </c>
      <c r="G424" s="88">
        <f>+'Ark1'!Q4616</f>
        <v>0</v>
      </c>
      <c r="H424" s="89">
        <f>+'Ark1'!R4616</f>
        <v>0</v>
      </c>
      <c r="I424" s="88" t="str">
        <f>IF(H424=0,"",'Ark1'!S4616)</f>
        <v/>
      </c>
      <c r="J424" s="251"/>
      <c r="K424" s="171" t="str">
        <f>IF(H424=0,"",100*H424/Måned!$G32)</f>
        <v/>
      </c>
      <c r="L424" s="251"/>
      <c r="M424" s="171" t="str">
        <f>+IF(H424=0,"",'Ark1'!AA4616)</f>
        <v/>
      </c>
      <c r="N424" s="171">
        <f>+IF(I424=0,"",'Ark1'!AB4616)</f>
        <v>0</v>
      </c>
      <c r="O424" s="246" t="str">
        <f>IF(H424=0,"",'Ark1'!W4616)</f>
        <v/>
      </c>
      <c r="P424" s="171" t="str">
        <f>IF(H424=0,"",'Ark1'!X4616)</f>
        <v/>
      </c>
      <c r="Q424" s="245"/>
      <c r="R424" s="171" t="str">
        <f>IF(H424=0,"",'Ark1'!AA4616)</f>
        <v/>
      </c>
      <c r="S424" s="171" t="str">
        <f>IF(H424=0,"",'Ark1'!AB4616)</f>
        <v/>
      </c>
      <c r="T424" s="171" t="str">
        <f>IF(H424=0,"",'Ark1'!AC4616)</f>
        <v/>
      </c>
      <c r="U424" s="82"/>
      <c r="V424" s="89" t="str">
        <f t="shared" si="33"/>
        <v/>
      </c>
      <c r="W424" s="171">
        <f>+'Ark1'!V4616</f>
        <v>0</v>
      </c>
      <c r="X424" s="251"/>
    </row>
    <row r="425" spans="1:38" ht="15.6">
      <c r="A425" s="251"/>
      <c r="B425" s="197">
        <f>+'Ark1'!C4617</f>
        <v>2023</v>
      </c>
      <c r="C425" s="197">
        <f>+'Ark1'!J4617</f>
        <v>160</v>
      </c>
      <c r="D425" s="197" t="str">
        <f>VLOOKUP(C425,RNR!$A$1:$B$29,2)</f>
        <v>Oslo</v>
      </c>
      <c r="E425" s="197">
        <f>+'Ark1'!D4617</f>
        <v>12</v>
      </c>
      <c r="F425" s="197" t="str">
        <f>VLOOKUP(E425,RNR!$D$2:$E$13,2)</f>
        <v>Des</v>
      </c>
      <c r="G425" s="88">
        <f>+'Ark1'!Q4617</f>
        <v>0</v>
      </c>
      <c r="H425" s="89">
        <f>+'Ark1'!R4617</f>
        <v>0</v>
      </c>
      <c r="I425" s="88" t="str">
        <f>IF(H425=0,"",'Ark1'!S4617)</f>
        <v/>
      </c>
      <c r="J425" s="251"/>
      <c r="K425" s="171" t="str">
        <f>IF(H425=0,"",100*H425/Måned!$G33)</f>
        <v/>
      </c>
      <c r="L425" s="251"/>
      <c r="M425" s="171" t="str">
        <f>+IF(H425=0,"",'Ark1'!AA4617)</f>
        <v/>
      </c>
      <c r="N425" s="171">
        <f>+IF(I425=0,"",'Ark1'!AB4617)</f>
        <v>0</v>
      </c>
      <c r="O425" s="246" t="str">
        <f>IF(H425=0,"",'Ark1'!W4617)</f>
        <v/>
      </c>
      <c r="P425" s="171" t="str">
        <f>IF(H425=0,"",'Ark1'!X4617)</f>
        <v/>
      </c>
      <c r="Q425" s="245"/>
      <c r="R425" s="171" t="str">
        <f>IF(H425=0,"",'Ark1'!AA4617)</f>
        <v/>
      </c>
      <c r="S425" s="171" t="str">
        <f>IF(H425=0,"",'Ark1'!AB4617)</f>
        <v/>
      </c>
      <c r="T425" s="171" t="str">
        <f>IF(H425=0,"",'Ark1'!AC4617)</f>
        <v/>
      </c>
      <c r="U425" s="82"/>
      <c r="V425" s="89" t="str">
        <f t="shared" si="33"/>
        <v/>
      </c>
      <c r="W425" s="171">
        <f>+'Ark1'!V4617</f>
        <v>0</v>
      </c>
      <c r="X425" s="251"/>
      <c r="Y425" s="248"/>
      <c r="AB425" s="225"/>
      <c r="AJ425" s="249"/>
      <c r="AK425" s="87"/>
      <c r="AL425" s="87"/>
    </row>
    <row r="426" spans="1:38">
      <c r="A426" s="251"/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2"/>
      <c r="X426" s="251"/>
      <c r="Y426" s="248"/>
      <c r="AB426" s="225"/>
      <c r="AJ426" s="249"/>
      <c r="AK426" s="87"/>
      <c r="AL426" s="87"/>
    </row>
    <row r="427" spans="1:38" ht="15.6">
      <c r="A427" s="251"/>
      <c r="B427" s="197">
        <f>+'Ark1'!C4618</f>
        <v>2023</v>
      </c>
      <c r="C427" s="197">
        <f>+'Ark1'!J4618</f>
        <v>171</v>
      </c>
      <c r="D427" s="197" t="str">
        <f>VLOOKUP(C427,RNR!$A$1:$B$29,2)</f>
        <v>Prima</v>
      </c>
      <c r="E427" s="197">
        <f>+'Ark1'!D4618</f>
        <v>1</v>
      </c>
      <c r="F427" s="197" t="str">
        <f>VLOOKUP(E427,RNR!$D$2:$E$13,2)</f>
        <v>Jan</v>
      </c>
      <c r="G427" s="88">
        <f>+'Ark1'!Q4618</f>
        <v>1</v>
      </c>
      <c r="H427" s="89">
        <f>+'Ark1'!R4618</f>
        <v>2</v>
      </c>
      <c r="I427" s="88">
        <f>IF(H427=0,"",'Ark1'!S4618)</f>
        <v>2</v>
      </c>
      <c r="J427" s="251"/>
      <c r="K427" s="171" t="e">
        <f>IF(H427=0,"",100*H427/Måned!$G34)</f>
        <v>#DIV/0!</v>
      </c>
      <c r="L427" s="251"/>
      <c r="M427" s="171">
        <f>+IF(H427=0,"",'Ark1'!AA4618)</f>
        <v>2.25</v>
      </c>
      <c r="N427" s="171">
        <f>+IF(I427=0,"",'Ark1'!AB4618)</f>
        <v>2.5</v>
      </c>
      <c r="O427" s="246">
        <f>IF(H427=0,"",'Ark1'!W4618)</f>
        <v>56.5</v>
      </c>
      <c r="P427" s="171">
        <f>IF(H427=0,"",'Ark1'!X4618)</f>
        <v>140.68255687973999</v>
      </c>
      <c r="Q427" s="245"/>
      <c r="R427" s="171">
        <f>IF(H427=0,"",'Ark1'!AA4618)</f>
        <v>2.25</v>
      </c>
      <c r="S427" s="171">
        <f>IF(H427=0,"",'Ark1'!AB4618)</f>
        <v>2.5</v>
      </c>
      <c r="T427" s="171">
        <f>IF(H427=0,"",'Ark1'!AC4618)</f>
        <v>100</v>
      </c>
      <c r="U427" s="82"/>
      <c r="V427" s="89">
        <f t="shared" ref="V427:V438" si="34">+(IF(H427=0,"",I427/G427))</f>
        <v>2</v>
      </c>
      <c r="W427" s="171">
        <f>+'Ark1'!V4618</f>
        <v>12.5</v>
      </c>
      <c r="X427" s="251"/>
    </row>
    <row r="428" spans="1:38" ht="15.6">
      <c r="A428" s="251"/>
      <c r="B428" s="197">
        <f>+'Ark1'!C4619</f>
        <v>2023</v>
      </c>
      <c r="C428" s="197">
        <f>+'Ark1'!J4619</f>
        <v>171</v>
      </c>
      <c r="D428" s="197" t="str">
        <f>VLOOKUP(C428,RNR!$A$1:$B$29,2)</f>
        <v>Prima</v>
      </c>
      <c r="E428" s="197">
        <f>+'Ark1'!D4619</f>
        <v>2</v>
      </c>
      <c r="F428" s="197" t="str">
        <f>VLOOKUP(E428,RNR!$D$2:$E$13,2)</f>
        <v>Feb</v>
      </c>
      <c r="G428" s="88">
        <f>+'Ark1'!Q4619</f>
        <v>1</v>
      </c>
      <c r="H428" s="89">
        <f>+'Ark1'!R4619</f>
        <v>1</v>
      </c>
      <c r="I428" s="88">
        <f>IF(H428=0,"",'Ark1'!S4619)</f>
        <v>1</v>
      </c>
      <c r="J428" s="251"/>
      <c r="K428" s="171">
        <f>IF(H428=0,"",100*H428/Måned!$G23)</f>
        <v>6.1690314620604564E-2</v>
      </c>
      <c r="L428" s="251"/>
      <c r="M428" s="171">
        <f>+IF(H428=0,"",'Ark1'!AA4619)</f>
        <v>0</v>
      </c>
      <c r="N428" s="171">
        <f>+IF(I428=0,"",'Ark1'!AB4619)</f>
        <v>0</v>
      </c>
      <c r="O428" s="246">
        <f>IF(H428=0,"",'Ark1'!W4619)</f>
        <v>57</v>
      </c>
      <c r="P428" s="171">
        <f>IF(H428=0,"",'Ark1'!X4619)</f>
        <v>168.79739978331531</v>
      </c>
      <c r="Q428" s="245"/>
      <c r="R428" s="171">
        <f>IF(H428=0,"",'Ark1'!AA4619)</f>
        <v>0</v>
      </c>
      <c r="S428" s="171">
        <f>IF(H428=0,"",'Ark1'!AB4619)</f>
        <v>0</v>
      </c>
      <c r="T428" s="171">
        <f>IF(H428=0,"",'Ark1'!AC4619)</f>
        <v>0</v>
      </c>
      <c r="U428" s="82"/>
      <c r="V428" s="89">
        <f t="shared" si="34"/>
        <v>1</v>
      </c>
      <c r="W428" s="171">
        <f>+'Ark1'!V4619</f>
        <v>14</v>
      </c>
      <c r="X428" s="251"/>
    </row>
    <row r="429" spans="1:38" ht="15.6">
      <c r="A429" s="251"/>
      <c r="B429" s="197">
        <f>+'Ark1'!C4620</f>
        <v>2023</v>
      </c>
      <c r="C429" s="197">
        <f>+'Ark1'!J4620</f>
        <v>171</v>
      </c>
      <c r="D429" s="197" t="str">
        <f>VLOOKUP(C429,RNR!$A$1:$B$29,2)</f>
        <v>Prima</v>
      </c>
      <c r="E429" s="197">
        <f>+'Ark1'!D4620</f>
        <v>3</v>
      </c>
      <c r="F429" s="197" t="str">
        <f>VLOOKUP(E429,RNR!$D$2:$E$13,2)</f>
        <v>Mar</v>
      </c>
      <c r="G429" s="88">
        <f>+'Ark1'!Q4620</f>
        <v>0</v>
      </c>
      <c r="H429" s="89">
        <f>+'Ark1'!R4620</f>
        <v>0</v>
      </c>
      <c r="I429" s="88" t="str">
        <f>IF(H429=0,"",'Ark1'!S4620)</f>
        <v/>
      </c>
      <c r="J429" s="251"/>
      <c r="K429" s="171" t="str">
        <f>IF(H429=0,"",100*H429/Måned!$G24)</f>
        <v/>
      </c>
      <c r="L429" s="251"/>
      <c r="M429" s="171" t="str">
        <f>+IF(H429=0,"",'Ark1'!AA4620)</f>
        <v/>
      </c>
      <c r="N429" s="171">
        <f>+IF(I429=0,"",'Ark1'!AB4620)</f>
        <v>0</v>
      </c>
      <c r="O429" s="246" t="str">
        <f>IF(H429=0,"",'Ark1'!W4620)</f>
        <v/>
      </c>
      <c r="P429" s="171" t="str">
        <f>IF(H429=0,"",'Ark1'!X4620)</f>
        <v/>
      </c>
      <c r="Q429" s="245"/>
      <c r="R429" s="171" t="str">
        <f>IF(H429=0,"",'Ark1'!AA4620)</f>
        <v/>
      </c>
      <c r="S429" s="171" t="str">
        <f>IF(H429=0,"",'Ark1'!AB4620)</f>
        <v/>
      </c>
      <c r="T429" s="171" t="str">
        <f>IF(H429=0,"",'Ark1'!AC4620)</f>
        <v/>
      </c>
      <c r="U429" s="82"/>
      <c r="V429" s="89" t="str">
        <f t="shared" si="34"/>
        <v/>
      </c>
      <c r="W429" s="171">
        <f>+'Ark1'!V4620</f>
        <v>0</v>
      </c>
      <c r="X429" s="251"/>
    </row>
    <row r="430" spans="1:38" ht="15.6">
      <c r="A430" s="251"/>
      <c r="B430" s="197">
        <f>+'Ark1'!C4621</f>
        <v>2023</v>
      </c>
      <c r="C430" s="197">
        <f>+'Ark1'!J4621</f>
        <v>171</v>
      </c>
      <c r="D430" s="197" t="str">
        <f>VLOOKUP(C430,RNR!$A$1:$B$29,2)</f>
        <v>Prima</v>
      </c>
      <c r="E430" s="197">
        <f>+'Ark1'!D4621</f>
        <v>4</v>
      </c>
      <c r="F430" s="197" t="str">
        <f>VLOOKUP(E430,RNR!$D$2:$E$13,2)</f>
        <v>Apr</v>
      </c>
      <c r="G430" s="88">
        <f>+'Ark1'!Q4621</f>
        <v>0</v>
      </c>
      <c r="H430" s="89">
        <f>+'Ark1'!R4621</f>
        <v>0</v>
      </c>
      <c r="I430" s="88" t="str">
        <f>IF(H430=0,"",'Ark1'!S4621)</f>
        <v/>
      </c>
      <c r="J430" s="251"/>
      <c r="K430" s="171" t="str">
        <f>IF(H430=0,"",100*H430/Måned!$G25)</f>
        <v/>
      </c>
      <c r="L430" s="251"/>
      <c r="M430" s="171" t="str">
        <f>+IF(H430=0,"",'Ark1'!AA4621)</f>
        <v/>
      </c>
      <c r="N430" s="171">
        <f>+IF(I430=0,"",'Ark1'!AB4621)</f>
        <v>0</v>
      </c>
      <c r="O430" s="246" t="str">
        <f>IF(H430=0,"",'Ark1'!W4621)</f>
        <v/>
      </c>
      <c r="P430" s="171" t="str">
        <f>IF(H430=0,"",'Ark1'!X4621)</f>
        <v/>
      </c>
      <c r="Q430" s="245"/>
      <c r="R430" s="171" t="str">
        <f>IF(H430=0,"",'Ark1'!AA4621)</f>
        <v/>
      </c>
      <c r="S430" s="171" t="str">
        <f>IF(H430=0,"",'Ark1'!AB4621)</f>
        <v/>
      </c>
      <c r="T430" s="171" t="str">
        <f>IF(H430=0,"",'Ark1'!AC4621)</f>
        <v/>
      </c>
      <c r="U430" s="82"/>
      <c r="V430" s="89" t="str">
        <f t="shared" si="34"/>
        <v/>
      </c>
      <c r="W430" s="171">
        <f>+'Ark1'!V4621</f>
        <v>0</v>
      </c>
      <c r="X430" s="251"/>
    </row>
    <row r="431" spans="1:38" ht="15.6">
      <c r="A431" s="251"/>
      <c r="B431" s="197">
        <f>+'Ark1'!C4622</f>
        <v>2023</v>
      </c>
      <c r="C431" s="197">
        <f>+'Ark1'!J4622</f>
        <v>171</v>
      </c>
      <c r="D431" s="197" t="str">
        <f>VLOOKUP(C431,RNR!$A$1:$B$29,2)</f>
        <v>Prima</v>
      </c>
      <c r="E431" s="197">
        <f>+'Ark1'!D4622</f>
        <v>5</v>
      </c>
      <c r="F431" s="197" t="str">
        <f>VLOOKUP(E431,RNR!$D$2:$E$13,2)</f>
        <v>Mai</v>
      </c>
      <c r="G431" s="88">
        <f>+'Ark1'!Q4622</f>
        <v>0</v>
      </c>
      <c r="H431" s="89">
        <f>+'Ark1'!R4622</f>
        <v>0</v>
      </c>
      <c r="I431" s="88" t="str">
        <f>IF(H431=0,"",'Ark1'!S4622)</f>
        <v/>
      </c>
      <c r="J431" s="251"/>
      <c r="K431" s="171" t="str">
        <f>IF(H431=0,"",100*H431/Måned!$G26)</f>
        <v/>
      </c>
      <c r="L431" s="251"/>
      <c r="M431" s="171" t="str">
        <f>+IF(H431=0,"",'Ark1'!AA4622)</f>
        <v/>
      </c>
      <c r="N431" s="171">
        <f>+IF(I431=0,"",'Ark1'!AB4622)</f>
        <v>0</v>
      </c>
      <c r="O431" s="246" t="str">
        <f>IF(H431=0,"",'Ark1'!W4622)</f>
        <v/>
      </c>
      <c r="P431" s="171" t="str">
        <f>IF(H431=0,"",'Ark1'!X4622)</f>
        <v/>
      </c>
      <c r="Q431" s="245"/>
      <c r="R431" s="171" t="str">
        <f>IF(H431=0,"",'Ark1'!AA4622)</f>
        <v/>
      </c>
      <c r="S431" s="171" t="str">
        <f>IF(H431=0,"",'Ark1'!AB4622)</f>
        <v/>
      </c>
      <c r="T431" s="171" t="str">
        <f>IF(H431=0,"",'Ark1'!AC4622)</f>
        <v/>
      </c>
      <c r="U431" s="82"/>
      <c r="V431" s="89" t="str">
        <f t="shared" si="34"/>
        <v/>
      </c>
      <c r="W431" s="171">
        <f>+'Ark1'!V4622</f>
        <v>0</v>
      </c>
      <c r="X431" s="251"/>
    </row>
    <row r="432" spans="1:38" ht="15.6">
      <c r="A432" s="251"/>
      <c r="B432" s="197">
        <f>+'Ark1'!C4623</f>
        <v>2023</v>
      </c>
      <c r="C432" s="197">
        <f>+'Ark1'!J4623</f>
        <v>171</v>
      </c>
      <c r="D432" s="197" t="str">
        <f>VLOOKUP(C432,RNR!$A$1:$B$29,2)</f>
        <v>Prima</v>
      </c>
      <c r="E432" s="197">
        <f>+'Ark1'!D4623</f>
        <v>6</v>
      </c>
      <c r="F432" s="197" t="str">
        <f>VLOOKUP(E432,RNR!$D$2:$E$13,2)</f>
        <v>Jun</v>
      </c>
      <c r="G432" s="88">
        <f>+'Ark1'!Q4623</f>
        <v>0</v>
      </c>
      <c r="H432" s="89">
        <f>+'Ark1'!R4623</f>
        <v>0</v>
      </c>
      <c r="I432" s="88" t="str">
        <f>IF(H432=0,"",'Ark1'!S4623)</f>
        <v/>
      </c>
      <c r="J432" s="251"/>
      <c r="K432" s="171" t="str">
        <f>IF(H432=0,"",100*H432/Måned!$G27)</f>
        <v/>
      </c>
      <c r="L432" s="251"/>
      <c r="M432" s="171" t="str">
        <f>+IF(H432=0,"",'Ark1'!AA4623)</f>
        <v/>
      </c>
      <c r="N432" s="171">
        <f>+IF(I432=0,"",'Ark1'!AB4623)</f>
        <v>0</v>
      </c>
      <c r="O432" s="246" t="str">
        <f>IF(H432=0,"",'Ark1'!W4623)</f>
        <v/>
      </c>
      <c r="P432" s="171" t="str">
        <f>IF(H432=0,"",'Ark1'!X4623)</f>
        <v/>
      </c>
      <c r="Q432" s="245"/>
      <c r="R432" s="171" t="str">
        <f>IF(H432=0,"",'Ark1'!AA4623)</f>
        <v/>
      </c>
      <c r="S432" s="171" t="str">
        <f>IF(H432=0,"",'Ark1'!AB4623)</f>
        <v/>
      </c>
      <c r="T432" s="171" t="str">
        <f>IF(H432=0,"",'Ark1'!AC4623)</f>
        <v/>
      </c>
      <c r="U432" s="82"/>
      <c r="V432" s="89" t="str">
        <f t="shared" si="34"/>
        <v/>
      </c>
      <c r="W432" s="171">
        <f>+'Ark1'!V4623</f>
        <v>0</v>
      </c>
      <c r="X432" s="251"/>
    </row>
    <row r="433" spans="1:38" ht="15.6">
      <c r="A433" s="251"/>
      <c r="B433" s="197">
        <f>+'Ark1'!C4624</f>
        <v>2023</v>
      </c>
      <c r="C433" s="197">
        <f>+'Ark1'!J4624</f>
        <v>171</v>
      </c>
      <c r="D433" s="197" t="str">
        <f>VLOOKUP(C433,RNR!$A$1:$B$29,2)</f>
        <v>Prima</v>
      </c>
      <c r="E433" s="197">
        <f>+'Ark1'!D4624</f>
        <v>7</v>
      </c>
      <c r="F433" s="197" t="str">
        <f>VLOOKUP(E433,RNR!$D$2:$E$13,2)</f>
        <v>Jul</v>
      </c>
      <c r="G433" s="88">
        <f>+'Ark1'!Q4624</f>
        <v>0</v>
      </c>
      <c r="H433" s="89">
        <f>+'Ark1'!R4624</f>
        <v>0</v>
      </c>
      <c r="I433" s="88" t="str">
        <f>IF(H433=0,"",'Ark1'!S4624)</f>
        <v/>
      </c>
      <c r="J433" s="251"/>
      <c r="K433" s="171" t="str">
        <f>IF(H433=0,"",100*H433/Måned!$G28)</f>
        <v/>
      </c>
      <c r="L433" s="251"/>
      <c r="M433" s="171" t="str">
        <f>+IF(H433=0,"",'Ark1'!AA4624)</f>
        <v/>
      </c>
      <c r="N433" s="171">
        <f>+IF(I433=0,"",'Ark1'!AB4624)</f>
        <v>0</v>
      </c>
      <c r="O433" s="246" t="str">
        <f>IF(H433=0,"",'Ark1'!W4624)</f>
        <v/>
      </c>
      <c r="P433" s="171" t="str">
        <f>IF(H433=0,"",'Ark1'!X4624)</f>
        <v/>
      </c>
      <c r="Q433" s="245"/>
      <c r="R433" s="171" t="str">
        <f>IF(H433=0,"",'Ark1'!AA4624)</f>
        <v/>
      </c>
      <c r="S433" s="171" t="str">
        <f>IF(H433=0,"",'Ark1'!AB4624)</f>
        <v/>
      </c>
      <c r="T433" s="171" t="str">
        <f>IF(H433=0,"",'Ark1'!AC4624)</f>
        <v/>
      </c>
      <c r="U433" s="82"/>
      <c r="V433" s="89" t="str">
        <f t="shared" si="34"/>
        <v/>
      </c>
      <c r="W433" s="171">
        <f>+'Ark1'!V4624</f>
        <v>0</v>
      </c>
      <c r="X433" s="251"/>
    </row>
    <row r="434" spans="1:38" ht="15.6">
      <c r="A434" s="251"/>
      <c r="B434" s="197">
        <f>+'Ark1'!C4625</f>
        <v>2023</v>
      </c>
      <c r="C434" s="197">
        <f>+'Ark1'!J4625</f>
        <v>171</v>
      </c>
      <c r="D434" s="197" t="str">
        <f>VLOOKUP(C434,RNR!$A$1:$B$29,2)</f>
        <v>Prima</v>
      </c>
      <c r="E434" s="197">
        <f>+'Ark1'!D4625</f>
        <v>8</v>
      </c>
      <c r="F434" s="197" t="str">
        <f>VLOOKUP(E434,RNR!$D$2:$E$13,2)</f>
        <v>Aug</v>
      </c>
      <c r="G434" s="88">
        <f>+'Ark1'!Q4625</f>
        <v>0</v>
      </c>
      <c r="H434" s="89">
        <f>+'Ark1'!R4625</f>
        <v>0</v>
      </c>
      <c r="I434" s="88" t="str">
        <f>IF(H434=0,"",'Ark1'!S4625)</f>
        <v/>
      </c>
      <c r="J434" s="251"/>
      <c r="K434" s="171" t="str">
        <f>IF(H434=0,"",100*H434/Måned!$G29)</f>
        <v/>
      </c>
      <c r="L434" s="251"/>
      <c r="M434" s="171" t="str">
        <f>+IF(H434=0,"",'Ark1'!AA4625)</f>
        <v/>
      </c>
      <c r="N434" s="171">
        <f>+IF(I434=0,"",'Ark1'!AB4625)</f>
        <v>0</v>
      </c>
      <c r="O434" s="246" t="str">
        <f>IF(H434=0,"",'Ark1'!W4625)</f>
        <v/>
      </c>
      <c r="P434" s="171" t="str">
        <f>IF(H434=0,"",'Ark1'!X4625)</f>
        <v/>
      </c>
      <c r="Q434" s="245"/>
      <c r="R434" s="171" t="str">
        <f>IF(H434=0,"",'Ark1'!AA4625)</f>
        <v/>
      </c>
      <c r="S434" s="171" t="str">
        <f>IF(H434=0,"",'Ark1'!AB4625)</f>
        <v/>
      </c>
      <c r="T434" s="171" t="str">
        <f>IF(H434=0,"",'Ark1'!AC4625)</f>
        <v/>
      </c>
      <c r="U434" s="82"/>
      <c r="V434" s="89" t="str">
        <f t="shared" si="34"/>
        <v/>
      </c>
      <c r="W434" s="171">
        <f>+'Ark1'!V4625</f>
        <v>0</v>
      </c>
      <c r="X434" s="251"/>
    </row>
    <row r="435" spans="1:38" ht="15.6">
      <c r="A435" s="251"/>
      <c r="B435" s="197">
        <f>+'Ark1'!C4626</f>
        <v>2023</v>
      </c>
      <c r="C435" s="197">
        <f>+'Ark1'!J4626</f>
        <v>171</v>
      </c>
      <c r="D435" s="197" t="str">
        <f>VLOOKUP(C435,RNR!$A$1:$B$29,2)</f>
        <v>Prima</v>
      </c>
      <c r="E435" s="197">
        <f>+'Ark1'!D4626</f>
        <v>9</v>
      </c>
      <c r="F435" s="197" t="str">
        <f>VLOOKUP(E435,RNR!$D$2:$E$13,2)</f>
        <v>Sep</v>
      </c>
      <c r="G435" s="88">
        <f>+'Ark1'!Q4626</f>
        <v>0</v>
      </c>
      <c r="H435" s="89">
        <f>+'Ark1'!R4626</f>
        <v>0</v>
      </c>
      <c r="I435" s="88" t="str">
        <f>IF(H435=0,"",'Ark1'!S4626)</f>
        <v/>
      </c>
      <c r="J435" s="251"/>
      <c r="K435" s="171" t="str">
        <f>IF(H435=0,"",100*H435/Måned!$G30)</f>
        <v/>
      </c>
      <c r="L435" s="251"/>
      <c r="M435" s="171" t="str">
        <f>+IF(H435=0,"",'Ark1'!AA4626)</f>
        <v/>
      </c>
      <c r="N435" s="171">
        <f>+IF(I435=0,"",'Ark1'!AB4626)</f>
        <v>0</v>
      </c>
      <c r="O435" s="246" t="str">
        <f>IF(H435=0,"",'Ark1'!W4626)</f>
        <v/>
      </c>
      <c r="P435" s="171" t="str">
        <f>IF(H435=0,"",'Ark1'!X4626)</f>
        <v/>
      </c>
      <c r="Q435" s="245"/>
      <c r="R435" s="171" t="str">
        <f>IF(H435=0,"",'Ark1'!AA4626)</f>
        <v/>
      </c>
      <c r="S435" s="171" t="str">
        <f>IF(H435=0,"",'Ark1'!AB4626)</f>
        <v/>
      </c>
      <c r="T435" s="171" t="str">
        <f>IF(H435=0,"",'Ark1'!AC4626)</f>
        <v/>
      </c>
      <c r="U435" s="82"/>
      <c r="V435" s="89" t="str">
        <f t="shared" si="34"/>
        <v/>
      </c>
      <c r="W435" s="171">
        <f>+'Ark1'!V4626</f>
        <v>0</v>
      </c>
      <c r="X435" s="251"/>
    </row>
    <row r="436" spans="1:38" ht="15.6">
      <c r="A436" s="251"/>
      <c r="B436" s="197">
        <f>+'Ark1'!C4627</f>
        <v>2023</v>
      </c>
      <c r="C436" s="197">
        <f>+'Ark1'!J4627</f>
        <v>171</v>
      </c>
      <c r="D436" s="197" t="str">
        <f>VLOOKUP(C436,RNR!$A$1:$B$29,2)</f>
        <v>Prima</v>
      </c>
      <c r="E436" s="197">
        <f>+'Ark1'!D4627</f>
        <v>10</v>
      </c>
      <c r="F436" s="197" t="str">
        <f>VLOOKUP(E436,RNR!$D$2:$E$13,2)</f>
        <v>Okt</v>
      </c>
      <c r="G436" s="88">
        <f>+'Ark1'!Q4627</f>
        <v>0</v>
      </c>
      <c r="H436" s="89">
        <f>+'Ark1'!R4627</f>
        <v>0</v>
      </c>
      <c r="I436" s="88" t="str">
        <f>IF(H436=0,"",'Ark1'!S4627)</f>
        <v/>
      </c>
      <c r="J436" s="251"/>
      <c r="K436" s="171" t="str">
        <f>IF(H436=0,"",100*H436/Måned!$G31)</f>
        <v/>
      </c>
      <c r="L436" s="251"/>
      <c r="M436" s="171" t="str">
        <f>+IF(H436=0,"",'Ark1'!AA4627)</f>
        <v/>
      </c>
      <c r="N436" s="171">
        <f>+IF(I436=0,"",'Ark1'!AB4627)</f>
        <v>0</v>
      </c>
      <c r="O436" s="246" t="str">
        <f>IF(H436=0,"",'Ark1'!W4627)</f>
        <v/>
      </c>
      <c r="P436" s="171" t="str">
        <f>IF(H436=0,"",'Ark1'!X4627)</f>
        <v/>
      </c>
      <c r="Q436" s="245"/>
      <c r="R436" s="171" t="str">
        <f>IF(H436=0,"",'Ark1'!AA4627)</f>
        <v/>
      </c>
      <c r="S436" s="171" t="str">
        <f>IF(H436=0,"",'Ark1'!AB4627)</f>
        <v/>
      </c>
      <c r="T436" s="171" t="str">
        <f>IF(H436=0,"",'Ark1'!AC4627)</f>
        <v/>
      </c>
      <c r="U436" s="82"/>
      <c r="V436" s="89" t="str">
        <f t="shared" si="34"/>
        <v/>
      </c>
      <c r="W436" s="171">
        <f>+'Ark1'!V4627</f>
        <v>0</v>
      </c>
      <c r="X436" s="251"/>
    </row>
    <row r="437" spans="1:38" ht="15.6">
      <c r="A437" s="251"/>
      <c r="B437" s="197">
        <f>+'Ark1'!C4628</f>
        <v>2023</v>
      </c>
      <c r="C437" s="197">
        <f>+'Ark1'!J4628</f>
        <v>171</v>
      </c>
      <c r="D437" s="197" t="str">
        <f>VLOOKUP(C437,RNR!$A$1:$B$29,2)</f>
        <v>Prima</v>
      </c>
      <c r="E437" s="197">
        <f>+'Ark1'!D4628</f>
        <v>11</v>
      </c>
      <c r="F437" s="197" t="str">
        <f>VLOOKUP(E437,RNR!$D$2:$E$13,2)</f>
        <v>Nov</v>
      </c>
      <c r="G437" s="88">
        <f>+'Ark1'!Q4628</f>
        <v>0</v>
      </c>
      <c r="H437" s="89">
        <f>+'Ark1'!R4628</f>
        <v>0</v>
      </c>
      <c r="I437" s="88" t="str">
        <f>IF(H437=0,"",'Ark1'!S4628)</f>
        <v/>
      </c>
      <c r="J437" s="251"/>
      <c r="K437" s="171" t="str">
        <f>IF(H437=0,"",100*H437/Måned!$G32)</f>
        <v/>
      </c>
      <c r="L437" s="251"/>
      <c r="M437" s="171" t="str">
        <f>+IF(H437=0,"",'Ark1'!AA4628)</f>
        <v/>
      </c>
      <c r="N437" s="171">
        <f>+IF(I437=0,"",'Ark1'!AB4628)</f>
        <v>0</v>
      </c>
      <c r="O437" s="246" t="str">
        <f>IF(H437=0,"",'Ark1'!W4628)</f>
        <v/>
      </c>
      <c r="P437" s="171" t="str">
        <f>IF(H437=0,"",'Ark1'!X4628)</f>
        <v/>
      </c>
      <c r="Q437" s="245"/>
      <c r="R437" s="171" t="str">
        <f>IF(H437=0,"",'Ark1'!AA4628)</f>
        <v/>
      </c>
      <c r="S437" s="171" t="str">
        <f>IF(H437=0,"",'Ark1'!AB4628)</f>
        <v/>
      </c>
      <c r="T437" s="171" t="str">
        <f>IF(H437=0,"",'Ark1'!AC4628)</f>
        <v/>
      </c>
      <c r="U437" s="82"/>
      <c r="V437" s="89" t="str">
        <f t="shared" si="34"/>
        <v/>
      </c>
      <c r="W437" s="171">
        <f>+'Ark1'!V4628</f>
        <v>0</v>
      </c>
      <c r="X437" s="251"/>
    </row>
    <row r="438" spans="1:38" ht="15.6">
      <c r="A438" s="251"/>
      <c r="B438" s="197">
        <f>+'Ark1'!C4629</f>
        <v>2023</v>
      </c>
      <c r="C438" s="197">
        <f>+'Ark1'!J4629</f>
        <v>171</v>
      </c>
      <c r="D438" s="197" t="str">
        <f>VLOOKUP(C438,RNR!$A$1:$B$29,2)</f>
        <v>Prima</v>
      </c>
      <c r="E438" s="197">
        <f>+'Ark1'!D4629</f>
        <v>12</v>
      </c>
      <c r="F438" s="197" t="str">
        <f>VLOOKUP(E438,RNR!$D$2:$E$13,2)</f>
        <v>Des</v>
      </c>
      <c r="G438" s="88">
        <f>+'Ark1'!Q4629</f>
        <v>0</v>
      </c>
      <c r="H438" s="89">
        <f>+'Ark1'!R4629</f>
        <v>0</v>
      </c>
      <c r="I438" s="88" t="str">
        <f>IF(H438=0,"",'Ark1'!S4629)</f>
        <v/>
      </c>
      <c r="J438" s="251"/>
      <c r="K438" s="171" t="str">
        <f>IF(H438=0,"",100*H438/Måned!$G33)</f>
        <v/>
      </c>
      <c r="L438" s="251"/>
      <c r="M438" s="171" t="str">
        <f>+IF(H438=0,"",'Ark1'!AA4629)</f>
        <v/>
      </c>
      <c r="N438" s="171">
        <f>+IF(I438=0,"",'Ark1'!AB4629)</f>
        <v>0</v>
      </c>
      <c r="O438" s="246" t="str">
        <f>IF(H438=0,"",'Ark1'!W4629)</f>
        <v/>
      </c>
      <c r="P438" s="171" t="str">
        <f>IF(H438=0,"",'Ark1'!X4629)</f>
        <v/>
      </c>
      <c r="Q438" s="245"/>
      <c r="R438" s="171" t="str">
        <f>IF(H438=0,"",'Ark1'!AA4629)</f>
        <v/>
      </c>
      <c r="S438" s="171" t="str">
        <f>IF(H438=0,"",'Ark1'!AB4629)</f>
        <v/>
      </c>
      <c r="T438" s="171" t="str">
        <f>IF(H438=0,"",'Ark1'!AC4629)</f>
        <v/>
      </c>
      <c r="U438" s="82"/>
      <c r="V438" s="89" t="str">
        <f t="shared" si="34"/>
        <v/>
      </c>
      <c r="W438" s="171">
        <f>+'Ark1'!V4629</f>
        <v>0</v>
      </c>
      <c r="X438" s="251"/>
    </row>
    <row r="439" spans="1:38">
      <c r="A439" s="251"/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2"/>
      <c r="X439" s="251"/>
    </row>
    <row r="440" spans="1:38" ht="15.6">
      <c r="A440" s="251"/>
      <c r="B440" s="197">
        <f>+'Ark1'!C4630</f>
        <v>2023</v>
      </c>
      <c r="C440" s="197">
        <f>+'Ark1'!J4630</f>
        <v>181</v>
      </c>
      <c r="D440" s="197" t="str">
        <f>VLOOKUP(C440,RNR!$A$1:$B$29,2)</f>
        <v>Horns</v>
      </c>
      <c r="E440" s="197">
        <f>+'Ark1'!D4630</f>
        <v>1</v>
      </c>
      <c r="F440" s="197" t="str">
        <f>VLOOKUP(E440,RNR!$D$2:$E$13,2)</f>
        <v>Jan</v>
      </c>
      <c r="G440" s="88">
        <f>+'Ark1'!Q4630</f>
        <v>3</v>
      </c>
      <c r="H440" s="89">
        <f>+'Ark1'!R4630</f>
        <v>9</v>
      </c>
      <c r="I440" s="88">
        <f>IF(H440=0,"",'Ark1'!S4630)</f>
        <v>9</v>
      </c>
      <c r="J440" s="251"/>
      <c r="K440" s="171" t="e">
        <f>IF(H440=0,"",100*H440/Måned!$G34)</f>
        <v>#DIV/0!</v>
      </c>
      <c r="L440" s="251"/>
      <c r="M440" s="171">
        <f>+IF(H440=0,"",'Ark1'!AA4630)</f>
        <v>40.487824720739106</v>
      </c>
      <c r="N440" s="171">
        <f>+IF(I440=0,"",'Ark1'!AB4630)</f>
        <v>1.6329931618552047</v>
      </c>
      <c r="O440" s="246">
        <f>IF(H440=0,"",'Ark1'!W4630)</f>
        <v>61.33333333333335</v>
      </c>
      <c r="P440" s="171">
        <f>IF(H440=0,"",'Ark1'!X4630)</f>
        <v>186.10810160105927</v>
      </c>
      <c r="Q440" s="245"/>
      <c r="R440" s="171">
        <f>IF(H440=0,"",'Ark1'!AA4630)</f>
        <v>40.487824720739106</v>
      </c>
      <c r="S440" s="171">
        <f>IF(H440=0,"",'Ark1'!AB4630)</f>
        <v>1.6329931618552047</v>
      </c>
      <c r="T440" s="171">
        <f>IF(H440=0,"",'Ark1'!AC4630)</f>
        <v>-85.158529542032298</v>
      </c>
      <c r="U440" s="82"/>
      <c r="V440" s="89">
        <f t="shared" ref="V440:V451" si="35">+(IF(H440=0,"",I440/G440))</f>
        <v>3</v>
      </c>
      <c r="W440" s="171">
        <f>+'Ark1'!V4630</f>
        <v>3.1111111111111112</v>
      </c>
      <c r="X440" s="251"/>
      <c r="Y440" s="248"/>
      <c r="AB440" s="225"/>
      <c r="AJ440" s="249"/>
      <c r="AK440" s="87"/>
      <c r="AL440" s="87"/>
    </row>
    <row r="441" spans="1:38" ht="15.6">
      <c r="A441" s="251"/>
      <c r="B441" s="197">
        <f>+'Ark1'!C4631</f>
        <v>2023</v>
      </c>
      <c r="C441" s="197">
        <f>+'Ark1'!J4631</f>
        <v>181</v>
      </c>
      <c r="D441" s="197" t="str">
        <f>VLOOKUP(C441,RNR!$A$1:$B$29,2)</f>
        <v>Horns</v>
      </c>
      <c r="E441" s="197">
        <f>+'Ark1'!D4631</f>
        <v>2</v>
      </c>
      <c r="F441" s="197" t="str">
        <f>VLOOKUP(E441,RNR!$D$2:$E$13,2)</f>
        <v>Feb</v>
      </c>
      <c r="G441" s="88">
        <f>+'Ark1'!Q4631</f>
        <v>4</v>
      </c>
      <c r="H441" s="89">
        <f>+'Ark1'!R4631</f>
        <v>18</v>
      </c>
      <c r="I441" s="88">
        <f>IF(H441=0,"",'Ark1'!S4631)</f>
        <v>18</v>
      </c>
      <c r="J441" s="251"/>
      <c r="K441" s="171">
        <f>IF(H441=0,"",100*H441/Måned!$G23)</f>
        <v>1.1104256631708822</v>
      </c>
      <c r="L441" s="251"/>
      <c r="M441" s="171">
        <f>+IF(H441=0,"",'Ark1'!AA4631)</f>
        <v>46.052166139855323</v>
      </c>
      <c r="N441" s="171">
        <f>+IF(I441=0,"",'Ark1'!AB4631)</f>
        <v>1.9212907184212924</v>
      </c>
      <c r="O441" s="246">
        <f>IF(H441=0,"",'Ark1'!W4631)</f>
        <v>62.444444444444443</v>
      </c>
      <c r="P441" s="171">
        <f>IF(H441=0,"",'Ark1'!X4631)</f>
        <v>160.37679065848084</v>
      </c>
      <c r="Q441" s="245"/>
      <c r="R441" s="171">
        <f>IF(H441=0,"",'Ark1'!AA4631)</f>
        <v>46.052166139855323</v>
      </c>
      <c r="S441" s="171">
        <f>IF(H441=0,"",'Ark1'!AB4631)</f>
        <v>1.9212907184212924</v>
      </c>
      <c r="T441" s="171">
        <f>IF(H441=0,"",'Ark1'!AC4631)</f>
        <v>-88.182425494353467</v>
      </c>
      <c r="U441" s="82"/>
      <c r="V441" s="89">
        <f t="shared" si="35"/>
        <v>4.5</v>
      </c>
      <c r="W441" s="171">
        <f>+'Ark1'!V4631</f>
        <v>1.5555555555555556</v>
      </c>
      <c r="X441" s="251"/>
    </row>
    <row r="442" spans="1:38" ht="15.6">
      <c r="A442" s="251"/>
      <c r="B442" s="197">
        <f>+'Ark1'!C4632</f>
        <v>2023</v>
      </c>
      <c r="C442" s="197">
        <f>+'Ark1'!J4632</f>
        <v>181</v>
      </c>
      <c r="D442" s="197" t="str">
        <f>VLOOKUP(C442,RNR!$A$1:$B$29,2)</f>
        <v>Horns</v>
      </c>
      <c r="E442" s="197">
        <f>+'Ark1'!D4632</f>
        <v>3</v>
      </c>
      <c r="F442" s="197" t="str">
        <f>VLOOKUP(E442,RNR!$D$2:$E$13,2)</f>
        <v>Mar</v>
      </c>
      <c r="G442" s="88">
        <f>+'Ark1'!Q4632</f>
        <v>4</v>
      </c>
      <c r="H442" s="89">
        <f>+'Ark1'!R4632</f>
        <v>22</v>
      </c>
      <c r="I442" s="88">
        <f>IF(H442=0,"",'Ark1'!S4632)</f>
        <v>22</v>
      </c>
      <c r="J442" s="251"/>
      <c r="K442" s="171">
        <f>IF(H442=0,"",100*H442/Måned!$G24)</f>
        <v>1.6200294550810015</v>
      </c>
      <c r="L442" s="251"/>
      <c r="M442" s="171">
        <f>+IF(H442=0,"",'Ark1'!AA4632)</f>
        <v>33.077879865003894</v>
      </c>
      <c r="N442" s="171">
        <f>+IF(I442=0,"",'Ark1'!AB4632)</f>
        <v>1.2767792641079423</v>
      </c>
      <c r="O442" s="246">
        <f>IF(H442=0,"",'Ark1'!W4632)</f>
        <v>62.77272727272728</v>
      </c>
      <c r="P442" s="171">
        <f>IF(H442=0,"",'Ark1'!X4632)</f>
        <v>170.26002166847229</v>
      </c>
      <c r="Q442" s="245"/>
      <c r="R442" s="171">
        <f>IF(H442=0,"",'Ark1'!AA4632)</f>
        <v>33.077879865003894</v>
      </c>
      <c r="S442" s="171">
        <f>IF(H442=0,"",'Ark1'!AB4632)</f>
        <v>1.2767792641079423</v>
      </c>
      <c r="T442" s="171">
        <f>IF(H442=0,"",'Ark1'!AC4632)</f>
        <v>-66.497739736304482</v>
      </c>
      <c r="U442" s="82"/>
      <c r="V442" s="89">
        <f t="shared" si="35"/>
        <v>5.5</v>
      </c>
      <c r="W442" s="171">
        <f>+'Ark1'!V4632</f>
        <v>0</v>
      </c>
      <c r="X442" s="251"/>
    </row>
    <row r="443" spans="1:38" ht="15.6">
      <c r="A443" s="251"/>
      <c r="B443" s="197">
        <f>+'Ark1'!C4633</f>
        <v>2023</v>
      </c>
      <c r="C443" s="197">
        <f>+'Ark1'!J4633</f>
        <v>181</v>
      </c>
      <c r="D443" s="197" t="str">
        <f>VLOOKUP(C443,RNR!$A$1:$B$29,2)</f>
        <v>Horns</v>
      </c>
      <c r="E443" s="197">
        <f>+'Ark1'!D4633</f>
        <v>4</v>
      </c>
      <c r="F443" s="197" t="str">
        <f>VLOOKUP(E443,RNR!$D$2:$E$13,2)</f>
        <v>Apr</v>
      </c>
      <c r="G443" s="88">
        <f>+'Ark1'!Q4633</f>
        <v>4</v>
      </c>
      <c r="H443" s="89">
        <f>+'Ark1'!R4633</f>
        <v>15</v>
      </c>
      <c r="I443" s="88">
        <f>IF(H443=0,"",'Ark1'!S4633)</f>
        <v>15</v>
      </c>
      <c r="J443" s="251"/>
      <c r="K443" s="171">
        <f>IF(H443=0,"",100*H443/Måned!$G25)</f>
        <v>0.9003601440576231</v>
      </c>
      <c r="L443" s="251"/>
      <c r="M443" s="171">
        <f>+IF(H443=0,"",'Ark1'!AA4633)</f>
        <v>35.300207113021578</v>
      </c>
      <c r="N443" s="171">
        <f>+IF(I443=0,"",'Ark1'!AB4633)</f>
        <v>1.4236104336042088</v>
      </c>
      <c r="O443" s="246">
        <f>IF(H443=0,"",'Ark1'!W4633)</f>
        <v>62.8</v>
      </c>
      <c r="P443" s="171">
        <f>IF(H443=0,"",'Ark1'!X4633)</f>
        <v>154.30841459010475</v>
      </c>
      <c r="Q443" s="245"/>
      <c r="R443" s="171">
        <f>IF(H443=0,"",'Ark1'!AA4633)</f>
        <v>35.300207113021578</v>
      </c>
      <c r="S443" s="171">
        <f>IF(H443=0,"",'Ark1'!AB4633)</f>
        <v>1.4236104336042088</v>
      </c>
      <c r="T443" s="171">
        <f>IF(H443=0,"",'Ark1'!AC4633)</f>
        <v>-82.464172282523492</v>
      </c>
      <c r="U443" s="82"/>
      <c r="V443" s="89">
        <f t="shared" si="35"/>
        <v>3.75</v>
      </c>
      <c r="W443" s="171">
        <f>+'Ark1'!V4633</f>
        <v>0</v>
      </c>
      <c r="X443" s="251"/>
    </row>
    <row r="444" spans="1:38" ht="15.6">
      <c r="A444" s="251"/>
      <c r="B444" s="197">
        <f>+'Ark1'!C4634</f>
        <v>2023</v>
      </c>
      <c r="C444" s="197">
        <f>+'Ark1'!J4634</f>
        <v>181</v>
      </c>
      <c r="D444" s="197" t="str">
        <f>VLOOKUP(C444,RNR!$A$1:$B$29,2)</f>
        <v>Horns</v>
      </c>
      <c r="E444" s="197">
        <f>+'Ark1'!D4634</f>
        <v>5</v>
      </c>
      <c r="F444" s="197" t="str">
        <f>VLOOKUP(E444,RNR!$D$2:$E$13,2)</f>
        <v>Mai</v>
      </c>
      <c r="G444" s="88">
        <f>+'Ark1'!Q4634</f>
        <v>0</v>
      </c>
      <c r="H444" s="89">
        <f>+'Ark1'!R4634</f>
        <v>0</v>
      </c>
      <c r="I444" s="88" t="str">
        <f>IF(H444=0,"",'Ark1'!S4634)</f>
        <v/>
      </c>
      <c r="J444" s="251"/>
      <c r="K444" s="171" t="str">
        <f>IF(H444=0,"",100*H444/Måned!$G26)</f>
        <v/>
      </c>
      <c r="L444" s="251"/>
      <c r="M444" s="171" t="str">
        <f>+IF(H444=0,"",'Ark1'!AA4634)</f>
        <v/>
      </c>
      <c r="N444" s="171">
        <f>+IF(I444=0,"",'Ark1'!AB4634)</f>
        <v>0</v>
      </c>
      <c r="O444" s="246" t="str">
        <f>IF(H444=0,"",'Ark1'!W4634)</f>
        <v/>
      </c>
      <c r="P444" s="171" t="str">
        <f>IF(H444=0,"",'Ark1'!X4634)</f>
        <v/>
      </c>
      <c r="Q444" s="245"/>
      <c r="R444" s="171" t="str">
        <f>IF(H444=0,"",'Ark1'!AA4634)</f>
        <v/>
      </c>
      <c r="S444" s="171" t="str">
        <f>IF(H444=0,"",'Ark1'!AB4634)</f>
        <v/>
      </c>
      <c r="T444" s="171" t="str">
        <f>IF(H444=0,"",'Ark1'!AC4634)</f>
        <v/>
      </c>
      <c r="U444" s="82"/>
      <c r="V444" s="89" t="str">
        <f t="shared" si="35"/>
        <v/>
      </c>
      <c r="W444" s="171">
        <f>+'Ark1'!V4634</f>
        <v>0</v>
      </c>
      <c r="X444" s="251"/>
    </row>
    <row r="445" spans="1:38" ht="15.6">
      <c r="A445" s="251"/>
      <c r="B445" s="197">
        <f>+'Ark1'!C4635</f>
        <v>2023</v>
      </c>
      <c r="C445" s="197">
        <f>+'Ark1'!J4635</f>
        <v>181</v>
      </c>
      <c r="D445" s="197" t="str">
        <f>VLOOKUP(C445,RNR!$A$1:$B$29,2)</f>
        <v>Horns</v>
      </c>
      <c r="E445" s="197">
        <f>+'Ark1'!D4635</f>
        <v>6</v>
      </c>
      <c r="F445" s="197" t="str">
        <f>VLOOKUP(E445,RNR!$D$2:$E$13,2)</f>
        <v>Jun</v>
      </c>
      <c r="G445" s="88">
        <f>+'Ark1'!Q4635</f>
        <v>0</v>
      </c>
      <c r="H445" s="89">
        <f>+'Ark1'!R4635</f>
        <v>0</v>
      </c>
      <c r="I445" s="88" t="str">
        <f>IF(H445=0,"",'Ark1'!S4635)</f>
        <v/>
      </c>
      <c r="J445" s="251"/>
      <c r="K445" s="171" t="str">
        <f>IF(H445=0,"",100*H445/Måned!$G27)</f>
        <v/>
      </c>
      <c r="L445" s="251"/>
      <c r="M445" s="171" t="str">
        <f>+IF(H445=0,"",'Ark1'!AA4635)</f>
        <v/>
      </c>
      <c r="N445" s="171">
        <f>+IF(I445=0,"",'Ark1'!AB4635)</f>
        <v>0</v>
      </c>
      <c r="O445" s="246" t="str">
        <f>IF(H445=0,"",'Ark1'!W4635)</f>
        <v/>
      </c>
      <c r="P445" s="171" t="str">
        <f>IF(H445=0,"",'Ark1'!X4635)</f>
        <v/>
      </c>
      <c r="Q445" s="245"/>
      <c r="R445" s="171" t="str">
        <f>IF(H445=0,"",'Ark1'!AA4635)</f>
        <v/>
      </c>
      <c r="S445" s="171" t="str">
        <f>IF(H445=0,"",'Ark1'!AB4635)</f>
        <v/>
      </c>
      <c r="T445" s="171" t="str">
        <f>IF(H445=0,"",'Ark1'!AC4635)</f>
        <v/>
      </c>
      <c r="U445" s="82"/>
      <c r="V445" s="89" t="str">
        <f t="shared" si="35"/>
        <v/>
      </c>
      <c r="W445" s="171">
        <f>+'Ark1'!V4635</f>
        <v>0</v>
      </c>
      <c r="X445" s="251"/>
    </row>
    <row r="446" spans="1:38" ht="15.6">
      <c r="A446" s="251"/>
      <c r="B446" s="197">
        <f>+'Ark1'!C4636</f>
        <v>2023</v>
      </c>
      <c r="C446" s="197">
        <f>+'Ark1'!J4636</f>
        <v>181</v>
      </c>
      <c r="D446" s="197" t="str">
        <f>VLOOKUP(C446,RNR!$A$1:$B$29,2)</f>
        <v>Horns</v>
      </c>
      <c r="E446" s="197">
        <f>+'Ark1'!D4636</f>
        <v>7</v>
      </c>
      <c r="F446" s="197" t="str">
        <f>VLOOKUP(E446,RNR!$D$2:$E$13,2)</f>
        <v>Jul</v>
      </c>
      <c r="G446" s="88">
        <f>+'Ark1'!Q4636</f>
        <v>0</v>
      </c>
      <c r="H446" s="89">
        <f>+'Ark1'!R4636</f>
        <v>0</v>
      </c>
      <c r="I446" s="88" t="str">
        <f>IF(H446=0,"",'Ark1'!S4636)</f>
        <v/>
      </c>
      <c r="J446" s="251"/>
      <c r="K446" s="171" t="str">
        <f>IF(H446=0,"",100*H446/Måned!$G28)</f>
        <v/>
      </c>
      <c r="L446" s="251"/>
      <c r="M446" s="171" t="str">
        <f>+IF(H446=0,"",'Ark1'!AA4636)</f>
        <v/>
      </c>
      <c r="N446" s="171">
        <f>+IF(I446=0,"",'Ark1'!AB4636)</f>
        <v>0</v>
      </c>
      <c r="O446" s="246" t="str">
        <f>IF(H446=0,"",'Ark1'!W4636)</f>
        <v/>
      </c>
      <c r="P446" s="171" t="str">
        <f>IF(H446=0,"",'Ark1'!X4636)</f>
        <v/>
      </c>
      <c r="Q446" s="245"/>
      <c r="R446" s="171" t="str">
        <f>IF(H446=0,"",'Ark1'!AA4636)</f>
        <v/>
      </c>
      <c r="S446" s="171" t="str">
        <f>IF(H446=0,"",'Ark1'!AB4636)</f>
        <v/>
      </c>
      <c r="T446" s="171" t="str">
        <f>IF(H446=0,"",'Ark1'!AC4636)</f>
        <v/>
      </c>
      <c r="U446" s="82"/>
      <c r="V446" s="89" t="str">
        <f t="shared" si="35"/>
        <v/>
      </c>
      <c r="W446" s="171">
        <f>+'Ark1'!V4636</f>
        <v>0</v>
      </c>
      <c r="X446" s="251"/>
    </row>
    <row r="447" spans="1:38" ht="15.6">
      <c r="A447" s="251"/>
      <c r="B447" s="197">
        <f>+'Ark1'!C4637</f>
        <v>2023</v>
      </c>
      <c r="C447" s="197">
        <f>+'Ark1'!J4637</f>
        <v>181</v>
      </c>
      <c r="D447" s="197" t="str">
        <f>VLOOKUP(C447,RNR!$A$1:$B$29,2)</f>
        <v>Horns</v>
      </c>
      <c r="E447" s="197">
        <f>+'Ark1'!D4637</f>
        <v>8</v>
      </c>
      <c r="F447" s="197" t="str">
        <f>VLOOKUP(E447,RNR!$D$2:$E$13,2)</f>
        <v>Aug</v>
      </c>
      <c r="G447" s="88">
        <f>+'Ark1'!Q4637</f>
        <v>0</v>
      </c>
      <c r="H447" s="89">
        <f>+'Ark1'!R4637</f>
        <v>0</v>
      </c>
      <c r="I447" s="88" t="str">
        <f>IF(H447=0,"",'Ark1'!S4637)</f>
        <v/>
      </c>
      <c r="J447" s="251"/>
      <c r="K447" s="171" t="str">
        <f>IF(H447=0,"",100*H447/Måned!$G29)</f>
        <v/>
      </c>
      <c r="L447" s="251"/>
      <c r="M447" s="171" t="str">
        <f>+IF(H447=0,"",'Ark1'!AA4637)</f>
        <v/>
      </c>
      <c r="N447" s="171">
        <f>+IF(I447=0,"",'Ark1'!AB4637)</f>
        <v>0</v>
      </c>
      <c r="O447" s="246" t="str">
        <f>IF(H447=0,"",'Ark1'!W4637)</f>
        <v/>
      </c>
      <c r="P447" s="171" t="str">
        <f>IF(H447=0,"",'Ark1'!X4637)</f>
        <v/>
      </c>
      <c r="Q447" s="245"/>
      <c r="R447" s="171" t="str">
        <f>IF(H447=0,"",'Ark1'!AA4637)</f>
        <v/>
      </c>
      <c r="S447" s="171" t="str">
        <f>IF(H447=0,"",'Ark1'!AB4637)</f>
        <v/>
      </c>
      <c r="T447" s="171" t="str">
        <f>IF(H447=0,"",'Ark1'!AC4637)</f>
        <v/>
      </c>
      <c r="U447" s="82"/>
      <c r="V447" s="89" t="str">
        <f t="shared" si="35"/>
        <v/>
      </c>
      <c r="W447" s="171">
        <f>+'Ark1'!V4637</f>
        <v>0</v>
      </c>
      <c r="X447" s="251"/>
    </row>
    <row r="448" spans="1:38" ht="15.6">
      <c r="A448" s="251"/>
      <c r="B448" s="197">
        <f>+'Ark1'!C4638</f>
        <v>2023</v>
      </c>
      <c r="C448" s="197">
        <f>+'Ark1'!J4638</f>
        <v>181</v>
      </c>
      <c r="D448" s="197" t="str">
        <f>VLOOKUP(C448,RNR!$A$1:$B$29,2)</f>
        <v>Horns</v>
      </c>
      <c r="E448" s="197">
        <f>+'Ark1'!D4638</f>
        <v>9</v>
      </c>
      <c r="F448" s="197" t="str">
        <f>VLOOKUP(E448,RNR!$D$2:$E$13,2)</f>
        <v>Sep</v>
      </c>
      <c r="G448" s="88">
        <f>+'Ark1'!Q4638</f>
        <v>0</v>
      </c>
      <c r="H448" s="89">
        <f>+'Ark1'!R4638</f>
        <v>0</v>
      </c>
      <c r="I448" s="88" t="str">
        <f>IF(H448=0,"",'Ark1'!S4638)</f>
        <v/>
      </c>
      <c r="J448" s="251"/>
      <c r="K448" s="171" t="str">
        <f>IF(H448=0,"",100*H448/Måned!$G30)</f>
        <v/>
      </c>
      <c r="L448" s="251"/>
      <c r="M448" s="171" t="str">
        <f>+IF(H448=0,"",'Ark1'!AA4638)</f>
        <v/>
      </c>
      <c r="N448" s="171">
        <f>+IF(I448=0,"",'Ark1'!AB4638)</f>
        <v>0</v>
      </c>
      <c r="O448" s="246" t="str">
        <f>IF(H448=0,"",'Ark1'!W4638)</f>
        <v/>
      </c>
      <c r="P448" s="171" t="str">
        <f>IF(H448=0,"",'Ark1'!X4638)</f>
        <v/>
      </c>
      <c r="Q448" s="245"/>
      <c r="R448" s="171" t="str">
        <f>IF(H448=0,"",'Ark1'!AA4638)</f>
        <v/>
      </c>
      <c r="S448" s="171" t="str">
        <f>IF(H448=0,"",'Ark1'!AB4638)</f>
        <v/>
      </c>
      <c r="T448" s="171" t="str">
        <f>IF(H448=0,"",'Ark1'!AC4638)</f>
        <v/>
      </c>
      <c r="U448" s="82"/>
      <c r="V448" s="89" t="str">
        <f t="shared" si="35"/>
        <v/>
      </c>
      <c r="W448" s="171">
        <f>+'Ark1'!V4638</f>
        <v>0</v>
      </c>
      <c r="X448" s="251"/>
    </row>
    <row r="449" spans="1:38" ht="15.6">
      <c r="A449" s="251"/>
      <c r="B449" s="197">
        <f>+'Ark1'!C4639</f>
        <v>2023</v>
      </c>
      <c r="C449" s="197">
        <f>+'Ark1'!J4639</f>
        <v>181</v>
      </c>
      <c r="D449" s="197" t="str">
        <f>VLOOKUP(C449,RNR!$A$1:$B$29,2)</f>
        <v>Horns</v>
      </c>
      <c r="E449" s="197">
        <f>+'Ark1'!D4639</f>
        <v>10</v>
      </c>
      <c r="F449" s="197" t="str">
        <f>VLOOKUP(E449,RNR!$D$2:$E$13,2)</f>
        <v>Okt</v>
      </c>
      <c r="G449" s="88">
        <f>+'Ark1'!Q4639</f>
        <v>0</v>
      </c>
      <c r="H449" s="89">
        <f>+'Ark1'!R4639</f>
        <v>0</v>
      </c>
      <c r="I449" s="88" t="str">
        <f>IF(H449=0,"",'Ark1'!S4639)</f>
        <v/>
      </c>
      <c r="J449" s="251"/>
      <c r="K449" s="171" t="str">
        <f>IF(H449=0,"",100*H449/Måned!$G31)</f>
        <v/>
      </c>
      <c r="L449" s="251"/>
      <c r="M449" s="171" t="str">
        <f>+IF(H449=0,"",'Ark1'!AA4639)</f>
        <v/>
      </c>
      <c r="N449" s="171">
        <f>+IF(I449=0,"",'Ark1'!AB4639)</f>
        <v>0</v>
      </c>
      <c r="O449" s="246" t="str">
        <f>IF(H449=0,"",'Ark1'!W4639)</f>
        <v/>
      </c>
      <c r="P449" s="171" t="str">
        <f>IF(H449=0,"",'Ark1'!X4639)</f>
        <v/>
      </c>
      <c r="Q449" s="245"/>
      <c r="R449" s="171" t="str">
        <f>IF(H449=0,"",'Ark1'!AA4639)</f>
        <v/>
      </c>
      <c r="S449" s="171" t="str">
        <f>IF(H449=0,"",'Ark1'!AB4639)</f>
        <v/>
      </c>
      <c r="T449" s="171" t="str">
        <f>IF(H449=0,"",'Ark1'!AC4639)</f>
        <v/>
      </c>
      <c r="U449" s="82"/>
      <c r="V449" s="89" t="str">
        <f t="shared" si="35"/>
        <v/>
      </c>
      <c r="W449" s="171">
        <f>+'Ark1'!V4639</f>
        <v>0</v>
      </c>
      <c r="X449" s="251"/>
    </row>
    <row r="450" spans="1:38" ht="15.6">
      <c r="A450" s="251"/>
      <c r="B450" s="197">
        <f>+'Ark1'!C4640</f>
        <v>2023</v>
      </c>
      <c r="C450" s="197">
        <f>+'Ark1'!J4640</f>
        <v>181</v>
      </c>
      <c r="D450" s="197" t="str">
        <f>VLOOKUP(C450,RNR!$A$1:$B$29,2)</f>
        <v>Horns</v>
      </c>
      <c r="E450" s="197">
        <f>+'Ark1'!D4640</f>
        <v>11</v>
      </c>
      <c r="F450" s="197" t="str">
        <f>VLOOKUP(E450,RNR!$D$2:$E$13,2)</f>
        <v>Nov</v>
      </c>
      <c r="G450" s="88">
        <f>+'Ark1'!Q4640</f>
        <v>0</v>
      </c>
      <c r="H450" s="89">
        <f>+'Ark1'!R4640</f>
        <v>0</v>
      </c>
      <c r="I450" s="88" t="str">
        <f>IF(H450=0,"",'Ark1'!S4640)</f>
        <v/>
      </c>
      <c r="J450" s="251"/>
      <c r="K450" s="171" t="str">
        <f>IF(H450=0,"",100*H450/Måned!$G32)</f>
        <v/>
      </c>
      <c r="L450" s="251"/>
      <c r="M450" s="171" t="str">
        <f>+IF(H450=0,"",'Ark1'!AA4640)</f>
        <v/>
      </c>
      <c r="N450" s="171">
        <f>+IF(I450=0,"",'Ark1'!AB4640)</f>
        <v>0</v>
      </c>
      <c r="O450" s="246" t="str">
        <f>IF(H450=0,"",'Ark1'!W4640)</f>
        <v/>
      </c>
      <c r="P450" s="171" t="str">
        <f>IF(H450=0,"",'Ark1'!X4640)</f>
        <v/>
      </c>
      <c r="Q450" s="245"/>
      <c r="R450" s="171" t="str">
        <f>IF(H450=0,"",'Ark1'!AA4640)</f>
        <v/>
      </c>
      <c r="S450" s="171" t="str">
        <f>IF(H450=0,"",'Ark1'!AB4640)</f>
        <v/>
      </c>
      <c r="T450" s="171" t="str">
        <f>IF(H450=0,"",'Ark1'!AC4640)</f>
        <v/>
      </c>
      <c r="U450" s="82"/>
      <c r="V450" s="89" t="str">
        <f t="shared" si="35"/>
        <v/>
      </c>
      <c r="W450" s="171">
        <f>+'Ark1'!V4640</f>
        <v>0</v>
      </c>
      <c r="X450" s="251"/>
    </row>
    <row r="451" spans="1:38" ht="15.6">
      <c r="A451" s="251"/>
      <c r="B451" s="197">
        <f>+'Ark1'!C4641</f>
        <v>2023</v>
      </c>
      <c r="C451" s="197">
        <f>+'Ark1'!J4641</f>
        <v>181</v>
      </c>
      <c r="D451" s="197" t="str">
        <f>VLOOKUP(C451,RNR!$A$1:$B$29,2)</f>
        <v>Horns</v>
      </c>
      <c r="E451" s="197">
        <f>+'Ark1'!D4641</f>
        <v>12</v>
      </c>
      <c r="F451" s="197" t="str">
        <f>VLOOKUP(E451,RNR!$D$2:$E$13,2)</f>
        <v>Des</v>
      </c>
      <c r="G451" s="88">
        <f>+'Ark1'!Q4641</f>
        <v>0</v>
      </c>
      <c r="H451" s="89">
        <f>+'Ark1'!R4641</f>
        <v>0</v>
      </c>
      <c r="I451" s="88" t="str">
        <f>IF(H451=0,"",'Ark1'!S4641)</f>
        <v/>
      </c>
      <c r="J451" s="251"/>
      <c r="K451" s="171" t="str">
        <f>IF(H451=0,"",100*H451/Måned!$G33)</f>
        <v/>
      </c>
      <c r="L451" s="251"/>
      <c r="M451" s="171" t="str">
        <f>+IF(H451=0,"",'Ark1'!AA4641)</f>
        <v/>
      </c>
      <c r="N451" s="171">
        <f>+IF(I451=0,"",'Ark1'!AB4641)</f>
        <v>0</v>
      </c>
      <c r="O451" s="246" t="str">
        <f>IF(H451=0,"",'Ark1'!W4641)</f>
        <v/>
      </c>
      <c r="P451" s="171" t="str">
        <f>IF(H451=0,"",'Ark1'!X4641)</f>
        <v/>
      </c>
      <c r="Q451" s="245"/>
      <c r="R451" s="171" t="str">
        <f>IF(H451=0,"",'Ark1'!AA4641)</f>
        <v/>
      </c>
      <c r="S451" s="171" t="str">
        <f>IF(H451=0,"",'Ark1'!AB4641)</f>
        <v/>
      </c>
      <c r="T451" s="171" t="str">
        <f>IF(H451=0,"",'Ark1'!AC4641)</f>
        <v/>
      </c>
      <c r="U451" s="82"/>
      <c r="V451" s="89" t="str">
        <f t="shared" si="35"/>
        <v/>
      </c>
      <c r="W451" s="171">
        <f>+'Ark1'!V4641</f>
        <v>0</v>
      </c>
      <c r="X451" s="251"/>
    </row>
    <row r="452" spans="1:38">
      <c r="A452" s="251"/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2"/>
      <c r="X452" s="251"/>
    </row>
    <row r="453" spans="1:38" ht="15.6">
      <c r="A453" s="251"/>
      <c r="B453" s="197">
        <f>+'Ark1'!C4642</f>
        <v>2023</v>
      </c>
      <c r="C453" s="197">
        <f>+'Ark1'!J4642</f>
        <v>470</v>
      </c>
      <c r="D453" s="197" t="str">
        <f>VLOOKUP(C453,RNR!$A$1:$B$29,2)</f>
        <v>Jens Eide</v>
      </c>
      <c r="E453" s="197">
        <f>+'Ark1'!D4642</f>
        <v>1</v>
      </c>
      <c r="F453" s="197" t="str">
        <f>VLOOKUP(E453,RNR!$D$2:$E$13,2)</f>
        <v>Jan</v>
      </c>
      <c r="G453" s="88">
        <f>+'Ark1'!Q4642</f>
        <v>5</v>
      </c>
      <c r="H453" s="89">
        <f>+'Ark1'!R4642</f>
        <v>19</v>
      </c>
      <c r="I453" s="88">
        <f>IF(H453=0,"",'Ark1'!S4642)</f>
        <v>19</v>
      </c>
      <c r="J453" s="251"/>
      <c r="K453" s="171" t="e">
        <f>IF(H453=0,"",100*H453/Måned!$G34)</f>
        <v>#DIV/0!</v>
      </c>
      <c r="L453" s="251"/>
      <c r="M453" s="171">
        <f>+IF(H453=0,"",'Ark1'!AA4642)</f>
        <v>40.224381740762674</v>
      </c>
      <c r="N453" s="171">
        <f>+IF(I453=0,"",'Ark1'!AB4642)</f>
        <v>6.737253276926082</v>
      </c>
      <c r="O453" s="246">
        <f>IF(H453=0,"",'Ark1'!W4642)</f>
        <v>53.368421052631589</v>
      </c>
      <c r="P453" s="171">
        <f>IF(H453=0,"",'Ark1'!X4642)</f>
        <v>185.94400410560525</v>
      </c>
      <c r="Q453" s="245"/>
      <c r="R453" s="171">
        <f>IF(H453=0,"",'Ark1'!AA4642)</f>
        <v>40.224381740762674</v>
      </c>
      <c r="S453" s="171">
        <f>IF(H453=0,"",'Ark1'!AB4642)</f>
        <v>6.737253276926082</v>
      </c>
      <c r="T453" s="171">
        <f>IF(H453=0,"",'Ark1'!AC4642)</f>
        <v>-65.35951185237235</v>
      </c>
      <c r="U453" s="82"/>
      <c r="V453" s="89">
        <f t="shared" ref="V453:V463" si="36">+(IF(H453=0,"",I453/G453))</f>
        <v>3.8</v>
      </c>
      <c r="W453" s="171">
        <f>+'Ark1'!V4642</f>
        <v>6.5789473684210513</v>
      </c>
      <c r="X453" s="251"/>
    </row>
    <row r="454" spans="1:38" ht="15.6">
      <c r="A454" s="251"/>
      <c r="B454" s="197">
        <f>+'Ark1'!C4643</f>
        <v>2023</v>
      </c>
      <c r="C454" s="197">
        <f>+'Ark1'!J4643</f>
        <v>470</v>
      </c>
      <c r="D454" s="197" t="str">
        <f>VLOOKUP(C454,RNR!$A$1:$B$29,2)</f>
        <v>Jens Eide</v>
      </c>
      <c r="E454" s="197">
        <f>+'Ark1'!D4643</f>
        <v>2</v>
      </c>
      <c r="F454" s="197" t="str">
        <f>VLOOKUP(E454,RNR!$D$2:$E$13,2)</f>
        <v>Feb</v>
      </c>
      <c r="G454" s="88">
        <f>+'Ark1'!Q4643</f>
        <v>4</v>
      </c>
      <c r="H454" s="89">
        <f>+'Ark1'!R4643</f>
        <v>27</v>
      </c>
      <c r="I454" s="88">
        <f>IF(H454=0,"",'Ark1'!S4643)</f>
        <v>27</v>
      </c>
      <c r="J454" s="251"/>
      <c r="K454" s="171">
        <f>IF(H454=0,"",100*H454/Måned!$G23)</f>
        <v>1.6656384947563232</v>
      </c>
      <c r="L454" s="251"/>
      <c r="M454" s="171">
        <f>+IF(H454=0,"",'Ark1'!AA4643)</f>
        <v>38.863439644672333</v>
      </c>
      <c r="N454" s="171">
        <f>+IF(I454=0,"",'Ark1'!AB4643)</f>
        <v>5.3505380932684847</v>
      </c>
      <c r="O454" s="246">
        <f>IF(H454=0,"",'Ark1'!W4643)</f>
        <v>56.962962962962976</v>
      </c>
      <c r="P454" s="171">
        <f>IF(H454=0,"",'Ark1'!X4643)</f>
        <v>174.37502507925035</v>
      </c>
      <c r="Q454" s="245"/>
      <c r="R454" s="171">
        <f>IF(H454=0,"",'Ark1'!AA4643)</f>
        <v>38.863439644672333</v>
      </c>
      <c r="S454" s="171">
        <f>IF(H454=0,"",'Ark1'!AB4643)</f>
        <v>5.3505380932684847</v>
      </c>
      <c r="T454" s="171">
        <f>IF(H454=0,"",'Ark1'!AC4643)</f>
        <v>-85.297835459047775</v>
      </c>
      <c r="U454" s="82"/>
      <c r="V454" s="89">
        <f t="shared" si="36"/>
        <v>6.75</v>
      </c>
      <c r="W454" s="171">
        <f>+'Ark1'!V4643</f>
        <v>8</v>
      </c>
      <c r="X454" s="251"/>
      <c r="Y454" s="248"/>
      <c r="AB454" s="225"/>
      <c r="AJ454" s="249"/>
      <c r="AK454" s="87"/>
      <c r="AL454" s="87"/>
    </row>
    <row r="455" spans="1:38" ht="15.6">
      <c r="A455" s="251"/>
      <c r="B455" s="197">
        <f>+'Ark1'!C4644</f>
        <v>2023</v>
      </c>
      <c r="C455" s="197">
        <f>+'Ark1'!J4644</f>
        <v>470</v>
      </c>
      <c r="D455" s="197" t="str">
        <f>VLOOKUP(C455,RNR!$A$1:$B$29,2)</f>
        <v>Jens Eide</v>
      </c>
      <c r="E455" s="197">
        <f>+'Ark1'!D4644</f>
        <v>3</v>
      </c>
      <c r="F455" s="197" t="str">
        <f>VLOOKUP(E455,RNR!$D$2:$E$13,2)</f>
        <v>Mar</v>
      </c>
      <c r="G455" s="88">
        <f>+'Ark1'!Q4644</f>
        <v>2</v>
      </c>
      <c r="H455" s="89">
        <f>+'Ark1'!R4644</f>
        <v>4</v>
      </c>
      <c r="I455" s="88">
        <f>IF(H455=0,"",'Ark1'!S4644)</f>
        <v>4</v>
      </c>
      <c r="J455" s="251"/>
      <c r="K455" s="171">
        <f>IF(H455=0,"",100*H455/Måned!$G24)</f>
        <v>0.29455081001472755</v>
      </c>
      <c r="L455" s="251"/>
      <c r="M455" s="171">
        <f>+IF(H455=0,"",'Ark1'!AA4644)</f>
        <v>21.916931240481471</v>
      </c>
      <c r="N455" s="171">
        <f>+IF(I455=0,"",'Ark1'!AB4644)</f>
        <v>4.3301270189221945</v>
      </c>
      <c r="O455" s="246">
        <f>IF(H455=0,"",'Ark1'!W4644)</f>
        <v>54.5</v>
      </c>
      <c r="P455" s="171">
        <f>IF(H455=0,"",'Ark1'!X4644)</f>
        <v>227.92524377031407</v>
      </c>
      <c r="Q455" s="245"/>
      <c r="R455" s="171">
        <f>IF(H455=0,"",'Ark1'!AA4644)</f>
        <v>21.916931240481471</v>
      </c>
      <c r="S455" s="171">
        <f>IF(H455=0,"",'Ark1'!AB4644)</f>
        <v>4.3301270189221945</v>
      </c>
      <c r="T455" s="171">
        <f>IF(H455=0,"",'Ark1'!AC4644)</f>
        <v>12.288850917205778</v>
      </c>
      <c r="U455" s="82"/>
      <c r="V455" s="89">
        <f t="shared" si="36"/>
        <v>2</v>
      </c>
      <c r="W455" s="171">
        <f>+'Ark1'!V4644</f>
        <v>8.25</v>
      </c>
      <c r="X455" s="251"/>
    </row>
    <row r="456" spans="1:38" ht="15.6">
      <c r="A456" s="251"/>
      <c r="B456" s="197">
        <f>+'Ark1'!C4645</f>
        <v>2023</v>
      </c>
      <c r="C456" s="197">
        <f>+'Ark1'!J4645</f>
        <v>470</v>
      </c>
      <c r="D456" s="197" t="str">
        <f>VLOOKUP(C456,RNR!$A$1:$B$29,2)</f>
        <v>Jens Eide</v>
      </c>
      <c r="E456" s="197">
        <f>+'Ark1'!D4645</f>
        <v>4</v>
      </c>
      <c r="F456" s="197" t="str">
        <f>VLOOKUP(E456,RNR!$D$2:$E$13,2)</f>
        <v>Apr</v>
      </c>
      <c r="G456" s="88">
        <f>+'Ark1'!Q4645</f>
        <v>6</v>
      </c>
      <c r="H456" s="89">
        <f>+'Ark1'!R4645</f>
        <v>36</v>
      </c>
      <c r="I456" s="88">
        <f>IF(H456=0,"",'Ark1'!S4645)</f>
        <v>36</v>
      </c>
      <c r="J456" s="251"/>
      <c r="K456" s="171">
        <f>IF(H456=0,"",100*H456/Måned!$G25)</f>
        <v>2.1608643457382954</v>
      </c>
      <c r="L456" s="251"/>
      <c r="M456" s="171">
        <f>+IF(H456=0,"",'Ark1'!AA4645)</f>
        <v>50.530565252046969</v>
      </c>
      <c r="N456" s="171">
        <f>+IF(I456=0,"",'Ark1'!AB4645)</f>
        <v>7.681145747868606</v>
      </c>
      <c r="O456" s="246">
        <f>IF(H456=0,"",'Ark1'!W4645)</f>
        <v>55.33333333333335</v>
      </c>
      <c r="P456" s="171">
        <f>IF(H456=0,"",'Ark1'!X4645)</f>
        <v>184.55519441434936</v>
      </c>
      <c r="Q456" s="245"/>
      <c r="R456" s="171">
        <f>IF(H456=0,"",'Ark1'!AA4645)</f>
        <v>50.530565252046969</v>
      </c>
      <c r="S456" s="171">
        <f>IF(H456=0,"",'Ark1'!AB4645)</f>
        <v>7.681145747868606</v>
      </c>
      <c r="T456" s="171">
        <f>IF(H456=0,"",'Ark1'!AC4645)</f>
        <v>-88.241121836297182</v>
      </c>
      <c r="U456" s="82"/>
      <c r="V456" s="89">
        <f t="shared" si="36"/>
        <v>6</v>
      </c>
      <c r="W456" s="171">
        <f>+'Ark1'!V4645</f>
        <v>3.8888888888888888</v>
      </c>
      <c r="X456" s="251"/>
    </row>
    <row r="457" spans="1:38" ht="15.6">
      <c r="A457" s="251"/>
      <c r="B457" s="197">
        <f>+'Ark1'!C4646</f>
        <v>2023</v>
      </c>
      <c r="C457" s="197">
        <f>+'Ark1'!J4646</f>
        <v>470</v>
      </c>
      <c r="D457" s="197" t="str">
        <f>VLOOKUP(C457,RNR!$A$1:$B$29,2)</f>
        <v>Jens Eide</v>
      </c>
      <c r="E457" s="197">
        <f>+'Ark1'!D4646</f>
        <v>5</v>
      </c>
      <c r="F457" s="197" t="str">
        <f>VLOOKUP(E457,RNR!$D$2:$E$13,2)</f>
        <v>Mai</v>
      </c>
      <c r="G457" s="88">
        <f>+'Ark1'!Q4646</f>
        <v>0</v>
      </c>
      <c r="H457" s="89">
        <f>+'Ark1'!R4646</f>
        <v>0</v>
      </c>
      <c r="I457" s="88" t="str">
        <f>IF(H457=0,"",'Ark1'!S4646)</f>
        <v/>
      </c>
      <c r="J457" s="251"/>
      <c r="K457" s="171" t="str">
        <f>IF(H457=0,"",100*H457/Måned!$G26)</f>
        <v/>
      </c>
      <c r="L457" s="251"/>
      <c r="M457" s="171" t="str">
        <f>+IF(H457=0,"",'Ark1'!AA4646)</f>
        <v/>
      </c>
      <c r="N457" s="171">
        <f>+IF(I457=0,"",'Ark1'!AB4646)</f>
        <v>0</v>
      </c>
      <c r="O457" s="246" t="str">
        <f>IF(H457=0,"",'Ark1'!W4646)</f>
        <v/>
      </c>
      <c r="P457" s="171" t="str">
        <f>IF(H457=0,"",'Ark1'!X4646)</f>
        <v/>
      </c>
      <c r="Q457" s="245"/>
      <c r="R457" s="171" t="str">
        <f>IF(H457=0,"",'Ark1'!AA4646)</f>
        <v/>
      </c>
      <c r="S457" s="171" t="str">
        <f>IF(H457=0,"",'Ark1'!AB4646)</f>
        <v/>
      </c>
      <c r="T457" s="171" t="str">
        <f>IF(H457=0,"",'Ark1'!AC4646)</f>
        <v/>
      </c>
      <c r="U457" s="82"/>
      <c r="V457" s="89" t="str">
        <f t="shared" si="36"/>
        <v/>
      </c>
      <c r="W457" s="171">
        <f>+'Ark1'!V4646</f>
        <v>0</v>
      </c>
      <c r="X457" s="251"/>
    </row>
    <row r="458" spans="1:38" ht="15.6">
      <c r="A458" s="251"/>
      <c r="B458" s="197">
        <f>+'Ark1'!C4647</f>
        <v>2023</v>
      </c>
      <c r="C458" s="197">
        <f>+'Ark1'!J4647</f>
        <v>470</v>
      </c>
      <c r="D458" s="197" t="str">
        <f>VLOOKUP(C458,RNR!$A$1:$B$29,2)</f>
        <v>Jens Eide</v>
      </c>
      <c r="E458" s="197">
        <f>+'Ark1'!D4647</f>
        <v>6</v>
      </c>
      <c r="F458" s="197" t="str">
        <f>VLOOKUP(E458,RNR!$D$2:$E$13,2)</f>
        <v>Jun</v>
      </c>
      <c r="G458" s="88">
        <f>+'Ark1'!Q4647</f>
        <v>0</v>
      </c>
      <c r="H458" s="89">
        <f>+'Ark1'!R4647</f>
        <v>0</v>
      </c>
      <c r="I458" s="88" t="str">
        <f>IF(H458=0,"",'Ark1'!S4647)</f>
        <v/>
      </c>
      <c r="J458" s="251"/>
      <c r="K458" s="171" t="str">
        <f>IF(H458=0,"",100*H458/Måned!$G27)</f>
        <v/>
      </c>
      <c r="L458" s="251"/>
      <c r="M458" s="171" t="str">
        <f>+IF(H458=0,"",'Ark1'!AA4647)</f>
        <v/>
      </c>
      <c r="N458" s="171">
        <f>+IF(I458=0,"",'Ark1'!AB4647)</f>
        <v>0</v>
      </c>
      <c r="O458" s="246" t="str">
        <f>IF(H458=0,"",'Ark1'!W4647)</f>
        <v/>
      </c>
      <c r="P458" s="171" t="str">
        <f>IF(H458=0,"",'Ark1'!X4647)</f>
        <v/>
      </c>
      <c r="Q458" s="245"/>
      <c r="R458" s="171" t="str">
        <f>IF(H458=0,"",'Ark1'!AA4647)</f>
        <v/>
      </c>
      <c r="S458" s="171" t="str">
        <f>IF(H458=0,"",'Ark1'!AB4647)</f>
        <v/>
      </c>
      <c r="T458" s="171" t="str">
        <f>IF(H458=0,"",'Ark1'!AC4647)</f>
        <v/>
      </c>
      <c r="U458" s="82"/>
      <c r="V458" s="89" t="str">
        <f t="shared" si="36"/>
        <v/>
      </c>
      <c r="W458" s="171">
        <f>+'Ark1'!V4647</f>
        <v>0</v>
      </c>
      <c r="X458" s="251"/>
    </row>
    <row r="459" spans="1:38" ht="15.6">
      <c r="A459" s="251"/>
      <c r="B459" s="197">
        <f>+'Ark1'!C4648</f>
        <v>2023</v>
      </c>
      <c r="C459" s="197">
        <f>+'Ark1'!J4648</f>
        <v>470</v>
      </c>
      <c r="D459" s="197" t="str">
        <f>VLOOKUP(C459,RNR!$A$1:$B$29,2)</f>
        <v>Jens Eide</v>
      </c>
      <c r="E459" s="197">
        <f>+'Ark1'!D4648</f>
        <v>7</v>
      </c>
      <c r="F459" s="197" t="str">
        <f>VLOOKUP(E459,RNR!$D$2:$E$13,2)</f>
        <v>Jul</v>
      </c>
      <c r="G459" s="88">
        <f>+'Ark1'!Q4648</f>
        <v>0</v>
      </c>
      <c r="H459" s="89">
        <f>+'Ark1'!R4648</f>
        <v>0</v>
      </c>
      <c r="I459" s="88" t="str">
        <f>IF(H459=0,"",'Ark1'!S4648)</f>
        <v/>
      </c>
      <c r="J459" s="251"/>
      <c r="K459" s="171" t="str">
        <f>IF(H459=0,"",100*H459/Måned!$G28)</f>
        <v/>
      </c>
      <c r="L459" s="251"/>
      <c r="M459" s="171" t="str">
        <f>+IF(H459=0,"",'Ark1'!AA4648)</f>
        <v/>
      </c>
      <c r="N459" s="171">
        <f>+IF(I459=0,"",'Ark1'!AB4648)</f>
        <v>0</v>
      </c>
      <c r="O459" s="246" t="str">
        <f>IF(H459=0,"",'Ark1'!W4648)</f>
        <v/>
      </c>
      <c r="P459" s="171" t="str">
        <f>IF(H459=0,"",'Ark1'!X4648)</f>
        <v/>
      </c>
      <c r="Q459" s="245"/>
      <c r="R459" s="171" t="str">
        <f>IF(H459=0,"",'Ark1'!AA4648)</f>
        <v/>
      </c>
      <c r="S459" s="171" t="str">
        <f>IF(H459=0,"",'Ark1'!AB4648)</f>
        <v/>
      </c>
      <c r="T459" s="171" t="str">
        <f>IF(H459=0,"",'Ark1'!AC4648)</f>
        <v/>
      </c>
      <c r="U459" s="82"/>
      <c r="V459" s="89" t="str">
        <f t="shared" si="36"/>
        <v/>
      </c>
      <c r="W459" s="171">
        <f>+'Ark1'!V4648</f>
        <v>0</v>
      </c>
      <c r="X459" s="251"/>
    </row>
    <row r="460" spans="1:38" ht="15.6">
      <c r="A460" s="251"/>
      <c r="B460" s="197">
        <f>+'Ark1'!C4649</f>
        <v>2023</v>
      </c>
      <c r="C460" s="197">
        <f>+'Ark1'!J4649</f>
        <v>470</v>
      </c>
      <c r="D460" s="197" t="str">
        <f>VLOOKUP(C460,RNR!$A$1:$B$29,2)</f>
        <v>Jens Eide</v>
      </c>
      <c r="E460" s="197">
        <f>+'Ark1'!D4649</f>
        <v>8</v>
      </c>
      <c r="F460" s="197" t="str">
        <f>VLOOKUP(E460,RNR!$D$2:$E$13,2)</f>
        <v>Aug</v>
      </c>
      <c r="G460" s="88">
        <f>+'Ark1'!Q4649</f>
        <v>0</v>
      </c>
      <c r="H460" s="89">
        <f>+'Ark1'!R4649</f>
        <v>0</v>
      </c>
      <c r="I460" s="88" t="str">
        <f>IF(H460=0,"",'Ark1'!S4649)</f>
        <v/>
      </c>
      <c r="J460" s="251"/>
      <c r="K460" s="171" t="str">
        <f>IF(H460=0,"",100*H460/Måned!$G29)</f>
        <v/>
      </c>
      <c r="L460" s="251"/>
      <c r="M460" s="171" t="str">
        <f>+IF(H460=0,"",'Ark1'!AA4649)</f>
        <v/>
      </c>
      <c r="N460" s="171">
        <f>+IF(I460=0,"",'Ark1'!AB4649)</f>
        <v>0</v>
      </c>
      <c r="O460" s="246" t="str">
        <f>IF(H460=0,"",'Ark1'!W4649)</f>
        <v/>
      </c>
      <c r="P460" s="171" t="str">
        <f>IF(H460=0,"",'Ark1'!X4649)</f>
        <v/>
      </c>
      <c r="Q460" s="245"/>
      <c r="R460" s="171" t="str">
        <f>IF(H460=0,"",'Ark1'!AA4649)</f>
        <v/>
      </c>
      <c r="S460" s="171" t="str">
        <f>IF(H460=0,"",'Ark1'!AB4649)</f>
        <v/>
      </c>
      <c r="T460" s="171" t="str">
        <f>IF(H460=0,"",'Ark1'!AC4649)</f>
        <v/>
      </c>
      <c r="U460" s="82"/>
      <c r="V460" s="89" t="str">
        <f t="shared" si="36"/>
        <v/>
      </c>
      <c r="W460" s="171">
        <f>+'Ark1'!V4649</f>
        <v>0</v>
      </c>
      <c r="X460" s="251"/>
    </row>
    <row r="461" spans="1:38" ht="15.6">
      <c r="A461" s="251"/>
      <c r="B461" s="197">
        <f>+'Ark1'!C4650</f>
        <v>2023</v>
      </c>
      <c r="C461" s="197">
        <f>+'Ark1'!J4650</f>
        <v>470</v>
      </c>
      <c r="D461" s="197" t="str">
        <f>VLOOKUP(C461,RNR!$A$1:$B$29,2)</f>
        <v>Jens Eide</v>
      </c>
      <c r="E461" s="197">
        <f>+'Ark1'!D4650</f>
        <v>9</v>
      </c>
      <c r="F461" s="197" t="str">
        <f>VLOOKUP(E461,RNR!$D$2:$E$13,2)</f>
        <v>Sep</v>
      </c>
      <c r="G461" s="88">
        <f>+'Ark1'!Q4650</f>
        <v>0</v>
      </c>
      <c r="H461" s="89">
        <f>+'Ark1'!R4650</f>
        <v>0</v>
      </c>
      <c r="I461" s="88" t="str">
        <f>IF(H461=0,"",'Ark1'!S4650)</f>
        <v/>
      </c>
      <c r="J461" s="251"/>
      <c r="K461" s="171" t="str">
        <f>IF(H461=0,"",100*H461/Måned!$G30)</f>
        <v/>
      </c>
      <c r="L461" s="251"/>
      <c r="M461" s="171" t="str">
        <f>+IF(H461=0,"",'Ark1'!AA4650)</f>
        <v/>
      </c>
      <c r="N461" s="171">
        <f>+IF(I461=0,"",'Ark1'!AB4650)</f>
        <v>0</v>
      </c>
      <c r="O461" s="246" t="str">
        <f>IF(H461=0,"",'Ark1'!W4650)</f>
        <v/>
      </c>
      <c r="P461" s="171" t="str">
        <f>IF(H461=0,"",'Ark1'!X4650)</f>
        <v/>
      </c>
      <c r="Q461" s="245"/>
      <c r="R461" s="171" t="str">
        <f>IF(H461=0,"",'Ark1'!AA4650)</f>
        <v/>
      </c>
      <c r="S461" s="171" t="str">
        <f>IF(H461=0,"",'Ark1'!AB4650)</f>
        <v/>
      </c>
      <c r="T461" s="171" t="str">
        <f>IF(H461=0,"",'Ark1'!AC4650)</f>
        <v/>
      </c>
      <c r="U461" s="82"/>
      <c r="V461" s="89" t="str">
        <f t="shared" si="36"/>
        <v/>
      </c>
      <c r="W461" s="171">
        <f>+'Ark1'!V4650</f>
        <v>0</v>
      </c>
      <c r="X461" s="251"/>
    </row>
    <row r="462" spans="1:38" ht="15.6">
      <c r="A462" s="251"/>
      <c r="B462" s="197">
        <f>+'Ark1'!C4651</f>
        <v>2023</v>
      </c>
      <c r="C462" s="197">
        <f>+'Ark1'!J4651</f>
        <v>470</v>
      </c>
      <c r="D462" s="197" t="str">
        <f>VLOOKUP(C462,RNR!$A$1:$B$29,2)</f>
        <v>Jens Eide</v>
      </c>
      <c r="E462" s="197">
        <f>+'Ark1'!D4651</f>
        <v>10</v>
      </c>
      <c r="F462" s="197" t="str">
        <f>VLOOKUP(E462,RNR!$D$2:$E$13,2)</f>
        <v>Okt</v>
      </c>
      <c r="G462" s="88">
        <f>+'Ark1'!Q4651</f>
        <v>0</v>
      </c>
      <c r="H462" s="89">
        <f>+'Ark1'!R4651</f>
        <v>0</v>
      </c>
      <c r="I462" s="88" t="str">
        <f>IF(H462=0,"",'Ark1'!S4651)</f>
        <v/>
      </c>
      <c r="J462" s="251"/>
      <c r="K462" s="171" t="str">
        <f>IF(H462=0,"",100*H462/Måned!$G31)</f>
        <v/>
      </c>
      <c r="L462" s="251"/>
      <c r="M462" s="171" t="str">
        <f>+IF(H462=0,"",'Ark1'!AA4651)</f>
        <v/>
      </c>
      <c r="N462" s="171">
        <f>+IF(I462=0,"",'Ark1'!AB4651)</f>
        <v>0</v>
      </c>
      <c r="O462" s="246" t="str">
        <f>IF(H462=0,"",'Ark1'!W4651)</f>
        <v/>
      </c>
      <c r="P462" s="171" t="str">
        <f>IF(H462=0,"",'Ark1'!X4651)</f>
        <v/>
      </c>
      <c r="Q462" s="245"/>
      <c r="R462" s="171" t="str">
        <f>IF(H462=0,"",'Ark1'!AA4651)</f>
        <v/>
      </c>
      <c r="S462" s="171" t="str">
        <f>IF(H462=0,"",'Ark1'!AB4651)</f>
        <v/>
      </c>
      <c r="T462" s="171" t="str">
        <f>IF(H462=0,"",'Ark1'!AC4651)</f>
        <v/>
      </c>
      <c r="U462" s="82"/>
      <c r="V462" s="89" t="str">
        <f t="shared" si="36"/>
        <v/>
      </c>
      <c r="W462" s="171">
        <f>+'Ark1'!V4651</f>
        <v>0</v>
      </c>
      <c r="X462" s="251"/>
    </row>
    <row r="463" spans="1:38" ht="15.6">
      <c r="A463" s="251"/>
      <c r="B463" s="197">
        <f>+'Ark1'!C4652</f>
        <v>2023</v>
      </c>
      <c r="C463" s="197">
        <f>+'Ark1'!J4652</f>
        <v>470</v>
      </c>
      <c r="D463" s="197" t="str">
        <f>VLOOKUP(C463,RNR!$A$1:$B$29,2)</f>
        <v>Jens Eide</v>
      </c>
      <c r="E463" s="197">
        <f>+'Ark1'!D4652</f>
        <v>11</v>
      </c>
      <c r="F463" s="197" t="str">
        <f>VLOOKUP(E463,RNR!$D$2:$E$13,2)</f>
        <v>Nov</v>
      </c>
      <c r="G463" s="88">
        <f>+'Ark1'!Q4652</f>
        <v>0</v>
      </c>
      <c r="H463" s="89">
        <f>+'Ark1'!R4652</f>
        <v>0</v>
      </c>
      <c r="I463" s="88" t="str">
        <f>IF(H463=0,"",'Ark1'!S4652)</f>
        <v/>
      </c>
      <c r="J463" s="251"/>
      <c r="K463" s="171" t="str">
        <f>IF(H463=0,"",100*H463/Måned!$G32)</f>
        <v/>
      </c>
      <c r="L463" s="251"/>
      <c r="M463" s="171" t="str">
        <f>+IF(H463=0,"",'Ark1'!AA4652)</f>
        <v/>
      </c>
      <c r="N463" s="171">
        <f>+IF(I463=0,"",'Ark1'!AB4652)</f>
        <v>0</v>
      </c>
      <c r="O463" s="246" t="str">
        <f>IF(H463=0,"",'Ark1'!W4652)</f>
        <v/>
      </c>
      <c r="P463" s="171" t="str">
        <f>IF(H463=0,"",'Ark1'!X4652)</f>
        <v/>
      </c>
      <c r="Q463" s="245"/>
      <c r="R463" s="171" t="str">
        <f>IF(H463=0,"",'Ark1'!AA4652)</f>
        <v/>
      </c>
      <c r="S463" s="171" t="str">
        <f>IF(H463=0,"",'Ark1'!AB4652)</f>
        <v/>
      </c>
      <c r="T463" s="171" t="str">
        <f>IF(H463=0,"",'Ark1'!AC4652)</f>
        <v/>
      </c>
      <c r="U463" s="82"/>
      <c r="V463" s="89" t="str">
        <f t="shared" si="36"/>
        <v/>
      </c>
      <c r="W463" s="171">
        <f>+'Ark1'!V4652</f>
        <v>0</v>
      </c>
      <c r="X463" s="251"/>
    </row>
    <row r="464" spans="1:38" ht="15.6">
      <c r="A464" s="251"/>
      <c r="B464" s="197">
        <f>+'Ark1'!C4653</f>
        <v>2023</v>
      </c>
      <c r="C464" s="197">
        <f>+'Ark1'!J4653</f>
        <v>470</v>
      </c>
      <c r="D464" s="197" t="str">
        <f>VLOOKUP(C464,RNR!$A$1:$B$29,2)</f>
        <v>Jens Eide</v>
      </c>
      <c r="E464" s="197">
        <f>+'Ark1'!D4653</f>
        <v>12</v>
      </c>
      <c r="F464" s="197" t="str">
        <f>VLOOKUP(E464,RNR!$D$2:$E$13,2)</f>
        <v>Des</v>
      </c>
      <c r="G464" s="88">
        <f>+'Ark1'!Q4653</f>
        <v>0</v>
      </c>
      <c r="H464" s="89">
        <f>+'Ark1'!R4653</f>
        <v>0</v>
      </c>
      <c r="I464" s="88" t="str">
        <f>IF(H464=0,"",'Ark1'!S4653)</f>
        <v/>
      </c>
      <c r="J464" s="251"/>
      <c r="K464" s="171" t="str">
        <f>IF(H464=0,"",100*H464/Måned!$G33)</f>
        <v/>
      </c>
      <c r="L464" s="251"/>
      <c r="M464" s="171" t="str">
        <f>+IF(H464=0,"",'Ark1'!AA4653)</f>
        <v/>
      </c>
      <c r="N464" s="171">
        <f>+IF(I464=0,"",'Ark1'!AB4653)</f>
        <v>0</v>
      </c>
      <c r="O464" s="246" t="str">
        <f>IF(H464=0,"",'Ark1'!W4653)</f>
        <v/>
      </c>
      <c r="P464" s="171" t="str">
        <f>IF(H464=0,"",'Ark1'!X4653)</f>
        <v/>
      </c>
      <c r="Q464" s="245"/>
      <c r="R464" s="171" t="str">
        <f>IF(H464=0,"",'Ark1'!AA4653)</f>
        <v/>
      </c>
      <c r="S464" s="171" t="str">
        <f>IF(H464=0,"",'Ark1'!AB4653)</f>
        <v/>
      </c>
      <c r="T464" s="171" t="str">
        <f>IF(H464=0,"",'Ark1'!AC4653)</f>
        <v/>
      </c>
      <c r="U464" s="82"/>
      <c r="V464" s="89" t="str">
        <f t="shared" ref="V464" si="37">+(IF(H464=0,"",I464/G464))</f>
        <v/>
      </c>
      <c r="W464" s="171">
        <f>+'Ark1'!V4653</f>
        <v>0</v>
      </c>
      <c r="X464" s="251"/>
    </row>
    <row r="465" spans="1:38">
      <c r="A465" s="251"/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2"/>
      <c r="X465" s="251"/>
      <c r="Y465" s="248"/>
      <c r="AB465" s="225"/>
      <c r="AJ465" s="249"/>
      <c r="AK465" s="87"/>
      <c r="AL465" s="87"/>
    </row>
    <row r="466" spans="1:38" ht="18" customHeight="1">
      <c r="A466" s="251"/>
      <c r="B466" s="197">
        <f>+'Ark1'!C4654</f>
        <v>2023</v>
      </c>
      <c r="C466" s="197">
        <f>+'Ark1'!J4654</f>
        <v>643</v>
      </c>
      <c r="D466" s="197" t="str">
        <f>VLOOKUP(C466,RNR!$A$1:$B$29,2)</f>
        <v>Bjerka</v>
      </c>
      <c r="E466" s="197">
        <f>+'Ark1'!D4654</f>
        <v>1</v>
      </c>
      <c r="F466" s="197" t="str">
        <f>VLOOKUP(E466,RNR!$D$2:$E$13,2)</f>
        <v>Jan</v>
      </c>
      <c r="G466" s="88">
        <f>+'Ark1'!Q4654</f>
        <v>0</v>
      </c>
      <c r="H466" s="89">
        <f>+'Ark1'!R4654</f>
        <v>0</v>
      </c>
      <c r="I466" s="88" t="str">
        <f>IF(H466=0,"",'Ark1'!S4654)</f>
        <v/>
      </c>
      <c r="J466" s="251"/>
      <c r="K466" s="171" t="str">
        <f>IF(H466=0,"",100*H466/Måned!$G34)</f>
        <v/>
      </c>
      <c r="L466" s="251"/>
      <c r="M466" s="171" t="str">
        <f>+IF(H466=0,"",'Ark1'!AA4654)</f>
        <v/>
      </c>
      <c r="N466" s="171">
        <f>+IF(I466=0,"",'Ark1'!AB4654)</f>
        <v>0</v>
      </c>
      <c r="O466" s="246" t="str">
        <f>IF(H466=0,"",'Ark1'!W4654)</f>
        <v/>
      </c>
      <c r="P466" s="171" t="str">
        <f>IF(H466=0,"",'Ark1'!X4654)</f>
        <v/>
      </c>
      <c r="Q466" s="245"/>
      <c r="R466" s="171" t="str">
        <f>IF(H466=0,"",'Ark1'!AA4654)</f>
        <v/>
      </c>
      <c r="S466" s="171" t="str">
        <f>IF(H466=0,"",'Ark1'!AB4654)</f>
        <v/>
      </c>
      <c r="T466" s="171" t="str">
        <f>IF(H466=0,"",'Ark1'!AC4654)</f>
        <v/>
      </c>
      <c r="U466" s="82"/>
      <c r="V466" s="89" t="str">
        <f t="shared" ref="V466:V474" si="38">+(IF(H466=0,"",I466/G466))</f>
        <v/>
      </c>
      <c r="W466" s="171">
        <f>+'Ark1'!V4654</f>
        <v>0</v>
      </c>
      <c r="X466" s="251"/>
      <c r="Y466" s="197"/>
      <c r="Z466" s="224"/>
      <c r="AA466" s="224"/>
      <c r="AB466" s="88"/>
      <c r="AC466" s="225"/>
      <c r="AD466" s="88"/>
      <c r="AE466" s="88"/>
      <c r="AF466" s="88"/>
      <c r="AG466" s="88"/>
      <c r="AH466" s="88"/>
      <c r="AI466" s="88"/>
    </row>
    <row r="467" spans="1:38" ht="15.6">
      <c r="A467" s="251"/>
      <c r="B467" s="197">
        <f>+'Ark1'!C4655</f>
        <v>2023</v>
      </c>
      <c r="C467" s="197">
        <f>+'Ark1'!J4655</f>
        <v>643</v>
      </c>
      <c r="D467" s="197" t="str">
        <f>VLOOKUP(C467,RNR!$A$1:$B$29,2)</f>
        <v>Bjerka</v>
      </c>
      <c r="E467" s="197">
        <f>+'Ark1'!D4655</f>
        <v>2</v>
      </c>
      <c r="F467" s="197" t="str">
        <f>VLOOKUP(E467,RNR!$D$2:$E$13,2)</f>
        <v>Feb</v>
      </c>
      <c r="G467" s="88">
        <f>+'Ark1'!Q4655</f>
        <v>0</v>
      </c>
      <c r="H467" s="89">
        <f>+'Ark1'!R4655</f>
        <v>0</v>
      </c>
      <c r="I467" s="88" t="str">
        <f>IF(H467=0,"",'Ark1'!S4655)</f>
        <v/>
      </c>
      <c r="J467" s="251"/>
      <c r="K467" s="171" t="str">
        <f>IF(H467=0,"",100*H467/Måned!$G23)</f>
        <v/>
      </c>
      <c r="L467" s="251"/>
      <c r="M467" s="171" t="str">
        <f>+IF(H467=0,"",'Ark1'!AA4655)</f>
        <v/>
      </c>
      <c r="N467" s="171">
        <f>+IF(I467=0,"",'Ark1'!AB4655)</f>
        <v>0</v>
      </c>
      <c r="O467" s="246" t="str">
        <f>IF(H467=0,"",'Ark1'!W4655)</f>
        <v/>
      </c>
      <c r="P467" s="171" t="str">
        <f>IF(H467=0,"",'Ark1'!X4655)</f>
        <v/>
      </c>
      <c r="Q467" s="245"/>
      <c r="R467" s="171" t="str">
        <f>IF(H467=0,"",'Ark1'!AA4655)</f>
        <v/>
      </c>
      <c r="S467" s="171" t="str">
        <f>IF(H467=0,"",'Ark1'!AB4655)</f>
        <v/>
      </c>
      <c r="T467" s="171" t="str">
        <f>IF(H467=0,"",'Ark1'!AC4655)</f>
        <v/>
      </c>
      <c r="U467" s="82"/>
      <c r="V467" s="89" t="str">
        <f t="shared" si="38"/>
        <v/>
      </c>
      <c r="W467" s="171">
        <f>+'Ark1'!V4655</f>
        <v>0</v>
      </c>
      <c r="X467" s="251"/>
    </row>
    <row r="468" spans="1:38" ht="15.6">
      <c r="A468" s="251"/>
      <c r="B468" s="197">
        <f>+'Ark1'!C4656</f>
        <v>2023</v>
      </c>
      <c r="C468" s="197">
        <f>+'Ark1'!J4656</f>
        <v>643</v>
      </c>
      <c r="D468" s="197" t="str">
        <f>VLOOKUP(C468,RNR!$A$1:$B$29,2)</f>
        <v>Bjerka</v>
      </c>
      <c r="E468" s="197">
        <f>+'Ark1'!D4656</f>
        <v>3</v>
      </c>
      <c r="F468" s="197" t="str">
        <f>VLOOKUP(E468,RNR!$D$2:$E$13,2)</f>
        <v>Mar</v>
      </c>
      <c r="G468" s="88">
        <f>+'Ark1'!Q4656</f>
        <v>0</v>
      </c>
      <c r="H468" s="89">
        <f>+'Ark1'!R4656</f>
        <v>0</v>
      </c>
      <c r="I468" s="88" t="str">
        <f>IF(H468=0,"",'Ark1'!S4656)</f>
        <v/>
      </c>
      <c r="J468" s="251"/>
      <c r="K468" s="171" t="str">
        <f>IF(H468=0,"",100*H468/Måned!$G24)</f>
        <v/>
      </c>
      <c r="L468" s="251"/>
      <c r="M468" s="171" t="str">
        <f>+IF(H468=0,"",'Ark1'!AA4656)</f>
        <v/>
      </c>
      <c r="N468" s="171">
        <f>+IF(I468=0,"",'Ark1'!AB4656)</f>
        <v>0</v>
      </c>
      <c r="O468" s="246" t="str">
        <f>IF(H468=0,"",'Ark1'!W4656)</f>
        <v/>
      </c>
      <c r="P468" s="171" t="str">
        <f>IF(H468=0,"",'Ark1'!X4656)</f>
        <v/>
      </c>
      <c r="Q468" s="245"/>
      <c r="R468" s="171" t="str">
        <f>IF(H468=0,"",'Ark1'!AA4656)</f>
        <v/>
      </c>
      <c r="S468" s="171" t="str">
        <f>IF(H468=0,"",'Ark1'!AB4656)</f>
        <v/>
      </c>
      <c r="T468" s="171" t="str">
        <f>IF(H468=0,"",'Ark1'!AC4656)</f>
        <v/>
      </c>
      <c r="U468" s="82"/>
      <c r="V468" s="89" t="str">
        <f t="shared" si="38"/>
        <v/>
      </c>
      <c r="W468" s="171">
        <f>+'Ark1'!V4656</f>
        <v>0</v>
      </c>
      <c r="X468" s="251"/>
    </row>
    <row r="469" spans="1:38" ht="15.6">
      <c r="A469" s="251"/>
      <c r="B469" s="197">
        <f>+'Ark1'!C4657</f>
        <v>2023</v>
      </c>
      <c r="C469" s="197">
        <f>+'Ark1'!J4657</f>
        <v>643</v>
      </c>
      <c r="D469" s="197" t="str">
        <f>VLOOKUP(C469,RNR!$A$1:$B$29,2)</f>
        <v>Bjerka</v>
      </c>
      <c r="E469" s="197">
        <f>+'Ark1'!D4657</f>
        <v>4</v>
      </c>
      <c r="F469" s="197" t="str">
        <f>VLOOKUP(E469,RNR!$D$2:$E$13,2)</f>
        <v>Apr</v>
      </c>
      <c r="G469" s="88">
        <f>+'Ark1'!Q4657</f>
        <v>0</v>
      </c>
      <c r="H469" s="89">
        <f>+'Ark1'!R4657</f>
        <v>0</v>
      </c>
      <c r="I469" s="88" t="str">
        <f>IF(H469=0,"",'Ark1'!S4657)</f>
        <v/>
      </c>
      <c r="J469" s="251"/>
      <c r="K469" s="171" t="str">
        <f>IF(H469=0,"",100*H469/Måned!$G25)</f>
        <v/>
      </c>
      <c r="L469" s="251"/>
      <c r="M469" s="171" t="str">
        <f>+IF(H469=0,"",'Ark1'!AA4657)</f>
        <v/>
      </c>
      <c r="N469" s="171">
        <f>+IF(I469=0,"",'Ark1'!AB4657)</f>
        <v>0</v>
      </c>
      <c r="O469" s="246" t="str">
        <f>IF(H469=0,"",'Ark1'!W4657)</f>
        <v/>
      </c>
      <c r="P469" s="171" t="str">
        <f>IF(H469=0,"",'Ark1'!X4657)</f>
        <v/>
      </c>
      <c r="Q469" s="245"/>
      <c r="R469" s="171" t="str">
        <f>IF(H469=0,"",'Ark1'!AA4657)</f>
        <v/>
      </c>
      <c r="S469" s="171" t="str">
        <f>IF(H469=0,"",'Ark1'!AB4657)</f>
        <v/>
      </c>
      <c r="T469" s="171" t="str">
        <f>IF(H469=0,"",'Ark1'!AC4657)</f>
        <v/>
      </c>
      <c r="U469" s="82"/>
      <c r="V469" s="89" t="str">
        <f t="shared" si="38"/>
        <v/>
      </c>
      <c r="W469" s="171">
        <f>+'Ark1'!V4657</f>
        <v>0</v>
      </c>
      <c r="X469" s="251"/>
    </row>
    <row r="470" spans="1:38" ht="15.6">
      <c r="A470" s="251"/>
      <c r="B470" s="197">
        <f>+'Ark1'!C4658</f>
        <v>2023</v>
      </c>
      <c r="C470" s="197">
        <f>+'Ark1'!J4658</f>
        <v>643</v>
      </c>
      <c r="D470" s="197" t="str">
        <f>VLOOKUP(C470,RNR!$A$1:$B$29,2)</f>
        <v>Bjerka</v>
      </c>
      <c r="E470" s="197">
        <f>+'Ark1'!D4658</f>
        <v>5</v>
      </c>
      <c r="F470" s="197" t="str">
        <f>VLOOKUP(E470,RNR!$D$2:$E$13,2)</f>
        <v>Mai</v>
      </c>
      <c r="G470" s="88">
        <f>+'Ark1'!Q4658</f>
        <v>0</v>
      </c>
      <c r="H470" s="89">
        <f>+'Ark1'!R4658</f>
        <v>0</v>
      </c>
      <c r="I470" s="88" t="str">
        <f>IF(H470=0,"",'Ark1'!S4658)</f>
        <v/>
      </c>
      <c r="J470" s="251"/>
      <c r="K470" s="171" t="str">
        <f>IF(H470=0,"",100*H470/Måned!$G26)</f>
        <v/>
      </c>
      <c r="L470" s="251"/>
      <c r="M470" s="171" t="str">
        <f>+IF(H470=0,"",'Ark1'!AA4658)</f>
        <v/>
      </c>
      <c r="N470" s="171">
        <f>+IF(I470=0,"",'Ark1'!AB4658)</f>
        <v>0</v>
      </c>
      <c r="O470" s="246" t="str">
        <f>IF(H470=0,"",'Ark1'!W4658)</f>
        <v/>
      </c>
      <c r="P470" s="171" t="str">
        <f>IF(H470=0,"",'Ark1'!X4658)</f>
        <v/>
      </c>
      <c r="Q470" s="245"/>
      <c r="R470" s="171" t="str">
        <f>IF(H470=0,"",'Ark1'!AA4658)</f>
        <v/>
      </c>
      <c r="S470" s="171" t="str">
        <f>IF(H470=0,"",'Ark1'!AB4658)</f>
        <v/>
      </c>
      <c r="T470" s="171" t="str">
        <f>IF(H470=0,"",'Ark1'!AC4658)</f>
        <v/>
      </c>
      <c r="U470" s="82"/>
      <c r="V470" s="89" t="str">
        <f t="shared" si="38"/>
        <v/>
      </c>
      <c r="W470" s="171">
        <f>+'Ark1'!V4658</f>
        <v>0</v>
      </c>
      <c r="X470" s="251"/>
    </row>
    <row r="471" spans="1:38" ht="15.6">
      <c r="A471" s="251"/>
      <c r="B471" s="197">
        <f>+'Ark1'!C4659</f>
        <v>2023</v>
      </c>
      <c r="C471" s="197">
        <f>+'Ark1'!J4659</f>
        <v>643</v>
      </c>
      <c r="D471" s="197" t="str">
        <f>VLOOKUP(C471,RNR!$A$1:$B$29,2)</f>
        <v>Bjerka</v>
      </c>
      <c r="E471" s="197">
        <f>+'Ark1'!D4659</f>
        <v>6</v>
      </c>
      <c r="F471" s="197" t="str">
        <f>VLOOKUP(E471,RNR!$D$2:$E$13,2)</f>
        <v>Jun</v>
      </c>
      <c r="G471" s="88">
        <f>+'Ark1'!Q4659</f>
        <v>0</v>
      </c>
      <c r="H471" s="89">
        <f>+'Ark1'!R4659</f>
        <v>0</v>
      </c>
      <c r="I471" s="88" t="str">
        <f>IF(H471=0,"",'Ark1'!S4659)</f>
        <v/>
      </c>
      <c r="J471" s="251"/>
      <c r="K471" s="171" t="str">
        <f>IF(H471=0,"",100*H471/Måned!$G27)</f>
        <v/>
      </c>
      <c r="L471" s="251"/>
      <c r="M471" s="171" t="str">
        <f>+IF(H471=0,"",'Ark1'!AA4659)</f>
        <v/>
      </c>
      <c r="N471" s="171">
        <f>+IF(I471=0,"",'Ark1'!AB4659)</f>
        <v>0</v>
      </c>
      <c r="O471" s="246" t="str">
        <f>IF(H471=0,"",'Ark1'!W4659)</f>
        <v/>
      </c>
      <c r="P471" s="171" t="str">
        <f>IF(H471=0,"",'Ark1'!X4659)</f>
        <v/>
      </c>
      <c r="Q471" s="245"/>
      <c r="R471" s="171" t="str">
        <f>IF(H471=0,"",'Ark1'!AA4659)</f>
        <v/>
      </c>
      <c r="S471" s="171" t="str">
        <f>IF(H471=0,"",'Ark1'!AB4659)</f>
        <v/>
      </c>
      <c r="T471" s="171" t="str">
        <f>IF(H471=0,"",'Ark1'!AC4659)</f>
        <v/>
      </c>
      <c r="U471" s="82"/>
      <c r="V471" s="89" t="str">
        <f t="shared" si="38"/>
        <v/>
      </c>
      <c r="W471" s="171">
        <f>+'Ark1'!V4659</f>
        <v>0</v>
      </c>
      <c r="X471" s="251"/>
    </row>
    <row r="472" spans="1:38" ht="15.6">
      <c r="A472" s="251"/>
      <c r="B472" s="197">
        <f>+'Ark1'!C4660</f>
        <v>2023</v>
      </c>
      <c r="C472" s="197">
        <f>+'Ark1'!J4660</f>
        <v>643</v>
      </c>
      <c r="D472" s="197" t="str">
        <f>VLOOKUP(C472,RNR!$A$1:$B$29,2)</f>
        <v>Bjerka</v>
      </c>
      <c r="E472" s="197">
        <f>+'Ark1'!D4660</f>
        <v>7</v>
      </c>
      <c r="F472" s="197" t="str">
        <f>VLOOKUP(E472,RNR!$D$2:$E$13,2)</f>
        <v>Jul</v>
      </c>
      <c r="G472" s="88">
        <f>+'Ark1'!Q4660</f>
        <v>0</v>
      </c>
      <c r="H472" s="89">
        <f>+'Ark1'!R4660</f>
        <v>0</v>
      </c>
      <c r="I472" s="88" t="str">
        <f>IF(H472=0,"",'Ark1'!S4660)</f>
        <v/>
      </c>
      <c r="J472" s="251"/>
      <c r="K472" s="171" t="str">
        <f>IF(H472=0,"",100*H472/Måned!$G28)</f>
        <v/>
      </c>
      <c r="L472" s="251"/>
      <c r="M472" s="171" t="str">
        <f>+IF(H472=0,"",'Ark1'!AA4660)</f>
        <v/>
      </c>
      <c r="N472" s="171">
        <f>+IF(I472=0,"",'Ark1'!AB4660)</f>
        <v>0</v>
      </c>
      <c r="O472" s="246" t="str">
        <f>IF(H472=0,"",'Ark1'!W4660)</f>
        <v/>
      </c>
      <c r="P472" s="171" t="str">
        <f>IF(H472=0,"",'Ark1'!X4660)</f>
        <v/>
      </c>
      <c r="Q472" s="245"/>
      <c r="R472" s="171" t="str">
        <f>IF(H472=0,"",'Ark1'!AA4660)</f>
        <v/>
      </c>
      <c r="S472" s="171" t="str">
        <f>IF(H472=0,"",'Ark1'!AB4660)</f>
        <v/>
      </c>
      <c r="T472" s="171" t="str">
        <f>IF(H472=0,"",'Ark1'!AC4660)</f>
        <v/>
      </c>
      <c r="U472" s="82"/>
      <c r="V472" s="89" t="str">
        <f t="shared" si="38"/>
        <v/>
      </c>
      <c r="W472" s="171">
        <f>+'Ark1'!V4660</f>
        <v>0</v>
      </c>
      <c r="X472" s="251"/>
    </row>
    <row r="473" spans="1:38" ht="15.6">
      <c r="A473" s="251"/>
      <c r="B473" s="197">
        <f>+'Ark1'!C4661</f>
        <v>2023</v>
      </c>
      <c r="C473" s="197">
        <f>+'Ark1'!J4661</f>
        <v>643</v>
      </c>
      <c r="D473" s="197" t="str">
        <f>VLOOKUP(C473,RNR!$A$1:$B$29,2)</f>
        <v>Bjerka</v>
      </c>
      <c r="E473" s="197">
        <f>+'Ark1'!D4661</f>
        <v>8</v>
      </c>
      <c r="F473" s="197" t="str">
        <f>VLOOKUP(E473,RNR!$D$2:$E$13,2)</f>
        <v>Aug</v>
      </c>
      <c r="G473" s="88">
        <f>+'Ark1'!Q4661</f>
        <v>0</v>
      </c>
      <c r="H473" s="89">
        <f>+'Ark1'!R4661</f>
        <v>0</v>
      </c>
      <c r="I473" s="88" t="str">
        <f>IF(H473=0,"",'Ark1'!S4661)</f>
        <v/>
      </c>
      <c r="J473" s="251"/>
      <c r="K473" s="171" t="str">
        <f>IF(H473=0,"",100*H473/Måned!$G29)</f>
        <v/>
      </c>
      <c r="L473" s="251"/>
      <c r="M473" s="171" t="str">
        <f>+IF(H473=0,"",'Ark1'!AA4661)</f>
        <v/>
      </c>
      <c r="N473" s="171">
        <f>+IF(I473=0,"",'Ark1'!AB4661)</f>
        <v>0</v>
      </c>
      <c r="O473" s="246" t="str">
        <f>IF(H473=0,"",'Ark1'!W4661)</f>
        <v/>
      </c>
      <c r="P473" s="171" t="str">
        <f>IF(H473=0,"",'Ark1'!X4661)</f>
        <v/>
      </c>
      <c r="Q473" s="245"/>
      <c r="R473" s="171" t="str">
        <f>IF(H473=0,"",'Ark1'!AA4661)</f>
        <v/>
      </c>
      <c r="S473" s="171" t="str">
        <f>IF(H473=0,"",'Ark1'!AB4661)</f>
        <v/>
      </c>
      <c r="T473" s="171" t="str">
        <f>IF(H473=0,"",'Ark1'!AC4661)</f>
        <v/>
      </c>
      <c r="U473" s="82"/>
      <c r="V473" s="89" t="str">
        <f t="shared" si="38"/>
        <v/>
      </c>
      <c r="W473" s="171">
        <f>+'Ark1'!V4661</f>
        <v>0</v>
      </c>
      <c r="X473" s="251"/>
    </row>
    <row r="474" spans="1:38" ht="15.6">
      <c r="A474" s="251"/>
      <c r="B474" s="197">
        <f>+'Ark1'!C4662</f>
        <v>2023</v>
      </c>
      <c r="C474" s="197">
        <f>+'Ark1'!J4662</f>
        <v>643</v>
      </c>
      <c r="D474" s="197" t="str">
        <f>VLOOKUP(C474,RNR!$A$1:$B$29,2)</f>
        <v>Bjerka</v>
      </c>
      <c r="E474" s="197">
        <f>+'Ark1'!D4662</f>
        <v>9</v>
      </c>
      <c r="F474" s="197" t="str">
        <f>VLOOKUP(E474,RNR!$D$2:$E$13,2)</f>
        <v>Sep</v>
      </c>
      <c r="G474" s="88">
        <f>+'Ark1'!Q4662</f>
        <v>0</v>
      </c>
      <c r="H474" s="89">
        <f>+'Ark1'!R4662</f>
        <v>0</v>
      </c>
      <c r="I474" s="88" t="str">
        <f>IF(H474=0,"",'Ark1'!S4662)</f>
        <v/>
      </c>
      <c r="J474" s="251"/>
      <c r="K474" s="171" t="str">
        <f>IF(H474=0,"",100*H474/Måned!$G30)</f>
        <v/>
      </c>
      <c r="L474" s="251"/>
      <c r="M474" s="171" t="str">
        <f>+IF(H474=0,"",'Ark1'!AA4662)</f>
        <v/>
      </c>
      <c r="N474" s="171">
        <f>+IF(I474=0,"",'Ark1'!AB4662)</f>
        <v>0</v>
      </c>
      <c r="O474" s="246" t="str">
        <f>IF(H474=0,"",'Ark1'!W4662)</f>
        <v/>
      </c>
      <c r="P474" s="171" t="str">
        <f>IF(H474=0,"",'Ark1'!X4662)</f>
        <v/>
      </c>
      <c r="Q474" s="245"/>
      <c r="R474" s="171" t="str">
        <f>IF(H474=0,"",'Ark1'!AA4662)</f>
        <v/>
      </c>
      <c r="S474" s="171" t="str">
        <f>IF(H474=0,"",'Ark1'!AB4662)</f>
        <v/>
      </c>
      <c r="T474" s="171" t="str">
        <f>IF(H474=0,"",'Ark1'!AC4662)</f>
        <v/>
      </c>
      <c r="U474" s="82"/>
      <c r="V474" s="89" t="str">
        <f t="shared" si="38"/>
        <v/>
      </c>
      <c r="W474" s="171">
        <f>+'Ark1'!V4662</f>
        <v>0</v>
      </c>
      <c r="X474" s="251"/>
    </row>
    <row r="475" spans="1:38" s="272" customFormat="1" ht="15.6">
      <c r="A475" s="251"/>
      <c r="B475" s="197">
        <f>+'Ark1'!C4663</f>
        <v>2023</v>
      </c>
      <c r="C475" s="197">
        <f>+'Ark1'!J4663</f>
        <v>643</v>
      </c>
      <c r="D475" s="197" t="str">
        <f>VLOOKUP(C475,RNR!$A$1:$B$29,2)</f>
        <v>Bjerka</v>
      </c>
      <c r="E475" s="197">
        <f>+'Ark1'!D4663</f>
        <v>10</v>
      </c>
      <c r="F475" s="197" t="str">
        <f>VLOOKUP(E475,RNR!$D$2:$E$13,2)</f>
        <v>Okt</v>
      </c>
      <c r="G475" s="272">
        <f>+'Ark1'!Q4663</f>
        <v>0</v>
      </c>
      <c r="H475" s="89">
        <f>+'Ark1'!R4663</f>
        <v>0</v>
      </c>
      <c r="I475" s="272" t="str">
        <f>IF(H475=0,"",'Ark1'!S4663)</f>
        <v/>
      </c>
      <c r="J475" s="251"/>
      <c r="K475" s="171" t="str">
        <f>IF(H475=0,"",100*H475/Måned!$G31)</f>
        <v/>
      </c>
      <c r="L475" s="251"/>
      <c r="M475" s="171" t="str">
        <f>+IF(H475=0,"",'Ark1'!AA4663)</f>
        <v/>
      </c>
      <c r="N475" s="171">
        <f>+IF(I475=0,"",'Ark1'!AB4663)</f>
        <v>0</v>
      </c>
      <c r="O475" s="246" t="str">
        <f>IF(H475=0,"",'Ark1'!W4663)</f>
        <v/>
      </c>
      <c r="P475" s="171" t="str">
        <f>IF(H475=0,"",'Ark1'!X4663)</f>
        <v/>
      </c>
      <c r="Q475" s="245"/>
      <c r="R475" s="171" t="str">
        <f>IF(H475=0,"",'Ark1'!AA4663)</f>
        <v/>
      </c>
      <c r="S475" s="171" t="str">
        <f>IF(H475=0,"",'Ark1'!AB4663)</f>
        <v/>
      </c>
      <c r="T475" s="171" t="str">
        <f>IF(H475=0,"",'Ark1'!AC4663)</f>
        <v/>
      </c>
      <c r="U475" s="82"/>
      <c r="V475" s="89" t="str">
        <f t="shared" ref="V475:V477" si="39">+(IF(H475=0,"",I475/G475))</f>
        <v/>
      </c>
      <c r="W475" s="171">
        <f>+'Ark1'!V4663</f>
        <v>0</v>
      </c>
      <c r="X475" s="251"/>
      <c r="Y475" s="89"/>
      <c r="Z475" s="171"/>
      <c r="AA475" s="171"/>
      <c r="AB475" s="87"/>
      <c r="AC475" s="87"/>
      <c r="AD475" s="87"/>
      <c r="AE475" s="87"/>
      <c r="AF475" s="87"/>
      <c r="AG475" s="87"/>
      <c r="AH475" s="87"/>
      <c r="AI475" s="89"/>
    </row>
    <row r="476" spans="1:38" s="272" customFormat="1" ht="15.6">
      <c r="A476" s="251"/>
      <c r="B476" s="197">
        <f>+'Ark1'!C4664</f>
        <v>2023</v>
      </c>
      <c r="C476" s="197">
        <f>+'Ark1'!J4664</f>
        <v>643</v>
      </c>
      <c r="D476" s="197" t="str">
        <f>VLOOKUP(C476,RNR!$A$1:$B$29,2)</f>
        <v>Bjerka</v>
      </c>
      <c r="E476" s="197">
        <f>+'Ark1'!D4664</f>
        <v>11</v>
      </c>
      <c r="F476" s="197" t="str">
        <f>VLOOKUP(E476,RNR!$D$2:$E$13,2)</f>
        <v>Nov</v>
      </c>
      <c r="G476" s="272">
        <f>+'Ark1'!Q4664</f>
        <v>0</v>
      </c>
      <c r="H476" s="89">
        <f>+'Ark1'!R4664</f>
        <v>0</v>
      </c>
      <c r="I476" s="272" t="str">
        <f>IF(H476=0,"",'Ark1'!S4664)</f>
        <v/>
      </c>
      <c r="J476" s="251"/>
      <c r="K476" s="171" t="str">
        <f>IF(H476=0,"",100*H476/Måned!$G32)</f>
        <v/>
      </c>
      <c r="L476" s="251"/>
      <c r="M476" s="171" t="str">
        <f>+IF(H476=0,"",'Ark1'!AA4664)</f>
        <v/>
      </c>
      <c r="N476" s="171">
        <f>+IF(I476=0,"",'Ark1'!AB4664)</f>
        <v>0</v>
      </c>
      <c r="O476" s="246" t="str">
        <f>IF(H476=0,"",'Ark1'!W4664)</f>
        <v/>
      </c>
      <c r="P476" s="171" t="str">
        <f>IF(H476=0,"",'Ark1'!X4664)</f>
        <v/>
      </c>
      <c r="Q476" s="245"/>
      <c r="R476" s="171" t="str">
        <f>IF(H476=0,"",'Ark1'!AA4664)</f>
        <v/>
      </c>
      <c r="S476" s="171" t="str">
        <f>IF(H476=0,"",'Ark1'!AB4664)</f>
        <v/>
      </c>
      <c r="T476" s="171" t="str">
        <f>IF(H476=0,"",'Ark1'!AC4664)</f>
        <v/>
      </c>
      <c r="U476" s="82"/>
      <c r="V476" s="89" t="str">
        <f t="shared" si="39"/>
        <v/>
      </c>
      <c r="W476" s="171">
        <f>+'Ark1'!V4664</f>
        <v>0</v>
      </c>
      <c r="X476" s="251"/>
      <c r="Y476" s="89"/>
      <c r="Z476" s="171"/>
      <c r="AA476" s="171"/>
      <c r="AB476" s="87"/>
      <c r="AC476" s="87"/>
      <c r="AD476" s="87"/>
      <c r="AE476" s="87"/>
      <c r="AF476" s="87"/>
      <c r="AG476" s="87"/>
      <c r="AH476" s="87"/>
      <c r="AI476" s="89"/>
    </row>
    <row r="477" spans="1:38" ht="15.6">
      <c r="A477" s="251"/>
      <c r="B477" s="197">
        <f>+'Ark1'!C4665</f>
        <v>2023</v>
      </c>
      <c r="C477" s="197">
        <f>+'Ark1'!J4665</f>
        <v>643</v>
      </c>
      <c r="D477" s="197" t="str">
        <f>VLOOKUP(C477,RNR!$A$1:$B$29,2)</f>
        <v>Bjerka</v>
      </c>
      <c r="E477" s="197">
        <f>+'Ark1'!D4665</f>
        <v>12</v>
      </c>
      <c r="F477" s="197" t="str">
        <f>VLOOKUP(E477,RNR!$D$2:$E$13,2)</f>
        <v>Des</v>
      </c>
      <c r="G477" s="272">
        <f>+'Ark1'!Q4665</f>
        <v>0</v>
      </c>
      <c r="H477" s="89">
        <f>+'Ark1'!R4665</f>
        <v>0</v>
      </c>
      <c r="I477" s="272" t="str">
        <f>IF(H477=0,"",'Ark1'!S4665)</f>
        <v/>
      </c>
      <c r="J477" s="251"/>
      <c r="K477" s="171" t="str">
        <f>IF(H477=0,"",100*H477/Måned!$G33)</f>
        <v/>
      </c>
      <c r="L477" s="251"/>
      <c r="M477" s="171" t="str">
        <f>+IF(H477=0,"",'Ark1'!AA4665)</f>
        <v/>
      </c>
      <c r="N477" s="171">
        <f>+IF(I477=0,"",'Ark1'!AB4665)</f>
        <v>0</v>
      </c>
      <c r="O477" s="246" t="str">
        <f>IF(H477=0,"",'Ark1'!W4665)</f>
        <v/>
      </c>
      <c r="P477" s="171" t="str">
        <f>IF(H477=0,"",'Ark1'!X4665)</f>
        <v/>
      </c>
      <c r="Q477" s="245"/>
      <c r="R477" s="171" t="str">
        <f>IF(H477=0,"",'Ark1'!AA4665)</f>
        <v/>
      </c>
      <c r="S477" s="171" t="str">
        <f>IF(H477=0,"",'Ark1'!AB4665)</f>
        <v/>
      </c>
      <c r="T477" s="171" t="str">
        <f>IF(H477=0,"",'Ark1'!AC4665)</f>
        <v/>
      </c>
      <c r="U477" s="82"/>
      <c r="V477" s="89" t="str">
        <f t="shared" si="39"/>
        <v/>
      </c>
      <c r="W477" s="171">
        <f>+'Ark1'!V4665</f>
        <v>0</v>
      </c>
      <c r="X477" s="251"/>
    </row>
    <row r="478" spans="1:38">
      <c r="A478" s="251"/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</row>
    <row r="479" spans="1:38">
      <c r="A479" s="251"/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</row>
  </sheetData>
  <mergeCells count="1">
    <mergeCell ref="T4:V4"/>
  </mergeCells>
  <phoneticPr fontId="11" type="noConversion"/>
  <conditionalFormatting sqref="Z58:Z59 Z61">
    <cfRule type="cellIs" dxfId="65" priority="2" stopIfTrue="1" operator="lessThan">
      <formula>0</formula>
    </cfRule>
  </conditionalFormatting>
  <conditionalFormatting sqref="Z34:Z35">
    <cfRule type="cellIs" dxfId="64" priority="3" stopIfTrue="1" operator="greaterThan">
      <formula>0</formula>
    </cfRule>
    <cfRule type="cellIs" dxfId="63" priority="4" stopIfTrue="1" operator="lessThan">
      <formula>0</formula>
    </cfRule>
  </conditionalFormatting>
  <conditionalFormatting sqref="K10:K21 K23:K34 K36:K47 K49:K60 K62:K73 K75:K86 K88:K99 K101:K112 K114:K125 K127:K138 K140:K151 K153:K164 K166:K177 K179:K190 K192:K203 K205:K216 K218:K229 K231:K242 K245:K256 K258:K269 K271:K282 K284:K295 K297:K308 K310:K321 K323:K334 K336:K347 K349:K360 K362:K373 K375:K386 K388:K399 K401:K412 K414:K425 K427:K438 K440:K451 K453:K464 K466:K477">
    <cfRule type="top10" dxfId="62" priority="23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2F8B7-769C-4572-9E08-8572DD0FAB64}">
  <dimension ref="A1"/>
  <sheetViews>
    <sheetView topLeftCell="AB1" workbookViewId="0">
      <selection activeCell="AB2" sqref="AB2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43"/>
  <sheetViews>
    <sheetView tabSelected="1" zoomScale="98" zoomScaleNormal="98" workbookViewId="0">
      <pane xSplit="7" ySplit="6" topLeftCell="H20" activePane="bottomRight" state="frozen"/>
      <selection pane="topRight" activeCell="G1" sqref="G1"/>
      <selection pane="bottomLeft" activeCell="A7" sqref="A7"/>
      <selection pane="bottomRight"/>
    </sheetView>
  </sheetViews>
  <sheetFormatPr baseColWidth="10" defaultRowHeight="15"/>
  <cols>
    <col min="1" max="1" width="6.6328125" customWidth="1"/>
    <col min="2" max="2" width="7.36328125" style="212" customWidth="1"/>
    <col min="3" max="3" width="5.453125" customWidth="1"/>
    <col min="4" max="4" width="2.1796875" customWidth="1"/>
    <col min="5" max="5" width="6.1796875" style="212" customWidth="1"/>
    <col min="6" max="6" width="6.6328125" style="212" customWidth="1"/>
    <col min="7" max="7" width="6.54296875" style="212" customWidth="1"/>
    <col min="8" max="8" width="7" customWidth="1"/>
    <col min="9" max="9" width="4.36328125" customWidth="1"/>
    <col min="10" max="10" width="5" style="9" customWidth="1"/>
    <col min="11" max="11" width="1.1796875" style="9" customWidth="1"/>
    <col min="12" max="12" width="7.90625" customWidth="1"/>
    <col min="13" max="13" width="5" customWidth="1"/>
    <col min="14" max="14" width="6.81640625" customWidth="1"/>
    <col min="15" max="15" width="10.453125" style="9" customWidth="1"/>
    <col min="16" max="16" width="7.81640625" style="212" customWidth="1"/>
    <col min="17" max="17" width="9" customWidth="1"/>
    <col min="18" max="18" width="8.54296875" style="212" customWidth="1"/>
    <col min="19" max="19" width="5.6328125" customWidth="1"/>
    <col min="20" max="20" width="1.6328125" customWidth="1"/>
    <col min="21" max="21" width="6" customWidth="1"/>
    <col min="22" max="22" width="6.54296875" customWidth="1"/>
    <col min="23" max="23" width="7" style="94" customWidth="1"/>
    <col min="24" max="24" width="6.81640625" customWidth="1"/>
    <col min="25" max="25" width="6.6328125" customWidth="1"/>
    <col min="26" max="27" width="5.6328125" customWidth="1"/>
    <col min="28" max="28" width="8.1796875" customWidth="1"/>
    <col min="29" max="29" width="6.36328125" style="94" customWidth="1"/>
    <col min="30" max="30" width="8.90625" customWidth="1"/>
    <col min="31" max="31" width="5.36328125" customWidth="1"/>
    <col min="32" max="32" width="10.36328125" customWidth="1"/>
    <col min="33" max="33" width="9" customWidth="1"/>
    <col min="34" max="34" width="7.6328125" customWidth="1"/>
    <col min="35" max="35" width="10.08984375" customWidth="1"/>
    <col min="36" max="36" width="10.6328125" customWidth="1"/>
    <col min="37" max="37" width="8.54296875" customWidth="1"/>
    <col min="38" max="38" width="9.36328125" customWidth="1"/>
    <col min="39" max="39" width="9" customWidth="1"/>
    <col min="40" max="40" width="8.90625" customWidth="1"/>
    <col min="41" max="41" width="9.08984375" customWidth="1"/>
    <col min="42" max="42" width="8.453125" customWidth="1"/>
    <col min="43" max="43" width="9.08984375" customWidth="1"/>
    <col min="44" max="44" width="10" customWidth="1"/>
    <col min="45" max="45" width="10.54296875" customWidth="1"/>
    <col min="46" max="46" width="8.08984375" customWidth="1"/>
    <col min="47" max="47" width="8.36328125" customWidth="1"/>
    <col min="48" max="48" width="7.54296875" customWidth="1"/>
    <col min="49" max="49" width="8.08984375" customWidth="1"/>
    <col min="50" max="50" width="11.08984375" customWidth="1"/>
  </cols>
  <sheetData>
    <row r="1" spans="1:39" ht="15.6">
      <c r="A1" s="28"/>
      <c r="B1" s="206"/>
      <c r="C1" s="28"/>
      <c r="D1" s="28"/>
      <c r="E1" s="206"/>
      <c r="F1" s="206"/>
      <c r="G1" s="206"/>
      <c r="H1" s="28"/>
      <c r="I1" s="28"/>
      <c r="J1" s="70"/>
      <c r="K1" s="70"/>
      <c r="L1" s="28"/>
      <c r="M1" s="28"/>
      <c r="N1" s="28"/>
      <c r="O1" s="70"/>
      <c r="P1" s="206"/>
      <c r="Q1" s="28"/>
      <c r="R1" s="206"/>
      <c r="S1" s="28"/>
      <c r="T1" s="6"/>
      <c r="U1" s="34" t="s">
        <v>481</v>
      </c>
      <c r="V1" s="28"/>
      <c r="W1" s="28"/>
      <c r="X1" s="28"/>
      <c r="Y1" s="28"/>
      <c r="AC1"/>
      <c r="AE1" s="4"/>
      <c r="AF1" s="4"/>
    </row>
    <row r="2" spans="1:39" ht="29.4">
      <c r="A2" s="28"/>
      <c r="B2" s="207" t="s">
        <v>554</v>
      </c>
      <c r="C2" s="114"/>
      <c r="D2" s="114"/>
      <c r="E2" s="215"/>
      <c r="F2" s="215"/>
      <c r="G2" s="215"/>
      <c r="H2" s="114"/>
      <c r="I2" s="114"/>
      <c r="J2" s="285">
        <v>2024</v>
      </c>
      <c r="K2" s="285"/>
      <c r="L2" s="286"/>
      <c r="M2" s="114"/>
      <c r="N2" s="115"/>
      <c r="O2" s="184" t="s">
        <v>64</v>
      </c>
      <c r="P2" s="215"/>
      <c r="Q2" s="116">
        <v>17</v>
      </c>
      <c r="R2" s="218"/>
      <c r="S2" s="28"/>
      <c r="T2" s="6"/>
      <c r="U2" s="287">
        <v>45418</v>
      </c>
      <c r="V2" s="288"/>
      <c r="W2" s="288"/>
      <c r="X2" s="286"/>
      <c r="Y2" s="28"/>
      <c r="AC2"/>
      <c r="AE2" s="4"/>
      <c r="AF2" s="4"/>
      <c r="AG2" s="4"/>
      <c r="AH2" s="4"/>
      <c r="AI2" s="4"/>
      <c r="AJ2" s="4"/>
      <c r="AK2" s="4"/>
      <c r="AL2" s="4"/>
    </row>
    <row r="3" spans="1:39" ht="22.8">
      <c r="A3" s="10"/>
      <c r="B3" s="208"/>
      <c r="C3" s="10"/>
      <c r="D3" s="10"/>
      <c r="E3" s="208"/>
      <c r="F3" s="208"/>
      <c r="G3" s="208"/>
      <c r="H3" s="26"/>
      <c r="I3" s="10"/>
      <c r="J3" s="179"/>
      <c r="K3" s="179"/>
      <c r="L3" s="6"/>
      <c r="M3" s="10"/>
      <c r="N3" s="6"/>
      <c r="O3" s="179"/>
      <c r="P3" s="211"/>
      <c r="Q3" s="102"/>
      <c r="R3" s="211"/>
      <c r="S3" s="10"/>
      <c r="T3" s="6"/>
      <c r="U3" s="7"/>
      <c r="V3" s="28"/>
      <c r="W3" s="28"/>
      <c r="X3" s="28"/>
      <c r="Y3" s="28"/>
      <c r="AC3"/>
      <c r="AE3" s="4"/>
      <c r="AF3" s="4"/>
      <c r="AG3" s="4"/>
      <c r="AH3" s="4"/>
      <c r="AI3" s="4"/>
      <c r="AJ3" s="4"/>
      <c r="AK3" s="4"/>
    </row>
    <row r="4" spans="1:39" ht="17.399999999999999">
      <c r="A4" s="10"/>
      <c r="B4" s="209" t="s">
        <v>3</v>
      </c>
      <c r="C4" s="8"/>
      <c r="D4" s="8"/>
      <c r="E4" s="209"/>
      <c r="F4" s="209" t="s">
        <v>3</v>
      </c>
      <c r="G4" s="209"/>
      <c r="H4" s="8" t="s">
        <v>18</v>
      </c>
      <c r="I4" s="8"/>
      <c r="J4" s="185" t="s">
        <v>395</v>
      </c>
      <c r="K4" s="185"/>
      <c r="L4" s="8" t="s">
        <v>18</v>
      </c>
      <c r="M4" s="8"/>
      <c r="N4" s="8"/>
      <c r="O4" s="185" t="s">
        <v>52</v>
      </c>
      <c r="P4" s="209" t="s">
        <v>3</v>
      </c>
      <c r="Q4" s="102" t="s">
        <v>3</v>
      </c>
      <c r="R4" s="209" t="s">
        <v>451</v>
      </c>
      <c r="S4" s="8"/>
      <c r="T4" s="6"/>
      <c r="AC4"/>
      <c r="AH4" s="4"/>
      <c r="AI4" s="4"/>
      <c r="AJ4" s="21"/>
      <c r="AK4" s="4"/>
      <c r="AL4" s="21"/>
    </row>
    <row r="5" spans="1:39">
      <c r="A5" s="6"/>
      <c r="B5" s="209" t="s">
        <v>11</v>
      </c>
      <c r="C5" s="8" t="s">
        <v>363</v>
      </c>
      <c r="D5" s="8"/>
      <c r="E5" s="217" t="s">
        <v>446</v>
      </c>
      <c r="F5" s="209" t="s">
        <v>393</v>
      </c>
      <c r="G5" s="209"/>
      <c r="H5" s="8" t="s">
        <v>1</v>
      </c>
      <c r="I5" s="8"/>
      <c r="J5" s="185" t="s">
        <v>31</v>
      </c>
      <c r="K5" s="185"/>
      <c r="L5" s="8" t="s">
        <v>398</v>
      </c>
      <c r="M5" s="8"/>
      <c r="N5" s="8" t="s">
        <v>395</v>
      </c>
      <c r="O5" s="185" t="s">
        <v>397</v>
      </c>
      <c r="P5" s="209" t="s">
        <v>440</v>
      </c>
      <c r="Q5" s="102" t="s">
        <v>373</v>
      </c>
      <c r="R5" s="209" t="s">
        <v>452</v>
      </c>
      <c r="S5" s="111"/>
      <c r="T5" s="6"/>
      <c r="AC5"/>
      <c r="AE5" s="4"/>
      <c r="AF5" s="4"/>
      <c r="AG5" s="4"/>
      <c r="AH5" s="4"/>
      <c r="AI5" s="4"/>
    </row>
    <row r="6" spans="1:39">
      <c r="A6" s="6"/>
      <c r="B6" s="209" t="s">
        <v>392</v>
      </c>
      <c r="C6" s="111" t="s">
        <v>446</v>
      </c>
      <c r="D6" s="111"/>
      <c r="E6" s="217" t="s">
        <v>467</v>
      </c>
      <c r="F6" s="209" t="s">
        <v>397</v>
      </c>
      <c r="G6" s="217" t="s">
        <v>446</v>
      </c>
      <c r="H6" s="8" t="s">
        <v>391</v>
      </c>
      <c r="I6" s="111" t="s">
        <v>446</v>
      </c>
      <c r="J6" s="185" t="s">
        <v>396</v>
      </c>
      <c r="K6" s="185"/>
      <c r="L6" s="8" t="s">
        <v>397</v>
      </c>
      <c r="M6" s="111" t="s">
        <v>446</v>
      </c>
      <c r="N6" s="8" t="s">
        <v>397</v>
      </c>
      <c r="O6" s="186" t="s">
        <v>499</v>
      </c>
      <c r="P6" s="209" t="s">
        <v>419</v>
      </c>
      <c r="Q6" s="102" t="s">
        <v>454</v>
      </c>
      <c r="R6" s="209" t="s">
        <v>400</v>
      </c>
      <c r="S6" s="111" t="s">
        <v>446</v>
      </c>
      <c r="T6" s="6"/>
      <c r="AC6"/>
      <c r="AE6" s="4"/>
      <c r="AF6" s="4"/>
      <c r="AG6" s="4"/>
      <c r="AH6" s="4"/>
      <c r="AI6" s="4"/>
    </row>
    <row r="7" spans="1:39" ht="15.6">
      <c r="A7" s="7">
        <v>1996</v>
      </c>
      <c r="B7" s="210">
        <f>+'Ark1'!R2</f>
        <v>6122</v>
      </c>
      <c r="C7" s="8"/>
      <c r="D7" s="111"/>
      <c r="E7" s="209"/>
      <c r="F7" s="216">
        <f>+'Ark1'!S2</f>
        <v>4563</v>
      </c>
      <c r="G7" s="216"/>
      <c r="H7" s="97">
        <f>+'Ark1'!Y2</f>
        <v>125.26112381574625</v>
      </c>
      <c r="I7" s="16"/>
      <c r="J7" s="69">
        <f>+'Ark1'!AA2</f>
        <v>27.233101310658871</v>
      </c>
      <c r="K7" s="185"/>
      <c r="L7" s="106">
        <f>+'Ark1'!W2</f>
        <v>55.338593030900718</v>
      </c>
      <c r="M7" s="16"/>
      <c r="N7" s="105">
        <f>+'Ark1'!AB2</f>
        <v>4.4257795228266907</v>
      </c>
      <c r="O7" s="187">
        <f>+'Ark1'!AC2</f>
        <v>-38.647621927830563</v>
      </c>
      <c r="P7" s="216">
        <f>+'Ark1'!Q2</f>
        <v>2086</v>
      </c>
      <c r="Q7" s="97">
        <f>+B7/P7</f>
        <v>2.934803451581975</v>
      </c>
      <c r="R7" s="219">
        <f>+B7*H7/1000</f>
        <v>766.84859999999844</v>
      </c>
      <c r="S7" s="8"/>
      <c r="T7" s="6"/>
      <c r="W7"/>
      <c r="AB7" s="94"/>
      <c r="AC7" s="212">
        <f>+B35</f>
        <v>6499</v>
      </c>
      <c r="AD7" s="1">
        <f>+L35</f>
        <v>59.975797749344849</v>
      </c>
      <c r="AE7" s="94">
        <f>+H35</f>
        <v>137.9584089859982</v>
      </c>
      <c r="AI7" s="22"/>
      <c r="AJ7" s="22"/>
      <c r="AK7" s="23"/>
      <c r="AL7" s="24"/>
      <c r="AM7" s="24"/>
    </row>
    <row r="8" spans="1:39" ht="15.6">
      <c r="A8" s="7">
        <v>1997</v>
      </c>
      <c r="B8" s="210">
        <f>+'Ark1'!R3</f>
        <v>6300.5</v>
      </c>
      <c r="C8" s="15">
        <f t="shared" ref="C8:C25" si="0">100*B8/B7</f>
        <v>102.91571381901339</v>
      </c>
      <c r="D8" s="111"/>
      <c r="E8" s="210">
        <f t="shared" ref="E8:E26" si="1">+B8-B7</f>
        <v>178.5</v>
      </c>
      <c r="F8" s="216">
        <f>+'Ark1'!S3</f>
        <v>5004</v>
      </c>
      <c r="G8" s="216">
        <f t="shared" ref="G8:I26" si="2">+F8-F7</f>
        <v>441</v>
      </c>
      <c r="H8" s="97">
        <f>+'Ark1'!Y3</f>
        <v>126.29002460122263</v>
      </c>
      <c r="I8" s="172">
        <f t="shared" si="2"/>
        <v>1.028900785476381</v>
      </c>
      <c r="J8" s="69">
        <f>+'Ark1'!AA3</f>
        <v>27.469762137440156</v>
      </c>
      <c r="K8" s="185"/>
      <c r="L8" s="106">
        <f>+'Ark1'!W3</f>
        <v>55.314948041566751</v>
      </c>
      <c r="M8" s="176">
        <f t="shared" ref="M8:M26" si="3">+L8-L7</f>
        <v>-2.3644989333966748E-2</v>
      </c>
      <c r="N8" s="105">
        <f>+'Ark1'!AB3</f>
        <v>4.4089882099717332</v>
      </c>
      <c r="O8" s="187">
        <f>+'Ark1'!AC3</f>
        <v>-43.038648390218931</v>
      </c>
      <c r="P8" s="216">
        <f>+'Ark1'!Q3</f>
        <v>1891</v>
      </c>
      <c r="Q8" s="97">
        <f t="shared" ref="Q8:Q26" si="4">+B8/P8</f>
        <v>3.3318350079323111</v>
      </c>
      <c r="R8" s="219">
        <f t="shared" ref="R8:R26" si="5">+B8*H8/1000</f>
        <v>795.69030000000316</v>
      </c>
      <c r="S8" s="15">
        <f t="shared" ref="S8:S25" si="6">100*R8/R7</f>
        <v>103.76106835169351</v>
      </c>
      <c r="T8" s="6"/>
      <c r="W8"/>
      <c r="AB8" s="94"/>
      <c r="AC8" s="212">
        <f>+AC7</f>
        <v>6499</v>
      </c>
      <c r="AD8" s="1">
        <f>+AD7</f>
        <v>59.975797749344849</v>
      </c>
      <c r="AE8" s="94">
        <f>+AE7</f>
        <v>137.9584089859982</v>
      </c>
      <c r="AI8" s="22"/>
      <c r="AJ8" s="22"/>
      <c r="AK8" s="23"/>
      <c r="AL8" s="24"/>
      <c r="AM8" s="24"/>
    </row>
    <row r="9" spans="1:39" ht="15.6">
      <c r="A9" s="7">
        <v>1998</v>
      </c>
      <c r="B9" s="210">
        <f>+'Ark1'!R4</f>
        <v>5714</v>
      </c>
      <c r="C9" s="15">
        <f t="shared" si="0"/>
        <v>90.691214982937865</v>
      </c>
      <c r="D9" s="111"/>
      <c r="E9" s="210">
        <f t="shared" si="1"/>
        <v>-586.5</v>
      </c>
      <c r="F9" s="216">
        <f>+'Ark1'!S4</f>
        <v>4518.5</v>
      </c>
      <c r="G9" s="216">
        <f t="shared" si="2"/>
        <v>-485.5</v>
      </c>
      <c r="H9" s="97">
        <f>+'Ark1'!Y4</f>
        <v>126.44700735036749</v>
      </c>
      <c r="I9" s="172">
        <f t="shared" si="2"/>
        <v>0.15698274914485921</v>
      </c>
      <c r="J9" s="69">
        <f>+'Ark1'!AA4</f>
        <v>27.923539883498432</v>
      </c>
      <c r="K9" s="185"/>
      <c r="L9" s="106">
        <f>+'Ark1'!W4</f>
        <v>54.975544981741713</v>
      </c>
      <c r="M9" s="176">
        <f t="shared" si="3"/>
        <v>-0.33940305982503816</v>
      </c>
      <c r="N9" s="105">
        <f>+'Ark1'!AB4</f>
        <v>4.0111827118596004</v>
      </c>
      <c r="O9" s="187">
        <f>+'Ark1'!AC4</f>
        <v>-44.82360163865043</v>
      </c>
      <c r="P9" s="216">
        <f>+'Ark1'!Q4</f>
        <v>1735</v>
      </c>
      <c r="Q9" s="97">
        <f t="shared" si="4"/>
        <v>3.2933717579250721</v>
      </c>
      <c r="R9" s="219">
        <f t="shared" si="5"/>
        <v>722.51819999999987</v>
      </c>
      <c r="S9" s="15">
        <f t="shared" si="6"/>
        <v>90.803947214135576</v>
      </c>
      <c r="T9" s="6"/>
      <c r="W9"/>
      <c r="AB9" s="94"/>
      <c r="AC9" s="212">
        <f t="shared" ref="AC9:AC35" si="7">+AC8</f>
        <v>6499</v>
      </c>
      <c r="AD9" s="1">
        <f t="shared" ref="AD9:AD35" si="8">+AD8</f>
        <v>59.975797749344849</v>
      </c>
      <c r="AE9" s="94">
        <f t="shared" ref="AE9:AE35" si="9">+AE8</f>
        <v>137.9584089859982</v>
      </c>
      <c r="AI9" s="22"/>
      <c r="AJ9" s="22"/>
      <c r="AK9" s="23"/>
      <c r="AL9" s="24"/>
      <c r="AM9" s="24"/>
    </row>
    <row r="10" spans="1:39" ht="15.6">
      <c r="A10" s="7">
        <v>1999</v>
      </c>
      <c r="B10" s="210">
        <f>+'Ark1'!R5</f>
        <v>6407.25</v>
      </c>
      <c r="C10" s="15">
        <f t="shared" si="0"/>
        <v>112.13248162408121</v>
      </c>
      <c r="D10" s="111"/>
      <c r="E10" s="210">
        <f t="shared" si="1"/>
        <v>693.25</v>
      </c>
      <c r="F10" s="216">
        <f>+'Ark1'!S5</f>
        <v>4982</v>
      </c>
      <c r="G10" s="216">
        <f t="shared" si="2"/>
        <v>463.5</v>
      </c>
      <c r="H10" s="97">
        <f>+'Ark1'!Y5</f>
        <v>128.28765851184201</v>
      </c>
      <c r="I10" s="172">
        <f t="shared" si="2"/>
        <v>1.8406511614745256</v>
      </c>
      <c r="J10" s="69">
        <f>+'Ark1'!AA5</f>
        <v>28.296735702931393</v>
      </c>
      <c r="K10" s="185"/>
      <c r="L10" s="106">
        <f>+'Ark1'!W5</f>
        <v>54.808711360899238</v>
      </c>
      <c r="M10" s="176">
        <f t="shared" si="3"/>
        <v>-0.16683362084247477</v>
      </c>
      <c r="N10" s="105">
        <f>+'Ark1'!AB5</f>
        <v>4.5837516501739923</v>
      </c>
      <c r="O10" s="187">
        <f>+'Ark1'!AC5</f>
        <v>-40.514817289954287</v>
      </c>
      <c r="P10" s="216">
        <f>+'Ark1'!Q5</f>
        <v>1765</v>
      </c>
      <c r="Q10" s="97">
        <f t="shared" si="4"/>
        <v>3.6301699716713882</v>
      </c>
      <c r="R10" s="219">
        <f t="shared" si="5"/>
        <v>821.97109999999975</v>
      </c>
      <c r="S10" s="15">
        <f t="shared" si="6"/>
        <v>113.76476052783167</v>
      </c>
      <c r="T10" s="6"/>
      <c r="W10"/>
      <c r="AB10" s="94"/>
      <c r="AC10" s="212">
        <f t="shared" si="7"/>
        <v>6499</v>
      </c>
      <c r="AD10" s="1">
        <f t="shared" si="8"/>
        <v>59.975797749344849</v>
      </c>
      <c r="AE10" s="94">
        <f t="shared" si="9"/>
        <v>137.9584089859982</v>
      </c>
      <c r="AI10" s="22"/>
      <c r="AJ10" s="22"/>
      <c r="AK10" s="23"/>
      <c r="AL10" s="24"/>
      <c r="AM10" s="24"/>
    </row>
    <row r="11" spans="1:39" ht="15.6">
      <c r="A11" s="7">
        <v>2000</v>
      </c>
      <c r="B11" s="210">
        <f>+'Ark1'!R6</f>
        <v>7346</v>
      </c>
      <c r="C11" s="15">
        <f t="shared" si="0"/>
        <v>114.65137149323033</v>
      </c>
      <c r="D11" s="111"/>
      <c r="E11" s="210">
        <f t="shared" si="1"/>
        <v>938.75</v>
      </c>
      <c r="F11" s="216">
        <f>+'Ark1'!S6</f>
        <v>7179</v>
      </c>
      <c r="G11" s="216">
        <f t="shared" si="2"/>
        <v>2197</v>
      </c>
      <c r="H11" s="97">
        <f>+'Ark1'!Y6</f>
        <v>127.42274707323712</v>
      </c>
      <c r="I11" s="172">
        <f t="shared" si="2"/>
        <v>-0.86491143860489217</v>
      </c>
      <c r="J11" s="69">
        <f>+'Ark1'!AA6</f>
        <v>27.970502666997763</v>
      </c>
      <c r="K11" s="185"/>
      <c r="L11" s="106">
        <f>+'Ark1'!W6</f>
        <v>55.563588243487935</v>
      </c>
      <c r="M11" s="176">
        <f t="shared" si="3"/>
        <v>0.75487688258869667</v>
      </c>
      <c r="N11" s="105">
        <f>+'Ark1'!AB6</f>
        <v>3.7974141311812688</v>
      </c>
      <c r="O11" s="187">
        <f>+'Ark1'!AC6</f>
        <v>-49.93490100233798</v>
      </c>
      <c r="P11" s="216">
        <f>+'Ark1'!Q6</f>
        <v>1697</v>
      </c>
      <c r="Q11" s="97">
        <f t="shared" si="4"/>
        <v>4.3288155568650559</v>
      </c>
      <c r="R11" s="219">
        <f t="shared" si="5"/>
        <v>936.0474999999999</v>
      </c>
      <c r="S11" s="15">
        <f t="shared" si="6"/>
        <v>113.878395481301</v>
      </c>
      <c r="T11" s="6"/>
      <c r="W11"/>
      <c r="AB11" s="94"/>
      <c r="AC11" s="212">
        <f t="shared" si="7"/>
        <v>6499</v>
      </c>
      <c r="AD11" s="1">
        <f t="shared" si="8"/>
        <v>59.975797749344849</v>
      </c>
      <c r="AE11" s="94">
        <f t="shared" si="9"/>
        <v>137.9584089859982</v>
      </c>
      <c r="AI11" s="22"/>
      <c r="AJ11" s="22"/>
      <c r="AK11" s="23"/>
      <c r="AL11" s="24"/>
      <c r="AM11" s="24"/>
    </row>
    <row r="12" spans="1:39" ht="15.6">
      <c r="A12" s="7">
        <v>2001</v>
      </c>
      <c r="B12" s="210">
        <f>+'Ark1'!R7</f>
        <v>6607</v>
      </c>
      <c r="C12" s="15">
        <f t="shared" si="0"/>
        <v>89.940103457664037</v>
      </c>
      <c r="D12" s="111"/>
      <c r="E12" s="210">
        <f t="shared" si="1"/>
        <v>-739</v>
      </c>
      <c r="F12" s="216">
        <f>+'Ark1'!S7</f>
        <v>6492</v>
      </c>
      <c r="G12" s="216">
        <f t="shared" si="2"/>
        <v>-687</v>
      </c>
      <c r="H12" s="97">
        <f>+'Ark1'!Y7</f>
        <v>127.93413046768578</v>
      </c>
      <c r="I12" s="172">
        <f t="shared" si="2"/>
        <v>0.51138339444865721</v>
      </c>
      <c r="J12" s="69">
        <f>+'Ark1'!AA7</f>
        <v>28.333587505707911</v>
      </c>
      <c r="K12" s="185"/>
      <c r="L12" s="106">
        <f>+'Ark1'!W7</f>
        <v>56.100893407270497</v>
      </c>
      <c r="M12" s="176">
        <f t="shared" si="3"/>
        <v>0.53730516378256254</v>
      </c>
      <c r="N12" s="105">
        <f>+'Ark1'!AB7</f>
        <v>3.8918076510415074</v>
      </c>
      <c r="O12" s="187">
        <f>+'Ark1'!AC7</f>
        <v>-54.680228599918479</v>
      </c>
      <c r="P12" s="216">
        <f>+'Ark1'!Q7</f>
        <v>1364</v>
      </c>
      <c r="Q12" s="97">
        <f t="shared" si="4"/>
        <v>4.8438416422287389</v>
      </c>
      <c r="R12" s="219">
        <f t="shared" si="5"/>
        <v>845.2607999999999</v>
      </c>
      <c r="S12" s="15">
        <f t="shared" si="6"/>
        <v>90.301058439876172</v>
      </c>
      <c r="T12" s="6"/>
      <c r="W12"/>
      <c r="AB12" s="94"/>
      <c r="AC12" s="212">
        <f t="shared" si="7"/>
        <v>6499</v>
      </c>
      <c r="AD12" s="1">
        <f t="shared" si="8"/>
        <v>59.975797749344849</v>
      </c>
      <c r="AE12" s="94">
        <f t="shared" si="9"/>
        <v>137.9584089859982</v>
      </c>
      <c r="AI12" s="22"/>
      <c r="AJ12" s="22"/>
      <c r="AK12" s="23"/>
      <c r="AL12" s="24"/>
      <c r="AM12" s="24"/>
    </row>
    <row r="13" spans="1:39" ht="15.6">
      <c r="A13" s="7">
        <v>2002</v>
      </c>
      <c r="B13" s="210">
        <f>+'Ark1'!R8</f>
        <v>8045</v>
      </c>
      <c r="C13" s="15">
        <f t="shared" si="0"/>
        <v>121.76479491448464</v>
      </c>
      <c r="D13" s="111"/>
      <c r="E13" s="210">
        <f t="shared" si="1"/>
        <v>1438</v>
      </c>
      <c r="F13" s="216">
        <f>+'Ark1'!S8</f>
        <v>7934</v>
      </c>
      <c r="G13" s="216">
        <f t="shared" si="2"/>
        <v>1442</v>
      </c>
      <c r="H13" s="97">
        <f>+'Ark1'!Y8</f>
        <v>130.79185829707868</v>
      </c>
      <c r="I13" s="172">
        <f t="shared" si="2"/>
        <v>2.8577278293928998</v>
      </c>
      <c r="J13" s="69">
        <f>+'Ark1'!AA8</f>
        <v>28.251879113066249</v>
      </c>
      <c r="K13" s="185"/>
      <c r="L13" s="106">
        <f>+'Ark1'!W8</f>
        <v>55.896269221073837</v>
      </c>
      <c r="M13" s="176">
        <f t="shared" si="3"/>
        <v>-0.20462418619666067</v>
      </c>
      <c r="N13" s="105">
        <f>+'Ark1'!AB8</f>
        <v>4.0337564405960498</v>
      </c>
      <c r="O13" s="187">
        <f>+'Ark1'!AC8</f>
        <v>-56.76210725752545</v>
      </c>
      <c r="P13" s="216">
        <f>+'Ark1'!Q8</f>
        <v>1394</v>
      </c>
      <c r="Q13" s="97">
        <f t="shared" si="4"/>
        <v>5.77116212338594</v>
      </c>
      <c r="R13" s="219">
        <f t="shared" si="5"/>
        <v>1052.2204999999979</v>
      </c>
      <c r="S13" s="15">
        <f t="shared" si="6"/>
        <v>124.4847152500149</v>
      </c>
      <c r="T13" s="6"/>
      <c r="W13"/>
      <c r="AB13" s="94"/>
      <c r="AC13" s="212">
        <f t="shared" si="7"/>
        <v>6499</v>
      </c>
      <c r="AD13" s="1">
        <f t="shared" si="8"/>
        <v>59.975797749344849</v>
      </c>
      <c r="AE13" s="94">
        <f t="shared" si="9"/>
        <v>137.9584089859982</v>
      </c>
      <c r="AI13" s="22"/>
      <c r="AJ13" s="22"/>
      <c r="AK13" s="23"/>
      <c r="AL13" s="24"/>
      <c r="AM13" s="24"/>
    </row>
    <row r="14" spans="1:39" ht="15.6">
      <c r="A14" s="7">
        <v>2003</v>
      </c>
      <c r="B14" s="210">
        <f>+'Ark1'!R9</f>
        <v>7566</v>
      </c>
      <c r="C14" s="15">
        <f t="shared" si="0"/>
        <v>94.045991298943449</v>
      </c>
      <c r="D14" s="111"/>
      <c r="E14" s="210">
        <f t="shared" si="1"/>
        <v>-479</v>
      </c>
      <c r="F14" s="216">
        <f>+'Ark1'!S9</f>
        <v>7445</v>
      </c>
      <c r="G14" s="216">
        <f t="shared" si="2"/>
        <v>-489</v>
      </c>
      <c r="H14" s="97">
        <f>+'Ark1'!Y9</f>
        <v>133.45549828178713</v>
      </c>
      <c r="I14" s="172">
        <f t="shared" si="2"/>
        <v>2.6636399847084533</v>
      </c>
      <c r="J14" s="69">
        <f>+'Ark1'!AA9</f>
        <v>29.190746681793907</v>
      </c>
      <c r="K14" s="185"/>
      <c r="L14" s="106">
        <f>+'Ark1'!W9</f>
        <v>56.309603760913376</v>
      </c>
      <c r="M14" s="176">
        <f t="shared" si="3"/>
        <v>0.41333453983953916</v>
      </c>
      <c r="N14" s="105">
        <f>+'Ark1'!AB9</f>
        <v>3.8944323767076425</v>
      </c>
      <c r="O14" s="187">
        <f>+'Ark1'!AC9</f>
        <v>-59.281318260739774</v>
      </c>
      <c r="P14" s="216">
        <f>+'Ark1'!Q9</f>
        <v>1331</v>
      </c>
      <c r="Q14" s="97">
        <f t="shared" si="4"/>
        <v>5.6844477836213372</v>
      </c>
      <c r="R14" s="219">
        <f t="shared" si="5"/>
        <v>1009.7243000000014</v>
      </c>
      <c r="S14" s="15">
        <f t="shared" si="6"/>
        <v>95.961283780348651</v>
      </c>
      <c r="T14" s="6"/>
      <c r="W14"/>
      <c r="AB14" s="94"/>
      <c r="AC14" s="212">
        <f t="shared" si="7"/>
        <v>6499</v>
      </c>
      <c r="AD14" s="1">
        <f t="shared" si="8"/>
        <v>59.975797749344849</v>
      </c>
      <c r="AE14" s="94">
        <f t="shared" si="9"/>
        <v>137.9584089859982</v>
      </c>
      <c r="AI14" s="22"/>
      <c r="AJ14" s="22"/>
      <c r="AK14" s="23"/>
      <c r="AL14" s="24"/>
      <c r="AM14" s="24"/>
    </row>
    <row r="15" spans="1:39" ht="15.6">
      <c r="A15" s="7">
        <v>2004</v>
      </c>
      <c r="B15" s="210">
        <f>+'Ark1'!R10</f>
        <v>7860</v>
      </c>
      <c r="C15" s="15">
        <f t="shared" si="0"/>
        <v>103.88580491673275</v>
      </c>
      <c r="D15" s="111"/>
      <c r="E15" s="210">
        <f t="shared" si="1"/>
        <v>294</v>
      </c>
      <c r="F15" s="216">
        <f>+'Ark1'!S10</f>
        <v>7757</v>
      </c>
      <c r="G15" s="216">
        <f t="shared" si="2"/>
        <v>312</v>
      </c>
      <c r="H15" s="97">
        <f>+'Ark1'!Y10</f>
        <v>135.23749363867697</v>
      </c>
      <c r="I15" s="172">
        <f t="shared" si="2"/>
        <v>1.781995356889837</v>
      </c>
      <c r="J15" s="69">
        <f>+'Ark1'!AA10</f>
        <v>29.234997098519464</v>
      </c>
      <c r="K15" s="185"/>
      <c r="L15" s="106">
        <f>+'Ark1'!W10</f>
        <v>56.308753384040223</v>
      </c>
      <c r="M15" s="176">
        <f t="shared" si="3"/>
        <v>-8.5037687315292487E-4</v>
      </c>
      <c r="N15" s="105">
        <f>+'Ark1'!AB10</f>
        <v>4.0646372169232947</v>
      </c>
      <c r="O15" s="187">
        <f>+'Ark1'!AC10</f>
        <v>-58.635570817106149</v>
      </c>
      <c r="P15" s="216">
        <f>+'Ark1'!Q10</f>
        <v>1264</v>
      </c>
      <c r="Q15" s="97">
        <f t="shared" si="4"/>
        <v>6.2183544303797467</v>
      </c>
      <c r="R15" s="219">
        <f t="shared" si="5"/>
        <v>1062.9667000000009</v>
      </c>
      <c r="S15" s="15">
        <f t="shared" si="6"/>
        <v>105.2729641150559</v>
      </c>
      <c r="T15" s="6"/>
      <c r="W15"/>
      <c r="AB15" s="94"/>
      <c r="AC15" s="212">
        <f t="shared" si="7"/>
        <v>6499</v>
      </c>
      <c r="AD15" s="1">
        <f t="shared" si="8"/>
        <v>59.975797749344849</v>
      </c>
      <c r="AE15" s="94">
        <f t="shared" si="9"/>
        <v>137.9584089859982</v>
      </c>
      <c r="AI15" s="22"/>
      <c r="AJ15" s="22"/>
      <c r="AK15" s="23"/>
      <c r="AL15" s="24"/>
      <c r="AM15" s="24"/>
    </row>
    <row r="16" spans="1:39" ht="15.6">
      <c r="A16" s="7">
        <v>2005</v>
      </c>
      <c r="B16" s="210">
        <f>+'Ark1'!R11</f>
        <v>8852</v>
      </c>
      <c r="C16" s="15">
        <f t="shared" si="0"/>
        <v>112.6208651399491</v>
      </c>
      <c r="D16" s="111"/>
      <c r="E16" s="210">
        <f t="shared" si="1"/>
        <v>992</v>
      </c>
      <c r="F16" s="216">
        <f>+'Ark1'!S11</f>
        <v>8701</v>
      </c>
      <c r="G16" s="216">
        <f t="shared" si="2"/>
        <v>944</v>
      </c>
      <c r="H16" s="97">
        <f>+'Ark1'!Y11</f>
        <v>135.09570718481748</v>
      </c>
      <c r="I16" s="172">
        <f t="shared" si="2"/>
        <v>-0.1417864538594813</v>
      </c>
      <c r="J16" s="69">
        <f>+'Ark1'!AA11</f>
        <v>28.872304215179511</v>
      </c>
      <c r="K16" s="185"/>
      <c r="L16" s="106">
        <f>+'Ark1'!W11</f>
        <v>55.979887369267885</v>
      </c>
      <c r="M16" s="176">
        <f t="shared" si="3"/>
        <v>-0.32886601477233768</v>
      </c>
      <c r="N16" s="105">
        <f>+'Ark1'!AB11</f>
        <v>4.1979997575153263</v>
      </c>
      <c r="O16" s="187">
        <f>+'Ark1'!AC11</f>
        <v>-54.495942708930798</v>
      </c>
      <c r="P16" s="216">
        <f>+'Ark1'!Q11</f>
        <v>1205</v>
      </c>
      <c r="Q16" s="97">
        <f t="shared" si="4"/>
        <v>7.3460580912863067</v>
      </c>
      <c r="R16" s="219">
        <f t="shared" si="5"/>
        <v>1195.8672000000045</v>
      </c>
      <c r="S16" s="15">
        <f t="shared" si="6"/>
        <v>112.50279053897019</v>
      </c>
      <c r="T16" s="6"/>
      <c r="W16"/>
      <c r="AB16" s="94"/>
      <c r="AC16" s="212">
        <f t="shared" si="7"/>
        <v>6499</v>
      </c>
      <c r="AD16" s="1">
        <f t="shared" si="8"/>
        <v>59.975797749344849</v>
      </c>
      <c r="AE16" s="94">
        <f t="shared" si="9"/>
        <v>137.9584089859982</v>
      </c>
      <c r="AI16" s="22"/>
      <c r="AJ16" s="22"/>
      <c r="AK16" s="23"/>
      <c r="AL16" s="24"/>
      <c r="AM16" s="24"/>
    </row>
    <row r="17" spans="1:39" ht="15.6">
      <c r="A17" s="7">
        <v>2006</v>
      </c>
      <c r="B17" s="210">
        <f>+'Ark1'!R12</f>
        <v>7735</v>
      </c>
      <c r="C17" s="15">
        <f t="shared" si="0"/>
        <v>87.381382738364209</v>
      </c>
      <c r="D17" s="111"/>
      <c r="E17" s="210">
        <f t="shared" si="1"/>
        <v>-1117</v>
      </c>
      <c r="F17" s="216">
        <f>+'Ark1'!S12</f>
        <v>7532</v>
      </c>
      <c r="G17" s="216">
        <f t="shared" si="2"/>
        <v>-1169</v>
      </c>
      <c r="H17" s="97">
        <f>+'Ark1'!Y12</f>
        <v>136.26826115061439</v>
      </c>
      <c r="I17" s="172">
        <f t="shared" si="2"/>
        <v>1.172553965796908</v>
      </c>
      <c r="J17" s="69">
        <f>+'Ark1'!AA12</f>
        <v>29.539996458953592</v>
      </c>
      <c r="K17" s="185"/>
      <c r="L17" s="106">
        <f>+'Ark1'!W12</f>
        <v>55.717604885820514</v>
      </c>
      <c r="M17" s="176">
        <f t="shared" si="3"/>
        <v>-0.26228248344737182</v>
      </c>
      <c r="N17" s="105">
        <f>+'Ark1'!AB12</f>
        <v>4.2503060648929374</v>
      </c>
      <c r="O17" s="187">
        <f>+'Ark1'!AC12</f>
        <v>-49.487990569573007</v>
      </c>
      <c r="P17" s="216">
        <f>+'Ark1'!Q12</f>
        <v>982</v>
      </c>
      <c r="Q17" s="97">
        <f t="shared" si="4"/>
        <v>7.8767820773930755</v>
      </c>
      <c r="R17" s="219">
        <f t="shared" si="5"/>
        <v>1054.0350000000024</v>
      </c>
      <c r="S17" s="15">
        <f t="shared" si="6"/>
        <v>88.13980348319599</v>
      </c>
      <c r="T17" s="6"/>
      <c r="W17"/>
      <c r="AB17" s="94"/>
      <c r="AC17" s="212">
        <f t="shared" si="7"/>
        <v>6499</v>
      </c>
      <c r="AD17" s="1">
        <f t="shared" si="8"/>
        <v>59.975797749344849</v>
      </c>
      <c r="AE17" s="94">
        <f t="shared" si="9"/>
        <v>137.9584089859982</v>
      </c>
      <c r="AI17" s="22"/>
      <c r="AJ17" s="22"/>
      <c r="AK17" s="23"/>
      <c r="AL17" s="24"/>
      <c r="AM17" s="24"/>
    </row>
    <row r="18" spans="1:39" ht="15.6">
      <c r="A18" s="7">
        <v>2007</v>
      </c>
      <c r="B18" s="210">
        <f>+'Ark1'!R13</f>
        <v>7243</v>
      </c>
      <c r="C18" s="15">
        <f t="shared" si="0"/>
        <v>93.639301874595986</v>
      </c>
      <c r="D18" s="111"/>
      <c r="E18" s="210">
        <f t="shared" si="1"/>
        <v>-492</v>
      </c>
      <c r="F18" s="216">
        <f>+'Ark1'!S13</f>
        <v>7173</v>
      </c>
      <c r="G18" s="216">
        <f t="shared" si="2"/>
        <v>-359</v>
      </c>
      <c r="H18" s="97">
        <f>+'Ark1'!Y13</f>
        <v>137.79273781582205</v>
      </c>
      <c r="I18" s="172">
        <f t="shared" si="2"/>
        <v>1.5244766652076578</v>
      </c>
      <c r="J18" s="69">
        <f>+'Ark1'!AA13</f>
        <v>29.37866785692864</v>
      </c>
      <c r="K18" s="185"/>
      <c r="L18" s="106">
        <f>+'Ark1'!W13</f>
        <v>56.044193503415592</v>
      </c>
      <c r="M18" s="176">
        <f t="shared" si="3"/>
        <v>0.32658861759507829</v>
      </c>
      <c r="N18" s="105">
        <f>+'Ark1'!AB13</f>
        <v>4.2080792795002724</v>
      </c>
      <c r="O18" s="187">
        <f>+'Ark1'!AC13</f>
        <v>-53.080600308228334</v>
      </c>
      <c r="P18" s="216">
        <f>+'Ark1'!Q13</f>
        <v>834</v>
      </c>
      <c r="Q18" s="97">
        <f t="shared" si="4"/>
        <v>8.6846522781774578</v>
      </c>
      <c r="R18" s="219">
        <f t="shared" si="5"/>
        <v>998.03279999999916</v>
      </c>
      <c r="S18" s="15">
        <f t="shared" si="6"/>
        <v>94.686874724273565</v>
      </c>
      <c r="T18" s="6"/>
      <c r="W18"/>
      <c r="AB18" s="94"/>
      <c r="AC18" s="212">
        <f t="shared" si="7"/>
        <v>6499</v>
      </c>
      <c r="AD18" s="1">
        <f t="shared" si="8"/>
        <v>59.975797749344849</v>
      </c>
      <c r="AE18" s="94">
        <f t="shared" si="9"/>
        <v>137.9584089859982</v>
      </c>
      <c r="AI18" s="22"/>
      <c r="AJ18" s="22"/>
      <c r="AK18" s="23"/>
      <c r="AL18" s="24"/>
      <c r="AM18" s="24"/>
    </row>
    <row r="19" spans="1:39" ht="15.6">
      <c r="A19" s="7">
        <v>2008</v>
      </c>
      <c r="B19" s="210">
        <f>+'Ark1'!R14</f>
        <v>7786</v>
      </c>
      <c r="C19" s="15">
        <f t="shared" si="0"/>
        <v>107.49689355239542</v>
      </c>
      <c r="D19" s="111"/>
      <c r="E19" s="210">
        <f t="shared" si="1"/>
        <v>543</v>
      </c>
      <c r="F19" s="216">
        <f>+'Ark1'!S14</f>
        <v>7708</v>
      </c>
      <c r="G19" s="216">
        <f t="shared" si="2"/>
        <v>535</v>
      </c>
      <c r="H19" s="97">
        <f>+'Ark1'!Y14</f>
        <v>137.11894425892638</v>
      </c>
      <c r="I19" s="172">
        <f t="shared" si="2"/>
        <v>-0.67379355689567433</v>
      </c>
      <c r="J19" s="69">
        <f>+'Ark1'!AA14</f>
        <v>29.987882041094196</v>
      </c>
      <c r="K19" s="185"/>
      <c r="L19" s="106">
        <f>+'Ark1'!W14</f>
        <v>56.251167618059164</v>
      </c>
      <c r="M19" s="176">
        <f t="shared" si="3"/>
        <v>0.20697411464357174</v>
      </c>
      <c r="N19" s="105">
        <f>+'Ark1'!AB14</f>
        <v>3.9899936382719967</v>
      </c>
      <c r="O19" s="187">
        <f>+'Ark1'!AC14</f>
        <v>-53.047445242970888</v>
      </c>
      <c r="P19" s="216">
        <f>+'Ark1'!Q14</f>
        <v>821</v>
      </c>
      <c r="Q19" s="97">
        <f t="shared" si="4"/>
        <v>9.483556638246041</v>
      </c>
      <c r="R19" s="219">
        <f t="shared" si="5"/>
        <v>1067.6081000000008</v>
      </c>
      <c r="S19" s="15">
        <f t="shared" si="6"/>
        <v>106.97124383086425</v>
      </c>
      <c r="T19" s="6"/>
      <c r="W19"/>
      <c r="AB19" s="94"/>
      <c r="AC19" s="212">
        <f t="shared" si="7"/>
        <v>6499</v>
      </c>
      <c r="AD19" s="1">
        <f t="shared" si="8"/>
        <v>59.975797749344849</v>
      </c>
      <c r="AE19" s="94">
        <f t="shared" si="9"/>
        <v>137.9584089859982</v>
      </c>
      <c r="AI19" s="22"/>
      <c r="AJ19" s="22"/>
      <c r="AK19" s="23"/>
      <c r="AL19" s="24"/>
      <c r="AM19" s="24"/>
    </row>
    <row r="20" spans="1:39" ht="15.6">
      <c r="A20" s="7">
        <v>2009</v>
      </c>
      <c r="B20" s="210">
        <f>+'Ark1'!R15</f>
        <v>7153</v>
      </c>
      <c r="C20" s="15">
        <f t="shared" si="0"/>
        <v>91.870023118417677</v>
      </c>
      <c r="D20" s="111"/>
      <c r="E20" s="210">
        <f t="shared" si="1"/>
        <v>-633</v>
      </c>
      <c r="F20" s="216">
        <f>+'Ark1'!S15</f>
        <v>7097</v>
      </c>
      <c r="G20" s="216">
        <f t="shared" si="2"/>
        <v>-611</v>
      </c>
      <c r="H20" s="97">
        <f>+'Ark1'!Y15</f>
        <v>136.59786103732679</v>
      </c>
      <c r="I20" s="172">
        <f t="shared" si="2"/>
        <v>-0.5210832215995822</v>
      </c>
      <c r="J20" s="69">
        <f>+'Ark1'!AA15</f>
        <v>30.392498832715489</v>
      </c>
      <c r="K20" s="185"/>
      <c r="L20" s="106">
        <f>+'Ark1'!W15</f>
        <v>56.557136818373984</v>
      </c>
      <c r="M20" s="176">
        <f t="shared" si="3"/>
        <v>0.30596920031482</v>
      </c>
      <c r="N20" s="105">
        <f>+'Ark1'!AB15</f>
        <v>3.7907260784441528</v>
      </c>
      <c r="O20" s="187">
        <f>+'Ark1'!AC15</f>
        <v>-55.749069847073422</v>
      </c>
      <c r="P20" s="216">
        <f>+'Ark1'!Q15</f>
        <v>714</v>
      </c>
      <c r="Q20" s="97">
        <f t="shared" si="4"/>
        <v>10.018207282913165</v>
      </c>
      <c r="R20" s="219">
        <f t="shared" si="5"/>
        <v>977.08449999999857</v>
      </c>
      <c r="S20" s="15">
        <f t="shared" si="6"/>
        <v>91.520896104103912</v>
      </c>
      <c r="T20" s="6"/>
      <c r="W20"/>
      <c r="AB20" s="94"/>
      <c r="AC20" s="212">
        <f t="shared" si="7"/>
        <v>6499</v>
      </c>
      <c r="AD20" s="1">
        <f t="shared" si="8"/>
        <v>59.975797749344849</v>
      </c>
      <c r="AE20" s="94">
        <f t="shared" si="9"/>
        <v>137.9584089859982</v>
      </c>
      <c r="AI20" s="22"/>
      <c r="AJ20" s="22"/>
      <c r="AK20" s="23"/>
      <c r="AL20" s="24"/>
      <c r="AM20" s="24"/>
    </row>
    <row r="21" spans="1:39" ht="15.6">
      <c r="A21" s="7">
        <v>2010</v>
      </c>
      <c r="B21" s="210">
        <f>+'Ark1'!R16</f>
        <v>8280</v>
      </c>
      <c r="C21" s="15">
        <f t="shared" si="0"/>
        <v>115.7556270096463</v>
      </c>
      <c r="D21" s="111"/>
      <c r="E21" s="210">
        <f t="shared" si="1"/>
        <v>1127</v>
      </c>
      <c r="F21" s="216">
        <f>+'Ark1'!S16</f>
        <v>8202</v>
      </c>
      <c r="G21" s="216">
        <f t="shared" si="2"/>
        <v>1105</v>
      </c>
      <c r="H21" s="97">
        <f>+'Ark1'!Y16</f>
        <v>134.65805555555565</v>
      </c>
      <c r="I21" s="172">
        <f t="shared" si="2"/>
        <v>-1.9398054817711454</v>
      </c>
      <c r="J21" s="69">
        <f>+'Ark1'!AA16</f>
        <v>29.198344678583929</v>
      </c>
      <c r="K21" s="185"/>
      <c r="L21" s="106">
        <f>+'Ark1'!W16</f>
        <v>58.412948061448425</v>
      </c>
      <c r="M21" s="176">
        <f t="shared" si="3"/>
        <v>1.8558112430744416</v>
      </c>
      <c r="N21" s="105">
        <f>+'Ark1'!AB16</f>
        <v>3.5782496261730126</v>
      </c>
      <c r="O21" s="187">
        <f>+'Ark1'!AC16</f>
        <v>-54.525820365847188</v>
      </c>
      <c r="P21" s="216">
        <f>+'Ark1'!Q16</f>
        <v>649</v>
      </c>
      <c r="Q21" s="97">
        <f t="shared" si="4"/>
        <v>12.75808936825886</v>
      </c>
      <c r="R21" s="219">
        <f t="shared" si="5"/>
        <v>1114.9687000000008</v>
      </c>
      <c r="S21" s="15">
        <f t="shared" si="6"/>
        <v>114.11179892834268</v>
      </c>
      <c r="T21" s="6"/>
      <c r="W21"/>
      <c r="AB21" s="94"/>
      <c r="AC21" s="212">
        <f t="shared" si="7"/>
        <v>6499</v>
      </c>
      <c r="AD21" s="1">
        <f t="shared" si="8"/>
        <v>59.975797749344849</v>
      </c>
      <c r="AE21" s="94">
        <f t="shared" si="9"/>
        <v>137.9584089859982</v>
      </c>
      <c r="AI21" s="22"/>
      <c r="AJ21" s="22"/>
      <c r="AK21" s="23"/>
      <c r="AL21" s="24"/>
      <c r="AM21" s="24"/>
    </row>
    <row r="22" spans="1:39" ht="15.6">
      <c r="A22" s="7">
        <v>2011</v>
      </c>
      <c r="B22" s="210">
        <f>+'Ark1'!R17</f>
        <v>9009</v>
      </c>
      <c r="C22" s="15">
        <f t="shared" si="0"/>
        <v>108.80434782608695</v>
      </c>
      <c r="D22" s="111"/>
      <c r="E22" s="210">
        <f t="shared" si="1"/>
        <v>729</v>
      </c>
      <c r="F22" s="216">
        <f>+'Ark1'!S17</f>
        <v>8954</v>
      </c>
      <c r="G22" s="216">
        <f t="shared" si="2"/>
        <v>752</v>
      </c>
      <c r="H22" s="97">
        <f>+'Ark1'!Y17</f>
        <v>135.3171273171279</v>
      </c>
      <c r="I22" s="172">
        <f t="shared" si="2"/>
        <v>0.65907176157224967</v>
      </c>
      <c r="J22" s="69">
        <f>+'Ark1'!AA17</f>
        <v>29.058444817634633</v>
      </c>
      <c r="K22" s="185"/>
      <c r="L22" s="106">
        <f>+'Ark1'!W17</f>
        <v>58.643622961804788</v>
      </c>
      <c r="M22" s="176">
        <f t="shared" si="3"/>
        <v>0.2306749003563624</v>
      </c>
      <c r="N22" s="105">
        <f>+'Ark1'!AB17</f>
        <v>3.8594036776204623</v>
      </c>
      <c r="O22" s="187">
        <f>+'Ark1'!AC17</f>
        <v>-55.987369978446949</v>
      </c>
      <c r="P22" s="216">
        <f>+'Ark1'!Q17</f>
        <v>603</v>
      </c>
      <c r="Q22" s="97">
        <f t="shared" si="4"/>
        <v>14.940298507462687</v>
      </c>
      <c r="R22" s="219">
        <f t="shared" si="5"/>
        <v>1219.0720000000051</v>
      </c>
      <c r="S22" s="15">
        <f t="shared" si="6"/>
        <v>109.33688093665806</v>
      </c>
      <c r="T22" s="6"/>
      <c r="W22"/>
      <c r="AB22" s="94"/>
      <c r="AC22" s="212">
        <f t="shared" si="7"/>
        <v>6499</v>
      </c>
      <c r="AD22" s="1">
        <f t="shared" si="8"/>
        <v>59.975797749344849</v>
      </c>
      <c r="AE22" s="94">
        <f t="shared" si="9"/>
        <v>137.9584089859982</v>
      </c>
      <c r="AI22" s="22"/>
      <c r="AJ22" s="22"/>
      <c r="AK22" s="23"/>
      <c r="AL22" s="24"/>
      <c r="AM22" s="24"/>
    </row>
    <row r="23" spans="1:39" ht="15.6">
      <c r="A23" s="7">
        <v>2012</v>
      </c>
      <c r="B23" s="210">
        <f>+'Ark1'!R18</f>
        <v>8935</v>
      </c>
      <c r="C23" s="15">
        <f t="shared" si="0"/>
        <v>99.178599178599185</v>
      </c>
      <c r="D23" s="111"/>
      <c r="E23" s="210">
        <f t="shared" si="1"/>
        <v>-74</v>
      </c>
      <c r="F23" s="216">
        <f>+'Ark1'!S18</f>
        <v>8908</v>
      </c>
      <c r="G23" s="216">
        <f t="shared" si="2"/>
        <v>-46</v>
      </c>
      <c r="H23" s="97">
        <f>+'Ark1'!Y18</f>
        <v>135.03476217123679</v>
      </c>
      <c r="I23" s="172">
        <f t="shared" si="2"/>
        <v>-0.28236514589110584</v>
      </c>
      <c r="J23" s="69">
        <f>+'Ark1'!AA18</f>
        <v>29.326063814139879</v>
      </c>
      <c r="K23" s="185"/>
      <c r="L23" s="106">
        <f>+'Ark1'!W18</f>
        <v>59.24360125729681</v>
      </c>
      <c r="M23" s="176">
        <f t="shared" si="3"/>
        <v>0.59997829549202208</v>
      </c>
      <c r="N23" s="105">
        <f>+'Ark1'!AB18</f>
        <v>3.8866024538148474</v>
      </c>
      <c r="O23" s="187">
        <f>+'Ark1'!AC18</f>
        <v>-51.098501176801875</v>
      </c>
      <c r="P23" s="216">
        <f>+'Ark1'!Q18</f>
        <v>568</v>
      </c>
      <c r="Q23" s="97">
        <f t="shared" si="4"/>
        <v>15.730633802816902</v>
      </c>
      <c r="R23" s="219">
        <f t="shared" si="5"/>
        <v>1206.5356000000008</v>
      </c>
      <c r="S23" s="15">
        <f t="shared" si="6"/>
        <v>98.971644004619563</v>
      </c>
      <c r="T23" s="6"/>
      <c r="W23"/>
      <c r="AB23" s="94"/>
      <c r="AC23" s="212">
        <f t="shared" si="7"/>
        <v>6499</v>
      </c>
      <c r="AD23" s="1">
        <f t="shared" si="8"/>
        <v>59.975797749344849</v>
      </c>
      <c r="AE23" s="94">
        <f t="shared" si="9"/>
        <v>137.9584089859982</v>
      </c>
      <c r="AI23" s="22"/>
      <c r="AJ23" s="22"/>
      <c r="AK23" s="23"/>
      <c r="AL23" s="24"/>
      <c r="AM23" s="24"/>
    </row>
    <row r="24" spans="1:39" ht="15.6">
      <c r="A24" s="7">
        <v>2013</v>
      </c>
      <c r="B24" s="210">
        <f>+'Ark1'!R19</f>
        <v>8924</v>
      </c>
      <c r="C24" s="15">
        <f t="shared" si="0"/>
        <v>99.876888640179075</v>
      </c>
      <c r="D24" s="111"/>
      <c r="E24" s="210">
        <f t="shared" si="1"/>
        <v>-11</v>
      </c>
      <c r="F24" s="216">
        <f>+'Ark1'!S19</f>
        <v>8866</v>
      </c>
      <c r="G24" s="216">
        <f t="shared" si="2"/>
        <v>-42</v>
      </c>
      <c r="H24" s="97">
        <f>+'Ark1'!Y19</f>
        <v>134.6381443298969</v>
      </c>
      <c r="I24" s="172">
        <f t="shared" si="2"/>
        <v>-0.39661784133988931</v>
      </c>
      <c r="J24" s="69">
        <f>+'Ark1'!AA19</f>
        <v>28.684895597633304</v>
      </c>
      <c r="K24" s="185"/>
      <c r="L24" s="106">
        <f>+'Ark1'!W19</f>
        <v>59.270133092713742</v>
      </c>
      <c r="M24" s="176">
        <f t="shared" si="3"/>
        <v>2.6531835416932381E-2</v>
      </c>
      <c r="N24" s="105">
        <f>+'Ark1'!AB19</f>
        <v>3.6466417227576025</v>
      </c>
      <c r="O24" s="187">
        <f>+'Ark1'!AC19</f>
        <v>-53.334632234922118</v>
      </c>
      <c r="P24" s="216">
        <f>+'Ark1'!Q19</f>
        <v>495</v>
      </c>
      <c r="Q24" s="97">
        <f t="shared" si="4"/>
        <v>18.02828282828283</v>
      </c>
      <c r="R24" s="219">
        <f t="shared" si="5"/>
        <v>1201.5108</v>
      </c>
      <c r="S24" s="15">
        <f t="shared" si="6"/>
        <v>99.583534874561451</v>
      </c>
      <c r="T24" s="6"/>
      <c r="W24"/>
      <c r="AB24" s="94"/>
      <c r="AC24" s="212">
        <f t="shared" si="7"/>
        <v>6499</v>
      </c>
      <c r="AD24" s="1">
        <f t="shared" si="8"/>
        <v>59.975797749344849</v>
      </c>
      <c r="AE24" s="94">
        <f t="shared" si="9"/>
        <v>137.9584089859982</v>
      </c>
      <c r="AI24" s="22"/>
      <c r="AJ24" s="22"/>
      <c r="AK24" s="23"/>
      <c r="AL24" s="24"/>
      <c r="AM24" s="24"/>
    </row>
    <row r="25" spans="1:39" ht="15.6">
      <c r="A25" s="7">
        <v>2014</v>
      </c>
      <c r="B25" s="210">
        <f>+'Ark1'!R20</f>
        <v>8547</v>
      </c>
      <c r="C25" s="15">
        <f t="shared" si="0"/>
        <v>95.775437023756169</v>
      </c>
      <c r="D25" s="111"/>
      <c r="E25" s="210">
        <f t="shared" si="1"/>
        <v>-377</v>
      </c>
      <c r="F25" s="216">
        <f>+'Ark1'!S20</f>
        <v>8489</v>
      </c>
      <c r="G25" s="216">
        <f t="shared" si="2"/>
        <v>-377</v>
      </c>
      <c r="H25" s="97">
        <f>+'Ark1'!Y20</f>
        <v>134.4976833976834</v>
      </c>
      <c r="I25" s="172">
        <f t="shared" si="2"/>
        <v>-0.1404609322135002</v>
      </c>
      <c r="J25" s="69">
        <f>+'Ark1'!AA20</f>
        <v>29.154355786531255</v>
      </c>
      <c r="K25" s="185"/>
      <c r="L25" s="106">
        <f>+'Ark1'!W20</f>
        <v>59.378018612321839</v>
      </c>
      <c r="M25" s="176">
        <f t="shared" si="3"/>
        <v>0.10788551960809656</v>
      </c>
      <c r="N25" s="105">
        <f>+'Ark1'!AB20</f>
        <v>3.7692911079980607</v>
      </c>
      <c r="O25" s="187">
        <f>+'Ark1'!AC20</f>
        <v>-56.231130117655354</v>
      </c>
      <c r="P25" s="216">
        <f>+'Ark1'!Q20</f>
        <v>473</v>
      </c>
      <c r="Q25" s="97">
        <f t="shared" si="4"/>
        <v>18.069767441860463</v>
      </c>
      <c r="R25" s="219">
        <f t="shared" si="5"/>
        <v>1149.5517</v>
      </c>
      <c r="S25" s="15">
        <f t="shared" si="6"/>
        <v>95.67551952092316</v>
      </c>
      <c r="T25" s="6"/>
      <c r="W25"/>
      <c r="AB25" s="94"/>
      <c r="AC25" s="212">
        <f t="shared" si="7"/>
        <v>6499</v>
      </c>
      <c r="AD25" s="1">
        <f t="shared" si="8"/>
        <v>59.975797749344849</v>
      </c>
      <c r="AE25" s="94">
        <f t="shared" si="9"/>
        <v>137.9584089859982</v>
      </c>
      <c r="AI25" s="22"/>
      <c r="AJ25" s="22"/>
      <c r="AK25" s="23"/>
      <c r="AL25" s="24"/>
      <c r="AM25" s="24"/>
    </row>
    <row r="26" spans="1:39" ht="15.6">
      <c r="A26" s="7">
        <v>2015</v>
      </c>
      <c r="B26" s="210">
        <f>+'Ark1'!R21</f>
        <v>9027</v>
      </c>
      <c r="C26" s="15">
        <f>100*B26/B25</f>
        <v>105.61600561600562</v>
      </c>
      <c r="D26" s="111"/>
      <c r="E26" s="210">
        <f t="shared" si="1"/>
        <v>480</v>
      </c>
      <c r="F26" s="216">
        <f>+'Ark1'!S21</f>
        <v>8999</v>
      </c>
      <c r="G26" s="216">
        <f t="shared" si="2"/>
        <v>510</v>
      </c>
      <c r="H26" s="97">
        <f>+'Ark1'!Y21</f>
        <v>135.13966987925107</v>
      </c>
      <c r="I26" s="172">
        <f t="shared" si="2"/>
        <v>0.64198648156767035</v>
      </c>
      <c r="J26" s="69">
        <f>+'Ark1'!AA21</f>
        <v>28.642250683401961</v>
      </c>
      <c r="K26" s="185"/>
      <c r="L26" s="106">
        <f>+'Ark1'!W21</f>
        <v>58.696188465385063</v>
      </c>
      <c r="M26" s="176">
        <f t="shared" si="3"/>
        <v>-0.68183014693677535</v>
      </c>
      <c r="N26" s="105">
        <f>+'Ark1'!AB21</f>
        <v>4.2618663461122548</v>
      </c>
      <c r="O26" s="187">
        <f>+'Ark1'!AC21</f>
        <v>-53.779946544949759</v>
      </c>
      <c r="P26" s="216">
        <f>+'Ark1'!Q21</f>
        <v>438</v>
      </c>
      <c r="Q26" s="97">
        <f t="shared" si="4"/>
        <v>20.609589041095891</v>
      </c>
      <c r="R26" s="219">
        <f t="shared" si="5"/>
        <v>1219.9057999999993</v>
      </c>
      <c r="S26" s="15">
        <f>100*R26/R25</f>
        <v>106.12013361382523</v>
      </c>
      <c r="T26" s="6"/>
      <c r="W26"/>
      <c r="AB26" s="94"/>
      <c r="AC26" s="212">
        <f t="shared" si="7"/>
        <v>6499</v>
      </c>
      <c r="AD26" s="1">
        <f t="shared" si="8"/>
        <v>59.975797749344849</v>
      </c>
      <c r="AE26" s="94">
        <f t="shared" si="9"/>
        <v>137.9584089859982</v>
      </c>
      <c r="AI26" s="22"/>
      <c r="AJ26" s="22"/>
      <c r="AK26" s="23"/>
      <c r="AL26" s="24"/>
      <c r="AM26" s="24"/>
    </row>
    <row r="27" spans="1:39" ht="15.6">
      <c r="A27" s="7">
        <v>2016</v>
      </c>
      <c r="B27" s="210">
        <f>+'Ark1'!R22</f>
        <v>8745</v>
      </c>
      <c r="C27" s="15">
        <f>100*B27/B26</f>
        <v>96.876038551013622</v>
      </c>
      <c r="D27" s="111"/>
      <c r="E27" s="210">
        <f>+B27-B26</f>
        <v>-282</v>
      </c>
      <c r="F27" s="216">
        <f>+'Ark1'!S22</f>
        <v>8705</v>
      </c>
      <c r="G27" s="216">
        <f>+F27-F26</f>
        <v>-294</v>
      </c>
      <c r="H27" s="97">
        <f>+'Ark1'!Y22</f>
        <v>136.6930360205838</v>
      </c>
      <c r="I27" s="172">
        <f>+H27-H26</f>
        <v>1.5533661413327309</v>
      </c>
      <c r="J27" s="69">
        <f>+'Ark1'!AA22</f>
        <v>27.178526839951541</v>
      </c>
      <c r="K27" s="185"/>
      <c r="L27" s="106">
        <f>+'Ark1'!W22</f>
        <v>58.923262492820243</v>
      </c>
      <c r="M27" s="176">
        <f>+L27-L26</f>
        <v>0.22707402743517946</v>
      </c>
      <c r="N27" s="105">
        <f>+'Ark1'!AB22</f>
        <v>3.7173659766235794</v>
      </c>
      <c r="O27" s="187">
        <f>+'Ark1'!AC22</f>
        <v>-53.18421398133259</v>
      </c>
      <c r="P27" s="216">
        <f>+'Ark1'!Q22</f>
        <v>418</v>
      </c>
      <c r="Q27" s="97">
        <f>+B27/P27</f>
        <v>20.921052631578949</v>
      </c>
      <c r="R27" s="219">
        <f>+B27*H27/1000</f>
        <v>1195.3806000000054</v>
      </c>
      <c r="S27" s="15">
        <f>100*R27/R26</f>
        <v>97.98958247431942</v>
      </c>
      <c r="T27" s="6"/>
      <c r="W27"/>
      <c r="AB27" s="94"/>
      <c r="AC27" s="212">
        <f t="shared" si="7"/>
        <v>6499</v>
      </c>
      <c r="AD27" s="1">
        <f t="shared" si="8"/>
        <v>59.975797749344849</v>
      </c>
      <c r="AE27" s="94">
        <f t="shared" si="9"/>
        <v>137.9584089859982</v>
      </c>
      <c r="AI27" s="22"/>
      <c r="AJ27" s="22"/>
      <c r="AK27" s="23"/>
      <c r="AL27" s="24"/>
      <c r="AM27" s="24"/>
    </row>
    <row r="28" spans="1:39" ht="15.6">
      <c r="A28" s="7">
        <v>2017</v>
      </c>
      <c r="B28" s="210">
        <f>+'Ark1'!R23</f>
        <v>8490</v>
      </c>
      <c r="C28" s="15">
        <f>100*B28/B27</f>
        <v>97.084048027444254</v>
      </c>
      <c r="D28" s="111"/>
      <c r="E28" s="210">
        <f>+B28-B27</f>
        <v>-255</v>
      </c>
      <c r="F28" s="216">
        <f>+'Ark1'!S23</f>
        <v>8453</v>
      </c>
      <c r="G28" s="216">
        <f>+F28-F27</f>
        <v>-252</v>
      </c>
      <c r="H28" s="97">
        <f>+'Ark1'!Y23</f>
        <v>138.71365135453439</v>
      </c>
      <c r="I28" s="172">
        <f>+H28-H27</f>
        <v>2.0206153339505875</v>
      </c>
      <c r="J28" s="69">
        <f>+'Ark1'!AA23</f>
        <v>27.051099603851579</v>
      </c>
      <c r="K28" s="185"/>
      <c r="L28" s="106">
        <f>+'Ark1'!W23</f>
        <v>58.838163965456047</v>
      </c>
      <c r="M28" s="176">
        <f>+L28-L27</f>
        <v>-8.509852736419532E-2</v>
      </c>
      <c r="N28" s="105">
        <f>+'Ark1'!AB23</f>
        <v>3.5331926985804407</v>
      </c>
      <c r="O28" s="187">
        <f>+'Ark1'!AC23</f>
        <v>-54.628551773220202</v>
      </c>
      <c r="P28" s="216">
        <f>+'Ark1'!Q23</f>
        <v>396</v>
      </c>
      <c r="Q28" s="97">
        <f>+B28/P28</f>
        <v>21.439393939393938</v>
      </c>
      <c r="R28" s="219">
        <f>+B28*H28/1000</f>
        <v>1177.6788999999969</v>
      </c>
      <c r="S28" s="15">
        <f>100*R28/R27</f>
        <v>98.519157831404627</v>
      </c>
      <c r="T28" s="6"/>
      <c r="W28"/>
      <c r="AB28" s="94"/>
      <c r="AC28" s="212">
        <f t="shared" si="7"/>
        <v>6499</v>
      </c>
      <c r="AD28" s="1">
        <f t="shared" si="8"/>
        <v>59.975797749344849</v>
      </c>
      <c r="AE28" s="94">
        <f t="shared" si="9"/>
        <v>137.9584089859982</v>
      </c>
      <c r="AI28" s="22"/>
      <c r="AJ28" s="22"/>
      <c r="AK28" s="23"/>
      <c r="AL28" s="24"/>
      <c r="AM28" s="24"/>
    </row>
    <row r="29" spans="1:39" ht="15.6">
      <c r="A29" s="7">
        <v>2018</v>
      </c>
      <c r="B29" s="210">
        <f>+'Ark1'!R24</f>
        <v>9420</v>
      </c>
      <c r="C29" s="15">
        <f>100*B29/B28</f>
        <v>110.95406360424029</v>
      </c>
      <c r="D29" s="111"/>
      <c r="E29" s="210">
        <f>+B29-B28</f>
        <v>930</v>
      </c>
      <c r="F29" s="216">
        <f>+'Ark1'!S24</f>
        <v>9400</v>
      </c>
      <c r="G29" s="216">
        <f>+F29-F28</f>
        <v>947</v>
      </c>
      <c r="H29" s="97">
        <f>+'Ark1'!Y24</f>
        <v>135.99500000000023</v>
      </c>
      <c r="I29" s="172">
        <f>+H29-H28</f>
        <v>-2.7186513545341597</v>
      </c>
      <c r="J29" s="69">
        <f>+'Ark1'!AA24</f>
        <v>27.756655840453316</v>
      </c>
      <c r="K29" s="185"/>
      <c r="L29" s="106">
        <f>+'Ark1'!W24</f>
        <v>58.901914893617011</v>
      </c>
      <c r="M29" s="176">
        <f>+L29-L28</f>
        <v>6.3750928160963838E-2</v>
      </c>
      <c r="N29" s="105">
        <f>+'Ark1'!AB24</f>
        <v>3.7462259807892648</v>
      </c>
      <c r="O29" s="187">
        <f>+'Ark1'!AC24</f>
        <v>-53.180439565666312</v>
      </c>
      <c r="P29" s="216">
        <f>+'Ark1'!Q24</f>
        <v>380</v>
      </c>
      <c r="Q29" s="97">
        <f>+B29/P29</f>
        <v>24.789473684210527</v>
      </c>
      <c r="R29" s="219">
        <f>+B29*H29/1000</f>
        <v>1281.0729000000022</v>
      </c>
      <c r="S29" s="15">
        <f>100*R29/R28</f>
        <v>108.77947291065549</v>
      </c>
      <c r="T29" s="6"/>
      <c r="W29"/>
      <c r="AB29" s="94"/>
      <c r="AC29" s="212">
        <f t="shared" si="7"/>
        <v>6499</v>
      </c>
      <c r="AD29" s="1">
        <f t="shared" si="8"/>
        <v>59.975797749344849</v>
      </c>
      <c r="AE29" s="94">
        <f t="shared" si="9"/>
        <v>137.9584089859982</v>
      </c>
      <c r="AI29" s="22"/>
      <c r="AJ29" s="22"/>
      <c r="AK29" s="23"/>
      <c r="AL29" s="24"/>
      <c r="AM29" s="24"/>
    </row>
    <row r="30" spans="1:39" ht="15.6">
      <c r="A30" s="7">
        <v>2019</v>
      </c>
      <c r="B30" s="210">
        <f>+'Ark1'!R25</f>
        <v>8328</v>
      </c>
      <c r="C30" s="15">
        <f t="shared" ref="C30" si="10">100*B30/B29</f>
        <v>88.407643312101911</v>
      </c>
      <c r="D30" s="111"/>
      <c r="E30" s="210">
        <f t="shared" ref="E30" si="11">+B30-B29</f>
        <v>-1092</v>
      </c>
      <c r="F30" s="216">
        <f>+'Ark1'!S25</f>
        <v>8313</v>
      </c>
      <c r="G30" s="216">
        <f t="shared" ref="G30" si="12">+F30-F29</f>
        <v>-1087</v>
      </c>
      <c r="H30" s="97">
        <f>+'Ark1'!Y25</f>
        <v>135.05674831892361</v>
      </c>
      <c r="I30" s="172">
        <f t="shared" ref="I30" si="13">+H30-H29</f>
        <v>-0.93825168107662194</v>
      </c>
      <c r="J30" s="69">
        <f>+'Ark1'!AA25</f>
        <v>27.988275473088962</v>
      </c>
      <c r="K30" s="185"/>
      <c r="L30" s="106">
        <f>+'Ark1'!W25</f>
        <v>58.206062793215445</v>
      </c>
      <c r="M30" s="176">
        <f t="shared" ref="M30" si="14">+L30-L29</f>
        <v>-0.69585210040156653</v>
      </c>
      <c r="N30" s="105">
        <f>+'Ark1'!AB25</f>
        <v>3.8038331258828704</v>
      </c>
      <c r="O30" s="187">
        <f>+'Ark1'!AC25</f>
        <v>-58.452797998540419</v>
      </c>
      <c r="P30" s="216">
        <f>+'Ark1'!Q25</f>
        <v>364</v>
      </c>
      <c r="Q30" s="97">
        <f t="shared" ref="Q30" si="15">+B30/P30</f>
        <v>22.87912087912088</v>
      </c>
      <c r="R30" s="219">
        <f t="shared" ref="R30" si="16">+B30*H30/1000</f>
        <v>1124.7525999999959</v>
      </c>
      <c r="S30" s="15">
        <f t="shared" ref="S30" si="17">100*R30/R29</f>
        <v>87.797704564665594</v>
      </c>
      <c r="T30" s="6"/>
      <c r="W30"/>
      <c r="AB30" s="94"/>
      <c r="AC30" s="212">
        <f t="shared" si="7"/>
        <v>6499</v>
      </c>
      <c r="AD30" s="1">
        <f t="shared" si="8"/>
        <v>59.975797749344849</v>
      </c>
      <c r="AE30" s="94">
        <f t="shared" si="9"/>
        <v>137.9584089859982</v>
      </c>
      <c r="AI30" s="22"/>
      <c r="AJ30" s="22"/>
      <c r="AK30" s="23"/>
      <c r="AL30" s="24"/>
      <c r="AM30" s="24"/>
    </row>
    <row r="31" spans="1:39" ht="15.6">
      <c r="A31" s="7">
        <v>2020</v>
      </c>
      <c r="B31" s="210">
        <f>+'Ark1'!R26</f>
        <v>6641</v>
      </c>
      <c r="C31" s="15">
        <f t="shared" ref="C31" si="18">100*B31/B30</f>
        <v>79.743035542747364</v>
      </c>
      <c r="D31" s="111"/>
      <c r="E31" s="210">
        <f t="shared" ref="E31" si="19">+B31-B30</f>
        <v>-1687</v>
      </c>
      <c r="F31" s="216">
        <f>+'Ark1'!S26</f>
        <v>6629</v>
      </c>
      <c r="G31" s="216">
        <f t="shared" ref="G31" si="20">+F31-F30</f>
        <v>-1684</v>
      </c>
      <c r="H31" s="97">
        <f>+'Ark1'!Y26</f>
        <v>132.99673091401917</v>
      </c>
      <c r="I31" s="172">
        <f t="shared" ref="I31" si="21">+H31-H30</f>
        <v>-2.0600174049044426</v>
      </c>
      <c r="J31" s="69">
        <f>+'Ark1'!AA26</f>
        <v>27.69550337728484</v>
      </c>
      <c r="K31" s="185"/>
      <c r="L31" s="106">
        <f>+'Ark1'!W26</f>
        <v>57.900286619399601</v>
      </c>
      <c r="M31" s="176">
        <f t="shared" ref="M31" si="22">+L31-L30</f>
        <v>-0.30577617381584332</v>
      </c>
      <c r="N31" s="105">
        <f>+'Ark1'!AB26</f>
        <v>4.0183822872994783</v>
      </c>
      <c r="O31" s="187">
        <f>+'Ark1'!AC26</f>
        <v>-56.877609157155717</v>
      </c>
      <c r="P31" s="216">
        <f>+'Ark1'!Q26</f>
        <v>275</v>
      </c>
      <c r="Q31" s="97">
        <f t="shared" ref="Q31" si="23">+B31/P31</f>
        <v>24.149090909090908</v>
      </c>
      <c r="R31" s="219">
        <f t="shared" ref="R31" si="24">+B31*H31/1000</f>
        <v>883.23129000000131</v>
      </c>
      <c r="S31" s="15">
        <f t="shared" ref="S31" si="25">100*R31/R30</f>
        <v>78.526716897565251</v>
      </c>
      <c r="T31" s="6"/>
      <c r="W31"/>
      <c r="AB31" s="94"/>
      <c r="AC31" s="212">
        <f t="shared" si="7"/>
        <v>6499</v>
      </c>
      <c r="AD31" s="1">
        <f t="shared" si="8"/>
        <v>59.975797749344849</v>
      </c>
      <c r="AE31" s="94">
        <f t="shared" si="9"/>
        <v>137.9584089859982</v>
      </c>
      <c r="AI31" s="22"/>
      <c r="AJ31" s="22"/>
      <c r="AK31" s="23"/>
      <c r="AL31" s="24"/>
      <c r="AM31" s="24"/>
    </row>
    <row r="32" spans="1:39" ht="15.6">
      <c r="A32" s="7">
        <v>2021</v>
      </c>
      <c r="B32" s="210">
        <f>+'Ark1'!R27</f>
        <v>6400.53</v>
      </c>
      <c r="C32" s="15">
        <f t="shared" ref="C32" si="26">100*B32/B31</f>
        <v>96.379009185363657</v>
      </c>
      <c r="D32" s="111"/>
      <c r="E32" s="210">
        <f t="shared" ref="E32" si="27">+B32-B31</f>
        <v>-240.47000000000025</v>
      </c>
      <c r="F32" s="216">
        <f>+'Ark1'!S27</f>
        <v>6388.53</v>
      </c>
      <c r="G32" s="216">
        <f t="shared" ref="G32" si="28">+F32-F31</f>
        <v>-240.47000000000025</v>
      </c>
      <c r="H32" s="97">
        <f>+'Ark1'!Y27</f>
        <v>136.17910704269789</v>
      </c>
      <c r="I32" s="172">
        <f t="shared" ref="I32" si="29">+H32-H31</f>
        <v>3.182376128678726</v>
      </c>
      <c r="J32" s="69">
        <f>+'Ark1'!AA27</f>
        <v>28.310047453735439</v>
      </c>
      <c r="K32" s="185"/>
      <c r="L32" s="106">
        <f>+'Ark1'!W27</f>
        <v>57.737913103640444</v>
      </c>
      <c r="M32" s="176">
        <f t="shared" ref="M32" si="30">+L32-L31</f>
        <v>-0.16237351575915682</v>
      </c>
      <c r="N32" s="105">
        <f>+'Ark1'!AB27</f>
        <v>4.001531115948076</v>
      </c>
      <c r="O32" s="187">
        <f>+'Ark1'!AC27</f>
        <v>-60.4009587610458</v>
      </c>
      <c r="P32" s="216">
        <f>+'Ark1'!Q27</f>
        <v>276</v>
      </c>
      <c r="Q32" s="97">
        <f t="shared" ref="Q32" si="31">+B32/P32</f>
        <v>23.190326086956521</v>
      </c>
      <c r="R32" s="219">
        <f t="shared" ref="R32" si="32">+B32*H32/1000</f>
        <v>871.61845999999912</v>
      </c>
      <c r="S32" s="15">
        <f t="shared" ref="S32" si="33">100*R32/R31</f>
        <v>98.685188111938146</v>
      </c>
      <c r="T32" s="6"/>
      <c r="W32"/>
      <c r="AB32" s="94"/>
      <c r="AC32" s="212">
        <f t="shared" si="7"/>
        <v>6499</v>
      </c>
      <c r="AD32" s="1">
        <f t="shared" si="8"/>
        <v>59.975797749344849</v>
      </c>
      <c r="AE32" s="94">
        <f t="shared" si="9"/>
        <v>137.9584089859982</v>
      </c>
      <c r="AI32" s="22"/>
      <c r="AJ32" s="22"/>
      <c r="AK32" s="23"/>
      <c r="AL32" s="24"/>
      <c r="AM32" s="24"/>
    </row>
    <row r="33" spans="1:39" ht="15.6">
      <c r="A33" s="7">
        <v>2022</v>
      </c>
      <c r="B33" s="210">
        <f>+'Ark1'!R28</f>
        <v>6683</v>
      </c>
      <c r="C33" s="15">
        <f t="shared" ref="C33" si="34">100*B33/B32</f>
        <v>104.4132282795331</v>
      </c>
      <c r="D33" s="111"/>
      <c r="E33" s="210">
        <f t="shared" ref="E33" si="35">+B33-B32</f>
        <v>282.47000000000025</v>
      </c>
      <c r="F33" s="216">
        <f>+'Ark1'!S28</f>
        <v>6666</v>
      </c>
      <c r="G33" s="216">
        <f t="shared" ref="G33" si="36">+F33-F32</f>
        <v>277.47000000000025</v>
      </c>
      <c r="H33" s="97">
        <f>+'Ark1'!Y28</f>
        <v>136.61016908574027</v>
      </c>
      <c r="I33" s="172">
        <f t="shared" ref="I33" si="37">+H33-H32</f>
        <v>0.43106204304237394</v>
      </c>
      <c r="J33" s="69">
        <f>+'Ark1'!AA28</f>
        <v>29.260675209201256</v>
      </c>
      <c r="K33" s="185"/>
      <c r="L33" s="106">
        <f>+'Ark1'!W28</f>
        <v>59.779327932793279</v>
      </c>
      <c r="M33" s="176">
        <f t="shared" ref="M33" si="38">+L33-L32</f>
        <v>2.0414148291528349</v>
      </c>
      <c r="N33" s="105">
        <f>+'Ark1'!AB28</f>
        <v>4.211096299252131</v>
      </c>
      <c r="O33" s="187">
        <f>+'Ark1'!AC28</f>
        <v>-57.246695687769346</v>
      </c>
      <c r="P33" s="216">
        <f>+'Ark1'!Q28</f>
        <v>260</v>
      </c>
      <c r="Q33" s="97">
        <f t="shared" ref="Q33" si="39">+B33/P33</f>
        <v>25.703846153846154</v>
      </c>
      <c r="R33" s="219">
        <f t="shared" ref="R33" si="40">+B33*H33/1000</f>
        <v>912.96576000000221</v>
      </c>
      <c r="S33" s="15">
        <f t="shared" ref="S33" si="41">100*R33/R32</f>
        <v>104.74373844721039</v>
      </c>
      <c r="T33" s="6"/>
      <c r="W33"/>
      <c r="AB33" s="94"/>
      <c r="AC33" s="212">
        <f t="shared" si="7"/>
        <v>6499</v>
      </c>
      <c r="AD33" s="1">
        <f t="shared" si="8"/>
        <v>59.975797749344849</v>
      </c>
      <c r="AE33" s="94">
        <f t="shared" si="9"/>
        <v>137.9584089859982</v>
      </c>
      <c r="AI33" s="22"/>
      <c r="AJ33" s="22"/>
      <c r="AK33" s="23"/>
      <c r="AL33" s="24"/>
      <c r="AM33" s="24"/>
    </row>
    <row r="34" spans="1:39" s="273" customFormat="1" ht="15.6">
      <c r="A34" s="7">
        <v>2023</v>
      </c>
      <c r="B34" s="210">
        <f>+'Ark1'!R29</f>
        <v>5905</v>
      </c>
      <c r="C34" s="15">
        <f t="shared" ref="C34:C35" si="42">100*B34/B33</f>
        <v>88.358521622026032</v>
      </c>
      <c r="D34" s="111"/>
      <c r="E34" s="210">
        <f t="shared" ref="E34:E35" si="43">+B34-B33</f>
        <v>-778</v>
      </c>
      <c r="F34" s="216">
        <f>+'Ark1'!S29</f>
        <v>5891</v>
      </c>
      <c r="G34" s="216">
        <f t="shared" ref="G34:G35" si="44">+F34-F33</f>
        <v>-775</v>
      </c>
      <c r="H34" s="97">
        <f>+'Ark1'!Y29</f>
        <v>138.13016088060959</v>
      </c>
      <c r="I34" s="172">
        <f t="shared" ref="I34:I35" si="45">+H34-H33</f>
        <v>1.5199917948693269</v>
      </c>
      <c r="J34" s="69">
        <f>+'Ark1'!AA29</f>
        <v>29.622744406232755</v>
      </c>
      <c r="K34" s="185"/>
      <c r="L34" s="106">
        <f>+'Ark1'!W29</f>
        <v>59.969954167373949</v>
      </c>
      <c r="M34" s="176">
        <f t="shared" ref="M34:M35" si="46">+L34-L33</f>
        <v>0.19062623458066952</v>
      </c>
      <c r="N34" s="105">
        <f>+'Ark1'!AB29</f>
        <v>4.0654483088666087</v>
      </c>
      <c r="O34" s="187">
        <f>+'Ark1'!AC29</f>
        <v>-57.25145282946621</v>
      </c>
      <c r="P34" s="216">
        <f>+'Ark1'!Q29</f>
        <v>255</v>
      </c>
      <c r="Q34" s="97">
        <f t="shared" ref="Q34:Q35" si="47">+B34/P34</f>
        <v>23.156862745098039</v>
      </c>
      <c r="R34" s="219">
        <f t="shared" ref="R34:R35" si="48">+B34*H34/1000</f>
        <v>815.65859999999964</v>
      </c>
      <c r="S34" s="15">
        <f t="shared" ref="S34:S35" si="49">100*R34/R33</f>
        <v>89.341641903415692</v>
      </c>
      <c r="T34" s="6"/>
      <c r="AB34" s="94"/>
      <c r="AC34" s="274">
        <f t="shared" si="7"/>
        <v>6499</v>
      </c>
      <c r="AD34" s="1">
        <f t="shared" si="8"/>
        <v>59.975797749344849</v>
      </c>
      <c r="AE34" s="94">
        <f t="shared" si="9"/>
        <v>137.9584089859982</v>
      </c>
      <c r="AI34" s="22"/>
      <c r="AJ34" s="22"/>
      <c r="AK34" s="23"/>
      <c r="AL34" s="24"/>
      <c r="AM34" s="24"/>
    </row>
    <row r="35" spans="1:39" ht="15.6">
      <c r="A35" s="7">
        <v>2024</v>
      </c>
      <c r="B35" s="210">
        <f>+'Ark1'!R30</f>
        <v>6499</v>
      </c>
      <c r="C35" s="15">
        <f t="shared" si="42"/>
        <v>110.05927180355631</v>
      </c>
      <c r="D35" s="111"/>
      <c r="E35" s="210">
        <f t="shared" si="43"/>
        <v>594</v>
      </c>
      <c r="F35" s="216">
        <f>+'Ark1'!S30</f>
        <v>6487</v>
      </c>
      <c r="G35" s="216">
        <f t="shared" si="44"/>
        <v>596</v>
      </c>
      <c r="H35" s="97">
        <f>+'Ark1'!Y30</f>
        <v>137.9584089859982</v>
      </c>
      <c r="I35" s="172">
        <f t="shared" si="45"/>
        <v>-0.17175189461138984</v>
      </c>
      <c r="J35" s="69">
        <f>+'Ark1'!AA30</f>
        <v>30.42839395507168</v>
      </c>
      <c r="K35" s="185"/>
      <c r="L35" s="106">
        <f>+'Ark1'!W30</f>
        <v>59.975797749344849</v>
      </c>
      <c r="M35" s="176">
        <f t="shared" si="46"/>
        <v>5.8435819709004022E-3</v>
      </c>
      <c r="N35" s="105">
        <f>+'Ark1'!AB30</f>
        <v>3.9699270370252786</v>
      </c>
      <c r="O35" s="187">
        <f>+'Ark1'!AC30</f>
        <v>-59.391200301760655</v>
      </c>
      <c r="P35" s="216">
        <f>+'Ark1'!Q30</f>
        <v>247</v>
      </c>
      <c r="Q35" s="97">
        <f t="shared" si="47"/>
        <v>26.311740890688259</v>
      </c>
      <c r="R35" s="219">
        <f t="shared" si="48"/>
        <v>896.59170000000233</v>
      </c>
      <c r="S35" s="15">
        <f t="shared" si="49"/>
        <v>109.92242342568358</v>
      </c>
      <c r="T35" s="6"/>
      <c r="W35"/>
      <c r="AB35" s="94"/>
      <c r="AC35" s="274">
        <f t="shared" si="7"/>
        <v>6499</v>
      </c>
      <c r="AD35" s="1">
        <f t="shared" si="8"/>
        <v>59.975797749344849</v>
      </c>
      <c r="AE35" s="94">
        <f t="shared" si="9"/>
        <v>137.9584089859982</v>
      </c>
      <c r="AI35" s="22"/>
      <c r="AJ35" s="22"/>
      <c r="AK35" s="23"/>
      <c r="AL35" s="24"/>
      <c r="AM35" s="24"/>
    </row>
    <row r="36" spans="1:39">
      <c r="A36" s="6"/>
      <c r="B36" s="211"/>
      <c r="C36" s="6"/>
      <c r="D36" s="111"/>
      <c r="E36" s="211"/>
      <c r="F36" s="211"/>
      <c r="G36" s="211"/>
      <c r="H36" s="6"/>
      <c r="I36" s="6"/>
      <c r="J36" s="179"/>
      <c r="K36" s="185"/>
      <c r="L36" s="6"/>
      <c r="M36" s="6"/>
      <c r="N36" s="6"/>
      <c r="O36" s="179"/>
      <c r="P36" s="211"/>
      <c r="Q36" s="101"/>
      <c r="R36" s="211"/>
      <c r="S36" s="6"/>
      <c r="T36" s="6"/>
      <c r="AC36"/>
    </row>
    <row r="37" spans="1:39">
      <c r="A37" t="s">
        <v>2</v>
      </c>
    </row>
    <row r="125" spans="1:31">
      <c r="U125" s="29"/>
      <c r="V125" s="29"/>
      <c r="W125" s="103"/>
      <c r="X125" s="29"/>
      <c r="Y125" s="29"/>
    </row>
    <row r="126" spans="1:31">
      <c r="A126" s="29"/>
      <c r="B126" s="213"/>
      <c r="C126" s="29"/>
      <c r="D126" s="29"/>
      <c r="E126" s="213"/>
      <c r="F126" s="213"/>
      <c r="G126" s="213"/>
      <c r="H126" s="29"/>
      <c r="I126" s="29"/>
      <c r="J126" s="188"/>
      <c r="K126" s="188"/>
      <c r="L126" s="29"/>
      <c r="M126" s="29"/>
      <c r="N126" s="29"/>
      <c r="O126" s="188"/>
      <c r="P126" s="213"/>
      <c r="Q126" s="29"/>
      <c r="R126" s="213"/>
      <c r="S126" s="29"/>
      <c r="T126" s="112"/>
      <c r="U126" s="33"/>
      <c r="V126" s="33"/>
      <c r="W126" s="104"/>
      <c r="X126" s="33"/>
      <c r="Y126" s="33"/>
      <c r="AE126" s="112"/>
    </row>
    <row r="127" spans="1:31">
      <c r="A127" s="33"/>
      <c r="B127" s="214"/>
      <c r="C127" s="33"/>
      <c r="D127" s="33"/>
      <c r="E127" s="214"/>
      <c r="F127" s="214"/>
      <c r="G127" s="214"/>
      <c r="H127" s="33"/>
      <c r="I127" s="33"/>
      <c r="J127" s="189"/>
      <c r="K127" s="189"/>
      <c r="L127" s="33"/>
      <c r="M127" s="33"/>
      <c r="N127" s="33"/>
      <c r="O127" s="189"/>
      <c r="P127" s="214"/>
      <c r="Q127" s="33"/>
      <c r="R127" s="214"/>
      <c r="S127" s="33"/>
      <c r="T127" s="33"/>
      <c r="U127" s="33"/>
      <c r="V127" s="33"/>
      <c r="W127" s="104"/>
      <c r="X127" s="33"/>
      <c r="Y127" s="33"/>
      <c r="AE127" s="33"/>
    </row>
    <row r="128" spans="1:31">
      <c r="A128" s="33"/>
      <c r="B128" s="214"/>
      <c r="C128" s="33"/>
      <c r="D128" s="33"/>
      <c r="E128" s="214"/>
      <c r="F128" s="214"/>
      <c r="G128" s="214"/>
      <c r="H128" s="33"/>
      <c r="I128" s="33"/>
      <c r="J128" s="189"/>
      <c r="K128" s="189"/>
      <c r="L128" s="33"/>
      <c r="M128" s="33"/>
      <c r="N128" s="33"/>
      <c r="O128" s="189"/>
      <c r="P128" s="214"/>
      <c r="Q128" s="33"/>
      <c r="R128" s="214"/>
      <c r="S128" s="33"/>
      <c r="T128" s="33"/>
      <c r="U128" s="33"/>
      <c r="V128" s="33"/>
      <c r="W128" s="104"/>
      <c r="X128" s="33"/>
      <c r="Y128" s="33"/>
      <c r="AE128" s="33"/>
    </row>
    <row r="129" spans="1:31">
      <c r="A129" s="33"/>
      <c r="B129" s="214"/>
      <c r="C129" s="33"/>
      <c r="D129" s="33"/>
      <c r="E129" s="214"/>
      <c r="F129" s="214"/>
      <c r="G129" s="214"/>
      <c r="H129" s="33"/>
      <c r="I129" s="33"/>
      <c r="J129" s="189"/>
      <c r="K129" s="189"/>
      <c r="L129" s="33"/>
      <c r="M129" s="33"/>
      <c r="N129" s="33"/>
      <c r="O129" s="189"/>
      <c r="P129" s="214"/>
      <c r="Q129" s="33"/>
      <c r="R129" s="214"/>
      <c r="S129" s="33"/>
      <c r="T129" s="33"/>
      <c r="U129" s="33"/>
      <c r="V129" s="33"/>
      <c r="W129" s="104"/>
      <c r="X129" s="33"/>
      <c r="Y129" s="33"/>
      <c r="AE129" s="33"/>
    </row>
    <row r="130" spans="1:31">
      <c r="A130" s="33"/>
      <c r="B130" s="214"/>
      <c r="C130" s="33"/>
      <c r="D130" s="33"/>
      <c r="E130" s="214"/>
      <c r="F130" s="214"/>
      <c r="G130" s="214"/>
      <c r="H130" s="33"/>
      <c r="I130" s="33"/>
      <c r="J130" s="189"/>
      <c r="K130" s="189"/>
      <c r="L130" s="33"/>
      <c r="M130" s="33"/>
      <c r="N130" s="33"/>
      <c r="O130" s="189"/>
      <c r="P130" s="214"/>
      <c r="Q130" s="33"/>
      <c r="R130" s="214"/>
      <c r="S130" s="33"/>
      <c r="T130" s="33"/>
      <c r="U130" s="33"/>
      <c r="V130" s="33"/>
      <c r="W130" s="104"/>
      <c r="X130" s="33"/>
      <c r="Y130" s="33"/>
      <c r="AE130" s="33"/>
    </row>
    <row r="131" spans="1:31">
      <c r="A131" s="33"/>
      <c r="B131" s="214"/>
      <c r="C131" s="33"/>
      <c r="D131" s="33"/>
      <c r="E131" s="214"/>
      <c r="F131" s="214"/>
      <c r="G131" s="214"/>
      <c r="H131" s="33"/>
      <c r="I131" s="33"/>
      <c r="J131" s="189"/>
      <c r="K131" s="189"/>
      <c r="L131" s="33"/>
      <c r="M131" s="33"/>
      <c r="N131" s="33"/>
      <c r="O131" s="189"/>
      <c r="P131" s="214"/>
      <c r="Q131" s="33"/>
      <c r="R131" s="214"/>
      <c r="S131" s="33"/>
      <c r="T131" s="33"/>
      <c r="U131" s="33"/>
      <c r="V131" s="33"/>
      <c r="W131" s="104"/>
      <c r="X131" s="33"/>
      <c r="Y131" s="33"/>
      <c r="AE131" s="33"/>
    </row>
    <row r="132" spans="1:31">
      <c r="A132" s="33"/>
      <c r="B132" s="214"/>
      <c r="C132" s="33"/>
      <c r="D132" s="33"/>
      <c r="E132" s="214"/>
      <c r="F132" s="214"/>
      <c r="G132" s="214"/>
      <c r="H132" s="33"/>
      <c r="I132" s="33"/>
      <c r="J132" s="189"/>
      <c r="K132" s="189"/>
      <c r="L132" s="33"/>
      <c r="M132" s="33"/>
      <c r="N132" s="33"/>
      <c r="O132" s="189"/>
      <c r="P132" s="214"/>
      <c r="Q132" s="33"/>
      <c r="R132" s="214"/>
      <c r="S132" s="33"/>
      <c r="T132" s="33"/>
      <c r="U132" s="33"/>
      <c r="V132" s="33"/>
      <c r="W132" s="104"/>
      <c r="X132" s="33"/>
      <c r="Y132" s="33"/>
      <c r="AE132" s="33"/>
    </row>
    <row r="133" spans="1:31">
      <c r="A133" s="33"/>
      <c r="B133" s="214"/>
      <c r="C133" s="33"/>
      <c r="D133" s="33"/>
      <c r="E133" s="214"/>
      <c r="F133" s="214"/>
      <c r="G133" s="214"/>
      <c r="H133" s="33"/>
      <c r="I133" s="33"/>
      <c r="J133" s="189"/>
      <c r="K133" s="189"/>
      <c r="L133" s="33"/>
      <c r="M133" s="33"/>
      <c r="N133" s="33"/>
      <c r="O133" s="189"/>
      <c r="P133" s="214"/>
      <c r="Q133" s="33"/>
      <c r="R133" s="214"/>
      <c r="S133" s="33"/>
      <c r="T133" s="33"/>
      <c r="U133" s="33"/>
      <c r="V133" s="33"/>
      <c r="W133" s="104"/>
      <c r="X133" s="33"/>
      <c r="Y133" s="33"/>
      <c r="AE133" s="33"/>
    </row>
    <row r="134" spans="1:31">
      <c r="A134" s="33"/>
      <c r="B134" s="214"/>
      <c r="C134" s="33"/>
      <c r="D134" s="33"/>
      <c r="E134" s="214"/>
      <c r="F134" s="214"/>
      <c r="G134" s="214"/>
      <c r="H134" s="33"/>
      <c r="I134" s="33"/>
      <c r="J134" s="189"/>
      <c r="K134" s="189"/>
      <c r="L134" s="33"/>
      <c r="M134" s="33"/>
      <c r="N134" s="33"/>
      <c r="O134" s="189"/>
      <c r="P134" s="214"/>
      <c r="Q134" s="33"/>
      <c r="R134" s="214"/>
      <c r="S134" s="33"/>
      <c r="T134" s="33"/>
      <c r="U134" s="33"/>
      <c r="V134" s="33"/>
      <c r="W134" s="104"/>
      <c r="X134" s="33"/>
      <c r="Y134" s="33"/>
      <c r="AE134" s="33"/>
    </row>
    <row r="135" spans="1:31">
      <c r="A135" s="33"/>
      <c r="B135" s="214"/>
      <c r="C135" s="33"/>
      <c r="D135" s="33"/>
      <c r="E135" s="214"/>
      <c r="F135" s="214"/>
      <c r="G135" s="214"/>
      <c r="H135" s="33"/>
      <c r="I135" s="33"/>
      <c r="J135" s="189"/>
      <c r="K135" s="189"/>
      <c r="L135" s="33"/>
      <c r="M135" s="33"/>
      <c r="N135" s="33"/>
      <c r="O135" s="189"/>
      <c r="P135" s="214"/>
      <c r="Q135" s="33"/>
      <c r="R135" s="214"/>
      <c r="S135" s="33"/>
      <c r="T135" s="33"/>
      <c r="U135" s="33"/>
      <c r="V135" s="33"/>
      <c r="W135" s="104"/>
      <c r="X135" s="33"/>
      <c r="Y135" s="33"/>
      <c r="AE135" s="33"/>
    </row>
    <row r="136" spans="1:31">
      <c r="A136" s="33"/>
      <c r="B136" s="214"/>
      <c r="C136" s="33"/>
      <c r="D136" s="33"/>
      <c r="E136" s="214"/>
      <c r="F136" s="214"/>
      <c r="G136" s="214"/>
      <c r="H136" s="33"/>
      <c r="I136" s="33"/>
      <c r="J136" s="189"/>
      <c r="K136" s="189"/>
      <c r="L136" s="33"/>
      <c r="M136" s="33"/>
      <c r="N136" s="33"/>
      <c r="O136" s="189"/>
      <c r="P136" s="214"/>
      <c r="Q136" s="33"/>
      <c r="R136" s="214"/>
      <c r="S136" s="33"/>
      <c r="T136" s="33"/>
      <c r="U136" s="33"/>
      <c r="V136" s="33"/>
      <c r="W136" s="104"/>
      <c r="X136" s="33"/>
      <c r="Y136" s="33"/>
      <c r="AE136" s="33"/>
    </row>
    <row r="137" spans="1:31">
      <c r="A137" s="33"/>
      <c r="B137" s="214"/>
      <c r="C137" s="33"/>
      <c r="D137" s="33"/>
      <c r="E137" s="214"/>
      <c r="F137" s="214"/>
      <c r="G137" s="214"/>
      <c r="H137" s="33"/>
      <c r="I137" s="33"/>
      <c r="J137" s="189"/>
      <c r="K137" s="189"/>
      <c r="L137" s="33"/>
      <c r="M137" s="33"/>
      <c r="N137" s="33"/>
      <c r="O137" s="189"/>
      <c r="P137" s="214"/>
      <c r="Q137" s="33"/>
      <c r="R137" s="214"/>
      <c r="S137" s="33"/>
      <c r="T137" s="33"/>
      <c r="U137" s="33"/>
      <c r="V137" s="33"/>
      <c r="W137" s="104"/>
      <c r="X137" s="33"/>
      <c r="Y137" s="33"/>
      <c r="AE137" s="33"/>
    </row>
    <row r="138" spans="1:31">
      <c r="A138" s="33"/>
      <c r="B138" s="214"/>
      <c r="C138" s="33"/>
      <c r="D138" s="33"/>
      <c r="E138" s="214"/>
      <c r="F138" s="214"/>
      <c r="G138" s="214"/>
      <c r="H138" s="33"/>
      <c r="I138" s="33"/>
      <c r="J138" s="189"/>
      <c r="K138" s="189"/>
      <c r="L138" s="33"/>
      <c r="M138" s="33"/>
      <c r="N138" s="33"/>
      <c r="O138" s="189"/>
      <c r="P138" s="214"/>
      <c r="Q138" s="33"/>
      <c r="R138" s="214"/>
      <c r="S138" s="33"/>
      <c r="T138" s="33"/>
      <c r="U138" s="33"/>
      <c r="V138" s="33"/>
      <c r="W138" s="104"/>
      <c r="X138" s="33"/>
      <c r="Y138" s="33"/>
      <c r="AE138" s="33"/>
    </row>
    <row r="139" spans="1:31">
      <c r="A139" s="33"/>
      <c r="B139" s="214"/>
      <c r="C139" s="33"/>
      <c r="D139" s="33"/>
      <c r="E139" s="214"/>
      <c r="F139" s="214"/>
      <c r="G139" s="214"/>
      <c r="H139" s="33"/>
      <c r="I139" s="33"/>
      <c r="J139" s="189"/>
      <c r="K139" s="189"/>
      <c r="L139" s="33"/>
      <c r="M139" s="33"/>
      <c r="N139" s="33"/>
      <c r="O139" s="189"/>
      <c r="P139" s="214"/>
      <c r="Q139" s="33"/>
      <c r="R139" s="214"/>
      <c r="S139" s="33"/>
      <c r="T139" s="33"/>
      <c r="U139" s="33"/>
      <c r="V139" s="33"/>
      <c r="W139" s="104"/>
      <c r="X139" s="33"/>
      <c r="Y139" s="33"/>
      <c r="AE139" s="33"/>
    </row>
    <row r="140" spans="1:31">
      <c r="A140" s="33"/>
      <c r="B140" s="214"/>
      <c r="C140" s="33"/>
      <c r="D140" s="33"/>
      <c r="E140" s="214"/>
      <c r="F140" s="214"/>
      <c r="G140" s="214"/>
      <c r="H140" s="33"/>
      <c r="I140" s="33"/>
      <c r="J140" s="189"/>
      <c r="K140" s="189"/>
      <c r="L140" s="33"/>
      <c r="M140" s="33"/>
      <c r="N140" s="33"/>
      <c r="O140" s="189"/>
      <c r="P140" s="214"/>
      <c r="Q140" s="33"/>
      <c r="R140" s="214"/>
      <c r="S140" s="33"/>
      <c r="T140" s="33"/>
      <c r="U140" s="33"/>
      <c r="V140" s="33"/>
      <c r="W140" s="104"/>
      <c r="X140" s="33"/>
      <c r="Y140" s="33"/>
      <c r="AE140" s="33"/>
    </row>
    <row r="141" spans="1:31">
      <c r="A141" s="33"/>
      <c r="B141" s="214"/>
      <c r="C141" s="33"/>
      <c r="D141" s="33"/>
      <c r="E141" s="214"/>
      <c r="F141" s="214"/>
      <c r="G141" s="214"/>
      <c r="H141" s="33"/>
      <c r="I141" s="33"/>
      <c r="J141" s="189"/>
      <c r="K141" s="189"/>
      <c r="L141" s="33"/>
      <c r="M141" s="33"/>
      <c r="N141" s="33"/>
      <c r="O141" s="189"/>
      <c r="P141" s="214"/>
      <c r="Q141" s="33"/>
      <c r="R141" s="214"/>
      <c r="S141" s="33"/>
      <c r="T141" s="33"/>
      <c r="U141" s="33"/>
      <c r="V141" s="33"/>
      <c r="W141" s="104"/>
      <c r="X141" s="33"/>
      <c r="Y141" s="33"/>
      <c r="AE141" s="33"/>
    </row>
    <row r="142" spans="1:31">
      <c r="A142" s="33"/>
      <c r="B142" s="214"/>
      <c r="C142" s="33"/>
      <c r="D142" s="33"/>
      <c r="E142" s="214"/>
      <c r="F142" s="214"/>
      <c r="G142" s="214"/>
      <c r="H142" s="33"/>
      <c r="I142" s="33"/>
      <c r="J142" s="189"/>
      <c r="K142" s="189"/>
      <c r="L142" s="33"/>
      <c r="M142" s="33"/>
      <c r="N142" s="33"/>
      <c r="O142" s="189"/>
      <c r="P142" s="214"/>
      <c r="Q142" s="33"/>
      <c r="R142" s="214"/>
      <c r="S142" s="33"/>
      <c r="T142" s="33"/>
      <c r="U142" s="33"/>
      <c r="V142" s="33"/>
      <c r="W142" s="104"/>
      <c r="X142" s="33"/>
      <c r="Y142" s="33"/>
      <c r="AE142" s="33"/>
    </row>
    <row r="143" spans="1:31">
      <c r="A143" s="33"/>
      <c r="B143" s="214"/>
      <c r="C143" s="33"/>
      <c r="D143" s="33"/>
      <c r="E143" s="214"/>
      <c r="F143" s="214"/>
      <c r="G143" s="214"/>
      <c r="H143" s="33"/>
      <c r="I143" s="33"/>
      <c r="J143" s="189"/>
      <c r="K143" s="189"/>
      <c r="L143" s="33"/>
      <c r="M143" s="33"/>
      <c r="N143" s="33"/>
      <c r="O143" s="189"/>
      <c r="P143" s="214"/>
      <c r="Q143" s="33"/>
      <c r="R143" s="214"/>
      <c r="S143" s="33"/>
      <c r="T143" s="33"/>
      <c r="AE143" s="33"/>
    </row>
  </sheetData>
  <mergeCells count="2">
    <mergeCell ref="J2:L2"/>
    <mergeCell ref="U2:X2"/>
  </mergeCells>
  <phoneticPr fontId="11" type="noConversion"/>
  <conditionalFormatting sqref="C8:C35 S8:S35 E8:E35">
    <cfRule type="cellIs" dxfId="137" priority="11" operator="lessThan">
      <formula>100</formula>
    </cfRule>
    <cfRule type="cellIs" dxfId="136" priority="12" operator="greaterThan">
      <formula>100</formula>
    </cfRule>
  </conditionalFormatting>
  <conditionalFormatting sqref="G8:G35 I8:I35 M8:M35">
    <cfRule type="cellIs" dxfId="135" priority="5" operator="lessThan">
      <formula>0</formula>
    </cfRule>
    <cfRule type="cellIs" dxfId="134" priority="6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330"/>
  <sheetViews>
    <sheetView zoomScale="98" zoomScaleNormal="98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M11" sqref="M11"/>
    </sheetView>
  </sheetViews>
  <sheetFormatPr baseColWidth="10" defaultRowHeight="15"/>
  <cols>
    <col min="1" max="1" width="1.90625" customWidth="1"/>
    <col min="2" max="2" width="5.81640625" customWidth="1"/>
    <col min="3" max="3" width="2.81640625" customWidth="1"/>
    <col min="4" max="4" width="17.1796875" customWidth="1"/>
    <col min="5" max="5" width="7.54296875" customWidth="1"/>
    <col min="6" max="6" width="6.36328125" style="279" customWidth="1"/>
    <col min="7" max="7" width="6.90625" style="279" customWidth="1"/>
    <col min="8" max="8" width="6" customWidth="1"/>
    <col min="9" max="9" width="5.81640625" customWidth="1"/>
    <col min="10" max="10" width="6.08984375" customWidth="1"/>
    <col min="11" max="11" width="7.453125" customWidth="1"/>
    <col min="12" max="12" width="5.36328125" customWidth="1"/>
    <col min="13" max="13" width="7.1796875" style="94" customWidth="1"/>
    <col min="14" max="14" width="5.1796875" customWidth="1"/>
    <col min="15" max="15" width="5.54296875" style="94" customWidth="1"/>
    <col min="16" max="16" width="6.453125" style="94" customWidth="1"/>
    <col min="17" max="17" width="9.36328125" style="9" customWidth="1"/>
    <col min="18" max="18" width="6.6328125" style="9" customWidth="1"/>
    <col min="19" max="19" width="8" customWidth="1"/>
    <col min="20" max="20" width="7.36328125" style="9" customWidth="1"/>
    <col min="21" max="22" width="6.81640625" style="94" customWidth="1"/>
    <col min="23" max="23" width="9.36328125" customWidth="1"/>
    <col min="24" max="24" width="9.453125" style="94" customWidth="1"/>
    <col min="29" max="29" width="15" customWidth="1"/>
    <col min="30" max="30" width="14" customWidth="1"/>
    <col min="31" max="31" width="12.54296875" customWidth="1"/>
    <col min="32" max="32" width="10.90625" customWidth="1"/>
  </cols>
  <sheetData>
    <row r="1" spans="1:32" ht="15.6">
      <c r="A1" s="42"/>
      <c r="B1" s="42"/>
      <c r="C1" s="42"/>
      <c r="D1" s="42"/>
      <c r="E1" s="42"/>
      <c r="F1" s="255"/>
      <c r="G1" s="255"/>
      <c r="H1" s="42"/>
      <c r="I1" s="42"/>
      <c r="J1" s="42"/>
      <c r="K1" s="42"/>
      <c r="L1" s="42"/>
      <c r="M1" s="159"/>
      <c r="N1" s="42"/>
      <c r="O1" s="98"/>
      <c r="P1" s="98"/>
      <c r="Q1" s="63"/>
      <c r="R1" s="63"/>
      <c r="S1" s="39"/>
      <c r="T1" s="2"/>
      <c r="U1" s="4"/>
      <c r="V1" s="4"/>
      <c r="W1" s="4"/>
      <c r="X1"/>
    </row>
    <row r="2" spans="1:32" s="122" customFormat="1" ht="31.8">
      <c r="A2" s="139"/>
      <c r="B2" s="139"/>
      <c r="C2" s="139" t="s">
        <v>0</v>
      </c>
      <c r="D2" s="139"/>
      <c r="E2" s="139"/>
      <c r="F2" s="266"/>
      <c r="G2" s="266"/>
      <c r="H2" s="139" t="s">
        <v>416</v>
      </c>
      <c r="I2" s="139"/>
      <c r="J2" s="139"/>
      <c r="K2" s="139"/>
      <c r="L2" s="139"/>
      <c r="M2" s="141" t="str">
        <f>+År!B2</f>
        <v>Flådd purke</v>
      </c>
      <c r="N2" s="139"/>
      <c r="O2" s="141"/>
      <c r="P2" s="141"/>
      <c r="Q2" s="160"/>
      <c r="R2" s="160"/>
      <c r="S2" s="139"/>
      <c r="T2" s="2"/>
      <c r="U2" s="4"/>
      <c r="W2" s="140"/>
    </row>
    <row r="3" spans="1:32" ht="15.6">
      <c r="A3" s="42"/>
      <c r="B3" s="42"/>
      <c r="C3" s="42"/>
      <c r="D3" s="42"/>
      <c r="E3" s="42"/>
      <c r="F3" s="255"/>
      <c r="G3" s="255"/>
      <c r="H3" s="42"/>
      <c r="I3" s="42"/>
      <c r="J3" s="42"/>
      <c r="K3" s="42"/>
      <c r="L3" s="42"/>
      <c r="M3" s="159"/>
      <c r="N3" s="42"/>
      <c r="O3" s="98"/>
      <c r="P3" s="98"/>
      <c r="Q3" s="63"/>
      <c r="R3" s="63"/>
      <c r="S3" s="39"/>
      <c r="T3" s="2"/>
      <c r="U3" s="4"/>
      <c r="V3" s="4"/>
      <c r="W3" s="4"/>
      <c r="X3"/>
    </row>
    <row r="4" spans="1:32" ht="21">
      <c r="A4" s="42"/>
      <c r="B4" s="42"/>
      <c r="C4" s="39"/>
      <c r="D4" s="39"/>
      <c r="E4" s="45" t="s">
        <v>8</v>
      </c>
      <c r="F4" s="282">
        <f>+År!Q2</f>
        <v>17</v>
      </c>
      <c r="G4" s="259"/>
      <c r="H4" s="39"/>
      <c r="I4" s="39"/>
      <c r="J4" s="142" t="s">
        <v>372</v>
      </c>
      <c r="K4" s="98"/>
      <c r="L4" s="39"/>
      <c r="M4" s="98"/>
      <c r="N4" s="289">
        <f>SUM(F10:F20)</f>
        <v>6499</v>
      </c>
      <c r="O4" s="290"/>
      <c r="P4" s="63"/>
      <c r="Q4" s="39"/>
      <c r="R4" s="39"/>
      <c r="S4" s="39"/>
      <c r="T4" s="5"/>
      <c r="U4" s="4"/>
      <c r="V4" s="4"/>
      <c r="X4"/>
      <c r="AE4" s="5"/>
    </row>
    <row r="5" spans="1:32" ht="15.6">
      <c r="A5" s="45"/>
      <c r="B5" s="45"/>
      <c r="C5" s="39"/>
      <c r="D5" s="39"/>
      <c r="E5" s="45"/>
      <c r="F5" s="258"/>
      <c r="G5" s="258"/>
      <c r="H5" s="45"/>
      <c r="I5" s="45"/>
      <c r="J5" s="45"/>
      <c r="K5" s="45"/>
      <c r="L5" s="45"/>
      <c r="M5" s="142"/>
      <c r="N5" s="45"/>
      <c r="O5" s="142"/>
      <c r="P5" s="142"/>
      <c r="Q5" s="81"/>
      <c r="R5" s="63"/>
      <c r="S5" s="39"/>
      <c r="T5" s="2"/>
      <c r="U5" s="4"/>
      <c r="V5" s="4"/>
      <c r="W5" s="4"/>
      <c r="X5"/>
      <c r="AF5" s="5"/>
    </row>
    <row r="6" spans="1:32" ht="15.6">
      <c r="A6" s="45"/>
      <c r="B6" s="45"/>
      <c r="C6" s="39"/>
      <c r="D6" s="39"/>
      <c r="E6" s="45"/>
      <c r="F6" s="258"/>
      <c r="G6" s="258"/>
      <c r="H6" s="45"/>
      <c r="I6" s="45"/>
      <c r="J6" s="45"/>
      <c r="K6" s="45"/>
      <c r="L6" s="45"/>
      <c r="M6" s="142"/>
      <c r="N6" s="45"/>
      <c r="O6" s="142"/>
      <c r="P6" s="142"/>
      <c r="Q6" s="81" t="s">
        <v>460</v>
      </c>
      <c r="R6" s="81" t="s">
        <v>3</v>
      </c>
      <c r="S6" s="39"/>
      <c r="T6" s="2"/>
      <c r="U6" s="4"/>
      <c r="V6" s="4"/>
      <c r="W6" s="4"/>
      <c r="X6"/>
      <c r="AF6" s="5"/>
    </row>
    <row r="7" spans="1:32" ht="15.6">
      <c r="A7" s="39"/>
      <c r="B7" s="39"/>
      <c r="C7" s="39"/>
      <c r="D7" s="39"/>
      <c r="E7" s="34" t="s">
        <v>3</v>
      </c>
      <c r="F7" s="260"/>
      <c r="G7" s="260" t="s">
        <v>3</v>
      </c>
      <c r="H7" s="45"/>
      <c r="I7" s="45"/>
      <c r="J7" s="45"/>
      <c r="K7" s="45"/>
      <c r="L7" s="45"/>
      <c r="M7" s="93" t="s">
        <v>18</v>
      </c>
      <c r="N7" s="45"/>
      <c r="O7" s="93" t="s">
        <v>395</v>
      </c>
      <c r="P7" s="93" t="s">
        <v>395</v>
      </c>
      <c r="Q7" s="71" t="s">
        <v>461</v>
      </c>
      <c r="R7" s="71" t="s">
        <v>11</v>
      </c>
      <c r="S7" s="39"/>
      <c r="T7" s="2"/>
      <c r="U7" s="4"/>
      <c r="V7" s="4"/>
      <c r="W7" s="4"/>
      <c r="X7"/>
    </row>
    <row r="8" spans="1:32" ht="15.6">
      <c r="A8" s="39"/>
      <c r="B8" s="39"/>
      <c r="C8" s="39"/>
      <c r="D8" s="39"/>
      <c r="E8" s="34" t="s">
        <v>440</v>
      </c>
      <c r="F8" s="260" t="s">
        <v>3</v>
      </c>
      <c r="G8" s="260" t="s">
        <v>401</v>
      </c>
      <c r="H8" s="93" t="s">
        <v>3</v>
      </c>
      <c r="I8" s="93"/>
      <c r="J8" s="93" t="s">
        <v>1</v>
      </c>
      <c r="K8" s="34" t="s">
        <v>18</v>
      </c>
      <c r="L8" s="93"/>
      <c r="M8" s="93" t="s">
        <v>399</v>
      </c>
      <c r="N8" s="93"/>
      <c r="O8" s="93" t="s">
        <v>399</v>
      </c>
      <c r="P8" s="93"/>
      <c r="Q8" s="71" t="s">
        <v>31</v>
      </c>
      <c r="R8" s="71" t="s">
        <v>447</v>
      </c>
      <c r="S8" s="39"/>
      <c r="T8" s="4"/>
      <c r="U8" s="52"/>
      <c r="V8" s="1"/>
      <c r="W8" s="5"/>
      <c r="X8"/>
    </row>
    <row r="9" spans="1:32" ht="15.6">
      <c r="A9" s="39"/>
      <c r="B9" s="45" t="s">
        <v>63</v>
      </c>
      <c r="C9" s="45" t="s">
        <v>0</v>
      </c>
      <c r="D9" s="42"/>
      <c r="E9" s="34" t="s">
        <v>419</v>
      </c>
      <c r="F9" s="260" t="s">
        <v>11</v>
      </c>
      <c r="G9" s="260" t="s">
        <v>394</v>
      </c>
      <c r="H9" s="93" t="s">
        <v>363</v>
      </c>
      <c r="I9" s="124" t="s">
        <v>446</v>
      </c>
      <c r="J9" s="93" t="s">
        <v>363</v>
      </c>
      <c r="K9" s="34" t="s">
        <v>394</v>
      </c>
      <c r="L9" s="124" t="s">
        <v>446</v>
      </c>
      <c r="M9" s="93" t="s">
        <v>396</v>
      </c>
      <c r="N9" s="124" t="s">
        <v>446</v>
      </c>
      <c r="O9" s="93" t="s">
        <v>396</v>
      </c>
      <c r="P9" s="93" t="s">
        <v>397</v>
      </c>
      <c r="Q9" s="71" t="s">
        <v>403</v>
      </c>
      <c r="R9" s="71" t="s">
        <v>454</v>
      </c>
      <c r="S9" s="39"/>
      <c r="T9" s="4"/>
      <c r="U9" s="52"/>
      <c r="V9" s="1"/>
      <c r="W9" s="5"/>
      <c r="X9"/>
    </row>
    <row r="10" spans="1:32" ht="15.6">
      <c r="A10" s="39"/>
      <c r="B10" s="59">
        <f>+'Ark1'!C2680</f>
        <v>2024</v>
      </c>
      <c r="C10" s="59">
        <f>+'Ark1'!L2680</f>
        <v>1</v>
      </c>
      <c r="D10" s="96" t="str">
        <f>VLOOKUP(C10,RNR!$I$3:$J$12,2)</f>
        <v>P-</v>
      </c>
      <c r="E10" s="59">
        <f>+'Ark1'!Q2680</f>
        <v>0</v>
      </c>
      <c r="F10" s="261">
        <f>+'Ark1'!R2680</f>
        <v>0</v>
      </c>
      <c r="G10" s="261" t="str">
        <f>+IF(F10=0,"",'Ark1'!S2680)</f>
        <v/>
      </c>
      <c r="H10" s="96" t="str">
        <f>+IF(F10=0,"",'Ark1'!T2680)</f>
        <v/>
      </c>
      <c r="I10" s="96" t="str">
        <f>+IF(F10=0,"",H10-H22)</f>
        <v/>
      </c>
      <c r="J10" s="96" t="str">
        <f>+IF(F10=0,"",'Ark1'!U2680)</f>
        <v/>
      </c>
      <c r="K10" s="60" t="str">
        <f>+IF(F10=0,"",'Ark1'!W2680)</f>
        <v/>
      </c>
      <c r="L10" s="96" t="str">
        <f>+IF(F10=0,"",K10-K22)</f>
        <v/>
      </c>
      <c r="M10" s="96" t="str">
        <f>+IF(F10=0,"",'Ark1'!Y2680)</f>
        <v/>
      </c>
      <c r="N10" s="96" t="str">
        <f>+IF(F10=0,"",M10-M22)</f>
        <v/>
      </c>
      <c r="O10" s="96" t="str">
        <f>+IF(F10=0,"",'Ark1'!AA2680)</f>
        <v/>
      </c>
      <c r="P10" s="96" t="str">
        <f>+IF(F10=0,"",'Ark1'!AB2680)</f>
        <v/>
      </c>
      <c r="Q10" s="75" t="str">
        <f>+IF(F10=0,"",'Ark1'!AC2680)</f>
        <v/>
      </c>
      <c r="R10" s="75" t="str">
        <f>+IF(F10=0,"",F10/E10)</f>
        <v/>
      </c>
      <c r="S10" s="39"/>
      <c r="T10" s="4"/>
      <c r="U10" s="52"/>
      <c r="V10" s="1"/>
      <c r="W10" s="5"/>
      <c r="X10"/>
    </row>
    <row r="11" spans="1:32" ht="15.6">
      <c r="A11" s="39"/>
      <c r="B11" s="59">
        <f>+'Ark1'!C2681</f>
        <v>2024</v>
      </c>
      <c r="C11" s="59">
        <f>+'Ark1'!L2681</f>
        <v>2</v>
      </c>
      <c r="D11" s="96" t="str">
        <f>VLOOKUP(C11,RNR!$I$3:$J$12,2)</f>
        <v>P</v>
      </c>
      <c r="E11" s="59">
        <f>+'Ark1'!Q2681</f>
        <v>3</v>
      </c>
      <c r="F11" s="261">
        <f>+'Ark1'!R2681</f>
        <v>4</v>
      </c>
      <c r="G11" s="261">
        <f>+IF(F11=0,"",'Ark1'!S2681)</f>
        <v>4</v>
      </c>
      <c r="H11" s="96">
        <f>+IF(F11=0,"",'Ark1'!T2681)</f>
        <v>6.154793045083861E-2</v>
      </c>
      <c r="I11" s="96">
        <f>+IF(F11=0,"",H11-H23)</f>
        <v>2.7678328418662489E-2</v>
      </c>
      <c r="J11" s="96">
        <f>+IF(F11=0,"",'Ark1'!U2681)</f>
        <v>0.12108867871684652</v>
      </c>
      <c r="K11" s="60">
        <f>+IF(F11=0,"",'Ark1'!W2681)</f>
        <v>39</v>
      </c>
      <c r="L11" s="96">
        <f>+IF(F11=0,"",K11-K23)</f>
        <v>0</v>
      </c>
      <c r="M11" s="96">
        <f>+IF(F11=0,"",'Ark1'!Y2681)</f>
        <v>270.97500000000002</v>
      </c>
      <c r="N11" s="96">
        <f>+IF(F11=0,"",M11-M23)</f>
        <v>26.175000000000011</v>
      </c>
      <c r="O11" s="96">
        <f>+IF(F11=0,"",'Ark1'!AA2681)</f>
        <v>18.409016133405565</v>
      </c>
      <c r="P11" s="96">
        <f>+IF(F11=0,"",'Ark1'!AB2681)</f>
        <v>0</v>
      </c>
      <c r="Q11" s="75">
        <f>+IF(F11=0,"",'Ark1'!AC2681)</f>
        <v>0</v>
      </c>
      <c r="R11" s="75">
        <f t="shared" ref="R11:R16" si="0">+IF(F11=0,"",F11/E11)</f>
        <v>1.3333333333333333</v>
      </c>
      <c r="S11" s="39"/>
      <c r="T11" s="4"/>
      <c r="U11" s="52"/>
      <c r="V11" s="1"/>
      <c r="W11" s="5"/>
      <c r="X11"/>
    </row>
    <row r="12" spans="1:32" ht="15.6">
      <c r="A12" s="39"/>
      <c r="B12" s="59">
        <f>+'Ark1'!C2682</f>
        <v>2024</v>
      </c>
      <c r="C12" s="59">
        <f>+'Ark1'!L2682</f>
        <v>5</v>
      </c>
      <c r="D12" s="96" t="str">
        <f>VLOOKUP(C12,RNR!$I$3:$J$12,2)</f>
        <v>O</v>
      </c>
      <c r="E12" s="59">
        <f>+'Ark1'!Q2682</f>
        <v>7</v>
      </c>
      <c r="F12" s="261">
        <f>+'Ark1'!R2682</f>
        <v>14</v>
      </c>
      <c r="G12" s="261">
        <f>+IF(F12=0,"",'Ark1'!S2682)</f>
        <v>13</v>
      </c>
      <c r="H12" s="96">
        <f>+IF(F12=0,"",'Ark1'!T2682)</f>
        <v>0.21541775657793513</v>
      </c>
      <c r="I12" s="96">
        <f t="shared" ref="I12:I16" si="1">+IF(F12=0,"",H12-H24)</f>
        <v>4.6069746417054525E-2</v>
      </c>
      <c r="J12" s="96">
        <f>+IF(F12=0,"",'Ark1'!U2682)</f>
        <v>0.34749177520873792</v>
      </c>
      <c r="K12" s="60">
        <f>+IF(F12=0,"",'Ark1'!W2682)</f>
        <v>41.923076923076913</v>
      </c>
      <c r="L12" s="96">
        <f t="shared" ref="L12:L16" si="2">+IF(F12=0,"",K12-K24)</f>
        <v>-0.7435897435897445</v>
      </c>
      <c r="M12" s="96">
        <f>+IF(F12=0,"",'Ark1'!Y2682)</f>
        <v>222.17857142857139</v>
      </c>
      <c r="N12" s="96">
        <f t="shared" ref="N12:N16" si="3">+IF(F12=0,"",M12-M24)</f>
        <v>35.178571428571388</v>
      </c>
      <c r="O12" s="96">
        <f>+IF(F12=0,"",'Ark1'!AA2682)</f>
        <v>17.073658731660252</v>
      </c>
      <c r="P12" s="96">
        <f>+IF(F12=0,"",'Ark1'!AB2682)</f>
        <v>1.206491318566161</v>
      </c>
      <c r="Q12" s="75">
        <f>+IF(F12=0,"",'Ark1'!AC2682)</f>
        <v>-43.254350036181215</v>
      </c>
      <c r="R12" s="75">
        <f t="shared" si="0"/>
        <v>2</v>
      </c>
      <c r="S12" s="39"/>
      <c r="T12" s="4"/>
      <c r="U12" s="52"/>
      <c r="V12" s="1"/>
      <c r="W12" s="5"/>
      <c r="X12"/>
    </row>
    <row r="13" spans="1:32" ht="15.6">
      <c r="A13" s="39"/>
      <c r="B13" s="59">
        <f>+'Ark1'!C2683</f>
        <v>2024</v>
      </c>
      <c r="C13" s="59">
        <f>+'Ark1'!L2683</f>
        <v>8</v>
      </c>
      <c r="D13" s="96" t="str">
        <f>VLOOKUP(C13,RNR!$I$3:$J$12,2)</f>
        <v>R</v>
      </c>
      <c r="E13" s="59">
        <f>+'Ark1'!Q2683</f>
        <v>63</v>
      </c>
      <c r="F13" s="261">
        <f>+'Ark1'!R2683</f>
        <v>125</v>
      </c>
      <c r="G13" s="261">
        <f>+IF(F13=0,"",'Ark1'!S2683)</f>
        <v>125</v>
      </c>
      <c r="H13" s="96">
        <f>+IF(F13=0,"",'Ark1'!T2683)</f>
        <v>1.923372826588706</v>
      </c>
      <c r="I13" s="96">
        <f t="shared" si="1"/>
        <v>-2.4129290261421188E-2</v>
      </c>
      <c r="J13" s="96">
        <f>+IF(F13=0,"",'Ark1'!U2683)</f>
        <v>2.7947923936334966</v>
      </c>
      <c r="K13" s="60">
        <f>+IF(F13=0,"",'Ark1'!W2683)</f>
        <v>47.664000000000001</v>
      </c>
      <c r="L13" s="96">
        <f t="shared" si="2"/>
        <v>-0.11860869565217769</v>
      </c>
      <c r="M13" s="96">
        <f>+IF(F13=0,"",'Ark1'!Y2683)</f>
        <v>200.13599999999997</v>
      </c>
      <c r="N13" s="96">
        <f t="shared" si="3"/>
        <v>9.6733913043477742</v>
      </c>
      <c r="O13" s="96">
        <f>+IF(F13=0,"",'Ark1'!AA2683)</f>
        <v>29.387666528665175</v>
      </c>
      <c r="P13" s="96">
        <f>+IF(F13=0,"",'Ark1'!AB2683)</f>
        <v>1.3620220262535463</v>
      </c>
      <c r="Q13" s="75">
        <f>+IF(F13=0,"",'Ark1'!AC2683)</f>
        <v>-38.334220676265772</v>
      </c>
      <c r="R13" s="75">
        <f t="shared" si="0"/>
        <v>1.9841269841269842</v>
      </c>
      <c r="S13" s="39"/>
      <c r="T13" s="4"/>
      <c r="U13" s="52"/>
      <c r="V13" s="1"/>
      <c r="W13" s="5"/>
      <c r="X13"/>
      <c r="Y13" s="2"/>
      <c r="Z13" s="2"/>
      <c r="AA13" s="2"/>
    </row>
    <row r="14" spans="1:32" ht="15.6">
      <c r="A14" s="39"/>
      <c r="B14" s="59">
        <f>+'Ark1'!C2684</f>
        <v>2024</v>
      </c>
      <c r="C14" s="59">
        <f>+'Ark1'!L2684</f>
        <v>11</v>
      </c>
      <c r="D14" s="96" t="str">
        <f>VLOOKUP(C14,RNR!$I$3:$J$12,2)</f>
        <v>U</v>
      </c>
      <c r="E14" s="59">
        <f>+'Ark1'!Q2684</f>
        <v>146</v>
      </c>
      <c r="F14" s="261">
        <f>+'Ark1'!R2684</f>
        <v>440</v>
      </c>
      <c r="G14" s="261">
        <f>+IF(F14=0,"",'Ark1'!S2684)</f>
        <v>440</v>
      </c>
      <c r="H14" s="96">
        <f>+IF(F14=0,"",'Ark1'!T2684)</f>
        <v>6.7702723495922452</v>
      </c>
      <c r="I14" s="96">
        <f t="shared" si="1"/>
        <v>-1.7648673625161404</v>
      </c>
      <c r="J14" s="96">
        <f>+IF(F14=0,"",'Ark1'!U2684)</f>
        <v>8.3433328220476781</v>
      </c>
      <c r="K14" s="60">
        <f>+IF(F14=0,"",'Ark1'!W2684)</f>
        <v>52.804545454545448</v>
      </c>
      <c r="L14" s="96">
        <f t="shared" si="2"/>
        <v>9.7402597400986224E-4</v>
      </c>
      <c r="M14" s="96">
        <f>+IF(F14=0,"",'Ark1'!Y2684)</f>
        <v>169.73545454545453</v>
      </c>
      <c r="N14" s="96">
        <f t="shared" si="3"/>
        <v>-0.27307720057743268</v>
      </c>
      <c r="O14" s="96">
        <f>+IF(F14=0,"",'Ark1'!AA2684)</f>
        <v>27.470528294763032</v>
      </c>
      <c r="P14" s="96">
        <f>+IF(F14=0,"",'Ark1'!AB2684)</f>
        <v>1.2996423538550537</v>
      </c>
      <c r="Q14" s="75">
        <f>+IF(F14=0,"",'Ark1'!AC2684)</f>
        <v>-20.671514811155436</v>
      </c>
      <c r="R14" s="75">
        <f t="shared" si="0"/>
        <v>3.0136986301369864</v>
      </c>
      <c r="S14" s="39"/>
      <c r="T14" s="4"/>
      <c r="U14" s="52"/>
      <c r="V14" s="11"/>
      <c r="W14" s="5"/>
      <c r="X14"/>
      <c r="Y14" s="2"/>
      <c r="Z14" s="2"/>
      <c r="AA14" s="4"/>
      <c r="AB14" s="4"/>
      <c r="AC14" s="4"/>
    </row>
    <row r="15" spans="1:32" ht="15.6">
      <c r="A15" s="39"/>
      <c r="B15" s="59">
        <f>+'Ark1'!C2685</f>
        <v>2024</v>
      </c>
      <c r="C15" s="59">
        <f>+'Ark1'!L2685</f>
        <v>14</v>
      </c>
      <c r="D15" s="96" t="str">
        <f>VLOOKUP(C15,RNR!$I$3:$J$12,2)</f>
        <v>E</v>
      </c>
      <c r="E15" s="59">
        <f>+'Ark1'!Q2685</f>
        <v>208</v>
      </c>
      <c r="F15" s="261">
        <f>+'Ark1'!R2685</f>
        <v>2011</v>
      </c>
      <c r="G15" s="261">
        <f>+IF(F15=0,"",'Ark1'!S2685)</f>
        <v>2011</v>
      </c>
      <c r="H15" s="96">
        <f>+IF(F15=0,"",'Ark1'!T2685)</f>
        <v>30.943222034159096</v>
      </c>
      <c r="I15" s="96">
        <f t="shared" si="1"/>
        <v>2.6959739393242081</v>
      </c>
      <c r="J15" s="96">
        <f>+IF(F15=0,"",'Ark1'!U2685)</f>
        <v>33.117390552938097</v>
      </c>
      <c r="K15" s="60">
        <f>+IF(F15=0,"",'Ark1'!W2685)</f>
        <v>57.518647439085008</v>
      </c>
      <c r="L15" s="96">
        <f t="shared" si="2"/>
        <v>0.11936686354545145</v>
      </c>
      <c r="M15" s="96">
        <f>+IF(F15=0,"",'Ark1'!Y2685)</f>
        <v>147.41093983092981</v>
      </c>
      <c r="N15" s="96">
        <f t="shared" si="3"/>
        <v>0.81651537049819467</v>
      </c>
      <c r="O15" s="96">
        <f>+IF(F15=0,"",'Ark1'!AA2685)</f>
        <v>26.785889723441375</v>
      </c>
      <c r="P15" s="96">
        <f>+IF(F15=0,"",'Ark1'!AB2685)</f>
        <v>1.1888029575678631</v>
      </c>
      <c r="Q15" s="75">
        <f>+IF(F15=0,"",'Ark1'!AC2685)</f>
        <v>-27.821777134144327</v>
      </c>
      <c r="R15" s="75">
        <f t="shared" si="0"/>
        <v>9.6682692307692299</v>
      </c>
      <c r="S15" s="39"/>
      <c r="T15" s="4"/>
      <c r="U15" s="52"/>
      <c r="V15" s="1"/>
      <c r="W15" s="5"/>
      <c r="X15"/>
    </row>
    <row r="16" spans="1:32" ht="15.6">
      <c r="A16" s="39"/>
      <c r="B16" s="59">
        <f>+'Ark1'!C2686</f>
        <v>2024</v>
      </c>
      <c r="C16" s="59">
        <f>+'Ark1'!L2686</f>
        <v>17</v>
      </c>
      <c r="D16" s="96" t="str">
        <f>VLOOKUP(C16,RNR!$I$3:$J$12,2)</f>
        <v>S</v>
      </c>
      <c r="E16" s="59">
        <f>+'Ark1'!Q2686</f>
        <v>223</v>
      </c>
      <c r="F16" s="261">
        <f>+'Ark1'!R2686</f>
        <v>3893</v>
      </c>
      <c r="G16" s="261">
        <f>+IF(F16=0,"",'Ark1'!S2686)</f>
        <v>3891</v>
      </c>
      <c r="H16" s="96">
        <f>+IF(F16=0,"",'Ark1'!T2686)</f>
        <v>59.901523311278638</v>
      </c>
      <c r="I16" s="96">
        <f t="shared" si="1"/>
        <v>-0.82667313241315554</v>
      </c>
      <c r="J16" s="96">
        <f>+IF(F16=0,"",'Ark1'!U2686)</f>
        <v>55.21271736110468</v>
      </c>
      <c r="K16" s="60">
        <f>+IF(F16=0,"",'Ark1'!W2686)</f>
        <v>62.536108969416603</v>
      </c>
      <c r="L16" s="96">
        <f t="shared" si="2"/>
        <v>-7.9618861035157806E-2</v>
      </c>
      <c r="M16" s="96">
        <f>+IF(F16=0,"",'Ark1'!Y2686)</f>
        <v>126.95224762394044</v>
      </c>
      <c r="N16" s="96">
        <f t="shared" si="3"/>
        <v>-0.90335750712496576</v>
      </c>
      <c r="O16" s="96">
        <f>+IF(F16=0,"",'Ark1'!AA2686)</f>
        <v>24.477854283536715</v>
      </c>
      <c r="P16" s="96">
        <f>+IF(F16=0,"",'Ark1'!AB2686)</f>
        <v>1.8370859486642936</v>
      </c>
      <c r="Q16" s="75">
        <f>+IF(F16=0,"",'Ark1'!AC2686)</f>
        <v>-31.485826562078977</v>
      </c>
      <c r="R16" s="75">
        <f t="shared" si="0"/>
        <v>17.457399103139014</v>
      </c>
      <c r="S16" s="39"/>
      <c r="T16" s="4"/>
      <c r="U16" s="52"/>
      <c r="V16" s="1"/>
      <c r="W16" s="5"/>
      <c r="X16"/>
    </row>
    <row r="17" spans="1:29" s="278" customFormat="1" ht="10.050000000000001" customHeight="1">
      <c r="A17" s="39"/>
      <c r="B17" s="39"/>
      <c r="C17" s="39"/>
      <c r="D17" s="39"/>
      <c r="E17" s="39"/>
      <c r="F17" s="259"/>
      <c r="G17" s="25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4"/>
      <c r="U17" s="52"/>
      <c r="V17" s="1"/>
      <c r="W17" s="5"/>
    </row>
    <row r="18" spans="1:29" s="278" customFormat="1" ht="15.6">
      <c r="A18" s="39"/>
      <c r="B18" s="59">
        <f>+'Ark1'!C2687</f>
        <v>2024</v>
      </c>
      <c r="C18" s="59">
        <f>+'Ark1'!L2687</f>
        <v>75</v>
      </c>
      <c r="D18" s="96" t="str">
        <f>VLOOKUP(C18,RNR!$I$3:$J$12,2)</f>
        <v>Krepert fjøs</v>
      </c>
      <c r="E18" s="59">
        <f>+'Ark1'!Q2687</f>
        <v>1</v>
      </c>
      <c r="F18" s="261">
        <f>+'Ark1'!R2687</f>
        <v>1</v>
      </c>
      <c r="G18" s="261">
        <f>+IF(F18=0,"",'Ark1'!S2687)</f>
        <v>1</v>
      </c>
      <c r="H18" s="96">
        <f>+IF(F18=0,"",'Ark1'!T2687)</f>
        <v>1.5386982612709653E-2</v>
      </c>
      <c r="I18" s="96">
        <f>+IF(F18=0,"",H18-H33)</f>
        <v>1.5386982612709653E-2</v>
      </c>
      <c r="J18" s="96">
        <f>+IF(F18=0,"",'Ark1'!U2687)</f>
        <v>1.7405310585925541E-2</v>
      </c>
      <c r="K18" s="60">
        <f>+IF(F18=0,"",'Ark1'!W2687)</f>
        <v>60</v>
      </c>
      <c r="L18" s="96">
        <f>+IF(F18=0,"",K18-K33)</f>
        <v>60</v>
      </c>
      <c r="M18" s="96">
        <f>+IF(F18=0,"",'Ark1'!Y2687)</f>
        <v>155.80000000000001</v>
      </c>
      <c r="N18" s="96">
        <f>+IF(F18=0,"",M18-M33)</f>
        <v>155.80000000000001</v>
      </c>
      <c r="O18" s="96">
        <f>+IF(F18=0,"",'Ark1'!AA2687)</f>
        <v>0</v>
      </c>
      <c r="P18" s="96">
        <f>+IF(F18=0,"",'Ark1'!AB2687)</f>
        <v>0</v>
      </c>
      <c r="Q18" s="75">
        <f>+IF(F18=0,"",'Ark1'!AC2687)</f>
        <v>0</v>
      </c>
      <c r="R18" s="75">
        <f t="shared" ref="R18:R20" si="4">+IF(F18=0,"",F18/E18)</f>
        <v>1</v>
      </c>
      <c r="S18" s="39"/>
      <c r="T18" s="4"/>
      <c r="U18" s="52"/>
      <c r="V18" s="1"/>
      <c r="W18" s="5"/>
    </row>
    <row r="19" spans="1:29" s="278" customFormat="1" ht="15.6">
      <c r="A19" s="39"/>
      <c r="B19" s="59">
        <f>+'Ark1'!C2688</f>
        <v>2024</v>
      </c>
      <c r="C19" s="59">
        <f>+'Ark1'!L2688</f>
        <v>76</v>
      </c>
      <c r="D19" s="96" t="str">
        <f>VLOOKUP(C19,RNR!$I$3:$J$12,2)</f>
        <v>Krepert transport</v>
      </c>
      <c r="E19" s="59">
        <f>+'Ark1'!Q2688</f>
        <v>0</v>
      </c>
      <c r="F19" s="261">
        <f>+'Ark1'!R2688</f>
        <v>0</v>
      </c>
      <c r="G19" s="261" t="str">
        <f>+IF(F19=0,"",'Ark1'!S2688)</f>
        <v/>
      </c>
      <c r="H19" s="96" t="str">
        <f>+IF(F19=0,"",'Ark1'!T2688)</f>
        <v/>
      </c>
      <c r="I19" s="96" t="str">
        <f>+IF(F19=0,"",H19-H34)</f>
        <v/>
      </c>
      <c r="J19" s="96" t="str">
        <f>+IF(F19=0,"",'Ark1'!U2688)</f>
        <v/>
      </c>
      <c r="K19" s="60" t="str">
        <f>+IF(F19=0,"",'Ark1'!W2688)</f>
        <v/>
      </c>
      <c r="L19" s="96" t="str">
        <f>+IF(F19=0,"",K19-K34)</f>
        <v/>
      </c>
      <c r="M19" s="96" t="str">
        <f>+IF(F19=0,"",'Ark1'!Y2688)</f>
        <v/>
      </c>
      <c r="N19" s="96" t="str">
        <f>+IF(F19=0,"",M19-M34)</f>
        <v/>
      </c>
      <c r="O19" s="96" t="str">
        <f>+IF(F19=0,"",'Ark1'!AA2688)</f>
        <v/>
      </c>
      <c r="P19" s="96" t="str">
        <f>+IF(F19=0,"",'Ark1'!AB2688)</f>
        <v/>
      </c>
      <c r="Q19" s="75" t="str">
        <f>+IF(F19=0,"",'Ark1'!AC2688)</f>
        <v/>
      </c>
      <c r="R19" s="75" t="str">
        <f t="shared" si="4"/>
        <v/>
      </c>
      <c r="S19" s="39"/>
      <c r="T19" s="4"/>
      <c r="U19" s="52"/>
      <c r="V19" s="1"/>
      <c r="W19" s="5"/>
    </row>
    <row r="20" spans="1:29" s="277" customFormat="1" ht="15.6">
      <c r="A20" s="39"/>
      <c r="B20" s="59">
        <f>+'Ark1'!C2689</f>
        <v>2024</v>
      </c>
      <c r="C20" s="59">
        <f>+'Ark1'!L2689</f>
        <v>99</v>
      </c>
      <c r="D20" s="96" t="str">
        <f>VLOOKUP(C20,RNR!$I$3:$J$12,2)</f>
        <v>Kasserte</v>
      </c>
      <c r="E20" s="59">
        <f>+'Ark1'!Q2689</f>
        <v>10</v>
      </c>
      <c r="F20" s="261">
        <f>+'Ark1'!R2689</f>
        <v>11</v>
      </c>
      <c r="G20" s="261">
        <f>+IF(F20=0,"",'Ark1'!S2689)</f>
        <v>2</v>
      </c>
      <c r="H20" s="96">
        <f>+IF(F20=0,"",'Ark1'!T2689)</f>
        <v>0.16925680873980603</v>
      </c>
      <c r="I20" s="96">
        <f>+IF(F20=0,"",H20-H35)</f>
        <v>0.12436678928746424</v>
      </c>
      <c r="J20" s="96">
        <f>+IF(F20=0,"",'Ark1'!U2689)</f>
        <v>4.5781105764520429E-2</v>
      </c>
      <c r="K20" s="60">
        <f>+IF(F20=0,"",'Ark1'!W2689)</f>
        <v>56</v>
      </c>
      <c r="L20" s="96">
        <f>+IF(F20=0,"",K20-K35)</f>
        <v>12</v>
      </c>
      <c r="M20" s="96">
        <f>+IF(F20=0,"",'Ark1'!Y2689)</f>
        <v>37.254545454545458</v>
      </c>
      <c r="N20" s="96">
        <f>+IF(F20=0,"",M20-M35)</f>
        <v>-86.51212121212123</v>
      </c>
      <c r="O20" s="96">
        <f>+IF(F20=0,"",'Ark1'!AA2689)</f>
        <v>14</v>
      </c>
      <c r="P20" s="96">
        <f>+IF(F20=0,"",'Ark1'!AB2689)</f>
        <v>3</v>
      </c>
      <c r="Q20" s="75">
        <f>+IF(F20=0,"",'Ark1'!AC2689)</f>
        <v>-99.999999999995694</v>
      </c>
      <c r="R20" s="75">
        <f t="shared" si="4"/>
        <v>1.1000000000000001</v>
      </c>
      <c r="S20" s="39"/>
      <c r="T20" s="4"/>
      <c r="U20" s="52"/>
      <c r="V20" s="1"/>
      <c r="W20" s="5"/>
    </row>
    <row r="21" spans="1:29" ht="15.6">
      <c r="A21" s="39"/>
      <c r="B21" s="39"/>
      <c r="C21" s="39"/>
      <c r="D21" s="39"/>
      <c r="E21" s="39"/>
      <c r="F21" s="259"/>
      <c r="G21" s="25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4"/>
      <c r="U21" s="52"/>
      <c r="V21" s="1"/>
      <c r="W21" s="5"/>
      <c r="X21"/>
    </row>
    <row r="22" spans="1:29" ht="15.6">
      <c r="A22" s="39"/>
      <c r="B22" s="3">
        <f>+'Ark1'!C2690</f>
        <v>2023</v>
      </c>
      <c r="C22" s="3">
        <f>+'Ark1'!L2690</f>
        <v>1</v>
      </c>
      <c r="D22" s="96" t="str">
        <f>VLOOKUP(C22,RNR!$I$3:$J$12,2)</f>
        <v>P-</v>
      </c>
      <c r="E22" s="3">
        <f>+'Ark1'!Q2690</f>
        <v>0</v>
      </c>
      <c r="F22" s="270">
        <f>+'Ark1'!R2690</f>
        <v>0</v>
      </c>
      <c r="G22" s="270">
        <f>+'Ark1'!S2690</f>
        <v>0</v>
      </c>
      <c r="H22" s="52">
        <f>+'Ark1'!T2690</f>
        <v>0</v>
      </c>
      <c r="I22" s="39"/>
      <c r="J22" s="52">
        <f>+'Ark1'!U2690</f>
        <v>0</v>
      </c>
      <c r="K22" s="11">
        <f>+'Ark1'!W2690</f>
        <v>0</v>
      </c>
      <c r="L22" s="39"/>
      <c r="M22" s="52">
        <f>+'Ark1'!Y2690</f>
        <v>0</v>
      </c>
      <c r="N22" s="39"/>
      <c r="O22" s="52">
        <f>+'Ark1'!AA2690</f>
        <v>0</v>
      </c>
      <c r="P22" s="52">
        <f>+'Ark1'!AB2690</f>
        <v>0</v>
      </c>
      <c r="Q22" s="14">
        <f>+'Ark1'!AC2690</f>
        <v>0</v>
      </c>
      <c r="R22" s="14" t="e">
        <f>+F22/E22</f>
        <v>#DIV/0!</v>
      </c>
      <c r="S22" s="39"/>
      <c r="T22" s="4"/>
      <c r="U22" s="52"/>
      <c r="V22" s="1"/>
      <c r="W22" s="5"/>
      <c r="X22"/>
      <c r="Y22" s="2"/>
      <c r="Z22" s="2"/>
      <c r="AA22" s="2"/>
    </row>
    <row r="23" spans="1:29" ht="15.6">
      <c r="A23" s="39"/>
      <c r="B23">
        <f>+'Ark1'!C2691</f>
        <v>2023</v>
      </c>
      <c r="C23">
        <f>+'Ark1'!L2691</f>
        <v>2</v>
      </c>
      <c r="D23" s="96" t="str">
        <f>VLOOKUP(C23,RNR!$I$3:$J$12,2)</f>
        <v>P</v>
      </c>
      <c r="E23">
        <f>+'Ark1'!Q2691</f>
        <v>1</v>
      </c>
      <c r="F23" s="279">
        <f>+'Ark1'!R2691</f>
        <v>2</v>
      </c>
      <c r="G23" s="279">
        <f>+'Ark1'!S2691</f>
        <v>2</v>
      </c>
      <c r="H23" s="94">
        <f>+'Ark1'!T2691</f>
        <v>3.3869602032176122E-2</v>
      </c>
      <c r="I23" s="39"/>
      <c r="J23" s="94">
        <f>+'Ark1'!U2691</f>
        <v>6.0155394062677295E-2</v>
      </c>
      <c r="K23" s="1">
        <f>+'Ark1'!W2691</f>
        <v>39</v>
      </c>
      <c r="L23" s="39"/>
      <c r="M23" s="94">
        <f>+'Ark1'!Y2691</f>
        <v>244.8</v>
      </c>
      <c r="N23" s="39"/>
      <c r="O23" s="94">
        <f>+'Ark1'!AA2691</f>
        <v>9</v>
      </c>
      <c r="P23" s="94">
        <f>+'Ark1'!AB2691</f>
        <v>0</v>
      </c>
      <c r="Q23" s="9">
        <f>+'Ark1'!AC2691</f>
        <v>0</v>
      </c>
      <c r="R23" s="9">
        <f t="shared" ref="R23:R95" si="5">+F23/E23</f>
        <v>2</v>
      </c>
      <c r="S23" s="39"/>
      <c r="T23" s="4"/>
      <c r="U23" s="52"/>
      <c r="V23" s="1"/>
      <c r="W23" s="5"/>
      <c r="X23"/>
      <c r="Y23" s="2"/>
      <c r="Z23" s="2"/>
      <c r="AA23" s="2"/>
    </row>
    <row r="24" spans="1:29" ht="15.6">
      <c r="A24" s="39"/>
      <c r="B24">
        <f>+'Ark1'!C2692</f>
        <v>2023</v>
      </c>
      <c r="C24">
        <f>+'Ark1'!L2692</f>
        <v>5</v>
      </c>
      <c r="D24" s="96" t="str">
        <f>VLOOKUP(C24,RNR!$I$3:$J$12,2)</f>
        <v>O</v>
      </c>
      <c r="E24">
        <f>+'Ark1'!Q2692</f>
        <v>10</v>
      </c>
      <c r="F24" s="279">
        <f>+'Ark1'!R2692</f>
        <v>10</v>
      </c>
      <c r="G24" s="279">
        <f>+'Ark1'!S2692</f>
        <v>9</v>
      </c>
      <c r="H24" s="94">
        <f>+'Ark1'!T2692</f>
        <v>0.16934801016088061</v>
      </c>
      <c r="I24" s="39"/>
      <c r="J24" s="94">
        <f>+'Ark1'!U2692</f>
        <v>0.22976018565605921</v>
      </c>
      <c r="K24" s="1">
        <f>+'Ark1'!W2692</f>
        <v>42.666666666666657</v>
      </c>
      <c r="L24" s="39"/>
      <c r="M24" s="94">
        <f>+'Ark1'!Y2692</f>
        <v>187</v>
      </c>
      <c r="N24" s="39"/>
      <c r="O24" s="94">
        <f>+'Ark1'!AA2692</f>
        <v>32.213102157620504</v>
      </c>
      <c r="P24" s="94">
        <f>+'Ark1'!AB2692</f>
        <v>1.1547005383792519</v>
      </c>
      <c r="Q24" s="9">
        <f>+'Ark1'!AC2692</f>
        <v>6.2232082612785362</v>
      </c>
      <c r="R24" s="9">
        <f t="shared" si="5"/>
        <v>1</v>
      </c>
      <c r="S24" s="39"/>
      <c r="T24" s="4"/>
      <c r="U24" s="52"/>
      <c r="V24" s="1"/>
      <c r="W24" s="5"/>
      <c r="X24"/>
      <c r="Y24" s="2"/>
      <c r="Z24" s="2"/>
      <c r="AA24" s="2"/>
    </row>
    <row r="25" spans="1:29" ht="15.6">
      <c r="A25" s="39"/>
      <c r="B25">
        <f>+'Ark1'!C2693</f>
        <v>2023</v>
      </c>
      <c r="C25">
        <f>+'Ark1'!L2693</f>
        <v>8</v>
      </c>
      <c r="D25" s="96" t="str">
        <f>VLOOKUP(C25,RNR!$I$3:$J$12,2)</f>
        <v>R</v>
      </c>
      <c r="E25">
        <f>+'Ark1'!Q2693</f>
        <v>65</v>
      </c>
      <c r="F25" s="279">
        <f>+'Ark1'!R2693</f>
        <v>115</v>
      </c>
      <c r="G25" s="279">
        <f>+'Ark1'!S2693</f>
        <v>115</v>
      </c>
      <c r="H25" s="94">
        <f>+'Ark1'!T2693</f>
        <v>1.9475021168501272</v>
      </c>
      <c r="I25" s="39"/>
      <c r="J25" s="94">
        <f>+'Ark1'!U2693</f>
        <v>2.691167539284383</v>
      </c>
      <c r="K25" s="1">
        <f>+'Ark1'!W2693</f>
        <v>47.782608695652179</v>
      </c>
      <c r="L25" s="39"/>
      <c r="M25" s="94">
        <f>+'Ark1'!Y2693</f>
        <v>190.46260869565219</v>
      </c>
      <c r="N25" s="39"/>
      <c r="O25" s="94">
        <f>+'Ark1'!AA2693</f>
        <v>31.077651584013196</v>
      </c>
      <c r="P25" s="94">
        <f>+'Ark1'!AB2693</f>
        <v>1.31070912566375</v>
      </c>
      <c r="Q25" s="9">
        <f>+'Ark1'!AC2693</f>
        <v>-14.158424760745312</v>
      </c>
      <c r="R25" s="9">
        <f t="shared" si="5"/>
        <v>1.7692307692307692</v>
      </c>
      <c r="S25" s="39"/>
      <c r="T25" s="4"/>
      <c r="U25" s="52"/>
      <c r="V25" s="1"/>
      <c r="W25" s="5"/>
      <c r="X25"/>
      <c r="Y25" s="2"/>
      <c r="Z25" s="2"/>
      <c r="AA25" s="2"/>
    </row>
    <row r="26" spans="1:29" s="278" customFormat="1" ht="15.6">
      <c r="A26" s="39"/>
      <c r="B26" s="278">
        <f>+'Ark1'!C2694</f>
        <v>2023</v>
      </c>
      <c r="C26" s="278">
        <f>+'Ark1'!L2694</f>
        <v>11</v>
      </c>
      <c r="D26" s="96" t="str">
        <f>VLOOKUP(C26,RNR!$I$3:$J$12,2)</f>
        <v>U</v>
      </c>
      <c r="E26" s="278">
        <f>+'Ark1'!Q2694</f>
        <v>144</v>
      </c>
      <c r="F26" s="279">
        <f>+'Ark1'!R2694</f>
        <v>504</v>
      </c>
      <c r="G26" s="279">
        <f>+'Ark1'!S2694</f>
        <v>504</v>
      </c>
      <c r="H26" s="94">
        <f>+'Ark1'!T2694</f>
        <v>8.5351397121083856</v>
      </c>
      <c r="I26" s="39"/>
      <c r="J26" s="94">
        <f>+'Ark1'!U2694</f>
        <v>10.527722286529139</v>
      </c>
      <c r="K26" s="1">
        <f>+'Ark1'!W2694</f>
        <v>52.803571428571438</v>
      </c>
      <c r="L26" s="39"/>
      <c r="M26" s="94">
        <f>+'Ark1'!Y2694</f>
        <v>170.00853174603196</v>
      </c>
      <c r="N26" s="39"/>
      <c r="O26" s="94">
        <f>+'Ark1'!AA2694</f>
        <v>26.988355561971897</v>
      </c>
      <c r="P26" s="94">
        <f>+'Ark1'!AB2694</f>
        <v>1.3359747433012723</v>
      </c>
      <c r="Q26" s="9">
        <f>+'Ark1'!AC2694</f>
        <v>-23.940295624402271</v>
      </c>
      <c r="R26" s="9">
        <f t="shared" ref="R26:R32" si="6">+F26/E26</f>
        <v>3.5</v>
      </c>
      <c r="S26" s="39"/>
      <c r="T26" s="4"/>
      <c r="U26" s="52"/>
      <c r="V26" s="1"/>
      <c r="W26" s="5"/>
      <c r="Y26" s="2"/>
      <c r="Z26" s="2"/>
      <c r="AA26" s="2"/>
    </row>
    <row r="27" spans="1:29" s="278" customFormat="1" ht="15.6">
      <c r="A27" s="39"/>
      <c r="B27" s="278">
        <f>+'Ark1'!C2695</f>
        <v>2023</v>
      </c>
      <c r="C27" s="278">
        <f>+'Ark1'!L2695</f>
        <v>14</v>
      </c>
      <c r="D27" s="96" t="str">
        <f>VLOOKUP(C27,RNR!$I$3:$J$12,2)</f>
        <v>E</v>
      </c>
      <c r="E27" s="278">
        <f>+'Ark1'!Q2695</f>
        <v>214</v>
      </c>
      <c r="F27" s="279">
        <f>+'Ark1'!R2695</f>
        <v>1668</v>
      </c>
      <c r="G27" s="279">
        <f>+'Ark1'!S2695</f>
        <v>1668</v>
      </c>
      <c r="H27" s="94">
        <f>+'Ark1'!T2695</f>
        <v>28.247248094834887</v>
      </c>
      <c r="I27" s="39"/>
      <c r="J27" s="94">
        <f>+'Ark1'!U2695</f>
        <v>30.043233003490229</v>
      </c>
      <c r="K27" s="1">
        <f>+'Ark1'!W2695</f>
        <v>57.399280575539557</v>
      </c>
      <c r="L27" s="39"/>
      <c r="M27" s="94">
        <f>+'Ark1'!Y2695</f>
        <v>146.59442446043161</v>
      </c>
      <c r="N27" s="39"/>
      <c r="O27" s="94">
        <f>+'Ark1'!AA2695</f>
        <v>26.643543836096711</v>
      </c>
      <c r="P27" s="94">
        <f>+'Ark1'!AB2695</f>
        <v>1.25903905362115</v>
      </c>
      <c r="Q27" s="9">
        <f>+'Ark1'!AC2695</f>
        <v>-21.085342728683031</v>
      </c>
      <c r="R27" s="9">
        <f t="shared" si="6"/>
        <v>7.7943925233644862</v>
      </c>
      <c r="S27" s="39"/>
      <c r="T27" s="4"/>
      <c r="U27" s="52"/>
      <c r="V27" s="1"/>
      <c r="W27" s="5"/>
      <c r="Y27" s="2"/>
      <c r="Z27" s="2"/>
      <c r="AA27" s="2"/>
    </row>
    <row r="28" spans="1:29" s="278" customFormat="1" ht="15.6">
      <c r="A28" s="39"/>
      <c r="B28" s="278">
        <f>+'Ark1'!C2696</f>
        <v>2023</v>
      </c>
      <c r="C28" s="278">
        <f>+'Ark1'!L2696</f>
        <v>17</v>
      </c>
      <c r="D28" s="96" t="str">
        <f>VLOOKUP(C28,RNR!$I$3:$J$12,2)</f>
        <v>S</v>
      </c>
      <c r="E28" s="278">
        <f>+'Ark1'!Q2696</f>
        <v>232</v>
      </c>
      <c r="F28" s="279">
        <f>+'Ark1'!R2696</f>
        <v>3586</v>
      </c>
      <c r="G28" s="279">
        <f>+'Ark1'!S2696</f>
        <v>3586</v>
      </c>
      <c r="H28" s="94">
        <f>+'Ark1'!T2696</f>
        <v>60.728196443691793</v>
      </c>
      <c r="I28" s="39"/>
      <c r="J28" s="94">
        <f>+'Ark1'!U2696</f>
        <v>56.333044638226639</v>
      </c>
      <c r="K28" s="1">
        <f>+'Ark1'!W2696</f>
        <v>62.61572783045176</v>
      </c>
      <c r="L28" s="39"/>
      <c r="M28" s="94">
        <f>+'Ark1'!Y2696</f>
        <v>127.8556051310654</v>
      </c>
      <c r="N28" s="39"/>
      <c r="O28" s="94">
        <f>+'Ark1'!AA2696</f>
        <v>24.205453518076901</v>
      </c>
      <c r="P28" s="94">
        <f>+'Ark1'!AB2696</f>
        <v>1.7441219063774123</v>
      </c>
      <c r="Q28" s="9">
        <f>+'Ark1'!AC2696</f>
        <v>-34.001190249587317</v>
      </c>
      <c r="R28" s="9">
        <f t="shared" si="6"/>
        <v>15.456896551724139</v>
      </c>
      <c r="S28" s="39"/>
      <c r="T28" s="4"/>
      <c r="U28" s="52"/>
      <c r="V28" s="1"/>
      <c r="W28" s="5"/>
      <c r="Y28" s="2"/>
      <c r="Z28" s="2"/>
      <c r="AA28" s="2"/>
    </row>
    <row r="29" spans="1:29" s="278" customFormat="1" ht="10.050000000000001" customHeight="1">
      <c r="A29" s="39"/>
      <c r="B29" s="39"/>
      <c r="C29" s="39"/>
      <c r="D29" s="39"/>
      <c r="E29" s="39"/>
      <c r="F29" s="259"/>
      <c r="G29" s="25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4"/>
      <c r="U29" s="52"/>
      <c r="V29" s="1"/>
      <c r="W29" s="5"/>
      <c r="Y29" s="2"/>
      <c r="Z29" s="2"/>
      <c r="AA29" s="2"/>
    </row>
    <row r="30" spans="1:29" ht="15.6">
      <c r="A30" s="39"/>
      <c r="B30" s="278">
        <f>+'Ark1'!C2697</f>
        <v>2023</v>
      </c>
      <c r="C30" s="278">
        <f>+'Ark1'!L2697</f>
        <v>75</v>
      </c>
      <c r="D30" s="96" t="str">
        <f>VLOOKUP(C30,RNR!$I$3:$J$12,2)</f>
        <v>Krepert fjøs</v>
      </c>
      <c r="E30" s="278">
        <f>+'Ark1'!Q2697</f>
        <v>1</v>
      </c>
      <c r="F30" s="279">
        <f>+'Ark1'!R2697</f>
        <v>1</v>
      </c>
      <c r="G30" s="279">
        <f>+'Ark1'!S2697</f>
        <v>1</v>
      </c>
      <c r="H30" s="94">
        <f>+'Ark1'!T2697</f>
        <v>1.6934801016088061E-2</v>
      </c>
      <c r="I30" s="39"/>
      <c r="J30" s="94">
        <f>+'Ark1'!U2697</f>
        <v>2.2251106749899628E-2</v>
      </c>
      <c r="K30" s="1">
        <f>+'Ark1'!W2697</f>
        <v>60</v>
      </c>
      <c r="L30" s="39"/>
      <c r="M30" s="94">
        <f>+'Ark1'!Y2697</f>
        <v>181.1</v>
      </c>
      <c r="N30" s="39"/>
      <c r="O30" s="94">
        <f>+'Ark1'!AA2697</f>
        <v>0</v>
      </c>
      <c r="P30" s="94">
        <f>+'Ark1'!AB2697</f>
        <v>0</v>
      </c>
      <c r="Q30" s="9">
        <f>+'Ark1'!AC2697</f>
        <v>0</v>
      </c>
      <c r="R30" s="9">
        <f t="shared" si="6"/>
        <v>1</v>
      </c>
      <c r="S30" s="39"/>
      <c r="T30" s="4"/>
      <c r="U30" s="52"/>
      <c r="V30" s="11"/>
      <c r="W30" s="5"/>
      <c r="X30"/>
      <c r="Y30" s="2"/>
      <c r="Z30" s="2"/>
      <c r="AA30" s="4"/>
      <c r="AB30" s="4"/>
      <c r="AC30" s="4"/>
    </row>
    <row r="31" spans="1:29" ht="15.6">
      <c r="A31" s="39"/>
      <c r="B31" s="278">
        <f>+'Ark1'!C2698</f>
        <v>2023</v>
      </c>
      <c r="C31" s="278">
        <f>+'Ark1'!L2698</f>
        <v>76</v>
      </c>
      <c r="D31" s="96" t="str">
        <f>VLOOKUP(C31,RNR!$I$3:$J$12,2)</f>
        <v>Krepert transport</v>
      </c>
      <c r="E31" s="278">
        <f>+'Ark1'!Q2698</f>
        <v>0</v>
      </c>
      <c r="F31" s="279">
        <f>+'Ark1'!R2698</f>
        <v>0</v>
      </c>
      <c r="G31" s="279">
        <f>+'Ark1'!S2698</f>
        <v>0</v>
      </c>
      <c r="H31" s="94">
        <f>+'Ark1'!T2698</f>
        <v>0</v>
      </c>
      <c r="I31" s="39"/>
      <c r="J31" s="94">
        <f>+'Ark1'!U2698</f>
        <v>0</v>
      </c>
      <c r="K31" s="1">
        <f>+'Ark1'!W2698</f>
        <v>0</v>
      </c>
      <c r="L31" s="39"/>
      <c r="M31" s="94">
        <f>+'Ark1'!Y2698</f>
        <v>0</v>
      </c>
      <c r="N31" s="39"/>
      <c r="O31" s="94">
        <f>+'Ark1'!AA2698</f>
        <v>0</v>
      </c>
      <c r="P31" s="94">
        <f>+'Ark1'!AB2698</f>
        <v>0</v>
      </c>
      <c r="Q31" s="9">
        <f>+'Ark1'!AC2698</f>
        <v>0</v>
      </c>
      <c r="R31" s="9" t="e">
        <f t="shared" si="6"/>
        <v>#DIV/0!</v>
      </c>
      <c r="S31" s="39"/>
      <c r="T31" s="4"/>
      <c r="U31" s="52"/>
      <c r="V31" s="11"/>
      <c r="W31" s="5"/>
      <c r="X31"/>
      <c r="Y31" s="1"/>
      <c r="Z31" s="1"/>
      <c r="AA31" s="9"/>
      <c r="AB31" s="9"/>
      <c r="AC31" s="9"/>
    </row>
    <row r="32" spans="1:29" ht="15.6">
      <c r="A32" s="39"/>
      <c r="B32" s="278">
        <f>+'Ark1'!C2699</f>
        <v>2023</v>
      </c>
      <c r="C32" s="278">
        <f>+'Ark1'!L2699</f>
        <v>99</v>
      </c>
      <c r="D32" s="96" t="str">
        <f>VLOOKUP(C32,RNR!$I$3:$J$12,2)</f>
        <v>Kasserte</v>
      </c>
      <c r="E32" s="278">
        <f>+'Ark1'!Q2699</f>
        <v>19</v>
      </c>
      <c r="F32" s="279">
        <f>+'Ark1'!R2699</f>
        <v>19</v>
      </c>
      <c r="G32" s="279">
        <f>+'Ark1'!S2699</f>
        <v>6</v>
      </c>
      <c r="H32" s="94">
        <f>+'Ark1'!T2699</f>
        <v>0.32176121930567309</v>
      </c>
      <c r="I32" s="39"/>
      <c r="J32" s="94">
        <f>+'Ark1'!U2699</f>
        <v>9.266584600096249E-2</v>
      </c>
      <c r="K32" s="1">
        <f>+'Ark1'!W2699</f>
        <v>61.83333333333335</v>
      </c>
      <c r="L32" s="39"/>
      <c r="M32" s="94">
        <f>+'Ark1'!Y2699</f>
        <v>39.694736842105272</v>
      </c>
      <c r="N32" s="39"/>
      <c r="O32" s="94">
        <f>+'Ark1'!AA2699</f>
        <v>19.236077216175527</v>
      </c>
      <c r="P32" s="94">
        <f>+'Ark1'!AB2699</f>
        <v>1.7716909687890503</v>
      </c>
      <c r="Q32" s="9">
        <f>+'Ark1'!AC2699</f>
        <v>-90.765799705351711</v>
      </c>
      <c r="R32" s="9">
        <f t="shared" si="6"/>
        <v>1</v>
      </c>
      <c r="S32" s="39"/>
      <c r="T32" s="4"/>
      <c r="U32" s="52"/>
      <c r="V32" s="11"/>
      <c r="W32" s="5"/>
      <c r="X32"/>
      <c r="Y32" s="1"/>
      <c r="Z32" s="1"/>
      <c r="AA32" s="9"/>
      <c r="AB32" s="9"/>
      <c r="AC32" s="9"/>
    </row>
    <row r="33" spans="1:29" ht="15.6">
      <c r="A33" s="39"/>
      <c r="B33" s="39"/>
      <c r="C33" s="39"/>
      <c r="D33" s="39"/>
      <c r="E33" s="39"/>
      <c r="F33" s="259"/>
      <c r="G33" s="25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4"/>
      <c r="U33" s="52"/>
      <c r="V33" s="11"/>
      <c r="W33" s="5"/>
      <c r="X33"/>
      <c r="Y33" s="1"/>
      <c r="Z33" s="1"/>
      <c r="AA33" s="9"/>
      <c r="AB33" s="9"/>
      <c r="AC33" s="9"/>
    </row>
    <row r="34" spans="1:29" ht="15.6">
      <c r="A34" s="39"/>
      <c r="B34" s="59">
        <f>+'Ark1'!C2700</f>
        <v>2022</v>
      </c>
      <c r="C34" s="59">
        <f>+'Ark1'!L2700</f>
        <v>1</v>
      </c>
      <c r="D34" s="96" t="str">
        <f>VLOOKUP(C34,RNR!$I$3:$J$12,2)</f>
        <v>P-</v>
      </c>
      <c r="E34" s="59">
        <f>+'Ark1'!Q2700</f>
        <v>0</v>
      </c>
      <c r="F34" s="261">
        <f>+'Ark1'!R2700</f>
        <v>0</v>
      </c>
      <c r="G34" s="261">
        <f>+'Ark1'!S2700</f>
        <v>0</v>
      </c>
      <c r="H34" s="96">
        <f>+'Ark1'!T2700</f>
        <v>0</v>
      </c>
      <c r="I34" s="96"/>
      <c r="J34" s="96">
        <f>+'Ark1'!U2700</f>
        <v>0</v>
      </c>
      <c r="K34" s="60">
        <f>+'Ark1'!W2700</f>
        <v>0</v>
      </c>
      <c r="L34" s="96"/>
      <c r="M34" s="96">
        <f>+'Ark1'!Y2700</f>
        <v>0</v>
      </c>
      <c r="N34" s="96"/>
      <c r="O34" s="96">
        <f>+'Ark1'!AA2700</f>
        <v>0</v>
      </c>
      <c r="P34" s="96">
        <f>+'Ark1'!AB2700</f>
        <v>0</v>
      </c>
      <c r="Q34" s="75">
        <f>+'Ark1'!AC2700</f>
        <v>0</v>
      </c>
      <c r="R34" s="75" t="e">
        <f t="shared" si="5"/>
        <v>#DIV/0!</v>
      </c>
      <c r="S34" s="39"/>
      <c r="T34" s="4"/>
      <c r="U34" s="52"/>
      <c r="V34" s="11"/>
      <c r="W34" s="5"/>
      <c r="X34"/>
      <c r="Y34" s="1"/>
      <c r="Z34" s="1"/>
      <c r="AA34" s="9"/>
      <c r="AB34" s="9"/>
      <c r="AC34" s="9"/>
    </row>
    <row r="35" spans="1:29" ht="15.6">
      <c r="A35" s="39"/>
      <c r="B35" s="59">
        <f>+'Ark1'!C2701</f>
        <v>2022</v>
      </c>
      <c r="C35" s="59">
        <f>+'Ark1'!L2701</f>
        <v>2</v>
      </c>
      <c r="D35" s="96" t="str">
        <f>VLOOKUP(C35,RNR!$I$3:$J$12,2)</f>
        <v>P</v>
      </c>
      <c r="E35" s="59">
        <f>+'Ark1'!Q2701</f>
        <v>3</v>
      </c>
      <c r="F35" s="261">
        <f>+'Ark1'!R2701</f>
        <v>3</v>
      </c>
      <c r="G35" s="261">
        <f>+'Ark1'!S2701</f>
        <v>2</v>
      </c>
      <c r="H35" s="96">
        <f>+'Ark1'!T2701</f>
        <v>4.4890019452341792E-2</v>
      </c>
      <c r="I35" s="96"/>
      <c r="J35" s="96">
        <f>+'Ark1'!U2701</f>
        <v>4.0765362937001573E-2</v>
      </c>
      <c r="K35" s="60">
        <f>+'Ark1'!W2701</f>
        <v>44</v>
      </c>
      <c r="L35" s="96"/>
      <c r="M35" s="96">
        <f>+'Ark1'!Y2701</f>
        <v>123.76666666666669</v>
      </c>
      <c r="N35" s="96"/>
      <c r="O35" s="96">
        <f>+'Ark1'!AA2701</f>
        <v>100.35</v>
      </c>
      <c r="P35" s="96">
        <f>+'Ark1'!AB2701</f>
        <v>5</v>
      </c>
      <c r="Q35" s="75">
        <f>+'Ark1'!AC2701</f>
        <v>-100.00000000000001</v>
      </c>
      <c r="R35" s="75">
        <f t="shared" si="5"/>
        <v>1</v>
      </c>
      <c r="S35" s="39"/>
      <c r="T35" s="4"/>
      <c r="U35" s="52"/>
      <c r="V35" s="5"/>
      <c r="W35" s="5"/>
      <c r="X35"/>
      <c r="Y35" s="1"/>
      <c r="Z35" s="1"/>
      <c r="AA35" s="9"/>
      <c r="AB35" s="9"/>
      <c r="AC35" s="9"/>
    </row>
    <row r="36" spans="1:29" ht="15.6">
      <c r="A36" s="39"/>
      <c r="B36" s="59">
        <f>+'Ark1'!C2702</f>
        <v>2022</v>
      </c>
      <c r="C36" s="59">
        <f>+'Ark1'!L2702</f>
        <v>5</v>
      </c>
      <c r="D36" s="96" t="str">
        <f>VLOOKUP(C36,RNR!$I$3:$J$12,2)</f>
        <v>O</v>
      </c>
      <c r="E36" s="59">
        <f>+'Ark1'!Q2702</f>
        <v>14</v>
      </c>
      <c r="F36" s="261">
        <f>+'Ark1'!R2702</f>
        <v>16</v>
      </c>
      <c r="G36" s="261">
        <f>+'Ark1'!S2702</f>
        <v>15</v>
      </c>
      <c r="H36" s="96">
        <f>+'Ark1'!T2702</f>
        <v>0.23941343707915605</v>
      </c>
      <c r="I36" s="96"/>
      <c r="J36" s="96">
        <f>+'Ark1'!U2702</f>
        <v>0.3535025593248019</v>
      </c>
      <c r="K36" s="60">
        <f>+'Ark1'!W2702</f>
        <v>42.066666666666677</v>
      </c>
      <c r="L36" s="96"/>
      <c r="M36" s="96">
        <f>+'Ark1'!Y2702</f>
        <v>201.23625000000001</v>
      </c>
      <c r="N36" s="96"/>
      <c r="O36" s="96">
        <f>+'Ark1'!AA2702</f>
        <v>28.822773218411793</v>
      </c>
      <c r="P36" s="96">
        <f>+'Ark1'!AB2702</f>
        <v>1.062491830033865</v>
      </c>
      <c r="Q36" s="75">
        <f>+'Ark1'!AC2702</f>
        <v>-37.237072771310622</v>
      </c>
      <c r="R36" s="75">
        <f t="shared" si="5"/>
        <v>1.1428571428571428</v>
      </c>
      <c r="S36" s="39"/>
      <c r="T36" s="4"/>
      <c r="U36" s="52"/>
      <c r="V36" s="5"/>
      <c r="W36" s="5"/>
      <c r="X36"/>
      <c r="Y36" s="1"/>
      <c r="Z36" s="1"/>
      <c r="AA36" s="9"/>
      <c r="AB36" s="9"/>
      <c r="AC36" s="9"/>
    </row>
    <row r="37" spans="1:29" ht="15.6">
      <c r="A37" s="39"/>
      <c r="B37" s="59">
        <f>+'Ark1'!C2703</f>
        <v>2022</v>
      </c>
      <c r="C37" s="59">
        <f>+'Ark1'!L2703</f>
        <v>8</v>
      </c>
      <c r="D37" s="96" t="str">
        <f>VLOOKUP(C37,RNR!$I$3:$J$12,2)</f>
        <v>R</v>
      </c>
      <c r="E37" s="59">
        <f>+'Ark1'!Q2703</f>
        <v>78</v>
      </c>
      <c r="F37" s="261">
        <f>+'Ark1'!R2703</f>
        <v>168</v>
      </c>
      <c r="G37" s="261">
        <f>+'Ark1'!S2703</f>
        <v>168</v>
      </c>
      <c r="H37" s="96">
        <f>+'Ark1'!T2703</f>
        <v>2.5138410893311391</v>
      </c>
      <c r="I37" s="96"/>
      <c r="J37" s="96">
        <f>+'Ark1'!U2703</f>
        <v>3.4132246614174759</v>
      </c>
      <c r="K37" s="60">
        <f>+'Ark1'!W2703</f>
        <v>47.535714285714278</v>
      </c>
      <c r="L37" s="96"/>
      <c r="M37" s="96">
        <f>+'Ark1'!Y2703</f>
        <v>185.05005952380952</v>
      </c>
      <c r="N37" s="96"/>
      <c r="O37" s="96">
        <f>+'Ark1'!AA2703</f>
        <v>29.18777919203707</v>
      </c>
      <c r="P37" s="96">
        <f>+'Ark1'!AB2703</f>
        <v>1.4470530691837675</v>
      </c>
      <c r="Q37" s="75">
        <f>+'Ark1'!AC2703</f>
        <v>-31.755256109507755</v>
      </c>
      <c r="R37" s="75">
        <f t="shared" si="5"/>
        <v>2.1538461538461537</v>
      </c>
      <c r="S37" s="39"/>
      <c r="T37" s="4"/>
      <c r="U37" s="52"/>
      <c r="V37" s="5"/>
      <c r="W37" s="5"/>
      <c r="X37"/>
      <c r="Y37" s="1"/>
      <c r="Z37" s="1"/>
      <c r="AA37" s="9"/>
      <c r="AB37" s="9"/>
      <c r="AC37" s="9"/>
    </row>
    <row r="38" spans="1:29" s="278" customFormat="1" ht="15.6">
      <c r="A38" s="39"/>
      <c r="B38" s="59">
        <f>+'Ark1'!C2704</f>
        <v>2022</v>
      </c>
      <c r="C38" s="59">
        <f>+'Ark1'!L2704</f>
        <v>11</v>
      </c>
      <c r="D38" s="96" t="str">
        <f>VLOOKUP(C38,RNR!$I$3:$J$12,2)</f>
        <v>U</v>
      </c>
      <c r="E38" s="59">
        <f>+'Ark1'!Q2704</f>
        <v>164</v>
      </c>
      <c r="F38" s="261">
        <f>+'Ark1'!R2704</f>
        <v>564</v>
      </c>
      <c r="G38" s="261">
        <f>+'Ark1'!S2704</f>
        <v>564</v>
      </c>
      <c r="H38" s="96">
        <f>+'Ark1'!T2704</f>
        <v>8.4393236570402514</v>
      </c>
      <c r="I38" s="96"/>
      <c r="J38" s="96">
        <f>+'Ark1'!U2704</f>
        <v>10.189080139521414</v>
      </c>
      <c r="K38" s="60">
        <f>+'Ark1'!W2704</f>
        <v>52.585106382978715</v>
      </c>
      <c r="L38" s="96"/>
      <c r="M38" s="96">
        <f>+'Ark1'!Y2704</f>
        <v>164.54682624113477</v>
      </c>
      <c r="N38" s="96"/>
      <c r="O38" s="96">
        <f>+'Ark1'!AA2704</f>
        <v>27.014047692426015</v>
      </c>
      <c r="P38" s="96">
        <f>+'Ark1'!AB2704</f>
        <v>1.385662970608482</v>
      </c>
      <c r="Q38" s="75">
        <f>+'Ark1'!AC2704</f>
        <v>-14.242295505804149</v>
      </c>
      <c r="R38" s="75">
        <f t="shared" ref="R38:R44" si="7">+F38/E38</f>
        <v>3.4390243902439024</v>
      </c>
      <c r="S38" s="39"/>
      <c r="T38" s="4"/>
      <c r="U38" s="52"/>
      <c r="V38" s="5"/>
      <c r="W38" s="5"/>
      <c r="Y38" s="1"/>
      <c r="Z38" s="1"/>
      <c r="AA38" s="9"/>
      <c r="AB38" s="9"/>
      <c r="AC38" s="9"/>
    </row>
    <row r="39" spans="1:29" s="278" customFormat="1" ht="15.6">
      <c r="A39" s="39"/>
      <c r="B39" s="59">
        <f>+'Ark1'!C2705</f>
        <v>2022</v>
      </c>
      <c r="C39" s="59">
        <f>+'Ark1'!L2705</f>
        <v>14</v>
      </c>
      <c r="D39" s="96" t="str">
        <f>VLOOKUP(C39,RNR!$I$3:$J$12,2)</f>
        <v>E</v>
      </c>
      <c r="E39" s="59">
        <f>+'Ark1'!Q2705</f>
        <v>222</v>
      </c>
      <c r="F39" s="261">
        <f>+'Ark1'!R2705</f>
        <v>1908</v>
      </c>
      <c r="G39" s="261">
        <f>+'Ark1'!S2705</f>
        <v>1908</v>
      </c>
      <c r="H39" s="96">
        <f>+'Ark1'!T2705</f>
        <v>28.550052371689361</v>
      </c>
      <c r="I39" s="96"/>
      <c r="J39" s="96">
        <f>+'Ark1'!U2705</f>
        <v>30.487834146697303</v>
      </c>
      <c r="K39" s="60">
        <f>+'Ark1'!W2705</f>
        <v>57.37945492662476</v>
      </c>
      <c r="L39" s="96"/>
      <c r="M39" s="96">
        <f>+'Ark1'!Y2705</f>
        <v>145.53982180293499</v>
      </c>
      <c r="N39" s="96"/>
      <c r="O39" s="96">
        <f>+'Ark1'!AA2705</f>
        <v>27.156518434241679</v>
      </c>
      <c r="P39" s="96">
        <f>+'Ark1'!AB2705</f>
        <v>1.1366937401383803</v>
      </c>
      <c r="Q39" s="75">
        <f>+'Ark1'!AC2705</f>
        <v>-25.925334222062641</v>
      </c>
      <c r="R39" s="75">
        <f t="shared" si="7"/>
        <v>8.5945945945945947</v>
      </c>
      <c r="S39" s="39"/>
      <c r="T39" s="4"/>
      <c r="U39" s="52"/>
      <c r="V39" s="5"/>
      <c r="W39" s="5"/>
      <c r="Y39" s="1"/>
      <c r="Z39" s="1"/>
      <c r="AA39" s="9"/>
      <c r="AB39" s="9"/>
      <c r="AC39" s="9"/>
    </row>
    <row r="40" spans="1:29" s="278" customFormat="1" ht="15.6">
      <c r="A40" s="39"/>
      <c r="B40" s="59">
        <f>+'Ark1'!C2706</f>
        <v>2022</v>
      </c>
      <c r="C40" s="59">
        <f>+'Ark1'!L2706</f>
        <v>17</v>
      </c>
      <c r="D40" s="96" t="str">
        <f>VLOOKUP(C40,RNR!$I$3:$J$12,2)</f>
        <v>S</v>
      </c>
      <c r="E40" s="59">
        <f>+'Ark1'!Q2706</f>
        <v>237</v>
      </c>
      <c r="F40" s="261">
        <f>+'Ark1'!R2706</f>
        <v>3999</v>
      </c>
      <c r="G40" s="261">
        <f>+'Ark1'!S2706</f>
        <v>3999</v>
      </c>
      <c r="H40" s="96">
        <f>+'Ark1'!T2706</f>
        <v>59.838395929971561</v>
      </c>
      <c r="I40" s="96"/>
      <c r="J40" s="96">
        <f>+'Ark1'!U2706</f>
        <v>55.380769899057995</v>
      </c>
      <c r="K40" s="60">
        <f>+'Ark1'!W2706</f>
        <v>62.524631157789457</v>
      </c>
      <c r="L40" s="96"/>
      <c r="M40" s="96">
        <f>+'Ark1'!Y2706</f>
        <v>126.13662915728928</v>
      </c>
      <c r="N40" s="96"/>
      <c r="O40" s="96">
        <f>+'Ark1'!AA2706</f>
        <v>23.375444667292232</v>
      </c>
      <c r="P40" s="96">
        <f>+'Ark1'!AB2706</f>
        <v>1.8267909702676473</v>
      </c>
      <c r="Q40" s="75">
        <f>+'Ark1'!AC2706</f>
        <v>-33.188786377265551</v>
      </c>
      <c r="R40" s="75">
        <f t="shared" si="7"/>
        <v>16.873417721518987</v>
      </c>
      <c r="S40" s="39"/>
      <c r="T40" s="4"/>
      <c r="U40" s="52"/>
      <c r="V40" s="5"/>
      <c r="W40" s="5"/>
      <c r="Y40" s="1"/>
      <c r="Z40" s="1"/>
      <c r="AA40" s="9"/>
      <c r="AB40" s="9"/>
      <c r="AC40" s="9"/>
    </row>
    <row r="41" spans="1:29" s="278" customFormat="1" ht="10.050000000000001" customHeight="1">
      <c r="A41" s="39"/>
      <c r="B41" s="39"/>
      <c r="C41" s="39"/>
      <c r="D41" s="39"/>
      <c r="E41" s="39"/>
      <c r="F41" s="259"/>
      <c r="G41" s="25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4"/>
      <c r="U41" s="52"/>
      <c r="V41" s="1"/>
      <c r="W41" s="5"/>
      <c r="Y41" s="2"/>
      <c r="Z41" s="2"/>
      <c r="AA41" s="2"/>
    </row>
    <row r="42" spans="1:29" ht="15.6">
      <c r="A42" s="39"/>
      <c r="B42" s="59">
        <f>+'Ark1'!C2707</f>
        <v>2022</v>
      </c>
      <c r="C42" s="59">
        <f>+'Ark1'!L2707</f>
        <v>75</v>
      </c>
      <c r="D42" s="96" t="str">
        <f>VLOOKUP(C42,RNR!$I$3:$J$12,2)</f>
        <v>Krepert fjøs</v>
      </c>
      <c r="E42" s="59">
        <f>+'Ark1'!Q2707</f>
        <v>0</v>
      </c>
      <c r="F42" s="261">
        <f>+'Ark1'!R2707</f>
        <v>0</v>
      </c>
      <c r="G42" s="261">
        <f>+'Ark1'!S2707</f>
        <v>0</v>
      </c>
      <c r="H42" s="96">
        <f>+'Ark1'!T2707</f>
        <v>0</v>
      </c>
      <c r="I42" s="96"/>
      <c r="J42" s="96">
        <f>+'Ark1'!U2707</f>
        <v>0</v>
      </c>
      <c r="K42" s="60">
        <f>+'Ark1'!W2707</f>
        <v>0</v>
      </c>
      <c r="L42" s="96"/>
      <c r="M42" s="96">
        <f>+'Ark1'!Y2707</f>
        <v>0</v>
      </c>
      <c r="N42" s="96"/>
      <c r="O42" s="96">
        <f>+'Ark1'!AA2707</f>
        <v>0</v>
      </c>
      <c r="P42" s="96">
        <f>+'Ark1'!AB2707</f>
        <v>0</v>
      </c>
      <c r="Q42" s="75">
        <f>+'Ark1'!AC2707</f>
        <v>0</v>
      </c>
      <c r="R42" s="75" t="e">
        <f t="shared" si="7"/>
        <v>#DIV/0!</v>
      </c>
      <c r="S42" s="39"/>
      <c r="T42" s="4"/>
      <c r="U42" s="52"/>
      <c r="V42" s="5"/>
      <c r="W42" s="5"/>
      <c r="X42"/>
      <c r="Y42" s="1"/>
      <c r="Z42" s="1"/>
      <c r="AA42" s="9"/>
      <c r="AB42" s="9"/>
      <c r="AC42" s="9"/>
    </row>
    <row r="43" spans="1:29" ht="15.6">
      <c r="A43" s="39"/>
      <c r="B43" s="59">
        <f>+'Ark1'!C2708</f>
        <v>2022</v>
      </c>
      <c r="C43" s="59">
        <f>+'Ark1'!L2708</f>
        <v>76</v>
      </c>
      <c r="D43" s="96" t="str">
        <f>VLOOKUP(C43,RNR!$I$3:$J$12,2)</f>
        <v>Krepert transport</v>
      </c>
      <c r="E43" s="59">
        <f>+'Ark1'!Q2708</f>
        <v>0</v>
      </c>
      <c r="F43" s="261">
        <f>+'Ark1'!R2708</f>
        <v>0</v>
      </c>
      <c r="G43" s="261">
        <f>+'Ark1'!S2708</f>
        <v>0</v>
      </c>
      <c r="H43" s="96">
        <f>+'Ark1'!T2708</f>
        <v>0</v>
      </c>
      <c r="I43" s="96"/>
      <c r="J43" s="96">
        <f>+'Ark1'!U2708</f>
        <v>0</v>
      </c>
      <c r="K43" s="60">
        <f>+'Ark1'!W2708</f>
        <v>0</v>
      </c>
      <c r="L43" s="96"/>
      <c r="M43" s="96">
        <f>+'Ark1'!Y2708</f>
        <v>0</v>
      </c>
      <c r="N43" s="96"/>
      <c r="O43" s="96">
        <f>+'Ark1'!AA2708</f>
        <v>0</v>
      </c>
      <c r="P43" s="96">
        <f>+'Ark1'!AB2708</f>
        <v>0</v>
      </c>
      <c r="Q43" s="75">
        <f>+'Ark1'!AC2708</f>
        <v>0</v>
      </c>
      <c r="R43" s="75" t="e">
        <f t="shared" si="7"/>
        <v>#DIV/0!</v>
      </c>
      <c r="S43" s="39"/>
      <c r="T43" s="4"/>
      <c r="U43" s="52"/>
      <c r="V43" s="5"/>
      <c r="W43" s="5"/>
      <c r="X43"/>
      <c r="Y43" s="1"/>
      <c r="Z43" s="1"/>
      <c r="AA43" s="9"/>
      <c r="AB43" s="9"/>
      <c r="AC43" s="9"/>
    </row>
    <row r="44" spans="1:29" ht="15.6">
      <c r="A44" s="39"/>
      <c r="B44" s="59">
        <f>+'Ark1'!C2709</f>
        <v>2022</v>
      </c>
      <c r="C44" s="59">
        <f>+'Ark1'!L2709</f>
        <v>99</v>
      </c>
      <c r="D44" s="96" t="str">
        <f>VLOOKUP(C44,RNR!$I$3:$J$12,2)</f>
        <v>Kasserte</v>
      </c>
      <c r="E44" s="59">
        <f>+'Ark1'!Q2709</f>
        <v>21</v>
      </c>
      <c r="F44" s="261">
        <f>+'Ark1'!R2709</f>
        <v>25</v>
      </c>
      <c r="G44" s="261">
        <f>+'Ark1'!S2709</f>
        <v>10</v>
      </c>
      <c r="H44" s="96">
        <f>+'Ark1'!T2709</f>
        <v>0.3740834954361813</v>
      </c>
      <c r="I44" s="96"/>
      <c r="J44" s="96">
        <f>+'Ark1'!U2709</f>
        <v>0.13482323104400201</v>
      </c>
      <c r="K44" s="60">
        <f>+'Ark1'!W2709</f>
        <v>61</v>
      </c>
      <c r="L44" s="96"/>
      <c r="M44" s="96">
        <f>+'Ark1'!Y2709</f>
        <v>49.12</v>
      </c>
      <c r="N44" s="96"/>
      <c r="O44" s="96">
        <f>+'Ark1'!AA2709</f>
        <v>21.380037418115119</v>
      </c>
      <c r="P44" s="96">
        <f>+'Ark1'!AB2709</f>
        <v>4.1952353926806065</v>
      </c>
      <c r="Q44" s="75">
        <f>+'Ark1'!AC2709</f>
        <v>-57.997003141971248</v>
      </c>
      <c r="R44" s="75">
        <f t="shared" si="7"/>
        <v>1.1904761904761905</v>
      </c>
      <c r="S44" s="39"/>
      <c r="T44" s="4"/>
      <c r="U44" s="52"/>
      <c r="V44" s="5"/>
      <c r="W44" s="5"/>
      <c r="X44"/>
      <c r="Y44" s="1"/>
      <c r="Z44" s="1"/>
      <c r="AA44" s="9"/>
      <c r="AB44" s="9"/>
      <c r="AC44" s="9"/>
    </row>
    <row r="45" spans="1:29" s="278" customFormat="1" ht="15.6">
      <c r="A45" s="39"/>
      <c r="B45" s="39"/>
      <c r="C45" s="39"/>
      <c r="D45" s="39"/>
      <c r="E45" s="39"/>
      <c r="F45" s="259"/>
      <c r="G45" s="25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4"/>
      <c r="U45" s="52"/>
      <c r="V45" s="11"/>
      <c r="W45" s="5"/>
      <c r="Y45" s="1"/>
      <c r="Z45" s="1"/>
      <c r="AA45" s="9"/>
      <c r="AB45" s="9"/>
      <c r="AC45" s="9"/>
    </row>
    <row r="46" spans="1:29" ht="15.6">
      <c r="A46" s="39"/>
      <c r="B46" s="3">
        <f>+'Ark1'!C2710</f>
        <v>2021</v>
      </c>
      <c r="C46" s="3">
        <f>+'Ark1'!L2710</f>
        <v>1</v>
      </c>
      <c r="D46" s="52" t="s">
        <v>24</v>
      </c>
      <c r="E46" s="3">
        <f>+'Ark1'!Q2710</f>
        <v>10</v>
      </c>
      <c r="F46" s="270">
        <f>+'Ark1'!R2710</f>
        <v>10</v>
      </c>
      <c r="G46" s="270">
        <f>+'Ark1'!S2710</f>
        <v>0</v>
      </c>
      <c r="H46" s="52">
        <f>+'Ark1'!T2710</f>
        <v>0.15623706161833473</v>
      </c>
      <c r="I46" s="52"/>
      <c r="J46" s="52">
        <f>+'Ark1'!U2710</f>
        <v>0</v>
      </c>
      <c r="K46" s="11">
        <f>+'Ark1'!W2710</f>
        <v>0</v>
      </c>
      <c r="L46" s="52"/>
      <c r="M46" s="52">
        <f>+'Ark1'!Y2710</f>
        <v>0</v>
      </c>
      <c r="N46" s="52"/>
      <c r="O46" s="52">
        <f>+'Ark1'!AA2710</f>
        <v>0</v>
      </c>
      <c r="P46" s="52">
        <f>+'Ark1'!AB2710</f>
        <v>0</v>
      </c>
      <c r="Q46" s="14">
        <f>+'Ark1'!AC2710</f>
        <v>0</v>
      </c>
      <c r="R46" s="14">
        <f t="shared" si="5"/>
        <v>1</v>
      </c>
      <c r="S46" s="39"/>
      <c r="T46" s="4"/>
      <c r="U46" s="52"/>
      <c r="V46" s="5"/>
      <c r="W46" s="5"/>
      <c r="X46"/>
      <c r="Y46" s="11"/>
      <c r="Z46" s="11"/>
      <c r="AA46" s="9"/>
      <c r="AB46" s="9"/>
      <c r="AC46" s="9"/>
    </row>
    <row r="47" spans="1:29" ht="16.5" customHeight="1">
      <c r="A47" s="39"/>
      <c r="B47" s="3">
        <f>+'Ark1'!C2711</f>
        <v>2021</v>
      </c>
      <c r="C47" s="3">
        <f>+'Ark1'!L2711</f>
        <v>2</v>
      </c>
      <c r="D47" s="52" t="s">
        <v>25</v>
      </c>
      <c r="E47" s="3">
        <f>+'Ark1'!Q2711</f>
        <v>6</v>
      </c>
      <c r="F47" s="270">
        <f>+'Ark1'!R2711</f>
        <v>9</v>
      </c>
      <c r="G47" s="270">
        <f>+'Ark1'!S2711</f>
        <v>7</v>
      </c>
      <c r="H47" s="52">
        <f>+'Ark1'!T2711</f>
        <v>0.14061335545650128</v>
      </c>
      <c r="I47" s="52"/>
      <c r="J47" s="52">
        <f>+'Ark1'!U2711</f>
        <v>0.1546666506099002</v>
      </c>
      <c r="K47" s="11">
        <f>+'Ark1'!W2711</f>
        <v>37.285714285714278</v>
      </c>
      <c r="L47" s="52"/>
      <c r="M47" s="52">
        <f>+'Ark1'!Y2711</f>
        <v>149.55333333333331</v>
      </c>
      <c r="N47" s="52"/>
      <c r="O47" s="52">
        <f>+'Ark1'!AA2711</f>
        <v>43.020621538409031</v>
      </c>
      <c r="P47" s="52">
        <f>+'Ark1'!AB2711</f>
        <v>1.4846149779162303</v>
      </c>
      <c r="Q47" s="14">
        <f>+'Ark1'!AC2711</f>
        <v>-73.669857618904715</v>
      </c>
      <c r="R47" s="14">
        <f t="shared" si="5"/>
        <v>1.5</v>
      </c>
      <c r="S47" s="39"/>
      <c r="T47" s="4"/>
      <c r="U47" s="52"/>
      <c r="V47" s="5"/>
      <c r="W47" s="5"/>
      <c r="X47"/>
      <c r="Y47" s="11"/>
      <c r="Z47" s="11"/>
      <c r="AA47" s="9"/>
      <c r="AB47" s="9"/>
      <c r="AC47" s="9"/>
    </row>
    <row r="48" spans="1:29" ht="16.5" customHeight="1">
      <c r="A48" s="39"/>
      <c r="B48" s="3">
        <f>+'Ark1'!C2712</f>
        <v>2021</v>
      </c>
      <c r="C48" s="3">
        <f>+'Ark1'!L2712</f>
        <v>5</v>
      </c>
      <c r="D48" s="52" t="s">
        <v>361</v>
      </c>
      <c r="E48" s="3">
        <f>+'Ark1'!Q2712</f>
        <v>24</v>
      </c>
      <c r="F48" s="270">
        <f>+'Ark1'!R2712</f>
        <v>36</v>
      </c>
      <c r="G48" s="270">
        <f>+'Ark1'!S2712</f>
        <v>36</v>
      </c>
      <c r="H48" s="52">
        <f>+'Ark1'!T2712</f>
        <v>0.56245342182600511</v>
      </c>
      <c r="I48" s="52"/>
      <c r="J48" s="52">
        <f>+'Ark1'!U2712</f>
        <v>0.81887096309734508</v>
      </c>
      <c r="K48" s="11">
        <f>+'Ark1'!W2712</f>
        <v>42.611111111111114</v>
      </c>
      <c r="L48" s="52"/>
      <c r="M48" s="52">
        <f>+'Ark1'!Y2712</f>
        <v>197.94972222222225</v>
      </c>
      <c r="N48" s="52"/>
      <c r="O48" s="52">
        <f>+'Ark1'!AA2712</f>
        <v>20.060877000618756</v>
      </c>
      <c r="P48" s="52">
        <f>+'Ark1'!AB2712</f>
        <v>1.1371938605809413</v>
      </c>
      <c r="Q48" s="14">
        <f>+'Ark1'!AC2712</f>
        <v>-36.099362110682726</v>
      </c>
      <c r="R48" s="14">
        <f t="shared" si="5"/>
        <v>1.5</v>
      </c>
      <c r="S48" s="39"/>
      <c r="T48" s="4"/>
      <c r="U48" s="51"/>
      <c r="V48" s="5"/>
      <c r="W48" s="5"/>
      <c r="X48"/>
      <c r="Y48" s="11"/>
      <c r="Z48" s="11"/>
      <c r="AA48" s="9"/>
      <c r="AB48" s="9"/>
      <c r="AC48" s="9"/>
    </row>
    <row r="49" spans="1:29">
      <c r="A49" s="39"/>
      <c r="B49">
        <f>+'Ark1'!C2713</f>
        <v>2021</v>
      </c>
      <c r="C49">
        <f>+'Ark1'!L2713</f>
        <v>8</v>
      </c>
      <c r="D49" s="52" t="s">
        <v>26</v>
      </c>
      <c r="E49">
        <f>+'Ark1'!Q2713</f>
        <v>117</v>
      </c>
      <c r="F49" s="279">
        <f>+'Ark1'!R2713</f>
        <v>277</v>
      </c>
      <c r="G49" s="279">
        <f>+'Ark1'!S2713</f>
        <v>277</v>
      </c>
      <c r="H49" s="94">
        <f>+'Ark1'!T2713</f>
        <v>4.327766606827872</v>
      </c>
      <c r="I49" s="94"/>
      <c r="J49" s="94">
        <f>+'Ark1'!U2713</f>
        <v>5.6108654729701808</v>
      </c>
      <c r="K49" s="1">
        <f>+'Ark1'!W2713</f>
        <v>47.985559566787003</v>
      </c>
      <c r="L49" s="94"/>
      <c r="M49" s="94">
        <f>+'Ark1'!Y2713</f>
        <v>176.275523465704</v>
      </c>
      <c r="N49" s="94"/>
      <c r="O49" s="94">
        <f>+'Ark1'!AA2713</f>
        <v>25.988262210860597</v>
      </c>
      <c r="P49" s="94">
        <f>+'Ark1'!AB2713</f>
        <v>1.2165261518852772</v>
      </c>
      <c r="Q49" s="9">
        <f>+'Ark1'!AC2713</f>
        <v>-16.412828901673059</v>
      </c>
      <c r="R49" s="9">
        <f t="shared" si="5"/>
        <v>2.3675213675213675</v>
      </c>
      <c r="S49" s="39"/>
      <c r="T49" s="4"/>
      <c r="U49"/>
      <c r="V49"/>
      <c r="X49"/>
      <c r="Y49" s="11"/>
      <c r="Z49" s="11"/>
      <c r="AA49" s="9"/>
      <c r="AB49" s="9"/>
      <c r="AC49" s="9"/>
    </row>
    <row r="50" spans="1:29" ht="17.25" customHeight="1">
      <c r="A50" s="39"/>
      <c r="B50">
        <f>+'Ark1'!C2714</f>
        <v>2021</v>
      </c>
      <c r="C50">
        <f>+'Ark1'!L2714</f>
        <v>11</v>
      </c>
      <c r="D50" s="52" t="s">
        <v>27</v>
      </c>
      <c r="E50">
        <f>+'Ark1'!Q2714</f>
        <v>202</v>
      </c>
      <c r="F50" s="279">
        <f>+'Ark1'!R2714</f>
        <v>1009</v>
      </c>
      <c r="G50" s="279">
        <f>+'Ark1'!S2714</f>
        <v>1009</v>
      </c>
      <c r="H50" s="94">
        <f>+'Ark1'!T2714</f>
        <v>15.764319517289971</v>
      </c>
      <c r="I50" s="94"/>
      <c r="J50" s="94">
        <f>+'Ark1'!U2714</f>
        <v>18.145701321298027</v>
      </c>
      <c r="K50" s="1">
        <f>+'Ark1'!W2714</f>
        <v>52.973240832507429</v>
      </c>
      <c r="L50" s="94"/>
      <c r="M50" s="94">
        <f>+'Ark1'!Y2714</f>
        <v>156.50366699702701</v>
      </c>
      <c r="N50" s="94"/>
      <c r="O50" s="94">
        <f>+'Ark1'!AA2714</f>
        <v>26.371758365314687</v>
      </c>
      <c r="P50" s="94">
        <f>+'Ark1'!AB2714</f>
        <v>1.2973547465636717</v>
      </c>
      <c r="Q50" s="9">
        <f>+'Ark1'!AC2714</f>
        <v>-17.74340710702846</v>
      </c>
      <c r="R50" s="9">
        <f t="shared" si="5"/>
        <v>4.9950495049504955</v>
      </c>
      <c r="S50" s="39"/>
      <c r="T50" s="4"/>
      <c r="U50" s="51"/>
      <c r="V50"/>
      <c r="W50" s="5"/>
      <c r="X50"/>
      <c r="Y50" s="11"/>
      <c r="Z50" s="11"/>
      <c r="AA50" s="9"/>
      <c r="AB50" s="9"/>
      <c r="AC50" s="9"/>
    </row>
    <row r="51" spans="1:29" ht="15.6">
      <c r="A51" s="39"/>
      <c r="B51">
        <f>+'Ark1'!C2715</f>
        <v>2021</v>
      </c>
      <c r="C51">
        <f>+'Ark1'!L2715</f>
        <v>14</v>
      </c>
      <c r="D51" s="52" t="s">
        <v>362</v>
      </c>
      <c r="E51">
        <f>+'Ark1'!Q2715</f>
        <v>236</v>
      </c>
      <c r="F51" s="279">
        <f>+'Ark1'!R2715</f>
        <v>2627</v>
      </c>
      <c r="G51" s="279">
        <f>+'Ark1'!S2715</f>
        <v>2627</v>
      </c>
      <c r="H51" s="94">
        <f>+'Ark1'!T2715</f>
        <v>41.043476087136526</v>
      </c>
      <c r="I51" s="94"/>
      <c r="J51" s="94">
        <f>+'Ark1'!U2715</f>
        <v>41.721267525135261</v>
      </c>
      <c r="K51" s="1">
        <f>+'Ark1'!W2715</f>
        <v>57.444232965359689</v>
      </c>
      <c r="L51" s="94"/>
      <c r="M51" s="94">
        <f>+'Ark1'!Y2715</f>
        <v>138.20996193376467</v>
      </c>
      <c r="N51" s="94"/>
      <c r="O51" s="94">
        <f>+'Ark1'!AA2715</f>
        <v>23.888124526908964</v>
      </c>
      <c r="P51" s="94">
        <f>+'Ark1'!AB2715</f>
        <v>1.2454072657126671</v>
      </c>
      <c r="Q51" s="9">
        <f>+'Ark1'!AC2715</f>
        <v>-26.487787431332656</v>
      </c>
      <c r="R51" s="9">
        <f t="shared" si="5"/>
        <v>11.131355932203389</v>
      </c>
      <c r="S51" s="39"/>
      <c r="T51" s="4"/>
      <c r="U51" s="51"/>
      <c r="V51"/>
      <c r="X51"/>
      <c r="Y51" s="11"/>
      <c r="Z51" s="11"/>
      <c r="AA51" s="9"/>
      <c r="AB51" s="9"/>
      <c r="AC51" s="9"/>
    </row>
    <row r="52" spans="1:29">
      <c r="A52" s="39"/>
      <c r="B52">
        <f>+'Ark1'!C2716</f>
        <v>2021</v>
      </c>
      <c r="C52">
        <f>+'Ark1'!L2716</f>
        <v>17</v>
      </c>
      <c r="D52" s="52" t="s">
        <v>404</v>
      </c>
      <c r="E52">
        <f>+'Ark1'!Q2716</f>
        <v>222</v>
      </c>
      <c r="F52" s="279">
        <f>+'Ark1'!R2716</f>
        <v>2432.5299999999997</v>
      </c>
      <c r="G52" s="279">
        <f>+'Ark1'!S2716</f>
        <v>2432.5299999999997</v>
      </c>
      <c r="H52" s="94">
        <f>+'Ark1'!T2716</f>
        <v>38.005133949844783</v>
      </c>
      <c r="I52" s="94"/>
      <c r="J52" s="94">
        <f>+'Ark1'!U2716</f>
        <v>33.548628066889286</v>
      </c>
      <c r="K52" s="1">
        <f>+'Ark1'!W2716</f>
        <v>61.424685409840791</v>
      </c>
      <c r="L52" s="94"/>
      <c r="M52" s="94">
        <f>+'Ark1'!Y2716</f>
        <v>120.02134403275581</v>
      </c>
      <c r="N52" s="94"/>
      <c r="O52" s="94">
        <f>+'Ark1'!AA2716</f>
        <v>20.650919781265785</v>
      </c>
      <c r="P52" s="94">
        <f>+'Ark1'!AB2716</f>
        <v>0.9813656217312382</v>
      </c>
      <c r="Q52" s="9">
        <f>+'Ark1'!AC2716</f>
        <v>-28.54144753814176</v>
      </c>
      <c r="R52" s="9">
        <f t="shared" si="5"/>
        <v>10.957342342342342</v>
      </c>
      <c r="S52" s="39"/>
      <c r="T52" s="4"/>
      <c r="U52" s="11"/>
      <c r="V52"/>
      <c r="X52"/>
      <c r="Y52" s="11"/>
      <c r="Z52" s="11"/>
      <c r="AA52" s="9"/>
      <c r="AB52" s="9"/>
      <c r="AC52" s="9"/>
    </row>
    <row r="53" spans="1:29" ht="21">
      <c r="A53" s="39"/>
      <c r="B53" s="59">
        <f>+'Ark1'!C2717</f>
        <v>2020</v>
      </c>
      <c r="C53" s="59">
        <f>+'Ark1'!L2717</f>
        <v>1</v>
      </c>
      <c r="D53" s="96" t="s">
        <v>24</v>
      </c>
      <c r="E53" s="59">
        <f>+'Ark1'!Q2717</f>
        <v>6</v>
      </c>
      <c r="F53" s="261">
        <f>+'Ark1'!R2717</f>
        <v>6</v>
      </c>
      <c r="G53" s="261">
        <f>+'Ark1'!S2717</f>
        <v>0</v>
      </c>
      <c r="H53" s="96">
        <f>+'Ark1'!T2717</f>
        <v>9.0347839180846268E-2</v>
      </c>
      <c r="I53" s="96"/>
      <c r="J53" s="96">
        <f>+'Ark1'!U2717</f>
        <v>0</v>
      </c>
      <c r="K53" s="60">
        <f>+'Ark1'!W2717</f>
        <v>0</v>
      </c>
      <c r="L53" s="96"/>
      <c r="M53" s="96">
        <f>+'Ark1'!Y2717</f>
        <v>0</v>
      </c>
      <c r="N53" s="96"/>
      <c r="O53" s="96">
        <f>+'Ark1'!AA2717</f>
        <v>0</v>
      </c>
      <c r="P53" s="96">
        <f>+'Ark1'!AB2717</f>
        <v>0</v>
      </c>
      <c r="Q53" s="75">
        <f>+'Ark1'!AC2717</f>
        <v>0</v>
      </c>
      <c r="R53" s="75">
        <f t="shared" si="5"/>
        <v>1</v>
      </c>
      <c r="S53" s="39"/>
      <c r="T53" s="4"/>
      <c r="U53" s="5"/>
      <c r="V53"/>
      <c r="X53"/>
      <c r="Y53" s="50"/>
      <c r="Z53" s="50"/>
      <c r="AA53" s="9"/>
      <c r="AB53" s="9"/>
      <c r="AC53" s="9"/>
    </row>
    <row r="54" spans="1:29" ht="15.6">
      <c r="A54" s="39"/>
      <c r="B54" s="59">
        <f>+'Ark1'!C2718</f>
        <v>2020</v>
      </c>
      <c r="C54" s="59">
        <f>+'Ark1'!L2718</f>
        <v>2</v>
      </c>
      <c r="D54" s="96" t="s">
        <v>25</v>
      </c>
      <c r="E54" s="59">
        <f>+'Ark1'!Q2718</f>
        <v>12</v>
      </c>
      <c r="F54" s="261">
        <f>+'Ark1'!R2718</f>
        <v>14</v>
      </c>
      <c r="G54" s="261">
        <f>+'Ark1'!S2718</f>
        <v>11</v>
      </c>
      <c r="H54" s="96">
        <f>+'Ark1'!T2718</f>
        <v>0.21081162475530796</v>
      </c>
      <c r="I54" s="96"/>
      <c r="J54" s="96">
        <f>+'Ark1'!U2718</f>
        <v>0.25843786642783312</v>
      </c>
      <c r="K54" s="60">
        <f>+'Ark1'!W2718</f>
        <v>38</v>
      </c>
      <c r="L54" s="96"/>
      <c r="M54" s="96">
        <f>+'Ark1'!Y2718</f>
        <v>162.69999999999999</v>
      </c>
      <c r="N54" s="96"/>
      <c r="O54" s="96">
        <f>+'Ark1'!AA2718</f>
        <v>38.342857362797353</v>
      </c>
      <c r="P54" s="96">
        <f>+'Ark1'!AB2718</f>
        <v>1.2792042981336624</v>
      </c>
      <c r="Q54" s="75">
        <f>+'Ark1'!AC2718</f>
        <v>-32.639409034273925</v>
      </c>
      <c r="R54" s="75">
        <f t="shared" si="5"/>
        <v>1.1666666666666667</v>
      </c>
      <c r="S54" s="39"/>
      <c r="T54" s="4"/>
      <c r="U54" s="4"/>
      <c r="V54" s="4"/>
      <c r="W54" s="4"/>
      <c r="X54"/>
    </row>
    <row r="55" spans="1:29" ht="15.6">
      <c r="A55" s="39"/>
      <c r="B55" s="59">
        <f>+'Ark1'!C2719</f>
        <v>2020</v>
      </c>
      <c r="C55" s="59">
        <f>+'Ark1'!L2719</f>
        <v>5</v>
      </c>
      <c r="D55" s="96" t="s">
        <v>361</v>
      </c>
      <c r="E55" s="59">
        <f>+'Ark1'!Q2719</f>
        <v>27</v>
      </c>
      <c r="F55" s="261">
        <f>+'Ark1'!R2719</f>
        <v>35</v>
      </c>
      <c r="G55" s="261">
        <f>+'Ark1'!S2719</f>
        <v>35</v>
      </c>
      <c r="H55" s="96">
        <f>+'Ark1'!T2719</f>
        <v>0.52702906188826992</v>
      </c>
      <c r="I55" s="96"/>
      <c r="J55" s="96">
        <f>+'Ark1'!U2719</f>
        <v>0.76416053831684017</v>
      </c>
      <c r="K55" s="60">
        <f>+'Ark1'!W2719</f>
        <v>42.828571428571443</v>
      </c>
      <c r="L55" s="96"/>
      <c r="M55" s="96">
        <f>+'Ark1'!Y2719</f>
        <v>192.4314285714286</v>
      </c>
      <c r="N55" s="96"/>
      <c r="O55" s="96">
        <f>+'Ark1'!AA2719</f>
        <v>22.377141033123703</v>
      </c>
      <c r="P55" s="96">
        <f>+'Ark1'!AB2719</f>
        <v>1.1080411102665948</v>
      </c>
      <c r="Q55" s="75">
        <f>+'Ark1'!AC2719</f>
        <v>-28.163912883676055</v>
      </c>
      <c r="R55" s="75">
        <f t="shared" si="5"/>
        <v>1.2962962962962963</v>
      </c>
      <c r="S55" s="39"/>
      <c r="T55" s="4"/>
      <c r="U55" s="14"/>
      <c r="V55" s="1"/>
      <c r="W55" s="18"/>
      <c r="X55"/>
      <c r="Y55" s="1"/>
      <c r="Z55" s="5"/>
    </row>
    <row r="56" spans="1:29" ht="15.6">
      <c r="A56" s="39"/>
      <c r="B56" s="59">
        <f>+'Ark1'!C2720</f>
        <v>2020</v>
      </c>
      <c r="C56" s="59">
        <f>+'Ark1'!L2720</f>
        <v>8</v>
      </c>
      <c r="D56" s="96" t="s">
        <v>26</v>
      </c>
      <c r="E56" s="59">
        <f>+'Ark1'!Q2720</f>
        <v>109</v>
      </c>
      <c r="F56" s="261">
        <f>+'Ark1'!R2720</f>
        <v>250</v>
      </c>
      <c r="G56" s="261">
        <f>+'Ark1'!S2720</f>
        <v>250</v>
      </c>
      <c r="H56" s="96">
        <f>+'Ark1'!T2720</f>
        <v>3.764493299201928</v>
      </c>
      <c r="I56" s="96"/>
      <c r="J56" s="96">
        <f>+'Ark1'!U2720</f>
        <v>4.7682455766512017</v>
      </c>
      <c r="K56" s="60">
        <f>+'Ark1'!W2720</f>
        <v>48.012</v>
      </c>
      <c r="L56" s="96"/>
      <c r="M56" s="96">
        <f>+'Ark1'!Y2720</f>
        <v>168.10400000000001</v>
      </c>
      <c r="N56" s="96"/>
      <c r="O56" s="96">
        <f>+'Ark1'!AA2720</f>
        <v>27.901636941226503</v>
      </c>
      <c r="P56" s="96">
        <f>+'Ark1'!AB2720</f>
        <v>1.2441286107150176</v>
      </c>
      <c r="Q56" s="75">
        <f>+'Ark1'!AC2720</f>
        <v>-15.32801412138584</v>
      </c>
      <c r="R56" s="75">
        <f t="shared" si="5"/>
        <v>2.2935779816513762</v>
      </c>
      <c r="S56" s="39"/>
      <c r="T56" s="4"/>
      <c r="U56" s="14"/>
      <c r="V56" s="1"/>
      <c r="W56" s="18"/>
      <c r="X56"/>
    </row>
    <row r="57" spans="1:29" ht="15.6">
      <c r="A57" s="39"/>
      <c r="B57" s="59">
        <f>+'Ark1'!C2721</f>
        <v>2020</v>
      </c>
      <c r="C57" s="59">
        <f>+'Ark1'!L2721</f>
        <v>11</v>
      </c>
      <c r="D57" s="96" t="s">
        <v>27</v>
      </c>
      <c r="E57" s="59">
        <f>+'Ark1'!Q2721</f>
        <v>200</v>
      </c>
      <c r="F57" s="261">
        <f>+'Ark1'!R2721</f>
        <v>1000</v>
      </c>
      <c r="G57" s="261">
        <f>+'Ark1'!S2721</f>
        <v>997</v>
      </c>
      <c r="H57" s="96">
        <f>+'Ark1'!T2721</f>
        <v>15.057973196807712</v>
      </c>
      <c r="I57" s="96"/>
      <c r="J57" s="96">
        <f>+'Ark1'!U2721</f>
        <v>17.337938167089654</v>
      </c>
      <c r="K57" s="60">
        <f>+'Ark1'!W2721</f>
        <v>52.757271815446323</v>
      </c>
      <c r="L57" s="96"/>
      <c r="M57" s="96">
        <f>+'Ark1'!Y2721</f>
        <v>152.8118000000002</v>
      </c>
      <c r="N57" s="96"/>
      <c r="O57" s="96">
        <f>+'Ark1'!AA2721</f>
        <v>25.275314265775791</v>
      </c>
      <c r="P57" s="96">
        <f>+'Ark1'!AB2721</f>
        <v>1.3463646879494171</v>
      </c>
      <c r="Q57" s="75">
        <f>+'Ark1'!AC2721</f>
        <v>-10.307120967784869</v>
      </c>
      <c r="R57" s="75">
        <f t="shared" si="5"/>
        <v>5</v>
      </c>
      <c r="S57" s="39"/>
      <c r="T57" s="4"/>
      <c r="U57" s="14"/>
      <c r="V57" s="1"/>
      <c r="W57" s="18"/>
      <c r="X57"/>
    </row>
    <row r="58" spans="1:29" ht="15.6">
      <c r="A58" s="39"/>
      <c r="B58" s="59">
        <f>+'Ark1'!C2722</f>
        <v>2020</v>
      </c>
      <c r="C58" s="59">
        <f>+'Ark1'!L2722</f>
        <v>14</v>
      </c>
      <c r="D58" s="96" t="s">
        <v>362</v>
      </c>
      <c r="E58" s="59">
        <f>+'Ark1'!Q2722</f>
        <v>242</v>
      </c>
      <c r="F58" s="261">
        <f>+'Ark1'!R2722</f>
        <v>2644</v>
      </c>
      <c r="G58" s="261">
        <f>+'Ark1'!S2722</f>
        <v>2644</v>
      </c>
      <c r="H58" s="96">
        <f>+'Ark1'!T2722</f>
        <v>39.81328113235957</v>
      </c>
      <c r="I58" s="96"/>
      <c r="J58" s="96">
        <f>+'Ark1'!U2722</f>
        <v>40.842236957297928</v>
      </c>
      <c r="K58" s="60">
        <f>+'Ark1'!W2722</f>
        <v>57.508698940998514</v>
      </c>
      <c r="L58" s="96"/>
      <c r="M58" s="96">
        <f>+'Ark1'!Y2722</f>
        <v>136.14682299546141</v>
      </c>
      <c r="N58" s="96"/>
      <c r="O58" s="96">
        <f>+'Ark1'!AA2722</f>
        <v>23.81916382977338</v>
      </c>
      <c r="P58" s="96">
        <f>+'Ark1'!AB2722</f>
        <v>1.2405162052571583</v>
      </c>
      <c r="Q58" s="75">
        <f>+'Ark1'!AC2722</f>
        <v>-19.540689642655643</v>
      </c>
      <c r="R58" s="75">
        <f t="shared" si="5"/>
        <v>10.925619834710744</v>
      </c>
      <c r="S58" s="39"/>
      <c r="T58" s="4"/>
      <c r="U58" s="14"/>
      <c r="V58" s="1"/>
      <c r="W58" s="18"/>
      <c r="X58"/>
    </row>
    <row r="59" spans="1:29" ht="15.6">
      <c r="A59" s="39"/>
      <c r="B59" s="59">
        <f>+'Ark1'!C2723</f>
        <v>2020</v>
      </c>
      <c r="C59" s="59">
        <f>+'Ark1'!L2723</f>
        <v>17</v>
      </c>
      <c r="D59" s="96" t="s">
        <v>404</v>
      </c>
      <c r="E59" s="59">
        <f>+'Ark1'!Q2723</f>
        <v>229</v>
      </c>
      <c r="F59" s="261">
        <f>+'Ark1'!R2723</f>
        <v>2692</v>
      </c>
      <c r="G59" s="261">
        <f>+'Ark1'!S2723</f>
        <v>2692</v>
      </c>
      <c r="H59" s="96">
        <f>+'Ark1'!T2723</f>
        <v>40.53606384580636</v>
      </c>
      <c r="I59" s="96"/>
      <c r="J59" s="96">
        <f>+'Ark1'!U2723</f>
        <v>36.028980894216552</v>
      </c>
      <c r="K59" s="60">
        <f>+'Ark1'!W2723</f>
        <v>61.38521545319464</v>
      </c>
      <c r="L59" s="96"/>
      <c r="M59" s="96">
        <f>+'Ark1'!Y2723</f>
        <v>117.96043462109944</v>
      </c>
      <c r="N59" s="96"/>
      <c r="O59" s="96">
        <f>+'Ark1'!AA2723</f>
        <v>20.959173237280453</v>
      </c>
      <c r="P59" s="96">
        <f>+'Ark1'!AB2723</f>
        <v>1.2922692147022621</v>
      </c>
      <c r="Q59" s="75">
        <f>+'Ark1'!AC2723</f>
        <v>-22.574802226824168</v>
      </c>
      <c r="R59" s="75">
        <f t="shared" si="5"/>
        <v>11.755458515283843</v>
      </c>
      <c r="S59" s="39"/>
      <c r="T59" s="4"/>
      <c r="U59" s="14"/>
      <c r="V59" s="11"/>
      <c r="W59" s="18"/>
      <c r="X59"/>
    </row>
    <row r="60" spans="1:29" ht="15.6">
      <c r="A60" s="39"/>
      <c r="B60" s="3">
        <f>+'Ark1'!C2724</f>
        <v>2019</v>
      </c>
      <c r="C60" s="3">
        <f>+'Ark1'!L2724</f>
        <v>1</v>
      </c>
      <c r="D60" s="52" t="s">
        <v>24</v>
      </c>
      <c r="E60" s="3">
        <f>+'Ark1'!Q2724</f>
        <v>9</v>
      </c>
      <c r="F60" s="270">
        <f>+'Ark1'!R2724</f>
        <v>12</v>
      </c>
      <c r="G60" s="270">
        <f>+'Ark1'!S2724</f>
        <v>0</v>
      </c>
      <c r="H60" s="52">
        <f>+'Ark1'!T2724</f>
        <v>0.14409221902017288</v>
      </c>
      <c r="I60" s="52"/>
      <c r="J60" s="52">
        <f>+'Ark1'!U2724</f>
        <v>9.19640676000885E-3</v>
      </c>
      <c r="K60" s="11">
        <f>+'Ark1'!W2724</f>
        <v>0</v>
      </c>
      <c r="L60" s="52"/>
      <c r="M60" s="52">
        <f>+'Ark1'!Y2724</f>
        <v>8.6083333333333307</v>
      </c>
      <c r="N60" s="52"/>
      <c r="O60" s="52">
        <f>+'Ark1'!AA2724</f>
        <v>0</v>
      </c>
      <c r="P60" s="52">
        <f>+'Ark1'!AB2724</f>
        <v>0</v>
      </c>
      <c r="Q60" s="14">
        <f>+'Ark1'!AC2724</f>
        <v>0</v>
      </c>
      <c r="R60" s="14">
        <f t="shared" si="5"/>
        <v>1.3333333333333333</v>
      </c>
      <c r="S60" s="39"/>
      <c r="T60" s="4"/>
      <c r="U60" s="14"/>
      <c r="V60" s="11"/>
      <c r="W60" s="18"/>
      <c r="X60"/>
    </row>
    <row r="61" spans="1:29" ht="15.6">
      <c r="A61" s="39"/>
      <c r="B61" s="3">
        <f>+'Ark1'!C2725</f>
        <v>2019</v>
      </c>
      <c r="C61" s="3">
        <f>+'Ark1'!L2725</f>
        <v>2</v>
      </c>
      <c r="D61" s="52" t="s">
        <v>25</v>
      </c>
      <c r="E61" s="3">
        <f>+'Ark1'!Q2725</f>
        <v>11</v>
      </c>
      <c r="F61" s="270">
        <f>+'Ark1'!R2725</f>
        <v>13</v>
      </c>
      <c r="G61" s="270">
        <f>+'Ark1'!S2725</f>
        <v>11</v>
      </c>
      <c r="H61" s="52">
        <f>+'Ark1'!T2725</f>
        <v>0.15609990393852063</v>
      </c>
      <c r="I61" s="52"/>
      <c r="J61" s="52">
        <f>+'Ark1'!U2725</f>
        <v>0.17578223763443829</v>
      </c>
      <c r="K61" s="11">
        <f>+'Ark1'!W2725</f>
        <v>41.090909090909086</v>
      </c>
      <c r="L61" s="52"/>
      <c r="M61" s="52">
        <f>+'Ark1'!Y2725</f>
        <v>151.88461538461542</v>
      </c>
      <c r="N61" s="52"/>
      <c r="O61" s="52">
        <f>+'Ark1'!AA2725</f>
        <v>47.077788624978723</v>
      </c>
      <c r="P61" s="52">
        <f>+'Ark1'!AB2725</f>
        <v>7.1915928878421997</v>
      </c>
      <c r="Q61" s="14">
        <f>+'Ark1'!AC2725</f>
        <v>-74.544724812262189</v>
      </c>
      <c r="R61" s="14">
        <f t="shared" si="5"/>
        <v>1.1818181818181819</v>
      </c>
      <c r="S61" s="39"/>
      <c r="T61" s="4"/>
      <c r="U61" s="14"/>
      <c r="V61" s="11"/>
      <c r="W61" s="18"/>
      <c r="X61"/>
    </row>
    <row r="62" spans="1:29" ht="15.6">
      <c r="A62" s="39"/>
      <c r="B62" s="3">
        <f>+'Ark1'!C2726</f>
        <v>2019</v>
      </c>
      <c r="C62" s="3">
        <f>+'Ark1'!L2726</f>
        <v>5</v>
      </c>
      <c r="D62" s="52" t="s">
        <v>361</v>
      </c>
      <c r="E62" s="3">
        <f>+'Ark1'!Q2726</f>
        <v>36</v>
      </c>
      <c r="F62" s="270">
        <f>+'Ark1'!R2726</f>
        <v>44</v>
      </c>
      <c r="G62" s="270">
        <f>+'Ark1'!S2726</f>
        <v>44</v>
      </c>
      <c r="H62" s="52">
        <f>+'Ark1'!T2726</f>
        <v>0.52833813640730076</v>
      </c>
      <c r="I62" s="52"/>
      <c r="J62" s="52">
        <f>+'Ark1'!U2726</f>
        <v>0.77982502433976286</v>
      </c>
      <c r="K62" s="11">
        <f>+'Ark1'!W2726</f>
        <v>43.02272727272728</v>
      </c>
      <c r="L62" s="52"/>
      <c r="M62" s="52">
        <f>+'Ark1'!Y2726</f>
        <v>199.07954545454547</v>
      </c>
      <c r="N62" s="52"/>
      <c r="O62" s="52">
        <f>+'Ark1'!AA2726</f>
        <v>22.59319667858037</v>
      </c>
      <c r="P62" s="52">
        <f>+'Ark1'!AB2726</f>
        <v>0.96503971570744773</v>
      </c>
      <c r="Q62" s="14">
        <f>+'Ark1'!AC2726</f>
        <v>-10.828155758683952</v>
      </c>
      <c r="R62" s="14">
        <f t="shared" si="5"/>
        <v>1.2222222222222223</v>
      </c>
      <c r="S62" s="39"/>
      <c r="T62" s="4"/>
      <c r="U62" s="14"/>
      <c r="V62" s="11"/>
      <c r="W62" s="18"/>
      <c r="X62"/>
    </row>
    <row r="63" spans="1:29" ht="15.6">
      <c r="A63" s="39"/>
      <c r="B63" s="3">
        <f>+'Ark1'!C2727</f>
        <v>2019</v>
      </c>
      <c r="C63" s="3">
        <f>+'Ark1'!L2727</f>
        <v>8</v>
      </c>
      <c r="D63" s="52" t="s">
        <v>26</v>
      </c>
      <c r="E63" s="3">
        <f>+'Ark1'!Q2727</f>
        <v>113</v>
      </c>
      <c r="F63" s="270">
        <f>+'Ark1'!R2727</f>
        <v>253</v>
      </c>
      <c r="G63" s="270">
        <f>+'Ark1'!S2727</f>
        <v>253</v>
      </c>
      <c r="H63" s="52">
        <f>+'Ark1'!T2727</f>
        <v>3.0379442843419788</v>
      </c>
      <c r="I63" s="52"/>
      <c r="J63" s="52">
        <f>+'Ark1'!U2727</f>
        <v>3.9698920503874007</v>
      </c>
      <c r="K63" s="11">
        <f>+'Ark1'!W2727</f>
        <v>47.865612648221344</v>
      </c>
      <c r="L63" s="52"/>
      <c r="M63" s="52">
        <f>+'Ark1'!Y2727</f>
        <v>176.25454545454534</v>
      </c>
      <c r="N63" s="52"/>
      <c r="O63" s="52">
        <f>+'Ark1'!AA2727</f>
        <v>27.212709718952219</v>
      </c>
      <c r="P63" s="52">
        <f>+'Ark1'!AB2727</f>
        <v>1.323892377734802</v>
      </c>
      <c r="Q63" s="14">
        <f>+'Ark1'!AC2727</f>
        <v>-18.167745414076258</v>
      </c>
      <c r="R63" s="14">
        <f t="shared" si="5"/>
        <v>2.2389380530973453</v>
      </c>
      <c r="S63" s="39"/>
      <c r="T63" s="4"/>
      <c r="U63" s="14"/>
      <c r="V63" s="5"/>
      <c r="W63" s="18"/>
      <c r="X63"/>
    </row>
    <row r="64" spans="1:29" ht="15.6">
      <c r="A64" s="39"/>
      <c r="B64" s="3">
        <f>+'Ark1'!C2728</f>
        <v>2019</v>
      </c>
      <c r="C64" s="3">
        <f>+'Ark1'!L2728</f>
        <v>11</v>
      </c>
      <c r="D64" s="52" t="s">
        <v>27</v>
      </c>
      <c r="E64" s="3">
        <f>+'Ark1'!Q2728</f>
        <v>222</v>
      </c>
      <c r="F64" s="270">
        <f>+'Ark1'!R2728</f>
        <v>1013</v>
      </c>
      <c r="G64" s="270">
        <f>+'Ark1'!S2728</f>
        <v>1013</v>
      </c>
      <c r="H64" s="52">
        <f>+'Ark1'!T2728</f>
        <v>12.163784822286264</v>
      </c>
      <c r="I64" s="52"/>
      <c r="J64" s="52">
        <f>+'Ark1'!U2728</f>
        <v>14.138607388035297</v>
      </c>
      <c r="K64" s="11">
        <f>+'Ark1'!W2728</f>
        <v>52.729516288252718</v>
      </c>
      <c r="L64" s="52"/>
      <c r="M64" s="52">
        <f>+'Ark1'!Y2728</f>
        <v>156.77591312931892</v>
      </c>
      <c r="N64" s="52"/>
      <c r="O64" s="52">
        <f>+'Ark1'!AA2728</f>
        <v>24.583975235534776</v>
      </c>
      <c r="P64" s="52">
        <f>+'Ark1'!AB2728</f>
        <v>1.329254503481448</v>
      </c>
      <c r="Q64" s="14">
        <f>+'Ark1'!AC2728</f>
        <v>-18.98035201590432</v>
      </c>
      <c r="R64" s="14">
        <f t="shared" si="5"/>
        <v>4.5630630630630629</v>
      </c>
      <c r="S64" s="39"/>
      <c r="T64" s="4"/>
      <c r="U64" s="14"/>
      <c r="V64" s="5"/>
      <c r="W64" s="18"/>
      <c r="X64"/>
    </row>
    <row r="65" spans="1:24" ht="15.6">
      <c r="A65" s="39"/>
      <c r="B65" s="3">
        <f>+'Ark1'!C2729</f>
        <v>2019</v>
      </c>
      <c r="C65" s="3">
        <f>+'Ark1'!L2729</f>
        <v>14</v>
      </c>
      <c r="D65" s="52" t="s">
        <v>362</v>
      </c>
      <c r="E65" s="3">
        <f>+'Ark1'!Q2729</f>
        <v>324</v>
      </c>
      <c r="F65" s="270">
        <f>+'Ark1'!R2729</f>
        <v>3434</v>
      </c>
      <c r="G65" s="270">
        <f>+'Ark1'!S2729</f>
        <v>3434</v>
      </c>
      <c r="H65" s="52">
        <f>+'Ark1'!T2729</f>
        <v>41.234390009606152</v>
      </c>
      <c r="I65" s="52"/>
      <c r="J65" s="52">
        <f>+'Ark1'!U2729</f>
        <v>42.909045133436031</v>
      </c>
      <c r="K65" s="11">
        <f>+'Ark1'!W2729</f>
        <v>57.606290040768798</v>
      </c>
      <c r="L65" s="52"/>
      <c r="M65" s="52">
        <f>+'Ark1'!Y2729</f>
        <v>140.35591147350047</v>
      </c>
      <c r="N65" s="52"/>
      <c r="O65" s="52">
        <f>+'Ark1'!AA2729</f>
        <v>24.498361378866495</v>
      </c>
      <c r="P65" s="52">
        <f>+'Ark1'!AB2729</f>
        <v>1.1703610311565531</v>
      </c>
      <c r="Q65" s="14">
        <f>+'Ark1'!AC2729</f>
        <v>-24.592276550377139</v>
      </c>
      <c r="R65" s="14">
        <f t="shared" si="5"/>
        <v>10.598765432098766</v>
      </c>
      <c r="S65" s="39"/>
      <c r="T65" s="4"/>
      <c r="U65" s="14"/>
      <c r="V65" s="5"/>
      <c r="W65" s="18"/>
      <c r="X65"/>
    </row>
    <row r="66" spans="1:24" ht="15.6">
      <c r="A66" s="39"/>
      <c r="B66" s="3">
        <f>+'Ark1'!C2730</f>
        <v>2019</v>
      </c>
      <c r="C66" s="3">
        <f>+'Ark1'!L2730</f>
        <v>17</v>
      </c>
      <c r="D66" s="52" t="s">
        <v>404</v>
      </c>
      <c r="E66" s="3">
        <f>+'Ark1'!Q2730</f>
        <v>302</v>
      </c>
      <c r="F66" s="270">
        <f>+'Ark1'!R2730</f>
        <v>3559</v>
      </c>
      <c r="G66" s="270">
        <f>+'Ark1'!S2730</f>
        <v>3558</v>
      </c>
      <c r="H66" s="52">
        <f>+'Ark1'!T2730</f>
        <v>42.735350624399608</v>
      </c>
      <c r="I66" s="52"/>
      <c r="J66" s="52">
        <f>+'Ark1'!U2730</f>
        <v>38.017651759407038</v>
      </c>
      <c r="K66" s="11">
        <f>+'Ark1'!W2730</f>
        <v>61.320123664980329</v>
      </c>
      <c r="L66" s="52"/>
      <c r="M66" s="52">
        <f>+'Ark1'!Y2730</f>
        <v>119.98845181230702</v>
      </c>
      <c r="N66" s="52"/>
      <c r="O66" s="52">
        <f>+'Ark1'!AA2730</f>
        <v>21.354179671008833</v>
      </c>
      <c r="P66" s="52">
        <f>+'Ark1'!AB2730</f>
        <v>1.3196720538997613</v>
      </c>
      <c r="Q66" s="14">
        <f>+'Ark1'!AC2730</f>
        <v>-19.320313687305482</v>
      </c>
      <c r="R66" s="14">
        <f t="shared" si="5"/>
        <v>11.784768211920531</v>
      </c>
      <c r="S66" s="39"/>
      <c r="T66" s="4"/>
      <c r="U66" s="14"/>
      <c r="V66" s="5"/>
      <c r="W66" s="18"/>
      <c r="X66"/>
    </row>
    <row r="67" spans="1:24" ht="15.6">
      <c r="A67" s="39"/>
      <c r="B67" s="59">
        <f>+'Ark1'!C2731</f>
        <v>2018</v>
      </c>
      <c r="C67" s="59">
        <f>+'Ark1'!L2731</f>
        <v>1</v>
      </c>
      <c r="D67" s="96" t="s">
        <v>24</v>
      </c>
      <c r="E67" s="59">
        <f>+'Ark1'!Q2731</f>
        <v>9</v>
      </c>
      <c r="F67" s="261">
        <f>+'Ark1'!R2731</f>
        <v>13</v>
      </c>
      <c r="G67" s="261">
        <f>+'Ark1'!S2731</f>
        <v>0</v>
      </c>
      <c r="H67" s="96">
        <f>+'Ark1'!T2731</f>
        <v>0.13800424628450109</v>
      </c>
      <c r="I67" s="96"/>
      <c r="J67" s="96">
        <f>+'Ark1'!U2731</f>
        <v>0</v>
      </c>
      <c r="K67" s="60">
        <f>+'Ark1'!W2731</f>
        <v>0</v>
      </c>
      <c r="L67" s="96"/>
      <c r="M67" s="96">
        <f>+'Ark1'!Y2731</f>
        <v>0</v>
      </c>
      <c r="N67" s="96"/>
      <c r="O67" s="96">
        <f>+'Ark1'!AA2731</f>
        <v>0</v>
      </c>
      <c r="P67" s="96">
        <f>+'Ark1'!AB2731</f>
        <v>0</v>
      </c>
      <c r="Q67" s="75">
        <f>+'Ark1'!AC2731</f>
        <v>0</v>
      </c>
      <c r="R67" s="75">
        <f t="shared" si="5"/>
        <v>1.4444444444444444</v>
      </c>
      <c r="S67" s="39"/>
      <c r="T67" s="4"/>
      <c r="U67" s="14"/>
      <c r="V67" s="5"/>
      <c r="W67" s="18"/>
      <c r="X67"/>
    </row>
    <row r="68" spans="1:24" ht="15.6">
      <c r="A68" s="39"/>
      <c r="B68" s="59">
        <f>+'Ark1'!C2732</f>
        <v>2018</v>
      </c>
      <c r="C68" s="59">
        <f>+'Ark1'!L2732</f>
        <v>2</v>
      </c>
      <c r="D68" s="96" t="s">
        <v>25</v>
      </c>
      <c r="E68" s="59">
        <f>+'Ark1'!Q2732</f>
        <v>8</v>
      </c>
      <c r="F68" s="261">
        <f>+'Ark1'!R2732</f>
        <v>10</v>
      </c>
      <c r="G68" s="261">
        <f>+'Ark1'!S2732</f>
        <v>9</v>
      </c>
      <c r="H68" s="96">
        <f>+'Ark1'!T2732</f>
        <v>0.10615711252653928</v>
      </c>
      <c r="I68" s="96"/>
      <c r="J68" s="96">
        <f>+'Ark1'!U2732</f>
        <v>0.15867114751693356</v>
      </c>
      <c r="K68" s="60">
        <f>+'Ark1'!W2732</f>
        <v>38</v>
      </c>
      <c r="L68" s="96"/>
      <c r="M68" s="96">
        <f>+'Ark1'!Y2732</f>
        <v>202.90000000000003</v>
      </c>
      <c r="N68" s="96"/>
      <c r="O68" s="96">
        <f>+'Ark1'!AA2732</f>
        <v>33.26022352804916</v>
      </c>
      <c r="P68" s="96">
        <f>+'Ark1'!AB2732</f>
        <v>1.4907119849998598</v>
      </c>
      <c r="Q68" s="75">
        <f>+'Ark1'!AC2732</f>
        <v>-60.282445730827391</v>
      </c>
      <c r="R68" s="75">
        <f t="shared" si="5"/>
        <v>1.25</v>
      </c>
      <c r="S68" s="39"/>
      <c r="T68" s="4"/>
      <c r="U68" s="14"/>
      <c r="V68" s="5"/>
      <c r="W68" s="18"/>
      <c r="X68"/>
    </row>
    <row r="69" spans="1:24" ht="15.6">
      <c r="A69" s="39"/>
      <c r="B69" s="59">
        <f>+'Ark1'!C2733</f>
        <v>2018</v>
      </c>
      <c r="C69" s="59">
        <f>+'Ark1'!L2733</f>
        <v>5</v>
      </c>
      <c r="D69" s="96" t="s">
        <v>361</v>
      </c>
      <c r="E69" s="59">
        <f>+'Ark1'!Q2733</f>
        <v>24</v>
      </c>
      <c r="F69" s="261">
        <f>+'Ark1'!R2733</f>
        <v>33</v>
      </c>
      <c r="G69" s="261">
        <f>+'Ark1'!S2733</f>
        <v>33</v>
      </c>
      <c r="H69" s="96">
        <f>+'Ark1'!T2733</f>
        <v>0.35031847133757954</v>
      </c>
      <c r="I69" s="96"/>
      <c r="J69" s="96">
        <f>+'Ark1'!U2733</f>
        <v>0.51068023392303141</v>
      </c>
      <c r="K69" s="60">
        <f>+'Ark1'!W2733</f>
        <v>41.878787878787882</v>
      </c>
      <c r="L69" s="96"/>
      <c r="M69" s="96">
        <f>+'Ark1'!Y2733</f>
        <v>197.88787878787875</v>
      </c>
      <c r="N69" s="96"/>
      <c r="O69" s="96">
        <f>+'Ark1'!AA2733</f>
        <v>24.305202804734218</v>
      </c>
      <c r="P69" s="96">
        <f>+'Ark1'!AB2733</f>
        <v>1.320183085502632</v>
      </c>
      <c r="Q69" s="75">
        <f>+'Ark1'!AC2733</f>
        <v>1.7425477229893185</v>
      </c>
      <c r="R69" s="75">
        <f t="shared" si="5"/>
        <v>1.375</v>
      </c>
      <c r="S69" s="39"/>
      <c r="T69" s="4"/>
      <c r="U69" s="14"/>
      <c r="V69" s="5"/>
      <c r="W69" s="18"/>
      <c r="X69"/>
    </row>
    <row r="70" spans="1:24" ht="15.6">
      <c r="A70" s="39"/>
      <c r="B70" s="59">
        <f>+'Ark1'!C2734</f>
        <v>2018</v>
      </c>
      <c r="C70" s="59">
        <f>+'Ark1'!L2734</f>
        <v>8</v>
      </c>
      <c r="D70" s="96" t="s">
        <v>26</v>
      </c>
      <c r="E70" s="59">
        <f>+'Ark1'!Q2734</f>
        <v>93</v>
      </c>
      <c r="F70" s="261">
        <f>+'Ark1'!R2734</f>
        <v>185</v>
      </c>
      <c r="G70" s="261">
        <f>+'Ark1'!S2734</f>
        <v>185</v>
      </c>
      <c r="H70" s="96">
        <f>+'Ark1'!T2734</f>
        <v>1.9639065817409764</v>
      </c>
      <c r="I70" s="96"/>
      <c r="J70" s="96">
        <f>+'Ark1'!U2734</f>
        <v>2.5772057518251894</v>
      </c>
      <c r="K70" s="60">
        <f>+'Ark1'!W2734</f>
        <v>47.583783783783772</v>
      </c>
      <c r="L70" s="96"/>
      <c r="M70" s="96">
        <f>+'Ark1'!Y2734</f>
        <v>178.14</v>
      </c>
      <c r="N70" s="96"/>
      <c r="O70" s="96">
        <f>+'Ark1'!AA2734</f>
        <v>27.828840183269236</v>
      </c>
      <c r="P70" s="96">
        <f>+'Ark1'!AB2734</f>
        <v>1.3575640970409031</v>
      </c>
      <c r="Q70" s="75">
        <f>+'Ark1'!AC2734</f>
        <v>-26.631391858882264</v>
      </c>
      <c r="R70" s="75">
        <f t="shared" si="5"/>
        <v>1.989247311827957</v>
      </c>
      <c r="S70" s="39"/>
      <c r="T70" s="4"/>
      <c r="U70" s="14"/>
      <c r="V70" s="5"/>
      <c r="W70" s="18"/>
      <c r="X70"/>
    </row>
    <row r="71" spans="1:24" ht="15.6">
      <c r="A71" s="39"/>
      <c r="B71" s="59">
        <f>+'Ark1'!C2735</f>
        <v>2018</v>
      </c>
      <c r="C71" s="59">
        <f>+'Ark1'!L2735</f>
        <v>11</v>
      </c>
      <c r="D71" s="96" t="s">
        <v>27</v>
      </c>
      <c r="E71" s="59">
        <f>+'Ark1'!Q2735</f>
        <v>225</v>
      </c>
      <c r="F71" s="261">
        <f>+'Ark1'!R2735</f>
        <v>882</v>
      </c>
      <c r="G71" s="261">
        <f>+'Ark1'!S2735</f>
        <v>881</v>
      </c>
      <c r="H71" s="96">
        <f>+'Ark1'!T2735</f>
        <v>9.3630573248407618</v>
      </c>
      <c r="I71" s="96"/>
      <c r="J71" s="96">
        <f>+'Ark1'!U2735</f>
        <v>10.819104412809622</v>
      </c>
      <c r="K71" s="60">
        <f>+'Ark1'!W2735</f>
        <v>52.639046538024957</v>
      </c>
      <c r="L71" s="96"/>
      <c r="M71" s="96">
        <f>+'Ark1'!Y2735</f>
        <v>156.85804988662127</v>
      </c>
      <c r="N71" s="96"/>
      <c r="O71" s="96">
        <f>+'Ark1'!AA2735</f>
        <v>27.68189728313633</v>
      </c>
      <c r="P71" s="96">
        <f>+'Ark1'!AB2735</f>
        <v>1.3329053035925236</v>
      </c>
      <c r="Q71" s="75">
        <f>+'Ark1'!AC2735</f>
        <v>-12.20744758576706</v>
      </c>
      <c r="R71" s="75">
        <f t="shared" si="5"/>
        <v>3.92</v>
      </c>
      <c r="S71" s="39"/>
      <c r="T71" s="4"/>
      <c r="U71" s="18"/>
      <c r="V71" s="5"/>
      <c r="W71" s="18"/>
      <c r="X71"/>
    </row>
    <row r="72" spans="1:24" ht="15.6">
      <c r="A72" s="39"/>
      <c r="B72" s="59">
        <f>+'Ark1'!C2736</f>
        <v>2018</v>
      </c>
      <c r="C72" s="59">
        <f>+'Ark1'!L2736</f>
        <v>14</v>
      </c>
      <c r="D72" s="96" t="s">
        <v>362</v>
      </c>
      <c r="E72" s="59">
        <f>+'Ark1'!Q2736</f>
        <v>338</v>
      </c>
      <c r="F72" s="261">
        <f>+'Ark1'!R2736</f>
        <v>3488</v>
      </c>
      <c r="G72" s="261">
        <f>+'Ark1'!S2736</f>
        <v>3486</v>
      </c>
      <c r="H72" s="96">
        <f>+'Ark1'!T2736</f>
        <v>37.027600849256885</v>
      </c>
      <c r="I72" s="96"/>
      <c r="J72" s="96">
        <f>+'Ark1'!U2736</f>
        <v>39.396630478592627</v>
      </c>
      <c r="K72" s="60">
        <f>+'Ark1'!W2736</f>
        <v>57.507171543316119</v>
      </c>
      <c r="L72" s="96"/>
      <c r="M72" s="96">
        <f>+'Ark1'!Y2736</f>
        <v>144.43308486238553</v>
      </c>
      <c r="N72" s="96"/>
      <c r="O72" s="96">
        <f>+'Ark1'!AA2736</f>
        <v>24.848613779684062</v>
      </c>
      <c r="P72" s="96">
        <f>+'Ark1'!AB2736</f>
        <v>1.2113586431407564</v>
      </c>
      <c r="Q72" s="75">
        <f>+'Ark1'!AC2736</f>
        <v>-21.517928731257189</v>
      </c>
      <c r="R72" s="75">
        <f t="shared" si="5"/>
        <v>10.319526627218934</v>
      </c>
      <c r="S72" s="39"/>
      <c r="T72" s="4"/>
      <c r="U72"/>
      <c r="V72"/>
      <c r="X72"/>
    </row>
    <row r="73" spans="1:24" ht="15.6">
      <c r="A73" s="39"/>
      <c r="B73" s="59">
        <f>+'Ark1'!C2737</f>
        <v>2018</v>
      </c>
      <c r="C73" s="59">
        <f>+'Ark1'!L2737</f>
        <v>17</v>
      </c>
      <c r="D73" s="96" t="s">
        <v>404</v>
      </c>
      <c r="E73" s="59">
        <f>+'Ark1'!Q2737</f>
        <v>334</v>
      </c>
      <c r="F73" s="261">
        <f>+'Ark1'!R2737</f>
        <v>4809</v>
      </c>
      <c r="G73" s="261">
        <f>+'Ark1'!S2737</f>
        <v>4806</v>
      </c>
      <c r="H73" s="96">
        <f>+'Ark1'!T2737</f>
        <v>51.050955414012734</v>
      </c>
      <c r="I73" s="96"/>
      <c r="J73" s="96">
        <f>+'Ark1'!U2737</f>
        <v>46.537707975332609</v>
      </c>
      <c r="K73" s="60">
        <f>+'Ark1'!W2737</f>
        <v>61.653349979192683</v>
      </c>
      <c r="L73" s="96"/>
      <c r="M73" s="96">
        <f>+'Ark1'!Y2737</f>
        <v>123.74689124558084</v>
      </c>
      <c r="N73" s="96"/>
      <c r="O73" s="96">
        <f>+'Ark1'!AA2737</f>
        <v>22.158431350952153</v>
      </c>
      <c r="P73" s="96">
        <f>+'Ark1'!AB2737</f>
        <v>1.4358585502727299</v>
      </c>
      <c r="Q73" s="75">
        <f>+'Ark1'!AC2737</f>
        <v>-21.476226734109112</v>
      </c>
      <c r="R73" s="75">
        <f t="shared" si="5"/>
        <v>14.398203592814371</v>
      </c>
      <c r="S73" s="39"/>
      <c r="T73" s="4"/>
      <c r="U73" s="18"/>
      <c r="V73"/>
      <c r="W73" s="18"/>
      <c r="X73"/>
    </row>
    <row r="74" spans="1:24">
      <c r="A74" s="39"/>
      <c r="B74" s="3">
        <f>+'Ark1'!C2738</f>
        <v>2017</v>
      </c>
      <c r="C74" s="3">
        <f>+'Ark1'!L2738</f>
        <v>1</v>
      </c>
      <c r="D74" s="52" t="s">
        <v>24</v>
      </c>
      <c r="E74" s="3">
        <f>+'Ark1'!Q2738</f>
        <v>24</v>
      </c>
      <c r="F74" s="270">
        <f>+'Ark1'!R2738</f>
        <v>36</v>
      </c>
      <c r="G74" s="270">
        <f>+'Ark1'!S2738</f>
        <v>0</v>
      </c>
      <c r="H74" s="52">
        <f>+'Ark1'!T2738</f>
        <v>0.42402826855123671</v>
      </c>
      <c r="I74" s="52"/>
      <c r="J74" s="52">
        <f>+'Ark1'!U2738</f>
        <v>0</v>
      </c>
      <c r="K74" s="11">
        <f>+'Ark1'!W2738</f>
        <v>0</v>
      </c>
      <c r="L74" s="52"/>
      <c r="M74" s="52">
        <f>+'Ark1'!Y2738</f>
        <v>0</v>
      </c>
      <c r="N74" s="52"/>
      <c r="O74" s="52">
        <f>+'Ark1'!AA2738</f>
        <v>0</v>
      </c>
      <c r="P74" s="52">
        <f>+'Ark1'!AB2738</f>
        <v>0</v>
      </c>
      <c r="Q74" s="14">
        <f>+'Ark1'!AC2738</f>
        <v>0</v>
      </c>
      <c r="R74" s="14">
        <f t="shared" si="5"/>
        <v>1.5</v>
      </c>
      <c r="S74" s="39"/>
      <c r="T74" s="4"/>
      <c r="U74"/>
      <c r="V74"/>
      <c r="X74"/>
    </row>
    <row r="75" spans="1:24">
      <c r="A75" s="39"/>
      <c r="B75" s="3">
        <f>+'Ark1'!C2739</f>
        <v>2017</v>
      </c>
      <c r="C75" s="3">
        <f>+'Ark1'!L2739</f>
        <v>2</v>
      </c>
      <c r="D75" s="52" t="s">
        <v>25</v>
      </c>
      <c r="E75" s="3">
        <f>+'Ark1'!Q2739</f>
        <v>5</v>
      </c>
      <c r="F75" s="270">
        <f>+'Ark1'!R2739</f>
        <v>7</v>
      </c>
      <c r="G75" s="270">
        <f>+'Ark1'!S2739</f>
        <v>6</v>
      </c>
      <c r="H75" s="52">
        <f>+'Ark1'!T2739</f>
        <v>8.2449941107184899E-2</v>
      </c>
      <c r="I75" s="52"/>
      <c r="J75" s="52">
        <f>+'Ark1'!U2739</f>
        <v>0.10267585752992332</v>
      </c>
      <c r="K75" s="11">
        <f>+'Ark1'!W2739</f>
        <v>37.166666666666657</v>
      </c>
      <c r="L75" s="52"/>
      <c r="M75" s="52">
        <f>+'Ark1'!Y2739</f>
        <v>172.22857142857148</v>
      </c>
      <c r="N75" s="52"/>
      <c r="O75" s="52">
        <f>+'Ark1'!AA2739</f>
        <v>16.220117823931307</v>
      </c>
      <c r="P75" s="52">
        <f>+'Ark1'!AB2739</f>
        <v>1.5723301886762298</v>
      </c>
      <c r="Q75" s="14">
        <f>+'Ark1'!AC2739</f>
        <v>-53.348046672945777</v>
      </c>
      <c r="R75" s="14">
        <f t="shared" si="5"/>
        <v>1.4</v>
      </c>
      <c r="S75" s="39"/>
      <c r="T75" s="4"/>
      <c r="U75"/>
      <c r="V75"/>
      <c r="X75"/>
    </row>
    <row r="76" spans="1:24" ht="15.6">
      <c r="A76" s="39"/>
      <c r="B76" s="3">
        <f>+'Ark1'!C2740</f>
        <v>2017</v>
      </c>
      <c r="C76" s="3">
        <f>+'Ark1'!L2740</f>
        <v>5</v>
      </c>
      <c r="D76" s="52" t="s">
        <v>361</v>
      </c>
      <c r="E76" s="3">
        <f>+'Ark1'!Q2740</f>
        <v>16</v>
      </c>
      <c r="F76" s="270">
        <f>+'Ark1'!R2740</f>
        <v>19</v>
      </c>
      <c r="G76" s="270">
        <f>+'Ark1'!S2740</f>
        <v>19</v>
      </c>
      <c r="H76" s="52">
        <f>+'Ark1'!T2740</f>
        <v>0.22379269729093049</v>
      </c>
      <c r="I76" s="52"/>
      <c r="J76" s="52">
        <f>+'Ark1'!U2740</f>
        <v>0.30304537479157767</v>
      </c>
      <c r="K76" s="11">
        <f>+'Ark1'!W2740</f>
        <v>43</v>
      </c>
      <c r="L76" s="52"/>
      <c r="M76" s="52">
        <f>+'Ark1'!Y2740</f>
        <v>187.278947368421</v>
      </c>
      <c r="N76" s="52"/>
      <c r="O76" s="52">
        <f>+'Ark1'!AA2740</f>
        <v>23.282534202530119</v>
      </c>
      <c r="P76" s="52">
        <f>+'Ark1'!AB2740</f>
        <v>0.91766293548224709</v>
      </c>
      <c r="Q76" s="14">
        <f>+'Ark1'!AC2740</f>
        <v>11.504025591202224</v>
      </c>
      <c r="R76" s="14">
        <f t="shared" si="5"/>
        <v>1.1875</v>
      </c>
      <c r="S76" s="39"/>
      <c r="T76" s="4"/>
      <c r="U76" s="5"/>
      <c r="V76"/>
      <c r="X76"/>
    </row>
    <row r="77" spans="1:24">
      <c r="A77" s="39"/>
      <c r="B77" s="3">
        <f>+'Ark1'!C2741</f>
        <v>2017</v>
      </c>
      <c r="C77" s="3">
        <f>+'Ark1'!L2741</f>
        <v>8</v>
      </c>
      <c r="D77" s="52" t="s">
        <v>26</v>
      </c>
      <c r="E77" s="3">
        <f>+'Ark1'!Q2741</f>
        <v>78</v>
      </c>
      <c r="F77" s="270">
        <f>+'Ark1'!R2741</f>
        <v>135</v>
      </c>
      <c r="G77" s="270">
        <f>+'Ark1'!S2741</f>
        <v>135</v>
      </c>
      <c r="H77" s="52">
        <f>+'Ark1'!T2741</f>
        <v>1.590106007067138</v>
      </c>
      <c r="I77" s="52"/>
      <c r="J77" s="52">
        <f>+'Ark1'!U2741</f>
        <v>2.1432563270079554</v>
      </c>
      <c r="K77" s="11">
        <f>+'Ark1'!W2741</f>
        <v>47.607407407407408</v>
      </c>
      <c r="L77" s="52"/>
      <c r="M77" s="52">
        <f>+'Ark1'!Y2741</f>
        <v>186.41259259259257</v>
      </c>
      <c r="N77" s="52"/>
      <c r="O77" s="52">
        <f>+'Ark1'!AA2741</f>
        <v>25.904884223092044</v>
      </c>
      <c r="P77" s="52">
        <f>+'Ark1'!AB2741</f>
        <v>1.4094721696372472</v>
      </c>
      <c r="Q77" s="14">
        <f>+'Ark1'!AC2741</f>
        <v>-33.929440127817777</v>
      </c>
      <c r="R77" s="14">
        <f t="shared" si="5"/>
        <v>1.7307692307692308</v>
      </c>
      <c r="S77" s="39"/>
      <c r="T77" s="4"/>
      <c r="U77" s="4"/>
      <c r="V77" s="4"/>
      <c r="W77" s="4"/>
      <c r="X77"/>
    </row>
    <row r="78" spans="1:24" ht="15.6">
      <c r="A78" s="39"/>
      <c r="B78" s="3">
        <f>+'Ark1'!C2742</f>
        <v>2017</v>
      </c>
      <c r="C78" s="3">
        <f>+'Ark1'!L2742</f>
        <v>11</v>
      </c>
      <c r="D78" s="52" t="s">
        <v>27</v>
      </c>
      <c r="E78" s="3">
        <f>+'Ark1'!Q2742</f>
        <v>225</v>
      </c>
      <c r="F78" s="270">
        <f>+'Ark1'!R2742</f>
        <v>727</v>
      </c>
      <c r="G78" s="270">
        <f>+'Ark1'!S2742</f>
        <v>727</v>
      </c>
      <c r="H78" s="52">
        <f>+'Ark1'!T2742</f>
        <v>8.5630153121319239</v>
      </c>
      <c r="I78" s="52"/>
      <c r="J78" s="52">
        <f>+'Ark1'!U2742</f>
        <v>10.191021721871383</v>
      </c>
      <c r="K78" s="11">
        <f>+'Ark1'!W2742</f>
        <v>52.674002751031651</v>
      </c>
      <c r="L78" s="52"/>
      <c r="M78" s="52">
        <f>+'Ark1'!Y2742</f>
        <v>164.59559834938085</v>
      </c>
      <c r="N78" s="52"/>
      <c r="O78" s="52">
        <f>+'Ark1'!AA2742</f>
        <v>25.717699414147464</v>
      </c>
      <c r="P78" s="52">
        <f>+'Ark1'!AB2742</f>
        <v>1.317399512124257</v>
      </c>
      <c r="Q78" s="14">
        <f>+'Ark1'!AC2742</f>
        <v>-14.571989849215388</v>
      </c>
      <c r="R78" s="14">
        <f t="shared" si="5"/>
        <v>3.2311111111111113</v>
      </c>
      <c r="S78" s="39"/>
      <c r="T78" s="4"/>
      <c r="U78" s="11"/>
      <c r="V78" s="1"/>
      <c r="W78" s="5"/>
      <c r="X78"/>
    </row>
    <row r="79" spans="1:24" ht="15.6">
      <c r="A79" s="39"/>
      <c r="B79" s="3">
        <f>+'Ark1'!C2743</f>
        <v>2017</v>
      </c>
      <c r="C79" s="3">
        <f>+'Ark1'!L2743</f>
        <v>14</v>
      </c>
      <c r="D79" s="52" t="s">
        <v>362</v>
      </c>
      <c r="E79" s="3">
        <f>+'Ark1'!Q2743</f>
        <v>347</v>
      </c>
      <c r="F79" s="270">
        <f>+'Ark1'!R2743</f>
        <v>3411</v>
      </c>
      <c r="G79" s="270">
        <f>+'Ark1'!S2743</f>
        <v>3411</v>
      </c>
      <c r="H79" s="52">
        <f>+'Ark1'!T2743</f>
        <v>40.176678445229683</v>
      </c>
      <c r="I79" s="52"/>
      <c r="J79" s="52">
        <f>+'Ark1'!U2743</f>
        <v>42.500370045289458</v>
      </c>
      <c r="K79" s="11">
        <f>+'Ark1'!W2743</f>
        <v>57.398416886543515</v>
      </c>
      <c r="L79" s="52"/>
      <c r="M79" s="52">
        <f>+'Ark1'!Y2743</f>
        <v>146.30052770448569</v>
      </c>
      <c r="N79" s="52"/>
      <c r="O79" s="52">
        <f>+'Ark1'!AA2743</f>
        <v>24.249738936294843</v>
      </c>
      <c r="P79" s="52">
        <f>+'Ark1'!AB2743</f>
        <v>1.229648331598981</v>
      </c>
      <c r="Q79" s="14">
        <f>+'Ark1'!AC2743</f>
        <v>-26.881364466823456</v>
      </c>
      <c r="R79" s="14">
        <f t="shared" si="5"/>
        <v>9.8299711815561963</v>
      </c>
      <c r="S79" s="39"/>
      <c r="T79" s="4"/>
      <c r="U79" s="11"/>
      <c r="V79" s="1"/>
      <c r="W79" s="5"/>
      <c r="X79"/>
    </row>
    <row r="80" spans="1:24" ht="15.6">
      <c r="A80" s="39"/>
      <c r="B80" s="3">
        <f>+'Ark1'!C2744</f>
        <v>2017</v>
      </c>
      <c r="C80" s="3">
        <f>+'Ark1'!L2744</f>
        <v>17</v>
      </c>
      <c r="D80" s="52" t="s">
        <v>404</v>
      </c>
      <c r="E80" s="3">
        <f>+'Ark1'!Q2744</f>
        <v>346</v>
      </c>
      <c r="F80" s="270">
        <f>+'Ark1'!R2744</f>
        <v>4155</v>
      </c>
      <c r="G80" s="270">
        <f>+'Ark1'!S2744</f>
        <v>4155</v>
      </c>
      <c r="H80" s="52">
        <f>+'Ark1'!T2744</f>
        <v>48.939929328621915</v>
      </c>
      <c r="I80" s="52"/>
      <c r="J80" s="52">
        <f>+'Ark1'!U2744</f>
        <v>44.759630673509683</v>
      </c>
      <c r="K80" s="11">
        <f>+'Ark1'!W2744</f>
        <v>61.567268351383888</v>
      </c>
      <c r="L80" s="52"/>
      <c r="M80" s="52">
        <f>+'Ark1'!Y2744</f>
        <v>126.48830324909764</v>
      </c>
      <c r="N80" s="52"/>
      <c r="O80" s="52">
        <f>+'Ark1'!AA2744</f>
        <v>21.480798979518003</v>
      </c>
      <c r="P80" s="52">
        <f>+'Ark1'!AB2744</f>
        <v>1.4346535069163655</v>
      </c>
      <c r="Q80" s="14">
        <f>+'Ark1'!AC2744</f>
        <v>-17.036382889391557</v>
      </c>
      <c r="R80" s="14">
        <f t="shared" si="5"/>
        <v>12.008670520231213</v>
      </c>
      <c r="S80" s="39"/>
      <c r="T80" s="4"/>
      <c r="U80" s="11"/>
      <c r="V80" s="1"/>
      <c r="W80" s="5"/>
      <c r="X80"/>
    </row>
    <row r="81" spans="1:24" ht="15.6">
      <c r="A81" s="39"/>
      <c r="B81" s="59">
        <f>+'Ark1'!C2745</f>
        <v>2016</v>
      </c>
      <c r="C81" s="59">
        <f>+'Ark1'!L2745</f>
        <v>1</v>
      </c>
      <c r="D81" s="96" t="s">
        <v>24</v>
      </c>
      <c r="E81" s="59">
        <f>+'Ark1'!Q2745</f>
        <v>21</v>
      </c>
      <c r="F81" s="261">
        <f>+'Ark1'!R2745</f>
        <v>35</v>
      </c>
      <c r="G81" s="261">
        <f>+'Ark1'!S2745</f>
        <v>0</v>
      </c>
      <c r="H81" s="96">
        <f>+'Ark1'!T2745</f>
        <v>0.40022870211549449</v>
      </c>
      <c r="I81" s="96"/>
      <c r="J81" s="96">
        <f>+'Ark1'!U2745</f>
        <v>0</v>
      </c>
      <c r="K81" s="60">
        <f>+'Ark1'!W2745</f>
        <v>0</v>
      </c>
      <c r="L81" s="96"/>
      <c r="M81" s="96">
        <f>+'Ark1'!Y2745</f>
        <v>0</v>
      </c>
      <c r="N81" s="96"/>
      <c r="O81" s="96">
        <f>+'Ark1'!AA2745</f>
        <v>0</v>
      </c>
      <c r="P81" s="96">
        <f>+'Ark1'!AB2745</f>
        <v>0</v>
      </c>
      <c r="Q81" s="75">
        <f>+'Ark1'!AC2745</f>
        <v>0</v>
      </c>
      <c r="R81" s="75">
        <f t="shared" si="5"/>
        <v>1.6666666666666667</v>
      </c>
      <c r="S81" s="39"/>
      <c r="T81" s="4"/>
      <c r="U81" s="11"/>
      <c r="V81" s="1"/>
      <c r="W81" s="5"/>
      <c r="X81"/>
    </row>
    <row r="82" spans="1:24" ht="15.6">
      <c r="A82" s="39"/>
      <c r="B82" s="59">
        <f>+'Ark1'!C2746</f>
        <v>2016</v>
      </c>
      <c r="C82" s="59">
        <f>+'Ark1'!L2746</f>
        <v>2</v>
      </c>
      <c r="D82" s="96" t="s">
        <v>25</v>
      </c>
      <c r="E82" s="59">
        <f>+'Ark1'!Q2746</f>
        <v>23</v>
      </c>
      <c r="F82" s="261">
        <f>+'Ark1'!R2746</f>
        <v>28</v>
      </c>
      <c r="G82" s="261">
        <f>+'Ark1'!S2746</f>
        <v>26</v>
      </c>
      <c r="H82" s="96">
        <f>+'Ark1'!T2746</f>
        <v>0.32018296169239557</v>
      </c>
      <c r="I82" s="96"/>
      <c r="J82" s="96">
        <f>+'Ark1'!U2746</f>
        <v>0.31976610971068681</v>
      </c>
      <c r="K82" s="60">
        <f>+'Ark1'!W2746</f>
        <v>50.961538461538446</v>
      </c>
      <c r="L82" s="96"/>
      <c r="M82" s="96">
        <f>+'Ark1'!Y2746</f>
        <v>136.06785714285721</v>
      </c>
      <c r="N82" s="96"/>
      <c r="O82" s="96">
        <f>+'Ark1'!AA2746</f>
        <v>63.4415536131648</v>
      </c>
      <c r="P82" s="96">
        <f>+'Ark1'!AB2746</f>
        <v>12.540643981841187</v>
      </c>
      <c r="Q82" s="75">
        <f>+'Ark1'!AC2746</f>
        <v>-85.423730482559023</v>
      </c>
      <c r="R82" s="75">
        <f t="shared" si="5"/>
        <v>1.2173913043478262</v>
      </c>
      <c r="S82" s="39"/>
      <c r="T82" s="4"/>
      <c r="U82" s="11"/>
      <c r="V82" s="11"/>
      <c r="W82" s="5"/>
      <c r="X82"/>
    </row>
    <row r="83" spans="1:24" ht="15.6">
      <c r="A83" s="39"/>
      <c r="B83" s="59">
        <f>+'Ark1'!C2747</f>
        <v>2016</v>
      </c>
      <c r="C83" s="59">
        <f>+'Ark1'!L2747</f>
        <v>5</v>
      </c>
      <c r="D83" s="96" t="s">
        <v>361</v>
      </c>
      <c r="E83" s="59">
        <f>+'Ark1'!Q2747</f>
        <v>15</v>
      </c>
      <c r="F83" s="261">
        <f>+'Ark1'!R2747</f>
        <v>17</v>
      </c>
      <c r="G83" s="261">
        <f>+'Ark1'!S2747</f>
        <v>17</v>
      </c>
      <c r="H83" s="96">
        <f>+'Ark1'!T2747</f>
        <v>0.19439679817038313</v>
      </c>
      <c r="I83" s="96"/>
      <c r="J83" s="96">
        <f>+'Ark1'!U2747</f>
        <v>0.27409962494899082</v>
      </c>
      <c r="K83" s="60">
        <f>+'Ark1'!W2747</f>
        <v>42.352941176470594</v>
      </c>
      <c r="L83" s="96"/>
      <c r="M83" s="96">
        <f>+'Ark1'!Y2747</f>
        <v>192.10588235294111</v>
      </c>
      <c r="N83" s="96"/>
      <c r="O83" s="96">
        <f>+'Ark1'!AA2747</f>
        <v>33.358083429715037</v>
      </c>
      <c r="P83" s="96">
        <f>+'Ark1'!AB2747</f>
        <v>1.4528340041445651</v>
      </c>
      <c r="Q83" s="75">
        <f>+'Ark1'!AC2747</f>
        <v>-5.1020896149906996</v>
      </c>
      <c r="R83" s="75">
        <f t="shared" si="5"/>
        <v>1.1333333333333333</v>
      </c>
      <c r="S83" s="39"/>
      <c r="T83" s="4"/>
      <c r="U83" s="11"/>
      <c r="V83" s="11"/>
      <c r="W83" s="5"/>
      <c r="X83"/>
    </row>
    <row r="84" spans="1:24" ht="15.6">
      <c r="A84" s="39"/>
      <c r="B84" s="59">
        <f>+'Ark1'!C2748</f>
        <v>2016</v>
      </c>
      <c r="C84" s="59">
        <f>+'Ark1'!L2748</f>
        <v>8</v>
      </c>
      <c r="D84" s="96" t="s">
        <v>26</v>
      </c>
      <c r="E84" s="59">
        <f>+'Ark1'!Q2748</f>
        <v>78</v>
      </c>
      <c r="F84" s="261">
        <f>+'Ark1'!R2748</f>
        <v>139</v>
      </c>
      <c r="G84" s="261">
        <f>+'Ark1'!S2748</f>
        <v>138</v>
      </c>
      <c r="H84" s="96">
        <f>+'Ark1'!T2748</f>
        <v>1.58947970268725</v>
      </c>
      <c r="I84" s="96"/>
      <c r="J84" s="96">
        <f>+'Ark1'!U2748</f>
        <v>2.0846360017746197</v>
      </c>
      <c r="K84" s="60">
        <f>+'Ark1'!W2748</f>
        <v>47.891304347826086</v>
      </c>
      <c r="L84" s="96"/>
      <c r="M84" s="96">
        <f>+'Ark1'!Y2748</f>
        <v>178.68848920863309</v>
      </c>
      <c r="N84" s="96"/>
      <c r="O84" s="96">
        <f>+'Ark1'!AA2748</f>
        <v>27.041888020799657</v>
      </c>
      <c r="P84" s="96">
        <f>+'Ark1'!AB2748</f>
        <v>1.5542591441206499</v>
      </c>
      <c r="Q84" s="75">
        <f>+'Ark1'!AC2748</f>
        <v>-9.045449422343415</v>
      </c>
      <c r="R84" s="75">
        <f t="shared" si="5"/>
        <v>1.7820512820512822</v>
      </c>
      <c r="S84" s="39"/>
      <c r="T84" s="4"/>
      <c r="U84" s="11"/>
      <c r="V84" s="11"/>
      <c r="W84" s="5"/>
      <c r="X84"/>
    </row>
    <row r="85" spans="1:24" ht="15.6">
      <c r="A85" s="39"/>
      <c r="B85" s="59">
        <f>+'Ark1'!C2749</f>
        <v>2016</v>
      </c>
      <c r="C85" s="59">
        <f>+'Ark1'!L2749</f>
        <v>11</v>
      </c>
      <c r="D85" s="96" t="s">
        <v>27</v>
      </c>
      <c r="E85" s="59">
        <f>+'Ark1'!Q2749</f>
        <v>244</v>
      </c>
      <c r="F85" s="261">
        <f>+'Ark1'!R2749</f>
        <v>853</v>
      </c>
      <c r="G85" s="261">
        <f>+'Ark1'!S2749</f>
        <v>853</v>
      </c>
      <c r="H85" s="96">
        <f>+'Ark1'!T2749</f>
        <v>9.7541452258433416</v>
      </c>
      <c r="I85" s="96"/>
      <c r="J85" s="96">
        <f>+'Ark1'!U2749</f>
        <v>11.572832293968265</v>
      </c>
      <c r="K85" s="60">
        <f>+'Ark1'!W2749</f>
        <v>52.798358733880434</v>
      </c>
      <c r="L85" s="96"/>
      <c r="M85" s="96">
        <f>+'Ark1'!Y2749</f>
        <v>161.64853458382188</v>
      </c>
      <c r="N85" s="96"/>
      <c r="O85" s="96">
        <f>+'Ark1'!AA2749</f>
        <v>25.839397808292791</v>
      </c>
      <c r="P85" s="96">
        <f>+'Ark1'!AB2749</f>
        <v>1.2817218517712863</v>
      </c>
      <c r="Q85" s="75">
        <f>+'Ark1'!AC2749</f>
        <v>-24.815373453894903</v>
      </c>
      <c r="R85" s="75">
        <f t="shared" si="5"/>
        <v>3.4959016393442623</v>
      </c>
      <c r="S85" s="39"/>
      <c r="T85" s="4"/>
      <c r="U85" s="11"/>
      <c r="V85" s="11"/>
      <c r="W85" s="5"/>
      <c r="X85"/>
    </row>
    <row r="86" spans="1:24" ht="15.6">
      <c r="A86" s="39"/>
      <c r="B86" s="59">
        <f>+'Ark1'!C2750</f>
        <v>2016</v>
      </c>
      <c r="C86" s="59">
        <f>+'Ark1'!L2750</f>
        <v>14</v>
      </c>
      <c r="D86" s="96" t="s">
        <v>362</v>
      </c>
      <c r="E86" s="59">
        <f>+'Ark1'!Q2750</f>
        <v>365</v>
      </c>
      <c r="F86" s="261">
        <f>+'Ark1'!R2750</f>
        <v>3179</v>
      </c>
      <c r="G86" s="261">
        <f>+'Ark1'!S2750</f>
        <v>3177</v>
      </c>
      <c r="H86" s="96">
        <f>+'Ark1'!T2750</f>
        <v>36.352201257861637</v>
      </c>
      <c r="I86" s="96"/>
      <c r="J86" s="96">
        <f>+'Ark1'!U2750</f>
        <v>38.381954444974703</v>
      </c>
      <c r="K86" s="60">
        <f>+'Ark1'!W2750</f>
        <v>57.236701290525666</v>
      </c>
      <c r="L86" s="96"/>
      <c r="M86" s="96">
        <f>+'Ark1'!Y2750</f>
        <v>143.85259515570962</v>
      </c>
      <c r="N86" s="96"/>
      <c r="O86" s="96">
        <f>+'Ark1'!AA2750</f>
        <v>24.475674289304592</v>
      </c>
      <c r="P86" s="96">
        <f>+'Ark1'!AB2750</f>
        <v>1.3090326411616231</v>
      </c>
      <c r="Q86" s="75">
        <f>+'Ark1'!AC2750</f>
        <v>-21.495029683505305</v>
      </c>
      <c r="R86" s="75">
        <f t="shared" si="5"/>
        <v>8.7095890410958905</v>
      </c>
      <c r="S86" s="39"/>
      <c r="T86" s="4"/>
      <c r="U86" s="11"/>
      <c r="V86" s="5"/>
      <c r="W86" s="5"/>
      <c r="X86"/>
    </row>
    <row r="87" spans="1:24" ht="15.6">
      <c r="A87" s="39"/>
      <c r="B87" s="59">
        <f>+'Ark1'!C2751</f>
        <v>2016</v>
      </c>
      <c r="C87" s="59">
        <f>+'Ark1'!L2751</f>
        <v>17</v>
      </c>
      <c r="D87" s="96" t="s">
        <v>404</v>
      </c>
      <c r="E87" s="59">
        <f>+'Ark1'!Q2751</f>
        <v>373</v>
      </c>
      <c r="F87" s="261">
        <f>+'Ark1'!R2751</f>
        <v>4494</v>
      </c>
      <c r="G87" s="261">
        <f>+'Ark1'!S2751</f>
        <v>4494</v>
      </c>
      <c r="H87" s="96">
        <f>+'Ark1'!T2751</f>
        <v>51.389365351629486</v>
      </c>
      <c r="I87" s="96"/>
      <c r="J87" s="96">
        <f>+'Ark1'!U2751</f>
        <v>47.366711524622737</v>
      </c>
      <c r="K87" s="60">
        <f>+'Ark1'!W2751</f>
        <v>61.725634178905217</v>
      </c>
      <c r="L87" s="96"/>
      <c r="M87" s="96">
        <f>+'Ark1'!Y2751</f>
        <v>125.58024032042751</v>
      </c>
      <c r="N87" s="96"/>
      <c r="O87" s="96">
        <f>+'Ark1'!AA2751</f>
        <v>21.957302121460657</v>
      </c>
      <c r="P87" s="96">
        <f>+'Ark1'!AB2751</f>
        <v>1.4576583618932628</v>
      </c>
      <c r="Q87" s="75">
        <f>+'Ark1'!AC2751</f>
        <v>-19.388505687081089</v>
      </c>
      <c r="R87" s="75">
        <f t="shared" si="5"/>
        <v>12.048257372654156</v>
      </c>
      <c r="S87" s="39"/>
      <c r="T87" s="4"/>
      <c r="U87" s="11"/>
      <c r="V87" s="5"/>
      <c r="W87" s="5"/>
      <c r="X87"/>
    </row>
    <row r="88" spans="1:24" ht="15.6">
      <c r="A88" s="39"/>
      <c r="B88">
        <f>+'Ark1'!C2752</f>
        <v>2015</v>
      </c>
      <c r="C88">
        <f>+'Ark1'!L2752</f>
        <v>1</v>
      </c>
      <c r="D88" s="52" t="s">
        <v>24</v>
      </c>
      <c r="E88">
        <f>+'Ark1'!Q2752</f>
        <v>22</v>
      </c>
      <c r="F88" s="279">
        <f>+'Ark1'!R2752</f>
        <v>28</v>
      </c>
      <c r="G88" s="279">
        <f>+'Ark1'!S2752</f>
        <v>0</v>
      </c>
      <c r="H88" s="94">
        <f>+'Ark1'!T2752</f>
        <v>0.3101805694029024</v>
      </c>
      <c r="I88" s="94"/>
      <c r="J88" s="94">
        <f>+'Ark1'!U2752</f>
        <v>0</v>
      </c>
      <c r="K88" s="1">
        <f>+'Ark1'!W2752</f>
        <v>0</v>
      </c>
      <c r="L88" s="94"/>
      <c r="M88" s="94">
        <f>+'Ark1'!Y2752</f>
        <v>0</v>
      </c>
      <c r="N88" s="94"/>
      <c r="O88" s="94">
        <f>+'Ark1'!AA2752</f>
        <v>0</v>
      </c>
      <c r="P88" s="94">
        <f>+'Ark1'!AB2752</f>
        <v>0</v>
      </c>
      <c r="Q88" s="9">
        <f>+'Ark1'!AC2752</f>
        <v>0</v>
      </c>
      <c r="R88" s="9">
        <f t="shared" si="5"/>
        <v>1.2727272727272727</v>
      </c>
      <c r="S88" s="39"/>
      <c r="T88" s="4"/>
      <c r="U88" s="11"/>
      <c r="V88" s="5"/>
      <c r="W88" s="5"/>
      <c r="X88"/>
    </row>
    <row r="89" spans="1:24" ht="15.6">
      <c r="A89" s="39"/>
      <c r="B89">
        <f>+'Ark1'!C2753</f>
        <v>2015</v>
      </c>
      <c r="C89">
        <f>+'Ark1'!L2753</f>
        <v>2</v>
      </c>
      <c r="D89" s="52" t="s">
        <v>25</v>
      </c>
      <c r="E89">
        <f>+'Ark1'!Q2753</f>
        <v>11</v>
      </c>
      <c r="F89" s="279">
        <f>+'Ark1'!R2753</f>
        <v>14</v>
      </c>
      <c r="G89" s="279">
        <f>+'Ark1'!S2753</f>
        <v>14</v>
      </c>
      <c r="H89" s="94">
        <f>+'Ark1'!T2753</f>
        <v>0.1550902847014512</v>
      </c>
      <c r="I89" s="94"/>
      <c r="J89" s="94">
        <f>+'Ark1'!U2753</f>
        <v>0.22863792486500861</v>
      </c>
      <c r="K89" s="1">
        <f>+'Ark1'!W2753</f>
        <v>37.142857142857153</v>
      </c>
      <c r="L89" s="94"/>
      <c r="M89" s="94">
        <f>+'Ark1'!Y2753</f>
        <v>198.80714285714279</v>
      </c>
      <c r="N89" s="94"/>
      <c r="O89" s="94">
        <f>+'Ark1'!AA2753</f>
        <v>60.419917060113768</v>
      </c>
      <c r="P89" s="94">
        <f>+'Ark1'!AB2753</f>
        <v>1.6842608746501619</v>
      </c>
      <c r="Q89" s="9">
        <f>+'Ark1'!AC2753</f>
        <v>-7.8132799126613426</v>
      </c>
      <c r="R89" s="9">
        <f t="shared" ref="R89:R94" si="8">+F89/E89</f>
        <v>1.2727272727272727</v>
      </c>
      <c r="S89" s="39"/>
      <c r="T89" s="4"/>
      <c r="U89" s="11"/>
      <c r="V89" s="5"/>
      <c r="W89" s="5"/>
      <c r="X89"/>
    </row>
    <row r="90" spans="1:24" ht="15.6">
      <c r="A90" s="39"/>
      <c r="B90">
        <f>+'Ark1'!C2754</f>
        <v>2015</v>
      </c>
      <c r="C90">
        <f>+'Ark1'!L2754</f>
        <v>5</v>
      </c>
      <c r="D90" s="52" t="s">
        <v>361</v>
      </c>
      <c r="E90">
        <f>+'Ark1'!Q2754</f>
        <v>19</v>
      </c>
      <c r="F90" s="279">
        <f>+'Ark1'!R2754</f>
        <v>25</v>
      </c>
      <c r="G90" s="279">
        <f>+'Ark1'!S2754</f>
        <v>25</v>
      </c>
      <c r="H90" s="94">
        <f>+'Ark1'!T2754</f>
        <v>0.27694693696687722</v>
      </c>
      <c r="I90" s="94"/>
      <c r="J90" s="94">
        <f>+'Ark1'!U2754</f>
        <v>0.39808940742583199</v>
      </c>
      <c r="K90" s="1">
        <f>+'Ark1'!W2754</f>
        <v>42.16</v>
      </c>
      <c r="L90" s="94"/>
      <c r="M90" s="94">
        <f>+'Ark1'!Y2754</f>
        <v>193.84399999999997</v>
      </c>
      <c r="N90" s="94"/>
      <c r="O90" s="94">
        <f>+'Ark1'!AA2754</f>
        <v>22.56290903230412</v>
      </c>
      <c r="P90" s="94">
        <f>+'Ark1'!AB2754</f>
        <v>1.1200000000001404</v>
      </c>
      <c r="Q90" s="9">
        <f>+'Ark1'!AC2754</f>
        <v>-14.59031721168328</v>
      </c>
      <c r="R90" s="9">
        <f t="shared" si="8"/>
        <v>1.3157894736842106</v>
      </c>
      <c r="S90" s="39"/>
      <c r="T90" s="4"/>
      <c r="U90" s="11"/>
      <c r="V90" s="5"/>
      <c r="W90" s="5"/>
      <c r="X90"/>
    </row>
    <row r="91" spans="1:24" ht="15.6">
      <c r="A91" s="39"/>
      <c r="B91">
        <f>+'Ark1'!C2755</f>
        <v>2015</v>
      </c>
      <c r="C91">
        <f>+'Ark1'!L2755</f>
        <v>8</v>
      </c>
      <c r="D91" s="52" t="s">
        <v>26</v>
      </c>
      <c r="E91">
        <f>+'Ark1'!Q2755</f>
        <v>129</v>
      </c>
      <c r="F91" s="279">
        <f>+'Ark1'!R2755</f>
        <v>302</v>
      </c>
      <c r="G91" s="279">
        <f>+'Ark1'!S2755</f>
        <v>302</v>
      </c>
      <c r="H91" s="94">
        <f>+'Ark1'!T2755</f>
        <v>3.3455189985598759</v>
      </c>
      <c r="I91" s="94"/>
      <c r="J91" s="94">
        <f>+'Ark1'!U2755</f>
        <v>4.3357827183145892</v>
      </c>
      <c r="K91" s="1">
        <f>+'Ark1'!W2755</f>
        <v>47.754966887417218</v>
      </c>
      <c r="L91" s="94"/>
      <c r="M91" s="94">
        <f>+'Ark1'!Y2755</f>
        <v>174.77218543046357</v>
      </c>
      <c r="N91" s="94"/>
      <c r="O91" s="94">
        <f>+'Ark1'!AA2755</f>
        <v>26.513193414321719</v>
      </c>
      <c r="P91" s="94">
        <f>+'Ark1'!AB2755</f>
        <v>1.2366740666996965</v>
      </c>
      <c r="Q91" s="9">
        <f>+'Ark1'!AC2755</f>
        <v>-20.676147048457199</v>
      </c>
      <c r="R91" s="9">
        <f t="shared" si="8"/>
        <v>2.3410852713178296</v>
      </c>
      <c r="S91" s="39"/>
      <c r="T91" s="4"/>
      <c r="U91" s="11"/>
      <c r="V91" s="5"/>
      <c r="W91" s="5"/>
      <c r="X91"/>
    </row>
    <row r="92" spans="1:24" ht="15.6">
      <c r="A92" s="39"/>
      <c r="B92">
        <f>+'Ark1'!C2756</f>
        <v>2015</v>
      </c>
      <c r="C92">
        <f>+'Ark1'!L2756</f>
        <v>11</v>
      </c>
      <c r="D92" s="52" t="s">
        <v>27</v>
      </c>
      <c r="E92">
        <f>+'Ark1'!Q2756</f>
        <v>276</v>
      </c>
      <c r="F92" s="279">
        <f>+'Ark1'!R2756</f>
        <v>1131</v>
      </c>
      <c r="G92" s="279">
        <f>+'Ark1'!S2756</f>
        <v>1131</v>
      </c>
      <c r="H92" s="94">
        <f>+'Ark1'!T2756</f>
        <v>12.52907942838152</v>
      </c>
      <c r="I92" s="94"/>
      <c r="J92" s="94">
        <f>+'Ark1'!U2756</f>
        <v>14.650496870388512</v>
      </c>
      <c r="K92" s="1">
        <f>+'Ark1'!W2756</f>
        <v>52.53580901856764</v>
      </c>
      <c r="L92" s="94"/>
      <c r="M92" s="94">
        <f>+'Ark1'!Y2756</f>
        <v>157.68903625110545</v>
      </c>
      <c r="N92" s="94"/>
      <c r="O92" s="94">
        <f>+'Ark1'!AA2756</f>
        <v>26.351632676068544</v>
      </c>
      <c r="P92" s="94">
        <f>+'Ark1'!AB2756</f>
        <v>1.3262298847167482</v>
      </c>
      <c r="Q92" s="9">
        <f>+'Ark1'!AC2756</f>
        <v>-17.727465280329898</v>
      </c>
      <c r="R92" s="9">
        <f t="shared" si="8"/>
        <v>4.0978260869565215</v>
      </c>
      <c r="S92" s="39"/>
      <c r="T92" s="4"/>
      <c r="U92" s="11"/>
      <c r="V92" s="5"/>
      <c r="W92" s="5"/>
      <c r="X92"/>
    </row>
    <row r="93" spans="1:24" ht="15.6">
      <c r="A93" s="39"/>
      <c r="B93">
        <f>+'Ark1'!C2757</f>
        <v>2015</v>
      </c>
      <c r="C93">
        <f>+'Ark1'!L2757</f>
        <v>14</v>
      </c>
      <c r="D93" s="52" t="s">
        <v>362</v>
      </c>
      <c r="E93">
        <f>+'Ark1'!Q2757</f>
        <v>372</v>
      </c>
      <c r="F93" s="279">
        <f>+'Ark1'!R2757</f>
        <v>2806</v>
      </c>
      <c r="G93" s="279">
        <f>+'Ark1'!S2757</f>
        <v>2806</v>
      </c>
      <c r="H93" s="94">
        <f>+'Ark1'!T2757</f>
        <v>31.084524205162293</v>
      </c>
      <c r="I93" s="94"/>
      <c r="J93" s="94">
        <f>+'Ark1'!U2757</f>
        <v>32.639141945271476</v>
      </c>
      <c r="K93" s="1">
        <f>+'Ark1'!W2757</f>
        <v>57.293656450463288</v>
      </c>
      <c r="L93" s="94"/>
      <c r="M93" s="94">
        <f>+'Ark1'!Y2757</f>
        <v>141.5998574483252</v>
      </c>
      <c r="N93" s="94"/>
      <c r="O93" s="94">
        <f>+'Ark1'!AA2757</f>
        <v>24.875099400531465</v>
      </c>
      <c r="P93" s="94">
        <f>+'Ark1'!AB2757</f>
        <v>1.3019020961668362</v>
      </c>
      <c r="Q93" s="9">
        <f>+'Ark1'!AC2757</f>
        <v>-17.720370877262788</v>
      </c>
      <c r="R93" s="9">
        <f t="shared" si="8"/>
        <v>7.543010752688172</v>
      </c>
      <c r="S93" s="39"/>
      <c r="T93" s="4"/>
      <c r="U93" s="11"/>
      <c r="V93" s="5"/>
      <c r="W93" s="5"/>
      <c r="X93"/>
    </row>
    <row r="94" spans="1:24" ht="15.6">
      <c r="A94" s="39"/>
      <c r="B94">
        <f>+'Ark1'!C2758</f>
        <v>2015</v>
      </c>
      <c r="C94">
        <f>+'Ark1'!L2758</f>
        <v>17</v>
      </c>
      <c r="D94" s="52" t="s">
        <v>404</v>
      </c>
      <c r="E94">
        <f>+'Ark1'!Q2758</f>
        <v>386</v>
      </c>
      <c r="F94" s="279">
        <f>+'Ark1'!R2758</f>
        <v>4721</v>
      </c>
      <c r="G94" s="279">
        <f>+'Ark1'!S2758</f>
        <v>4721</v>
      </c>
      <c r="H94" s="94">
        <f>+'Ark1'!T2758</f>
        <v>52.298659576825088</v>
      </c>
      <c r="I94" s="94"/>
      <c r="J94" s="94">
        <f>+'Ark1'!U2758</f>
        <v>47.747851133734592</v>
      </c>
      <c r="K94" s="1">
        <f>+'Ark1'!W2758</f>
        <v>61.857021817411585</v>
      </c>
      <c r="L94" s="94"/>
      <c r="M94" s="94">
        <f>+'Ark1'!Y2758</f>
        <v>123.12084304172861</v>
      </c>
      <c r="N94" s="94"/>
      <c r="O94" s="94">
        <f>+'Ark1'!AA2758</f>
        <v>23.438588174191036</v>
      </c>
      <c r="P94" s="94">
        <f>+'Ark1'!AB2758</f>
        <v>1.5315982522383931</v>
      </c>
      <c r="Q94" s="9">
        <f>+'Ark1'!AC2758</f>
        <v>-17.167498570717111</v>
      </c>
      <c r="R94" s="9">
        <f t="shared" si="8"/>
        <v>12.230569948186529</v>
      </c>
      <c r="S94" s="39"/>
      <c r="T94" s="4"/>
      <c r="U94" s="5"/>
      <c r="V94" s="5"/>
      <c r="W94" s="5"/>
      <c r="X94"/>
    </row>
    <row r="95" spans="1:24" ht="15.6">
      <c r="A95" s="39"/>
      <c r="B95" s="59">
        <f>+'Ark1'!C2759</f>
        <v>2014</v>
      </c>
      <c r="C95" s="59">
        <f>+'Ark1'!L2759</f>
        <v>1</v>
      </c>
      <c r="D95" s="96" t="s">
        <v>24</v>
      </c>
      <c r="E95" s="59">
        <f>+'Ark1'!Q2759</f>
        <v>18</v>
      </c>
      <c r="F95" s="261">
        <f>+'Ark1'!R2759</f>
        <v>19</v>
      </c>
      <c r="G95" s="261">
        <f>+'Ark1'!S2759</f>
        <v>0</v>
      </c>
      <c r="H95" s="96">
        <f>+'Ark1'!T2759</f>
        <v>0.22230022230022223</v>
      </c>
      <c r="I95" s="96"/>
      <c r="J95" s="96">
        <f>+'Ark1'!U2759</f>
        <v>0</v>
      </c>
      <c r="K95" s="60">
        <f>+'Ark1'!W2759</f>
        <v>0</v>
      </c>
      <c r="L95" s="96"/>
      <c r="M95" s="96">
        <f>+'Ark1'!Y2759</f>
        <v>0</v>
      </c>
      <c r="N95" s="96"/>
      <c r="O95" s="96">
        <f>+'Ark1'!AA2759</f>
        <v>0</v>
      </c>
      <c r="P95" s="96">
        <f>+'Ark1'!AB2759</f>
        <v>0</v>
      </c>
      <c r="Q95" s="75">
        <f>+'Ark1'!AC2759</f>
        <v>0</v>
      </c>
      <c r="R95" s="75">
        <f t="shared" si="5"/>
        <v>1.0555555555555556</v>
      </c>
      <c r="S95" s="39"/>
      <c r="T95" s="4"/>
      <c r="U95"/>
      <c r="V95"/>
      <c r="X95"/>
    </row>
    <row r="96" spans="1:24" ht="15.6">
      <c r="A96" s="39"/>
      <c r="B96" s="59">
        <f>+'Ark1'!C2760</f>
        <v>2014</v>
      </c>
      <c r="C96" s="59">
        <f>+'Ark1'!L2760</f>
        <v>2</v>
      </c>
      <c r="D96" s="96" t="s">
        <v>25</v>
      </c>
      <c r="E96" s="59">
        <f>+'Ark1'!Q2760</f>
        <v>6</v>
      </c>
      <c r="F96" s="261">
        <f>+'Ark1'!R2760</f>
        <v>7</v>
      </c>
      <c r="G96" s="261">
        <f>+'Ark1'!S2760</f>
        <v>7</v>
      </c>
      <c r="H96" s="96">
        <f>+'Ark1'!T2760</f>
        <v>8.1900081900081884E-2</v>
      </c>
      <c r="I96" s="96"/>
      <c r="J96" s="96">
        <f>+'Ark1'!U2760</f>
        <v>0.11909305987139283</v>
      </c>
      <c r="K96" s="60">
        <f>+'Ark1'!W2760</f>
        <v>36.857142857142847</v>
      </c>
      <c r="L96" s="96"/>
      <c r="M96" s="96">
        <f>+'Ark1'!Y2760</f>
        <v>194.55714285714296</v>
      </c>
      <c r="N96" s="96"/>
      <c r="O96" s="96">
        <f>+'Ark1'!AA2760</f>
        <v>22.856124977335529</v>
      </c>
      <c r="P96" s="96">
        <f>+'Ark1'!AB2760</f>
        <v>1.3552618543579864</v>
      </c>
      <c r="Q96" s="75">
        <f>+'Ark1'!AC2760</f>
        <v>76.583234426830117</v>
      </c>
      <c r="R96" s="75">
        <f t="shared" ref="R96:R101" si="9">+F96/E96</f>
        <v>1.1666666666666667</v>
      </c>
      <c r="S96" s="39"/>
      <c r="T96" s="4"/>
      <c r="U96" s="5"/>
      <c r="V96"/>
      <c r="W96" s="5"/>
      <c r="X96"/>
    </row>
    <row r="97" spans="1:24" ht="15.6">
      <c r="A97" s="39"/>
      <c r="B97" s="59">
        <f>+'Ark1'!C2761</f>
        <v>2014</v>
      </c>
      <c r="C97" s="59">
        <f>+'Ark1'!L2761</f>
        <v>5</v>
      </c>
      <c r="D97" s="96" t="s">
        <v>361</v>
      </c>
      <c r="E97" s="59">
        <f>+'Ark1'!Q2761</f>
        <v>12</v>
      </c>
      <c r="F97" s="261">
        <f>+'Ark1'!R2761</f>
        <v>17</v>
      </c>
      <c r="G97" s="261">
        <f>+'Ark1'!S2761</f>
        <v>17</v>
      </c>
      <c r="H97" s="96">
        <f>+'Ark1'!T2761</f>
        <v>0.19890019890019889</v>
      </c>
      <c r="I97" s="96"/>
      <c r="J97" s="96">
        <f>+'Ark1'!U2761</f>
        <v>0.30299254214581772</v>
      </c>
      <c r="K97" s="60">
        <f>+'Ark1'!W2761</f>
        <v>42.176470588235297</v>
      </c>
      <c r="L97" s="96"/>
      <c r="M97" s="96">
        <f>+'Ark1'!Y2761</f>
        <v>203.81764705882347</v>
      </c>
      <c r="N97" s="96"/>
      <c r="O97" s="96">
        <f>+'Ark1'!AA2761</f>
        <v>24.541495119470277</v>
      </c>
      <c r="P97" s="96">
        <f>+'Ark1'!AB2761</f>
        <v>1.4239668749305283</v>
      </c>
      <c r="Q97" s="75">
        <f>+'Ark1'!AC2761</f>
        <v>7.043931340940401</v>
      </c>
      <c r="R97" s="75">
        <f t="shared" si="9"/>
        <v>1.4166666666666667</v>
      </c>
      <c r="S97" s="39"/>
      <c r="T97" s="4"/>
      <c r="U97"/>
      <c r="V97"/>
      <c r="X97"/>
    </row>
    <row r="98" spans="1:24" ht="15.6">
      <c r="A98" s="39"/>
      <c r="B98" s="59">
        <f>+'Ark1'!C2762</f>
        <v>2014</v>
      </c>
      <c r="C98" s="59">
        <f>+'Ark1'!L2762</f>
        <v>8</v>
      </c>
      <c r="D98" s="96" t="s">
        <v>26</v>
      </c>
      <c r="E98" s="59">
        <f>+'Ark1'!Q2762</f>
        <v>99</v>
      </c>
      <c r="F98" s="261">
        <f>+'Ark1'!R2762</f>
        <v>171</v>
      </c>
      <c r="G98" s="261">
        <f>+'Ark1'!S2762</f>
        <v>171</v>
      </c>
      <c r="H98" s="96">
        <f>+'Ark1'!T2762</f>
        <v>2.0007020007020002</v>
      </c>
      <c r="I98" s="96"/>
      <c r="J98" s="96">
        <f>+'Ark1'!U2762</f>
        <v>2.7815343233124312</v>
      </c>
      <c r="K98" s="60">
        <f>+'Ark1'!W2762</f>
        <v>47.549707602339183</v>
      </c>
      <c r="L98" s="96"/>
      <c r="M98" s="96">
        <f>+'Ark1'!Y2762</f>
        <v>186.01461988304095</v>
      </c>
      <c r="N98" s="96"/>
      <c r="O98" s="96">
        <f>+'Ark1'!AA2762</f>
        <v>24.518589850301954</v>
      </c>
      <c r="P98" s="96">
        <f>+'Ark1'!AB2762</f>
        <v>1.372937017803241</v>
      </c>
      <c r="Q98" s="75">
        <f>+'Ark1'!AC2762</f>
        <v>-15.240288117480324</v>
      </c>
      <c r="R98" s="75">
        <f t="shared" si="9"/>
        <v>1.7272727272727273</v>
      </c>
      <c r="S98" s="39"/>
      <c r="T98" s="4"/>
      <c r="U98"/>
      <c r="V98"/>
      <c r="X98"/>
    </row>
    <row r="99" spans="1:24" ht="15.6">
      <c r="A99" s="39"/>
      <c r="B99" s="59">
        <f>+'Ark1'!C2763</f>
        <v>2014</v>
      </c>
      <c r="C99" s="59">
        <f>+'Ark1'!L2763</f>
        <v>11</v>
      </c>
      <c r="D99" s="96" t="s">
        <v>27</v>
      </c>
      <c r="E99" s="59">
        <f>+'Ark1'!Q2763</f>
        <v>246</v>
      </c>
      <c r="F99" s="261">
        <f>+'Ark1'!R2763</f>
        <v>691</v>
      </c>
      <c r="G99" s="261">
        <f>+'Ark1'!S2763</f>
        <v>691</v>
      </c>
      <c r="H99" s="96">
        <f>+'Ark1'!T2763</f>
        <v>8.0847080847080868</v>
      </c>
      <c r="I99" s="96"/>
      <c r="J99" s="96">
        <f>+'Ark1'!U2763</f>
        <v>9.9759653957664671</v>
      </c>
      <c r="K99" s="60">
        <f>+'Ark1'!W2763</f>
        <v>52.487698986975388</v>
      </c>
      <c r="L99" s="96"/>
      <c r="M99" s="96">
        <f>+'Ark1'!Y2763</f>
        <v>165.09565846599125</v>
      </c>
      <c r="N99" s="96"/>
      <c r="O99" s="96">
        <f>+'Ark1'!AA2763</f>
        <v>26.340748504974517</v>
      </c>
      <c r="P99" s="96">
        <f>+'Ark1'!AB2763</f>
        <v>1.3761696466521596</v>
      </c>
      <c r="Q99" s="75">
        <f>+'Ark1'!AC2763</f>
        <v>-22.125407566928654</v>
      </c>
      <c r="R99" s="75">
        <f t="shared" si="9"/>
        <v>2.8089430894308944</v>
      </c>
      <c r="S99" s="39"/>
      <c r="T99" s="4"/>
      <c r="U99" s="5"/>
      <c r="V99"/>
      <c r="W99" s="2"/>
      <c r="X99"/>
    </row>
    <row r="100" spans="1:24" ht="15.6">
      <c r="A100" s="39"/>
      <c r="B100" s="59">
        <f>+'Ark1'!C2764</f>
        <v>2014</v>
      </c>
      <c r="C100" s="59">
        <f>+'Ark1'!L2764</f>
        <v>14</v>
      </c>
      <c r="D100" s="96" t="s">
        <v>362</v>
      </c>
      <c r="E100" s="59">
        <f>+'Ark1'!Q2764</f>
        <v>407</v>
      </c>
      <c r="F100" s="261">
        <f>+'Ark1'!R2764</f>
        <v>2486</v>
      </c>
      <c r="G100" s="261">
        <f>+'Ark1'!S2764</f>
        <v>2485</v>
      </c>
      <c r="H100" s="96">
        <f>+'Ark1'!T2764</f>
        <v>29.086229086229096</v>
      </c>
      <c r="I100" s="96"/>
      <c r="J100" s="96">
        <f>+'Ark1'!U2764</f>
        <v>31.544558897022856</v>
      </c>
      <c r="K100" s="60">
        <f>+'Ark1'!W2764</f>
        <v>57.398390342052323</v>
      </c>
      <c r="L100" s="96"/>
      <c r="M100" s="96">
        <f>+'Ark1'!Y2764</f>
        <v>145.10490748189852</v>
      </c>
      <c r="N100" s="96"/>
      <c r="O100" s="96">
        <f>+'Ark1'!AA2764</f>
        <v>25.724396682619631</v>
      </c>
      <c r="P100" s="96">
        <f>+'Ark1'!AB2764</f>
        <v>1.3423295108284969</v>
      </c>
      <c r="Q100" s="75">
        <f>+'Ark1'!AC2764</f>
        <v>-16.953976313837185</v>
      </c>
      <c r="R100" s="75">
        <f t="shared" si="9"/>
        <v>6.1081081081081079</v>
      </c>
      <c r="S100" s="39"/>
      <c r="T100" s="4"/>
      <c r="U100" s="4"/>
      <c r="V100" s="4"/>
      <c r="W100" s="4"/>
      <c r="X100"/>
    </row>
    <row r="101" spans="1:24" ht="15.6">
      <c r="A101" s="39"/>
      <c r="B101" s="59">
        <f>+'Ark1'!C2765</f>
        <v>2014</v>
      </c>
      <c r="C101" s="59">
        <f>+'Ark1'!L2765</f>
        <v>17</v>
      </c>
      <c r="D101" s="96" t="s">
        <v>404</v>
      </c>
      <c r="E101" s="59">
        <f>+'Ark1'!Q2765</f>
        <v>428</v>
      </c>
      <c r="F101" s="261">
        <f>+'Ark1'!R2765</f>
        <v>5079</v>
      </c>
      <c r="G101" s="261">
        <f>+'Ark1'!S2765</f>
        <v>5077</v>
      </c>
      <c r="H101" s="96">
        <f>+'Ark1'!T2765</f>
        <v>59.424359424359423</v>
      </c>
      <c r="I101" s="96"/>
      <c r="J101" s="96">
        <f>+'Ark1'!U2765</f>
        <v>54.852274848838157</v>
      </c>
      <c r="K101" s="60">
        <f>+'Ark1'!W2765</f>
        <v>61.774276147331094</v>
      </c>
      <c r="L101" s="96"/>
      <c r="M101" s="96">
        <f>+'Ark1'!Y2765</f>
        <v>123.50234298090164</v>
      </c>
      <c r="N101" s="96"/>
      <c r="O101" s="96">
        <f>+'Ark1'!AA2765</f>
        <v>23.660811854709355</v>
      </c>
      <c r="P101" s="96">
        <f>+'Ark1'!AB2765</f>
        <v>1.4021368976038759</v>
      </c>
      <c r="Q101" s="75">
        <f>+'Ark1'!AC2765</f>
        <v>-22.456618744616858</v>
      </c>
      <c r="R101" s="75">
        <f t="shared" si="9"/>
        <v>11.866822429906541</v>
      </c>
      <c r="S101" s="39"/>
      <c r="T101" s="4"/>
      <c r="U101" s="11"/>
      <c r="V101" s="1"/>
      <c r="W101" s="5"/>
      <c r="X101"/>
    </row>
    <row r="102" spans="1:24" ht="15.6">
      <c r="A102" s="39"/>
      <c r="B102">
        <f>+'Ark1'!C2766</f>
        <v>2013</v>
      </c>
      <c r="C102">
        <f>+'Ark1'!L2766</f>
        <v>1</v>
      </c>
      <c r="D102" s="52" t="s">
        <v>24</v>
      </c>
      <c r="E102">
        <f>+'Ark1'!Q2766</f>
        <v>15</v>
      </c>
      <c r="F102" s="279">
        <f>+'Ark1'!R2766</f>
        <v>17</v>
      </c>
      <c r="G102" s="279">
        <f>+'Ark1'!S2766</f>
        <v>0</v>
      </c>
      <c r="H102" s="94">
        <f>+'Ark1'!T2766</f>
        <v>0.19049753473778569</v>
      </c>
      <c r="I102" s="94"/>
      <c r="J102" s="94">
        <f>+'Ark1'!U2766</f>
        <v>0</v>
      </c>
      <c r="K102" s="1">
        <f>+'Ark1'!W2766</f>
        <v>0</v>
      </c>
      <c r="L102" s="94"/>
      <c r="M102" s="94">
        <f>+'Ark1'!Y2766</f>
        <v>0</v>
      </c>
      <c r="N102" s="94"/>
      <c r="O102" s="94">
        <f>+'Ark1'!AA2766</f>
        <v>0</v>
      </c>
      <c r="P102" s="94">
        <f>+'Ark1'!AB2766</f>
        <v>0</v>
      </c>
      <c r="Q102" s="9">
        <f>+'Ark1'!AC2766</f>
        <v>0</v>
      </c>
      <c r="R102" s="9">
        <f>+F102/E102</f>
        <v>1.1333333333333333</v>
      </c>
      <c r="S102" s="39"/>
      <c r="T102" s="4"/>
      <c r="U102" s="11"/>
      <c r="V102" s="1"/>
      <c r="W102" s="5"/>
      <c r="X102"/>
    </row>
    <row r="103" spans="1:24" ht="15.6">
      <c r="A103" s="39"/>
      <c r="B103">
        <f>+'Ark1'!C2767</f>
        <v>2013</v>
      </c>
      <c r="C103">
        <f>+'Ark1'!L2767</f>
        <v>2</v>
      </c>
      <c r="D103" s="52" t="s">
        <v>25</v>
      </c>
      <c r="E103">
        <f>+'Ark1'!Q2767</f>
        <v>8</v>
      </c>
      <c r="F103" s="279">
        <f>+'Ark1'!R2767</f>
        <v>10</v>
      </c>
      <c r="G103" s="279">
        <f>+'Ark1'!S2767</f>
        <v>10</v>
      </c>
      <c r="H103" s="94">
        <f>+'Ark1'!T2767</f>
        <v>0.11205737337516807</v>
      </c>
      <c r="I103" s="94"/>
      <c r="J103" s="94">
        <f>+'Ark1'!U2767</f>
        <v>0.18227617753298003</v>
      </c>
      <c r="K103" s="1">
        <f>+'Ark1'!W2767</f>
        <v>37</v>
      </c>
      <c r="L103" s="94"/>
      <c r="M103" s="94">
        <f>+'Ark1'!Y2767</f>
        <v>217.8</v>
      </c>
      <c r="N103" s="94"/>
      <c r="O103" s="94">
        <f>+'Ark1'!AA2767</f>
        <v>32.980236506125834</v>
      </c>
      <c r="P103" s="94">
        <f>+'Ark1'!AB2767</f>
        <v>1.7320508075688772</v>
      </c>
      <c r="Q103" s="9">
        <f>+'Ark1'!AC2767</f>
        <v>21.917445525023197</v>
      </c>
      <c r="R103" s="9">
        <f t="shared" ref="R103:R108" si="10">+F103/E103</f>
        <v>1.25</v>
      </c>
      <c r="S103" s="39"/>
      <c r="T103" s="4"/>
      <c r="U103" s="11"/>
      <c r="V103" s="1"/>
      <c r="W103" s="5"/>
      <c r="X103"/>
    </row>
    <row r="104" spans="1:24" ht="15.6">
      <c r="A104" s="39"/>
      <c r="B104">
        <f>+'Ark1'!C2768</f>
        <v>2013</v>
      </c>
      <c r="C104">
        <f>+'Ark1'!L2768</f>
        <v>5</v>
      </c>
      <c r="D104" s="52" t="s">
        <v>361</v>
      </c>
      <c r="E104">
        <f>+'Ark1'!Q2768</f>
        <v>19</v>
      </c>
      <c r="F104" s="279">
        <f>+'Ark1'!R2768</f>
        <v>23</v>
      </c>
      <c r="G104" s="279">
        <f>+'Ark1'!S2768</f>
        <v>23</v>
      </c>
      <c r="H104" s="94">
        <f>+'Ark1'!T2768</f>
        <v>0.25773195876288663</v>
      </c>
      <c r="I104" s="94"/>
      <c r="J104" s="94">
        <f>+'Ark1'!U2768</f>
        <v>0.3638744684553003</v>
      </c>
      <c r="K104" s="1">
        <f>+'Ark1'!W2768</f>
        <v>42.739130434782609</v>
      </c>
      <c r="L104" s="94"/>
      <c r="M104" s="94">
        <f>+'Ark1'!Y2768</f>
        <v>189.03913043478255</v>
      </c>
      <c r="N104" s="94"/>
      <c r="O104" s="94">
        <f>+'Ark1'!AA2768</f>
        <v>24.938894699025695</v>
      </c>
      <c r="P104" s="94">
        <f>+'Ark1'!AB2768</f>
        <v>1.4511581972416256</v>
      </c>
      <c r="Q104" s="9">
        <f>+'Ark1'!AC2768</f>
        <v>-47.342185869195411</v>
      </c>
      <c r="R104" s="9">
        <f t="shared" si="10"/>
        <v>1.2105263157894737</v>
      </c>
      <c r="S104" s="39"/>
      <c r="T104" s="4"/>
      <c r="U104" s="11"/>
      <c r="V104" s="1"/>
      <c r="W104" s="5"/>
      <c r="X104"/>
    </row>
    <row r="105" spans="1:24" ht="15.6">
      <c r="A105" s="39"/>
      <c r="B105">
        <f>+'Ark1'!C2769</f>
        <v>2013</v>
      </c>
      <c r="C105">
        <f>+'Ark1'!L2769</f>
        <v>8</v>
      </c>
      <c r="D105" s="52" t="s">
        <v>26</v>
      </c>
      <c r="E105">
        <f>+'Ark1'!Q2769</f>
        <v>90</v>
      </c>
      <c r="F105" s="279">
        <f>+'Ark1'!R2769</f>
        <v>156</v>
      </c>
      <c r="G105" s="279">
        <f>+'Ark1'!S2769</f>
        <v>155</v>
      </c>
      <c r="H105" s="94">
        <f>+'Ark1'!T2769</f>
        <v>1.7480950246526219</v>
      </c>
      <c r="I105" s="94"/>
      <c r="J105" s="94">
        <f>+'Ark1'!U2769</f>
        <v>2.4167410877368591</v>
      </c>
      <c r="K105" s="1">
        <f>+'Ark1'!W2769</f>
        <v>47.367741935483878</v>
      </c>
      <c r="L105" s="94"/>
      <c r="M105" s="94">
        <f>+'Ark1'!Y2769</f>
        <v>185.11153846153837</v>
      </c>
      <c r="N105" s="94"/>
      <c r="O105" s="94">
        <f>+'Ark1'!AA2769</f>
        <v>29.336873722902443</v>
      </c>
      <c r="P105" s="94">
        <f>+'Ark1'!AB2769</f>
        <v>1.468021951311238</v>
      </c>
      <c r="Q105" s="9">
        <f>+'Ark1'!AC2769</f>
        <v>-12.9884261734951</v>
      </c>
      <c r="R105" s="9">
        <f t="shared" si="10"/>
        <v>1.7333333333333334</v>
      </c>
      <c r="S105" s="39"/>
      <c r="T105" s="4"/>
      <c r="U105" s="11"/>
      <c r="V105" s="11"/>
      <c r="W105" s="5"/>
      <c r="X105"/>
    </row>
    <row r="106" spans="1:24" ht="15.6">
      <c r="A106" s="39"/>
      <c r="B106">
        <f>+'Ark1'!C2770</f>
        <v>2013</v>
      </c>
      <c r="C106">
        <f>+'Ark1'!L2770</f>
        <v>11</v>
      </c>
      <c r="D106" s="52" t="s">
        <v>27</v>
      </c>
      <c r="E106">
        <f>+'Ark1'!Q2770</f>
        <v>258</v>
      </c>
      <c r="F106" s="279">
        <f>+'Ark1'!R2770</f>
        <v>665</v>
      </c>
      <c r="G106" s="279">
        <f>+'Ark1'!S2770</f>
        <v>663</v>
      </c>
      <c r="H106" s="94">
        <f>+'Ark1'!T2770</f>
        <v>7.4518153294486797</v>
      </c>
      <c r="I106" s="94"/>
      <c r="J106" s="94">
        <f>+'Ark1'!U2770</f>
        <v>9.0882416717654593</v>
      </c>
      <c r="K106" s="1">
        <f>+'Ark1'!W2770</f>
        <v>52.645550527903481</v>
      </c>
      <c r="L106" s="94"/>
      <c r="M106" s="94">
        <f>+'Ark1'!Y2770</f>
        <v>163.29999999999973</v>
      </c>
      <c r="N106" s="94"/>
      <c r="O106" s="94">
        <f>+'Ark1'!AA2770</f>
        <v>27.688344025067803</v>
      </c>
      <c r="P106" s="94">
        <f>+'Ark1'!AB2770</f>
        <v>1.3707262522503196</v>
      </c>
      <c r="Q106" s="9">
        <f>+'Ark1'!AC2770</f>
        <v>-15.725261376181011</v>
      </c>
      <c r="R106" s="9">
        <f t="shared" si="10"/>
        <v>2.5775193798449614</v>
      </c>
      <c r="S106" s="39"/>
      <c r="T106" s="4"/>
      <c r="U106" s="11"/>
      <c r="V106" s="11"/>
      <c r="W106" s="5"/>
      <c r="X106"/>
    </row>
    <row r="107" spans="1:24" ht="15.6">
      <c r="A107" s="39"/>
      <c r="B107">
        <f>+'Ark1'!C2771</f>
        <v>2013</v>
      </c>
      <c r="C107">
        <f>+'Ark1'!L2771</f>
        <v>14</v>
      </c>
      <c r="D107" s="52" t="s">
        <v>362</v>
      </c>
      <c r="E107">
        <f>+'Ark1'!Q2771</f>
        <v>414</v>
      </c>
      <c r="F107" s="279">
        <f>+'Ark1'!R2771</f>
        <v>2906</v>
      </c>
      <c r="G107" s="279">
        <f>+'Ark1'!S2771</f>
        <v>2903</v>
      </c>
      <c r="H107" s="94">
        <f>+'Ark1'!T2771</f>
        <v>32.563872702823851</v>
      </c>
      <c r="I107" s="94"/>
      <c r="J107" s="94">
        <f>+'Ark1'!U2771</f>
        <v>34.790739332429048</v>
      </c>
      <c r="K107" s="1">
        <f>+'Ark1'!W2771</f>
        <v>57.477781605235954</v>
      </c>
      <c r="L107" s="94"/>
      <c r="M107" s="94">
        <f>+'Ark1'!Y2771</f>
        <v>143.05268410185829</v>
      </c>
      <c r="N107" s="94"/>
      <c r="O107" s="94">
        <f>+'Ark1'!AA2771</f>
        <v>25.721648467211342</v>
      </c>
      <c r="P107" s="94">
        <f>+'Ark1'!AB2771</f>
        <v>1.2853766835367677</v>
      </c>
      <c r="Q107" s="9">
        <f>+'Ark1'!AC2771</f>
        <v>-22.825738021651912</v>
      </c>
      <c r="R107" s="9">
        <f t="shared" si="10"/>
        <v>7.0193236714975846</v>
      </c>
      <c r="S107" s="39"/>
      <c r="T107" s="4"/>
      <c r="U107" s="11"/>
      <c r="V107" s="11"/>
      <c r="W107" s="5"/>
      <c r="X107"/>
    </row>
    <row r="108" spans="1:24" ht="15.6">
      <c r="A108" s="39"/>
      <c r="B108">
        <f>+'Ark1'!C2772</f>
        <v>2013</v>
      </c>
      <c r="C108">
        <f>+'Ark1'!L2772</f>
        <v>17</v>
      </c>
      <c r="D108" s="52" t="s">
        <v>404</v>
      </c>
      <c r="E108">
        <f>+'Ark1'!Q2772</f>
        <v>450</v>
      </c>
      <c r="F108" s="279">
        <f>+'Ark1'!R2772</f>
        <v>5066</v>
      </c>
      <c r="G108" s="279">
        <f>+'Ark1'!S2772</f>
        <v>5063</v>
      </c>
      <c r="H108" s="94">
        <f>+'Ark1'!T2772</f>
        <v>56.768265351860144</v>
      </c>
      <c r="I108" s="94"/>
      <c r="J108" s="94">
        <f>+'Ark1'!U2772</f>
        <v>52.619634224101375</v>
      </c>
      <c r="K108" s="1">
        <f>+'Ark1'!W2772</f>
        <v>61.653762591349007</v>
      </c>
      <c r="L108" s="94"/>
      <c r="M108" s="94">
        <f>+'Ark1'!Y2772</f>
        <v>124.11109356494238</v>
      </c>
      <c r="N108" s="94"/>
      <c r="O108" s="94">
        <f>+'Ark1'!AA2772</f>
        <v>23.286610963111404</v>
      </c>
      <c r="P108" s="94">
        <f>+'Ark1'!AB2772</f>
        <v>1.4442053106769548</v>
      </c>
      <c r="Q108" s="9">
        <f>+'Ark1'!AC2772</f>
        <v>-19.188441802481631</v>
      </c>
      <c r="R108" s="9">
        <f t="shared" si="10"/>
        <v>11.257777777777777</v>
      </c>
      <c r="S108" s="39"/>
      <c r="T108" s="4"/>
      <c r="U108" s="11"/>
      <c r="V108" s="11"/>
      <c r="W108" s="5"/>
      <c r="X108"/>
    </row>
    <row r="109" spans="1:24" ht="15.6">
      <c r="A109" s="39"/>
      <c r="B109" s="59">
        <f>+'Ark1'!C2773</f>
        <v>2012</v>
      </c>
      <c r="C109" s="59">
        <f>+'Ark1'!L2773</f>
        <v>1</v>
      </c>
      <c r="D109" s="96" t="s">
        <v>24</v>
      </c>
      <c r="E109" s="59">
        <f>+'Ark1'!Q2773</f>
        <v>12</v>
      </c>
      <c r="F109" s="261">
        <f>+'Ark1'!R2773</f>
        <v>13</v>
      </c>
      <c r="G109" s="261">
        <f>+'Ark1'!S2773</f>
        <v>0</v>
      </c>
      <c r="H109" s="96">
        <f>+'Ark1'!T2773</f>
        <v>0.14549524342473419</v>
      </c>
      <c r="I109" s="96"/>
      <c r="J109" s="96">
        <f>+'Ark1'!U2773</f>
        <v>0</v>
      </c>
      <c r="K109" s="60">
        <f>+'Ark1'!W2773</f>
        <v>0</v>
      </c>
      <c r="L109" s="96"/>
      <c r="M109" s="96">
        <f>+'Ark1'!Y2773</f>
        <v>0</v>
      </c>
      <c r="N109" s="96"/>
      <c r="O109" s="96">
        <f>+'Ark1'!AA2773</f>
        <v>0</v>
      </c>
      <c r="P109" s="96">
        <f>+'Ark1'!AB2773</f>
        <v>0</v>
      </c>
      <c r="Q109" s="75">
        <f>+'Ark1'!AC2773</f>
        <v>0</v>
      </c>
      <c r="R109" s="75">
        <f>+F109/E109</f>
        <v>1.0833333333333333</v>
      </c>
      <c r="S109" s="39"/>
      <c r="T109" s="4"/>
      <c r="U109" s="11"/>
      <c r="V109" s="5"/>
      <c r="W109" s="5"/>
      <c r="X109"/>
    </row>
    <row r="110" spans="1:24" ht="15.6">
      <c r="A110" s="39"/>
      <c r="B110" s="59">
        <f>+'Ark1'!C2774</f>
        <v>2012</v>
      </c>
      <c r="C110" s="59">
        <f>+'Ark1'!L2774</f>
        <v>2</v>
      </c>
      <c r="D110" s="96" t="s">
        <v>25</v>
      </c>
      <c r="E110" s="59">
        <f>+'Ark1'!Q2774</f>
        <v>7</v>
      </c>
      <c r="F110" s="261">
        <f>+'Ark1'!R2774</f>
        <v>7</v>
      </c>
      <c r="G110" s="261">
        <f>+'Ark1'!S2774</f>
        <v>7</v>
      </c>
      <c r="H110" s="96">
        <f>+'Ark1'!T2774</f>
        <v>7.8343592613318427E-2</v>
      </c>
      <c r="I110" s="96"/>
      <c r="J110" s="96">
        <f>+'Ark1'!U2774</f>
        <v>0.12156575900003672</v>
      </c>
      <c r="K110" s="60">
        <f>+'Ark1'!W2774</f>
        <v>36.285714285714278</v>
      </c>
      <c r="L110" s="96"/>
      <c r="M110" s="96">
        <f>+'Ark1'!Y2774</f>
        <v>209.02857142857141</v>
      </c>
      <c r="N110" s="96"/>
      <c r="O110" s="96">
        <f>+'Ark1'!AA2774</f>
        <v>26.439997530025725</v>
      </c>
      <c r="P110" s="96">
        <f>+'Ark1'!AB2774</f>
        <v>1.7496355305594551</v>
      </c>
      <c r="Q110" s="75">
        <f>+'Ark1'!AC2774</f>
        <v>-5.0512679516849772</v>
      </c>
      <c r="R110" s="75">
        <f t="shared" ref="R110:R115" si="11">+F110/E110</f>
        <v>1</v>
      </c>
      <c r="S110" s="39"/>
      <c r="T110" s="4"/>
      <c r="U110" s="11"/>
      <c r="V110" s="5"/>
      <c r="W110" s="5"/>
      <c r="X110"/>
    </row>
    <row r="111" spans="1:24" ht="15.6">
      <c r="A111" s="39"/>
      <c r="B111" s="59">
        <f>+'Ark1'!C2775</f>
        <v>2012</v>
      </c>
      <c r="C111" s="59">
        <f>+'Ark1'!L2775</f>
        <v>5</v>
      </c>
      <c r="D111" s="96" t="s">
        <v>361</v>
      </c>
      <c r="E111" s="59">
        <f>+'Ark1'!Q2775</f>
        <v>28</v>
      </c>
      <c r="F111" s="261">
        <f>+'Ark1'!R2775</f>
        <v>33</v>
      </c>
      <c r="G111" s="261">
        <f>+'Ark1'!S2775</f>
        <v>33</v>
      </c>
      <c r="H111" s="96">
        <f>+'Ark1'!T2775</f>
        <v>0.3693340794627869</v>
      </c>
      <c r="I111" s="96"/>
      <c r="J111" s="96">
        <f>+'Ark1'!U2775</f>
        <v>0.52910848564224588</v>
      </c>
      <c r="K111" s="60">
        <f>+'Ark1'!W2775</f>
        <v>42.454545454545446</v>
      </c>
      <c r="L111" s="96"/>
      <c r="M111" s="96">
        <f>+'Ark1'!Y2775</f>
        <v>192.98484848484847</v>
      </c>
      <c r="N111" s="96"/>
      <c r="O111" s="96">
        <f>+'Ark1'!AA2775</f>
        <v>34.670082476343161</v>
      </c>
      <c r="P111" s="96">
        <f>+'Ark1'!AB2775</f>
        <v>1.3504412094035256</v>
      </c>
      <c r="Q111" s="75">
        <f>+'Ark1'!AC2775</f>
        <v>8.894641143213903</v>
      </c>
      <c r="R111" s="75">
        <f t="shared" si="11"/>
        <v>1.1785714285714286</v>
      </c>
      <c r="S111" s="39"/>
      <c r="T111" s="4"/>
      <c r="U111" s="11"/>
      <c r="V111" s="5"/>
      <c r="W111" s="5"/>
      <c r="X111"/>
    </row>
    <row r="112" spans="1:24" ht="15.6">
      <c r="A112" s="39"/>
      <c r="B112" s="59">
        <f>+'Ark1'!C2776</f>
        <v>2012</v>
      </c>
      <c r="C112" s="59">
        <f>+'Ark1'!L2776</f>
        <v>8</v>
      </c>
      <c r="D112" s="96" t="s">
        <v>26</v>
      </c>
      <c r="E112" s="59">
        <f>+'Ark1'!Q2776</f>
        <v>97</v>
      </c>
      <c r="F112" s="261">
        <f>+'Ark1'!R2776</f>
        <v>170</v>
      </c>
      <c r="G112" s="261">
        <f>+'Ark1'!S2776</f>
        <v>170</v>
      </c>
      <c r="H112" s="96">
        <f>+'Ark1'!T2776</f>
        <v>1.9026301063234472</v>
      </c>
      <c r="I112" s="96"/>
      <c r="J112" s="96">
        <f>+'Ark1'!U2776</f>
        <v>2.5344948656911015</v>
      </c>
      <c r="K112" s="60">
        <f>+'Ark1'!W2776</f>
        <v>47.676470588235297</v>
      </c>
      <c r="L112" s="96"/>
      <c r="M112" s="96">
        <f>+'Ark1'!Y2776</f>
        <v>179.44647058823529</v>
      </c>
      <c r="N112" s="96"/>
      <c r="O112" s="96">
        <f>+'Ark1'!AA2776</f>
        <v>30.084491107384885</v>
      </c>
      <c r="P112" s="96">
        <f>+'Ark1'!AB2776</f>
        <v>1.3573457714423076</v>
      </c>
      <c r="Q112" s="75">
        <f>+'Ark1'!AC2776</f>
        <v>-2.8845474133511182</v>
      </c>
      <c r="R112" s="75">
        <f t="shared" si="11"/>
        <v>1.7525773195876289</v>
      </c>
      <c r="S112" s="39"/>
      <c r="T112" s="4"/>
      <c r="U112" s="11"/>
      <c r="V112" s="5"/>
      <c r="W112" s="5"/>
      <c r="X112"/>
    </row>
    <row r="113" spans="1:24" ht="15.6">
      <c r="A113" s="39"/>
      <c r="B113" s="59">
        <f>+'Ark1'!C2777</f>
        <v>2012</v>
      </c>
      <c r="C113" s="59">
        <f>+'Ark1'!L2777</f>
        <v>11</v>
      </c>
      <c r="D113" s="96" t="s">
        <v>27</v>
      </c>
      <c r="E113" s="59">
        <f>+'Ark1'!Q2777</f>
        <v>274</v>
      </c>
      <c r="F113" s="261">
        <f>+'Ark1'!R2777</f>
        <v>700</v>
      </c>
      <c r="G113" s="261">
        <f>+'Ark1'!S2777</f>
        <v>700</v>
      </c>
      <c r="H113" s="96">
        <f>+'Ark1'!T2777</f>
        <v>7.834359261331838</v>
      </c>
      <c r="I113" s="96"/>
      <c r="J113" s="96">
        <f>+'Ark1'!U2777</f>
        <v>9.5056165175231708</v>
      </c>
      <c r="K113" s="60">
        <f>+'Ark1'!W2777</f>
        <v>52.54</v>
      </c>
      <c r="L113" s="96"/>
      <c r="M113" s="96">
        <f>+'Ark1'!Y2777</f>
        <v>163.44614285714277</v>
      </c>
      <c r="N113" s="96"/>
      <c r="O113" s="96">
        <f>+'Ark1'!AA2777</f>
        <v>27.91690628545782</v>
      </c>
      <c r="P113" s="96">
        <f>+'Ark1'!AB2777</f>
        <v>1.3648024451494392</v>
      </c>
      <c r="Q113" s="75">
        <f>+'Ark1'!AC2777</f>
        <v>-21.390637375646701</v>
      </c>
      <c r="R113" s="75">
        <f t="shared" si="11"/>
        <v>2.5547445255474455</v>
      </c>
      <c r="S113" s="39"/>
      <c r="T113" s="4"/>
      <c r="U113" s="11"/>
      <c r="V113" s="5"/>
      <c r="W113" s="5"/>
      <c r="X113"/>
    </row>
    <row r="114" spans="1:24" ht="15.6">
      <c r="A114" s="39"/>
      <c r="B114" s="59">
        <f>+'Ark1'!C2778</f>
        <v>2012</v>
      </c>
      <c r="C114" s="59">
        <f>+'Ark1'!L2778</f>
        <v>14</v>
      </c>
      <c r="D114" s="96" t="s">
        <v>362</v>
      </c>
      <c r="E114" s="59">
        <f>+'Ark1'!Q2778</f>
        <v>473</v>
      </c>
      <c r="F114" s="261">
        <f>+'Ark1'!R2778</f>
        <v>2828</v>
      </c>
      <c r="G114" s="261">
        <f>+'Ark1'!S2778</f>
        <v>2828</v>
      </c>
      <c r="H114" s="96">
        <f>+'Ark1'!T2778</f>
        <v>31.650811415780641</v>
      </c>
      <c r="I114" s="96"/>
      <c r="J114" s="96">
        <f>+'Ark1'!U2778</f>
        <v>34.220412213603431</v>
      </c>
      <c r="K114" s="60">
        <f>+'Ark1'!W2778</f>
        <v>57.414427157001398</v>
      </c>
      <c r="L114" s="96"/>
      <c r="M114" s="96">
        <f>+'Ark1'!Y2778</f>
        <v>145.64589816124476</v>
      </c>
      <c r="N114" s="96"/>
      <c r="O114" s="96">
        <f>+'Ark1'!AA2778</f>
        <v>25.727750871943357</v>
      </c>
      <c r="P114" s="96">
        <f>+'Ark1'!AB2778</f>
        <v>1.315812247733531</v>
      </c>
      <c r="Q114" s="75">
        <f>+'Ark1'!AC2778</f>
        <v>-16.849249340729497</v>
      </c>
      <c r="R114" s="75">
        <f t="shared" si="11"/>
        <v>5.9788583509513744</v>
      </c>
      <c r="S114" s="39"/>
      <c r="T114" s="4"/>
      <c r="U114" s="11"/>
      <c r="V114" s="5"/>
      <c r="W114" s="5"/>
      <c r="X114"/>
    </row>
    <row r="115" spans="1:24" ht="15.6">
      <c r="A115" s="39"/>
      <c r="B115" s="59">
        <f>+'Ark1'!C2779</f>
        <v>2012</v>
      </c>
      <c r="C115" s="59">
        <f>+'Ark1'!L2779</f>
        <v>17</v>
      </c>
      <c r="D115" s="96" t="s">
        <v>404</v>
      </c>
      <c r="E115" s="59">
        <f>+'Ark1'!Q2779</f>
        <v>500</v>
      </c>
      <c r="F115" s="261">
        <f>+'Ark1'!R2779</f>
        <v>5075</v>
      </c>
      <c r="G115" s="261">
        <f>+'Ark1'!S2779</f>
        <v>5075</v>
      </c>
      <c r="H115" s="96">
        <f>+'Ark1'!T2779</f>
        <v>56.799104644655849</v>
      </c>
      <c r="I115" s="96"/>
      <c r="J115" s="96">
        <f>+'Ark1'!U2779</f>
        <v>52.174084626118841</v>
      </c>
      <c r="K115" s="60">
        <f>+'Ark1'!W2779</f>
        <v>61.711724137931007</v>
      </c>
      <c r="L115" s="96"/>
      <c r="M115" s="96">
        <f>+'Ark1'!Y2779</f>
        <v>123.74031527093622</v>
      </c>
      <c r="N115" s="96"/>
      <c r="O115" s="96">
        <f>+'Ark1'!AA2779</f>
        <v>24.020480061056151</v>
      </c>
      <c r="P115" s="96">
        <f>+'Ark1'!AB2779</f>
        <v>1.9062382636987023</v>
      </c>
      <c r="Q115" s="75">
        <f>+'Ark1'!AC2779</f>
        <v>-14.54476169779913</v>
      </c>
      <c r="R115" s="75">
        <f t="shared" si="11"/>
        <v>10.15</v>
      </c>
      <c r="S115" s="39"/>
      <c r="T115" s="4"/>
      <c r="U115" s="11"/>
      <c r="V115" s="5"/>
      <c r="W115" s="5"/>
      <c r="X115"/>
    </row>
    <row r="116" spans="1:24" ht="15.6">
      <c r="A116" s="39"/>
      <c r="B116">
        <f>+'Ark1'!C2780</f>
        <v>2011</v>
      </c>
      <c r="C116">
        <f>+'Ark1'!L2780</f>
        <v>1</v>
      </c>
      <c r="D116" s="52" t="s">
        <v>24</v>
      </c>
      <c r="E116">
        <f>+'Ark1'!Q2780</f>
        <v>18</v>
      </c>
      <c r="F116" s="279">
        <f>+'Ark1'!R2780</f>
        <v>21</v>
      </c>
      <c r="G116" s="279">
        <f>+'Ark1'!S2780</f>
        <v>0</v>
      </c>
      <c r="H116" s="94">
        <f>+'Ark1'!T2780</f>
        <v>0.23310023310023312</v>
      </c>
      <c r="I116" s="94"/>
      <c r="J116" s="94">
        <f>+'Ark1'!U2780</f>
        <v>0</v>
      </c>
      <c r="K116" s="1">
        <f>+'Ark1'!W2780</f>
        <v>0</v>
      </c>
      <c r="L116" s="94"/>
      <c r="M116" s="94">
        <f>+'Ark1'!Y2780</f>
        <v>0</v>
      </c>
      <c r="N116" s="94"/>
      <c r="O116" s="94">
        <f>+'Ark1'!AA2780</f>
        <v>0</v>
      </c>
      <c r="P116" s="94">
        <f>+'Ark1'!AB2780</f>
        <v>0</v>
      </c>
      <c r="Q116" s="9">
        <f>+'Ark1'!AC2780</f>
        <v>0</v>
      </c>
      <c r="R116" s="9">
        <f>+F116/E116</f>
        <v>1.1666666666666667</v>
      </c>
      <c r="S116" s="39"/>
      <c r="T116" s="4"/>
      <c r="U116" s="11"/>
      <c r="V116" s="5"/>
      <c r="W116" s="5"/>
      <c r="X116"/>
    </row>
    <row r="117" spans="1:24" ht="15.6">
      <c r="A117" s="39"/>
      <c r="B117">
        <f>+'Ark1'!C2781</f>
        <v>2011</v>
      </c>
      <c r="C117">
        <f>+'Ark1'!L2781</f>
        <v>2</v>
      </c>
      <c r="D117" s="52" t="s">
        <v>25</v>
      </c>
      <c r="E117">
        <f>+'Ark1'!Q2781</f>
        <v>11</v>
      </c>
      <c r="F117" s="279">
        <f>+'Ark1'!R2781</f>
        <v>16</v>
      </c>
      <c r="G117" s="279">
        <f>+'Ark1'!S2781</f>
        <v>16</v>
      </c>
      <c r="H117" s="94">
        <f>+'Ark1'!T2781</f>
        <v>0.17760017760017757</v>
      </c>
      <c r="I117" s="94"/>
      <c r="J117" s="94">
        <f>+'Ark1'!U2781</f>
        <v>0.26628712228256762</v>
      </c>
      <c r="K117" s="1">
        <f>+'Ark1'!W2781</f>
        <v>36.8125</v>
      </c>
      <c r="L117" s="94"/>
      <c r="M117" s="94">
        <f>+'Ark1'!Y2781</f>
        <v>201.93124999999995</v>
      </c>
      <c r="N117" s="94"/>
      <c r="O117" s="94">
        <f>+'Ark1'!AA2781</f>
        <v>31.215134925825929</v>
      </c>
      <c r="P117" s="94">
        <f>+'Ark1'!AB2781</f>
        <v>1.6286017775994224</v>
      </c>
      <c r="Q117" s="9">
        <f>+'Ark1'!AC2781</f>
        <v>-7.6108715719288194</v>
      </c>
      <c r="R117" s="9">
        <f t="shared" ref="R117:R122" si="12">+F117/E117</f>
        <v>1.4545454545454546</v>
      </c>
      <c r="S117" s="39"/>
      <c r="T117" s="4"/>
      <c r="U117" s="5"/>
      <c r="V117" s="5"/>
      <c r="W117" s="5"/>
      <c r="X117"/>
    </row>
    <row r="118" spans="1:24">
      <c r="A118" s="39"/>
      <c r="B118">
        <f>+'Ark1'!C2782</f>
        <v>2011</v>
      </c>
      <c r="C118">
        <f>+'Ark1'!L2782</f>
        <v>5</v>
      </c>
      <c r="D118" s="52" t="s">
        <v>361</v>
      </c>
      <c r="E118">
        <f>+'Ark1'!Q2782</f>
        <v>16</v>
      </c>
      <c r="F118" s="279">
        <f>+'Ark1'!R2782</f>
        <v>20</v>
      </c>
      <c r="G118" s="279">
        <f>+'Ark1'!S2782</f>
        <v>20</v>
      </c>
      <c r="H118" s="94">
        <f>+'Ark1'!T2782</f>
        <v>0.22200022200022196</v>
      </c>
      <c r="I118" s="94"/>
      <c r="J118" s="94">
        <f>+'Ark1'!U2782</f>
        <v>0.35227472780344538</v>
      </c>
      <c r="K118" s="1">
        <f>+'Ark1'!W2782</f>
        <v>42.3</v>
      </c>
      <c r="L118" s="94"/>
      <c r="M118" s="94">
        <f>+'Ark1'!Y2782</f>
        <v>213.71000000000004</v>
      </c>
      <c r="N118" s="94"/>
      <c r="O118" s="94">
        <f>+'Ark1'!AA2782</f>
        <v>23.393009639633608</v>
      </c>
      <c r="P118" s="94">
        <f>+'Ark1'!AB2782</f>
        <v>1.4866068747319239</v>
      </c>
      <c r="Q118" s="9">
        <f>+'Ark1'!AC2782</f>
        <v>-7.9019539015221474</v>
      </c>
      <c r="R118" s="9">
        <f t="shared" si="12"/>
        <v>1.25</v>
      </c>
      <c r="S118" s="39"/>
      <c r="T118" s="4"/>
      <c r="U118"/>
      <c r="V118"/>
      <c r="X118"/>
    </row>
    <row r="119" spans="1:24" ht="15.6">
      <c r="A119" s="39"/>
      <c r="B119">
        <f>+'Ark1'!C2783</f>
        <v>2011</v>
      </c>
      <c r="C119">
        <f>+'Ark1'!L2783</f>
        <v>8</v>
      </c>
      <c r="D119" s="52" t="s">
        <v>26</v>
      </c>
      <c r="E119">
        <f>+'Ark1'!Q2783</f>
        <v>139</v>
      </c>
      <c r="F119" s="279">
        <f>+'Ark1'!R2783</f>
        <v>229</v>
      </c>
      <c r="G119" s="279">
        <f>+'Ark1'!S2783</f>
        <v>229</v>
      </c>
      <c r="H119" s="94">
        <f>+'Ark1'!T2783</f>
        <v>2.5419025419025418</v>
      </c>
      <c r="I119" s="94"/>
      <c r="J119" s="94">
        <f>+'Ark1'!U2783</f>
        <v>3.4093636406194503</v>
      </c>
      <c r="K119" s="1">
        <f>+'Ark1'!W2783</f>
        <v>47.668122270742337</v>
      </c>
      <c r="L119" s="94"/>
      <c r="M119" s="94">
        <f>+'Ark1'!Y2783</f>
        <v>180.63886462882104</v>
      </c>
      <c r="N119" s="94"/>
      <c r="O119" s="94">
        <f>+'Ark1'!AA2783</f>
        <v>25.105291297108639</v>
      </c>
      <c r="P119" s="94">
        <f>+'Ark1'!AB2783</f>
        <v>1.2586422513674997</v>
      </c>
      <c r="Q119" s="9">
        <f>+'Ark1'!AC2783</f>
        <v>-17.62068946803927</v>
      </c>
      <c r="R119" s="9">
        <f t="shared" si="12"/>
        <v>1.6474820143884892</v>
      </c>
      <c r="S119" s="39"/>
      <c r="T119" s="4"/>
      <c r="U119" s="5"/>
      <c r="V119"/>
      <c r="W119" s="5"/>
      <c r="X119"/>
    </row>
    <row r="120" spans="1:24">
      <c r="A120" s="39"/>
      <c r="B120">
        <f>+'Ark1'!C2784</f>
        <v>2011</v>
      </c>
      <c r="C120">
        <f>+'Ark1'!L2784</f>
        <v>11</v>
      </c>
      <c r="D120" s="52" t="s">
        <v>27</v>
      </c>
      <c r="E120">
        <f>+'Ark1'!Q2784</f>
        <v>336</v>
      </c>
      <c r="F120" s="279">
        <f>+'Ark1'!R2784</f>
        <v>867</v>
      </c>
      <c r="G120" s="279">
        <f>+'Ark1'!S2784</f>
        <v>867</v>
      </c>
      <c r="H120" s="94">
        <f>+'Ark1'!T2784</f>
        <v>9.6237096237096225</v>
      </c>
      <c r="I120" s="94"/>
      <c r="J120" s="94">
        <f>+'Ark1'!U2784</f>
        <v>11.510907642734658</v>
      </c>
      <c r="K120" s="1">
        <f>+'Ark1'!W2784</f>
        <v>52.478662053056517</v>
      </c>
      <c r="L120" s="94"/>
      <c r="M120" s="94">
        <f>+'Ark1'!Y2784</f>
        <v>161.08823529411771</v>
      </c>
      <c r="N120" s="94"/>
      <c r="O120" s="94">
        <f>+'Ark1'!AA2784</f>
        <v>26.89961174218028</v>
      </c>
      <c r="P120" s="94">
        <f>+'Ark1'!AB2784</f>
        <v>1.3637062126244262</v>
      </c>
      <c r="Q120" s="9">
        <f>+'Ark1'!AC2784</f>
        <v>-24.874988812418088</v>
      </c>
      <c r="R120" s="9">
        <f t="shared" si="12"/>
        <v>2.5803571428571428</v>
      </c>
      <c r="S120" s="39"/>
      <c r="T120" s="4"/>
      <c r="U120"/>
      <c r="V120"/>
      <c r="X120"/>
    </row>
    <row r="121" spans="1:24">
      <c r="A121" s="39"/>
      <c r="B121">
        <f>+'Ark1'!C2785</f>
        <v>2011</v>
      </c>
      <c r="C121">
        <f>+'Ark1'!L2785</f>
        <v>14</v>
      </c>
      <c r="D121" s="52" t="s">
        <v>362</v>
      </c>
      <c r="E121">
        <f>+'Ark1'!Q2785</f>
        <v>508</v>
      </c>
      <c r="F121" s="279">
        <f>+'Ark1'!R2785</f>
        <v>3290</v>
      </c>
      <c r="G121" s="279">
        <f>+'Ark1'!S2785</f>
        <v>3287</v>
      </c>
      <c r="H121" s="94">
        <f>+'Ark1'!T2785</f>
        <v>36.519036519036526</v>
      </c>
      <c r="I121" s="94"/>
      <c r="J121" s="94">
        <f>+'Ark1'!U2785</f>
        <v>38.682438780912889</v>
      </c>
      <c r="K121" s="1">
        <f>+'Ark1'!W2785</f>
        <v>57.371767569212018</v>
      </c>
      <c r="L121" s="94"/>
      <c r="M121" s="94">
        <f>+'Ark1'!Y2785</f>
        <v>142.65641337386012</v>
      </c>
      <c r="N121" s="94"/>
      <c r="O121" s="94">
        <f>+'Ark1'!AA2785</f>
        <v>25.276193425147543</v>
      </c>
      <c r="P121" s="94">
        <f>+'Ark1'!AB2785</f>
        <v>1.3642508628996102</v>
      </c>
      <c r="Q121" s="9">
        <f>+'Ark1'!AC2785</f>
        <v>-22.187440422138479</v>
      </c>
      <c r="R121" s="9">
        <f t="shared" si="12"/>
        <v>6.4763779527559056</v>
      </c>
      <c r="S121" s="39"/>
      <c r="T121" s="4"/>
      <c r="U121"/>
      <c r="V121"/>
      <c r="X121"/>
    </row>
    <row r="122" spans="1:24">
      <c r="A122" s="39"/>
      <c r="B122">
        <f>+'Ark1'!C2786</f>
        <v>2011</v>
      </c>
      <c r="C122">
        <f>+'Ark1'!L2786</f>
        <v>17</v>
      </c>
      <c r="D122" s="52" t="s">
        <v>404</v>
      </c>
      <c r="E122">
        <f>+'Ark1'!Q2786</f>
        <v>511</v>
      </c>
      <c r="F122" s="279">
        <f>+'Ark1'!R2786</f>
        <v>4433</v>
      </c>
      <c r="G122" s="279">
        <f>+'Ark1'!S2786</f>
        <v>4430</v>
      </c>
      <c r="H122" s="94">
        <f>+'Ark1'!T2786</f>
        <v>49.206349206349216</v>
      </c>
      <c r="I122" s="94"/>
      <c r="J122" s="94">
        <f>+'Ark1'!U2786</f>
        <v>44.705708594573622</v>
      </c>
      <c r="K122" s="1">
        <f>+'Ark1'!W2786</f>
        <v>61.508577878103821</v>
      </c>
      <c r="L122" s="94"/>
      <c r="M122" s="94">
        <f>+'Ark1'!Y2786</f>
        <v>122.35975637265936</v>
      </c>
      <c r="N122" s="94"/>
      <c r="O122" s="94">
        <f>+'Ark1'!AA2786</f>
        <v>23.250582718615799</v>
      </c>
      <c r="P122" s="94">
        <f>+'Ark1'!AB2786</f>
        <v>1.3757964277197716</v>
      </c>
      <c r="Q122" s="9">
        <f>+'Ark1'!AC2786</f>
        <v>-20.233220903861763</v>
      </c>
      <c r="R122" s="9">
        <f t="shared" si="12"/>
        <v>8.6751467710371823</v>
      </c>
      <c r="S122" s="39"/>
      <c r="T122" s="4"/>
      <c r="U122"/>
      <c r="V122"/>
      <c r="X122"/>
    </row>
    <row r="123" spans="1:24" ht="15.6">
      <c r="A123" s="39"/>
      <c r="B123" s="59">
        <f>+'Ark1'!C2787</f>
        <v>2010</v>
      </c>
      <c r="C123" s="59">
        <f>+'Ark1'!L2787</f>
        <v>1</v>
      </c>
      <c r="D123" s="96" t="s">
        <v>24</v>
      </c>
      <c r="E123" s="59">
        <f>+'Ark1'!Q2787</f>
        <v>14</v>
      </c>
      <c r="F123" s="261">
        <f>+'Ark1'!R2787</f>
        <v>18</v>
      </c>
      <c r="G123" s="261">
        <f>+'Ark1'!S2787</f>
        <v>0</v>
      </c>
      <c r="H123" s="96">
        <f>+'Ark1'!T2787</f>
        <v>0.21739130434782608</v>
      </c>
      <c r="I123" s="96"/>
      <c r="J123" s="96">
        <f>+'Ark1'!U2787</f>
        <v>0</v>
      </c>
      <c r="K123" s="60">
        <f>+'Ark1'!W2787</f>
        <v>0</v>
      </c>
      <c r="L123" s="96"/>
      <c r="M123" s="96">
        <f>+'Ark1'!Y2787</f>
        <v>0</v>
      </c>
      <c r="N123" s="96"/>
      <c r="O123" s="96">
        <f>+'Ark1'!AA2787</f>
        <v>0</v>
      </c>
      <c r="P123" s="96">
        <f>+'Ark1'!AB2787</f>
        <v>0</v>
      </c>
      <c r="Q123" s="75">
        <f>+'Ark1'!AC2787</f>
        <v>0</v>
      </c>
      <c r="R123" s="75">
        <f>+F123/E123</f>
        <v>1.2857142857142858</v>
      </c>
      <c r="S123" s="39"/>
      <c r="T123" s="4"/>
      <c r="U123"/>
      <c r="V123"/>
      <c r="X123"/>
    </row>
    <row r="124" spans="1:24" ht="15.6">
      <c r="A124" s="39"/>
      <c r="B124" s="59">
        <f>+'Ark1'!C2788</f>
        <v>2010</v>
      </c>
      <c r="C124" s="59">
        <f>+'Ark1'!L2788</f>
        <v>2</v>
      </c>
      <c r="D124" s="96" t="s">
        <v>25</v>
      </c>
      <c r="E124" s="59">
        <f>+'Ark1'!Q2788</f>
        <v>13</v>
      </c>
      <c r="F124" s="261">
        <f>+'Ark1'!R2788</f>
        <v>19</v>
      </c>
      <c r="G124" s="261">
        <f>+'Ark1'!S2788</f>
        <v>19</v>
      </c>
      <c r="H124" s="96">
        <f>+'Ark1'!T2788</f>
        <v>0.22946859903381644</v>
      </c>
      <c r="I124" s="96"/>
      <c r="J124" s="96">
        <f>+'Ark1'!U2788</f>
        <v>0.33359377168655602</v>
      </c>
      <c r="K124" s="60">
        <f>+'Ark1'!W2788</f>
        <v>41.947368421052637</v>
      </c>
      <c r="L124" s="96"/>
      <c r="M124" s="96">
        <f>+'Ark1'!Y2788</f>
        <v>194.17894736842101</v>
      </c>
      <c r="N124" s="96"/>
      <c r="O124" s="96">
        <f>+'Ark1'!AA2788</f>
        <v>28.65026093290524</v>
      </c>
      <c r="P124" s="96">
        <f>+'Ark1'!AB2788</f>
        <v>4.1227696900139277</v>
      </c>
      <c r="Q124" s="75">
        <f>+'Ark1'!AC2788</f>
        <v>-30.84865837206176</v>
      </c>
      <c r="R124" s="75">
        <f t="shared" ref="R124:R129" si="13">+F124/E124</f>
        <v>1.4615384615384615</v>
      </c>
      <c r="S124" s="39"/>
      <c r="T124" s="4"/>
      <c r="U124"/>
      <c r="V124"/>
      <c r="X124"/>
    </row>
    <row r="125" spans="1:24" ht="15.6">
      <c r="A125" s="39"/>
      <c r="B125" s="59">
        <f>+'Ark1'!C2789</f>
        <v>2010</v>
      </c>
      <c r="C125" s="59">
        <f>+'Ark1'!L2789</f>
        <v>5</v>
      </c>
      <c r="D125" s="96" t="s">
        <v>361</v>
      </c>
      <c r="E125" s="59">
        <f>+'Ark1'!Q2789</f>
        <v>23</v>
      </c>
      <c r="F125" s="261">
        <f>+'Ark1'!R2789</f>
        <v>23</v>
      </c>
      <c r="G125" s="261">
        <f>+'Ark1'!S2789</f>
        <v>23</v>
      </c>
      <c r="H125" s="96">
        <f>+'Ark1'!T2789</f>
        <v>0.27777777777777779</v>
      </c>
      <c r="I125" s="96"/>
      <c r="J125" s="96">
        <f>+'Ark1'!U2789</f>
        <v>0.40545016306708054</v>
      </c>
      <c r="K125" s="60">
        <f>+'Ark1'!W2789</f>
        <v>42.608695652173914</v>
      </c>
      <c r="L125" s="96"/>
      <c r="M125" s="96">
        <f>+'Ark1'!Y2789</f>
        <v>194.96086956521745</v>
      </c>
      <c r="N125" s="96"/>
      <c r="O125" s="96">
        <f>+'Ark1'!AA2789</f>
        <v>25.577737247890504</v>
      </c>
      <c r="P125" s="96">
        <f>+'Ark1'!AB2789</f>
        <v>1.0930265295630823</v>
      </c>
      <c r="Q125" s="75">
        <f>+'Ark1'!AC2789</f>
        <v>26.134382185114745</v>
      </c>
      <c r="R125" s="75">
        <f t="shared" si="13"/>
        <v>1</v>
      </c>
      <c r="S125" s="39"/>
      <c r="T125" s="4"/>
      <c r="U125"/>
      <c r="V125"/>
      <c r="X125"/>
    </row>
    <row r="126" spans="1:24" ht="15.6">
      <c r="A126" s="39"/>
      <c r="B126" s="59">
        <f>+'Ark1'!C2790</f>
        <v>2010</v>
      </c>
      <c r="C126" s="59">
        <f>+'Ark1'!L2790</f>
        <v>8</v>
      </c>
      <c r="D126" s="96" t="s">
        <v>26</v>
      </c>
      <c r="E126" s="59">
        <f>+'Ark1'!Q2790</f>
        <v>90</v>
      </c>
      <c r="F126" s="261">
        <f>+'Ark1'!R2790</f>
        <v>150</v>
      </c>
      <c r="G126" s="261">
        <f>+'Ark1'!S2790</f>
        <v>150</v>
      </c>
      <c r="H126" s="96">
        <f>+'Ark1'!T2790</f>
        <v>1.8115942028985503</v>
      </c>
      <c r="I126" s="96"/>
      <c r="J126" s="96">
        <f>+'Ark1'!U2790</f>
        <v>2.4088483094126993</v>
      </c>
      <c r="K126" s="60">
        <f>+'Ark1'!W2790</f>
        <v>47.553333333333342</v>
      </c>
      <c r="L126" s="96"/>
      <c r="M126" s="96">
        <f>+'Ark1'!Y2790</f>
        <v>177.60533333333339</v>
      </c>
      <c r="N126" s="96"/>
      <c r="O126" s="96">
        <f>+'Ark1'!AA2790</f>
        <v>27.732194976636841</v>
      </c>
      <c r="P126" s="96">
        <f>+'Ark1'!AB2790</f>
        <v>1.4072984363270993</v>
      </c>
      <c r="Q126" s="75">
        <f>+'Ark1'!AC2790</f>
        <v>-17.383354955373839</v>
      </c>
      <c r="R126" s="75">
        <f t="shared" si="13"/>
        <v>1.6666666666666667</v>
      </c>
      <c r="S126" s="39"/>
      <c r="T126" s="4"/>
      <c r="U126"/>
      <c r="V126"/>
      <c r="X126"/>
    </row>
    <row r="127" spans="1:24" ht="15.6">
      <c r="A127" s="39"/>
      <c r="B127" s="59">
        <f>+'Ark1'!C2791</f>
        <v>2010</v>
      </c>
      <c r="C127" s="59">
        <f>+'Ark1'!L2791</f>
        <v>11</v>
      </c>
      <c r="D127" s="96" t="s">
        <v>27</v>
      </c>
      <c r="E127" s="59">
        <f>+'Ark1'!Q2791</f>
        <v>312</v>
      </c>
      <c r="F127" s="261">
        <f>+'Ark1'!R2791</f>
        <v>823</v>
      </c>
      <c r="G127" s="261">
        <f>+'Ark1'!S2791</f>
        <v>823</v>
      </c>
      <c r="H127" s="96">
        <f>+'Ark1'!T2791</f>
        <v>9.9396135265700494</v>
      </c>
      <c r="I127" s="96"/>
      <c r="J127" s="96">
        <f>+'Ark1'!U2791</f>
        <v>12.05460362388771</v>
      </c>
      <c r="K127" s="60">
        <f>+'Ark1'!W2791</f>
        <v>52.722964763061967</v>
      </c>
      <c r="L127" s="96"/>
      <c r="M127" s="96">
        <f>+'Ark1'!Y2791</f>
        <v>161.99100850546779</v>
      </c>
      <c r="N127" s="96"/>
      <c r="O127" s="96">
        <f>+'Ark1'!AA2791</f>
        <v>28.899440884384344</v>
      </c>
      <c r="P127" s="96">
        <f>+'Ark1'!AB2791</f>
        <v>1.3167008210755848</v>
      </c>
      <c r="Q127" s="75">
        <f>+'Ark1'!AC2791</f>
        <v>-21.922948115368328</v>
      </c>
      <c r="R127" s="75">
        <f t="shared" si="13"/>
        <v>2.6378205128205128</v>
      </c>
      <c r="S127" s="39"/>
      <c r="T127" s="4"/>
      <c r="U127"/>
      <c r="V127"/>
      <c r="X127"/>
    </row>
    <row r="128" spans="1:24" ht="15.6">
      <c r="A128" s="39"/>
      <c r="B128" s="59">
        <f>+'Ark1'!C2792</f>
        <v>2010</v>
      </c>
      <c r="C128" s="59">
        <f>+'Ark1'!L2792</f>
        <v>14</v>
      </c>
      <c r="D128" s="96" t="s">
        <v>362</v>
      </c>
      <c r="E128" s="59">
        <f>+'Ark1'!Q2792</f>
        <v>535</v>
      </c>
      <c r="F128" s="261">
        <f>+'Ark1'!R2792</f>
        <v>3685</v>
      </c>
      <c r="G128" s="261">
        <f>+'Ark1'!S2792</f>
        <v>3683</v>
      </c>
      <c r="H128" s="96">
        <f>+'Ark1'!T2792</f>
        <v>44.504830917874393</v>
      </c>
      <c r="I128" s="96"/>
      <c r="J128" s="96">
        <f>+'Ark1'!U2792</f>
        <v>46.254285546105429</v>
      </c>
      <c r="K128" s="60">
        <f>+'Ark1'!W2792</f>
        <v>57.344284550638065</v>
      </c>
      <c r="L128" s="96"/>
      <c r="M128" s="96">
        <f>+'Ark1'!Y2792</f>
        <v>138.82008141112635</v>
      </c>
      <c r="N128" s="96"/>
      <c r="O128" s="96">
        <f>+'Ark1'!AA2792</f>
        <v>25.543670071386472</v>
      </c>
      <c r="P128" s="96">
        <f>+'Ark1'!AB2792</f>
        <v>0</v>
      </c>
      <c r="Q128" s="75">
        <f>+'Ark1'!AC2792</f>
        <v>0</v>
      </c>
      <c r="R128" s="75">
        <f t="shared" si="13"/>
        <v>6.8878504672897201</v>
      </c>
      <c r="S128" s="39"/>
      <c r="T128" s="4"/>
      <c r="U128"/>
      <c r="V128"/>
      <c r="X128"/>
    </row>
    <row r="129" spans="1:24" ht="15.6">
      <c r="A129" s="39"/>
      <c r="B129" s="59">
        <f>+'Ark1'!C2793</f>
        <v>2010</v>
      </c>
      <c r="C129" s="59">
        <f>+'Ark1'!L2793</f>
        <v>17</v>
      </c>
      <c r="D129" s="96" t="s">
        <v>404</v>
      </c>
      <c r="E129" s="59">
        <f>+'Ark1'!Q2793</f>
        <v>509</v>
      </c>
      <c r="F129" s="261">
        <f>+'Ark1'!R2793</f>
        <v>3382</v>
      </c>
      <c r="G129" s="261">
        <f>+'Ark1'!S2793</f>
        <v>3379</v>
      </c>
      <c r="H129" s="96">
        <f>+'Ark1'!T2793</f>
        <v>40.84541062801933</v>
      </c>
      <c r="I129" s="96"/>
      <c r="J129" s="96">
        <f>+'Ark1'!U2793</f>
        <v>37.230209631324328</v>
      </c>
      <c r="K129" s="60">
        <f>+'Ark1'!W2793</f>
        <v>61.635691032849962</v>
      </c>
      <c r="L129" s="96"/>
      <c r="M129" s="96">
        <f>+'Ark1'!Y2793</f>
        <v>121.74739798935543</v>
      </c>
      <c r="N129" s="96"/>
      <c r="O129" s="96">
        <f>+'Ark1'!AA2793</f>
        <v>24.078978671639995</v>
      </c>
      <c r="P129" s="96">
        <f>+'Ark1'!AB2793</f>
        <v>1.4791173052849045</v>
      </c>
      <c r="Q129" s="75">
        <f>+'Ark1'!AC2793</f>
        <v>-15.061496374693023</v>
      </c>
      <c r="R129" s="75">
        <f t="shared" si="13"/>
        <v>6.644400785854617</v>
      </c>
      <c r="S129" s="39"/>
      <c r="T129" s="4"/>
      <c r="U129"/>
      <c r="V129"/>
      <c r="X129"/>
    </row>
    <row r="130" spans="1:24">
      <c r="A130" s="39"/>
      <c r="B130">
        <f>+'Ark1'!C2794</f>
        <v>2009</v>
      </c>
      <c r="C130">
        <f>+'Ark1'!L2794</f>
        <v>1</v>
      </c>
      <c r="D130" s="52" t="s">
        <v>24</v>
      </c>
      <c r="E130">
        <f>+'Ark1'!Q2794</f>
        <v>3</v>
      </c>
      <c r="F130" s="279">
        <f>+'Ark1'!R2794</f>
        <v>5</v>
      </c>
      <c r="G130" s="279">
        <f>+'Ark1'!S2794</f>
        <v>0</v>
      </c>
      <c r="H130" s="94">
        <f>+'Ark1'!T2794</f>
        <v>6.9900740947854062E-2</v>
      </c>
      <c r="I130" s="94"/>
      <c r="J130" s="94">
        <f>+'Ark1'!U2794</f>
        <v>0</v>
      </c>
      <c r="K130" s="1">
        <f>+'Ark1'!W2794</f>
        <v>0</v>
      </c>
      <c r="L130" s="94"/>
      <c r="M130" s="94">
        <f>+'Ark1'!Y2794</f>
        <v>0</v>
      </c>
      <c r="N130" s="94"/>
      <c r="O130" s="94">
        <f>+'Ark1'!AA2794</f>
        <v>0</v>
      </c>
      <c r="P130" s="94">
        <f>+'Ark1'!AB2794</f>
        <v>0</v>
      </c>
      <c r="Q130" s="9">
        <f>+'Ark1'!AC2794</f>
        <v>0</v>
      </c>
      <c r="R130" s="9">
        <f t="shared" ref="R130:R144" si="14">+F130/E130</f>
        <v>1.6666666666666667</v>
      </c>
      <c r="S130" s="39"/>
      <c r="T130" s="4"/>
      <c r="U130"/>
      <c r="V130"/>
      <c r="X130"/>
    </row>
    <row r="131" spans="1:24">
      <c r="A131" s="39"/>
      <c r="B131">
        <f>+'Ark1'!C2795</f>
        <v>2009</v>
      </c>
      <c r="C131">
        <f>+'Ark1'!L2795</f>
        <v>2</v>
      </c>
      <c r="D131" s="52" t="s">
        <v>25</v>
      </c>
      <c r="E131">
        <f>+'Ark1'!Q2795</f>
        <v>11</v>
      </c>
      <c r="F131" s="279">
        <f>+'Ark1'!R2795</f>
        <v>14</v>
      </c>
      <c r="G131" s="279">
        <f>+'Ark1'!S2795</f>
        <v>14</v>
      </c>
      <c r="H131" s="94">
        <f>+'Ark1'!T2795</f>
        <v>0.19572207465399127</v>
      </c>
      <c r="I131" s="94"/>
      <c r="J131" s="94">
        <f>+'Ark1'!U2795</f>
        <v>0.28953668462564941</v>
      </c>
      <c r="K131" s="1">
        <f>+'Ark1'!W2795</f>
        <v>37.428571428571438</v>
      </c>
      <c r="L131" s="94"/>
      <c r="M131" s="94">
        <f>+'Ark1'!Y2795</f>
        <v>200.68571428571423</v>
      </c>
      <c r="N131" s="94"/>
      <c r="O131" s="94">
        <f>+'Ark1'!AA2795</f>
        <v>56.319634449184889</v>
      </c>
      <c r="P131" s="94">
        <f>+'Ark1'!AB2795</f>
        <v>1.399708424447464</v>
      </c>
      <c r="Q131" s="9">
        <f>+'Ark1'!AC2795</f>
        <v>0.66015618510561358</v>
      </c>
      <c r="R131" s="9">
        <f t="shared" si="14"/>
        <v>1.2727272727272727</v>
      </c>
      <c r="S131" s="39"/>
      <c r="T131" s="4"/>
      <c r="U131"/>
      <c r="V131"/>
      <c r="X131"/>
    </row>
    <row r="132" spans="1:24">
      <c r="A132" s="39"/>
      <c r="B132">
        <f>+'Ark1'!C2796</f>
        <v>2009</v>
      </c>
      <c r="C132">
        <f>+'Ark1'!L2796</f>
        <v>5</v>
      </c>
      <c r="D132" s="52" t="s">
        <v>361</v>
      </c>
      <c r="E132">
        <f>+'Ark1'!Q2796</f>
        <v>39</v>
      </c>
      <c r="F132" s="279">
        <f>+'Ark1'!R2796</f>
        <v>63</v>
      </c>
      <c r="G132" s="279">
        <f>+'Ark1'!S2796</f>
        <v>63</v>
      </c>
      <c r="H132" s="94">
        <f>+'Ark1'!T2796</f>
        <v>0.88074933594296112</v>
      </c>
      <c r="I132" s="94"/>
      <c r="J132" s="94">
        <f>+'Ark1'!U2796</f>
        <v>1.2682997005599563</v>
      </c>
      <c r="K132" s="1">
        <f>+'Ark1'!W2796</f>
        <v>42.36507936507936</v>
      </c>
      <c r="L132" s="94"/>
      <c r="M132" s="94">
        <f>+'Ark1'!Y2796</f>
        <v>195.35396825396828</v>
      </c>
      <c r="N132" s="94"/>
      <c r="O132" s="94">
        <f>+'Ark1'!AA2796</f>
        <v>36.565404872082127</v>
      </c>
      <c r="P132" s="94">
        <f>+'Ark1'!AB2796</f>
        <v>1.3720750974586351</v>
      </c>
      <c r="Q132" s="9">
        <f>+'Ark1'!AC2796</f>
        <v>-22.401121116135297</v>
      </c>
      <c r="R132" s="9">
        <f t="shared" si="14"/>
        <v>1.6153846153846154</v>
      </c>
      <c r="S132" s="39"/>
      <c r="T132" s="4"/>
      <c r="U132"/>
      <c r="V132"/>
      <c r="X132"/>
    </row>
    <row r="133" spans="1:24">
      <c r="A133" s="39"/>
      <c r="B133">
        <f>+'Ark1'!C2797</f>
        <v>2009</v>
      </c>
      <c r="C133">
        <f>+'Ark1'!L2797</f>
        <v>8</v>
      </c>
      <c r="D133" s="52" t="s">
        <v>26</v>
      </c>
      <c r="E133">
        <f>+'Ark1'!Q2797</f>
        <v>141</v>
      </c>
      <c r="F133" s="279">
        <f>+'Ark1'!R2797</f>
        <v>231</v>
      </c>
      <c r="G133" s="279">
        <f>+'Ark1'!S2797</f>
        <v>230</v>
      </c>
      <c r="H133" s="94">
        <f>+'Ark1'!T2797</f>
        <v>3.2294142317908556</v>
      </c>
      <c r="I133" s="94"/>
      <c r="J133" s="94">
        <f>+'Ark1'!U2797</f>
        <v>4.2601959504642446</v>
      </c>
      <c r="K133" s="1">
        <f>+'Ark1'!W2797</f>
        <v>47.61304347826087</v>
      </c>
      <c r="L133" s="94"/>
      <c r="M133" s="94">
        <f>+'Ark1'!Y2797</f>
        <v>178.96103896103898</v>
      </c>
      <c r="N133" s="94"/>
      <c r="O133" s="94">
        <f>+'Ark1'!AA2797</f>
        <v>28.854966253744511</v>
      </c>
      <c r="P133" s="94">
        <f>+'Ark1'!AB2797</f>
        <v>1.4242631497896878</v>
      </c>
      <c r="Q133" s="9">
        <f>+'Ark1'!AC2797</f>
        <v>-23.8980081245391</v>
      </c>
      <c r="R133" s="9">
        <f t="shared" si="14"/>
        <v>1.6382978723404256</v>
      </c>
      <c r="S133" s="39"/>
      <c r="T133" s="4"/>
      <c r="U133"/>
      <c r="V133"/>
      <c r="X133"/>
    </row>
    <row r="134" spans="1:24">
      <c r="A134" s="39"/>
      <c r="B134">
        <f>+'Ark1'!C2798</f>
        <v>2009</v>
      </c>
      <c r="C134">
        <f>+'Ark1'!L2798</f>
        <v>11</v>
      </c>
      <c r="D134" s="52" t="s">
        <v>27</v>
      </c>
      <c r="E134">
        <f>+'Ark1'!Q2798</f>
        <v>443</v>
      </c>
      <c r="F134" s="279">
        <f>+'Ark1'!R2798</f>
        <v>1422</v>
      </c>
      <c r="G134" s="279">
        <f>+'Ark1'!S2798</f>
        <v>1418</v>
      </c>
      <c r="H134" s="94">
        <f>+'Ark1'!T2798</f>
        <v>19.879770725569688</v>
      </c>
      <c r="I134" s="94"/>
      <c r="J134" s="94">
        <f>+'Ark1'!U2798</f>
        <v>22.698404405129185</v>
      </c>
      <c r="K134" s="1">
        <f>+'Ark1'!W2798</f>
        <v>52.712270803949217</v>
      </c>
      <c r="L134" s="94"/>
      <c r="M134" s="94">
        <f>+'Ark1'!Y2798</f>
        <v>154.89472573839677</v>
      </c>
      <c r="N134" s="94"/>
      <c r="O134" s="94">
        <f>+'Ark1'!AA2798</f>
        <v>27.638171263131682</v>
      </c>
      <c r="P134" s="94">
        <f>+'Ark1'!AB2798</f>
        <v>1.3790203407307016</v>
      </c>
      <c r="Q134" s="9">
        <f>+'Ark1'!AC2798</f>
        <v>-25.794909716173688</v>
      </c>
      <c r="R134" s="9">
        <f t="shared" si="14"/>
        <v>3.2099322799097068</v>
      </c>
      <c r="S134" s="39"/>
      <c r="T134" s="4"/>
      <c r="U134"/>
      <c r="V134"/>
      <c r="X134"/>
    </row>
    <row r="135" spans="1:24">
      <c r="A135" s="39"/>
      <c r="B135">
        <f>+'Ark1'!C2799</f>
        <v>2009</v>
      </c>
      <c r="C135">
        <f>+'Ark1'!L2799</f>
        <v>14</v>
      </c>
      <c r="D135" s="52" t="s">
        <v>362</v>
      </c>
      <c r="E135">
        <f>+'Ark1'!Q2799</f>
        <v>592</v>
      </c>
      <c r="F135" s="279">
        <f>+'Ark1'!R2799</f>
        <v>3624</v>
      </c>
      <c r="G135" s="279">
        <f>+'Ark1'!S2799</f>
        <v>3613</v>
      </c>
      <c r="H135" s="94">
        <f>+'Ark1'!T2799</f>
        <v>50.664057039004611</v>
      </c>
      <c r="I135" s="94"/>
      <c r="J135" s="94">
        <f>+'Ark1'!U2799</f>
        <v>50.092845271929619</v>
      </c>
      <c r="K135" s="1">
        <f>+'Ark1'!W2799</f>
        <v>56.959867146415718</v>
      </c>
      <c r="L135" s="94"/>
      <c r="M135" s="94">
        <f>+'Ark1'!Y2799</f>
        <v>134.13076710816787</v>
      </c>
      <c r="N135" s="94"/>
      <c r="O135" s="94">
        <f>+'Ark1'!AA2799</f>
        <v>25.205052707958064</v>
      </c>
      <c r="P135" s="94">
        <f>+'Ark1'!AB2799</f>
        <v>1.385462932884761</v>
      </c>
      <c r="Q135" s="9">
        <f>+'Ark1'!AC2799</f>
        <v>-27.567468771140831</v>
      </c>
      <c r="R135" s="9">
        <f t="shared" si="14"/>
        <v>6.1216216216216219</v>
      </c>
      <c r="S135" s="39"/>
      <c r="T135" s="4"/>
      <c r="U135"/>
      <c r="V135"/>
      <c r="X135"/>
    </row>
    <row r="136" spans="1:24">
      <c r="A136" s="39"/>
      <c r="B136">
        <f>+'Ark1'!C2800</f>
        <v>2009</v>
      </c>
      <c r="C136">
        <f>+'Ark1'!L2800</f>
        <v>17</v>
      </c>
      <c r="D136" s="52" t="s">
        <v>404</v>
      </c>
      <c r="E136">
        <f>+'Ark1'!Q2800</f>
        <v>405</v>
      </c>
      <c r="F136" s="279">
        <f>+'Ark1'!R2800</f>
        <v>1651</v>
      </c>
      <c r="G136" s="279">
        <f>+'Ark1'!S2800</f>
        <v>1641</v>
      </c>
      <c r="H136" s="94">
        <f>+'Ark1'!T2800</f>
        <v>23.081224660981405</v>
      </c>
      <c r="I136" s="94"/>
      <c r="J136" s="94">
        <f>+'Ark1'!U2800</f>
        <v>19.925917521410973</v>
      </c>
      <c r="K136" s="1">
        <f>+'Ark1'!W2800</f>
        <v>60.911029859841584</v>
      </c>
      <c r="L136" s="94"/>
      <c r="M136" s="94">
        <f>+'Ark1'!Y2800</f>
        <v>117.1149000605693</v>
      </c>
      <c r="N136" s="94"/>
      <c r="O136" s="94">
        <f>+'Ark1'!AA2800</f>
        <v>23.997488564410457</v>
      </c>
      <c r="P136" s="94">
        <f>+'Ark1'!AB2800</f>
        <v>1.1009414727721669</v>
      </c>
      <c r="Q136" s="9">
        <f>+'Ark1'!AC2800</f>
        <v>-3.2329124333903896</v>
      </c>
      <c r="R136" s="9">
        <f t="shared" si="14"/>
        <v>4.0765432098765428</v>
      </c>
      <c r="S136" s="39"/>
      <c r="T136" s="4"/>
      <c r="U136"/>
      <c r="V136"/>
      <c r="X136"/>
    </row>
    <row r="137" spans="1:24" ht="15.6">
      <c r="A137" s="39"/>
      <c r="B137" s="59">
        <f>+'Ark1'!C2801</f>
        <v>2008</v>
      </c>
      <c r="C137" s="59">
        <f>+'Ark1'!L2801</f>
        <v>1</v>
      </c>
      <c r="D137" s="96" t="s">
        <v>24</v>
      </c>
      <c r="E137" s="59">
        <f>+'Ark1'!Q2801</f>
        <v>4</v>
      </c>
      <c r="F137" s="261">
        <f>+'Ark1'!R2801</f>
        <v>4</v>
      </c>
      <c r="G137" s="261">
        <f>+'Ark1'!S2801</f>
        <v>0</v>
      </c>
      <c r="H137" s="96">
        <f>+'Ark1'!T2801</f>
        <v>5.1374261494991011E-2</v>
      </c>
      <c r="I137" s="96"/>
      <c r="J137" s="96">
        <f>+'Ark1'!U2801</f>
        <v>0</v>
      </c>
      <c r="K137" s="60">
        <f>+'Ark1'!W2801</f>
        <v>0</v>
      </c>
      <c r="L137" s="96"/>
      <c r="M137" s="96">
        <f>+'Ark1'!Y2801</f>
        <v>0</v>
      </c>
      <c r="N137" s="96"/>
      <c r="O137" s="96">
        <f>+'Ark1'!AA2801</f>
        <v>0</v>
      </c>
      <c r="P137" s="96">
        <f>+'Ark1'!AB2801</f>
        <v>0</v>
      </c>
      <c r="Q137" s="75">
        <f>+'Ark1'!AC2801</f>
        <v>0</v>
      </c>
      <c r="R137" s="75">
        <f t="shared" si="14"/>
        <v>1</v>
      </c>
      <c r="S137" s="39"/>
      <c r="T137" s="4"/>
      <c r="U137"/>
      <c r="V137"/>
      <c r="X137"/>
    </row>
    <row r="138" spans="1:24" ht="15.6">
      <c r="A138" s="39"/>
      <c r="B138" s="59">
        <f>+'Ark1'!C2802</f>
        <v>2008</v>
      </c>
      <c r="C138" s="59">
        <f>+'Ark1'!L2802</f>
        <v>2</v>
      </c>
      <c r="D138" s="96" t="s">
        <v>25</v>
      </c>
      <c r="E138" s="59">
        <f>+'Ark1'!Q2802</f>
        <v>16</v>
      </c>
      <c r="F138" s="261">
        <f>+'Ark1'!R2802</f>
        <v>23</v>
      </c>
      <c r="G138" s="261">
        <f>+'Ark1'!S2802</f>
        <v>23</v>
      </c>
      <c r="H138" s="96">
        <f>+'Ark1'!T2802</f>
        <v>0.29540200359619828</v>
      </c>
      <c r="I138" s="96"/>
      <c r="J138" s="96">
        <f>+'Ark1'!U2802</f>
        <v>0.43378002285728151</v>
      </c>
      <c r="K138" s="60">
        <f>+'Ark1'!W2802</f>
        <v>36.565217391304351</v>
      </c>
      <c r="L138" s="96"/>
      <c r="M138" s="96">
        <f>+'Ark1'!Y2802</f>
        <v>199.61304347826089</v>
      </c>
      <c r="N138" s="96"/>
      <c r="O138" s="96">
        <f>+'Ark1'!AA2802</f>
        <v>48.210275869703246</v>
      </c>
      <c r="P138" s="96">
        <f>+'Ark1'!AB2802</f>
        <v>1.6372322072836252</v>
      </c>
      <c r="Q138" s="75">
        <f>+'Ark1'!AC2802</f>
        <v>-5.8537095761897842</v>
      </c>
      <c r="R138" s="75">
        <f t="shared" si="14"/>
        <v>1.4375</v>
      </c>
      <c r="S138" s="39"/>
      <c r="T138" s="4"/>
      <c r="U138"/>
      <c r="V138"/>
      <c r="X138"/>
    </row>
    <row r="139" spans="1:24" ht="15.6">
      <c r="A139" s="39"/>
      <c r="B139" s="59">
        <f>+'Ark1'!C2803</f>
        <v>2008</v>
      </c>
      <c r="C139" s="59">
        <f>+'Ark1'!L2803</f>
        <v>5</v>
      </c>
      <c r="D139" s="96" t="s">
        <v>361</v>
      </c>
      <c r="E139" s="59">
        <f>+'Ark1'!Q2803</f>
        <v>57</v>
      </c>
      <c r="F139" s="261">
        <f>+'Ark1'!R2803</f>
        <v>66</v>
      </c>
      <c r="G139" s="261">
        <f>+'Ark1'!S2803</f>
        <v>66</v>
      </c>
      <c r="H139" s="96">
        <f>+'Ark1'!T2803</f>
        <v>0.8476753146673518</v>
      </c>
      <c r="I139" s="96"/>
      <c r="J139" s="96">
        <f>+'Ark1'!U2803</f>
        <v>1.1428735018805862</v>
      </c>
      <c r="K139" s="60">
        <f>+'Ark1'!W2803</f>
        <v>42.621212121212118</v>
      </c>
      <c r="L139" s="96"/>
      <c r="M139" s="96">
        <f>+'Ark1'!Y2803</f>
        <v>183.27424242424237</v>
      </c>
      <c r="N139" s="96"/>
      <c r="O139" s="96">
        <f>+'Ark1'!AA2803</f>
        <v>28.607004390248122</v>
      </c>
      <c r="P139" s="96">
        <f>+'Ark1'!AB2803</f>
        <v>1.4435347138728249</v>
      </c>
      <c r="Q139" s="75">
        <f>+'Ark1'!AC2803</f>
        <v>-9.3504122624149097</v>
      </c>
      <c r="R139" s="75">
        <f t="shared" si="14"/>
        <v>1.1578947368421053</v>
      </c>
      <c r="S139" s="39"/>
      <c r="T139" s="4"/>
      <c r="U139"/>
      <c r="V139"/>
      <c r="X139"/>
    </row>
    <row r="140" spans="1:24" ht="15.6">
      <c r="A140" s="39"/>
      <c r="B140" s="59">
        <f>+'Ark1'!C2804</f>
        <v>2008</v>
      </c>
      <c r="C140" s="59">
        <f>+'Ark1'!L2804</f>
        <v>8</v>
      </c>
      <c r="D140" s="96" t="s">
        <v>26</v>
      </c>
      <c r="E140" s="59">
        <f>+'Ark1'!Q2804</f>
        <v>196</v>
      </c>
      <c r="F140" s="261">
        <f>+'Ark1'!R2804</f>
        <v>343</v>
      </c>
      <c r="G140" s="261">
        <f>+'Ark1'!S2804</f>
        <v>342</v>
      </c>
      <c r="H140" s="96">
        <f>+'Ark1'!T2804</f>
        <v>4.405342923195481</v>
      </c>
      <c r="I140" s="96"/>
      <c r="J140" s="96">
        <f>+'Ark1'!U2804</f>
        <v>5.6521600281785593</v>
      </c>
      <c r="K140" s="60">
        <f>+'Ark1'!W2804</f>
        <v>47.663742690058477</v>
      </c>
      <c r="L140" s="96"/>
      <c r="M140" s="96">
        <f>+'Ark1'!Y2804</f>
        <v>174.40845481049561</v>
      </c>
      <c r="N140" s="96"/>
      <c r="O140" s="96">
        <f>+'Ark1'!AA2804</f>
        <v>27.58673053481488</v>
      </c>
      <c r="P140" s="96">
        <f>+'Ark1'!AB2804</f>
        <v>1.3160396123510201</v>
      </c>
      <c r="Q140" s="75">
        <f>+'Ark1'!AC2804</f>
        <v>-18.433552875906223</v>
      </c>
      <c r="R140" s="75">
        <f t="shared" si="14"/>
        <v>1.75</v>
      </c>
      <c r="S140" s="39"/>
      <c r="T140" s="4"/>
      <c r="U140"/>
      <c r="V140"/>
      <c r="X140"/>
    </row>
    <row r="141" spans="1:24" ht="15.6">
      <c r="A141" s="39"/>
      <c r="B141" s="59">
        <f>+'Ark1'!C2805</f>
        <v>2008</v>
      </c>
      <c r="C141" s="59">
        <f>+'Ark1'!L2805</f>
        <v>11</v>
      </c>
      <c r="D141" s="96" t="s">
        <v>27</v>
      </c>
      <c r="E141" s="59">
        <f>+'Ark1'!Q2805</f>
        <v>506</v>
      </c>
      <c r="F141" s="261">
        <f>+'Ark1'!R2805</f>
        <v>1671</v>
      </c>
      <c r="G141" s="261">
        <f>+'Ark1'!S2805</f>
        <v>1664</v>
      </c>
      <c r="H141" s="96">
        <f>+'Ark1'!T2805</f>
        <v>21.461597739532497</v>
      </c>
      <c r="I141" s="96"/>
      <c r="J141" s="96">
        <f>+'Ark1'!U2805</f>
        <v>24.418033140034144</v>
      </c>
      <c r="K141" s="60">
        <f>+'Ark1'!W2805</f>
        <v>52.622596153846146</v>
      </c>
      <c r="L141" s="96"/>
      <c r="M141" s="96">
        <f>+'Ark1'!Y2805</f>
        <v>154.66122082585287</v>
      </c>
      <c r="N141" s="96"/>
      <c r="O141" s="96">
        <f>+'Ark1'!AA2805</f>
        <v>26.036206492908004</v>
      </c>
      <c r="P141" s="96">
        <f>+'Ark1'!AB2805</f>
        <v>1.402905292592836</v>
      </c>
      <c r="Q141" s="75">
        <f>+'Ark1'!AC2805</f>
        <v>-21.925313309460186</v>
      </c>
      <c r="R141" s="75">
        <f t="shared" si="14"/>
        <v>3.3023715415019761</v>
      </c>
      <c r="S141" s="39"/>
      <c r="T141" s="4"/>
      <c r="U141"/>
      <c r="V141"/>
      <c r="X141"/>
    </row>
    <row r="142" spans="1:24" ht="15.6">
      <c r="A142" s="39"/>
      <c r="B142" s="59">
        <f>+'Ark1'!C2806</f>
        <v>2008</v>
      </c>
      <c r="C142" s="59">
        <f>+'Ark1'!L2806</f>
        <v>14</v>
      </c>
      <c r="D142" s="96" t="s">
        <v>362</v>
      </c>
      <c r="E142" s="59">
        <f>+'Ark1'!Q2806</f>
        <v>690</v>
      </c>
      <c r="F142" s="261">
        <f>+'Ark1'!R2806</f>
        <v>3924</v>
      </c>
      <c r="G142" s="261">
        <f>+'Ark1'!S2806</f>
        <v>3899</v>
      </c>
      <c r="H142" s="96">
        <f>+'Ark1'!T2806</f>
        <v>50.398150526586178</v>
      </c>
      <c r="I142" s="96"/>
      <c r="J142" s="96">
        <f>+'Ark1'!U2806</f>
        <v>49.06572564308776</v>
      </c>
      <c r="K142" s="60">
        <f>+'Ark1'!W2806</f>
        <v>56.899717876378553</v>
      </c>
      <c r="L142" s="96"/>
      <c r="M142" s="96">
        <f>+'Ark1'!Y2806</f>
        <v>132.34161569826688</v>
      </c>
      <c r="N142" s="96"/>
      <c r="O142" s="96">
        <f>+'Ark1'!AA2806</f>
        <v>25.685230140903112</v>
      </c>
      <c r="P142" s="96">
        <f>+'Ark1'!AB2806</f>
        <v>1.4413194712929789</v>
      </c>
      <c r="Q142" s="75">
        <f>+'Ark1'!AC2806</f>
        <v>-15.345169793191328</v>
      </c>
      <c r="R142" s="75">
        <f t="shared" si="14"/>
        <v>5.6869565217391305</v>
      </c>
      <c r="S142" s="39"/>
      <c r="T142" s="4"/>
      <c r="U142"/>
      <c r="V142"/>
      <c r="X142"/>
    </row>
    <row r="143" spans="1:24" ht="15.6">
      <c r="A143" s="39"/>
      <c r="B143" s="59">
        <f>+'Ark1'!C2807</f>
        <v>2008</v>
      </c>
      <c r="C143" s="59">
        <f>+'Ark1'!L2807</f>
        <v>17</v>
      </c>
      <c r="D143" s="96" t="s">
        <v>404</v>
      </c>
      <c r="E143" s="59">
        <f>+'Ark1'!Q2807</f>
        <v>416</v>
      </c>
      <c r="F143" s="261">
        <f>+'Ark1'!R2807</f>
        <v>1591</v>
      </c>
      <c r="G143" s="261">
        <f>+'Ark1'!S2807</f>
        <v>1590</v>
      </c>
      <c r="H143" s="96">
        <f>+'Ark1'!T2807</f>
        <v>20.434112509632676</v>
      </c>
      <c r="I143" s="96"/>
      <c r="J143" s="96">
        <f>+'Ark1'!U2807</f>
        <v>17.871073672403156</v>
      </c>
      <c r="K143" s="60">
        <f>+'Ark1'!W2807</f>
        <v>61.107547169811312</v>
      </c>
      <c r="L143" s="96"/>
      <c r="M143" s="96">
        <f>+'Ark1'!Y2807</f>
        <v>118.88516656191062</v>
      </c>
      <c r="N143" s="96"/>
      <c r="O143" s="96">
        <f>+'Ark1'!AA2807</f>
        <v>23.419165644679683</v>
      </c>
      <c r="P143" s="96">
        <f>+'Ark1'!AB2807</f>
        <v>1.1494076773630637</v>
      </c>
      <c r="Q143" s="75">
        <f>+'Ark1'!AC2807</f>
        <v>-10.246169819004336</v>
      </c>
      <c r="R143" s="75">
        <f t="shared" si="14"/>
        <v>3.8245192307692308</v>
      </c>
      <c r="S143" s="39"/>
      <c r="T143" s="4"/>
      <c r="U143"/>
      <c r="V143"/>
      <c r="X143"/>
    </row>
    <row r="144" spans="1:24">
      <c r="A144" s="39"/>
      <c r="B144">
        <f>+'Ark1'!C2808</f>
        <v>2007</v>
      </c>
      <c r="C144">
        <f>+'Ark1'!L2808</f>
        <v>1</v>
      </c>
      <c r="D144" s="52" t="s">
        <v>24</v>
      </c>
      <c r="E144">
        <f>+'Ark1'!Q2808</f>
        <v>1</v>
      </c>
      <c r="F144" s="279">
        <f>+'Ark1'!R2808</f>
        <v>1</v>
      </c>
      <c r="G144" s="279">
        <f>+'Ark1'!S2808</f>
        <v>0</v>
      </c>
      <c r="H144" s="94">
        <f>+'Ark1'!T2808</f>
        <v>1.380643379814994E-2</v>
      </c>
      <c r="I144" s="94"/>
      <c r="J144" s="94">
        <f>+'Ark1'!U2808</f>
        <v>0</v>
      </c>
      <c r="K144" s="1">
        <f>+'Ark1'!W2808</f>
        <v>0</v>
      </c>
      <c r="L144" s="94"/>
      <c r="M144" s="94">
        <f>+'Ark1'!Y2808</f>
        <v>0</v>
      </c>
      <c r="N144" s="94"/>
      <c r="O144" s="94">
        <f>+'Ark1'!AA2808</f>
        <v>0</v>
      </c>
      <c r="P144" s="94">
        <f>+'Ark1'!AB2808</f>
        <v>0</v>
      </c>
      <c r="Q144" s="9">
        <f>+'Ark1'!AC2808</f>
        <v>0</v>
      </c>
      <c r="R144" s="9">
        <f t="shared" si="14"/>
        <v>1</v>
      </c>
      <c r="S144" s="39"/>
      <c r="T144" s="4"/>
      <c r="U144"/>
      <c r="V144"/>
      <c r="X144"/>
    </row>
    <row r="145" spans="1:24">
      <c r="A145" s="39"/>
      <c r="B145">
        <f>+'Ark1'!C2809</f>
        <v>2007</v>
      </c>
      <c r="C145">
        <f>+'Ark1'!L2809</f>
        <v>2</v>
      </c>
      <c r="D145" s="52" t="s">
        <v>25</v>
      </c>
      <c r="E145">
        <f>+'Ark1'!Q2809</f>
        <v>16</v>
      </c>
      <c r="F145" s="279">
        <f>+'Ark1'!R2809</f>
        <v>18</v>
      </c>
      <c r="G145" s="279">
        <f>+'Ark1'!S2809</f>
        <v>18</v>
      </c>
      <c r="H145" s="94">
        <f>+'Ark1'!T2809</f>
        <v>0.24851580836669879</v>
      </c>
      <c r="I145" s="94"/>
      <c r="J145" s="94">
        <f>+'Ark1'!U2809</f>
        <v>0.36850337583372594</v>
      </c>
      <c r="K145" s="1">
        <f>+'Ark1'!W2809</f>
        <v>37.333333333333343</v>
      </c>
      <c r="L145" s="94"/>
      <c r="M145" s="94">
        <f>+'Ark1'!Y2809</f>
        <v>202.57222222222225</v>
      </c>
      <c r="N145" s="94"/>
      <c r="O145" s="94">
        <f>+'Ark1'!AA2809</f>
        <v>37.125804227062531</v>
      </c>
      <c r="P145" s="94">
        <f>+'Ark1'!AB2809</f>
        <v>1.37436854187248</v>
      </c>
      <c r="Q145" s="9">
        <f>+'Ark1'!AC2809</f>
        <v>49.329933483765245</v>
      </c>
      <c r="R145" s="9">
        <f t="shared" ref="R145:R150" si="15">+F145/E145</f>
        <v>1.125</v>
      </c>
      <c r="S145" s="39"/>
      <c r="T145" s="4"/>
      <c r="U145"/>
      <c r="V145"/>
      <c r="X145"/>
    </row>
    <row r="146" spans="1:24">
      <c r="A146" s="39"/>
      <c r="B146">
        <f>+'Ark1'!C2810</f>
        <v>2007</v>
      </c>
      <c r="C146">
        <f>+'Ark1'!L2810</f>
        <v>5</v>
      </c>
      <c r="D146" s="52" t="s">
        <v>361</v>
      </c>
      <c r="E146">
        <f>+'Ark1'!Q2810</f>
        <v>65</v>
      </c>
      <c r="F146" s="279">
        <f>+'Ark1'!R2810</f>
        <v>91</v>
      </c>
      <c r="G146" s="279">
        <f>+'Ark1'!S2810</f>
        <v>91</v>
      </c>
      <c r="H146" s="94">
        <f>+'Ark1'!T2810</f>
        <v>1.2563854756316444</v>
      </c>
      <c r="I146" s="94"/>
      <c r="J146" s="94">
        <f>+'Ark1'!U2810</f>
        <v>1.7164619027055277</v>
      </c>
      <c r="K146" s="1">
        <f>+'Ark1'!W2810</f>
        <v>42.769230769230795</v>
      </c>
      <c r="L146" s="94"/>
      <c r="M146" s="94">
        <f>+'Ark1'!Y2810</f>
        <v>186.63956043956043</v>
      </c>
      <c r="N146" s="94"/>
      <c r="O146" s="94">
        <f>+'Ark1'!AA2810</f>
        <v>28.766532290607739</v>
      </c>
      <c r="P146" s="94">
        <f>+'Ark1'!AB2810</f>
        <v>1.2673145708430611</v>
      </c>
      <c r="Q146" s="9">
        <f>+'Ark1'!AC2810</f>
        <v>-19.754803532740656</v>
      </c>
      <c r="R146" s="9">
        <f t="shared" si="15"/>
        <v>1.4</v>
      </c>
      <c r="S146" s="39"/>
      <c r="T146" s="4"/>
      <c r="U146"/>
      <c r="V146"/>
      <c r="X146"/>
    </row>
    <row r="147" spans="1:24">
      <c r="A147" s="39"/>
      <c r="B147">
        <f>+'Ark1'!C2811</f>
        <v>2007</v>
      </c>
      <c r="C147">
        <f>+'Ark1'!L2811</f>
        <v>8</v>
      </c>
      <c r="D147" s="52" t="s">
        <v>26</v>
      </c>
      <c r="E147">
        <f>+'Ark1'!Q2811</f>
        <v>239</v>
      </c>
      <c r="F147" s="279">
        <f>+'Ark1'!R2811</f>
        <v>431</v>
      </c>
      <c r="G147" s="279">
        <f>+'Ark1'!S2811</f>
        <v>431</v>
      </c>
      <c r="H147" s="94">
        <f>+'Ark1'!T2811</f>
        <v>5.9505729670026239</v>
      </c>
      <c r="I147" s="94"/>
      <c r="J147" s="94">
        <f>+'Ark1'!U2811</f>
        <v>7.3830439128725889</v>
      </c>
      <c r="K147" s="1">
        <f>+'Ark1'!W2811</f>
        <v>47.72389791183295</v>
      </c>
      <c r="L147" s="94"/>
      <c r="M147" s="94">
        <f>+'Ark1'!Y2811</f>
        <v>169.49976798143837</v>
      </c>
      <c r="N147" s="94"/>
      <c r="O147" s="94">
        <f>+'Ark1'!AA2811</f>
        <v>29.613505336621287</v>
      </c>
      <c r="P147" s="94">
        <f>+'Ark1'!AB2811</f>
        <v>1.3642296820215689</v>
      </c>
      <c r="Q147" s="9">
        <f>+'Ark1'!AC2811</f>
        <v>-15.962495401698252</v>
      </c>
      <c r="R147" s="9">
        <f t="shared" si="15"/>
        <v>1.8033472803347281</v>
      </c>
      <c r="S147" s="39"/>
      <c r="T147" s="4"/>
      <c r="U147"/>
      <c r="V147"/>
      <c r="X147"/>
    </row>
    <row r="148" spans="1:24">
      <c r="A148" s="39"/>
      <c r="B148">
        <f>+'Ark1'!C2812</f>
        <v>2007</v>
      </c>
      <c r="C148">
        <f>+'Ark1'!L2812</f>
        <v>11</v>
      </c>
      <c r="D148" s="52" t="s">
        <v>27</v>
      </c>
      <c r="E148">
        <f>+'Ark1'!Q2812</f>
        <v>474</v>
      </c>
      <c r="F148" s="279">
        <f>+'Ark1'!R2812</f>
        <v>1557</v>
      </c>
      <c r="G148" s="279">
        <f>+'Ark1'!S2812</f>
        <v>1551</v>
      </c>
      <c r="H148" s="94">
        <f>+'Ark1'!T2812</f>
        <v>21.496617423719449</v>
      </c>
      <c r="I148" s="94"/>
      <c r="J148" s="94">
        <f>+'Ark1'!U2812</f>
        <v>23.901753723563765</v>
      </c>
      <c r="K148" s="1">
        <f>+'Ark1'!W2812</f>
        <v>52.36879432624113</v>
      </c>
      <c r="L148" s="94"/>
      <c r="M148" s="94">
        <f>+'Ark1'!Y2812</f>
        <v>151.89800899165076</v>
      </c>
      <c r="N148" s="94"/>
      <c r="O148" s="94">
        <f>+'Ark1'!AA2812</f>
        <v>26.9708296871489</v>
      </c>
      <c r="P148" s="94">
        <f>+'Ark1'!AB2812</f>
        <v>1.4307684709278821</v>
      </c>
      <c r="Q148" s="9">
        <f>+'Ark1'!AC2812</f>
        <v>-19.345320528158005</v>
      </c>
      <c r="R148" s="9">
        <f t="shared" si="15"/>
        <v>3.2848101265822787</v>
      </c>
      <c r="S148" s="39"/>
      <c r="T148" s="4"/>
      <c r="U148"/>
      <c r="V148"/>
      <c r="X148"/>
    </row>
    <row r="149" spans="1:24">
      <c r="A149" s="39"/>
      <c r="B149">
        <f>+'Ark1'!C2813</f>
        <v>2007</v>
      </c>
      <c r="C149">
        <f>+'Ark1'!L2813</f>
        <v>14</v>
      </c>
      <c r="D149" s="52" t="s">
        <v>362</v>
      </c>
      <c r="E149">
        <f>+'Ark1'!Q2813</f>
        <v>718</v>
      </c>
      <c r="F149" s="279">
        <f>+'Ark1'!R2813</f>
        <v>3559</v>
      </c>
      <c r="G149" s="279">
        <f>+'Ark1'!S2813</f>
        <v>3545</v>
      </c>
      <c r="H149" s="94">
        <f>+'Ark1'!T2813</f>
        <v>49.137097887615617</v>
      </c>
      <c r="I149" s="94"/>
      <c r="J149" s="94">
        <f>+'Ark1'!U2813</f>
        <v>47.925641207293992</v>
      </c>
      <c r="K149" s="1">
        <f>+'Ark1'!W2813</f>
        <v>57.036671368124118</v>
      </c>
      <c r="L149" s="94"/>
      <c r="M149" s="94">
        <f>+'Ark1'!Y2813</f>
        <v>133.24498454622088</v>
      </c>
      <c r="N149" s="94"/>
      <c r="O149" s="94">
        <f>+'Ark1'!AA2813</f>
        <v>25.105937628466041</v>
      </c>
      <c r="P149" s="94">
        <f>+'Ark1'!AB2813</f>
        <v>1.4294142252696611</v>
      </c>
      <c r="Q149" s="9">
        <f>+'Ark1'!AC2813</f>
        <v>-23.284287094174044</v>
      </c>
      <c r="R149" s="9">
        <f t="shared" si="15"/>
        <v>4.9568245125348191</v>
      </c>
      <c r="S149" s="39"/>
      <c r="T149" s="4"/>
      <c r="U149"/>
      <c r="V149"/>
      <c r="X149"/>
    </row>
    <row r="150" spans="1:24">
      <c r="A150" s="39"/>
      <c r="B150">
        <f>+'Ark1'!C2814</f>
        <v>2007</v>
      </c>
      <c r="C150">
        <f>+'Ark1'!L2814</f>
        <v>17</v>
      </c>
      <c r="D150" s="52" t="s">
        <v>404</v>
      </c>
      <c r="E150">
        <f>+'Ark1'!Q2814</f>
        <v>401</v>
      </c>
      <c r="F150" s="279">
        <f>+'Ark1'!R2814</f>
        <v>1447</v>
      </c>
      <c r="G150" s="279">
        <f>+'Ark1'!S2814</f>
        <v>1440</v>
      </c>
      <c r="H150" s="94">
        <f>+'Ark1'!T2814</f>
        <v>19.977909705922965</v>
      </c>
      <c r="I150" s="94"/>
      <c r="J150" s="94">
        <f>+'Ark1'!U2814</f>
        <v>17.521793321784589</v>
      </c>
      <c r="K150" s="1">
        <f>+'Ark1'!W2814</f>
        <v>61.039583333333354</v>
      </c>
      <c r="L150" s="94"/>
      <c r="M150" s="94">
        <f>+'Ark1'!Y2814</f>
        <v>119.8176917760884</v>
      </c>
      <c r="N150" s="94"/>
      <c r="O150" s="94">
        <f>+'Ark1'!AA2814</f>
        <v>22.300228573383713</v>
      </c>
      <c r="P150" s="94">
        <f>+'Ark1'!AB2814</f>
        <v>1.1910382229850438</v>
      </c>
      <c r="Q150" s="9">
        <f>+'Ark1'!AC2814</f>
        <v>-9.5173656175073411</v>
      </c>
      <c r="R150" s="9">
        <f t="shared" si="15"/>
        <v>3.6084788029925186</v>
      </c>
      <c r="S150" s="39"/>
      <c r="T150" s="4"/>
      <c r="U150"/>
      <c r="V150"/>
      <c r="X150"/>
    </row>
    <row r="151" spans="1:24" ht="15.6">
      <c r="A151" s="39"/>
      <c r="B151" s="59">
        <f>+'Ark1'!C2815</f>
        <v>2006</v>
      </c>
      <c r="C151" s="59">
        <f>+'Ark1'!L2815</f>
        <v>1</v>
      </c>
      <c r="D151" s="96" t="s">
        <v>24</v>
      </c>
      <c r="E151" s="59">
        <f>+'Ark1'!Q2815</f>
        <v>0</v>
      </c>
      <c r="F151" s="261">
        <f>+'Ark1'!R2815</f>
        <v>0</v>
      </c>
      <c r="G151" s="261">
        <f>+'Ark1'!S2815</f>
        <v>0</v>
      </c>
      <c r="H151" s="96">
        <f>+'Ark1'!T2815</f>
        <v>0</v>
      </c>
      <c r="I151" s="96"/>
      <c r="J151" s="96">
        <f>+'Ark1'!U2815</f>
        <v>0</v>
      </c>
      <c r="K151" s="60">
        <f>+'Ark1'!W2815</f>
        <v>0</v>
      </c>
      <c r="L151" s="96"/>
      <c r="M151" s="96">
        <f>+'Ark1'!Y2815</f>
        <v>0</v>
      </c>
      <c r="N151" s="96"/>
      <c r="O151" s="96">
        <f>+'Ark1'!AA2815</f>
        <v>0</v>
      </c>
      <c r="P151" s="96">
        <f>+'Ark1'!AB2815</f>
        <v>0</v>
      </c>
      <c r="Q151" s="75">
        <f>+'Ark1'!AC2815</f>
        <v>0</v>
      </c>
      <c r="R151" s="75" t="e">
        <f>+F151/E151</f>
        <v>#DIV/0!</v>
      </c>
      <c r="S151" s="39"/>
      <c r="T151" s="4"/>
      <c r="U151"/>
      <c r="V151"/>
      <c r="X151"/>
    </row>
    <row r="152" spans="1:24" ht="15.6">
      <c r="A152" s="39"/>
      <c r="B152" s="59">
        <f>+'Ark1'!C2816</f>
        <v>2006</v>
      </c>
      <c r="C152" s="59">
        <f>+'Ark1'!L2816</f>
        <v>2</v>
      </c>
      <c r="D152" s="96" t="s">
        <v>25</v>
      </c>
      <c r="E152" s="59">
        <f>+'Ark1'!Q2816</f>
        <v>12</v>
      </c>
      <c r="F152" s="261">
        <f>+'Ark1'!R2816</f>
        <v>15</v>
      </c>
      <c r="G152" s="261">
        <f>+'Ark1'!S2816</f>
        <v>15</v>
      </c>
      <c r="H152" s="96">
        <f>+'Ark1'!T2816</f>
        <v>0.19392372333548805</v>
      </c>
      <c r="I152" s="96"/>
      <c r="J152" s="96">
        <f>+'Ark1'!U2816</f>
        <v>0.290267996737616</v>
      </c>
      <c r="K152" s="60">
        <f>+'Ark1'!W2816</f>
        <v>37.333333333333343</v>
      </c>
      <c r="L152" s="96"/>
      <c r="M152" s="96">
        <f>+'Ark1'!Y2816</f>
        <v>198.56666666666663</v>
      </c>
      <c r="N152" s="96"/>
      <c r="O152" s="96">
        <f>+'Ark1'!AA2816</f>
        <v>26.168140085905179</v>
      </c>
      <c r="P152" s="96">
        <f>+'Ark1'!AB2816</f>
        <v>1.3984117975600863</v>
      </c>
      <c r="Q152" s="75">
        <f>+'Ark1'!AC2816</f>
        <v>-46.498420228358277</v>
      </c>
      <c r="R152" s="75">
        <f t="shared" ref="R152:R158" si="16">+F152/E152</f>
        <v>1.25</v>
      </c>
      <c r="S152" s="39"/>
      <c r="T152" s="4"/>
      <c r="U152"/>
      <c r="V152"/>
      <c r="X152"/>
    </row>
    <row r="153" spans="1:24" ht="15.6">
      <c r="A153" s="39"/>
      <c r="B153" s="59">
        <f>+'Ark1'!C2817</f>
        <v>2006</v>
      </c>
      <c r="C153" s="59">
        <f>+'Ark1'!L2817</f>
        <v>5</v>
      </c>
      <c r="D153" s="96" t="s">
        <v>361</v>
      </c>
      <c r="E153" s="59">
        <f>+'Ark1'!Q2817</f>
        <v>86</v>
      </c>
      <c r="F153" s="261">
        <f>+'Ark1'!R2817</f>
        <v>106</v>
      </c>
      <c r="G153" s="261">
        <f>+'Ark1'!S2817</f>
        <v>106</v>
      </c>
      <c r="H153" s="96">
        <f>+'Ark1'!T2817</f>
        <v>1.3703943115707824</v>
      </c>
      <c r="I153" s="96"/>
      <c r="J153" s="96">
        <f>+'Ark1'!U2817</f>
        <v>1.8571012162604277</v>
      </c>
      <c r="K153" s="60">
        <f>+'Ark1'!W2817</f>
        <v>42.613207547169807</v>
      </c>
      <c r="L153" s="96"/>
      <c r="M153" s="96">
        <f>+'Ark1'!Y2817</f>
        <v>179.77452830188676</v>
      </c>
      <c r="N153" s="96"/>
      <c r="O153" s="96">
        <f>+'Ark1'!AA2817</f>
        <v>29.452766988316544</v>
      </c>
      <c r="P153" s="96">
        <f>+'Ark1'!AB2817</f>
        <v>1.377520021543865</v>
      </c>
      <c r="Q153" s="75">
        <f>+'Ark1'!AC2817</f>
        <v>-1.0008895679604821</v>
      </c>
      <c r="R153" s="75">
        <f t="shared" si="16"/>
        <v>1.2325581395348837</v>
      </c>
      <c r="S153" s="39"/>
      <c r="T153" s="4"/>
      <c r="U153"/>
      <c r="V153"/>
      <c r="X153"/>
    </row>
    <row r="154" spans="1:24" ht="15.6">
      <c r="A154" s="39"/>
      <c r="B154" s="59">
        <f>+'Ark1'!C2818</f>
        <v>2006</v>
      </c>
      <c r="C154" s="59">
        <f>+'Ark1'!L2818</f>
        <v>8</v>
      </c>
      <c r="D154" s="96" t="s">
        <v>26</v>
      </c>
      <c r="E154" s="59">
        <f>+'Ark1'!Q2818</f>
        <v>256</v>
      </c>
      <c r="F154" s="261">
        <f>+'Ark1'!R2818</f>
        <v>494</v>
      </c>
      <c r="G154" s="261">
        <f>+'Ark1'!S2818</f>
        <v>489</v>
      </c>
      <c r="H154" s="96">
        <f>+'Ark1'!T2818</f>
        <v>6.3865546218487399</v>
      </c>
      <c r="I154" s="96"/>
      <c r="J154" s="96">
        <f>+'Ark1'!U2818</f>
        <v>7.8030001733714212</v>
      </c>
      <c r="K154" s="60">
        <f>+'Ark1'!W2818</f>
        <v>47.584867075664626</v>
      </c>
      <c r="L154" s="96"/>
      <c r="M154" s="96">
        <f>+'Ark1'!Y2818</f>
        <v>162.08137651821852</v>
      </c>
      <c r="N154" s="96"/>
      <c r="O154" s="96">
        <f>+'Ark1'!AA2818</f>
        <v>29.960278389976953</v>
      </c>
      <c r="P154" s="96">
        <f>+'Ark1'!AB2818</f>
        <v>1.303391844114667</v>
      </c>
      <c r="Q154" s="75">
        <f>+'Ark1'!AC2818</f>
        <v>-15.989439138406803</v>
      </c>
      <c r="R154" s="75">
        <f t="shared" si="16"/>
        <v>1.9296875</v>
      </c>
      <c r="S154" s="39"/>
      <c r="T154" s="4"/>
      <c r="U154"/>
      <c r="V154"/>
      <c r="X154"/>
    </row>
    <row r="155" spans="1:24" ht="15.6">
      <c r="A155" s="39"/>
      <c r="B155" s="59">
        <f>+'Ark1'!C2819</f>
        <v>2006</v>
      </c>
      <c r="C155" s="59">
        <f>+'Ark1'!L2819</f>
        <v>11</v>
      </c>
      <c r="D155" s="96" t="s">
        <v>27</v>
      </c>
      <c r="E155" s="59">
        <f>+'Ark1'!Q2819</f>
        <v>576</v>
      </c>
      <c r="F155" s="261">
        <f>+'Ark1'!R2819</f>
        <v>1857</v>
      </c>
      <c r="G155" s="261">
        <f>+'Ark1'!S2819</f>
        <v>1832</v>
      </c>
      <c r="H155" s="96">
        <f>+'Ark1'!T2819</f>
        <v>24.007756948933419</v>
      </c>
      <c r="I155" s="96"/>
      <c r="J155" s="96">
        <f>+'Ark1'!U2819</f>
        <v>26.717500192716088</v>
      </c>
      <c r="K155" s="60">
        <f>+'Ark1'!W2819</f>
        <v>52.433951965065489</v>
      </c>
      <c r="L155" s="96"/>
      <c r="M155" s="96">
        <f>+'Ark1'!Y2819</f>
        <v>147.63263327948277</v>
      </c>
      <c r="N155" s="96"/>
      <c r="O155" s="96">
        <f>+'Ark1'!AA2819</f>
        <v>27.37330388310799</v>
      </c>
      <c r="P155" s="96">
        <f>+'Ark1'!AB2819</f>
        <v>1.3583013786517009</v>
      </c>
      <c r="Q155" s="75">
        <f>+'Ark1'!AC2819</f>
        <v>-24.26565261298672</v>
      </c>
      <c r="R155" s="75">
        <f t="shared" si="16"/>
        <v>3.2239583333333335</v>
      </c>
      <c r="S155" s="39"/>
      <c r="T155" s="4"/>
      <c r="U155"/>
      <c r="V155"/>
      <c r="X155"/>
    </row>
    <row r="156" spans="1:24" ht="15.6">
      <c r="A156" s="39"/>
      <c r="B156" s="59">
        <f>+'Ark1'!C2820</f>
        <v>2006</v>
      </c>
      <c r="C156" s="59">
        <f>+'Ark1'!L2820</f>
        <v>14</v>
      </c>
      <c r="D156" s="96" t="s">
        <v>362</v>
      </c>
      <c r="E156" s="59">
        <f>+'Ark1'!Q2820</f>
        <v>809</v>
      </c>
      <c r="F156" s="261">
        <f>+'Ark1'!R2820</f>
        <v>3693</v>
      </c>
      <c r="G156" s="261">
        <f>+'Ark1'!S2820</f>
        <v>3608</v>
      </c>
      <c r="H156" s="96">
        <f>+'Ark1'!T2820</f>
        <v>47.74402068519715</v>
      </c>
      <c r="I156" s="96"/>
      <c r="J156" s="96">
        <f>+'Ark1'!U2820</f>
        <v>46.147670542071758</v>
      </c>
      <c r="K156" s="60">
        <f>+'Ark1'!W2820</f>
        <v>56.891906873614197</v>
      </c>
      <c r="L156" s="96"/>
      <c r="M156" s="96">
        <f>+'Ark1'!Y2820</f>
        <v>128.22388302193343</v>
      </c>
      <c r="N156" s="96"/>
      <c r="O156" s="96">
        <f>+'Ark1'!AA2820</f>
        <v>25.57224851428203</v>
      </c>
      <c r="P156" s="96">
        <f>+'Ark1'!AB2820</f>
        <v>1.4623739622675802</v>
      </c>
      <c r="Q156" s="75">
        <f>+'Ark1'!AC2820</f>
        <v>-16.676597758255671</v>
      </c>
      <c r="R156" s="75">
        <f t="shared" si="16"/>
        <v>4.5648949320148331</v>
      </c>
      <c r="S156" s="39"/>
      <c r="T156" s="4"/>
      <c r="U156"/>
      <c r="V156"/>
      <c r="X156"/>
    </row>
    <row r="157" spans="1:24" ht="15.6">
      <c r="A157" s="39"/>
      <c r="B157" s="59">
        <f>+'Ark1'!C2821</f>
        <v>2006</v>
      </c>
      <c r="C157" s="59">
        <f>+'Ark1'!L2821</f>
        <v>17</v>
      </c>
      <c r="D157" s="96" t="s">
        <v>404</v>
      </c>
      <c r="E157" s="59">
        <f>+'Ark1'!Q2821</f>
        <v>431</v>
      </c>
      <c r="F157" s="261">
        <f>+'Ark1'!R2821</f>
        <v>1357</v>
      </c>
      <c r="G157" s="261">
        <f>+'Ark1'!S2821</f>
        <v>1339</v>
      </c>
      <c r="H157" s="96">
        <f>+'Ark1'!T2821</f>
        <v>17.54363283775049</v>
      </c>
      <c r="I157" s="96"/>
      <c r="J157" s="96">
        <f>+'Ark1'!U2821</f>
        <v>15.492914235138196</v>
      </c>
      <c r="K157" s="60">
        <f>+'Ark1'!W2821</f>
        <v>61.179238237490637</v>
      </c>
      <c r="L157" s="96"/>
      <c r="M157" s="96">
        <f>+'Ark1'!Y2821</f>
        <v>117.15254237288104</v>
      </c>
      <c r="N157" s="96"/>
      <c r="O157" s="96">
        <f>+'Ark1'!AA2821</f>
        <v>23.295265252882245</v>
      </c>
      <c r="P157" s="96">
        <f>+'Ark1'!AB2821</f>
        <v>1.2285448696083063</v>
      </c>
      <c r="Q157" s="75">
        <f>+'Ark1'!AC2821</f>
        <v>-6.9634485978198244</v>
      </c>
      <c r="R157" s="75">
        <f t="shared" si="16"/>
        <v>3.148491879350348</v>
      </c>
      <c r="S157" s="39"/>
      <c r="T157" s="4"/>
      <c r="U157"/>
      <c r="V157"/>
      <c r="X157"/>
    </row>
    <row r="158" spans="1:24">
      <c r="A158" s="39"/>
      <c r="B158">
        <f>+'Ark1'!C2822</f>
        <v>2005</v>
      </c>
      <c r="C158">
        <f>+'Ark1'!L2822</f>
        <v>1</v>
      </c>
      <c r="D158" s="52" t="s">
        <v>24</v>
      </c>
      <c r="E158">
        <f>+'Ark1'!Q2822</f>
        <v>4</v>
      </c>
      <c r="F158" s="279">
        <f>+'Ark1'!R2822</f>
        <v>4</v>
      </c>
      <c r="G158" s="279">
        <f>+'Ark1'!S2822</f>
        <v>0</v>
      </c>
      <c r="H158" s="94">
        <f>+'Ark1'!T2822</f>
        <v>4.5187528242205163E-2</v>
      </c>
      <c r="I158" s="94"/>
      <c r="J158" s="94">
        <f>+'Ark1'!U2822</f>
        <v>0</v>
      </c>
      <c r="K158" s="1">
        <f>+'Ark1'!W2822</f>
        <v>0</v>
      </c>
      <c r="L158" s="94"/>
      <c r="M158" s="94">
        <f>+'Ark1'!Y2822</f>
        <v>0</v>
      </c>
      <c r="N158" s="94"/>
      <c r="O158" s="94">
        <f>+'Ark1'!AA2822</f>
        <v>0</v>
      </c>
      <c r="P158" s="94">
        <f>+'Ark1'!AB2822</f>
        <v>0</v>
      </c>
      <c r="Q158" s="9">
        <f>+'Ark1'!AC2822</f>
        <v>0</v>
      </c>
      <c r="R158" s="9">
        <f t="shared" si="16"/>
        <v>1</v>
      </c>
      <c r="S158" s="39"/>
      <c r="T158" s="4"/>
      <c r="U158"/>
      <c r="V158"/>
      <c r="X158"/>
    </row>
    <row r="159" spans="1:24">
      <c r="A159" s="39"/>
      <c r="B159">
        <f>+'Ark1'!C2823</f>
        <v>2005</v>
      </c>
      <c r="C159">
        <f>+'Ark1'!L2823</f>
        <v>2</v>
      </c>
      <c r="D159" s="52" t="s">
        <v>25</v>
      </c>
      <c r="E159">
        <f>+'Ark1'!Q2823</f>
        <v>24</v>
      </c>
      <c r="F159" s="279">
        <f>+'Ark1'!R2823</f>
        <v>23</v>
      </c>
      <c r="G159" s="279">
        <f>+'Ark1'!S2823</f>
        <v>23</v>
      </c>
      <c r="H159" s="94">
        <f>+'Ark1'!T2823</f>
        <v>0.25982828739267966</v>
      </c>
      <c r="I159" s="94"/>
      <c r="J159" s="94">
        <f>+'Ark1'!U2823</f>
        <v>0.38256190641834825</v>
      </c>
      <c r="K159" s="1">
        <f>+'Ark1'!W2823</f>
        <v>38</v>
      </c>
      <c r="L159" s="94"/>
      <c r="M159" s="94">
        <f>+'Ark1'!Y2823</f>
        <v>195.76086956521743</v>
      </c>
      <c r="N159" s="94"/>
      <c r="O159" s="94">
        <f>+'Ark1'!AA2823</f>
        <v>26.499183566265195</v>
      </c>
      <c r="P159" s="94">
        <f>+'Ark1'!AB2823</f>
        <v>1.9336831267771379</v>
      </c>
      <c r="Q159" s="9">
        <f>+'Ark1'!AC2823</f>
        <v>-32.837140241470038</v>
      </c>
      <c r="R159" s="9">
        <f t="shared" ref="R159:R165" si="17">+F159/E159</f>
        <v>0.95833333333333337</v>
      </c>
      <c r="S159" s="39"/>
      <c r="T159" s="4"/>
      <c r="U159"/>
      <c r="V159"/>
      <c r="X159"/>
    </row>
    <row r="160" spans="1:24">
      <c r="A160" s="39"/>
      <c r="B160">
        <f>+'Ark1'!C2824</f>
        <v>2005</v>
      </c>
      <c r="C160">
        <f>+'Ark1'!L2824</f>
        <v>5</v>
      </c>
      <c r="D160" s="52" t="s">
        <v>361</v>
      </c>
      <c r="E160">
        <f>+'Ark1'!Q2824</f>
        <v>96</v>
      </c>
      <c r="F160" s="279">
        <f>+'Ark1'!R2824</f>
        <v>116</v>
      </c>
      <c r="G160" s="279">
        <f>+'Ark1'!S2824</f>
        <v>116</v>
      </c>
      <c r="H160" s="94">
        <f>+'Ark1'!T2824</f>
        <v>1.3104383190239497</v>
      </c>
      <c r="I160" s="94"/>
      <c r="J160" s="94">
        <f>+'Ark1'!U2824</f>
        <v>1.781961039946431</v>
      </c>
      <c r="K160" s="1">
        <f>+'Ark1'!W2824</f>
        <v>42.560344827586221</v>
      </c>
      <c r="L160" s="94"/>
      <c r="M160" s="94">
        <f>+'Ark1'!Y2824</f>
        <v>180.79741379310349</v>
      </c>
      <c r="N160" s="94"/>
      <c r="O160" s="94">
        <f>+'Ark1'!AA2824</f>
        <v>29.547992700382657</v>
      </c>
      <c r="P160" s="94">
        <f>+'Ark1'!AB2824</f>
        <v>1.588150046673527</v>
      </c>
      <c r="Q160" s="9">
        <f>+'Ark1'!AC2824</f>
        <v>-10.550801011208216</v>
      </c>
      <c r="R160" s="9">
        <f t="shared" si="17"/>
        <v>1.2083333333333333</v>
      </c>
      <c r="S160" s="39"/>
      <c r="T160" s="4"/>
      <c r="U160"/>
      <c r="V160"/>
      <c r="X160"/>
    </row>
    <row r="161" spans="1:24">
      <c r="A161" s="39"/>
      <c r="B161">
        <f>+'Ark1'!C2825</f>
        <v>2005</v>
      </c>
      <c r="C161">
        <f>+'Ark1'!L2825</f>
        <v>8</v>
      </c>
      <c r="D161" s="52" t="s">
        <v>26</v>
      </c>
      <c r="E161">
        <f>+'Ark1'!Q2825</f>
        <v>329</v>
      </c>
      <c r="F161" s="279">
        <f>+'Ark1'!R2825</f>
        <v>580</v>
      </c>
      <c r="G161" s="279">
        <f>+'Ark1'!S2825</f>
        <v>568</v>
      </c>
      <c r="H161" s="94">
        <f>+'Ark1'!T2825</f>
        <v>6.5521915951197487</v>
      </c>
      <c r="I161" s="94"/>
      <c r="J161" s="94">
        <f>+'Ark1'!U2825</f>
        <v>8.0192877474746531</v>
      </c>
      <c r="K161" s="1">
        <f>+'Ark1'!W2825</f>
        <v>47.713028169014081</v>
      </c>
      <c r="L161" s="94"/>
      <c r="M161" s="94">
        <f>+'Ark1'!Y2825</f>
        <v>162.72706896551739</v>
      </c>
      <c r="N161" s="94"/>
      <c r="O161" s="94">
        <f>+'Ark1'!AA2825</f>
        <v>26.089633983771918</v>
      </c>
      <c r="P161" s="94">
        <f>+'Ark1'!AB2825</f>
        <v>1.2742186169230088</v>
      </c>
      <c r="Q161" s="9">
        <f>+'Ark1'!AC2825</f>
        <v>-17.993934481009397</v>
      </c>
      <c r="R161" s="9">
        <f t="shared" si="17"/>
        <v>1.762917933130699</v>
      </c>
      <c r="S161" s="39"/>
      <c r="T161" s="4"/>
      <c r="U161"/>
      <c r="V161"/>
      <c r="X161"/>
    </row>
    <row r="162" spans="1:24">
      <c r="A162" s="39"/>
      <c r="B162">
        <f>+'Ark1'!C2826</f>
        <v>2005</v>
      </c>
      <c r="C162">
        <f>+'Ark1'!L2826</f>
        <v>11</v>
      </c>
      <c r="D162" s="52" t="s">
        <v>27</v>
      </c>
      <c r="E162">
        <f>+'Ark1'!Q2826</f>
        <v>698</v>
      </c>
      <c r="F162" s="279">
        <f>+'Ark1'!R2826</f>
        <v>1805</v>
      </c>
      <c r="G162" s="279">
        <f>+'Ark1'!S2826</f>
        <v>1784</v>
      </c>
      <c r="H162" s="94">
        <f>+'Ark1'!T2826</f>
        <v>20.390872119295075</v>
      </c>
      <c r="I162" s="94"/>
      <c r="J162" s="94">
        <f>+'Ark1'!U2826</f>
        <v>22.922548653335344</v>
      </c>
      <c r="K162" s="1">
        <f>+'Ark1'!W2826</f>
        <v>52.431053811659197</v>
      </c>
      <c r="L162" s="94"/>
      <c r="M162" s="94">
        <f>+'Ark1'!Y2826</f>
        <v>149.46437673130183</v>
      </c>
      <c r="N162" s="94"/>
      <c r="O162" s="94">
        <f>+'Ark1'!AA2826</f>
        <v>25.886631636239297</v>
      </c>
      <c r="P162" s="94">
        <f>+'Ark1'!AB2826</f>
        <v>1.3787951332690849</v>
      </c>
      <c r="Q162" s="9">
        <f>+'Ark1'!AC2826</f>
        <v>-19.324292409992744</v>
      </c>
      <c r="R162" s="9">
        <f t="shared" si="17"/>
        <v>2.5859598853868193</v>
      </c>
      <c r="S162" s="39"/>
      <c r="T162" s="4"/>
      <c r="U162"/>
      <c r="V162"/>
      <c r="X162"/>
    </row>
    <row r="163" spans="1:24">
      <c r="A163" s="39"/>
      <c r="B163">
        <f>+'Ark1'!C2827</f>
        <v>2005</v>
      </c>
      <c r="C163">
        <f>+'Ark1'!L2827</f>
        <v>14</v>
      </c>
      <c r="D163" s="52" t="s">
        <v>362</v>
      </c>
      <c r="E163">
        <f>+'Ark1'!Q2827</f>
        <v>993</v>
      </c>
      <c r="F163" s="279">
        <f>+'Ark1'!R2827</f>
        <v>4425</v>
      </c>
      <c r="G163" s="279">
        <f>+'Ark1'!S2827</f>
        <v>4391</v>
      </c>
      <c r="H163" s="94">
        <f>+'Ark1'!T2827</f>
        <v>49.988703117939451</v>
      </c>
      <c r="I163" s="94"/>
      <c r="J163" s="94">
        <f>+'Ark1'!U2827</f>
        <v>48.908455930865081</v>
      </c>
      <c r="K163" s="1">
        <f>+'Ark1'!W2827</f>
        <v>56.985424732407189</v>
      </c>
      <c r="L163" s="94"/>
      <c r="M163" s="94">
        <f>+'Ark1'!Y2827</f>
        <v>130.083638418079</v>
      </c>
      <c r="N163" s="94"/>
      <c r="O163" s="94">
        <f>+'Ark1'!AA2827</f>
        <v>24.356600054354608</v>
      </c>
      <c r="P163" s="94">
        <f>+'Ark1'!AB2827</f>
        <v>1.458846156123474</v>
      </c>
      <c r="Q163" s="9">
        <f>+'Ark1'!AC2827</f>
        <v>-20.821167530656297</v>
      </c>
      <c r="R163" s="9">
        <f t="shared" si="17"/>
        <v>4.4561933534743199</v>
      </c>
      <c r="S163" s="39"/>
      <c r="T163" s="4"/>
      <c r="U163"/>
      <c r="V163"/>
      <c r="X163"/>
    </row>
    <row r="164" spans="1:24">
      <c r="A164" s="39"/>
      <c r="B164">
        <f>+'Ark1'!C2828</f>
        <v>2005</v>
      </c>
      <c r="C164">
        <f>+'Ark1'!L2828</f>
        <v>17</v>
      </c>
      <c r="D164" s="52" t="s">
        <v>404</v>
      </c>
      <c r="E164">
        <f>+'Ark1'!Q2828</f>
        <v>551</v>
      </c>
      <c r="F164" s="279">
        <f>+'Ark1'!R2828</f>
        <v>1704</v>
      </c>
      <c r="G164" s="279">
        <f>+'Ark1'!S2828</f>
        <v>1684</v>
      </c>
      <c r="H164" s="94">
        <f>+'Ark1'!T2828</f>
        <v>19.249887031179394</v>
      </c>
      <c r="I164" s="94"/>
      <c r="J164" s="94">
        <f>+'Ark1'!U2828</f>
        <v>16.696148644566822</v>
      </c>
      <c r="K164" s="1">
        <f>+'Ark1'!W2828</f>
        <v>60.976247030878845</v>
      </c>
      <c r="L164" s="94"/>
      <c r="M164" s="94">
        <f>+'Ark1'!Y2828</f>
        <v>115.31842723004702</v>
      </c>
      <c r="N164" s="94"/>
      <c r="O164" s="94">
        <f>+'Ark1'!AA2828</f>
        <v>22.123080961313715</v>
      </c>
      <c r="P164" s="94">
        <f>+'Ark1'!AB2828</f>
        <v>1.1127232971970873</v>
      </c>
      <c r="Q164" s="9">
        <f>+'Ark1'!AC2828</f>
        <v>-6.5704803300963022</v>
      </c>
      <c r="R164" s="9">
        <f t="shared" si="17"/>
        <v>3.0925589836660619</v>
      </c>
      <c r="S164" s="39"/>
      <c r="T164" s="4"/>
      <c r="U164"/>
      <c r="V164"/>
      <c r="X164"/>
    </row>
    <row r="165" spans="1:24" ht="15.6">
      <c r="A165" s="39"/>
      <c r="B165" s="59">
        <f>+'Ark1'!C2829</f>
        <v>2004</v>
      </c>
      <c r="C165" s="59">
        <f>+'Ark1'!L2829</f>
        <v>1</v>
      </c>
      <c r="D165" s="96" t="s">
        <v>24</v>
      </c>
      <c r="E165" s="59">
        <f>+'Ark1'!Q2829</f>
        <v>2</v>
      </c>
      <c r="F165" s="261">
        <f>+'Ark1'!R2829</f>
        <v>2</v>
      </c>
      <c r="G165" s="261">
        <f>+'Ark1'!S2829</f>
        <v>0</v>
      </c>
      <c r="H165" s="96">
        <f>+'Ark1'!T2829</f>
        <v>2.5445292620865138E-2</v>
      </c>
      <c r="I165" s="96"/>
      <c r="J165" s="96">
        <f>+'Ark1'!U2829</f>
        <v>0</v>
      </c>
      <c r="K165" s="60">
        <f>+'Ark1'!W2829</f>
        <v>0</v>
      </c>
      <c r="L165" s="96"/>
      <c r="M165" s="96">
        <f>+'Ark1'!Y2829</f>
        <v>0</v>
      </c>
      <c r="N165" s="96"/>
      <c r="O165" s="96">
        <f>+'Ark1'!AA2829</f>
        <v>0</v>
      </c>
      <c r="P165" s="96">
        <f>+'Ark1'!AB2829</f>
        <v>0</v>
      </c>
      <c r="Q165" s="75">
        <f>+'Ark1'!AC2829</f>
        <v>0</v>
      </c>
      <c r="R165" s="75">
        <f t="shared" si="17"/>
        <v>1</v>
      </c>
      <c r="S165" s="39"/>
      <c r="T165" s="4"/>
      <c r="U165"/>
      <c r="V165"/>
      <c r="X165"/>
    </row>
    <row r="166" spans="1:24" ht="15.6">
      <c r="A166" s="39"/>
      <c r="B166" s="59">
        <f>+'Ark1'!C2830</f>
        <v>2004</v>
      </c>
      <c r="C166" s="59">
        <f>+'Ark1'!L2830</f>
        <v>2</v>
      </c>
      <c r="D166" s="96" t="s">
        <v>25</v>
      </c>
      <c r="E166" s="59">
        <f>+'Ark1'!Q2830</f>
        <v>13</v>
      </c>
      <c r="F166" s="261">
        <f>+'Ark1'!R2830</f>
        <v>16</v>
      </c>
      <c r="G166" s="261">
        <f>+'Ark1'!S2830</f>
        <v>16</v>
      </c>
      <c r="H166" s="96">
        <f>+'Ark1'!T2830</f>
        <v>0.20356234096692111</v>
      </c>
      <c r="I166" s="96"/>
      <c r="J166" s="96">
        <f>+'Ark1'!U2830</f>
        <v>0.32178875144652302</v>
      </c>
      <c r="K166" s="60">
        <f>+'Ark1'!W2830</f>
        <v>37.625</v>
      </c>
      <c r="L166" s="96"/>
      <c r="M166" s="96">
        <f>+'Ark1'!Y2830</f>
        <v>211.52500000000001</v>
      </c>
      <c r="N166" s="96"/>
      <c r="O166" s="96">
        <f>+'Ark1'!AA2830</f>
        <v>37.438073868723635</v>
      </c>
      <c r="P166" s="96">
        <f>+'Ark1'!AB2830</f>
        <v>1.3169567191065921</v>
      </c>
      <c r="Q166" s="75">
        <f>+'Ark1'!AC2830</f>
        <v>25.409790166521447</v>
      </c>
      <c r="R166" s="75">
        <f t="shared" ref="R166:R176" si="18">+F166/E166</f>
        <v>1.2307692307692308</v>
      </c>
      <c r="S166" s="39"/>
      <c r="T166" s="4"/>
      <c r="U166"/>
      <c r="V166"/>
      <c r="X166"/>
    </row>
    <row r="167" spans="1:24" ht="15.6">
      <c r="A167" s="39"/>
      <c r="B167" s="59">
        <f>+'Ark1'!C2831</f>
        <v>2004</v>
      </c>
      <c r="C167" s="59">
        <f>+'Ark1'!L2831</f>
        <v>5</v>
      </c>
      <c r="D167" s="96" t="s">
        <v>361</v>
      </c>
      <c r="E167" s="59">
        <f>+'Ark1'!Q2831</f>
        <v>70</v>
      </c>
      <c r="F167" s="261">
        <f>+'Ark1'!R2831</f>
        <v>86</v>
      </c>
      <c r="G167" s="261">
        <f>+'Ark1'!S2831</f>
        <v>86</v>
      </c>
      <c r="H167" s="96">
        <f>+'Ark1'!T2831</f>
        <v>1.0941475826972009</v>
      </c>
      <c r="I167" s="96"/>
      <c r="J167" s="96">
        <f>+'Ark1'!U2831</f>
        <v>1.5068373454082395</v>
      </c>
      <c r="K167" s="60">
        <f>+'Ark1'!W2831</f>
        <v>42.476744186046503</v>
      </c>
      <c r="L167" s="96"/>
      <c r="M167" s="96">
        <f>+'Ark1'!Y2831</f>
        <v>184.28023255813963</v>
      </c>
      <c r="N167" s="96"/>
      <c r="O167" s="96">
        <f>+'Ark1'!AA2831</f>
        <v>26.740565907664799</v>
      </c>
      <c r="P167" s="96">
        <f>+'Ark1'!AB2831</f>
        <v>1.4998197115378051</v>
      </c>
      <c r="Q167" s="75">
        <f>+'Ark1'!AC2831</f>
        <v>27.27104023296241</v>
      </c>
      <c r="R167" s="75">
        <f t="shared" si="18"/>
        <v>1.2285714285714286</v>
      </c>
      <c r="S167" s="39"/>
      <c r="T167" s="4"/>
      <c r="U167"/>
      <c r="V167"/>
      <c r="X167"/>
    </row>
    <row r="168" spans="1:24" ht="15.6">
      <c r="A168" s="39"/>
      <c r="B168" s="59">
        <f>+'Ark1'!C2832</f>
        <v>2004</v>
      </c>
      <c r="C168" s="59">
        <f>+'Ark1'!L2832</f>
        <v>8</v>
      </c>
      <c r="D168" s="96" t="s">
        <v>26</v>
      </c>
      <c r="E168" s="59">
        <f>+'Ark1'!Q2832</f>
        <v>287</v>
      </c>
      <c r="F168" s="261">
        <f>+'Ark1'!R2832</f>
        <v>416</v>
      </c>
      <c r="G168" s="261">
        <f>+'Ark1'!S2832</f>
        <v>413</v>
      </c>
      <c r="H168" s="96">
        <f>+'Ark1'!T2832</f>
        <v>5.2926208651399502</v>
      </c>
      <c r="I168" s="96"/>
      <c r="J168" s="96">
        <f>+'Ark1'!U2832</f>
        <v>6.8175307362738407</v>
      </c>
      <c r="K168" s="60">
        <f>+'Ark1'!W2832</f>
        <v>47.648910411622282</v>
      </c>
      <c r="L168" s="96"/>
      <c r="M168" s="96">
        <f>+'Ark1'!Y2832</f>
        <v>172.36322115384604</v>
      </c>
      <c r="N168" s="96"/>
      <c r="O168" s="96">
        <f>+'Ark1'!AA2832</f>
        <v>25.805117737548105</v>
      </c>
      <c r="P168" s="96">
        <f>+'Ark1'!AB2832</f>
        <v>1.3075419239991424</v>
      </c>
      <c r="Q168" s="75">
        <f>+'Ark1'!AC2832</f>
        <v>-15.032409096930028</v>
      </c>
      <c r="R168" s="75">
        <f t="shared" si="18"/>
        <v>1.4494773519163764</v>
      </c>
      <c r="S168" s="39"/>
      <c r="T168" s="4"/>
      <c r="U168"/>
      <c r="V168"/>
      <c r="X168"/>
    </row>
    <row r="169" spans="1:24" ht="15.6">
      <c r="A169" s="39"/>
      <c r="B169" s="59">
        <f>+'Ark1'!C2833</f>
        <v>2004</v>
      </c>
      <c r="C169" s="59">
        <f>+'Ark1'!L2833</f>
        <v>11</v>
      </c>
      <c r="D169" s="96" t="s">
        <v>27</v>
      </c>
      <c r="E169" s="59">
        <f>+'Ark1'!Q2833</f>
        <v>700</v>
      </c>
      <c r="F169" s="261">
        <f>+'Ark1'!R2833</f>
        <v>1559</v>
      </c>
      <c r="G169" s="261">
        <f>+'Ark1'!S2833</f>
        <v>1536</v>
      </c>
      <c r="H169" s="96">
        <f>+'Ark1'!T2833</f>
        <v>19.834605597964376</v>
      </c>
      <c r="I169" s="96"/>
      <c r="J169" s="96">
        <f>+'Ark1'!U2833</f>
        <v>22.395485449479747</v>
      </c>
      <c r="K169" s="60">
        <f>+'Ark1'!W2833</f>
        <v>52.56184895833335</v>
      </c>
      <c r="L169" s="96"/>
      <c r="M169" s="96">
        <f>+'Ark1'!Y2833</f>
        <v>151.08633739576655</v>
      </c>
      <c r="N169" s="96"/>
      <c r="O169" s="96">
        <f>+'Ark1'!AA2833</f>
        <v>25.421174857136936</v>
      </c>
      <c r="P169" s="96">
        <f>+'Ark1'!AB2833</f>
        <v>1.3545170257400039</v>
      </c>
      <c r="Q169" s="75">
        <f>+'Ark1'!AC2833</f>
        <v>-29.954639691495725</v>
      </c>
      <c r="R169" s="75">
        <f t="shared" si="18"/>
        <v>2.2271428571428573</v>
      </c>
      <c r="S169" s="39"/>
      <c r="T169" s="4"/>
      <c r="U169"/>
      <c r="V169"/>
      <c r="X169"/>
    </row>
    <row r="170" spans="1:24" ht="15.6">
      <c r="A170" s="39"/>
      <c r="B170" s="59">
        <f>+'Ark1'!C2834</f>
        <v>2004</v>
      </c>
      <c r="C170" s="59">
        <f>+'Ark1'!L2834</f>
        <v>14</v>
      </c>
      <c r="D170" s="96" t="s">
        <v>362</v>
      </c>
      <c r="E170" s="59">
        <f>+'Ark1'!Q2834</f>
        <v>1047</v>
      </c>
      <c r="F170" s="261">
        <f>+'Ark1'!R2834</f>
        <v>3936</v>
      </c>
      <c r="G170" s="261">
        <f>+'Ark1'!S2834</f>
        <v>3916</v>
      </c>
      <c r="H170" s="96">
        <f>+'Ark1'!T2834</f>
        <v>50.07633587786259</v>
      </c>
      <c r="I170" s="96"/>
      <c r="J170" s="96">
        <f>+'Ark1'!U2834</f>
        <v>49.246058387296806</v>
      </c>
      <c r="K170" s="60">
        <f>+'Ark1'!W2834</f>
        <v>56.998978549540318</v>
      </c>
      <c r="L170" s="96"/>
      <c r="M170" s="96">
        <f>+'Ark1'!Y2834</f>
        <v>131.59131097560993</v>
      </c>
      <c r="N170" s="96"/>
      <c r="O170" s="96">
        <f>+'Ark1'!AA2834</f>
        <v>24.491552340884155</v>
      </c>
      <c r="P170" s="96">
        <f>+'Ark1'!AB2834</f>
        <v>1.4727691630773501</v>
      </c>
      <c r="Q170" s="75">
        <f>+'Ark1'!AC2834</f>
        <v>-19.793210849024987</v>
      </c>
      <c r="R170" s="75">
        <f t="shared" si="18"/>
        <v>3.7593123209169055</v>
      </c>
      <c r="S170" s="39"/>
      <c r="T170" s="4"/>
      <c r="U170"/>
      <c r="V170"/>
      <c r="X170"/>
    </row>
    <row r="171" spans="1:24" ht="15.6">
      <c r="A171" s="39"/>
      <c r="B171" s="59">
        <f>+'Ark1'!C2835</f>
        <v>2004</v>
      </c>
      <c r="C171" s="59">
        <f>+'Ark1'!L2835</f>
        <v>17</v>
      </c>
      <c r="D171" s="96" t="s">
        <v>404</v>
      </c>
      <c r="E171" s="59">
        <f>+'Ark1'!Q2835</f>
        <v>599</v>
      </c>
      <c r="F171" s="261">
        <f>+'Ark1'!R2835</f>
        <v>1770</v>
      </c>
      <c r="G171" s="261">
        <f>+'Ark1'!S2835</f>
        <v>1765</v>
      </c>
      <c r="H171" s="96">
        <f>+'Ark1'!T2835</f>
        <v>22.519083969465644</v>
      </c>
      <c r="I171" s="96"/>
      <c r="J171" s="96">
        <f>+'Ark1'!U2835</f>
        <v>19.412635694610245</v>
      </c>
      <c r="K171" s="60">
        <f>+'Ark1'!W2835</f>
        <v>60.905382436260624</v>
      </c>
      <c r="L171" s="96"/>
      <c r="M171" s="96">
        <f>+'Ark1'!Y2835</f>
        <v>115.35118644067796</v>
      </c>
      <c r="N171" s="96"/>
      <c r="O171" s="96">
        <f>+'Ark1'!AA2835</f>
        <v>20.9563497872686</v>
      </c>
      <c r="P171" s="96">
        <f>+'Ark1'!AB2835</f>
        <v>1.069059809555025</v>
      </c>
      <c r="Q171" s="75">
        <f>+'Ark1'!AC2835</f>
        <v>-14.245441249005937</v>
      </c>
      <c r="R171" s="75">
        <f t="shared" si="18"/>
        <v>2.954924874791319</v>
      </c>
      <c r="S171" s="39"/>
      <c r="T171" s="4"/>
      <c r="U171"/>
      <c r="V171"/>
      <c r="X171"/>
    </row>
    <row r="172" spans="1:24">
      <c r="A172" s="39"/>
      <c r="B172">
        <f>+'Ark1'!C2836</f>
        <v>2003</v>
      </c>
      <c r="C172">
        <f>+'Ark1'!L2836</f>
        <v>1</v>
      </c>
      <c r="D172" s="52" t="s">
        <v>24</v>
      </c>
      <c r="E172">
        <f>+'Ark1'!Q2836</f>
        <v>4</v>
      </c>
      <c r="F172" s="279">
        <f>+'Ark1'!R2836</f>
        <v>4</v>
      </c>
      <c r="G172" s="279">
        <f>+'Ark1'!S2836</f>
        <v>0</v>
      </c>
      <c r="H172" s="94">
        <f>+'Ark1'!T2836</f>
        <v>5.2868094105207514E-2</v>
      </c>
      <c r="I172" s="94"/>
      <c r="J172" s="94">
        <f>+'Ark1'!U2836</f>
        <v>0</v>
      </c>
      <c r="K172" s="1">
        <f>+'Ark1'!W2836</f>
        <v>0</v>
      </c>
      <c r="L172" s="94"/>
      <c r="M172" s="94">
        <f>+'Ark1'!Y2836</f>
        <v>0</v>
      </c>
      <c r="N172" s="94"/>
      <c r="O172" s="94">
        <f>+'Ark1'!AA2836</f>
        <v>0</v>
      </c>
      <c r="P172" s="94">
        <f>+'Ark1'!AB2836</f>
        <v>0</v>
      </c>
      <c r="Q172" s="9">
        <f>+'Ark1'!AC2836</f>
        <v>0</v>
      </c>
      <c r="R172" s="9">
        <f t="shared" si="18"/>
        <v>1</v>
      </c>
      <c r="S172" s="39"/>
      <c r="T172" s="4"/>
      <c r="U172"/>
      <c r="V172"/>
      <c r="X172"/>
    </row>
    <row r="173" spans="1:24">
      <c r="A173" s="39"/>
      <c r="B173">
        <f>+'Ark1'!C2837</f>
        <v>2003</v>
      </c>
      <c r="C173">
        <f>+'Ark1'!L2837</f>
        <v>2</v>
      </c>
      <c r="D173" s="52" t="s">
        <v>25</v>
      </c>
      <c r="E173">
        <f>+'Ark1'!Q2837</f>
        <v>9</v>
      </c>
      <c r="F173" s="279">
        <f>+'Ark1'!R2837</f>
        <v>10</v>
      </c>
      <c r="G173" s="279">
        <f>+'Ark1'!S2837</f>
        <v>10</v>
      </c>
      <c r="H173" s="94">
        <f>+'Ark1'!T2837</f>
        <v>0.13217023526301877</v>
      </c>
      <c r="I173" s="94"/>
      <c r="J173" s="94">
        <f>+'Ark1'!U2837</f>
        <v>0.18017871601797816</v>
      </c>
      <c r="K173" s="1">
        <f>+'Ark1'!W2837</f>
        <v>37.799999999999997</v>
      </c>
      <c r="L173" s="94"/>
      <c r="M173" s="94">
        <f>+'Ark1'!Y2837</f>
        <v>179.60000000000005</v>
      </c>
      <c r="N173" s="94"/>
      <c r="O173" s="94">
        <f>+'Ark1'!AA2837</f>
        <v>33.320654255281241</v>
      </c>
      <c r="P173" s="94">
        <f>+'Ark1'!AB2837</f>
        <v>1.0770329614270018</v>
      </c>
      <c r="Q173" s="9">
        <f>+'Ark1'!AC2837</f>
        <v>-35.834261096148822</v>
      </c>
      <c r="R173" s="9">
        <f t="shared" si="18"/>
        <v>1.1111111111111112</v>
      </c>
      <c r="S173" s="39"/>
      <c r="T173" s="4"/>
      <c r="U173"/>
      <c r="V173"/>
      <c r="X173"/>
    </row>
    <row r="174" spans="1:24">
      <c r="A174" s="39"/>
      <c r="B174">
        <f>+'Ark1'!C2838</f>
        <v>2003</v>
      </c>
      <c r="C174">
        <f>+'Ark1'!L2838</f>
        <v>5</v>
      </c>
      <c r="D174" s="52" t="s">
        <v>361</v>
      </c>
      <c r="E174">
        <f>+'Ark1'!Q2838</f>
        <v>59</v>
      </c>
      <c r="F174" s="279">
        <f>+'Ark1'!R2838</f>
        <v>71</v>
      </c>
      <c r="G174" s="279">
        <f>+'Ark1'!S2838</f>
        <v>71</v>
      </c>
      <c r="H174" s="94">
        <f>+'Ark1'!T2838</f>
        <v>0.93840867036743325</v>
      </c>
      <c r="I174" s="94"/>
      <c r="J174" s="94">
        <f>+'Ark1'!U2838</f>
        <v>1.331837729603714</v>
      </c>
      <c r="K174" s="1">
        <f>+'Ark1'!W2838</f>
        <v>42.464788732394361</v>
      </c>
      <c r="L174" s="94"/>
      <c r="M174" s="94">
        <f>+'Ark1'!Y2838</f>
        <v>186.98028169014088</v>
      </c>
      <c r="N174" s="94"/>
      <c r="O174" s="94">
        <f>+'Ark1'!AA2838</f>
        <v>27.373214108410458</v>
      </c>
      <c r="P174" s="94">
        <f>+'Ark1'!AB2838</f>
        <v>1.4901648071770557</v>
      </c>
      <c r="Q174" s="9">
        <f>+'Ark1'!AC2838</f>
        <v>5.9994042692156944</v>
      </c>
      <c r="R174" s="9">
        <f t="shared" si="18"/>
        <v>1.2033898305084745</v>
      </c>
      <c r="S174" s="39"/>
      <c r="T174" s="4"/>
      <c r="U174"/>
      <c r="V174"/>
      <c r="X174"/>
    </row>
    <row r="175" spans="1:24">
      <c r="A175" s="39"/>
      <c r="B175">
        <f>+'Ark1'!C2839</f>
        <v>2003</v>
      </c>
      <c r="C175">
        <f>+'Ark1'!L2839</f>
        <v>8</v>
      </c>
      <c r="D175" s="52" t="s">
        <v>26</v>
      </c>
      <c r="E175">
        <f>+'Ark1'!Q2839</f>
        <v>246</v>
      </c>
      <c r="F175" s="279">
        <f>+'Ark1'!R2839</f>
        <v>358</v>
      </c>
      <c r="G175" s="279">
        <f>+'Ark1'!S2839</f>
        <v>356</v>
      </c>
      <c r="H175" s="94">
        <f>+'Ark1'!T2839</f>
        <v>4.7316944224160737</v>
      </c>
      <c r="I175" s="94"/>
      <c r="J175" s="94">
        <f>+'Ark1'!U2839</f>
        <v>6.1487892963409196</v>
      </c>
      <c r="K175" s="1">
        <f>+'Ark1'!W2839</f>
        <v>47.657303370786515</v>
      </c>
      <c r="L175" s="94"/>
      <c r="M175" s="94">
        <f>+'Ark1'!Y2839</f>
        <v>171.20223463687162</v>
      </c>
      <c r="N175" s="94"/>
      <c r="O175" s="94">
        <f>+'Ark1'!AA2839</f>
        <v>25.946810317665157</v>
      </c>
      <c r="P175" s="94">
        <f>+'Ark1'!AB2839</f>
        <v>1.3134898741670851</v>
      </c>
      <c r="Q175" s="9">
        <f>+'Ark1'!AC2839</f>
        <v>-7.0831727133026128</v>
      </c>
      <c r="R175" s="9">
        <f t="shared" si="18"/>
        <v>1.4552845528455285</v>
      </c>
      <c r="S175" s="39"/>
      <c r="T175" s="4"/>
      <c r="U175"/>
      <c r="V175"/>
      <c r="X175"/>
    </row>
    <row r="176" spans="1:24">
      <c r="A176" s="39"/>
      <c r="B176">
        <f>+'Ark1'!C2840</f>
        <v>2003</v>
      </c>
      <c r="C176">
        <f>+'Ark1'!L2840</f>
        <v>11</v>
      </c>
      <c r="D176" s="52" t="s">
        <v>27</v>
      </c>
      <c r="E176">
        <f>+'Ark1'!Q2840</f>
        <v>692</v>
      </c>
      <c r="F176" s="279">
        <f>+'Ark1'!R2840</f>
        <v>1534</v>
      </c>
      <c r="G176" s="279">
        <f>+'Ark1'!S2840</f>
        <v>1480</v>
      </c>
      <c r="H176" s="94">
        <f>+'Ark1'!T2840</f>
        <v>20.274914089347075</v>
      </c>
      <c r="I176" s="94"/>
      <c r="J176" s="94">
        <f>+'Ark1'!U2840</f>
        <v>22.934804297924515</v>
      </c>
      <c r="K176" s="1">
        <f>+'Ark1'!W2840</f>
        <v>52.585810810810813</v>
      </c>
      <c r="L176" s="94"/>
      <c r="M176" s="94">
        <f>+'Ark1'!Y2840</f>
        <v>149.02959582790101</v>
      </c>
      <c r="N176" s="94"/>
      <c r="O176" s="94">
        <f>+'Ark1'!AA2840</f>
        <v>25.03343256528488</v>
      </c>
      <c r="P176" s="94">
        <f>+'Ark1'!AB2840</f>
        <v>1.367850460805679</v>
      </c>
      <c r="Q176" s="9">
        <f>+'Ark1'!AC2840</f>
        <v>-25.241312001702276</v>
      </c>
      <c r="R176" s="9">
        <f t="shared" si="18"/>
        <v>2.2167630057803467</v>
      </c>
      <c r="S176" s="39"/>
      <c r="T176" s="4"/>
      <c r="U176"/>
      <c r="V176"/>
      <c r="X176"/>
    </row>
    <row r="177" spans="1:28">
      <c r="A177" s="39"/>
      <c r="B177">
        <f>+'Ark1'!C2841</f>
        <v>2003</v>
      </c>
      <c r="C177">
        <f>+'Ark1'!L2841</f>
        <v>14</v>
      </c>
      <c r="D177" s="52" t="s">
        <v>362</v>
      </c>
      <c r="E177">
        <f>+'Ark1'!Q2841</f>
        <v>1085</v>
      </c>
      <c r="F177" s="279">
        <f>+'Ark1'!R2841</f>
        <v>3948</v>
      </c>
      <c r="G177" s="279">
        <f>+'Ark1'!S2841</f>
        <v>3932</v>
      </c>
      <c r="H177" s="94">
        <f>+'Ark1'!T2841</f>
        <v>52.180808881839809</v>
      </c>
      <c r="I177" s="94"/>
      <c r="J177" s="94">
        <f>+'Ark1'!U2841</f>
        <v>51.181299214948488</v>
      </c>
      <c r="K177" s="1">
        <f>+'Ark1'!W2841</f>
        <v>56.95142421159715</v>
      </c>
      <c r="L177" s="94"/>
      <c r="M177" s="94">
        <f>+'Ark1'!Y2841</f>
        <v>129.22216312056739</v>
      </c>
      <c r="N177" s="94"/>
      <c r="O177" s="94">
        <f>+'Ark1'!AA2841</f>
        <v>24.364278893367111</v>
      </c>
      <c r="P177" s="94">
        <f>+'Ark1'!AB2841</f>
        <v>1.4612424186308863</v>
      </c>
      <c r="Q177" s="9">
        <f>+'Ark1'!AC2841</f>
        <v>-27.019717033781745</v>
      </c>
      <c r="R177" s="9">
        <f>+F177/E177</f>
        <v>3.6387096774193548</v>
      </c>
      <c r="S177" s="39"/>
      <c r="T177" s="4"/>
      <c r="U177"/>
      <c r="V177"/>
      <c r="X177"/>
    </row>
    <row r="178" spans="1:28">
      <c r="A178" s="39"/>
      <c r="B178">
        <f>+'Ark1'!C2842</f>
        <v>2003</v>
      </c>
      <c r="C178">
        <f>+'Ark1'!L2842</f>
        <v>17</v>
      </c>
      <c r="D178" s="52" t="s">
        <v>404</v>
      </c>
      <c r="E178">
        <f>+'Ark1'!Q2842</f>
        <v>583</v>
      </c>
      <c r="F178" s="279">
        <f>+'Ark1'!R2842</f>
        <v>1572</v>
      </c>
      <c r="G178" s="279">
        <f>+'Ark1'!S2842</f>
        <v>1570</v>
      </c>
      <c r="H178" s="94">
        <f>+'Ark1'!T2842</f>
        <v>20.777160983346555</v>
      </c>
      <c r="I178" s="94"/>
      <c r="J178" s="94">
        <f>+'Ark1'!U2842</f>
        <v>17.962042283610725</v>
      </c>
      <c r="K178" s="1">
        <f>+'Ark1'!W2842</f>
        <v>60.908917197452226</v>
      </c>
      <c r="L178" s="94"/>
      <c r="M178" s="94">
        <f>+'Ark1'!Y2842</f>
        <v>113.8953562340967</v>
      </c>
      <c r="N178" s="94"/>
      <c r="O178" s="94">
        <f>+'Ark1'!AA2842</f>
        <v>20.792189580991796</v>
      </c>
      <c r="P178" s="94">
        <f>+'Ark1'!AB2842</f>
        <v>1.0539507594452306</v>
      </c>
      <c r="Q178" s="9">
        <f>+'Ark1'!AC2842</f>
        <v>-10.101808295292017</v>
      </c>
      <c r="R178" s="9">
        <f>+F178/E178</f>
        <v>2.6963979416809605</v>
      </c>
      <c r="S178" s="39"/>
      <c r="T178" s="4"/>
      <c r="U178"/>
      <c r="V178"/>
      <c r="X178"/>
    </row>
    <row r="179" spans="1:28">
      <c r="A179" s="39"/>
      <c r="B179" s="39"/>
      <c r="C179" s="39"/>
      <c r="D179" s="39"/>
      <c r="E179" s="39"/>
      <c r="F179" s="259"/>
      <c r="G179" s="259"/>
      <c r="H179" s="98"/>
      <c r="I179" s="98"/>
      <c r="J179" s="98"/>
      <c r="K179" s="39"/>
      <c r="L179" s="98"/>
      <c r="M179" s="98"/>
      <c r="N179" s="98"/>
      <c r="O179" s="98"/>
      <c r="P179" s="98"/>
      <c r="Q179" s="63"/>
      <c r="R179" s="63"/>
      <c r="S179" s="39"/>
      <c r="T179"/>
      <c r="U179"/>
      <c r="V179"/>
      <c r="X179"/>
    </row>
    <row r="180" spans="1:28">
      <c r="A180" s="39"/>
      <c r="B180" s="39"/>
      <c r="C180" s="39"/>
      <c r="D180" s="39"/>
      <c r="E180" s="39"/>
      <c r="F180" s="259"/>
      <c r="G180" s="259"/>
      <c r="H180" s="98"/>
      <c r="I180" s="98"/>
      <c r="J180" s="98"/>
      <c r="K180" s="39"/>
      <c r="L180" s="98"/>
      <c r="M180" s="98"/>
      <c r="N180" s="98"/>
      <c r="O180" s="98"/>
      <c r="P180" s="98"/>
      <c r="Q180" s="63"/>
      <c r="R180" s="63"/>
      <c r="S180" s="39"/>
      <c r="T180"/>
      <c r="U180"/>
      <c r="V180"/>
      <c r="X180"/>
    </row>
    <row r="181" spans="1:28">
      <c r="O181" s="148"/>
      <c r="P181" s="148"/>
      <c r="R181" s="14"/>
      <c r="U181" s="107"/>
      <c r="V181" s="107"/>
      <c r="W181" s="1"/>
      <c r="Y181" s="1"/>
      <c r="Z181" s="1"/>
      <c r="AA181" s="1"/>
      <c r="AB181" s="1"/>
    </row>
    <row r="182" spans="1:28">
      <c r="O182" s="148"/>
      <c r="P182" s="148"/>
      <c r="R182" s="14"/>
      <c r="U182" s="107"/>
      <c r="V182" s="107"/>
      <c r="W182" s="1"/>
      <c r="Y182" s="1"/>
      <c r="Z182" s="1"/>
      <c r="AA182" s="1"/>
      <c r="AB182" s="1"/>
    </row>
    <row r="183" spans="1:28">
      <c r="O183" s="148"/>
      <c r="P183" s="148"/>
      <c r="R183" s="14"/>
      <c r="U183" s="107"/>
      <c r="V183" s="107"/>
      <c r="W183" s="1"/>
      <c r="Y183" s="1"/>
      <c r="Z183" s="1"/>
      <c r="AA183" s="1"/>
      <c r="AB183" s="1"/>
    </row>
    <row r="184" spans="1:28">
      <c r="O184" s="148"/>
      <c r="P184" s="148"/>
      <c r="R184" s="14"/>
      <c r="U184" s="107"/>
      <c r="V184" s="107"/>
      <c r="W184" s="1"/>
      <c r="Y184" s="1"/>
      <c r="Z184" s="1"/>
      <c r="AA184" s="1"/>
      <c r="AB184" s="1"/>
    </row>
    <row r="185" spans="1:28">
      <c r="O185" s="148"/>
      <c r="P185" s="148"/>
      <c r="R185" s="14"/>
      <c r="U185" s="107"/>
      <c r="V185" s="107"/>
      <c r="W185" s="1"/>
      <c r="Y185" s="1"/>
      <c r="Z185" s="1"/>
      <c r="AA185" s="1"/>
      <c r="AB185" s="1"/>
    </row>
    <row r="186" spans="1:28">
      <c r="O186" s="148"/>
      <c r="P186" s="148"/>
      <c r="R186" s="14"/>
      <c r="U186" s="107"/>
      <c r="V186" s="107"/>
      <c r="W186" s="1"/>
      <c r="Y186" s="1"/>
      <c r="Z186" s="1"/>
      <c r="AA186" s="1"/>
      <c r="AB186" s="1"/>
    </row>
    <row r="187" spans="1:28">
      <c r="O187" s="148"/>
      <c r="P187" s="148"/>
      <c r="R187" s="14"/>
      <c r="U187" s="107"/>
      <c r="V187" s="107"/>
      <c r="W187" s="1"/>
      <c r="Y187" s="1"/>
      <c r="Z187" s="1"/>
      <c r="AA187" s="1"/>
      <c r="AB187" s="1"/>
    </row>
    <row r="188" spans="1:28">
      <c r="O188" s="148"/>
      <c r="P188" s="148"/>
      <c r="R188" s="14"/>
      <c r="U188" s="107"/>
      <c r="V188" s="107"/>
      <c r="W188" s="1"/>
      <c r="Y188" s="1"/>
      <c r="Z188" s="1"/>
      <c r="AA188" s="1"/>
      <c r="AB188" s="1"/>
    </row>
    <row r="189" spans="1:28">
      <c r="O189" s="148"/>
      <c r="P189" s="148"/>
      <c r="R189" s="14"/>
      <c r="U189" s="107"/>
      <c r="V189" s="107"/>
      <c r="W189" s="1"/>
      <c r="Y189" s="1"/>
      <c r="Z189" s="1"/>
      <c r="AA189" s="1"/>
      <c r="AB189" s="1"/>
    </row>
    <row r="190" spans="1:28">
      <c r="G190" s="263"/>
      <c r="H190" s="12"/>
      <c r="I190" s="12"/>
      <c r="J190" s="12"/>
      <c r="K190" s="12"/>
      <c r="L190" s="12"/>
      <c r="M190" s="146"/>
      <c r="N190" s="12"/>
      <c r="O190" s="148"/>
      <c r="P190" s="148"/>
      <c r="R190" s="14"/>
      <c r="U190" s="107"/>
      <c r="V190" s="107"/>
      <c r="W190" s="1"/>
      <c r="Y190" s="1"/>
      <c r="Z190" s="1"/>
      <c r="AA190" s="1"/>
      <c r="AB190" s="1"/>
    </row>
    <row r="191" spans="1:28">
      <c r="G191" s="263"/>
      <c r="H191" s="12"/>
      <c r="I191" s="12"/>
      <c r="J191" s="12"/>
      <c r="K191" s="12"/>
      <c r="L191" s="12"/>
      <c r="M191" s="146"/>
      <c r="N191" s="12"/>
      <c r="O191" s="148"/>
      <c r="P191" s="148"/>
      <c r="R191" s="14"/>
      <c r="U191" s="107"/>
      <c r="V191" s="107"/>
      <c r="W191" s="1"/>
      <c r="Y191" s="1"/>
      <c r="Z191" s="1"/>
      <c r="AA191" s="1"/>
      <c r="AB191" s="1"/>
    </row>
    <row r="192" spans="1:28">
      <c r="G192" s="263"/>
      <c r="H192" s="12"/>
      <c r="I192" s="12"/>
      <c r="J192" s="12"/>
      <c r="K192" s="12"/>
      <c r="L192" s="12"/>
      <c r="M192" s="146"/>
      <c r="N192" s="12"/>
      <c r="O192" s="148"/>
      <c r="P192" s="148"/>
      <c r="R192" s="14"/>
      <c r="U192" s="107"/>
      <c r="V192" s="107"/>
      <c r="W192" s="1"/>
      <c r="Y192" s="1"/>
      <c r="Z192" s="1"/>
      <c r="AA192" s="1"/>
      <c r="AB192" s="1"/>
    </row>
    <row r="193" spans="7:28">
      <c r="G193" s="263"/>
      <c r="H193" s="12"/>
      <c r="I193" s="12"/>
      <c r="J193" s="12"/>
      <c r="K193" s="12"/>
      <c r="L193" s="12"/>
      <c r="M193" s="146"/>
      <c r="N193" s="12"/>
      <c r="O193" s="148"/>
      <c r="P193" s="148"/>
      <c r="R193" s="14"/>
      <c r="U193" s="107"/>
      <c r="V193" s="107"/>
      <c r="W193" s="1"/>
      <c r="Y193" s="1"/>
      <c r="Z193" s="1"/>
      <c r="AA193" s="1"/>
      <c r="AB193" s="1"/>
    </row>
    <row r="194" spans="7:28">
      <c r="G194" s="263"/>
      <c r="H194" s="12"/>
      <c r="I194" s="12"/>
      <c r="J194" s="12"/>
      <c r="K194" s="12"/>
      <c r="L194" s="12"/>
      <c r="M194" s="146"/>
      <c r="N194" s="12"/>
      <c r="O194" s="148"/>
      <c r="P194" s="148"/>
      <c r="R194" s="14"/>
      <c r="U194" s="107"/>
      <c r="V194" s="107"/>
      <c r="W194" s="1"/>
      <c r="Y194" s="1"/>
      <c r="Z194" s="1"/>
      <c r="AA194" s="1"/>
      <c r="AB194" s="1"/>
    </row>
    <row r="195" spans="7:28">
      <c r="G195" s="263"/>
      <c r="H195" s="12"/>
      <c r="I195" s="12"/>
      <c r="J195" s="12"/>
      <c r="K195" s="12"/>
      <c r="L195" s="12"/>
      <c r="M195" s="146"/>
      <c r="N195" s="12"/>
      <c r="O195" s="148"/>
      <c r="P195" s="148"/>
      <c r="R195" s="14"/>
      <c r="U195" s="107"/>
      <c r="V195" s="107"/>
      <c r="W195" s="1"/>
      <c r="Y195" s="1"/>
      <c r="Z195" s="1"/>
      <c r="AA195" s="1"/>
      <c r="AB195" s="1"/>
    </row>
    <row r="196" spans="7:28">
      <c r="G196" s="263"/>
      <c r="H196" s="12"/>
      <c r="I196" s="12"/>
      <c r="J196" s="12"/>
      <c r="K196" s="12"/>
      <c r="L196" s="12"/>
      <c r="M196" s="146"/>
      <c r="N196" s="12"/>
      <c r="O196" s="148"/>
      <c r="P196" s="148"/>
      <c r="R196" s="14"/>
      <c r="U196" s="107"/>
      <c r="V196" s="107"/>
      <c r="W196" s="1"/>
      <c r="Y196" s="1"/>
      <c r="Z196" s="1"/>
      <c r="AA196" s="1"/>
      <c r="AB196" s="1"/>
    </row>
    <row r="197" spans="7:28">
      <c r="G197" s="263"/>
      <c r="H197" s="12"/>
      <c r="I197" s="12"/>
      <c r="J197" s="12"/>
      <c r="K197" s="12"/>
      <c r="L197" s="12"/>
      <c r="M197" s="146"/>
      <c r="N197" s="12"/>
      <c r="O197" s="148"/>
      <c r="P197" s="148"/>
      <c r="R197" s="14"/>
      <c r="U197" s="107"/>
      <c r="V197" s="107"/>
      <c r="W197" s="1"/>
      <c r="Y197" s="1"/>
      <c r="Z197" s="1"/>
      <c r="AA197" s="1"/>
      <c r="AB197" s="1"/>
    </row>
    <row r="198" spans="7:28">
      <c r="G198" s="263"/>
      <c r="H198" s="12"/>
      <c r="I198" s="12"/>
      <c r="J198" s="12"/>
      <c r="K198" s="12"/>
      <c r="L198" s="12"/>
      <c r="M198" s="146"/>
      <c r="N198" s="12"/>
      <c r="O198" s="148"/>
      <c r="P198" s="148"/>
      <c r="R198" s="14"/>
      <c r="U198" s="107"/>
      <c r="V198" s="107"/>
      <c r="W198" s="1"/>
      <c r="Y198" s="1"/>
      <c r="Z198" s="1"/>
      <c r="AA198" s="1"/>
      <c r="AB198" s="1"/>
    </row>
    <row r="199" spans="7:28">
      <c r="G199" s="263"/>
      <c r="H199" s="12"/>
      <c r="I199" s="12"/>
      <c r="J199" s="12"/>
      <c r="K199" s="12"/>
      <c r="L199" s="12"/>
      <c r="M199" s="146"/>
      <c r="N199" s="12"/>
      <c r="O199" s="148"/>
      <c r="P199" s="148"/>
      <c r="R199" s="14"/>
      <c r="U199" s="107"/>
      <c r="V199" s="107"/>
      <c r="W199" s="1"/>
      <c r="Y199" s="1"/>
      <c r="Z199" s="1"/>
      <c r="AA199" s="1"/>
      <c r="AB199" s="1"/>
    </row>
    <row r="200" spans="7:28">
      <c r="G200" s="263"/>
      <c r="H200" s="12"/>
      <c r="I200" s="12"/>
      <c r="J200" s="12"/>
      <c r="K200" s="12"/>
      <c r="L200" s="12"/>
      <c r="M200" s="146"/>
      <c r="N200" s="12"/>
      <c r="O200" s="148"/>
      <c r="P200" s="148"/>
      <c r="R200" s="14"/>
      <c r="U200" s="107"/>
      <c r="V200" s="107"/>
      <c r="W200" s="1"/>
      <c r="Y200" s="1"/>
      <c r="Z200" s="1"/>
      <c r="AA200" s="1"/>
      <c r="AB200" s="1"/>
    </row>
    <row r="201" spans="7:28">
      <c r="G201" s="263"/>
      <c r="H201" s="12"/>
      <c r="I201" s="12"/>
      <c r="J201" s="12"/>
      <c r="K201" s="12"/>
      <c r="L201" s="12"/>
      <c r="M201" s="146"/>
      <c r="N201" s="12"/>
      <c r="O201" s="148"/>
      <c r="P201" s="148"/>
      <c r="R201" s="14"/>
      <c r="U201" s="107"/>
      <c r="V201" s="107"/>
      <c r="W201" s="1"/>
      <c r="Y201" s="1"/>
      <c r="Z201" s="1"/>
      <c r="AA201" s="1"/>
      <c r="AB201" s="1"/>
    </row>
    <row r="202" spans="7:28">
      <c r="G202" s="263"/>
      <c r="H202" s="12"/>
      <c r="I202" s="12"/>
      <c r="J202" s="12"/>
      <c r="K202" s="12"/>
      <c r="L202" s="12"/>
      <c r="M202" s="146"/>
      <c r="N202" s="12"/>
      <c r="O202" s="148"/>
      <c r="P202" s="148"/>
      <c r="R202" s="14"/>
      <c r="U202" s="107"/>
      <c r="V202" s="107"/>
      <c r="W202" s="1"/>
      <c r="Y202" s="1"/>
      <c r="Z202" s="1"/>
      <c r="AA202" s="1"/>
      <c r="AB202" s="1"/>
    </row>
    <row r="203" spans="7:28">
      <c r="G203" s="263"/>
      <c r="H203" s="12"/>
      <c r="I203" s="12"/>
      <c r="J203" s="12"/>
      <c r="K203" s="12"/>
      <c r="L203" s="12"/>
      <c r="M203" s="146"/>
      <c r="N203" s="12"/>
      <c r="O203" s="148"/>
      <c r="P203" s="148"/>
      <c r="R203" s="14"/>
      <c r="U203" s="107"/>
      <c r="V203" s="107"/>
      <c r="W203" s="1"/>
      <c r="Y203" s="1"/>
      <c r="Z203" s="1"/>
      <c r="AA203" s="1"/>
      <c r="AB203" s="1"/>
    </row>
    <row r="204" spans="7:28">
      <c r="G204" s="263"/>
      <c r="H204" s="12"/>
      <c r="I204" s="12"/>
      <c r="J204" s="12"/>
      <c r="K204" s="12"/>
      <c r="L204" s="12"/>
      <c r="M204" s="146"/>
      <c r="N204" s="12"/>
      <c r="O204" s="148"/>
      <c r="P204" s="148"/>
      <c r="R204" s="14"/>
      <c r="U204" s="107"/>
      <c r="V204" s="107"/>
      <c r="W204" s="1"/>
      <c r="Y204" s="1"/>
      <c r="Z204" s="1"/>
      <c r="AA204" s="1"/>
      <c r="AB204" s="1"/>
    </row>
    <row r="205" spans="7:28">
      <c r="G205" s="263"/>
      <c r="H205" s="12"/>
      <c r="I205" s="12"/>
      <c r="J205" s="12"/>
      <c r="K205" s="12"/>
      <c r="L205" s="12"/>
      <c r="M205" s="146"/>
      <c r="N205" s="12"/>
      <c r="O205" s="148"/>
      <c r="P205" s="148"/>
      <c r="R205" s="14"/>
      <c r="U205" s="107"/>
      <c r="V205" s="107"/>
      <c r="W205" s="1"/>
      <c r="Y205" s="1"/>
      <c r="Z205" s="1"/>
      <c r="AA205" s="1"/>
      <c r="AB205" s="1"/>
    </row>
    <row r="206" spans="7:28">
      <c r="G206" s="263"/>
      <c r="H206" s="12"/>
      <c r="I206" s="12"/>
      <c r="J206" s="12"/>
      <c r="K206" s="12"/>
      <c r="L206" s="12"/>
      <c r="M206" s="146"/>
      <c r="N206" s="12"/>
      <c r="O206" s="148"/>
      <c r="P206" s="148"/>
      <c r="R206" s="14"/>
      <c r="U206" s="107"/>
      <c r="V206" s="107"/>
      <c r="W206" s="1"/>
      <c r="Y206" s="1"/>
      <c r="Z206" s="1"/>
      <c r="AA206" s="1"/>
      <c r="AB206" s="1"/>
    </row>
    <row r="207" spans="7:28">
      <c r="G207" s="263"/>
      <c r="H207" s="12"/>
      <c r="I207" s="12"/>
      <c r="J207" s="12"/>
      <c r="K207" s="12"/>
      <c r="L207" s="12"/>
      <c r="M207" s="146"/>
      <c r="N207" s="12"/>
      <c r="O207" s="148"/>
      <c r="P207" s="148"/>
      <c r="R207" s="14"/>
      <c r="U207" s="107"/>
      <c r="V207" s="107"/>
      <c r="W207" s="1"/>
      <c r="Y207" s="1"/>
      <c r="Z207" s="1"/>
      <c r="AA207" s="1"/>
      <c r="AB207" s="1"/>
    </row>
    <row r="208" spans="7:28">
      <c r="G208" s="263"/>
      <c r="H208" s="12"/>
      <c r="I208" s="12"/>
      <c r="J208" s="12"/>
      <c r="K208" s="12"/>
      <c r="L208" s="12"/>
      <c r="M208" s="146"/>
      <c r="N208" s="12"/>
      <c r="O208" s="148"/>
      <c r="P208" s="148"/>
      <c r="R208" s="14"/>
      <c r="U208" s="107"/>
      <c r="V208" s="107"/>
      <c r="W208" s="1"/>
      <c r="Y208" s="1"/>
      <c r="Z208" s="1"/>
      <c r="AA208" s="1"/>
      <c r="AB208" s="1"/>
    </row>
    <row r="209" spans="7:28">
      <c r="G209" s="263"/>
      <c r="H209" s="12"/>
      <c r="I209" s="12"/>
      <c r="J209" s="12"/>
      <c r="K209" s="12"/>
      <c r="L209" s="12"/>
      <c r="M209" s="146"/>
      <c r="N209" s="12"/>
      <c r="O209" s="148"/>
      <c r="P209" s="148"/>
      <c r="R209" s="14"/>
      <c r="U209" s="107"/>
      <c r="V209" s="107"/>
      <c r="W209" s="1"/>
      <c r="Y209" s="1"/>
      <c r="Z209" s="1"/>
      <c r="AA209" s="1"/>
      <c r="AB209" s="1"/>
    </row>
    <row r="210" spans="7:28">
      <c r="G210" s="263"/>
      <c r="H210" s="12"/>
      <c r="I210" s="12"/>
      <c r="J210" s="12"/>
      <c r="K210" s="12"/>
      <c r="L210" s="12"/>
      <c r="M210" s="146"/>
      <c r="N210" s="12"/>
      <c r="O210" s="148"/>
      <c r="P210" s="148"/>
      <c r="R210" s="14"/>
      <c r="U210" s="107"/>
      <c r="V210" s="107"/>
      <c r="W210" s="1"/>
      <c r="Y210" s="1"/>
      <c r="Z210" s="1"/>
      <c r="AA210" s="1"/>
      <c r="AB210" s="1"/>
    </row>
    <row r="211" spans="7:28">
      <c r="G211" s="263"/>
      <c r="H211" s="12"/>
      <c r="I211" s="12"/>
      <c r="J211" s="12"/>
      <c r="K211" s="12"/>
      <c r="L211" s="12"/>
      <c r="M211" s="146"/>
      <c r="N211" s="12"/>
      <c r="O211" s="148"/>
      <c r="P211" s="148"/>
      <c r="R211" s="14"/>
      <c r="U211" s="107"/>
      <c r="V211" s="107"/>
      <c r="W211" s="1"/>
      <c r="Y211" s="1"/>
      <c r="Z211" s="1"/>
      <c r="AA211" s="1"/>
      <c r="AB211" s="1"/>
    </row>
    <row r="212" spans="7:28">
      <c r="G212" s="263"/>
      <c r="H212" s="12"/>
      <c r="I212" s="12"/>
      <c r="J212" s="12"/>
      <c r="K212" s="12"/>
      <c r="L212" s="12"/>
      <c r="M212" s="146"/>
      <c r="N212" s="12"/>
      <c r="O212" s="148"/>
      <c r="P212" s="148"/>
      <c r="R212" s="14"/>
      <c r="U212" s="107"/>
      <c r="V212" s="107"/>
      <c r="W212" s="1"/>
      <c r="Y212" s="1"/>
      <c r="Z212" s="1"/>
      <c r="AA212" s="1"/>
      <c r="AB212" s="1"/>
    </row>
    <row r="213" spans="7:28">
      <c r="G213" s="263"/>
      <c r="H213" s="12"/>
      <c r="I213" s="12"/>
      <c r="J213" s="12"/>
      <c r="K213" s="12"/>
      <c r="L213" s="12"/>
      <c r="M213" s="146"/>
      <c r="N213" s="12"/>
      <c r="O213" s="148"/>
      <c r="P213" s="148"/>
      <c r="R213" s="14"/>
      <c r="U213" s="107"/>
      <c r="V213" s="107"/>
      <c r="W213" s="1"/>
      <c r="Y213" s="1"/>
      <c r="Z213" s="1"/>
      <c r="AA213" s="1"/>
      <c r="AB213" s="1"/>
    </row>
    <row r="214" spans="7:28">
      <c r="G214" s="263"/>
      <c r="H214" s="12"/>
      <c r="I214" s="12"/>
      <c r="J214" s="12"/>
      <c r="K214" s="12"/>
      <c r="L214" s="12"/>
      <c r="M214" s="146"/>
      <c r="N214" s="12"/>
      <c r="O214" s="148"/>
      <c r="P214" s="148"/>
      <c r="R214" s="14"/>
      <c r="U214" s="107"/>
      <c r="V214" s="107"/>
      <c r="W214" s="1"/>
      <c r="Y214" s="1"/>
      <c r="Z214" s="1"/>
      <c r="AA214" s="1"/>
      <c r="AB214" s="1"/>
    </row>
    <row r="215" spans="7:28">
      <c r="G215" s="263"/>
      <c r="H215" s="12"/>
      <c r="I215" s="12"/>
      <c r="J215" s="12"/>
      <c r="K215" s="12"/>
      <c r="L215" s="12"/>
      <c r="M215" s="146"/>
      <c r="N215" s="12"/>
      <c r="O215" s="148"/>
      <c r="P215" s="148"/>
      <c r="R215" s="14"/>
      <c r="U215" s="107"/>
      <c r="V215" s="107"/>
      <c r="W215" s="1"/>
      <c r="Y215" s="1"/>
      <c r="Z215" s="1"/>
      <c r="AA215" s="1"/>
      <c r="AB215" s="1"/>
    </row>
    <row r="216" spans="7:28">
      <c r="G216" s="263"/>
      <c r="H216" s="12"/>
      <c r="I216" s="12"/>
      <c r="J216" s="12"/>
      <c r="K216" s="12"/>
      <c r="L216" s="12"/>
      <c r="M216" s="146"/>
      <c r="N216" s="12"/>
      <c r="O216" s="148"/>
      <c r="P216" s="148"/>
      <c r="R216" s="14"/>
      <c r="U216" s="107"/>
      <c r="V216" s="107"/>
      <c r="W216" s="1"/>
      <c r="Y216" s="1"/>
      <c r="Z216" s="1"/>
      <c r="AA216" s="1"/>
      <c r="AB216" s="1"/>
    </row>
    <row r="217" spans="7:28">
      <c r="G217" s="263"/>
      <c r="H217" s="12"/>
      <c r="I217" s="12"/>
      <c r="J217" s="12"/>
      <c r="K217" s="12"/>
      <c r="L217" s="12"/>
      <c r="M217" s="146"/>
      <c r="N217" s="12"/>
      <c r="O217" s="148"/>
      <c r="P217" s="148"/>
      <c r="R217" s="14"/>
      <c r="U217" s="107"/>
      <c r="V217" s="107"/>
      <c r="W217" s="1"/>
      <c r="Y217" s="1"/>
      <c r="Z217" s="1"/>
      <c r="AA217" s="1"/>
      <c r="AB217" s="1"/>
    </row>
    <row r="218" spans="7:28">
      <c r="G218" s="263"/>
      <c r="H218" s="12"/>
      <c r="I218" s="12"/>
      <c r="J218" s="12"/>
      <c r="K218" s="12"/>
      <c r="L218" s="12"/>
      <c r="M218" s="146"/>
      <c r="N218" s="12"/>
      <c r="O218" s="148"/>
      <c r="P218" s="148"/>
      <c r="R218" s="14"/>
      <c r="U218" s="107"/>
      <c r="V218" s="107"/>
      <c r="W218" s="1"/>
      <c r="Y218" s="1"/>
      <c r="Z218" s="1"/>
      <c r="AA218" s="1"/>
      <c r="AB218" s="1"/>
    </row>
    <row r="219" spans="7:28">
      <c r="G219" s="263"/>
      <c r="H219" s="12"/>
      <c r="I219" s="12"/>
      <c r="J219" s="12"/>
      <c r="K219" s="12"/>
      <c r="L219" s="12"/>
      <c r="M219" s="146"/>
      <c r="N219" s="12"/>
      <c r="O219" s="148"/>
      <c r="P219" s="148"/>
      <c r="R219" s="14"/>
      <c r="U219" s="107"/>
      <c r="V219" s="107"/>
      <c r="W219" s="1"/>
      <c r="Y219" s="1"/>
      <c r="Z219" s="1"/>
      <c r="AA219" s="1"/>
      <c r="AB219" s="1"/>
    </row>
    <row r="220" spans="7:28">
      <c r="G220" s="263"/>
      <c r="H220" s="12"/>
      <c r="I220" s="12"/>
      <c r="J220" s="12"/>
      <c r="K220" s="12"/>
      <c r="L220" s="12"/>
      <c r="M220" s="146"/>
      <c r="N220" s="12"/>
      <c r="O220" s="148"/>
      <c r="P220" s="148"/>
      <c r="R220" s="14"/>
      <c r="U220" s="107"/>
      <c r="V220" s="107"/>
      <c r="W220" s="1"/>
      <c r="Y220" s="1"/>
      <c r="Z220" s="1"/>
      <c r="AA220" s="1"/>
      <c r="AB220" s="1"/>
    </row>
    <row r="221" spans="7:28">
      <c r="G221" s="263"/>
      <c r="H221" s="12"/>
      <c r="I221" s="12"/>
      <c r="J221" s="12"/>
      <c r="K221" s="12"/>
      <c r="L221" s="12"/>
      <c r="M221" s="146"/>
      <c r="N221" s="12"/>
      <c r="O221" s="148"/>
      <c r="P221" s="148"/>
      <c r="R221" s="14"/>
      <c r="U221" s="107"/>
      <c r="V221" s="107"/>
      <c r="W221" s="1"/>
      <c r="Y221" s="1"/>
      <c r="Z221" s="1"/>
      <c r="AA221" s="1"/>
      <c r="AB221" s="1"/>
    </row>
    <row r="222" spans="7:28">
      <c r="G222" s="263"/>
      <c r="H222" s="12"/>
      <c r="I222" s="12"/>
      <c r="J222" s="12"/>
      <c r="K222" s="12"/>
      <c r="L222" s="12"/>
      <c r="M222" s="146"/>
      <c r="N222" s="12"/>
      <c r="O222" s="148"/>
      <c r="P222" s="148"/>
      <c r="R222" s="14"/>
      <c r="U222" s="107"/>
      <c r="V222" s="107"/>
      <c r="W222" s="1"/>
      <c r="Y222" s="1"/>
      <c r="Z222" s="1"/>
      <c r="AA222" s="1"/>
      <c r="AB222" s="1"/>
    </row>
    <row r="223" spans="7:28">
      <c r="G223" s="263"/>
      <c r="H223" s="12"/>
      <c r="I223" s="12"/>
      <c r="J223" s="12"/>
      <c r="K223" s="12"/>
      <c r="L223" s="12"/>
      <c r="M223" s="146"/>
      <c r="N223" s="12"/>
      <c r="O223" s="148"/>
      <c r="P223" s="148"/>
      <c r="R223" s="14"/>
      <c r="U223" s="107"/>
      <c r="V223" s="107"/>
      <c r="W223" s="1"/>
      <c r="Y223" s="1"/>
      <c r="Z223" s="1"/>
      <c r="AA223" s="1"/>
      <c r="AB223" s="1"/>
    </row>
    <row r="224" spans="7:28">
      <c r="G224" s="263"/>
      <c r="H224" s="12"/>
      <c r="I224" s="12"/>
      <c r="J224" s="12"/>
      <c r="K224" s="12"/>
      <c r="L224" s="12"/>
      <c r="M224" s="146"/>
      <c r="N224" s="12"/>
      <c r="O224" s="148"/>
      <c r="P224" s="148"/>
      <c r="Q224" s="67"/>
      <c r="R224" s="67"/>
      <c r="S224" s="32"/>
      <c r="T224" s="67"/>
    </row>
    <row r="225" spans="7:20">
      <c r="G225" s="263"/>
      <c r="H225" s="12"/>
      <c r="I225" s="12"/>
      <c r="J225" s="12"/>
      <c r="K225" s="12"/>
      <c r="L225" s="12"/>
      <c r="M225" s="146"/>
      <c r="N225" s="12"/>
      <c r="Q225" s="67"/>
      <c r="R225" s="67"/>
      <c r="S225" s="32"/>
      <c r="T225" s="67"/>
    </row>
    <row r="226" spans="7:20">
      <c r="G226" s="263"/>
      <c r="H226" s="12"/>
      <c r="I226" s="12"/>
      <c r="J226" s="12"/>
      <c r="K226" s="12"/>
      <c r="L226" s="12"/>
      <c r="M226" s="146"/>
      <c r="N226" s="12"/>
    </row>
    <row r="227" spans="7:20">
      <c r="G227" s="263"/>
      <c r="H227" s="12"/>
      <c r="I227" s="12"/>
      <c r="J227" s="12"/>
      <c r="K227" s="12"/>
      <c r="L227" s="12"/>
      <c r="M227" s="146"/>
      <c r="N227" s="12"/>
    </row>
    <row r="228" spans="7:20">
      <c r="G228" s="263"/>
      <c r="H228" s="12"/>
      <c r="I228" s="12"/>
      <c r="J228" s="12"/>
      <c r="K228" s="12"/>
      <c r="L228" s="12"/>
      <c r="M228" s="146"/>
      <c r="N228" s="12"/>
    </row>
    <row r="229" spans="7:20">
      <c r="G229" s="263"/>
      <c r="H229" s="12"/>
      <c r="I229" s="12"/>
      <c r="J229" s="12"/>
      <c r="K229" s="12"/>
      <c r="L229" s="12"/>
      <c r="M229" s="146"/>
      <c r="N229" s="12"/>
    </row>
    <row r="230" spans="7:20">
      <c r="G230" s="263"/>
      <c r="H230" s="12"/>
      <c r="I230" s="12"/>
      <c r="J230" s="12"/>
      <c r="K230" s="12"/>
      <c r="L230" s="12"/>
      <c r="M230" s="146"/>
      <c r="N230" s="12"/>
    </row>
    <row r="231" spans="7:20">
      <c r="G231" s="263"/>
      <c r="H231" s="12"/>
      <c r="I231" s="12"/>
      <c r="J231" s="12"/>
      <c r="K231" s="12"/>
      <c r="L231" s="12"/>
      <c r="M231" s="146"/>
      <c r="N231" s="12"/>
    </row>
    <row r="232" spans="7:20">
      <c r="G232" s="263"/>
      <c r="H232" s="12"/>
      <c r="I232" s="12"/>
      <c r="J232" s="12"/>
      <c r="K232" s="12"/>
      <c r="L232" s="12"/>
      <c r="M232" s="146"/>
      <c r="N232" s="12"/>
    </row>
    <row r="233" spans="7:20">
      <c r="G233" s="263"/>
      <c r="H233" s="12"/>
      <c r="I233" s="12"/>
      <c r="J233" s="12"/>
      <c r="K233" s="12"/>
      <c r="L233" s="12"/>
      <c r="M233" s="146"/>
      <c r="N233" s="12"/>
    </row>
    <row r="234" spans="7:20">
      <c r="G234" s="263"/>
      <c r="H234" s="12"/>
      <c r="I234" s="12"/>
      <c r="J234" s="12"/>
      <c r="K234" s="12"/>
      <c r="L234" s="12"/>
      <c r="M234" s="146"/>
      <c r="N234" s="12"/>
    </row>
    <row r="235" spans="7:20">
      <c r="G235" s="263"/>
      <c r="H235" s="12"/>
      <c r="I235" s="12"/>
      <c r="J235" s="12"/>
      <c r="K235" s="12"/>
      <c r="L235" s="12"/>
      <c r="M235" s="146"/>
      <c r="N235" s="12"/>
    </row>
    <row r="236" spans="7:20">
      <c r="G236" s="263"/>
      <c r="H236" s="12"/>
      <c r="I236" s="12"/>
      <c r="J236" s="12"/>
      <c r="K236" s="12"/>
      <c r="L236" s="12"/>
      <c r="M236" s="146"/>
      <c r="N236" s="12"/>
    </row>
    <row r="237" spans="7:20">
      <c r="G237" s="263"/>
      <c r="H237" s="12"/>
      <c r="I237" s="12"/>
      <c r="J237" s="12"/>
      <c r="K237" s="12"/>
      <c r="L237" s="12"/>
      <c r="M237" s="146"/>
      <c r="N237" s="12"/>
    </row>
    <row r="238" spans="7:20">
      <c r="G238" s="263"/>
      <c r="H238" s="12"/>
      <c r="I238" s="12"/>
      <c r="J238" s="12"/>
      <c r="K238" s="12"/>
      <c r="L238" s="12"/>
      <c r="M238" s="146"/>
      <c r="N238" s="12"/>
    </row>
    <row r="239" spans="7:20">
      <c r="G239" s="263"/>
      <c r="H239" s="12"/>
      <c r="I239" s="12"/>
      <c r="J239" s="12"/>
      <c r="K239" s="12"/>
      <c r="L239" s="12"/>
      <c r="M239" s="146"/>
      <c r="N239" s="12"/>
    </row>
    <row r="240" spans="7:20">
      <c r="G240" s="263"/>
      <c r="H240" s="12"/>
      <c r="I240" s="12"/>
      <c r="J240" s="12"/>
      <c r="K240" s="12"/>
      <c r="L240" s="12"/>
      <c r="M240" s="146"/>
      <c r="N240" s="12"/>
    </row>
    <row r="241" spans="7:14">
      <c r="G241" s="263"/>
      <c r="H241" s="12"/>
      <c r="I241" s="12"/>
      <c r="J241" s="12"/>
      <c r="K241" s="12"/>
      <c r="L241" s="12"/>
      <c r="M241" s="146"/>
      <c r="N241" s="12"/>
    </row>
    <row r="242" spans="7:14">
      <c r="G242" s="263"/>
      <c r="H242" s="12"/>
      <c r="I242" s="12"/>
      <c r="J242" s="12"/>
      <c r="K242" s="12"/>
      <c r="L242" s="12"/>
      <c r="M242" s="146"/>
      <c r="N242" s="12"/>
    </row>
    <row r="243" spans="7:14">
      <c r="G243" s="263"/>
      <c r="H243" s="12"/>
      <c r="I243" s="12"/>
      <c r="J243" s="12"/>
      <c r="K243" s="12"/>
      <c r="L243" s="12"/>
      <c r="M243" s="146"/>
      <c r="N243" s="12"/>
    </row>
    <row r="244" spans="7:14">
      <c r="G244" s="263"/>
      <c r="H244" s="12"/>
      <c r="I244" s="12"/>
      <c r="J244" s="12"/>
      <c r="K244" s="12"/>
      <c r="L244" s="12"/>
      <c r="M244" s="146"/>
      <c r="N244" s="12"/>
    </row>
    <row r="245" spans="7:14">
      <c r="G245" s="263"/>
      <c r="H245" s="12"/>
      <c r="I245" s="12"/>
      <c r="J245" s="12"/>
      <c r="K245" s="12"/>
      <c r="L245" s="12"/>
      <c r="M245" s="146"/>
      <c r="N245" s="12"/>
    </row>
    <row r="246" spans="7:14">
      <c r="G246" s="263"/>
      <c r="H246" s="12"/>
      <c r="I246" s="12"/>
      <c r="J246" s="12"/>
      <c r="K246" s="12"/>
      <c r="L246" s="12"/>
      <c r="M246" s="146"/>
      <c r="N246" s="12"/>
    </row>
    <row r="247" spans="7:14">
      <c r="G247" s="263"/>
      <c r="H247" s="12"/>
      <c r="I247" s="12"/>
      <c r="J247" s="12"/>
      <c r="K247" s="12"/>
      <c r="L247" s="12"/>
      <c r="M247" s="146"/>
      <c r="N247" s="12"/>
    </row>
    <row r="248" spans="7:14">
      <c r="G248" s="263"/>
      <c r="H248" s="12"/>
      <c r="I248" s="12"/>
      <c r="J248" s="12"/>
      <c r="K248" s="12"/>
      <c r="L248" s="12"/>
      <c r="M248" s="146"/>
      <c r="N248" s="12"/>
    </row>
    <row r="249" spans="7:14">
      <c r="G249" s="263"/>
      <c r="H249" s="12"/>
      <c r="I249" s="12"/>
      <c r="J249" s="12"/>
      <c r="K249" s="12"/>
      <c r="L249" s="12"/>
      <c r="M249" s="146"/>
      <c r="N249" s="12"/>
    </row>
    <row r="250" spans="7:14">
      <c r="G250" s="263"/>
      <c r="H250" s="12"/>
      <c r="I250" s="12"/>
      <c r="J250" s="12"/>
      <c r="K250" s="12"/>
      <c r="L250" s="12"/>
      <c r="M250" s="146"/>
      <c r="N250" s="12"/>
    </row>
    <row r="251" spans="7:14">
      <c r="G251" s="263"/>
      <c r="H251" s="12"/>
      <c r="I251" s="12"/>
      <c r="J251" s="12"/>
      <c r="K251" s="12"/>
      <c r="L251" s="12"/>
      <c r="M251" s="146"/>
      <c r="N251" s="12"/>
    </row>
    <row r="252" spans="7:14">
      <c r="G252" s="263"/>
      <c r="H252" s="12"/>
      <c r="I252" s="12"/>
      <c r="J252" s="12"/>
      <c r="K252" s="12"/>
      <c r="L252" s="12"/>
      <c r="M252" s="146"/>
      <c r="N252" s="12"/>
    </row>
    <row r="253" spans="7:14">
      <c r="G253" s="263"/>
      <c r="H253" s="12"/>
      <c r="I253" s="12"/>
      <c r="J253" s="12"/>
      <c r="K253" s="12"/>
      <c r="L253" s="12"/>
      <c r="M253" s="146"/>
      <c r="N253" s="12"/>
    </row>
    <row r="254" spans="7:14">
      <c r="G254" s="263"/>
      <c r="H254" s="12"/>
      <c r="I254" s="12"/>
      <c r="J254" s="12"/>
      <c r="K254" s="12"/>
      <c r="L254" s="12"/>
      <c r="M254" s="146"/>
      <c r="N254" s="12"/>
    </row>
    <row r="255" spans="7:14">
      <c r="G255" s="263"/>
      <c r="H255" s="12"/>
      <c r="I255" s="12"/>
      <c r="J255" s="12"/>
      <c r="K255" s="12"/>
      <c r="L255" s="12"/>
      <c r="M255" s="146"/>
      <c r="N255" s="12"/>
    </row>
    <row r="256" spans="7:14">
      <c r="G256" s="263"/>
      <c r="H256" s="12"/>
      <c r="I256" s="12"/>
      <c r="J256" s="12"/>
      <c r="K256" s="12"/>
      <c r="L256" s="12"/>
      <c r="M256" s="146"/>
      <c r="N256" s="12"/>
    </row>
    <row r="257" spans="7:14">
      <c r="G257" s="263"/>
      <c r="H257" s="12"/>
      <c r="I257" s="12"/>
      <c r="J257" s="12"/>
      <c r="K257" s="12"/>
      <c r="L257" s="12"/>
      <c r="M257" s="146"/>
      <c r="N257" s="12"/>
    </row>
    <row r="258" spans="7:14">
      <c r="G258" s="263"/>
      <c r="H258" s="12"/>
      <c r="I258" s="12"/>
      <c r="J258" s="12"/>
      <c r="K258" s="12"/>
      <c r="L258" s="12"/>
      <c r="M258" s="146"/>
      <c r="N258" s="12"/>
    </row>
    <row r="259" spans="7:14">
      <c r="G259" s="263"/>
      <c r="H259" s="12"/>
      <c r="I259" s="12"/>
      <c r="J259" s="12"/>
      <c r="K259" s="12"/>
      <c r="L259" s="12"/>
      <c r="M259" s="146"/>
      <c r="N259" s="12"/>
    </row>
    <row r="260" spans="7:14">
      <c r="G260" s="263"/>
      <c r="H260" s="12"/>
      <c r="I260" s="12"/>
      <c r="J260" s="12"/>
      <c r="K260" s="12"/>
      <c r="L260" s="12"/>
      <c r="M260" s="146"/>
      <c r="N260" s="12"/>
    </row>
    <row r="261" spans="7:14">
      <c r="G261" s="263"/>
      <c r="H261" s="12"/>
      <c r="I261" s="12"/>
      <c r="J261" s="12"/>
      <c r="K261" s="12"/>
      <c r="L261" s="12"/>
      <c r="M261" s="146"/>
      <c r="N261" s="12"/>
    </row>
    <row r="262" spans="7:14">
      <c r="G262" s="263"/>
      <c r="H262" s="12"/>
      <c r="I262" s="12"/>
      <c r="J262" s="12"/>
      <c r="K262" s="12"/>
      <c r="L262" s="12"/>
      <c r="M262" s="146"/>
      <c r="N262" s="12"/>
    </row>
    <row r="263" spans="7:14">
      <c r="G263" s="263"/>
      <c r="H263" s="12"/>
      <c r="I263" s="12"/>
      <c r="J263" s="12"/>
      <c r="K263" s="12"/>
      <c r="L263" s="12"/>
      <c r="M263" s="146"/>
      <c r="N263" s="12"/>
    </row>
    <row r="264" spans="7:14">
      <c r="G264" s="263"/>
      <c r="H264" s="12"/>
      <c r="I264" s="12"/>
      <c r="J264" s="12"/>
      <c r="K264" s="12"/>
      <c r="L264" s="12"/>
      <c r="M264" s="146"/>
      <c r="N264" s="12"/>
    </row>
    <row r="265" spans="7:14">
      <c r="G265" s="263"/>
      <c r="H265" s="12"/>
      <c r="I265" s="12"/>
      <c r="J265" s="12"/>
      <c r="K265" s="12"/>
      <c r="L265" s="12"/>
      <c r="M265" s="146"/>
      <c r="N265" s="12"/>
    </row>
    <row r="266" spans="7:14">
      <c r="G266" s="263"/>
      <c r="H266" s="12"/>
      <c r="I266" s="12"/>
      <c r="J266" s="12"/>
      <c r="K266" s="12"/>
      <c r="L266" s="12"/>
      <c r="M266" s="146"/>
      <c r="N266" s="12"/>
    </row>
    <row r="267" spans="7:14">
      <c r="G267" s="263"/>
      <c r="H267" s="12"/>
      <c r="I267" s="12"/>
      <c r="J267" s="12"/>
      <c r="K267" s="12"/>
      <c r="L267" s="12"/>
      <c r="M267" s="146"/>
      <c r="N267" s="12"/>
    </row>
    <row r="268" spans="7:14">
      <c r="G268" s="263"/>
      <c r="H268" s="12"/>
      <c r="I268" s="12"/>
      <c r="J268" s="12"/>
      <c r="K268" s="12"/>
      <c r="L268" s="12"/>
      <c r="M268" s="146"/>
      <c r="N268" s="12"/>
    </row>
    <row r="269" spans="7:14">
      <c r="G269" s="263"/>
      <c r="H269" s="12"/>
      <c r="I269" s="12"/>
      <c r="J269" s="12"/>
      <c r="K269" s="12"/>
      <c r="L269" s="12"/>
      <c r="M269" s="146"/>
      <c r="N269" s="12"/>
    </row>
    <row r="270" spans="7:14">
      <c r="G270" s="263"/>
      <c r="H270" s="12"/>
      <c r="I270" s="12"/>
      <c r="J270" s="12"/>
      <c r="K270" s="12"/>
      <c r="L270" s="12"/>
      <c r="M270" s="146"/>
      <c r="N270" s="12"/>
    </row>
    <row r="271" spans="7:14">
      <c r="G271" s="263"/>
      <c r="H271" s="12"/>
      <c r="I271" s="12"/>
      <c r="J271" s="12"/>
      <c r="K271" s="12"/>
      <c r="L271" s="12"/>
      <c r="M271" s="146"/>
      <c r="N271" s="12"/>
    </row>
    <row r="272" spans="7:14">
      <c r="G272" s="263"/>
      <c r="H272" s="12"/>
      <c r="I272" s="12"/>
      <c r="J272" s="12"/>
      <c r="K272" s="12"/>
      <c r="L272" s="12"/>
      <c r="M272" s="146"/>
      <c r="N272" s="12"/>
    </row>
    <row r="273" spans="7:14">
      <c r="G273" s="263"/>
      <c r="H273" s="12"/>
      <c r="I273" s="12"/>
      <c r="J273" s="12"/>
      <c r="K273" s="12"/>
      <c r="L273" s="12"/>
      <c r="M273" s="146"/>
      <c r="N273" s="12"/>
    </row>
    <row r="274" spans="7:14">
      <c r="G274" s="263"/>
      <c r="H274" s="12"/>
      <c r="I274" s="12"/>
      <c r="J274" s="12"/>
      <c r="K274" s="12"/>
      <c r="L274" s="12"/>
      <c r="M274" s="146"/>
      <c r="N274" s="12"/>
    </row>
    <row r="275" spans="7:14">
      <c r="G275" s="263"/>
      <c r="H275" s="12"/>
      <c r="I275" s="12"/>
      <c r="J275" s="12"/>
      <c r="K275" s="12"/>
      <c r="L275" s="12"/>
      <c r="M275" s="146"/>
      <c r="N275" s="12"/>
    </row>
    <row r="276" spans="7:14">
      <c r="G276" s="263"/>
      <c r="H276" s="12"/>
      <c r="I276" s="12"/>
      <c r="J276" s="12"/>
      <c r="K276" s="12"/>
      <c r="L276" s="12"/>
      <c r="M276" s="146"/>
      <c r="N276" s="12"/>
    </row>
    <row r="277" spans="7:14">
      <c r="G277" s="263"/>
      <c r="H277" s="12"/>
      <c r="I277" s="12"/>
      <c r="J277" s="12"/>
      <c r="K277" s="12"/>
      <c r="L277" s="12"/>
      <c r="M277" s="146"/>
      <c r="N277" s="12"/>
    </row>
    <row r="278" spans="7:14">
      <c r="G278" s="263"/>
      <c r="H278" s="12"/>
      <c r="I278" s="12"/>
      <c r="J278" s="12"/>
      <c r="K278" s="12"/>
      <c r="L278" s="12"/>
      <c r="M278" s="146"/>
      <c r="N278" s="12"/>
    </row>
    <row r="279" spans="7:14">
      <c r="G279" s="263"/>
      <c r="H279" s="12"/>
      <c r="I279" s="12"/>
      <c r="J279" s="12"/>
      <c r="K279" s="12"/>
      <c r="L279" s="12"/>
      <c r="M279" s="146"/>
      <c r="N279" s="12"/>
    </row>
    <row r="280" spans="7:14">
      <c r="G280" s="263"/>
      <c r="H280" s="12"/>
      <c r="I280" s="12"/>
      <c r="J280" s="12"/>
      <c r="K280" s="12"/>
      <c r="L280" s="12"/>
      <c r="M280" s="146"/>
      <c r="N280" s="12"/>
    </row>
    <row r="281" spans="7:14">
      <c r="G281" s="263"/>
      <c r="H281" s="12"/>
      <c r="I281" s="12"/>
      <c r="J281" s="12"/>
      <c r="K281" s="12"/>
      <c r="L281" s="12"/>
      <c r="M281" s="146"/>
      <c r="N281" s="12"/>
    </row>
    <row r="282" spans="7:14">
      <c r="G282" s="263"/>
      <c r="H282" s="12"/>
      <c r="I282" s="12"/>
      <c r="J282" s="12"/>
      <c r="K282" s="12"/>
      <c r="L282" s="12"/>
      <c r="M282" s="146"/>
      <c r="N282" s="12"/>
    </row>
    <row r="283" spans="7:14">
      <c r="G283" s="263"/>
      <c r="H283" s="12"/>
      <c r="I283" s="12"/>
      <c r="J283" s="12"/>
      <c r="K283" s="12"/>
      <c r="L283" s="12"/>
      <c r="M283" s="146"/>
      <c r="N283" s="12"/>
    </row>
    <row r="284" spans="7:14">
      <c r="G284" s="263"/>
      <c r="H284" s="12"/>
      <c r="I284" s="12"/>
      <c r="J284" s="12"/>
      <c r="K284" s="12"/>
      <c r="L284" s="12"/>
      <c r="M284" s="146"/>
      <c r="N284" s="12"/>
    </row>
    <row r="285" spans="7:14">
      <c r="G285" s="263"/>
      <c r="H285" s="12"/>
      <c r="I285" s="12"/>
      <c r="J285" s="12"/>
      <c r="K285" s="12"/>
      <c r="L285" s="12"/>
      <c r="M285" s="146"/>
      <c r="N285" s="12"/>
    </row>
    <row r="286" spans="7:14">
      <c r="G286" s="263"/>
      <c r="H286" s="12"/>
      <c r="I286" s="12"/>
      <c r="J286" s="12"/>
      <c r="K286" s="12"/>
      <c r="L286" s="12"/>
      <c r="M286" s="146"/>
      <c r="N286" s="12"/>
    </row>
    <row r="287" spans="7:14">
      <c r="G287" s="263"/>
      <c r="H287" s="12"/>
      <c r="I287" s="12"/>
      <c r="J287" s="12"/>
      <c r="K287" s="12"/>
      <c r="L287" s="12"/>
      <c r="M287" s="146"/>
      <c r="N287" s="12"/>
    </row>
    <row r="288" spans="7:14">
      <c r="G288" s="263"/>
      <c r="H288" s="12"/>
      <c r="I288" s="12"/>
      <c r="J288" s="12"/>
      <c r="K288" s="12"/>
      <c r="L288" s="12"/>
      <c r="M288" s="146"/>
      <c r="N288" s="12"/>
    </row>
    <row r="289" spans="1:14">
      <c r="G289" s="263"/>
      <c r="H289" s="12"/>
      <c r="I289" s="12"/>
      <c r="J289" s="12"/>
      <c r="K289" s="12"/>
      <c r="L289" s="12"/>
      <c r="M289" s="146"/>
      <c r="N289" s="12"/>
    </row>
    <row r="290" spans="1:14">
      <c r="G290" s="263"/>
      <c r="H290" s="12"/>
      <c r="I290" s="12"/>
      <c r="J290" s="12"/>
      <c r="K290" s="12"/>
      <c r="L290" s="12"/>
      <c r="M290" s="146"/>
      <c r="N290" s="12"/>
    </row>
    <row r="291" spans="1:14">
      <c r="G291" s="263"/>
      <c r="H291" s="12"/>
      <c r="I291" s="12"/>
      <c r="J291" s="12"/>
      <c r="K291" s="12"/>
      <c r="L291" s="12"/>
      <c r="M291" s="146"/>
      <c r="N291" s="12"/>
    </row>
    <row r="292" spans="1:14">
      <c r="G292" s="263"/>
      <c r="H292" s="12"/>
      <c r="I292" s="12"/>
      <c r="J292" s="12"/>
      <c r="K292" s="12"/>
      <c r="L292" s="12"/>
      <c r="M292" s="146"/>
      <c r="N292" s="12"/>
    </row>
    <row r="293" spans="1:14">
      <c r="G293" s="263"/>
      <c r="H293" s="12"/>
      <c r="I293" s="12"/>
      <c r="J293" s="12"/>
      <c r="K293" s="12"/>
      <c r="L293" s="12"/>
      <c r="M293" s="146"/>
      <c r="N293" s="12"/>
    </row>
    <row r="294" spans="1:14">
      <c r="G294" s="263"/>
      <c r="H294" s="12"/>
      <c r="I294" s="12"/>
      <c r="J294" s="12"/>
      <c r="K294" s="12"/>
      <c r="L294" s="12"/>
      <c r="M294" s="146"/>
      <c r="N294" s="12"/>
    </row>
    <row r="295" spans="1:14">
      <c r="G295" s="263"/>
      <c r="H295" s="12"/>
      <c r="I295" s="12"/>
      <c r="J295" s="12"/>
      <c r="K295" s="12"/>
      <c r="L295" s="12"/>
      <c r="M295" s="146"/>
      <c r="N295" s="12"/>
    </row>
    <row r="296" spans="1:14">
      <c r="A296" s="30"/>
      <c r="B296" s="30"/>
      <c r="C296" s="30"/>
      <c r="D296" s="30"/>
      <c r="E296" s="30"/>
      <c r="F296" s="264"/>
      <c r="G296" s="264"/>
      <c r="H296" s="30"/>
      <c r="I296" s="30"/>
      <c r="J296" s="30"/>
      <c r="K296" s="30"/>
      <c r="L296" s="30"/>
      <c r="M296" s="147"/>
      <c r="N296" s="30"/>
    </row>
    <row r="297" spans="1:14">
      <c r="A297" s="32"/>
      <c r="B297" s="32"/>
      <c r="C297" s="32"/>
      <c r="D297" s="32"/>
      <c r="E297" s="32"/>
      <c r="F297" s="265"/>
      <c r="G297" s="265"/>
      <c r="H297" s="32"/>
      <c r="I297" s="32"/>
      <c r="J297" s="32"/>
      <c r="K297" s="32"/>
      <c r="L297" s="32"/>
      <c r="M297" s="148"/>
      <c r="N297" s="32"/>
    </row>
    <row r="298" spans="1:14">
      <c r="A298" s="32"/>
      <c r="B298" s="32"/>
      <c r="C298" s="32"/>
      <c r="D298" s="32"/>
      <c r="E298" s="32"/>
      <c r="F298" s="265"/>
      <c r="G298" s="265"/>
      <c r="H298" s="32"/>
      <c r="I298" s="32"/>
      <c r="J298" s="32"/>
      <c r="K298" s="32"/>
      <c r="L298" s="32"/>
      <c r="M298" s="148"/>
      <c r="N298" s="32"/>
    </row>
    <row r="299" spans="1:14">
      <c r="A299" s="32"/>
      <c r="B299" s="32"/>
      <c r="C299" s="32"/>
      <c r="D299" s="32"/>
      <c r="E299" s="32"/>
      <c r="F299" s="265"/>
      <c r="G299" s="265"/>
      <c r="H299" s="32"/>
      <c r="I299" s="32"/>
      <c r="J299" s="32"/>
      <c r="K299" s="32"/>
      <c r="L299" s="32"/>
      <c r="M299" s="148"/>
      <c r="N299" s="32"/>
    </row>
    <row r="300" spans="1:14">
      <c r="A300" s="32"/>
      <c r="B300" s="32"/>
      <c r="C300" s="32"/>
      <c r="D300" s="32"/>
      <c r="E300" s="32"/>
      <c r="F300" s="265"/>
      <c r="G300" s="265"/>
      <c r="H300" s="32"/>
      <c r="I300" s="32"/>
      <c r="J300" s="32"/>
      <c r="K300" s="32"/>
      <c r="L300" s="32"/>
      <c r="M300" s="148"/>
      <c r="N300" s="32"/>
    </row>
    <row r="301" spans="1:14">
      <c r="A301" s="32"/>
      <c r="B301" s="32"/>
      <c r="C301" s="32"/>
      <c r="D301" s="32"/>
      <c r="E301" s="32"/>
      <c r="F301" s="265"/>
      <c r="G301" s="265"/>
      <c r="H301" s="32"/>
      <c r="I301" s="32"/>
      <c r="J301" s="32"/>
      <c r="K301" s="32"/>
      <c r="L301" s="32"/>
      <c r="M301" s="148"/>
      <c r="N301" s="32"/>
    </row>
    <row r="302" spans="1:14">
      <c r="A302" s="32"/>
      <c r="B302" s="32"/>
      <c r="C302" s="32"/>
      <c r="D302" s="32"/>
      <c r="E302" s="32"/>
      <c r="F302" s="265"/>
      <c r="G302" s="265"/>
      <c r="H302" s="32"/>
      <c r="I302" s="32"/>
      <c r="J302" s="32"/>
      <c r="K302" s="32"/>
      <c r="L302" s="32"/>
      <c r="M302" s="148"/>
      <c r="N302" s="32"/>
    </row>
    <row r="303" spans="1:14">
      <c r="A303" s="32"/>
      <c r="B303" s="32"/>
      <c r="C303" s="32"/>
      <c r="D303" s="32"/>
      <c r="E303" s="32"/>
      <c r="F303" s="265"/>
      <c r="G303" s="265"/>
      <c r="H303" s="32"/>
      <c r="I303" s="32"/>
      <c r="J303" s="32"/>
      <c r="K303" s="32"/>
      <c r="L303" s="32"/>
      <c r="M303" s="148"/>
      <c r="N303" s="32"/>
    </row>
    <row r="304" spans="1:14">
      <c r="A304" s="32"/>
      <c r="B304" s="32"/>
      <c r="C304" s="32"/>
      <c r="D304" s="32"/>
      <c r="E304" s="32"/>
      <c r="F304" s="265"/>
      <c r="G304" s="265"/>
      <c r="H304" s="32"/>
      <c r="I304" s="32"/>
      <c r="J304" s="32"/>
      <c r="K304" s="32"/>
      <c r="L304" s="32"/>
      <c r="M304" s="148"/>
      <c r="N304" s="32"/>
    </row>
    <row r="305" spans="1:14">
      <c r="A305" s="32"/>
      <c r="B305" s="32"/>
      <c r="C305" s="32"/>
      <c r="D305" s="32"/>
      <c r="E305" s="32"/>
      <c r="F305" s="265"/>
      <c r="G305" s="265"/>
      <c r="H305" s="32"/>
      <c r="I305" s="32"/>
      <c r="J305" s="32"/>
      <c r="K305" s="32"/>
      <c r="L305" s="32"/>
      <c r="M305" s="148"/>
      <c r="N305" s="32"/>
    </row>
    <row r="306" spans="1:14">
      <c r="A306" s="32"/>
      <c r="B306" s="32"/>
      <c r="C306" s="32"/>
      <c r="D306" s="32"/>
      <c r="E306" s="32"/>
      <c r="F306" s="265"/>
      <c r="G306" s="265"/>
      <c r="H306" s="32"/>
      <c r="I306" s="32"/>
      <c r="J306" s="32"/>
      <c r="K306" s="32"/>
      <c r="L306" s="32"/>
      <c r="M306" s="148"/>
      <c r="N306" s="32"/>
    </row>
    <row r="307" spans="1:14">
      <c r="A307" s="32"/>
      <c r="B307" s="32"/>
      <c r="C307" s="32"/>
      <c r="D307" s="32"/>
      <c r="E307" s="32"/>
      <c r="F307" s="265"/>
      <c r="G307" s="265"/>
      <c r="H307" s="32"/>
      <c r="I307" s="32"/>
      <c r="J307" s="32"/>
      <c r="K307" s="32"/>
      <c r="L307" s="32"/>
      <c r="M307" s="148"/>
      <c r="N307" s="32"/>
    </row>
    <row r="308" spans="1:14">
      <c r="A308" s="32"/>
      <c r="B308" s="32"/>
      <c r="C308" s="32"/>
      <c r="D308" s="32"/>
      <c r="E308" s="32"/>
      <c r="F308" s="265"/>
      <c r="G308" s="265"/>
      <c r="H308" s="32"/>
      <c r="I308" s="32"/>
      <c r="J308" s="32"/>
      <c r="K308" s="32"/>
      <c r="L308" s="32"/>
      <c r="M308" s="148"/>
      <c r="N308" s="32"/>
    </row>
    <row r="309" spans="1:14">
      <c r="A309" s="32"/>
      <c r="B309" s="32"/>
      <c r="C309" s="32"/>
      <c r="D309" s="32"/>
      <c r="E309" s="32"/>
      <c r="F309" s="265"/>
      <c r="G309" s="265"/>
      <c r="H309" s="32"/>
      <c r="I309" s="32"/>
      <c r="J309" s="32"/>
      <c r="K309" s="32"/>
      <c r="L309" s="32"/>
      <c r="M309" s="148"/>
      <c r="N309" s="32"/>
    </row>
    <row r="310" spans="1:14">
      <c r="A310" s="32"/>
      <c r="B310" s="32"/>
      <c r="C310" s="32"/>
      <c r="D310" s="32"/>
      <c r="E310" s="32"/>
      <c r="F310" s="265"/>
      <c r="G310" s="265"/>
      <c r="H310" s="32"/>
      <c r="I310" s="32"/>
      <c r="J310" s="32"/>
      <c r="K310" s="32"/>
      <c r="L310" s="32"/>
      <c r="M310" s="148"/>
      <c r="N310" s="32"/>
    </row>
    <row r="311" spans="1:14">
      <c r="A311" s="32"/>
      <c r="B311" s="32"/>
      <c r="C311" s="32"/>
      <c r="D311" s="32"/>
      <c r="E311" s="32"/>
      <c r="F311" s="265"/>
      <c r="G311" s="265"/>
      <c r="H311" s="32"/>
      <c r="I311" s="32"/>
      <c r="J311" s="32"/>
      <c r="K311" s="32"/>
      <c r="L311" s="32"/>
      <c r="M311" s="148"/>
      <c r="N311" s="32"/>
    </row>
    <row r="312" spans="1:14">
      <c r="A312" s="32"/>
      <c r="B312" s="32"/>
      <c r="C312" s="32"/>
      <c r="D312" s="32"/>
      <c r="E312" s="32"/>
      <c r="F312" s="265"/>
      <c r="G312" s="265"/>
      <c r="H312" s="32"/>
      <c r="I312" s="32"/>
      <c r="J312" s="32"/>
      <c r="K312" s="32"/>
      <c r="L312" s="32"/>
      <c r="M312" s="148"/>
      <c r="N312" s="32"/>
    </row>
    <row r="313" spans="1:14">
      <c r="A313" s="32"/>
      <c r="B313" s="32"/>
      <c r="C313" s="32"/>
      <c r="D313" s="32"/>
      <c r="E313" s="32"/>
      <c r="F313" s="265"/>
      <c r="G313" s="265"/>
      <c r="H313" s="32"/>
      <c r="I313" s="32"/>
      <c r="J313" s="32"/>
      <c r="K313" s="32"/>
      <c r="L313" s="32"/>
      <c r="M313" s="148"/>
      <c r="N313" s="32"/>
    </row>
    <row r="314" spans="1:14">
      <c r="A314" s="32"/>
      <c r="B314" s="32"/>
      <c r="C314" s="32"/>
      <c r="D314" s="32"/>
      <c r="E314" s="32"/>
      <c r="F314" s="265"/>
      <c r="G314" s="265"/>
      <c r="H314" s="32"/>
      <c r="I314" s="32"/>
      <c r="J314" s="32"/>
      <c r="K314" s="32"/>
      <c r="L314" s="32"/>
      <c r="M314" s="148"/>
      <c r="N314" s="32"/>
    </row>
    <row r="315" spans="1:14">
      <c r="A315" s="32"/>
      <c r="B315" s="32"/>
      <c r="C315" s="32"/>
      <c r="D315" s="32"/>
      <c r="E315" s="32"/>
      <c r="F315" s="265"/>
      <c r="G315" s="265"/>
      <c r="H315" s="32"/>
      <c r="I315" s="32"/>
      <c r="J315" s="32"/>
      <c r="K315" s="32"/>
      <c r="L315" s="32"/>
      <c r="M315" s="148"/>
      <c r="N315" s="32"/>
    </row>
    <row r="316" spans="1:14">
      <c r="A316" s="32"/>
      <c r="B316" s="32"/>
      <c r="C316" s="32"/>
      <c r="D316" s="32"/>
      <c r="E316" s="32"/>
      <c r="F316" s="265"/>
      <c r="G316" s="265"/>
      <c r="H316" s="32"/>
      <c r="I316" s="32"/>
      <c r="J316" s="32"/>
      <c r="K316" s="32"/>
      <c r="L316" s="32"/>
      <c r="M316" s="148"/>
      <c r="N316" s="32"/>
    </row>
    <row r="317" spans="1:14">
      <c r="A317" s="32"/>
      <c r="B317" s="32"/>
      <c r="C317" s="32"/>
      <c r="D317" s="32"/>
      <c r="E317" s="32"/>
      <c r="F317" s="265"/>
      <c r="G317" s="265"/>
      <c r="H317" s="32"/>
      <c r="I317" s="32"/>
      <c r="J317" s="32"/>
      <c r="K317" s="32"/>
      <c r="L317" s="32"/>
      <c r="M317" s="148"/>
      <c r="N317" s="32"/>
    </row>
    <row r="318" spans="1:14">
      <c r="A318" s="32"/>
      <c r="B318" s="32"/>
      <c r="C318" s="32"/>
      <c r="D318" s="32"/>
      <c r="E318" s="32"/>
      <c r="F318" s="265"/>
      <c r="G318" s="265"/>
      <c r="H318" s="32"/>
      <c r="I318" s="32"/>
      <c r="J318" s="32"/>
      <c r="K318" s="32"/>
      <c r="L318" s="32"/>
      <c r="M318" s="148"/>
      <c r="N318" s="32"/>
    </row>
    <row r="319" spans="1:14">
      <c r="A319" s="32"/>
      <c r="B319" s="32"/>
      <c r="C319" s="32"/>
      <c r="D319" s="32"/>
      <c r="E319" s="32"/>
      <c r="F319" s="265"/>
      <c r="G319" s="265"/>
      <c r="H319" s="32"/>
      <c r="I319" s="32"/>
      <c r="J319" s="32"/>
      <c r="K319" s="32"/>
      <c r="L319" s="32"/>
      <c r="M319" s="148"/>
      <c r="N319" s="32"/>
    </row>
    <row r="320" spans="1:14">
      <c r="A320" s="32"/>
      <c r="B320" s="32"/>
      <c r="C320" s="32"/>
      <c r="D320" s="32"/>
      <c r="E320" s="32"/>
      <c r="F320" s="265"/>
      <c r="G320" s="265"/>
      <c r="H320" s="32"/>
      <c r="I320" s="32"/>
      <c r="J320" s="32"/>
      <c r="K320" s="32"/>
      <c r="L320" s="32"/>
      <c r="M320" s="148"/>
      <c r="N320" s="32"/>
    </row>
    <row r="321" spans="1:14">
      <c r="A321" s="32"/>
      <c r="B321" s="32"/>
      <c r="C321" s="32"/>
      <c r="D321" s="32"/>
      <c r="E321" s="32"/>
      <c r="F321" s="265"/>
      <c r="G321" s="265"/>
      <c r="H321" s="32"/>
      <c r="I321" s="32"/>
      <c r="J321" s="32"/>
      <c r="K321" s="32"/>
      <c r="L321" s="32"/>
      <c r="M321" s="148"/>
      <c r="N321" s="32"/>
    </row>
    <row r="322" spans="1:14">
      <c r="A322" s="32"/>
      <c r="B322" s="32"/>
      <c r="C322" s="32"/>
      <c r="D322" s="32"/>
      <c r="E322" s="32"/>
      <c r="F322" s="265"/>
      <c r="G322" s="265"/>
      <c r="H322" s="32"/>
      <c r="I322" s="32"/>
      <c r="J322" s="32"/>
      <c r="K322" s="32"/>
      <c r="L322" s="32"/>
      <c r="M322" s="148"/>
      <c r="N322" s="32"/>
    </row>
    <row r="323" spans="1:14">
      <c r="A323" s="32"/>
      <c r="B323" s="32"/>
      <c r="C323" s="32"/>
      <c r="D323" s="32"/>
      <c r="E323" s="32"/>
      <c r="F323" s="265"/>
      <c r="G323" s="265"/>
      <c r="H323" s="32"/>
      <c r="I323" s="32"/>
      <c r="J323" s="32"/>
      <c r="K323" s="32"/>
      <c r="L323" s="32"/>
      <c r="M323" s="148"/>
      <c r="N323" s="32"/>
    </row>
    <row r="324" spans="1:14">
      <c r="A324" s="32"/>
      <c r="B324" s="32"/>
      <c r="C324" s="32"/>
      <c r="D324" s="32"/>
      <c r="E324" s="32"/>
      <c r="F324" s="265"/>
      <c r="G324" s="265"/>
      <c r="H324" s="32"/>
      <c r="I324" s="32"/>
      <c r="J324" s="32"/>
      <c r="K324" s="32"/>
      <c r="L324" s="32"/>
      <c r="M324" s="148"/>
      <c r="N324" s="32"/>
    </row>
    <row r="325" spans="1:14">
      <c r="A325" s="32"/>
      <c r="B325" s="32"/>
      <c r="C325" s="32"/>
      <c r="D325" s="32"/>
      <c r="E325" s="32"/>
      <c r="F325" s="265"/>
      <c r="G325" s="265"/>
      <c r="H325" s="32"/>
      <c r="I325" s="32"/>
      <c r="J325" s="32"/>
      <c r="K325" s="32"/>
      <c r="L325" s="32"/>
      <c r="M325" s="148"/>
      <c r="N325" s="32"/>
    </row>
    <row r="326" spans="1:14">
      <c r="A326" s="32"/>
      <c r="B326" s="32"/>
      <c r="C326" s="32"/>
      <c r="D326" s="32"/>
      <c r="E326" s="32"/>
      <c r="F326" s="265"/>
      <c r="G326" s="265"/>
      <c r="H326" s="32"/>
      <c r="I326" s="32"/>
      <c r="J326" s="32"/>
      <c r="K326" s="32"/>
      <c r="L326" s="32"/>
      <c r="M326" s="148"/>
      <c r="N326" s="32"/>
    </row>
    <row r="327" spans="1:14">
      <c r="A327" s="32"/>
      <c r="B327" s="32"/>
      <c r="C327" s="32"/>
      <c r="D327" s="32"/>
      <c r="E327" s="32"/>
      <c r="F327" s="265"/>
      <c r="G327" s="265"/>
      <c r="H327" s="32"/>
      <c r="I327" s="32"/>
      <c r="J327" s="32"/>
      <c r="K327" s="32"/>
      <c r="L327" s="32"/>
      <c r="M327" s="148"/>
      <c r="N327" s="32"/>
    </row>
    <row r="328" spans="1:14">
      <c r="A328" s="32"/>
      <c r="B328" s="32"/>
      <c r="C328" s="32"/>
      <c r="D328" s="32"/>
      <c r="E328" s="32"/>
      <c r="F328" s="265"/>
      <c r="G328" s="265"/>
      <c r="H328" s="32"/>
      <c r="I328" s="32"/>
      <c r="J328" s="32"/>
      <c r="K328" s="32"/>
      <c r="L328" s="32"/>
      <c r="M328" s="148"/>
      <c r="N328" s="32"/>
    </row>
    <row r="329" spans="1:14">
      <c r="A329" s="32"/>
      <c r="B329" s="32"/>
      <c r="C329" s="32"/>
      <c r="D329" s="32"/>
      <c r="E329" s="32"/>
      <c r="F329" s="265"/>
      <c r="G329" s="265"/>
      <c r="H329" s="32"/>
      <c r="I329" s="32"/>
      <c r="J329" s="32"/>
      <c r="K329" s="32"/>
      <c r="L329" s="32"/>
      <c r="M329" s="148"/>
      <c r="N329" s="32"/>
    </row>
    <row r="330" spans="1:14">
      <c r="A330" s="32"/>
      <c r="B330" s="32"/>
      <c r="C330" s="32"/>
      <c r="D330" s="32"/>
      <c r="E330" s="32"/>
      <c r="F330" s="265"/>
      <c r="G330" s="265"/>
      <c r="H330" s="32"/>
      <c r="I330" s="32"/>
      <c r="J330" s="32"/>
      <c r="K330" s="32"/>
      <c r="L330" s="32"/>
      <c r="M330" s="148"/>
      <c r="N330" s="32"/>
    </row>
  </sheetData>
  <mergeCells count="1">
    <mergeCell ref="N4:O4"/>
  </mergeCells>
  <conditionalFormatting sqref="U50:U51 U119">
    <cfRule type="cellIs" dxfId="61" priority="8" stopIfTrue="1" operator="lessThan">
      <formula>0</formula>
    </cfRule>
  </conditionalFormatting>
  <conditionalFormatting sqref="U96">
    <cfRule type="cellIs" dxfId="60" priority="9" stopIfTrue="1" operator="greaterThan">
      <formula>0</formula>
    </cfRule>
  </conditionalFormatting>
  <conditionalFormatting sqref="U73">
    <cfRule type="cellIs" dxfId="59" priority="10" stopIfTrue="1" operator="greaterThan">
      <formula>0</formula>
    </cfRule>
    <cfRule type="cellIs" dxfId="58" priority="11" stopIfTrue="1" operator="lessThan">
      <formula>0</formula>
    </cfRule>
  </conditionalFormatting>
  <conditionalFormatting sqref="U96">
    <cfRule type="cellIs" dxfId="57" priority="7" operator="lessThan">
      <formula>0</formula>
    </cfRule>
  </conditionalFormatting>
  <conditionalFormatting sqref="I18:I20 I10:I16">
    <cfRule type="cellIs" dxfId="56" priority="5" operator="lessThan">
      <formula>0</formula>
    </cfRule>
    <cfRule type="cellIs" dxfId="55" priority="6" operator="greaterThan">
      <formula>0</formula>
    </cfRule>
  </conditionalFormatting>
  <conditionalFormatting sqref="N18:N20 N10:N16">
    <cfRule type="cellIs" dxfId="54" priority="3" operator="lessThan">
      <formula>0</formula>
    </cfRule>
    <cfRule type="cellIs" dxfId="53" priority="4" operator="greaterThan">
      <formula>0</formula>
    </cfRule>
  </conditionalFormatting>
  <conditionalFormatting sqref="L18:L20 L10:L16">
    <cfRule type="cellIs" dxfId="52" priority="1" operator="lessThan">
      <formula>0</formula>
    </cfRule>
    <cfRule type="cellIs" dxfId="5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ED127-E517-4E93-89B5-E079A16AC69D}">
  <dimension ref="A1"/>
  <sheetViews>
    <sheetView workbookViewId="0">
      <selection activeCell="A7" sqref="A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748"/>
  <sheetViews>
    <sheetView topLeftCell="A4" zoomScale="89" zoomScaleNormal="89" workbookViewId="0">
      <selection activeCell="P37" sqref="P37"/>
    </sheetView>
  </sheetViews>
  <sheetFormatPr baseColWidth="10" defaultRowHeight="15"/>
  <cols>
    <col min="1" max="1" width="2.1796875" customWidth="1"/>
    <col min="2" max="2" width="5" customWidth="1"/>
    <col min="3" max="3" width="5.36328125" customWidth="1"/>
    <col min="4" max="4" width="9.1796875" customWidth="1"/>
    <col min="5" max="5" width="7.36328125" customWidth="1"/>
    <col min="6" max="7" width="7.1796875" customWidth="1"/>
    <col min="8" max="8" width="6.81640625" customWidth="1"/>
    <col min="9" max="9" width="8.1796875" customWidth="1"/>
    <col min="10" max="10" width="7.1796875" customWidth="1"/>
    <col min="11" max="11" width="8.81640625" style="94" customWidth="1"/>
    <col min="12" max="12" width="8.6328125" style="9" customWidth="1"/>
    <col min="13" max="13" width="6.08984375" customWidth="1"/>
    <col min="14" max="14" width="8.08984375" customWidth="1"/>
    <col min="15" max="15" width="12.1796875" customWidth="1"/>
    <col min="16" max="16" width="9.453125" style="9" customWidth="1"/>
    <col min="17" max="19" width="8" style="9" customWidth="1"/>
    <col min="20" max="20" width="9.453125" style="94" customWidth="1"/>
    <col min="21" max="21" width="10.90625" style="94"/>
    <col min="22" max="22" width="8" style="1" customWidth="1"/>
    <col min="23" max="23" width="10.90625" style="1"/>
    <col min="25" max="25" width="14" customWidth="1"/>
    <col min="26" max="26" width="12.54296875" customWidth="1"/>
    <col min="27" max="27" width="10.90625" customWidth="1"/>
  </cols>
  <sheetData>
    <row r="1" spans="1:27">
      <c r="A1" s="39"/>
      <c r="B1" s="39"/>
      <c r="C1" s="39"/>
      <c r="D1" s="39"/>
      <c r="E1" s="39"/>
      <c r="F1" s="39"/>
      <c r="G1" s="39"/>
      <c r="H1" s="39"/>
      <c r="I1" s="39"/>
      <c r="J1" s="39"/>
      <c r="K1" s="98"/>
      <c r="L1" s="63"/>
      <c r="M1" s="39"/>
      <c r="N1" s="39"/>
      <c r="O1" s="4"/>
      <c r="P1" s="4"/>
      <c r="Q1" s="4"/>
      <c r="R1" s="4"/>
      <c r="S1"/>
      <c r="T1"/>
      <c r="U1"/>
      <c r="V1"/>
      <c r="W1"/>
    </row>
    <row r="2" spans="1:27" s="122" customFormat="1" ht="31.8">
      <c r="A2" s="139"/>
      <c r="B2" s="139" t="s">
        <v>463</v>
      </c>
      <c r="C2" s="139"/>
      <c r="D2" s="139"/>
      <c r="E2" s="139"/>
      <c r="F2" s="139" t="s">
        <v>416</v>
      </c>
      <c r="G2" s="139"/>
      <c r="H2" s="139"/>
      <c r="I2" s="139" t="str">
        <f>+År!B2</f>
        <v>Flådd purke</v>
      </c>
      <c r="J2" s="139"/>
      <c r="K2" s="141"/>
      <c r="L2" s="139"/>
      <c r="M2" s="160"/>
      <c r="N2" s="39"/>
      <c r="O2" s="4"/>
    </row>
    <row r="3" spans="1:27">
      <c r="A3" s="39"/>
      <c r="B3" s="39"/>
      <c r="C3" s="39"/>
      <c r="D3" s="39"/>
      <c r="E3" s="39"/>
      <c r="F3" s="39"/>
      <c r="G3" s="39"/>
      <c r="H3" s="39"/>
      <c r="I3" s="39"/>
      <c r="J3" s="39"/>
      <c r="K3" s="98"/>
      <c r="L3" s="63"/>
      <c r="M3" s="39"/>
      <c r="N3" s="39"/>
      <c r="O3" s="4"/>
      <c r="P3" s="4"/>
      <c r="Q3" s="4"/>
      <c r="R3" s="4"/>
      <c r="S3"/>
      <c r="T3"/>
      <c r="U3"/>
      <c r="V3"/>
      <c r="W3"/>
    </row>
    <row r="4" spans="1:27">
      <c r="A4" s="39"/>
      <c r="B4" s="39"/>
      <c r="C4" s="39"/>
      <c r="D4" s="39"/>
      <c r="E4" s="39"/>
      <c r="F4" s="39"/>
      <c r="G4" s="39"/>
      <c r="H4" s="39"/>
      <c r="I4" s="39"/>
      <c r="J4" s="39"/>
      <c r="K4" s="98"/>
      <c r="L4" s="63"/>
      <c r="M4" s="39"/>
      <c r="N4" s="39"/>
      <c r="O4" s="4"/>
      <c r="P4" s="4"/>
      <c r="Q4" s="4"/>
      <c r="R4" s="4"/>
      <c r="S4"/>
      <c r="T4"/>
      <c r="U4"/>
      <c r="V4"/>
      <c r="W4"/>
    </row>
    <row r="5" spans="1:27" s="131" customFormat="1" ht="19.8">
      <c r="A5" s="152"/>
      <c r="B5" s="152"/>
      <c r="C5" s="136" t="s">
        <v>8</v>
      </c>
      <c r="D5" s="136"/>
      <c r="E5" s="130">
        <f>+År!Q2</f>
        <v>17</v>
      </c>
      <c r="F5" s="152"/>
      <c r="G5" s="152"/>
      <c r="H5" s="136" t="s">
        <v>372</v>
      </c>
      <c r="I5" s="152"/>
      <c r="J5" s="152"/>
      <c r="K5" s="152"/>
      <c r="L5" s="291">
        <f>SUM(E11:E44)</f>
        <v>6499</v>
      </c>
      <c r="M5" s="290"/>
      <c r="N5" s="39"/>
      <c r="O5" s="4"/>
      <c r="P5" s="130"/>
      <c r="Q5" s="130"/>
      <c r="R5" s="130"/>
      <c r="S5" s="130"/>
      <c r="Z5" s="157"/>
    </row>
    <row r="6" spans="1:27" ht="18.75" customHeight="1">
      <c r="A6" s="45"/>
      <c r="B6" s="45"/>
      <c r="C6" s="39"/>
      <c r="D6" s="57"/>
      <c r="E6" s="39"/>
      <c r="F6" s="39"/>
      <c r="G6" s="57"/>
      <c r="H6" s="68"/>
      <c r="I6" s="54"/>
      <c r="J6" s="39"/>
      <c r="K6" s="142"/>
      <c r="L6" s="63"/>
      <c r="M6" s="39"/>
      <c r="N6" s="39"/>
      <c r="O6" s="4"/>
      <c r="P6" s="4"/>
      <c r="Q6" s="4"/>
      <c r="R6" s="4"/>
      <c r="S6"/>
      <c r="T6"/>
      <c r="U6"/>
      <c r="V6"/>
      <c r="W6"/>
      <c r="Y6" s="2"/>
      <c r="Z6" s="5"/>
      <c r="AA6" s="5"/>
    </row>
    <row r="7" spans="1:27" ht="18.75" customHeight="1">
      <c r="A7" s="45"/>
      <c r="B7" s="45"/>
      <c r="C7" s="39"/>
      <c r="D7" s="57"/>
      <c r="E7" s="39"/>
      <c r="F7" s="39"/>
      <c r="G7" s="57"/>
      <c r="H7" s="68"/>
      <c r="I7" s="54"/>
      <c r="J7" s="39"/>
      <c r="K7" s="142"/>
      <c r="L7" s="81" t="s">
        <v>3</v>
      </c>
      <c r="M7" s="39"/>
      <c r="N7" s="39"/>
      <c r="O7" s="4"/>
      <c r="P7" s="4"/>
      <c r="Q7" s="4"/>
      <c r="R7" s="4"/>
      <c r="S7"/>
      <c r="T7"/>
      <c r="U7"/>
      <c r="V7"/>
      <c r="W7"/>
      <c r="Y7" s="2"/>
      <c r="Z7" s="5"/>
      <c r="AA7" s="5"/>
    </row>
    <row r="8" spans="1:27" ht="18" customHeight="1">
      <c r="A8" s="39"/>
      <c r="B8" s="39"/>
      <c r="C8" s="39"/>
      <c r="D8" s="34" t="s">
        <v>3</v>
      </c>
      <c r="E8" s="39"/>
      <c r="F8" s="71" t="s">
        <v>3</v>
      </c>
      <c r="G8" s="57"/>
      <c r="H8" s="68"/>
      <c r="I8" s="93" t="s">
        <v>18</v>
      </c>
      <c r="J8" s="93" t="s">
        <v>395</v>
      </c>
      <c r="K8" s="93" t="s">
        <v>421</v>
      </c>
      <c r="L8" s="71" t="s">
        <v>11</v>
      </c>
      <c r="M8" s="39"/>
      <c r="N8" s="39"/>
      <c r="O8" s="4"/>
      <c r="P8" s="4"/>
      <c r="Q8" s="4"/>
      <c r="R8" s="4"/>
      <c r="S8"/>
      <c r="T8"/>
      <c r="U8"/>
      <c r="V8"/>
      <c r="W8"/>
    </row>
    <row r="9" spans="1:27" ht="15.6">
      <c r="A9" s="39"/>
      <c r="B9" s="39"/>
      <c r="C9" s="45" t="s">
        <v>464</v>
      </c>
      <c r="D9" s="34" t="s">
        <v>440</v>
      </c>
      <c r="E9" s="71" t="s">
        <v>3</v>
      </c>
      <c r="F9" s="71" t="s">
        <v>401</v>
      </c>
      <c r="G9" s="77" t="s">
        <v>3</v>
      </c>
      <c r="H9" s="77" t="s">
        <v>1</v>
      </c>
      <c r="I9" s="93" t="s">
        <v>399</v>
      </c>
      <c r="J9" s="93" t="s">
        <v>399</v>
      </c>
      <c r="K9" s="93" t="s">
        <v>422</v>
      </c>
      <c r="L9" s="71" t="s">
        <v>447</v>
      </c>
      <c r="M9" s="39"/>
      <c r="N9" s="39"/>
      <c r="O9" s="52"/>
      <c r="P9" s="52"/>
      <c r="Q9" s="1"/>
      <c r="R9" s="5"/>
      <c r="S9"/>
      <c r="T9"/>
      <c r="U9"/>
      <c r="V9"/>
      <c r="W9"/>
    </row>
    <row r="10" spans="1:27" ht="15.6">
      <c r="A10" s="39"/>
      <c r="B10" s="45" t="s">
        <v>63</v>
      </c>
      <c r="C10" s="45" t="s">
        <v>363</v>
      </c>
      <c r="D10" s="34" t="s">
        <v>419</v>
      </c>
      <c r="E10" s="71" t="s">
        <v>11</v>
      </c>
      <c r="F10" s="71" t="s">
        <v>394</v>
      </c>
      <c r="G10" s="77" t="s">
        <v>363</v>
      </c>
      <c r="H10" s="77" t="s">
        <v>363</v>
      </c>
      <c r="I10" s="93" t="s">
        <v>396</v>
      </c>
      <c r="J10" s="93" t="s">
        <v>396</v>
      </c>
      <c r="K10" s="93" t="s">
        <v>394</v>
      </c>
      <c r="L10" s="71" t="s">
        <v>454</v>
      </c>
      <c r="M10" s="39"/>
      <c r="N10" s="39"/>
      <c r="O10" s="52"/>
      <c r="P10" s="52"/>
      <c r="Q10" s="1"/>
      <c r="R10" s="5"/>
      <c r="S10"/>
      <c r="T10"/>
      <c r="U10"/>
      <c r="V10"/>
      <c r="W10"/>
    </row>
    <row r="11" spans="1:27" ht="15.6">
      <c r="A11" s="39"/>
      <c r="B11" s="47">
        <f>+'Ark1'!C2892</f>
        <v>2024</v>
      </c>
      <c r="C11" s="47">
        <f>+'Ark1'!M2892</f>
        <v>0</v>
      </c>
      <c r="D11" s="47">
        <f>+'Ark1'!Q2892</f>
        <v>10</v>
      </c>
      <c r="E11" s="64">
        <f>+'Ark1'!R2892</f>
        <v>12</v>
      </c>
      <c r="F11" s="64">
        <f>+'Ark1'!S2892</f>
        <v>0</v>
      </c>
      <c r="G11" s="99">
        <f>+'Ark1'!T2892</f>
        <v>0.18464379135251577</v>
      </c>
      <c r="H11" s="99">
        <f>+'Ark1'!U2892</f>
        <v>0</v>
      </c>
      <c r="I11" s="99">
        <f>+'Ark1'!Y2892</f>
        <v>0</v>
      </c>
      <c r="J11" s="99">
        <f>+'Ark1'!AA2892</f>
        <v>0</v>
      </c>
      <c r="K11" s="99" t="e">
        <f>+I11/C11</f>
        <v>#DIV/0!</v>
      </c>
      <c r="L11" s="64">
        <f>+E11/D11</f>
        <v>1.2</v>
      </c>
      <c r="M11" s="39"/>
      <c r="N11" s="39"/>
      <c r="O11" s="52"/>
      <c r="P11" s="52"/>
      <c r="Q11" s="1"/>
      <c r="R11" s="5"/>
      <c r="S11"/>
      <c r="T11"/>
      <c r="U11"/>
      <c r="V11"/>
      <c r="W11"/>
    </row>
    <row r="12" spans="1:27" ht="15.6">
      <c r="A12" s="39"/>
      <c r="B12" s="47">
        <f>+'Ark1'!C2893</f>
        <v>2024</v>
      </c>
      <c r="C12" s="47">
        <f>+'Ark1'!M2893</f>
        <v>35</v>
      </c>
      <c r="D12" s="47">
        <f>+'Ark1'!Q2893</f>
        <v>0</v>
      </c>
      <c r="E12" s="64">
        <f>+'Ark1'!R2893</f>
        <v>0</v>
      </c>
      <c r="F12" s="64">
        <f>+'Ark1'!S2893</f>
        <v>0</v>
      </c>
      <c r="G12" s="99">
        <f>+'Ark1'!T2893</f>
        <v>0</v>
      </c>
      <c r="H12" s="99">
        <f>+'Ark1'!U2893</f>
        <v>0</v>
      </c>
      <c r="I12" s="99">
        <f>+'Ark1'!Y2893</f>
        <v>0</v>
      </c>
      <c r="J12" s="99">
        <f>+'Ark1'!AA2893</f>
        <v>0</v>
      </c>
      <c r="K12" s="99">
        <f t="shared" ref="K12:K45" si="0">+I12/C12</f>
        <v>0</v>
      </c>
      <c r="L12" s="64" t="e">
        <f t="shared" ref="L12:L47" si="1">+E12/D12</f>
        <v>#DIV/0!</v>
      </c>
      <c r="M12" s="39"/>
      <c r="N12" s="39"/>
      <c r="O12" s="52"/>
      <c r="P12" s="52"/>
      <c r="Q12" s="1"/>
      <c r="R12" s="5"/>
      <c r="S12"/>
      <c r="T12"/>
      <c r="U12"/>
      <c r="V12"/>
      <c r="W12"/>
    </row>
    <row r="13" spans="1:27" ht="15.6">
      <c r="A13" s="39"/>
      <c r="B13" s="47">
        <f>+'Ark1'!C2894</f>
        <v>2024</v>
      </c>
      <c r="C13" s="47">
        <f>+'Ark1'!M2894</f>
        <v>36</v>
      </c>
      <c r="D13" s="47">
        <f>+'Ark1'!Q2894</f>
        <v>0</v>
      </c>
      <c r="E13" s="64">
        <f>+'Ark1'!R2894</f>
        <v>0</v>
      </c>
      <c r="F13" s="64">
        <f>+'Ark1'!S2894</f>
        <v>0</v>
      </c>
      <c r="G13" s="99">
        <f>+'Ark1'!T2894</f>
        <v>0</v>
      </c>
      <c r="H13" s="99">
        <f>+'Ark1'!U2894</f>
        <v>0</v>
      </c>
      <c r="I13" s="99">
        <f>+'Ark1'!Y2894</f>
        <v>0</v>
      </c>
      <c r="J13" s="99">
        <f>+'Ark1'!AA2894</f>
        <v>0</v>
      </c>
      <c r="K13" s="99">
        <f t="shared" si="0"/>
        <v>0</v>
      </c>
      <c r="L13" s="64" t="e">
        <f t="shared" si="1"/>
        <v>#DIV/0!</v>
      </c>
      <c r="M13" s="39"/>
      <c r="N13" s="39"/>
      <c r="O13" s="52"/>
      <c r="P13" s="52"/>
      <c r="Q13" s="1"/>
      <c r="R13" s="5"/>
      <c r="S13"/>
      <c r="T13"/>
      <c r="U13"/>
      <c r="V13"/>
      <c r="W13"/>
    </row>
    <row r="14" spans="1:27" ht="15.6">
      <c r="A14" s="39"/>
      <c r="B14" s="47">
        <f>+'Ark1'!C2895</f>
        <v>2024</v>
      </c>
      <c r="C14" s="47">
        <f>+'Ark1'!M2895</f>
        <v>37</v>
      </c>
      <c r="D14" s="47">
        <f>+'Ark1'!Q2895</f>
        <v>0</v>
      </c>
      <c r="E14" s="64">
        <f>+'Ark1'!R2895</f>
        <v>0</v>
      </c>
      <c r="F14" s="64">
        <f>+'Ark1'!S2895</f>
        <v>0</v>
      </c>
      <c r="G14" s="99">
        <f>+'Ark1'!T2895</f>
        <v>0</v>
      </c>
      <c r="H14" s="99">
        <f>+'Ark1'!U2895</f>
        <v>0</v>
      </c>
      <c r="I14" s="99">
        <f>+'Ark1'!Y2895</f>
        <v>0</v>
      </c>
      <c r="J14" s="99">
        <f>+'Ark1'!AA2895</f>
        <v>0</v>
      </c>
      <c r="K14" s="99">
        <f t="shared" si="0"/>
        <v>0</v>
      </c>
      <c r="L14" s="64" t="e">
        <f t="shared" si="1"/>
        <v>#DIV/0!</v>
      </c>
      <c r="M14" s="39"/>
      <c r="N14" s="39"/>
      <c r="O14" s="52"/>
      <c r="P14" s="52"/>
      <c r="Q14" s="1"/>
      <c r="R14" s="5"/>
      <c r="S14"/>
      <c r="T14" s="2"/>
      <c r="U14" s="2"/>
      <c r="V14" s="2"/>
      <c r="W14"/>
    </row>
    <row r="15" spans="1:27" ht="15.6">
      <c r="A15" s="39"/>
      <c r="B15" s="47">
        <f>+'Ark1'!C2896</f>
        <v>2024</v>
      </c>
      <c r="C15" s="47">
        <f>+'Ark1'!M2896</f>
        <v>38</v>
      </c>
      <c r="D15" s="47">
        <f>+'Ark1'!Q2896</f>
        <v>0</v>
      </c>
      <c r="E15" s="64">
        <f>+'Ark1'!R2896</f>
        <v>0</v>
      </c>
      <c r="F15" s="64">
        <f>+'Ark1'!S2896</f>
        <v>0</v>
      </c>
      <c r="G15" s="99">
        <f>+'Ark1'!T2896</f>
        <v>0</v>
      </c>
      <c r="H15" s="99">
        <f>+'Ark1'!U2896</f>
        <v>0</v>
      </c>
      <c r="I15" s="99">
        <f>+'Ark1'!Y2896</f>
        <v>0</v>
      </c>
      <c r="J15" s="99">
        <f>+'Ark1'!AA2896</f>
        <v>0</v>
      </c>
      <c r="K15" s="99">
        <f t="shared" si="0"/>
        <v>0</v>
      </c>
      <c r="L15" s="64" t="e">
        <f t="shared" si="1"/>
        <v>#DIV/0!</v>
      </c>
      <c r="M15" s="39"/>
      <c r="N15" s="39"/>
      <c r="O15" s="52"/>
      <c r="P15" s="52"/>
      <c r="Q15" s="11"/>
      <c r="R15" s="5"/>
      <c r="S15"/>
      <c r="T15" s="2"/>
      <c r="U15" s="2"/>
      <c r="V15" s="4"/>
      <c r="W15" s="4"/>
      <c r="X15" s="4"/>
    </row>
    <row r="16" spans="1:27" ht="15.6">
      <c r="A16" s="39"/>
      <c r="B16" s="47">
        <f>+'Ark1'!C2897</f>
        <v>2024</v>
      </c>
      <c r="C16" s="47">
        <f>+'Ark1'!M2897</f>
        <v>39</v>
      </c>
      <c r="D16" s="47">
        <f>+'Ark1'!Q2897</f>
        <v>3</v>
      </c>
      <c r="E16" s="64">
        <f>+'Ark1'!R2897</f>
        <v>4</v>
      </c>
      <c r="F16" s="64">
        <f>+'Ark1'!S2897</f>
        <v>4</v>
      </c>
      <c r="G16" s="99">
        <f>+'Ark1'!T2897</f>
        <v>6.154793045083861E-2</v>
      </c>
      <c r="H16" s="99">
        <f>+'Ark1'!U2897</f>
        <v>0.12108867871684656</v>
      </c>
      <c r="I16" s="99">
        <f>+'Ark1'!Y2897</f>
        <v>270.97500000000002</v>
      </c>
      <c r="J16" s="99">
        <f>+'Ark1'!AA2897</f>
        <v>18.409016133405565</v>
      </c>
      <c r="K16" s="99">
        <f t="shared" si="0"/>
        <v>6.9480769230769237</v>
      </c>
      <c r="L16" s="64">
        <f t="shared" si="1"/>
        <v>1.3333333333333333</v>
      </c>
      <c r="M16" s="39"/>
      <c r="N16" s="39"/>
      <c r="O16" s="52"/>
      <c r="P16" s="52"/>
      <c r="Q16" s="1"/>
      <c r="R16" s="5"/>
      <c r="S16"/>
      <c r="T16"/>
      <c r="U16"/>
      <c r="V16"/>
      <c r="W16"/>
    </row>
    <row r="17" spans="1:24" ht="15.6">
      <c r="A17" s="39"/>
      <c r="B17" s="47">
        <f>+'Ark1'!C2898</f>
        <v>2024</v>
      </c>
      <c r="C17" s="47">
        <f>+'Ark1'!M2898</f>
        <v>40</v>
      </c>
      <c r="D17" s="47">
        <f>+'Ark1'!Q2898</f>
        <v>2</v>
      </c>
      <c r="E17" s="64">
        <f>+'Ark1'!R2898</f>
        <v>3</v>
      </c>
      <c r="F17" s="64">
        <f>+'Ark1'!S2898</f>
        <v>3</v>
      </c>
      <c r="G17" s="99">
        <f>+'Ark1'!T2898</f>
        <v>4.6160947838128942E-2</v>
      </c>
      <c r="H17" s="99">
        <f>+'Ark1'!U2898</f>
        <v>8.5853537774607011E-2</v>
      </c>
      <c r="I17" s="99">
        <f>+'Ark1'!Y2898</f>
        <v>256.16666666666674</v>
      </c>
      <c r="J17" s="99">
        <f>+'Ark1'!AA2898</f>
        <v>12.26277112057261</v>
      </c>
      <c r="K17" s="99">
        <f t="shared" si="0"/>
        <v>6.4041666666666686</v>
      </c>
      <c r="L17" s="64">
        <f t="shared" si="1"/>
        <v>1.5</v>
      </c>
      <c r="M17" s="39"/>
      <c r="N17" s="39"/>
      <c r="O17" s="52"/>
      <c r="P17" s="52"/>
      <c r="Q17" s="1"/>
      <c r="R17" s="5"/>
      <c r="S17"/>
      <c r="T17"/>
      <c r="U17"/>
      <c r="V17"/>
      <c r="W17"/>
    </row>
    <row r="18" spans="1:24" ht="15.6">
      <c r="A18" s="39"/>
      <c r="B18" s="47">
        <f>+'Ark1'!C2899</f>
        <v>2024</v>
      </c>
      <c r="C18" s="47">
        <f>+'Ark1'!M2899</f>
        <v>41</v>
      </c>
      <c r="D18" s="47">
        <f>+'Ark1'!Q2899</f>
        <v>0</v>
      </c>
      <c r="E18" s="64">
        <f>+'Ark1'!R2899</f>
        <v>0</v>
      </c>
      <c r="F18" s="64">
        <f>+'Ark1'!S2899</f>
        <v>0</v>
      </c>
      <c r="G18" s="99">
        <f>+'Ark1'!T2899</f>
        <v>0</v>
      </c>
      <c r="H18" s="99">
        <f>+'Ark1'!U2899</f>
        <v>0</v>
      </c>
      <c r="I18" s="99">
        <f>+'Ark1'!Y2899</f>
        <v>0</v>
      </c>
      <c r="J18" s="99">
        <f>+'Ark1'!AA2899</f>
        <v>0</v>
      </c>
      <c r="K18" s="99">
        <f t="shared" si="0"/>
        <v>0</v>
      </c>
      <c r="L18" s="64" t="e">
        <f t="shared" si="1"/>
        <v>#DIV/0!</v>
      </c>
      <c r="M18" s="39"/>
      <c r="N18" s="39"/>
      <c r="O18" s="52"/>
      <c r="P18" s="52"/>
      <c r="Q18" s="1"/>
      <c r="R18" s="5"/>
      <c r="S18"/>
      <c r="T18" s="2"/>
      <c r="U18" s="2"/>
      <c r="V18" s="2"/>
      <c r="W18"/>
    </row>
    <row r="19" spans="1:24" ht="15.6">
      <c r="A19" s="39"/>
      <c r="B19" s="47">
        <f>+'Ark1'!C2900</f>
        <v>2024</v>
      </c>
      <c r="C19" s="47">
        <f>+'Ark1'!M2900</f>
        <v>42</v>
      </c>
      <c r="D19" s="47">
        <f>+'Ark1'!Q2900</f>
        <v>3</v>
      </c>
      <c r="E19" s="64">
        <f>+'Ark1'!R2900</f>
        <v>6</v>
      </c>
      <c r="F19" s="64">
        <f>+'Ark1'!S2900</f>
        <v>6</v>
      </c>
      <c r="G19" s="99">
        <f>+'Ark1'!T2900</f>
        <v>9.2321895676257884E-2</v>
      </c>
      <c r="H19" s="99">
        <f>+'Ark1'!U2900</f>
        <v>0.15653607954428025</v>
      </c>
      <c r="I19" s="99">
        <f>+'Ark1'!Y2900</f>
        <v>233.53333333333339</v>
      </c>
      <c r="J19" s="99">
        <f>+'Ark1'!AA2900</f>
        <v>17.423132770990737</v>
      </c>
      <c r="K19" s="99">
        <f t="shared" si="0"/>
        <v>5.5603174603174619</v>
      </c>
      <c r="L19" s="64">
        <f t="shared" si="1"/>
        <v>2</v>
      </c>
      <c r="M19" s="39"/>
      <c r="N19" s="39"/>
      <c r="O19" s="52"/>
      <c r="P19" s="52"/>
      <c r="Q19" s="1"/>
      <c r="R19" s="5"/>
      <c r="S19"/>
      <c r="T19" s="2"/>
      <c r="U19" s="2"/>
      <c r="V19" s="2"/>
      <c r="W19"/>
    </row>
    <row r="20" spans="1:24" ht="15.6">
      <c r="A20" s="39"/>
      <c r="B20" s="47">
        <f>+'Ark1'!C2901</f>
        <v>2024</v>
      </c>
      <c r="C20" s="47">
        <f>+'Ark1'!M2901</f>
        <v>43</v>
      </c>
      <c r="D20" s="47">
        <f>+'Ark1'!Q2901</f>
        <v>3</v>
      </c>
      <c r="E20" s="64">
        <f>+'Ark1'!R2901</f>
        <v>3</v>
      </c>
      <c r="F20" s="64">
        <f>+'Ark1'!S2901</f>
        <v>3</v>
      </c>
      <c r="G20" s="99">
        <f>+'Ark1'!T2901</f>
        <v>4.6160947838128942E-2</v>
      </c>
      <c r="H20" s="99">
        <f>+'Ark1'!U2901</f>
        <v>7.8167495615995508E-2</v>
      </c>
      <c r="I20" s="99">
        <f>+'Ark1'!Y2901</f>
        <v>233.23333333333341</v>
      </c>
      <c r="J20" s="99">
        <f>+'Ark1'!AA2901</f>
        <v>10.808741318437038</v>
      </c>
      <c r="K20" s="99">
        <f t="shared" si="0"/>
        <v>5.4240310077519398</v>
      </c>
      <c r="L20" s="64">
        <f t="shared" si="1"/>
        <v>1</v>
      </c>
      <c r="M20" s="39"/>
      <c r="N20" s="39"/>
      <c r="O20" s="52"/>
      <c r="P20" s="52"/>
      <c r="Q20" s="1"/>
      <c r="R20" s="5"/>
      <c r="S20"/>
      <c r="T20" s="2"/>
      <c r="U20" s="2"/>
      <c r="V20" s="2"/>
      <c r="W20"/>
    </row>
    <row r="21" spans="1:24" ht="15.6">
      <c r="A21" s="39"/>
      <c r="B21" s="47">
        <f>+'Ark1'!C2902</f>
        <v>2024</v>
      </c>
      <c r="C21" s="47">
        <f>+'Ark1'!M2902</f>
        <v>44</v>
      </c>
      <c r="D21" s="47">
        <f>+'Ark1'!Q2902</f>
        <v>1</v>
      </c>
      <c r="E21" s="64">
        <f>+'Ark1'!R2902</f>
        <v>1</v>
      </c>
      <c r="F21" s="64">
        <f>+'Ark1'!S2902</f>
        <v>1</v>
      </c>
      <c r="G21" s="99">
        <f>+'Ark1'!T2902</f>
        <v>1.5386982612709653E-2</v>
      </c>
      <c r="H21" s="99">
        <f>+'Ark1'!U2902</f>
        <v>2.6934662273855249E-2</v>
      </c>
      <c r="I21" s="99">
        <f>+'Ark1'!Y2902</f>
        <v>241.1</v>
      </c>
      <c r="J21" s="99">
        <f>+'Ark1'!AA2902</f>
        <v>0</v>
      </c>
      <c r="K21" s="99">
        <f t="shared" si="0"/>
        <v>5.4795454545454545</v>
      </c>
      <c r="L21" s="64">
        <f t="shared" si="1"/>
        <v>1</v>
      </c>
      <c r="M21" s="39"/>
      <c r="N21" s="39"/>
      <c r="O21" s="52"/>
      <c r="P21" s="52"/>
      <c r="Q21" s="1"/>
      <c r="R21" s="5"/>
      <c r="S21"/>
      <c r="T21" s="2"/>
      <c r="U21" s="2"/>
      <c r="V21" s="2"/>
      <c r="W21"/>
    </row>
    <row r="22" spans="1:24" ht="15.6">
      <c r="A22" s="39"/>
      <c r="B22" s="47">
        <f>+'Ark1'!C2903</f>
        <v>2024</v>
      </c>
      <c r="C22" s="47">
        <f>+'Ark1'!M2903</f>
        <v>45</v>
      </c>
      <c r="D22" s="47">
        <f>+'Ark1'!Q2903</f>
        <v>10</v>
      </c>
      <c r="E22" s="64">
        <f>+'Ark1'!R2903</f>
        <v>15</v>
      </c>
      <c r="F22" s="64">
        <f>+'Ark1'!S2903</f>
        <v>15</v>
      </c>
      <c r="G22" s="99">
        <f>+'Ark1'!T2903</f>
        <v>0.23080473919064473</v>
      </c>
      <c r="H22" s="99">
        <f>+'Ark1'!U2903</f>
        <v>0.37821360069737431</v>
      </c>
      <c r="I22" s="99">
        <f>+'Ark1'!Y2903</f>
        <v>225.7</v>
      </c>
      <c r="J22" s="99">
        <f>+'Ark1'!AA2903</f>
        <v>28.363121595950513</v>
      </c>
      <c r="K22" s="99">
        <f t="shared" si="0"/>
        <v>5.0155555555555553</v>
      </c>
      <c r="L22" s="64">
        <f t="shared" si="1"/>
        <v>1.5</v>
      </c>
      <c r="M22" s="39"/>
      <c r="N22" s="39"/>
      <c r="O22" s="52"/>
      <c r="P22" s="52"/>
      <c r="Q22" s="11"/>
      <c r="R22" s="5"/>
      <c r="S22"/>
      <c r="T22" s="2"/>
      <c r="U22" s="2"/>
      <c r="V22" s="4"/>
      <c r="W22" s="4"/>
      <c r="X22" s="4"/>
    </row>
    <row r="23" spans="1:24" ht="15.6">
      <c r="A23" s="39"/>
      <c r="B23" s="47">
        <f>+'Ark1'!C2904</f>
        <v>2024</v>
      </c>
      <c r="C23" s="47">
        <f>+'Ark1'!M2904</f>
        <v>46</v>
      </c>
      <c r="D23" s="47">
        <f>+'Ark1'!Q2904</f>
        <v>11</v>
      </c>
      <c r="E23" s="64">
        <f>+'Ark1'!R2904</f>
        <v>14</v>
      </c>
      <c r="F23" s="64">
        <f>+'Ark1'!S2904</f>
        <v>14</v>
      </c>
      <c r="G23" s="99">
        <f>+'Ark1'!T2904</f>
        <v>0.21541775657793513</v>
      </c>
      <c r="H23" s="99">
        <f>+'Ark1'!U2904</f>
        <v>0.3296396017066141</v>
      </c>
      <c r="I23" s="99">
        <f>+'Ark1'!Y2904</f>
        <v>210.76428571428576</v>
      </c>
      <c r="J23" s="99">
        <f>+'Ark1'!AA2904</f>
        <v>24.241481777636903</v>
      </c>
      <c r="K23" s="99">
        <f t="shared" si="0"/>
        <v>4.5818322981366473</v>
      </c>
      <c r="L23" s="64">
        <f t="shared" si="1"/>
        <v>1.2727272727272727</v>
      </c>
      <c r="M23" s="39"/>
      <c r="N23" s="39"/>
      <c r="O23" s="52"/>
      <c r="P23" s="52"/>
      <c r="Q23" s="11"/>
      <c r="R23" s="5"/>
      <c r="S23"/>
      <c r="T23" s="1"/>
      <c r="U23" s="1"/>
      <c r="V23" s="9"/>
      <c r="W23" s="9"/>
      <c r="X23" s="9"/>
    </row>
    <row r="24" spans="1:24" ht="15.6">
      <c r="A24" s="39"/>
      <c r="B24" s="47">
        <f>+'Ark1'!C2905</f>
        <v>2024</v>
      </c>
      <c r="C24" s="47">
        <f>+'Ark1'!M2905</f>
        <v>47</v>
      </c>
      <c r="D24" s="47">
        <f>+'Ark1'!Q2905</f>
        <v>12</v>
      </c>
      <c r="E24" s="64">
        <f>+'Ark1'!R2905</f>
        <v>12</v>
      </c>
      <c r="F24" s="64">
        <f>+'Ark1'!S2905</f>
        <v>12</v>
      </c>
      <c r="G24" s="99">
        <f>+'Ark1'!T2905</f>
        <v>0.18464379135251577</v>
      </c>
      <c r="H24" s="99">
        <f>+'Ark1'!U2905</f>
        <v>0.2687992156662094</v>
      </c>
      <c r="I24" s="99">
        <f>+'Ark1'!Y2905</f>
        <v>200.50833333333327</v>
      </c>
      <c r="J24" s="99">
        <f>+'Ark1'!AA2905</f>
        <v>27.756094175674129</v>
      </c>
      <c r="K24" s="99">
        <f t="shared" si="0"/>
        <v>4.2661347517730484</v>
      </c>
      <c r="L24" s="64">
        <f t="shared" si="1"/>
        <v>1</v>
      </c>
      <c r="M24" s="39"/>
      <c r="N24" s="4"/>
      <c r="O24" s="52"/>
      <c r="P24" s="52"/>
      <c r="Q24" s="11"/>
      <c r="R24" s="5"/>
      <c r="S24"/>
      <c r="T24" s="1"/>
      <c r="U24" s="1"/>
      <c r="V24" s="9"/>
      <c r="W24" s="9"/>
      <c r="X24" s="9"/>
    </row>
    <row r="25" spans="1:24" ht="15.6">
      <c r="A25" s="39"/>
      <c r="B25" s="47">
        <f>+'Ark1'!C2906</f>
        <v>2024</v>
      </c>
      <c r="C25" s="47">
        <f>+'Ark1'!M2906</f>
        <v>48</v>
      </c>
      <c r="D25" s="47">
        <f>+'Ark1'!Q2906</f>
        <v>33</v>
      </c>
      <c r="E25" s="64">
        <f>+'Ark1'!R2906</f>
        <v>41</v>
      </c>
      <c r="F25" s="64">
        <f>+'Ark1'!S2906</f>
        <v>41</v>
      </c>
      <c r="G25" s="99">
        <f>+'Ark1'!T2906</f>
        <v>0.63086628712109549</v>
      </c>
      <c r="H25" s="99">
        <f>+'Ark1'!U2906</f>
        <v>0.90874042638095487</v>
      </c>
      <c r="I25" s="99">
        <f>+'Ark1'!Y2906</f>
        <v>198.4</v>
      </c>
      <c r="J25" s="99">
        <f>+'Ark1'!AA2906</f>
        <v>25.887985724618321</v>
      </c>
      <c r="K25" s="99">
        <f t="shared" si="0"/>
        <v>4.1333333333333337</v>
      </c>
      <c r="L25" s="64">
        <f t="shared" si="1"/>
        <v>1.2424242424242424</v>
      </c>
      <c r="M25" s="39"/>
      <c r="N25" s="4"/>
      <c r="O25" s="52"/>
      <c r="P25" s="52"/>
      <c r="Q25" s="11"/>
      <c r="R25" s="5"/>
      <c r="S25"/>
      <c r="T25" s="1"/>
      <c r="U25" s="1"/>
      <c r="V25" s="9"/>
      <c r="W25" s="9"/>
      <c r="X25" s="9"/>
    </row>
    <row r="26" spans="1:24" ht="15.6">
      <c r="A26" s="39"/>
      <c r="B26" s="47">
        <f>+'Ark1'!C2907</f>
        <v>2024</v>
      </c>
      <c r="C26" s="47">
        <f>+'Ark1'!M2907</f>
        <v>49</v>
      </c>
      <c r="D26" s="47">
        <f>+'Ark1'!Q2907</f>
        <v>33</v>
      </c>
      <c r="E26" s="64">
        <f>+'Ark1'!R2907</f>
        <v>43</v>
      </c>
      <c r="F26" s="64">
        <f>+'Ark1'!S2907</f>
        <v>43</v>
      </c>
      <c r="G26" s="99">
        <f>+'Ark1'!T2907</f>
        <v>0.6616402523465148</v>
      </c>
      <c r="H26" s="99">
        <f>+'Ark1'!U2907</f>
        <v>0.90939954918234722</v>
      </c>
      <c r="I26" s="99">
        <f>+'Ark1'!Y2907</f>
        <v>189.30930232558129</v>
      </c>
      <c r="J26" s="99">
        <f>+'Ark1'!AA2907</f>
        <v>28.279327760451405</v>
      </c>
      <c r="K26" s="99">
        <f t="shared" si="0"/>
        <v>3.8634551495016587</v>
      </c>
      <c r="L26" s="64">
        <f t="shared" si="1"/>
        <v>1.303030303030303</v>
      </c>
      <c r="M26" s="39"/>
      <c r="N26" s="4"/>
      <c r="O26" s="52"/>
      <c r="P26" s="52"/>
      <c r="Q26" s="5"/>
      <c r="R26" s="5"/>
      <c r="S26"/>
      <c r="T26" s="1"/>
      <c r="U26" s="1"/>
      <c r="V26" s="9"/>
      <c r="W26" s="9"/>
      <c r="X26" s="9"/>
    </row>
    <row r="27" spans="1:24" ht="15.6">
      <c r="A27" s="39"/>
      <c r="B27" s="47">
        <f>+'Ark1'!C2908</f>
        <v>2024</v>
      </c>
      <c r="C27" s="47">
        <f>+'Ark1'!M2908</f>
        <v>50</v>
      </c>
      <c r="D27" s="47">
        <f>+'Ark1'!Q2908</f>
        <v>11</v>
      </c>
      <c r="E27" s="64">
        <f>+'Ark1'!R2908</f>
        <v>11</v>
      </c>
      <c r="F27" s="64">
        <f>+'Ark1'!S2908</f>
        <v>11</v>
      </c>
      <c r="G27" s="99">
        <f>+'Ark1'!T2908</f>
        <v>0.16925680873980603</v>
      </c>
      <c r="H27" s="99">
        <f>+'Ark1'!U2908</f>
        <v>0.21825901984417664</v>
      </c>
      <c r="I27" s="99">
        <f>+'Ark1'!Y2908</f>
        <v>177.60909090909095</v>
      </c>
      <c r="J27" s="99">
        <f>+'Ark1'!AA2908</f>
        <v>25.804243997150223</v>
      </c>
      <c r="K27" s="99">
        <f t="shared" si="0"/>
        <v>3.5521818181818192</v>
      </c>
      <c r="L27" s="64">
        <f t="shared" si="1"/>
        <v>1</v>
      </c>
      <c r="M27" s="39"/>
      <c r="N27" s="4"/>
      <c r="O27" s="52"/>
      <c r="P27" s="52"/>
      <c r="Q27" s="5"/>
      <c r="R27" s="5"/>
      <c r="S27"/>
      <c r="T27" s="1"/>
      <c r="U27" s="1"/>
      <c r="V27" s="9"/>
      <c r="W27" s="9"/>
      <c r="X27" s="9"/>
    </row>
    <row r="28" spans="1:24" ht="15.6">
      <c r="A28" s="39"/>
      <c r="B28" s="47">
        <f>+'Ark1'!C2909</f>
        <v>2024</v>
      </c>
      <c r="C28" s="47">
        <f>+'Ark1'!M2909</f>
        <v>51</v>
      </c>
      <c r="D28" s="47">
        <f>+'Ark1'!Q2909</f>
        <v>55</v>
      </c>
      <c r="E28" s="64">
        <f>+'Ark1'!R2909</f>
        <v>92</v>
      </c>
      <c r="F28" s="64">
        <f>+'Ark1'!S2909</f>
        <v>92</v>
      </c>
      <c r="G28" s="99">
        <f>+'Ark1'!T2909</f>
        <v>1.4156024003692873</v>
      </c>
      <c r="H28" s="99">
        <f>+'Ark1'!U2909</f>
        <v>1.853140513474536</v>
      </c>
      <c r="I28" s="99">
        <f>+'Ark1'!Y2909</f>
        <v>180.30434782608688</v>
      </c>
      <c r="J28" s="99">
        <f>+'Ark1'!AA2909</f>
        <v>24.633178019843456</v>
      </c>
      <c r="K28" s="99">
        <f t="shared" si="0"/>
        <v>3.5353793691389583</v>
      </c>
      <c r="L28" s="64">
        <f t="shared" si="1"/>
        <v>1.6727272727272726</v>
      </c>
      <c r="M28" s="39"/>
      <c r="N28" s="4"/>
      <c r="O28" s="52"/>
      <c r="P28" s="52"/>
      <c r="Q28" s="5"/>
      <c r="R28" s="5"/>
      <c r="S28"/>
      <c r="T28" s="1"/>
      <c r="U28" s="1"/>
      <c r="V28" s="9"/>
      <c r="W28" s="9"/>
      <c r="X28" s="9"/>
    </row>
    <row r="29" spans="1:24" ht="15.6">
      <c r="A29" s="39"/>
      <c r="B29" s="47">
        <f>+'Ark1'!C2910</f>
        <v>2024</v>
      </c>
      <c r="C29" s="47">
        <f>+'Ark1'!M2910</f>
        <v>52</v>
      </c>
      <c r="D29" s="47">
        <f>+'Ark1'!Q2910</f>
        <v>53</v>
      </c>
      <c r="E29" s="64">
        <f>+'Ark1'!R2910</f>
        <v>81</v>
      </c>
      <c r="F29" s="64">
        <f>+'Ark1'!S2910</f>
        <v>81</v>
      </c>
      <c r="G29" s="99">
        <f>+'Ark1'!T2910</f>
        <v>1.2463455916294817</v>
      </c>
      <c r="H29" s="99">
        <f>+'Ark1'!U2910</f>
        <v>1.5157813548905972</v>
      </c>
      <c r="I29" s="99">
        <f>+'Ark1'!Y2910</f>
        <v>167.50864197530873</v>
      </c>
      <c r="J29" s="99">
        <f>+'Ark1'!AA2910</f>
        <v>28.577411426417896</v>
      </c>
      <c r="K29" s="99">
        <f t="shared" si="0"/>
        <v>3.2213200379867066</v>
      </c>
      <c r="L29" s="64">
        <f t="shared" si="1"/>
        <v>1.5283018867924529</v>
      </c>
      <c r="M29" s="39"/>
      <c r="N29" s="4"/>
      <c r="O29" s="52"/>
      <c r="P29" s="52"/>
      <c r="Q29" s="5"/>
      <c r="R29" s="5"/>
      <c r="S29"/>
      <c r="T29" s="1"/>
      <c r="U29" s="1"/>
      <c r="V29" s="9"/>
      <c r="W29" s="9"/>
      <c r="X29" s="9"/>
    </row>
    <row r="30" spans="1:24" ht="15.6">
      <c r="A30" s="39"/>
      <c r="B30" s="47">
        <f>+'Ark1'!C2911</f>
        <v>2024</v>
      </c>
      <c r="C30" s="47">
        <f>+'Ark1'!M2911</f>
        <v>53</v>
      </c>
      <c r="D30" s="47">
        <f>+'Ark1'!Q2911</f>
        <v>37</v>
      </c>
      <c r="E30" s="64">
        <f>+'Ark1'!R2911</f>
        <v>45</v>
      </c>
      <c r="F30" s="64">
        <f>+'Ark1'!S2911</f>
        <v>45</v>
      </c>
      <c r="G30" s="99">
        <f>+'Ark1'!T2911</f>
        <v>0.69241421757193367</v>
      </c>
      <c r="H30" s="99">
        <f>+'Ark1'!U2911</f>
        <v>0.89727839258046715</v>
      </c>
      <c r="I30" s="99">
        <f>+'Ark1'!Y2911</f>
        <v>178.48444444444445</v>
      </c>
      <c r="J30" s="99">
        <f>+'Ark1'!AA2911</f>
        <v>26.815136318923756</v>
      </c>
      <c r="K30" s="99">
        <f t="shared" si="0"/>
        <v>3.3676310272536689</v>
      </c>
      <c r="L30" s="64">
        <f t="shared" si="1"/>
        <v>1.2162162162162162</v>
      </c>
      <c r="M30" s="39"/>
      <c r="N30" s="4"/>
      <c r="O30" s="52"/>
      <c r="P30" s="52"/>
      <c r="Q30" s="5"/>
      <c r="R30" s="5"/>
      <c r="S30"/>
      <c r="T30" s="1"/>
      <c r="U30" s="1"/>
      <c r="V30" s="9"/>
      <c r="W30" s="9"/>
      <c r="X30" s="9"/>
    </row>
    <row r="31" spans="1:24" ht="15.6">
      <c r="A31" s="39"/>
      <c r="B31" s="47">
        <f>+'Ark1'!C2912</f>
        <v>2024</v>
      </c>
      <c r="C31" s="47">
        <f>+'Ark1'!M2912</f>
        <v>54</v>
      </c>
      <c r="D31" s="47">
        <f>+'Ark1'!Q2912</f>
        <v>108</v>
      </c>
      <c r="E31" s="64">
        <f>+'Ark1'!R2912</f>
        <v>212</v>
      </c>
      <c r="F31" s="64">
        <f>+'Ark1'!S2912</f>
        <v>212</v>
      </c>
      <c r="G31" s="99">
        <f>+'Ark1'!T2912</f>
        <v>3.2620403138944449</v>
      </c>
      <c r="H31" s="99">
        <f>+'Ark1'!U2912</f>
        <v>3.8833281143468561</v>
      </c>
      <c r="I31" s="99">
        <f>+'Ark1'!Y2912</f>
        <v>163.966037735849</v>
      </c>
      <c r="J31" s="99">
        <f>+'Ark1'!AA2912</f>
        <v>26.682629452307861</v>
      </c>
      <c r="K31" s="99">
        <f t="shared" si="0"/>
        <v>3.0364081062194259</v>
      </c>
      <c r="L31" s="64">
        <f t="shared" si="1"/>
        <v>1.962962962962963</v>
      </c>
      <c r="M31" s="39"/>
      <c r="N31" s="4"/>
      <c r="O31" s="52"/>
      <c r="P31" s="52"/>
      <c r="Q31" s="5"/>
      <c r="R31" s="5"/>
      <c r="S31"/>
      <c r="T31" s="1"/>
      <c r="U31" s="1"/>
      <c r="V31" s="9"/>
      <c r="W31" s="9"/>
      <c r="X31" s="9"/>
    </row>
    <row r="32" spans="1:24" ht="15.6">
      <c r="A32" s="39"/>
      <c r="B32" s="47">
        <f>+'Ark1'!C2913</f>
        <v>2024</v>
      </c>
      <c r="C32" s="47">
        <f>+'Ark1'!M2913</f>
        <v>55</v>
      </c>
      <c r="D32" s="47">
        <f>+'Ark1'!Q2913</f>
        <v>104</v>
      </c>
      <c r="E32" s="64">
        <f>+'Ark1'!R2913</f>
        <v>201</v>
      </c>
      <c r="F32" s="64">
        <f>+'Ark1'!S2913</f>
        <v>201</v>
      </c>
      <c r="G32" s="99">
        <f>+'Ark1'!T2913</f>
        <v>3.0927835051546393</v>
      </c>
      <c r="H32" s="99">
        <f>+'Ark1'!U2913</f>
        <v>3.698941303550515</v>
      </c>
      <c r="I32" s="99">
        <f>+'Ark1'!Y2913</f>
        <v>164.72786069651738</v>
      </c>
      <c r="J32" s="99">
        <f>+'Ark1'!AA2913</f>
        <v>23.477009393239776</v>
      </c>
      <c r="K32" s="99">
        <f t="shared" si="0"/>
        <v>2.9950520126639524</v>
      </c>
      <c r="L32" s="64">
        <f t="shared" si="1"/>
        <v>1.9326923076923077</v>
      </c>
      <c r="M32" s="39"/>
      <c r="N32" s="4"/>
      <c r="O32" s="52"/>
      <c r="P32" s="52"/>
      <c r="Q32" s="5"/>
      <c r="R32" s="5"/>
      <c r="S32"/>
      <c r="T32" s="11"/>
      <c r="U32" s="11"/>
      <c r="V32" s="9"/>
      <c r="W32" s="9"/>
      <c r="X32" s="9"/>
    </row>
    <row r="33" spans="1:24" ht="16.5" customHeight="1">
      <c r="A33" s="39"/>
      <c r="B33" s="47">
        <f>+'Ark1'!C2914</f>
        <v>2024</v>
      </c>
      <c r="C33" s="47">
        <f>+'Ark1'!M2914</f>
        <v>56</v>
      </c>
      <c r="D33" s="47">
        <f>+'Ark1'!Q2914</f>
        <v>51</v>
      </c>
      <c r="E33" s="64">
        <f>+'Ark1'!R2914</f>
        <v>99</v>
      </c>
      <c r="F33" s="64">
        <f>+'Ark1'!S2914</f>
        <v>99</v>
      </c>
      <c r="G33" s="99">
        <f>+'Ark1'!T2914</f>
        <v>1.5233112786582557</v>
      </c>
      <c r="H33" s="99">
        <f>+'Ark1'!U2914</f>
        <v>1.7730515073188875</v>
      </c>
      <c r="I33" s="99">
        <f>+'Ark1'!Y2914</f>
        <v>160.31414141414137</v>
      </c>
      <c r="J33" s="99">
        <f>+'Ark1'!AA2914</f>
        <v>26.80833207619003</v>
      </c>
      <c r="K33" s="99">
        <f t="shared" si="0"/>
        <v>2.8627525252525245</v>
      </c>
      <c r="L33" s="64">
        <f t="shared" si="1"/>
        <v>1.9411764705882353</v>
      </c>
      <c r="M33" s="39"/>
      <c r="N33" s="4"/>
      <c r="O33" s="52"/>
      <c r="P33" s="52"/>
      <c r="Q33" s="5"/>
      <c r="R33" s="5"/>
      <c r="S33"/>
      <c r="T33" s="11"/>
      <c r="U33" s="11"/>
      <c r="V33" s="9"/>
      <c r="W33" s="9"/>
      <c r="X33" s="9"/>
    </row>
    <row r="34" spans="1:24" ht="16.5" customHeight="1">
      <c r="A34" s="39"/>
      <c r="B34" s="47">
        <f>+'Ark1'!C2915</f>
        <v>2024</v>
      </c>
      <c r="C34" s="47">
        <f>+'Ark1'!M2915</f>
        <v>57</v>
      </c>
      <c r="D34" s="47">
        <f>+'Ark1'!Q2915</f>
        <v>144</v>
      </c>
      <c r="E34" s="64">
        <f>+'Ark1'!R2915</f>
        <v>635</v>
      </c>
      <c r="F34" s="64">
        <f>+'Ark1'!S2915</f>
        <v>635</v>
      </c>
      <c r="G34" s="99">
        <f>+'Ark1'!T2915</f>
        <v>9.7707339590706237</v>
      </c>
      <c r="H34" s="99">
        <f>+'Ark1'!U2915</f>
        <v>10.575636519916515</v>
      </c>
      <c r="I34" s="99">
        <f>+'Ark1'!Y2915</f>
        <v>149.07968503937005</v>
      </c>
      <c r="J34" s="99">
        <f>+'Ark1'!AA2915</f>
        <v>25.784231521927911</v>
      </c>
      <c r="K34" s="99">
        <f t="shared" si="0"/>
        <v>2.6154330708661413</v>
      </c>
      <c r="L34" s="64">
        <f t="shared" si="1"/>
        <v>4.4097222222222223</v>
      </c>
      <c r="M34" s="39"/>
      <c r="N34" s="4"/>
      <c r="O34" s="51"/>
      <c r="P34" s="51"/>
      <c r="Q34" s="5"/>
      <c r="R34" s="5"/>
      <c r="S34"/>
      <c r="T34" s="11"/>
      <c r="U34" s="11"/>
      <c r="V34" s="9"/>
      <c r="W34" s="9"/>
      <c r="X34" s="9"/>
    </row>
    <row r="35" spans="1:24">
      <c r="A35" s="39"/>
      <c r="B35" s="47">
        <f>+'Ark1'!C2916</f>
        <v>2024</v>
      </c>
      <c r="C35" s="47">
        <f>+'Ark1'!M2916</f>
        <v>58</v>
      </c>
      <c r="D35" s="47">
        <f>+'Ark1'!Q2916</f>
        <v>139</v>
      </c>
      <c r="E35" s="64">
        <f>+'Ark1'!R2916</f>
        <v>608</v>
      </c>
      <c r="F35" s="64">
        <f>+'Ark1'!S2916</f>
        <v>608</v>
      </c>
      <c r="G35" s="99">
        <f>+'Ark1'!T2916</f>
        <v>9.3552854285274645</v>
      </c>
      <c r="H35" s="99">
        <f>+'Ark1'!U2916</f>
        <v>9.7826782751225565</v>
      </c>
      <c r="I35" s="99">
        <f>+'Ark1'!Y2916</f>
        <v>144.02565789473695</v>
      </c>
      <c r="J35" s="99">
        <f>+'Ark1'!AA2916</f>
        <v>26.486034047533952</v>
      </c>
      <c r="K35" s="99">
        <f t="shared" si="0"/>
        <v>2.48320099818512</v>
      </c>
      <c r="L35" s="64">
        <f t="shared" si="1"/>
        <v>4.3741007194244608</v>
      </c>
      <c r="M35" s="39"/>
      <c r="P35"/>
      <c r="Q35"/>
      <c r="R35"/>
      <c r="S35"/>
      <c r="T35" s="11"/>
      <c r="U35" s="11"/>
      <c r="V35" s="9"/>
      <c r="W35" s="9"/>
      <c r="X35" s="9"/>
    </row>
    <row r="36" spans="1:24" ht="17.25" customHeight="1">
      <c r="A36" s="39"/>
      <c r="B36" s="47">
        <f>+'Ark1'!C2917</f>
        <v>2024</v>
      </c>
      <c r="C36" s="47">
        <f>+'Ark1'!M2917</f>
        <v>59</v>
      </c>
      <c r="D36" s="47">
        <f>+'Ark1'!Q2917</f>
        <v>134</v>
      </c>
      <c r="E36" s="64">
        <f>+'Ark1'!R2917</f>
        <v>469</v>
      </c>
      <c r="F36" s="64">
        <f>+'Ark1'!S2917</f>
        <v>469</v>
      </c>
      <c r="G36" s="99">
        <f>+'Ark1'!T2917</f>
        <v>7.2164948453608257</v>
      </c>
      <c r="H36" s="99">
        <f>+'Ark1'!U2917</f>
        <v>7.3084094797052188</v>
      </c>
      <c r="I36" s="99">
        <f>+'Ark1'!Y2917</f>
        <v>139.48763326226015</v>
      </c>
      <c r="J36" s="99">
        <f>+'Ark1'!AA2917</f>
        <v>25.257572415705098</v>
      </c>
      <c r="K36" s="99">
        <f t="shared" si="0"/>
        <v>2.3641971739366126</v>
      </c>
      <c r="L36" s="64">
        <f t="shared" si="1"/>
        <v>3.5</v>
      </c>
      <c r="M36" s="39"/>
      <c r="N36" s="2"/>
      <c r="O36" s="51"/>
      <c r="P36" s="51"/>
      <c r="Q36"/>
      <c r="R36" s="5"/>
      <c r="S36"/>
      <c r="T36" s="11"/>
      <c r="U36" s="11"/>
      <c r="V36" s="9"/>
      <c r="W36" s="9"/>
      <c r="X36" s="9"/>
    </row>
    <row r="37" spans="1:24" ht="15.6">
      <c r="A37" s="39"/>
      <c r="B37" s="47">
        <f>+'Ark1'!C2918</f>
        <v>2024</v>
      </c>
      <c r="C37" s="47">
        <f>+'Ark1'!M2918</f>
        <v>60</v>
      </c>
      <c r="D37" s="47">
        <f>+'Ark1'!Q2918</f>
        <v>162</v>
      </c>
      <c r="E37" s="64">
        <f>+'Ark1'!R2918</f>
        <v>715</v>
      </c>
      <c r="F37" s="64">
        <f>+'Ark1'!S2918</f>
        <v>715</v>
      </c>
      <c r="G37" s="99">
        <f>+'Ark1'!T2918</f>
        <v>11.0016925680874</v>
      </c>
      <c r="H37" s="99">
        <f>+'Ark1'!U2918</f>
        <v>10.932501244792515</v>
      </c>
      <c r="I37" s="99">
        <f>+'Ark1'!Y2918</f>
        <v>136.86713286713291</v>
      </c>
      <c r="J37" s="99">
        <f>+'Ark1'!AA2918</f>
        <v>25.394244092673297</v>
      </c>
      <c r="K37" s="99">
        <f t="shared" si="0"/>
        <v>2.2811188811188816</v>
      </c>
      <c r="L37" s="64">
        <f t="shared" si="1"/>
        <v>4.4135802469135799</v>
      </c>
      <c r="M37" s="39"/>
      <c r="N37" s="2"/>
      <c r="O37" s="51"/>
      <c r="P37" s="51"/>
      <c r="Q37"/>
      <c r="R37"/>
      <c r="S37"/>
      <c r="T37" s="11"/>
      <c r="U37" s="11"/>
      <c r="V37" s="9"/>
      <c r="W37" s="9"/>
      <c r="X37" s="9"/>
    </row>
    <row r="38" spans="1:24">
      <c r="A38" s="39"/>
      <c r="B38" s="47">
        <f>+'Ark1'!C2919</f>
        <v>2024</v>
      </c>
      <c r="C38" s="47">
        <f>+'Ark1'!M2919</f>
        <v>61</v>
      </c>
      <c r="D38" s="47">
        <f>+'Ark1'!Q2919</f>
        <v>168</v>
      </c>
      <c r="E38" s="64">
        <f>+'Ark1'!R2919</f>
        <v>798</v>
      </c>
      <c r="F38" s="64">
        <f>+'Ark1'!S2919</f>
        <v>798</v>
      </c>
      <c r="G38" s="99">
        <f>+'Ark1'!T2919</f>
        <v>12.2788121249423</v>
      </c>
      <c r="H38" s="99">
        <f>+'Ark1'!U2919</f>
        <v>11.726308529127236</v>
      </c>
      <c r="I38" s="99">
        <f>+'Ark1'!Y2919</f>
        <v>131.53583959899731</v>
      </c>
      <c r="J38" s="99">
        <f>+'Ark1'!AA2919</f>
        <v>24.598578085816055</v>
      </c>
      <c r="K38" s="99">
        <f t="shared" si="0"/>
        <v>2.1563252393278249</v>
      </c>
      <c r="L38" s="64">
        <f t="shared" si="1"/>
        <v>4.75</v>
      </c>
      <c r="M38" s="39"/>
      <c r="N38" s="12"/>
      <c r="O38" s="11"/>
      <c r="P38" s="11"/>
      <c r="Q38"/>
      <c r="R38"/>
      <c r="S38"/>
      <c r="T38" s="11"/>
      <c r="U38" s="11"/>
      <c r="V38" s="9"/>
      <c r="W38" s="9"/>
      <c r="X38" s="9"/>
    </row>
    <row r="39" spans="1:24" ht="21">
      <c r="A39" s="39"/>
      <c r="B39" s="47">
        <f>+'Ark1'!C2920</f>
        <v>2024</v>
      </c>
      <c r="C39" s="47">
        <f>+'Ark1'!M2920</f>
        <v>62</v>
      </c>
      <c r="D39" s="47">
        <f>+'Ark1'!Q2920</f>
        <v>116</v>
      </c>
      <c r="E39" s="64">
        <f>+'Ark1'!R2920</f>
        <v>357</v>
      </c>
      <c r="F39" s="64">
        <f>+'Ark1'!S2920</f>
        <v>357</v>
      </c>
      <c r="G39" s="99">
        <f>+'Ark1'!T2920</f>
        <v>5.4931527927373436</v>
      </c>
      <c r="H39" s="99">
        <f>+'Ark1'!U2920</f>
        <v>5.2226209604849156</v>
      </c>
      <c r="I39" s="99">
        <f>+'Ark1'!Y2920</f>
        <v>130.95014005602235</v>
      </c>
      <c r="J39" s="99">
        <f>+'Ark1'!AA2920</f>
        <v>23.10814015530007</v>
      </c>
      <c r="K39" s="99">
        <f t="shared" si="0"/>
        <v>2.1120990331616509</v>
      </c>
      <c r="L39" s="64">
        <f t="shared" si="1"/>
        <v>3.0775862068965516</v>
      </c>
      <c r="M39" s="39"/>
      <c r="N39" s="2"/>
      <c r="O39" s="5"/>
      <c r="P39" s="5"/>
      <c r="Q39"/>
      <c r="R39"/>
      <c r="S39"/>
      <c r="T39" s="50"/>
      <c r="U39" s="50"/>
      <c r="V39" s="9"/>
      <c r="W39" s="9"/>
      <c r="X39" s="9"/>
    </row>
    <row r="40" spans="1:24">
      <c r="A40" s="39"/>
      <c r="B40" s="47">
        <f>+'Ark1'!C2921</f>
        <v>2024</v>
      </c>
      <c r="C40" s="47">
        <f>+'Ark1'!M2921</f>
        <v>63</v>
      </c>
      <c r="D40" s="47">
        <f>+'Ark1'!Q2921</f>
        <v>137</v>
      </c>
      <c r="E40" s="64">
        <f>+'Ark1'!R2921</f>
        <v>584</v>
      </c>
      <c r="F40" s="64">
        <f>+'Ark1'!S2921</f>
        <v>584</v>
      </c>
      <c r="G40" s="99">
        <f>+'Ark1'!T2921</f>
        <v>8.9859978458224301</v>
      </c>
      <c r="H40" s="99">
        <f>+'Ark1'!U2921</f>
        <v>8.5201006201228484</v>
      </c>
      <c r="I40" s="99">
        <f>+'Ark1'!Y2921</f>
        <v>130.59229452054797</v>
      </c>
      <c r="J40" s="99">
        <f>+'Ark1'!AA2921</f>
        <v>23.413650571649718</v>
      </c>
      <c r="K40" s="99">
        <f t="shared" si="0"/>
        <v>2.0728935638182215</v>
      </c>
      <c r="L40" s="64">
        <f t="shared" si="1"/>
        <v>4.2627737226277373</v>
      </c>
      <c r="M40" s="39"/>
      <c r="N40" s="4"/>
      <c r="O40" s="4"/>
      <c r="P40" s="4"/>
      <c r="Q40" s="4"/>
      <c r="R40" s="4"/>
      <c r="S40"/>
      <c r="T40"/>
      <c r="U40"/>
      <c r="V40"/>
      <c r="W40"/>
    </row>
    <row r="41" spans="1:24" ht="15.6">
      <c r="A41" s="39"/>
      <c r="B41" s="47">
        <f>+'Ark1'!C2922</f>
        <v>2024</v>
      </c>
      <c r="C41" s="47">
        <f>+'Ark1'!M2922</f>
        <v>64</v>
      </c>
      <c r="D41" s="47">
        <f>+'Ark1'!Q2922</f>
        <v>136</v>
      </c>
      <c r="E41" s="64">
        <f>+'Ark1'!R2922</f>
        <v>586</v>
      </c>
      <c r="F41" s="64">
        <f>+'Ark1'!S2922</f>
        <v>586</v>
      </c>
      <c r="G41" s="99">
        <f>+'Ark1'!T2922</f>
        <v>9.0167718110478532</v>
      </c>
      <c r="H41" s="99">
        <f>+'Ark1'!U2922</f>
        <v>8.003851064611796</v>
      </c>
      <c r="I41" s="99">
        <f>+'Ark1'!Y2922</f>
        <v>122.26075085324236</v>
      </c>
      <c r="J41" s="99">
        <f>+'Ark1'!AA2922</f>
        <v>20.498687099788967</v>
      </c>
      <c r="K41" s="99">
        <f t="shared" si="0"/>
        <v>1.9103242320819118</v>
      </c>
      <c r="L41" s="64">
        <f t="shared" si="1"/>
        <v>4.3088235294117645</v>
      </c>
      <c r="M41" s="39"/>
      <c r="N41" s="4"/>
      <c r="O41" s="14"/>
      <c r="P41" s="14"/>
      <c r="Q41" s="1"/>
      <c r="R41" s="18"/>
      <c r="S41"/>
      <c r="T41" s="1"/>
      <c r="U41" s="5"/>
      <c r="V41"/>
      <c r="W41"/>
    </row>
    <row r="42" spans="1:24" ht="15.6">
      <c r="A42" s="39"/>
      <c r="B42" s="47">
        <f>+'Ark1'!C2923</f>
        <v>2024</v>
      </c>
      <c r="C42" s="47">
        <f>+'Ark1'!M2923</f>
        <v>65</v>
      </c>
      <c r="D42" s="47">
        <f>+'Ark1'!Q2923</f>
        <v>131</v>
      </c>
      <c r="E42" s="64">
        <f>+'Ark1'!R2923</f>
        <v>852</v>
      </c>
      <c r="F42" s="64">
        <f>+'Ark1'!S2923</f>
        <v>852</v>
      </c>
      <c r="G42" s="99">
        <f>+'Ark1'!T2923</f>
        <v>13.109709186028622</v>
      </c>
      <c r="H42" s="99">
        <f>+'Ark1'!U2923</f>
        <v>10.824740252551283</v>
      </c>
      <c r="I42" s="99">
        <f>+'Ark1'!Y2923</f>
        <v>113.72699530516437</v>
      </c>
      <c r="J42" s="99">
        <f>+'Ark1'!AA2923</f>
        <v>20.806122110159752</v>
      </c>
      <c r="K42" s="99">
        <f t="shared" si="0"/>
        <v>1.7496460816179134</v>
      </c>
      <c r="L42" s="64">
        <f t="shared" si="1"/>
        <v>6.5038167938931295</v>
      </c>
      <c r="M42" s="39"/>
      <c r="N42" s="4"/>
      <c r="O42" s="14"/>
      <c r="P42" s="14"/>
      <c r="Q42" s="1"/>
      <c r="R42" s="18"/>
      <c r="S42"/>
      <c r="T42"/>
      <c r="U42"/>
      <c r="V42"/>
      <c r="W42"/>
    </row>
    <row r="43" spans="1:24" ht="15.6">
      <c r="A43" s="39"/>
      <c r="B43" s="47">
        <f>+'Ark1'!C2924</f>
        <v>2024</v>
      </c>
      <c r="C43" s="47">
        <f>+'Ark1'!M2924</f>
        <v>66</v>
      </c>
      <c r="D43" s="47">
        <f>+'Ark1'!Q2924</f>
        <v>0</v>
      </c>
      <c r="E43" s="64">
        <f>+'Ark1'!R2924</f>
        <v>0</v>
      </c>
      <c r="F43" s="64">
        <f>+'Ark1'!S2924</f>
        <v>0</v>
      </c>
      <c r="G43" s="99">
        <f>+'Ark1'!T2924</f>
        <v>0</v>
      </c>
      <c r="H43" s="99">
        <f>+'Ark1'!U2924</f>
        <v>0</v>
      </c>
      <c r="I43" s="99">
        <f>+'Ark1'!Y2924</f>
        <v>0</v>
      </c>
      <c r="J43" s="99">
        <f>+'Ark1'!AA2924</f>
        <v>0</v>
      </c>
      <c r="K43" s="99">
        <f t="shared" si="0"/>
        <v>0</v>
      </c>
      <c r="L43" s="64" t="e">
        <f t="shared" si="1"/>
        <v>#DIV/0!</v>
      </c>
      <c r="M43" s="39"/>
      <c r="N43" s="4"/>
      <c r="O43" s="14"/>
      <c r="P43" s="14"/>
      <c r="Q43" s="1"/>
      <c r="R43" s="18"/>
      <c r="S43"/>
      <c r="T43"/>
      <c r="U43"/>
      <c r="V43"/>
      <c r="W43"/>
    </row>
    <row r="44" spans="1:24" ht="15.6">
      <c r="A44" s="39"/>
      <c r="B44" s="47">
        <f>+'Ark1'!C2925</f>
        <v>2024</v>
      </c>
      <c r="C44" s="47">
        <f>+'Ark1'!M2925</f>
        <v>67</v>
      </c>
      <c r="D44" s="47">
        <f>+'Ark1'!Q2925</f>
        <v>0</v>
      </c>
      <c r="E44" s="64">
        <f>+'Ark1'!R2925</f>
        <v>0</v>
      </c>
      <c r="F44" s="64">
        <f>+'Ark1'!S2925</f>
        <v>0</v>
      </c>
      <c r="G44" s="99">
        <f>+'Ark1'!T2925</f>
        <v>0</v>
      </c>
      <c r="H44" s="99">
        <f>+'Ark1'!U2925</f>
        <v>0</v>
      </c>
      <c r="I44" s="99">
        <f>+'Ark1'!Y2925</f>
        <v>0</v>
      </c>
      <c r="J44" s="99">
        <f>+'Ark1'!AA2925</f>
        <v>0</v>
      </c>
      <c r="K44" s="99">
        <f t="shared" si="0"/>
        <v>0</v>
      </c>
      <c r="L44" s="64" t="e">
        <f t="shared" si="1"/>
        <v>#DIV/0!</v>
      </c>
      <c r="M44" s="39"/>
      <c r="N44" s="4"/>
      <c r="O44" s="14"/>
      <c r="P44" s="14"/>
      <c r="Q44" s="1"/>
      <c r="R44" s="18"/>
      <c r="S44"/>
      <c r="T44"/>
      <c r="U44"/>
      <c r="V44"/>
      <c r="W44"/>
    </row>
    <row r="45" spans="1:24" ht="15.6">
      <c r="A45" s="39"/>
      <c r="B45" s="47">
        <f>+'Ark1'!C2926</f>
        <v>2024</v>
      </c>
      <c r="C45" s="47">
        <f>+'Ark1'!M2926</f>
        <v>68</v>
      </c>
      <c r="D45" s="47">
        <f>+'Ark1'!Q2926</f>
        <v>0</v>
      </c>
      <c r="E45" s="64">
        <f>+'Ark1'!R2926</f>
        <v>0</v>
      </c>
      <c r="F45" s="64">
        <f>+'Ark1'!S2926</f>
        <v>0</v>
      </c>
      <c r="G45" s="99">
        <f>+'Ark1'!T2926</f>
        <v>0</v>
      </c>
      <c r="H45" s="99">
        <f>+'Ark1'!U2926</f>
        <v>0</v>
      </c>
      <c r="I45" s="99">
        <f>+'Ark1'!Y2926</f>
        <v>0</v>
      </c>
      <c r="J45" s="99">
        <f>+'Ark1'!AA2926</f>
        <v>0</v>
      </c>
      <c r="K45" s="99">
        <f t="shared" si="0"/>
        <v>0</v>
      </c>
      <c r="L45" s="64" t="e">
        <f t="shared" si="1"/>
        <v>#DIV/0!</v>
      </c>
      <c r="M45" s="39"/>
      <c r="N45" s="4"/>
      <c r="O45" s="14"/>
      <c r="P45" s="14"/>
      <c r="Q45" s="11"/>
      <c r="R45" s="18"/>
      <c r="S45"/>
      <c r="T45"/>
      <c r="U45"/>
      <c r="V45"/>
      <c r="W45"/>
    </row>
    <row r="46" spans="1:24" ht="15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4"/>
      <c r="O46" s="14"/>
      <c r="P46" s="14"/>
      <c r="Q46" s="11"/>
      <c r="R46" s="18"/>
      <c r="S46"/>
      <c r="T46"/>
      <c r="U46"/>
      <c r="V46"/>
      <c r="W46"/>
    </row>
    <row r="47" spans="1:24" ht="15.6">
      <c r="A47" s="39"/>
      <c r="B47">
        <f>+'Ark1'!C2927</f>
        <v>2023</v>
      </c>
      <c r="C47">
        <f>+'Ark1'!M2927</f>
        <v>0</v>
      </c>
      <c r="D47">
        <f>+'Ark1'!Q2927</f>
        <v>14</v>
      </c>
      <c r="E47" s="9">
        <f>+'Ark1'!R2927</f>
        <v>14</v>
      </c>
      <c r="F47" s="9">
        <f>+'Ark1'!S2927</f>
        <v>0</v>
      </c>
      <c r="G47" s="94">
        <f>+'Ark1'!T2927</f>
        <v>0.23708721422523285</v>
      </c>
      <c r="H47" s="94">
        <f>+'Ark1'!U2927</f>
        <v>0</v>
      </c>
      <c r="I47" s="94">
        <f>+'Ark1'!Y2927</f>
        <v>0</v>
      </c>
      <c r="J47" s="94">
        <f>+'Ark1'!AA2927</f>
        <v>0</v>
      </c>
      <c r="K47" s="94" t="e">
        <f>+I47/C47</f>
        <v>#DIV/0!</v>
      </c>
      <c r="L47" s="9">
        <f t="shared" si="1"/>
        <v>1</v>
      </c>
      <c r="M47" s="39"/>
      <c r="N47" s="4"/>
      <c r="O47" s="14"/>
      <c r="P47" s="14"/>
      <c r="Q47" s="11"/>
      <c r="R47" s="18"/>
      <c r="S47"/>
      <c r="T47"/>
      <c r="U47"/>
      <c r="V47"/>
      <c r="W47"/>
    </row>
    <row r="48" spans="1:24" ht="15.6">
      <c r="A48" s="39"/>
      <c r="B48">
        <f>+'Ark1'!C2928</f>
        <v>2023</v>
      </c>
      <c r="C48">
        <f>+'Ark1'!M2928</f>
        <v>35</v>
      </c>
      <c r="D48">
        <f>+'Ark1'!Q2928</f>
        <v>0</v>
      </c>
      <c r="E48" s="9">
        <f>+'Ark1'!R2928</f>
        <v>0</v>
      </c>
      <c r="F48" s="9">
        <f>+'Ark1'!S2928</f>
        <v>0</v>
      </c>
      <c r="G48" s="94">
        <f>+'Ark1'!T2928</f>
        <v>0</v>
      </c>
      <c r="H48" s="94">
        <f>+'Ark1'!U2928</f>
        <v>0</v>
      </c>
      <c r="I48" s="94">
        <f>+'Ark1'!Y2928</f>
        <v>0</v>
      </c>
      <c r="J48" s="94">
        <f>+'Ark1'!AA2928</f>
        <v>0</v>
      </c>
      <c r="K48" s="94">
        <f t="shared" ref="K48:K111" si="2">+I48/C48</f>
        <v>0</v>
      </c>
      <c r="L48" s="9" t="e">
        <f t="shared" ref="L48:L111" si="3">+E48/D48</f>
        <v>#DIV/0!</v>
      </c>
      <c r="M48" s="39"/>
      <c r="N48" s="4"/>
      <c r="O48" s="14"/>
      <c r="P48" s="14"/>
      <c r="Q48" s="11"/>
      <c r="R48" s="18"/>
      <c r="S48"/>
      <c r="T48"/>
      <c r="U48"/>
      <c r="V48"/>
      <c r="W48"/>
    </row>
    <row r="49" spans="1:23" ht="15.6">
      <c r="A49" s="39"/>
      <c r="B49">
        <f>+'Ark1'!C2929</f>
        <v>2023</v>
      </c>
      <c r="C49">
        <f>+'Ark1'!M2929</f>
        <v>36</v>
      </c>
      <c r="D49">
        <f>+'Ark1'!Q2929</f>
        <v>0</v>
      </c>
      <c r="E49" s="9">
        <f>+'Ark1'!R2929</f>
        <v>0</v>
      </c>
      <c r="F49" s="9">
        <f>+'Ark1'!S2929</f>
        <v>0</v>
      </c>
      <c r="G49" s="94">
        <f>+'Ark1'!T2929</f>
        <v>0</v>
      </c>
      <c r="H49" s="94">
        <f>+'Ark1'!U2929</f>
        <v>0</v>
      </c>
      <c r="I49" s="94">
        <f>+'Ark1'!Y2929</f>
        <v>0</v>
      </c>
      <c r="J49" s="94">
        <f>+'Ark1'!AA2929</f>
        <v>0</v>
      </c>
      <c r="K49" s="94">
        <f t="shared" si="2"/>
        <v>0</v>
      </c>
      <c r="L49" s="9" t="e">
        <f t="shared" si="3"/>
        <v>#DIV/0!</v>
      </c>
      <c r="M49" s="39"/>
      <c r="N49" s="4"/>
      <c r="O49" s="14"/>
      <c r="P49" s="14"/>
      <c r="Q49" s="11"/>
      <c r="R49" s="18"/>
      <c r="S49"/>
      <c r="T49"/>
      <c r="U49"/>
      <c r="V49"/>
      <c r="W49"/>
    </row>
    <row r="50" spans="1:23" ht="15.6">
      <c r="A50" s="39"/>
      <c r="B50">
        <f>+'Ark1'!C2930</f>
        <v>2023</v>
      </c>
      <c r="C50">
        <f>+'Ark1'!M2930</f>
        <v>37</v>
      </c>
      <c r="D50">
        <f>+'Ark1'!Q2930</f>
        <v>0</v>
      </c>
      <c r="E50" s="9">
        <f>+'Ark1'!R2930</f>
        <v>0</v>
      </c>
      <c r="F50" s="9">
        <f>+'Ark1'!S2930</f>
        <v>0</v>
      </c>
      <c r="G50" s="94">
        <f>+'Ark1'!T2930</f>
        <v>0</v>
      </c>
      <c r="H50" s="94">
        <f>+'Ark1'!U2930</f>
        <v>0</v>
      </c>
      <c r="I50" s="94">
        <f>+'Ark1'!Y2930</f>
        <v>0</v>
      </c>
      <c r="J50" s="94">
        <f>+'Ark1'!AA2930</f>
        <v>0</v>
      </c>
      <c r="K50" s="94">
        <f t="shared" si="2"/>
        <v>0</v>
      </c>
      <c r="L50" s="9" t="e">
        <f t="shared" si="3"/>
        <v>#DIV/0!</v>
      </c>
      <c r="M50" s="39"/>
      <c r="N50" s="4"/>
      <c r="O50" s="14"/>
      <c r="P50" s="14"/>
      <c r="Q50" s="5"/>
      <c r="R50" s="18"/>
      <c r="S50"/>
      <c r="T50"/>
      <c r="U50"/>
      <c r="V50"/>
      <c r="W50"/>
    </row>
    <row r="51" spans="1:23" ht="15.6">
      <c r="A51" s="39"/>
      <c r="B51">
        <f>+'Ark1'!C2931</f>
        <v>2023</v>
      </c>
      <c r="C51">
        <f>+'Ark1'!M2931</f>
        <v>38</v>
      </c>
      <c r="D51">
        <f>+'Ark1'!Q2931</f>
        <v>0</v>
      </c>
      <c r="E51" s="9">
        <f>+'Ark1'!R2931</f>
        <v>0</v>
      </c>
      <c r="F51" s="9">
        <f>+'Ark1'!S2931</f>
        <v>0</v>
      </c>
      <c r="G51" s="94">
        <f>+'Ark1'!T2931</f>
        <v>0</v>
      </c>
      <c r="H51" s="94">
        <f>+'Ark1'!U2931</f>
        <v>0</v>
      </c>
      <c r="I51" s="94">
        <f>+'Ark1'!Y2931</f>
        <v>0</v>
      </c>
      <c r="J51" s="94">
        <f>+'Ark1'!AA2931</f>
        <v>0</v>
      </c>
      <c r="K51" s="94">
        <f t="shared" si="2"/>
        <v>0</v>
      </c>
      <c r="L51" s="9" t="e">
        <f t="shared" si="3"/>
        <v>#DIV/0!</v>
      </c>
      <c r="M51" s="39"/>
      <c r="N51" s="4"/>
      <c r="O51" s="14"/>
      <c r="P51" s="14"/>
      <c r="Q51" s="5"/>
      <c r="R51" s="18"/>
      <c r="S51"/>
      <c r="T51"/>
      <c r="U51"/>
      <c r="V51"/>
      <c r="W51"/>
    </row>
    <row r="52" spans="1:23" ht="15.6">
      <c r="A52" s="39"/>
      <c r="B52">
        <f>+'Ark1'!C2932</f>
        <v>2023</v>
      </c>
      <c r="C52">
        <f>+'Ark1'!M2932</f>
        <v>39</v>
      </c>
      <c r="D52">
        <f>+'Ark1'!Q2932</f>
        <v>1</v>
      </c>
      <c r="E52" s="9">
        <f>+'Ark1'!R2932</f>
        <v>2</v>
      </c>
      <c r="F52" s="9">
        <f>+'Ark1'!S2932</f>
        <v>2</v>
      </c>
      <c r="G52" s="94">
        <f>+'Ark1'!T2932</f>
        <v>3.3869602032176122E-2</v>
      </c>
      <c r="H52" s="94">
        <f>+'Ark1'!U2932</f>
        <v>6.0155394062677357E-2</v>
      </c>
      <c r="I52" s="94">
        <f>+'Ark1'!Y2932</f>
        <v>244.8</v>
      </c>
      <c r="J52" s="94">
        <f>+'Ark1'!AA2932</f>
        <v>9</v>
      </c>
      <c r="K52" s="94">
        <f t="shared" si="2"/>
        <v>6.2769230769230768</v>
      </c>
      <c r="L52" s="9">
        <f t="shared" si="3"/>
        <v>2</v>
      </c>
      <c r="M52" s="39"/>
      <c r="N52" s="4"/>
      <c r="O52" s="14"/>
      <c r="P52" s="14"/>
      <c r="Q52" s="5"/>
      <c r="R52" s="18"/>
      <c r="S52"/>
      <c r="T52"/>
      <c r="U52"/>
      <c r="V52"/>
      <c r="W52"/>
    </row>
    <row r="53" spans="1:23" ht="15.6">
      <c r="A53" s="39"/>
      <c r="B53">
        <f>+'Ark1'!C2933</f>
        <v>2023</v>
      </c>
      <c r="C53">
        <f>+'Ark1'!M2933</f>
        <v>40</v>
      </c>
      <c r="D53">
        <f>+'Ark1'!Q2933</f>
        <v>1</v>
      </c>
      <c r="E53" s="9">
        <f>+'Ark1'!R2933</f>
        <v>1</v>
      </c>
      <c r="F53" s="9">
        <f>+'Ark1'!S2933</f>
        <v>1</v>
      </c>
      <c r="G53" s="94">
        <f>+'Ark1'!T2933</f>
        <v>1.6934801016088061E-2</v>
      </c>
      <c r="H53" s="94">
        <f>+'Ark1'!U2933</f>
        <v>2.5089320808003905E-2</v>
      </c>
      <c r="I53" s="94">
        <f>+'Ark1'!Y2933</f>
        <v>204.20000000000005</v>
      </c>
      <c r="J53" s="94">
        <f>+'Ark1'!AA2933</f>
        <v>0</v>
      </c>
      <c r="K53" s="94">
        <f t="shared" si="2"/>
        <v>5.1050000000000013</v>
      </c>
      <c r="L53" s="9">
        <f t="shared" si="3"/>
        <v>1</v>
      </c>
      <c r="M53" s="39"/>
      <c r="N53" s="4"/>
      <c r="O53" s="14"/>
      <c r="P53" s="14"/>
      <c r="Q53" s="5"/>
      <c r="R53" s="18"/>
      <c r="S53"/>
      <c r="T53"/>
      <c r="U53"/>
      <c r="V53"/>
      <c r="W53"/>
    </row>
    <row r="54" spans="1:23" ht="15.6">
      <c r="A54" s="39"/>
      <c r="B54">
        <f>+'Ark1'!C2934</f>
        <v>2023</v>
      </c>
      <c r="C54">
        <f>+'Ark1'!M2934</f>
        <v>41</v>
      </c>
      <c r="D54">
        <f>+'Ark1'!Q2934</f>
        <v>0</v>
      </c>
      <c r="E54" s="9">
        <f>+'Ark1'!R2934</f>
        <v>0</v>
      </c>
      <c r="F54" s="9">
        <f>+'Ark1'!S2934</f>
        <v>0</v>
      </c>
      <c r="G54" s="94">
        <f>+'Ark1'!T2934</f>
        <v>0</v>
      </c>
      <c r="H54" s="94">
        <f>+'Ark1'!U2934</f>
        <v>0</v>
      </c>
      <c r="I54" s="94">
        <f>+'Ark1'!Y2934</f>
        <v>0</v>
      </c>
      <c r="J54" s="94">
        <f>+'Ark1'!AA2934</f>
        <v>0</v>
      </c>
      <c r="K54" s="94">
        <f t="shared" si="2"/>
        <v>0</v>
      </c>
      <c r="L54" s="9" t="e">
        <f t="shared" si="3"/>
        <v>#DIV/0!</v>
      </c>
      <c r="M54" s="39"/>
      <c r="N54" s="4"/>
      <c r="O54" s="14"/>
      <c r="P54" s="14"/>
      <c r="Q54" s="5"/>
      <c r="R54" s="18"/>
      <c r="S54"/>
      <c r="T54"/>
      <c r="U54"/>
      <c r="V54"/>
      <c r="W54"/>
    </row>
    <row r="55" spans="1:23" ht="15.6">
      <c r="A55" s="39"/>
      <c r="B55">
        <f>+'Ark1'!C2935</f>
        <v>2023</v>
      </c>
      <c r="C55">
        <f>+'Ark1'!M2935</f>
        <v>42</v>
      </c>
      <c r="D55">
        <f>+'Ark1'!Q2935</f>
        <v>2</v>
      </c>
      <c r="E55" s="9">
        <f>+'Ark1'!R2935</f>
        <v>2</v>
      </c>
      <c r="F55" s="9">
        <f>+'Ark1'!S2935</f>
        <v>2</v>
      </c>
      <c r="G55" s="94">
        <f>+'Ark1'!T2935</f>
        <v>3.3869602032176122E-2</v>
      </c>
      <c r="H55" s="94">
        <f>+'Ark1'!U2935</f>
        <v>4.9478303082189881E-2</v>
      </c>
      <c r="I55" s="94">
        <f>+'Ark1'!Y2935</f>
        <v>201.35000000000005</v>
      </c>
      <c r="J55" s="94">
        <f>+'Ark1'!AA2935</f>
        <v>17.349999999999763</v>
      </c>
      <c r="K55" s="94">
        <f t="shared" si="2"/>
        <v>4.7940476190476202</v>
      </c>
      <c r="L55" s="9">
        <f t="shared" si="3"/>
        <v>1</v>
      </c>
      <c r="M55" s="39"/>
      <c r="N55" s="4"/>
      <c r="O55" s="14"/>
      <c r="P55" s="14"/>
      <c r="Q55" s="5"/>
      <c r="R55" s="18"/>
      <c r="S55"/>
      <c r="T55"/>
      <c r="U55"/>
      <c r="V55"/>
      <c r="W55"/>
    </row>
    <row r="56" spans="1:23" ht="15.6">
      <c r="A56" s="39"/>
      <c r="B56">
        <f>+'Ark1'!C2936</f>
        <v>2023</v>
      </c>
      <c r="C56">
        <f>+'Ark1'!M2936</f>
        <v>43</v>
      </c>
      <c r="D56">
        <f>+'Ark1'!Q2936</f>
        <v>4</v>
      </c>
      <c r="E56" s="9">
        <f>+'Ark1'!R2936</f>
        <v>4</v>
      </c>
      <c r="F56" s="9">
        <f>+'Ark1'!S2936</f>
        <v>4</v>
      </c>
      <c r="G56" s="94">
        <f>+'Ark1'!T2936</f>
        <v>6.7739204064352243E-2</v>
      </c>
      <c r="H56" s="94">
        <f>+'Ark1'!U2936</f>
        <v>0.10447330794831403</v>
      </c>
      <c r="I56" s="94">
        <f>+'Ark1'!Y2936</f>
        <v>212.57499999999999</v>
      </c>
      <c r="J56" s="94">
        <f>+'Ark1'!AA2936</f>
        <v>39.69045067771345</v>
      </c>
      <c r="K56" s="94">
        <f t="shared" si="2"/>
        <v>4.94360465116279</v>
      </c>
      <c r="L56" s="9">
        <f t="shared" si="3"/>
        <v>1</v>
      </c>
      <c r="M56" s="39"/>
      <c r="N56" s="4"/>
      <c r="O56" s="14"/>
      <c r="P56" s="14"/>
      <c r="Q56" s="5"/>
      <c r="R56" s="18"/>
      <c r="S56"/>
      <c r="T56"/>
      <c r="U56"/>
      <c r="V56"/>
      <c r="W56"/>
    </row>
    <row r="57" spans="1:23" ht="15.6">
      <c r="A57" s="39"/>
      <c r="B57">
        <f>+'Ark1'!C2937</f>
        <v>2023</v>
      </c>
      <c r="C57">
        <f>+'Ark1'!M2937</f>
        <v>44</v>
      </c>
      <c r="D57">
        <f>+'Ark1'!Q2937</f>
        <v>2</v>
      </c>
      <c r="E57" s="9">
        <f>+'Ark1'!R2937</f>
        <v>2</v>
      </c>
      <c r="F57" s="9">
        <f>+'Ark1'!S2937</f>
        <v>2</v>
      </c>
      <c r="G57" s="94">
        <f>+'Ark1'!T2937</f>
        <v>3.3869602032176122E-2</v>
      </c>
      <c r="H57" s="94">
        <f>+'Ark1'!U2937</f>
        <v>5.071925381755147E-2</v>
      </c>
      <c r="I57" s="94">
        <f>+'Ark1'!Y2937</f>
        <v>206.4</v>
      </c>
      <c r="J57" s="94">
        <f>+'Ark1'!AA2937</f>
        <v>33.500000000000121</v>
      </c>
      <c r="K57" s="94">
        <f t="shared" si="2"/>
        <v>4.6909090909090914</v>
      </c>
      <c r="L57" s="9">
        <f t="shared" si="3"/>
        <v>1</v>
      </c>
      <c r="M57" s="39"/>
      <c r="N57" s="4"/>
      <c r="O57" s="14"/>
      <c r="P57" s="14"/>
      <c r="Q57" s="5"/>
      <c r="R57" s="18"/>
      <c r="S57"/>
      <c r="T57"/>
      <c r="U57"/>
      <c r="V57"/>
      <c r="W57"/>
    </row>
    <row r="58" spans="1:23" ht="15.6">
      <c r="A58" s="39"/>
      <c r="B58">
        <f>+'Ark1'!C2938</f>
        <v>2023</v>
      </c>
      <c r="C58">
        <f>+'Ark1'!M2938</f>
        <v>45</v>
      </c>
      <c r="D58">
        <f>+'Ark1'!Q2938</f>
        <v>11</v>
      </c>
      <c r="E58" s="9">
        <f>+'Ark1'!R2938</f>
        <v>12</v>
      </c>
      <c r="F58" s="9">
        <f>+'Ark1'!S2938</f>
        <v>12</v>
      </c>
      <c r="G58" s="94">
        <f>+'Ark1'!T2938</f>
        <v>0.20321761219305673</v>
      </c>
      <c r="H58" s="94">
        <f>+'Ark1'!U2938</f>
        <v>0.29737357077185034</v>
      </c>
      <c r="I58" s="94">
        <f>+'Ark1'!Y2938</f>
        <v>201.69166666666672</v>
      </c>
      <c r="J58" s="94">
        <f>+'Ark1'!AA2938</f>
        <v>42.273878032289375</v>
      </c>
      <c r="K58" s="94">
        <f t="shared" si="2"/>
        <v>4.4820370370370384</v>
      </c>
      <c r="L58" s="9">
        <f t="shared" si="3"/>
        <v>1.0909090909090908</v>
      </c>
      <c r="M58" s="39"/>
      <c r="N58" s="4"/>
      <c r="O58" s="18"/>
      <c r="P58" s="18"/>
      <c r="Q58" s="5"/>
      <c r="R58" s="18"/>
      <c r="S58"/>
      <c r="T58"/>
      <c r="U58"/>
      <c r="V58"/>
      <c r="W58"/>
    </row>
    <row r="59" spans="1:23">
      <c r="A59" s="39"/>
      <c r="B59">
        <f>+'Ark1'!C2939</f>
        <v>2023</v>
      </c>
      <c r="C59">
        <f>+'Ark1'!M2939</f>
        <v>46</v>
      </c>
      <c r="D59">
        <f>+'Ark1'!Q2939</f>
        <v>11</v>
      </c>
      <c r="E59" s="9">
        <f>+'Ark1'!R2939</f>
        <v>11</v>
      </c>
      <c r="F59" s="9">
        <f>+'Ark1'!S2939</f>
        <v>11</v>
      </c>
      <c r="G59" s="94">
        <f>+'Ark1'!T2939</f>
        <v>0.18628281117696871</v>
      </c>
      <c r="H59" s="94">
        <f>+'Ark1'!U2939</f>
        <v>0.26335186199743182</v>
      </c>
      <c r="I59" s="94">
        <f>+'Ark1'!Y2939</f>
        <v>194.85454545454547</v>
      </c>
      <c r="J59" s="94">
        <f>+'Ark1'!AA2939</f>
        <v>30.397229647583501</v>
      </c>
      <c r="K59" s="94">
        <f t="shared" si="2"/>
        <v>4.235968379446641</v>
      </c>
      <c r="L59" s="9">
        <f t="shared" si="3"/>
        <v>1</v>
      </c>
      <c r="M59" s="39"/>
      <c r="N59" s="11"/>
      <c r="O59" s="11"/>
      <c r="P59"/>
      <c r="Q59"/>
      <c r="R59"/>
      <c r="S59"/>
      <c r="T59"/>
      <c r="U59"/>
      <c r="V59"/>
      <c r="W59"/>
    </row>
    <row r="60" spans="1:23" ht="15.6">
      <c r="A60" s="39"/>
      <c r="B60">
        <f>+'Ark1'!C2940</f>
        <v>2023</v>
      </c>
      <c r="C60">
        <f>+'Ark1'!M2940</f>
        <v>47</v>
      </c>
      <c r="D60">
        <f>+'Ark1'!Q2940</f>
        <v>7</v>
      </c>
      <c r="E60" s="9">
        <f>+'Ark1'!R2940</f>
        <v>9</v>
      </c>
      <c r="F60" s="9">
        <f>+'Ark1'!S2940</f>
        <v>9</v>
      </c>
      <c r="G60" s="94">
        <f>+'Ark1'!T2940</f>
        <v>0.15241320914479253</v>
      </c>
      <c r="H60" s="94">
        <f>+'Ark1'!U2940</f>
        <v>0.21214114254211328</v>
      </c>
      <c r="I60" s="94">
        <f>+'Ark1'!Y2940</f>
        <v>191.84444444444443</v>
      </c>
      <c r="J60" s="94">
        <f>+'Ark1'!AA2940</f>
        <v>32.894785507436325</v>
      </c>
      <c r="K60" s="94">
        <f t="shared" si="2"/>
        <v>4.0817966903073284</v>
      </c>
      <c r="L60" s="9">
        <f t="shared" si="3"/>
        <v>1.2857142857142858</v>
      </c>
      <c r="M60" s="39"/>
      <c r="N60" s="5"/>
      <c r="O60" s="18"/>
      <c r="P60" s="18"/>
      <c r="Q60"/>
      <c r="R60" s="18"/>
      <c r="S60"/>
      <c r="T60"/>
      <c r="U60"/>
      <c r="V60"/>
      <c r="W60"/>
    </row>
    <row r="61" spans="1:23">
      <c r="A61" s="39"/>
      <c r="B61">
        <f>+'Ark1'!C2941</f>
        <v>2023</v>
      </c>
      <c r="C61">
        <f>+'Ark1'!M2941</f>
        <v>48</v>
      </c>
      <c r="D61">
        <f>+'Ark1'!Q2941</f>
        <v>31</v>
      </c>
      <c r="E61" s="9">
        <f>+'Ark1'!R2941</f>
        <v>41</v>
      </c>
      <c r="F61" s="9">
        <f>+'Ark1'!S2941</f>
        <v>41</v>
      </c>
      <c r="G61" s="94">
        <f>+'Ark1'!T2941</f>
        <v>0.69432684165961045</v>
      </c>
      <c r="H61" s="94">
        <f>+'Ark1'!U2941</f>
        <v>0.95386108306002715</v>
      </c>
      <c r="I61" s="94">
        <f>+'Ark1'!Y2941</f>
        <v>189.35121951219512</v>
      </c>
      <c r="J61" s="94">
        <f>+'Ark1'!AA2941</f>
        <v>28.881820781999028</v>
      </c>
      <c r="K61" s="94">
        <f t="shared" si="2"/>
        <v>3.9448170731707317</v>
      </c>
      <c r="L61" s="9">
        <f t="shared" si="3"/>
        <v>1.3225806451612903</v>
      </c>
      <c r="M61" s="39"/>
      <c r="N61" s="11"/>
      <c r="O61" s="11"/>
      <c r="P61"/>
      <c r="Q61"/>
      <c r="R61"/>
      <c r="S61"/>
      <c r="T61"/>
      <c r="U61"/>
      <c r="V61"/>
      <c r="W61"/>
    </row>
    <row r="62" spans="1:23">
      <c r="A62" s="39"/>
      <c r="B62">
        <f>+'Ark1'!C2942</f>
        <v>2023</v>
      </c>
      <c r="C62">
        <f>+'Ark1'!M2942</f>
        <v>49</v>
      </c>
      <c r="D62">
        <f>+'Ark1'!Q2942</f>
        <v>31</v>
      </c>
      <c r="E62" s="9">
        <f>+'Ark1'!R2942</f>
        <v>42</v>
      </c>
      <c r="F62" s="9">
        <f>+'Ark1'!S2942</f>
        <v>42</v>
      </c>
      <c r="G62" s="94">
        <f>+'Ark1'!T2942</f>
        <v>0.71126164267569836</v>
      </c>
      <c r="H62" s="94">
        <f>+'Ark1'!U2942</f>
        <v>0.96443988091296096</v>
      </c>
      <c r="I62" s="94">
        <f>+'Ark1'!Y2942</f>
        <v>186.89285714285705</v>
      </c>
      <c r="J62" s="94">
        <f>+'Ark1'!AA2942</f>
        <v>28.112447614613124</v>
      </c>
      <c r="K62" s="94">
        <f t="shared" si="2"/>
        <v>3.8141399416909603</v>
      </c>
      <c r="L62" s="9">
        <f t="shared" si="3"/>
        <v>1.3548387096774193</v>
      </c>
      <c r="M62" s="39"/>
      <c r="N62" s="11"/>
      <c r="O62" s="11"/>
      <c r="P62"/>
      <c r="Q62"/>
      <c r="R62"/>
      <c r="S62"/>
      <c r="T62"/>
      <c r="U62"/>
      <c r="V62"/>
      <c r="W62"/>
    </row>
    <row r="63" spans="1:23" ht="15.6">
      <c r="A63" s="39"/>
      <c r="B63">
        <f>+'Ark1'!C2943</f>
        <v>2023</v>
      </c>
      <c r="C63">
        <f>+'Ark1'!M2943</f>
        <v>50</v>
      </c>
      <c r="D63">
        <f>+'Ark1'!Q2943</f>
        <v>11</v>
      </c>
      <c r="E63" s="9">
        <f>+'Ark1'!R2943</f>
        <v>11</v>
      </c>
      <c r="F63" s="9">
        <f>+'Ark1'!S2943</f>
        <v>11</v>
      </c>
      <c r="G63" s="94">
        <f>+'Ark1'!T2943</f>
        <v>0.18628281117696871</v>
      </c>
      <c r="H63" s="94">
        <f>+'Ark1'!U2943</f>
        <v>0.25295736375866035</v>
      </c>
      <c r="I63" s="94">
        <f>+'Ark1'!Y2943</f>
        <v>187.16363636363633</v>
      </c>
      <c r="J63" s="94">
        <f>+'Ark1'!AA2943</f>
        <v>20.417918722501955</v>
      </c>
      <c r="K63" s="94">
        <f t="shared" si="2"/>
        <v>3.7432727272727266</v>
      </c>
      <c r="L63" s="9">
        <f t="shared" si="3"/>
        <v>1</v>
      </c>
      <c r="M63" s="39"/>
      <c r="N63" s="2"/>
      <c r="O63" s="5"/>
      <c r="P63" s="5"/>
      <c r="Q63"/>
      <c r="R63"/>
      <c r="S63"/>
      <c r="T63"/>
      <c r="U63"/>
      <c r="V63"/>
      <c r="W63"/>
    </row>
    <row r="64" spans="1:23">
      <c r="A64" s="39"/>
      <c r="B64">
        <f>+'Ark1'!C2944</f>
        <v>2023</v>
      </c>
      <c r="C64">
        <f>+'Ark1'!M2944</f>
        <v>51</v>
      </c>
      <c r="D64">
        <f>+'Ark1'!Q2944</f>
        <v>74</v>
      </c>
      <c r="E64" s="9">
        <f>+'Ark1'!R2944</f>
        <v>122</v>
      </c>
      <c r="F64" s="9">
        <f>+'Ark1'!S2944</f>
        <v>122</v>
      </c>
      <c r="G64" s="94">
        <f>+'Ark1'!T2944</f>
        <v>2.0660457239627434</v>
      </c>
      <c r="H64" s="94">
        <f>+'Ark1'!U2944</f>
        <v>2.6813627998109317</v>
      </c>
      <c r="I64" s="94">
        <f>+'Ark1'!Y2944</f>
        <v>178.88032786885245</v>
      </c>
      <c r="J64" s="94">
        <f>+'Ark1'!AA2944</f>
        <v>29.665102419035328</v>
      </c>
      <c r="K64" s="94">
        <f t="shared" si="2"/>
        <v>3.5074574091931852</v>
      </c>
      <c r="L64" s="9">
        <f t="shared" si="3"/>
        <v>1.6486486486486487</v>
      </c>
      <c r="M64" s="39"/>
      <c r="N64" s="4"/>
      <c r="O64" s="4"/>
      <c r="P64" s="4"/>
      <c r="Q64" s="4"/>
      <c r="R64" s="4"/>
      <c r="S64"/>
      <c r="T64"/>
      <c r="U64"/>
      <c r="V64"/>
      <c r="W64"/>
    </row>
    <row r="65" spans="1:23" ht="15.6">
      <c r="A65" s="39"/>
      <c r="B65">
        <f>+'Ark1'!C2945</f>
        <v>2023</v>
      </c>
      <c r="C65">
        <f>+'Ark1'!M2945</f>
        <v>52</v>
      </c>
      <c r="D65">
        <f>+'Ark1'!Q2945</f>
        <v>53</v>
      </c>
      <c r="E65" s="9">
        <f>+'Ark1'!R2945</f>
        <v>77</v>
      </c>
      <c r="F65" s="9">
        <f>+'Ark1'!S2945</f>
        <v>77</v>
      </c>
      <c r="G65" s="94">
        <f>+'Ark1'!T2945</f>
        <v>1.3039796782387809</v>
      </c>
      <c r="H65" s="94">
        <f>+'Ark1'!U2945</f>
        <v>1.6417041030377371</v>
      </c>
      <c r="I65" s="94">
        <f>+'Ark1'!Y2945</f>
        <v>173.52857142857147</v>
      </c>
      <c r="J65" s="94">
        <f>+'Ark1'!AA2945</f>
        <v>25.452981134014998</v>
      </c>
      <c r="K65" s="94">
        <f t="shared" si="2"/>
        <v>3.3370879120879127</v>
      </c>
      <c r="L65" s="9">
        <f t="shared" si="3"/>
        <v>1.4528301886792452</v>
      </c>
      <c r="M65" s="39"/>
      <c r="N65" s="4"/>
      <c r="O65" s="11"/>
      <c r="P65" s="11"/>
      <c r="Q65" s="1"/>
      <c r="R65" s="5"/>
      <c r="S65"/>
      <c r="T65"/>
      <c r="U65"/>
      <c r="V65"/>
      <c r="W65"/>
    </row>
    <row r="66" spans="1:23" ht="15.6">
      <c r="A66" s="39"/>
      <c r="B66">
        <f>+'Ark1'!C2946</f>
        <v>2023</v>
      </c>
      <c r="C66">
        <f>+'Ark1'!M2946</f>
        <v>53</v>
      </c>
      <c r="D66">
        <f>+'Ark1'!Q2946</f>
        <v>28</v>
      </c>
      <c r="E66" s="9">
        <f>+'Ark1'!R2946</f>
        <v>39</v>
      </c>
      <c r="F66" s="9">
        <f>+'Ark1'!S2946</f>
        <v>39</v>
      </c>
      <c r="G66" s="94">
        <f>+'Ark1'!T2946</f>
        <v>0.66045723962743419</v>
      </c>
      <c r="H66" s="94">
        <f>+'Ark1'!U2946</f>
        <v>0.79086650429461125</v>
      </c>
      <c r="I66" s="94">
        <f>+'Ark1'!Y2946</f>
        <v>165.04615384615389</v>
      </c>
      <c r="J66" s="94">
        <f>+'Ark1'!AA2946</f>
        <v>26.67872335924044</v>
      </c>
      <c r="K66" s="94">
        <f t="shared" si="2"/>
        <v>3.1140783744557337</v>
      </c>
      <c r="L66" s="9">
        <f t="shared" si="3"/>
        <v>1.3928571428571428</v>
      </c>
      <c r="M66" s="39"/>
      <c r="N66" s="4"/>
      <c r="O66" s="11"/>
      <c r="P66" s="11"/>
      <c r="Q66" s="1"/>
      <c r="R66" s="5"/>
      <c r="S66"/>
      <c r="T66"/>
      <c r="U66"/>
      <c r="V66"/>
      <c r="W66"/>
    </row>
    <row r="67" spans="1:23" ht="15.6">
      <c r="A67" s="39"/>
      <c r="B67">
        <f>+'Ark1'!C2947</f>
        <v>2023</v>
      </c>
      <c r="C67">
        <f>+'Ark1'!M2947</f>
        <v>54</v>
      </c>
      <c r="D67">
        <f>+'Ark1'!Q2947</f>
        <v>109</v>
      </c>
      <c r="E67" s="9">
        <f>+'Ark1'!R2947</f>
        <v>255</v>
      </c>
      <c r="F67" s="9">
        <f>+'Ark1'!S2947</f>
        <v>255</v>
      </c>
      <c r="G67" s="94">
        <f>+'Ark1'!T2947</f>
        <v>4.3183742591024554</v>
      </c>
      <c r="H67" s="94">
        <f>+'Ark1'!U2947</f>
        <v>5.1608315156271916</v>
      </c>
      <c r="I67" s="94">
        <f>+'Ark1'!Y2947</f>
        <v>164.71999999999997</v>
      </c>
      <c r="J67" s="94">
        <f>+'Ark1'!AA2947</f>
        <v>24.703871888320176</v>
      </c>
      <c r="K67" s="94">
        <f t="shared" si="2"/>
        <v>3.05037037037037</v>
      </c>
      <c r="L67" s="9">
        <f t="shared" si="3"/>
        <v>2.3394495412844036</v>
      </c>
      <c r="M67" s="39"/>
      <c r="N67" s="4"/>
      <c r="O67" s="11"/>
      <c r="P67" s="11"/>
      <c r="Q67" s="1"/>
      <c r="R67" s="5"/>
      <c r="S67"/>
      <c r="T67"/>
      <c r="U67"/>
      <c r="V67"/>
      <c r="W67"/>
    </row>
    <row r="68" spans="1:23" ht="15.6">
      <c r="A68" s="39"/>
      <c r="B68">
        <f>+'Ark1'!C2948</f>
        <v>2023</v>
      </c>
      <c r="C68">
        <f>+'Ark1'!M2948</f>
        <v>55</v>
      </c>
      <c r="D68">
        <f>+'Ark1'!Q2948</f>
        <v>95</v>
      </c>
      <c r="E68" s="9">
        <f>+'Ark1'!R2948</f>
        <v>200</v>
      </c>
      <c r="F68" s="9">
        <f>+'Ark1'!S2948</f>
        <v>200</v>
      </c>
      <c r="G68" s="94">
        <f>+'Ark1'!T2948</f>
        <v>3.3869602032176118</v>
      </c>
      <c r="H68" s="94">
        <f>+'Ark1'!U2948</f>
        <v>3.8600202655855744</v>
      </c>
      <c r="I68" s="94">
        <f>+'Ark1'!Y2948</f>
        <v>157.08200000000005</v>
      </c>
      <c r="J68" s="94">
        <f>+'Ark1'!AA2948</f>
        <v>24.707198869964568</v>
      </c>
      <c r="K68" s="94">
        <f t="shared" si="2"/>
        <v>2.8560363636363646</v>
      </c>
      <c r="L68" s="9">
        <f t="shared" si="3"/>
        <v>2.1052631578947367</v>
      </c>
      <c r="M68" s="39"/>
      <c r="N68" s="4"/>
      <c r="O68" s="11"/>
      <c r="P68" s="11"/>
      <c r="Q68" s="1"/>
      <c r="R68" s="5"/>
      <c r="S68"/>
      <c r="T68"/>
      <c r="U68"/>
      <c r="V68"/>
      <c r="W68"/>
    </row>
    <row r="69" spans="1:23" ht="15.6">
      <c r="A69" s="39"/>
      <c r="B69">
        <f>+'Ark1'!C2949</f>
        <v>2023</v>
      </c>
      <c r="C69">
        <f>+'Ark1'!M2949</f>
        <v>56</v>
      </c>
      <c r="D69">
        <f>+'Ark1'!Q2949</f>
        <v>53</v>
      </c>
      <c r="E69" s="9">
        <f>+'Ark1'!R2949</f>
        <v>112</v>
      </c>
      <c r="F69" s="9">
        <f>+'Ark1'!S2949</f>
        <v>112</v>
      </c>
      <c r="G69" s="94">
        <f>+'Ark1'!T2949</f>
        <v>1.8966977138018628</v>
      </c>
      <c r="H69" s="94">
        <f>+'Ark1'!U2949</f>
        <v>2.086591084985344</v>
      </c>
      <c r="I69" s="94">
        <f>+'Ark1'!Y2949</f>
        <v>151.63035714285724</v>
      </c>
      <c r="J69" s="94">
        <f>+'Ark1'!AA2949</f>
        <v>23.413636286534913</v>
      </c>
      <c r="K69" s="94">
        <f t="shared" si="2"/>
        <v>2.7076849489795936</v>
      </c>
      <c r="L69" s="9">
        <f t="shared" si="3"/>
        <v>2.1132075471698113</v>
      </c>
      <c r="M69" s="39"/>
      <c r="N69" s="4"/>
      <c r="O69" s="11"/>
      <c r="P69" s="11"/>
      <c r="Q69" s="11"/>
      <c r="R69" s="5"/>
      <c r="S69"/>
      <c r="T69"/>
      <c r="U69"/>
      <c r="V69"/>
      <c r="W69"/>
    </row>
    <row r="70" spans="1:23" ht="15.6">
      <c r="A70" s="39"/>
      <c r="B70">
        <f>+'Ark1'!C2950</f>
        <v>2023</v>
      </c>
      <c r="C70">
        <f>+'Ark1'!M2950</f>
        <v>57</v>
      </c>
      <c r="D70">
        <f>+'Ark1'!Q2950</f>
        <v>156</v>
      </c>
      <c r="E70" s="9">
        <f>+'Ark1'!R2950</f>
        <v>588</v>
      </c>
      <c r="F70" s="9">
        <f>+'Ark1'!S2950</f>
        <v>588</v>
      </c>
      <c r="G70" s="94">
        <f>+'Ark1'!T2950</f>
        <v>9.9576629974597779</v>
      </c>
      <c r="H70" s="94">
        <f>+'Ark1'!U2950</f>
        <v>10.81815390516754</v>
      </c>
      <c r="I70" s="94">
        <f>+'Ark1'!Y2950</f>
        <v>149.74166666666693</v>
      </c>
      <c r="J70" s="94">
        <f>+'Ark1'!AA2950</f>
        <v>26.279920077180154</v>
      </c>
      <c r="K70" s="94">
        <f t="shared" si="2"/>
        <v>2.6270467836257354</v>
      </c>
      <c r="L70" s="9">
        <f t="shared" si="3"/>
        <v>3.7692307692307692</v>
      </c>
      <c r="M70" s="39"/>
      <c r="N70" s="4"/>
      <c r="O70" s="11"/>
      <c r="P70" s="11"/>
      <c r="Q70" s="11"/>
      <c r="R70" s="5"/>
      <c r="S70"/>
      <c r="T70"/>
      <c r="U70"/>
      <c r="V70"/>
      <c r="W70"/>
    </row>
    <row r="71" spans="1:23" ht="15.6">
      <c r="A71" s="39"/>
      <c r="B71">
        <f>+'Ark1'!C2951</f>
        <v>2023</v>
      </c>
      <c r="C71">
        <f>+'Ark1'!M2951</f>
        <v>58</v>
      </c>
      <c r="D71">
        <f>+'Ark1'!Q2951</f>
        <v>116</v>
      </c>
      <c r="E71" s="9">
        <f>+'Ark1'!R2951</f>
        <v>358</v>
      </c>
      <c r="F71" s="9">
        <f>+'Ark1'!S2951</f>
        <v>358</v>
      </c>
      <c r="G71" s="94">
        <f>+'Ark1'!T2951</f>
        <v>6.0626587637595284</v>
      </c>
      <c r="H71" s="94">
        <f>+'Ark1'!U2951</f>
        <v>6.2042007779655322</v>
      </c>
      <c r="I71" s="94">
        <f>+'Ark1'!Y2951</f>
        <v>141.04888268156429</v>
      </c>
      <c r="J71" s="94">
        <f>+'Ark1'!AA2951</f>
        <v>26.776601901027369</v>
      </c>
      <c r="K71" s="94">
        <f t="shared" si="2"/>
        <v>2.4318772876131773</v>
      </c>
      <c r="L71" s="9">
        <f t="shared" si="3"/>
        <v>3.0862068965517242</v>
      </c>
      <c r="M71" s="39"/>
      <c r="N71" s="4"/>
      <c r="O71" s="11"/>
      <c r="P71" s="11"/>
      <c r="Q71" s="11"/>
      <c r="R71" s="5"/>
      <c r="S71"/>
      <c r="T71"/>
      <c r="U71"/>
      <c r="V71"/>
      <c r="W71"/>
    </row>
    <row r="72" spans="1:23" ht="15.6">
      <c r="A72" s="39"/>
      <c r="B72">
        <f>+'Ark1'!C2952</f>
        <v>2023</v>
      </c>
      <c r="C72">
        <f>+'Ark1'!M2952</f>
        <v>59</v>
      </c>
      <c r="D72">
        <f>+'Ark1'!Q2952</f>
        <v>149</v>
      </c>
      <c r="E72" s="9">
        <f>+'Ark1'!R2952</f>
        <v>410</v>
      </c>
      <c r="F72" s="9">
        <f>+'Ark1'!S2952</f>
        <v>410</v>
      </c>
      <c r="G72" s="94">
        <f>+'Ark1'!T2952</f>
        <v>6.9432684165961049</v>
      </c>
      <c r="H72" s="94">
        <f>+'Ark1'!U2952</f>
        <v>7.0742669697862892</v>
      </c>
      <c r="I72" s="94">
        <f>+'Ark1'!Y2952</f>
        <v>140.43146341463415</v>
      </c>
      <c r="J72" s="94">
        <f>+'Ark1'!AA2952</f>
        <v>26.159507161481404</v>
      </c>
      <c r="K72" s="94">
        <f t="shared" si="2"/>
        <v>2.3801942951632906</v>
      </c>
      <c r="L72" s="9">
        <f t="shared" si="3"/>
        <v>2.7516778523489931</v>
      </c>
      <c r="M72" s="39"/>
      <c r="N72" s="4"/>
      <c r="O72" s="11"/>
      <c r="P72" s="11"/>
      <c r="Q72" s="11"/>
      <c r="R72" s="5"/>
      <c r="S72"/>
      <c r="T72"/>
      <c r="U72"/>
      <c r="V72"/>
      <c r="W72"/>
    </row>
    <row r="73" spans="1:23" ht="15.6">
      <c r="A73" s="39"/>
      <c r="B73">
        <f>+'Ark1'!C2953</f>
        <v>2023</v>
      </c>
      <c r="C73">
        <f>+'Ark1'!M2953</f>
        <v>60</v>
      </c>
      <c r="D73">
        <f>+'Ark1'!Q2953</f>
        <v>162</v>
      </c>
      <c r="E73" s="9">
        <f>+'Ark1'!R2953</f>
        <v>578</v>
      </c>
      <c r="F73" s="9">
        <f>+'Ark1'!S2953</f>
        <v>578</v>
      </c>
      <c r="G73" s="94">
        <f>+'Ark1'!T2953</f>
        <v>9.7883149872988984</v>
      </c>
      <c r="H73" s="94">
        <f>+'Ark1'!U2953</f>
        <v>9.880363748462468</v>
      </c>
      <c r="I73" s="94">
        <f>+'Ark1'!Y2953</f>
        <v>139.12716262975763</v>
      </c>
      <c r="J73" s="94">
        <f>+'Ark1'!AA2953</f>
        <v>24.618531980255504</v>
      </c>
      <c r="K73" s="94">
        <f t="shared" si="2"/>
        <v>2.3187860438292938</v>
      </c>
      <c r="L73" s="9">
        <f t="shared" si="3"/>
        <v>3.5679012345679011</v>
      </c>
      <c r="M73" s="39"/>
      <c r="N73" s="4"/>
      <c r="O73" s="11"/>
      <c r="P73" s="11"/>
      <c r="Q73" s="5"/>
      <c r="R73" s="5"/>
      <c r="S73"/>
      <c r="T73"/>
      <c r="U73"/>
      <c r="V73"/>
      <c r="W73"/>
    </row>
    <row r="74" spans="1:23" ht="15.6">
      <c r="A74" s="39"/>
      <c r="B74">
        <f>+'Ark1'!C2954</f>
        <v>2023</v>
      </c>
      <c r="C74">
        <f>+'Ark1'!M2954</f>
        <v>61</v>
      </c>
      <c r="D74">
        <f>+'Ark1'!Q2954</f>
        <v>163</v>
      </c>
      <c r="E74" s="9">
        <f>+'Ark1'!R2954</f>
        <v>691</v>
      </c>
      <c r="F74" s="9">
        <f>+'Ark1'!S2954</f>
        <v>691</v>
      </c>
      <c r="G74" s="94">
        <f>+'Ark1'!T2954</f>
        <v>11.701947502116852</v>
      </c>
      <c r="H74" s="94">
        <f>+'Ark1'!U2954</f>
        <v>11.482197701636382</v>
      </c>
      <c r="I74" s="94">
        <f>+'Ark1'!Y2954</f>
        <v>135.24269175108549</v>
      </c>
      <c r="J74" s="94">
        <f>+'Ark1'!AA2954</f>
        <v>24.197484368695498</v>
      </c>
      <c r="K74" s="94">
        <f t="shared" si="2"/>
        <v>2.217093307394844</v>
      </c>
      <c r="L74" s="9">
        <f t="shared" si="3"/>
        <v>4.2392638036809815</v>
      </c>
      <c r="M74" s="39"/>
      <c r="N74" s="4"/>
      <c r="O74" s="11"/>
      <c r="P74" s="11"/>
      <c r="Q74" s="5"/>
      <c r="R74" s="5"/>
      <c r="S74"/>
      <c r="T74"/>
      <c r="U74"/>
      <c r="V74"/>
      <c r="W74"/>
    </row>
    <row r="75" spans="1:23" ht="15.6">
      <c r="A75" s="39"/>
      <c r="B75">
        <f>+'Ark1'!C2955</f>
        <v>2023</v>
      </c>
      <c r="C75">
        <f>+'Ark1'!M2955</f>
        <v>62</v>
      </c>
      <c r="D75">
        <f>+'Ark1'!Q2955</f>
        <v>112</v>
      </c>
      <c r="E75" s="9">
        <f>+'Ark1'!R2955</f>
        <v>301</v>
      </c>
      <c r="F75" s="9">
        <f>+'Ark1'!S2955</f>
        <v>301</v>
      </c>
      <c r="G75" s="94">
        <f>+'Ark1'!T2955</f>
        <v>5.0973751058425059</v>
      </c>
      <c r="H75" s="94">
        <f>+'Ark1'!U2955</f>
        <v>4.8848121268163265</v>
      </c>
      <c r="I75" s="94">
        <f>+'Ark1'!Y2955</f>
        <v>132.08338870431913</v>
      </c>
      <c r="J75" s="94">
        <f>+'Ark1'!AA2955</f>
        <v>23.367514218301721</v>
      </c>
      <c r="K75" s="94">
        <f t="shared" si="2"/>
        <v>2.1303772371664378</v>
      </c>
      <c r="L75" s="9">
        <f t="shared" si="3"/>
        <v>2.6875</v>
      </c>
      <c r="M75" s="39"/>
      <c r="N75" s="4"/>
      <c r="O75" s="11"/>
      <c r="P75" s="11"/>
      <c r="Q75" s="5"/>
      <c r="R75" s="5"/>
      <c r="S75"/>
      <c r="T75"/>
      <c r="U75"/>
      <c r="V75"/>
      <c r="W75"/>
    </row>
    <row r="76" spans="1:23" ht="15.6">
      <c r="A76" s="39"/>
      <c r="B76">
        <f>+'Ark1'!C2956</f>
        <v>2023</v>
      </c>
      <c r="C76">
        <f>+'Ark1'!M2956</f>
        <v>63</v>
      </c>
      <c r="D76">
        <f>+'Ark1'!Q2956</f>
        <v>143</v>
      </c>
      <c r="E76" s="9">
        <f>+'Ark1'!R2956</f>
        <v>583</v>
      </c>
      <c r="F76" s="9">
        <f>+'Ark1'!S2956</f>
        <v>583</v>
      </c>
      <c r="G76" s="94">
        <f>+'Ark1'!T2956</f>
        <v>9.8729889923793408</v>
      </c>
      <c r="H76" s="94">
        <f>+'Ark1'!U2956</f>
        <v>9.1659938706862896</v>
      </c>
      <c r="I76" s="94">
        <f>+'Ark1'!Y2956</f>
        <v>127.96106346483695</v>
      </c>
      <c r="J76" s="94">
        <f>+'Ark1'!AA2956</f>
        <v>23.71856956617145</v>
      </c>
      <c r="K76" s="94">
        <f t="shared" si="2"/>
        <v>2.0311279915053486</v>
      </c>
      <c r="L76" s="9">
        <f t="shared" si="3"/>
        <v>4.0769230769230766</v>
      </c>
      <c r="M76" s="39"/>
      <c r="N76" s="4"/>
      <c r="O76" s="11"/>
      <c r="P76" s="11"/>
      <c r="Q76" s="5"/>
      <c r="R76" s="5"/>
      <c r="S76"/>
      <c r="T76"/>
      <c r="U76"/>
      <c r="V76"/>
      <c r="W76"/>
    </row>
    <row r="77" spans="1:23" ht="15.6">
      <c r="A77" s="39"/>
      <c r="B77">
        <f>+'Ark1'!C2957</f>
        <v>2023</v>
      </c>
      <c r="C77">
        <f>+'Ark1'!M2957</f>
        <v>64</v>
      </c>
      <c r="D77">
        <f>+'Ark1'!Q2957</f>
        <v>163</v>
      </c>
      <c r="E77" s="9">
        <f>+'Ark1'!R2957</f>
        <v>851</v>
      </c>
      <c r="F77" s="9">
        <f>+'Ark1'!S2957</f>
        <v>851</v>
      </c>
      <c r="G77" s="94">
        <f>+'Ark1'!T2957</f>
        <v>14.41151566469094</v>
      </c>
      <c r="H77" s="94">
        <f>+'Ark1'!U2957</f>
        <v>12.748299191010684</v>
      </c>
      <c r="I77" s="94">
        <f>+'Ark1'!Y2957</f>
        <v>121.92408930669784</v>
      </c>
      <c r="J77" s="94">
        <f>+'Ark1'!AA2957</f>
        <v>20.605558562609371</v>
      </c>
      <c r="K77" s="94">
        <f t="shared" si="2"/>
        <v>1.9050638954171537</v>
      </c>
      <c r="L77" s="9">
        <f t="shared" si="3"/>
        <v>5.2208588957055211</v>
      </c>
      <c r="M77" s="39"/>
      <c r="N77" s="4"/>
      <c r="O77" s="11"/>
      <c r="P77" s="11"/>
      <c r="Q77" s="5"/>
      <c r="R77" s="5"/>
      <c r="S77"/>
      <c r="T77"/>
      <c r="U77"/>
      <c r="V77"/>
      <c r="W77"/>
    </row>
    <row r="78" spans="1:23" ht="15.6">
      <c r="A78" s="39"/>
      <c r="B78">
        <f>+'Ark1'!C2958</f>
        <v>2023</v>
      </c>
      <c r="C78">
        <f>+'Ark1'!M2958</f>
        <v>65</v>
      </c>
      <c r="D78">
        <f>+'Ark1'!Q2958</f>
        <v>133</v>
      </c>
      <c r="E78" s="9">
        <f>+'Ark1'!R2958</f>
        <v>589</v>
      </c>
      <c r="F78" s="9">
        <f>+'Ark1'!S2958</f>
        <v>589</v>
      </c>
      <c r="G78" s="94">
        <f>+'Ark1'!T2958</f>
        <v>9.9745977984758696</v>
      </c>
      <c r="H78" s="94">
        <f>+'Ark1'!U2958</f>
        <v>8.2862949523653011</v>
      </c>
      <c r="I78" s="94">
        <f>+'Ark1'!Y2958</f>
        <v>114.50169779286922</v>
      </c>
      <c r="J78" s="94">
        <f>+'Ark1'!AA2958</f>
        <v>20.439442972743105</v>
      </c>
      <c r="K78" s="94">
        <f t="shared" si="2"/>
        <v>1.7615645814287573</v>
      </c>
      <c r="L78" s="9">
        <f t="shared" si="3"/>
        <v>4.4285714285714288</v>
      </c>
      <c r="M78" s="39"/>
      <c r="N78" s="4"/>
      <c r="O78" s="11"/>
      <c r="P78" s="11"/>
      <c r="Q78" s="5"/>
      <c r="R78" s="5"/>
      <c r="S78"/>
      <c r="T78"/>
      <c r="U78"/>
      <c r="V78"/>
      <c r="W78"/>
    </row>
    <row r="79" spans="1:23" ht="15.6">
      <c r="A79" s="39"/>
      <c r="B79">
        <f>+'Ark1'!C2959</f>
        <v>2023</v>
      </c>
      <c r="C79">
        <f>+'Ark1'!M2959</f>
        <v>66</v>
      </c>
      <c r="D79">
        <f>+'Ark1'!Q2959</f>
        <v>0</v>
      </c>
      <c r="E79" s="9">
        <f>+'Ark1'!R2959</f>
        <v>0</v>
      </c>
      <c r="F79" s="9">
        <f>+'Ark1'!S2959</f>
        <v>0</v>
      </c>
      <c r="G79" s="94">
        <f>+'Ark1'!T2959</f>
        <v>0</v>
      </c>
      <c r="H79" s="94">
        <f>+'Ark1'!U2959</f>
        <v>0</v>
      </c>
      <c r="I79" s="94">
        <f>+'Ark1'!Y2959</f>
        <v>0</v>
      </c>
      <c r="J79" s="94">
        <f>+'Ark1'!AA2959</f>
        <v>0</v>
      </c>
      <c r="K79" s="94">
        <f t="shared" si="2"/>
        <v>0</v>
      </c>
      <c r="L79" s="9" t="e">
        <f t="shared" si="3"/>
        <v>#DIV/0!</v>
      </c>
      <c r="M79" s="39"/>
      <c r="N79" s="4"/>
      <c r="O79" s="11"/>
      <c r="P79" s="11"/>
      <c r="Q79" s="5"/>
      <c r="R79" s="5"/>
      <c r="S79"/>
      <c r="T79"/>
      <c r="U79"/>
      <c r="V79"/>
      <c r="W79"/>
    </row>
    <row r="80" spans="1:23" ht="15.6">
      <c r="A80" s="39"/>
      <c r="B80">
        <f>+'Ark1'!C2960</f>
        <v>2023</v>
      </c>
      <c r="C80">
        <f>+'Ark1'!M2960</f>
        <v>67</v>
      </c>
      <c r="D80">
        <f>+'Ark1'!Q2960</f>
        <v>0</v>
      </c>
      <c r="E80" s="9">
        <f>+'Ark1'!R2960</f>
        <v>0</v>
      </c>
      <c r="F80" s="9">
        <f>+'Ark1'!S2960</f>
        <v>0</v>
      </c>
      <c r="G80" s="94">
        <f>+'Ark1'!T2960</f>
        <v>0</v>
      </c>
      <c r="H80" s="94">
        <f>+'Ark1'!U2960</f>
        <v>0</v>
      </c>
      <c r="I80" s="94">
        <f>+'Ark1'!Y2960</f>
        <v>0</v>
      </c>
      <c r="J80" s="94">
        <f>+'Ark1'!AA2960</f>
        <v>0</v>
      </c>
      <c r="K80" s="94">
        <f t="shared" si="2"/>
        <v>0</v>
      </c>
      <c r="L80" s="9" t="e">
        <f t="shared" si="3"/>
        <v>#DIV/0!</v>
      </c>
      <c r="M80" s="39"/>
      <c r="N80" s="4"/>
      <c r="O80" s="11"/>
      <c r="P80" s="11"/>
      <c r="Q80" s="5"/>
      <c r="R80" s="5"/>
      <c r="S80"/>
      <c r="T80"/>
      <c r="U80"/>
      <c r="V80"/>
      <c r="W80"/>
    </row>
    <row r="81" spans="1:23" ht="15.6">
      <c r="A81" s="39"/>
      <c r="B81">
        <f>+'Ark1'!C2961</f>
        <v>2023</v>
      </c>
      <c r="C81">
        <f>+'Ark1'!M2961</f>
        <v>68</v>
      </c>
      <c r="D81">
        <f>+'Ark1'!Q2961</f>
        <v>0</v>
      </c>
      <c r="E81" s="9">
        <f>+'Ark1'!R2961</f>
        <v>0</v>
      </c>
      <c r="F81" s="9">
        <f>+'Ark1'!S2961</f>
        <v>0</v>
      </c>
      <c r="G81" s="94">
        <f>+'Ark1'!T2961</f>
        <v>0</v>
      </c>
      <c r="H81" s="94">
        <f>+'Ark1'!U2961</f>
        <v>0</v>
      </c>
      <c r="I81" s="94">
        <f>+'Ark1'!Y2961</f>
        <v>0</v>
      </c>
      <c r="J81" s="94">
        <f>+'Ark1'!AA2961</f>
        <v>0</v>
      </c>
      <c r="K81" s="94">
        <f t="shared" si="2"/>
        <v>0</v>
      </c>
      <c r="L81" s="9" t="e">
        <f t="shared" si="3"/>
        <v>#DIV/0!</v>
      </c>
      <c r="M81" s="39"/>
      <c r="N81" s="4"/>
      <c r="O81" s="5"/>
      <c r="P81" s="5"/>
      <c r="Q81" s="5"/>
      <c r="R81" s="5"/>
      <c r="S81"/>
      <c r="T81"/>
      <c r="U81"/>
      <c r="V81"/>
      <c r="W81"/>
    </row>
    <row r="82" spans="1:23">
      <c r="A82" s="39"/>
      <c r="B82" s="47">
        <f>+'Ark1'!C2962</f>
        <v>2022</v>
      </c>
      <c r="C82" s="47">
        <f>+'Ark1'!M2962</f>
        <v>0</v>
      </c>
      <c r="D82" s="47">
        <f>+'Ark1'!Q2962</f>
        <v>13</v>
      </c>
      <c r="E82" s="64">
        <f>+'Ark1'!R2962</f>
        <v>17</v>
      </c>
      <c r="F82" s="64">
        <f>+'Ark1'!S2962</f>
        <v>0</v>
      </c>
      <c r="G82" s="99">
        <f>+'Ark1'!T2962</f>
        <v>0.25437677689660343</v>
      </c>
      <c r="H82" s="99">
        <f>+'Ark1'!U2962</f>
        <v>0</v>
      </c>
      <c r="I82" s="99">
        <f>+'Ark1'!Y2962</f>
        <v>0</v>
      </c>
      <c r="J82" s="99">
        <f>+'Ark1'!AA2962</f>
        <v>0</v>
      </c>
      <c r="K82" s="99" t="e">
        <f t="shared" si="2"/>
        <v>#DIV/0!</v>
      </c>
      <c r="L82" s="64">
        <f t="shared" si="3"/>
        <v>1.3076923076923077</v>
      </c>
      <c r="M82" s="39"/>
      <c r="N82" s="11"/>
      <c r="O82" s="11"/>
      <c r="P82"/>
      <c r="Q82"/>
      <c r="R82"/>
      <c r="S82"/>
      <c r="T82"/>
      <c r="U82"/>
      <c r="V82"/>
      <c r="W82"/>
    </row>
    <row r="83" spans="1:23" ht="15.6">
      <c r="A83" s="39"/>
      <c r="B83" s="47">
        <f>+'Ark1'!C2963</f>
        <v>2022</v>
      </c>
      <c r="C83" s="47">
        <f>+'Ark1'!M2963</f>
        <v>35</v>
      </c>
      <c r="D83" s="47">
        <f>+'Ark1'!Q2963</f>
        <v>0</v>
      </c>
      <c r="E83" s="64">
        <f>+'Ark1'!R2963</f>
        <v>0</v>
      </c>
      <c r="F83" s="64">
        <f>+'Ark1'!S2963</f>
        <v>0</v>
      </c>
      <c r="G83" s="99">
        <f>+'Ark1'!T2963</f>
        <v>0</v>
      </c>
      <c r="H83" s="99">
        <f>+'Ark1'!U2963</f>
        <v>0</v>
      </c>
      <c r="I83" s="99">
        <f>+'Ark1'!Y2963</f>
        <v>0</v>
      </c>
      <c r="J83" s="99">
        <f>+'Ark1'!AA2963</f>
        <v>0</v>
      </c>
      <c r="K83" s="99">
        <f t="shared" si="2"/>
        <v>0</v>
      </c>
      <c r="L83" s="64" t="e">
        <f t="shared" si="3"/>
        <v>#DIV/0!</v>
      </c>
      <c r="M83" s="39"/>
      <c r="N83" s="5"/>
      <c r="O83" s="5"/>
      <c r="P83" s="5"/>
      <c r="Q83"/>
      <c r="R83" s="5"/>
      <c r="S83"/>
      <c r="T83"/>
      <c r="U83"/>
      <c r="V83"/>
      <c r="W83"/>
    </row>
    <row r="84" spans="1:23">
      <c r="A84" s="39"/>
      <c r="B84" s="47">
        <f>+'Ark1'!C2964</f>
        <v>2022</v>
      </c>
      <c r="C84" s="47">
        <f>+'Ark1'!M2964</f>
        <v>36</v>
      </c>
      <c r="D84" s="47">
        <f>+'Ark1'!Q2964</f>
        <v>0</v>
      </c>
      <c r="E84" s="64">
        <f>+'Ark1'!R2964</f>
        <v>0</v>
      </c>
      <c r="F84" s="64">
        <f>+'Ark1'!S2964</f>
        <v>0</v>
      </c>
      <c r="G84" s="99">
        <f>+'Ark1'!T2964</f>
        <v>0</v>
      </c>
      <c r="H84" s="99">
        <f>+'Ark1'!U2964</f>
        <v>0</v>
      </c>
      <c r="I84" s="99">
        <f>+'Ark1'!Y2964</f>
        <v>0</v>
      </c>
      <c r="J84" s="99">
        <f>+'Ark1'!AA2964</f>
        <v>0</v>
      </c>
      <c r="K84" s="99">
        <f t="shared" si="2"/>
        <v>0</v>
      </c>
      <c r="L84" s="64" t="e">
        <f t="shared" si="3"/>
        <v>#DIV/0!</v>
      </c>
      <c r="M84" s="39"/>
      <c r="N84" s="11"/>
      <c r="O84" s="11"/>
      <c r="P84"/>
      <c r="Q84"/>
      <c r="R84"/>
      <c r="S84"/>
      <c r="T84"/>
      <c r="U84"/>
      <c r="V84"/>
      <c r="W84"/>
    </row>
    <row r="85" spans="1:23">
      <c r="A85" s="39"/>
      <c r="B85" s="47">
        <f>+'Ark1'!C2965</f>
        <v>2022</v>
      </c>
      <c r="C85" s="47">
        <f>+'Ark1'!M2965</f>
        <v>37</v>
      </c>
      <c r="D85" s="47">
        <f>+'Ark1'!Q2965</f>
        <v>0</v>
      </c>
      <c r="E85" s="64">
        <f>+'Ark1'!R2965</f>
        <v>0</v>
      </c>
      <c r="F85" s="64">
        <f>+'Ark1'!S2965</f>
        <v>0</v>
      </c>
      <c r="G85" s="99">
        <f>+'Ark1'!T2965</f>
        <v>0</v>
      </c>
      <c r="H85" s="99">
        <f>+'Ark1'!U2965</f>
        <v>0</v>
      </c>
      <c r="I85" s="99">
        <f>+'Ark1'!Y2965</f>
        <v>0</v>
      </c>
      <c r="J85" s="99">
        <f>+'Ark1'!AA2965</f>
        <v>0</v>
      </c>
      <c r="K85" s="99">
        <f t="shared" si="2"/>
        <v>0</v>
      </c>
      <c r="L85" s="64" t="e">
        <f t="shared" si="3"/>
        <v>#DIV/0!</v>
      </c>
      <c r="M85" s="39"/>
      <c r="N85" s="11"/>
      <c r="O85" s="11"/>
      <c r="P85"/>
      <c r="Q85"/>
      <c r="R85"/>
      <c r="S85"/>
      <c r="T85"/>
      <c r="U85"/>
      <c r="V85"/>
      <c r="W85"/>
    </row>
    <row r="86" spans="1:23" ht="15.6">
      <c r="A86" s="39"/>
      <c r="B86" s="47">
        <f>+'Ark1'!C2966</f>
        <v>2022</v>
      </c>
      <c r="C86" s="47">
        <f>+'Ark1'!M2966</f>
        <v>38</v>
      </c>
      <c r="D86" s="47">
        <f>+'Ark1'!Q2966</f>
        <v>0</v>
      </c>
      <c r="E86" s="64">
        <f>+'Ark1'!R2966</f>
        <v>0</v>
      </c>
      <c r="F86" s="64">
        <f>+'Ark1'!S2966</f>
        <v>0</v>
      </c>
      <c r="G86" s="99">
        <f>+'Ark1'!T2966</f>
        <v>0</v>
      </c>
      <c r="H86" s="99">
        <f>+'Ark1'!U2966</f>
        <v>0</v>
      </c>
      <c r="I86" s="99">
        <f>+'Ark1'!Y2966</f>
        <v>0</v>
      </c>
      <c r="J86" s="99">
        <f>+'Ark1'!AA2966</f>
        <v>0</v>
      </c>
      <c r="K86" s="99">
        <f t="shared" si="2"/>
        <v>0</v>
      </c>
      <c r="L86" s="64" t="e">
        <f t="shared" si="3"/>
        <v>#DIV/0!</v>
      </c>
      <c r="M86" s="39"/>
      <c r="N86" s="2"/>
      <c r="O86" s="5"/>
      <c r="P86" s="5"/>
      <c r="Q86"/>
      <c r="R86" s="2"/>
      <c r="S86"/>
      <c r="T86"/>
      <c r="U86"/>
      <c r="V86"/>
      <c r="W86"/>
    </row>
    <row r="87" spans="1:23">
      <c r="A87" s="39"/>
      <c r="B87" s="47">
        <f>+'Ark1'!C2967</f>
        <v>2022</v>
      </c>
      <c r="C87" s="47">
        <f>+'Ark1'!M2967</f>
        <v>39</v>
      </c>
      <c r="D87" s="47">
        <f>+'Ark1'!Q2967</f>
        <v>1</v>
      </c>
      <c r="E87" s="64">
        <f>+'Ark1'!R2967</f>
        <v>1</v>
      </c>
      <c r="F87" s="64">
        <f>+'Ark1'!S2967</f>
        <v>1</v>
      </c>
      <c r="G87" s="99">
        <f>+'Ark1'!T2967</f>
        <v>1.4963339817447251E-2</v>
      </c>
      <c r="H87" s="99">
        <f>+'Ark1'!U2967</f>
        <v>3.1400198761062342E-2</v>
      </c>
      <c r="I87" s="99">
        <f>+'Ark1'!Y2967</f>
        <v>286</v>
      </c>
      <c r="J87" s="99">
        <f>+'Ark1'!AA2967</f>
        <v>0</v>
      </c>
      <c r="K87" s="99">
        <f t="shared" si="2"/>
        <v>7.333333333333333</v>
      </c>
      <c r="L87" s="64">
        <f t="shared" si="3"/>
        <v>1</v>
      </c>
      <c r="M87" s="39"/>
      <c r="N87" s="4"/>
      <c r="O87" s="4"/>
      <c r="P87" s="4"/>
      <c r="Q87" s="4"/>
      <c r="R87" s="4"/>
      <c r="S87"/>
      <c r="T87"/>
      <c r="U87"/>
      <c r="V87"/>
      <c r="W87"/>
    </row>
    <row r="88" spans="1:23" ht="15.6">
      <c r="A88" s="39"/>
      <c r="B88" s="47">
        <f>+'Ark1'!C2968</f>
        <v>2022</v>
      </c>
      <c r="C88" s="47">
        <f>+'Ark1'!M2968</f>
        <v>40</v>
      </c>
      <c r="D88" s="47">
        <f>+'Ark1'!Q2968</f>
        <v>2</v>
      </c>
      <c r="E88" s="64">
        <f>+'Ark1'!R2968</f>
        <v>2</v>
      </c>
      <c r="F88" s="64">
        <f>+'Ark1'!S2968</f>
        <v>2</v>
      </c>
      <c r="G88" s="99">
        <f>+'Ark1'!T2968</f>
        <v>2.9926679634894503E-2</v>
      </c>
      <c r="H88" s="99">
        <f>+'Ark1'!U2968</f>
        <v>5.1239415251006254E-2</v>
      </c>
      <c r="I88" s="99">
        <f>+'Ark1'!Y2968</f>
        <v>233.35</v>
      </c>
      <c r="J88" s="99">
        <f>+'Ark1'!AA2968</f>
        <v>6.75</v>
      </c>
      <c r="K88" s="99">
        <f t="shared" si="2"/>
        <v>5.8337500000000002</v>
      </c>
      <c r="L88" s="64">
        <f t="shared" si="3"/>
        <v>1</v>
      </c>
      <c r="M88" s="39"/>
      <c r="N88" s="4"/>
      <c r="O88" s="11"/>
      <c r="P88" s="11"/>
      <c r="Q88" s="1"/>
      <c r="R88" s="5"/>
      <c r="S88"/>
      <c r="T88"/>
      <c r="U88"/>
      <c r="V88"/>
      <c r="W88"/>
    </row>
    <row r="89" spans="1:23" ht="15.6">
      <c r="A89" s="39"/>
      <c r="B89" s="47">
        <f>+'Ark1'!C2969</f>
        <v>2022</v>
      </c>
      <c r="C89" s="47">
        <f>+'Ark1'!M2969</f>
        <v>41</v>
      </c>
      <c r="D89" s="47">
        <f>+'Ark1'!Q2969</f>
        <v>0</v>
      </c>
      <c r="E89" s="64">
        <f>+'Ark1'!R2969</f>
        <v>0</v>
      </c>
      <c r="F89" s="64">
        <f>+'Ark1'!S2969</f>
        <v>0</v>
      </c>
      <c r="G89" s="99">
        <f>+'Ark1'!T2969</f>
        <v>0</v>
      </c>
      <c r="H89" s="99">
        <f>+'Ark1'!U2969</f>
        <v>0</v>
      </c>
      <c r="I89" s="99">
        <f>+'Ark1'!Y2969</f>
        <v>0</v>
      </c>
      <c r="J89" s="99">
        <f>+'Ark1'!AA2969</f>
        <v>0</v>
      </c>
      <c r="K89" s="99">
        <f t="shared" si="2"/>
        <v>0</v>
      </c>
      <c r="L89" s="64" t="e">
        <f t="shared" si="3"/>
        <v>#DIV/0!</v>
      </c>
      <c r="M89" s="39"/>
      <c r="N89" s="4"/>
      <c r="O89" s="11"/>
      <c r="P89" s="11"/>
      <c r="Q89" s="1"/>
      <c r="R89" s="5"/>
      <c r="S89"/>
      <c r="T89"/>
      <c r="U89"/>
      <c r="V89"/>
      <c r="W89"/>
    </row>
    <row r="90" spans="1:23" ht="15.6">
      <c r="A90" s="39"/>
      <c r="B90" s="47">
        <f>+'Ark1'!C2970</f>
        <v>2022</v>
      </c>
      <c r="C90" s="47">
        <f>+'Ark1'!M2970</f>
        <v>42</v>
      </c>
      <c r="D90" s="47">
        <f>+'Ark1'!Q2970</f>
        <v>9</v>
      </c>
      <c r="E90" s="64">
        <f>+'Ark1'!R2970</f>
        <v>10</v>
      </c>
      <c r="F90" s="64">
        <f>+'Ark1'!S2970</f>
        <v>10</v>
      </c>
      <c r="G90" s="99">
        <f>+'Ark1'!T2970</f>
        <v>0.14963339817447252</v>
      </c>
      <c r="H90" s="99">
        <f>+'Ark1'!U2970</f>
        <v>0.23628978940413681</v>
      </c>
      <c r="I90" s="99">
        <f>+'Ark1'!Y2970</f>
        <v>215.21799999999999</v>
      </c>
      <c r="J90" s="99">
        <f>+'Ark1'!AA2970</f>
        <v>31.811578332425004</v>
      </c>
      <c r="K90" s="99">
        <f t="shared" si="2"/>
        <v>5.1242380952380948</v>
      </c>
      <c r="L90" s="64">
        <f t="shared" si="3"/>
        <v>1.1111111111111112</v>
      </c>
      <c r="M90" s="39"/>
      <c r="N90" s="4"/>
      <c r="O90" s="11"/>
      <c r="P90" s="11"/>
      <c r="Q90" s="1"/>
      <c r="R90" s="5"/>
      <c r="S90"/>
      <c r="T90"/>
      <c r="U90"/>
      <c r="V90"/>
      <c r="W90"/>
    </row>
    <row r="91" spans="1:23" ht="15.6">
      <c r="A91" s="39"/>
      <c r="B91" s="47">
        <f>+'Ark1'!C2971</f>
        <v>2022</v>
      </c>
      <c r="C91" s="47">
        <f>+'Ark1'!M2971</f>
        <v>43</v>
      </c>
      <c r="D91" s="47">
        <f>+'Ark1'!Q2971</f>
        <v>1</v>
      </c>
      <c r="E91" s="64">
        <f>+'Ark1'!R2971</f>
        <v>1</v>
      </c>
      <c r="F91" s="64">
        <f>+'Ark1'!S2971</f>
        <v>1</v>
      </c>
      <c r="G91" s="99">
        <f>+'Ark1'!T2971</f>
        <v>1.4963339817447251E-2</v>
      </c>
      <c r="H91" s="99">
        <f>+'Ark1'!U2971</f>
        <v>2.4680995389814032E-2</v>
      </c>
      <c r="I91" s="99">
        <f>+'Ark1'!Y2971</f>
        <v>224.8</v>
      </c>
      <c r="J91" s="99">
        <f>+'Ark1'!AA2971</f>
        <v>0</v>
      </c>
      <c r="K91" s="99">
        <f t="shared" si="2"/>
        <v>5.2279069767441859</v>
      </c>
      <c r="L91" s="64">
        <f t="shared" si="3"/>
        <v>1</v>
      </c>
      <c r="M91" s="39"/>
      <c r="N91" s="4"/>
      <c r="O91" s="11"/>
      <c r="P91" s="11"/>
      <c r="Q91" s="1"/>
      <c r="R91" s="5"/>
      <c r="S91"/>
      <c r="T91"/>
      <c r="U91"/>
      <c r="V91"/>
      <c r="W91"/>
    </row>
    <row r="92" spans="1:23" ht="15.6">
      <c r="A92" s="39"/>
      <c r="B92" s="47">
        <f>+'Ark1'!C2972</f>
        <v>2022</v>
      </c>
      <c r="C92" s="47">
        <f>+'Ark1'!M2972</f>
        <v>44</v>
      </c>
      <c r="D92" s="47">
        <f>+'Ark1'!Q2972</f>
        <v>2</v>
      </c>
      <c r="E92" s="64">
        <f>+'Ark1'!R2972</f>
        <v>2</v>
      </c>
      <c r="F92" s="64">
        <f>+'Ark1'!S2972</f>
        <v>2</v>
      </c>
      <c r="G92" s="99">
        <f>+'Ark1'!T2972</f>
        <v>2.9926679634894503E-2</v>
      </c>
      <c r="H92" s="99">
        <f>+'Ark1'!U2972</f>
        <v>4.1292359279844579E-2</v>
      </c>
      <c r="I92" s="99">
        <f>+'Ark1'!Y2972</f>
        <v>188.05</v>
      </c>
      <c r="J92" s="99">
        <f>+'Ark1'!AA2972</f>
        <v>3.8499999999993202</v>
      </c>
      <c r="K92" s="99">
        <f t="shared" si="2"/>
        <v>4.2738636363636369</v>
      </c>
      <c r="L92" s="64">
        <f t="shared" si="3"/>
        <v>1</v>
      </c>
      <c r="M92" s="39"/>
      <c r="N92" s="4"/>
      <c r="O92" s="11"/>
      <c r="P92" s="11"/>
      <c r="Q92" s="11"/>
      <c r="R92" s="5"/>
      <c r="S92"/>
      <c r="T92"/>
      <c r="U92"/>
      <c r="V92"/>
      <c r="W92"/>
    </row>
    <row r="93" spans="1:23" ht="15.6">
      <c r="A93" s="39"/>
      <c r="B93" s="47">
        <f>+'Ark1'!C2973</f>
        <v>2022</v>
      </c>
      <c r="C93" s="47">
        <f>+'Ark1'!M2973</f>
        <v>45</v>
      </c>
      <c r="D93" s="47">
        <f>+'Ark1'!Q2973</f>
        <v>23</v>
      </c>
      <c r="E93" s="64">
        <f>+'Ark1'!R2973</f>
        <v>32</v>
      </c>
      <c r="F93" s="64">
        <f>+'Ark1'!S2973</f>
        <v>32</v>
      </c>
      <c r="G93" s="99">
        <f>+'Ark1'!T2973</f>
        <v>0.4788268741583121</v>
      </c>
      <c r="H93" s="99">
        <f>+'Ark1'!U2973</f>
        <v>0.701313558146899</v>
      </c>
      <c r="I93" s="99">
        <f>+'Ark1'!Y2973</f>
        <v>199.61625000000001</v>
      </c>
      <c r="J93" s="99">
        <f>+'Ark1'!AA2973</f>
        <v>35.167900380709682</v>
      </c>
      <c r="K93" s="99">
        <f t="shared" si="2"/>
        <v>4.4359166666666665</v>
      </c>
      <c r="L93" s="64">
        <f t="shared" si="3"/>
        <v>1.3913043478260869</v>
      </c>
      <c r="M93" s="39"/>
      <c r="N93" s="4"/>
      <c r="O93" s="11"/>
      <c r="P93" s="11"/>
      <c r="Q93" s="11"/>
      <c r="R93" s="5"/>
      <c r="S93"/>
      <c r="T93"/>
      <c r="U93"/>
      <c r="V93"/>
      <c r="W93"/>
    </row>
    <row r="94" spans="1:23" ht="15.6">
      <c r="A94" s="39"/>
      <c r="B94" s="47">
        <f>+'Ark1'!C2974</f>
        <v>2022</v>
      </c>
      <c r="C94" s="47">
        <f>+'Ark1'!M2974</f>
        <v>46</v>
      </c>
      <c r="D94" s="47">
        <f>+'Ark1'!Q2974</f>
        <v>12</v>
      </c>
      <c r="E94" s="64">
        <f>+'Ark1'!R2974</f>
        <v>12</v>
      </c>
      <c r="F94" s="64">
        <f>+'Ark1'!S2974</f>
        <v>12</v>
      </c>
      <c r="G94" s="99">
        <f>+'Ark1'!T2974</f>
        <v>0.17956007780936717</v>
      </c>
      <c r="H94" s="99">
        <f>+'Ark1'!U2974</f>
        <v>0.26690168946902976</v>
      </c>
      <c r="I94" s="99">
        <f>+'Ark1'!Y2974</f>
        <v>202.58333333333329</v>
      </c>
      <c r="J94" s="99">
        <f>+'Ark1'!AA2974</f>
        <v>22.652587539224832</v>
      </c>
      <c r="K94" s="99">
        <f t="shared" si="2"/>
        <v>4.4039855072463761</v>
      </c>
      <c r="L94" s="64">
        <f t="shared" si="3"/>
        <v>1</v>
      </c>
      <c r="M94" s="39"/>
      <c r="N94" s="4"/>
      <c r="O94" s="11"/>
      <c r="P94" s="11"/>
      <c r="Q94" s="11"/>
      <c r="R94" s="5"/>
      <c r="S94"/>
      <c r="T94"/>
      <c r="U94"/>
      <c r="V94"/>
      <c r="W94"/>
    </row>
    <row r="95" spans="1:23" ht="15.6">
      <c r="A95" s="39"/>
      <c r="B95" s="47">
        <f>+'Ark1'!C2975</f>
        <v>2022</v>
      </c>
      <c r="C95" s="47">
        <f>+'Ark1'!M2975</f>
        <v>47</v>
      </c>
      <c r="D95" s="47">
        <f>+'Ark1'!Q2975</f>
        <v>5</v>
      </c>
      <c r="E95" s="64">
        <f>+'Ark1'!R2975</f>
        <v>5</v>
      </c>
      <c r="F95" s="64">
        <f>+'Ark1'!S2975</f>
        <v>5</v>
      </c>
      <c r="G95" s="99">
        <f>+'Ark1'!T2975</f>
        <v>7.481669908723626E-2</v>
      </c>
      <c r="H95" s="99">
        <f>+'Ark1'!U2975</f>
        <v>9.3585767216536886E-2</v>
      </c>
      <c r="I95" s="99">
        <f>+'Ark1'!Y2975</f>
        <v>170.48</v>
      </c>
      <c r="J95" s="99">
        <f>+'Ark1'!AA2975</f>
        <v>9.8223011560428777</v>
      </c>
      <c r="K95" s="99">
        <f t="shared" si="2"/>
        <v>3.6272340425531913</v>
      </c>
      <c r="L95" s="64">
        <f t="shared" si="3"/>
        <v>1</v>
      </c>
      <c r="M95" s="39"/>
      <c r="N95" s="4"/>
      <c r="O95" s="11"/>
      <c r="P95" s="11"/>
      <c r="Q95" s="11"/>
      <c r="R95" s="5"/>
      <c r="S95"/>
      <c r="T95"/>
      <c r="U95"/>
      <c r="V95"/>
      <c r="W95"/>
    </row>
    <row r="96" spans="1:23" ht="15.6">
      <c r="A96" s="39"/>
      <c r="B96" s="47">
        <f>+'Ark1'!C2976</f>
        <v>2022</v>
      </c>
      <c r="C96" s="47">
        <f>+'Ark1'!M2976</f>
        <v>48</v>
      </c>
      <c r="D96" s="47">
        <f>+'Ark1'!Q2976</f>
        <v>40</v>
      </c>
      <c r="E96" s="64">
        <f>+'Ark1'!R2976</f>
        <v>72</v>
      </c>
      <c r="F96" s="64">
        <f>+'Ark1'!S2976</f>
        <v>72</v>
      </c>
      <c r="G96" s="99">
        <f>+'Ark1'!T2976</f>
        <v>1.0773604668562025</v>
      </c>
      <c r="H96" s="99">
        <f>+'Ark1'!U2976</f>
        <v>1.4521922202472299</v>
      </c>
      <c r="I96" s="99">
        <f>+'Ark1'!Y2976</f>
        <v>183.70680555555555</v>
      </c>
      <c r="J96" s="99">
        <f>+'Ark1'!AA2976</f>
        <v>25.104621244924004</v>
      </c>
      <c r="K96" s="99">
        <f t="shared" si="2"/>
        <v>3.8272251157407404</v>
      </c>
      <c r="L96" s="64">
        <f t="shared" si="3"/>
        <v>1.8</v>
      </c>
      <c r="M96" s="39"/>
      <c r="N96" s="4"/>
      <c r="O96" s="11"/>
      <c r="P96" s="11"/>
      <c r="Q96" s="5"/>
      <c r="R96" s="5"/>
      <c r="S96"/>
      <c r="T96"/>
      <c r="U96"/>
      <c r="V96"/>
      <c r="W96"/>
    </row>
    <row r="97" spans="1:23" ht="15.6">
      <c r="A97" s="39"/>
      <c r="B97" s="47">
        <f>+'Ark1'!C2977</f>
        <v>2022</v>
      </c>
      <c r="C97" s="47">
        <f>+'Ark1'!M2977</f>
        <v>49</v>
      </c>
      <c r="D97" s="47">
        <f>+'Ark1'!Q2977</f>
        <v>35</v>
      </c>
      <c r="E97" s="64">
        <f>+'Ark1'!R2977</f>
        <v>48</v>
      </c>
      <c r="F97" s="64">
        <f>+'Ark1'!S2977</f>
        <v>48</v>
      </c>
      <c r="G97" s="99">
        <f>+'Ark1'!T2977</f>
        <v>0.71824031123746868</v>
      </c>
      <c r="H97" s="99">
        <f>+'Ark1'!U2977</f>
        <v>0.90859659051371877</v>
      </c>
      <c r="I97" s="99">
        <f>+'Ark1'!Y2977</f>
        <v>172.41041666666672</v>
      </c>
      <c r="J97" s="99">
        <f>+'Ark1'!AA2977</f>
        <v>29.62994852891897</v>
      </c>
      <c r="K97" s="99">
        <f t="shared" si="2"/>
        <v>3.5185799319727904</v>
      </c>
      <c r="L97" s="64">
        <f t="shared" si="3"/>
        <v>1.3714285714285714</v>
      </c>
      <c r="M97" s="39"/>
      <c r="N97" s="4"/>
      <c r="O97" s="11"/>
      <c r="P97" s="11"/>
      <c r="Q97" s="5"/>
      <c r="R97" s="5"/>
      <c r="S97"/>
      <c r="T97"/>
      <c r="U97"/>
      <c r="V97"/>
      <c r="W97"/>
    </row>
    <row r="98" spans="1:23" ht="15.6">
      <c r="A98" s="39"/>
      <c r="B98" s="47">
        <f>+'Ark1'!C2978</f>
        <v>2022</v>
      </c>
      <c r="C98" s="47">
        <f>+'Ark1'!M2978</f>
        <v>50</v>
      </c>
      <c r="D98" s="47">
        <f>+'Ark1'!Q2978</f>
        <v>12</v>
      </c>
      <c r="E98" s="64">
        <f>+'Ark1'!R2978</f>
        <v>15</v>
      </c>
      <c r="F98" s="64">
        <f>+'Ark1'!S2978</f>
        <v>15</v>
      </c>
      <c r="G98" s="99">
        <f>+'Ark1'!T2978</f>
        <v>0.22445009726170875</v>
      </c>
      <c r="H98" s="99">
        <f>+'Ark1'!U2978</f>
        <v>0.27885791899728046</v>
      </c>
      <c r="I98" s="99">
        <f>+'Ark1'!Y2978</f>
        <v>169.32666666666671</v>
      </c>
      <c r="J98" s="99">
        <f>+'Ark1'!AA2978</f>
        <v>27.995653630916021</v>
      </c>
      <c r="K98" s="99">
        <f t="shared" si="2"/>
        <v>3.3865333333333343</v>
      </c>
      <c r="L98" s="64">
        <f t="shared" si="3"/>
        <v>1.25</v>
      </c>
      <c r="M98" s="39"/>
      <c r="N98" s="4"/>
      <c r="O98" s="11"/>
      <c r="P98" s="11"/>
      <c r="Q98" s="5"/>
      <c r="R98" s="5"/>
      <c r="S98"/>
      <c r="T98"/>
      <c r="U98"/>
      <c r="V98"/>
      <c r="W98"/>
    </row>
    <row r="99" spans="1:23" ht="15.6">
      <c r="A99" s="39"/>
      <c r="B99" s="47">
        <f>+'Ark1'!C2979</f>
        <v>2022</v>
      </c>
      <c r="C99" s="47">
        <f>+'Ark1'!M2979</f>
        <v>51</v>
      </c>
      <c r="D99" s="47">
        <f>+'Ark1'!Q2979</f>
        <v>89</v>
      </c>
      <c r="E99" s="64">
        <f>+'Ark1'!R2979</f>
        <v>176</v>
      </c>
      <c r="F99" s="64">
        <f>+'Ark1'!S2979</f>
        <v>176</v>
      </c>
      <c r="G99" s="99">
        <f>+'Ark1'!T2979</f>
        <v>2.6335478078707166</v>
      </c>
      <c r="H99" s="99">
        <f>+'Ark1'!U2979</f>
        <v>3.2412437965668492</v>
      </c>
      <c r="I99" s="99">
        <f>+'Ark1'!Y2979</f>
        <v>167.73846590909082</v>
      </c>
      <c r="J99" s="99">
        <f>+'Ark1'!AA2979</f>
        <v>28.767923176631843</v>
      </c>
      <c r="K99" s="99">
        <f t="shared" si="2"/>
        <v>3.2889895276292318</v>
      </c>
      <c r="L99" s="64">
        <f t="shared" si="3"/>
        <v>1.9775280898876404</v>
      </c>
      <c r="M99" s="39"/>
      <c r="N99" s="4"/>
      <c r="O99" s="11"/>
      <c r="P99" s="11"/>
      <c r="Q99" s="5"/>
      <c r="R99" s="5"/>
      <c r="S99"/>
      <c r="T99"/>
      <c r="U99"/>
      <c r="V99"/>
      <c r="W99"/>
    </row>
    <row r="100" spans="1:23" ht="15.6">
      <c r="A100" s="39"/>
      <c r="B100" s="47">
        <f>+'Ark1'!C2980</f>
        <v>2022</v>
      </c>
      <c r="C100" s="47">
        <f>+'Ark1'!M2980</f>
        <v>52</v>
      </c>
      <c r="D100" s="47">
        <f>+'Ark1'!Q2980</f>
        <v>61</v>
      </c>
      <c r="E100" s="64">
        <f>+'Ark1'!R2980</f>
        <v>90</v>
      </c>
      <c r="F100" s="64">
        <f>+'Ark1'!S2980</f>
        <v>90</v>
      </c>
      <c r="G100" s="99">
        <f>+'Ark1'!T2980</f>
        <v>1.346700583570253</v>
      </c>
      <c r="H100" s="99">
        <f>+'Ark1'!U2980</f>
        <v>1.6632926823725185</v>
      </c>
      <c r="I100" s="99">
        <f>+'Ark1'!Y2980</f>
        <v>168.32933333333324</v>
      </c>
      <c r="J100" s="99">
        <f>+'Ark1'!AA2980</f>
        <v>25.149736680751555</v>
      </c>
      <c r="K100" s="99">
        <f t="shared" si="2"/>
        <v>3.2371025641025621</v>
      </c>
      <c r="L100" s="64">
        <f t="shared" si="3"/>
        <v>1.4754098360655739</v>
      </c>
      <c r="M100" s="39"/>
      <c r="N100" s="4"/>
      <c r="O100" s="11"/>
      <c r="P100" s="11"/>
      <c r="Q100" s="5"/>
      <c r="R100" s="5"/>
      <c r="S100"/>
      <c r="T100"/>
      <c r="U100"/>
      <c r="V100"/>
      <c r="W100"/>
    </row>
    <row r="101" spans="1:23" ht="15.6">
      <c r="A101" s="39"/>
      <c r="B101" s="47">
        <f>+'Ark1'!C2981</f>
        <v>2022</v>
      </c>
      <c r="C101" s="47">
        <f>+'Ark1'!M2981</f>
        <v>53</v>
      </c>
      <c r="D101" s="47">
        <f>+'Ark1'!Q2981</f>
        <v>30</v>
      </c>
      <c r="E101" s="64">
        <f>+'Ark1'!R2981</f>
        <v>32</v>
      </c>
      <c r="F101" s="64">
        <f>+'Ark1'!S2981</f>
        <v>32</v>
      </c>
      <c r="G101" s="99">
        <f>+'Ark1'!T2981</f>
        <v>0.4788268741583121</v>
      </c>
      <c r="H101" s="99">
        <f>+'Ark1'!U2981</f>
        <v>0.61647483231250866</v>
      </c>
      <c r="I101" s="99">
        <f>+'Ark1'!Y2981</f>
        <v>175.46843749999999</v>
      </c>
      <c r="J101" s="99">
        <f>+'Ark1'!AA2981</f>
        <v>26.061829500892756</v>
      </c>
      <c r="K101" s="99">
        <f t="shared" si="2"/>
        <v>3.3107252358490564</v>
      </c>
      <c r="L101" s="64">
        <f t="shared" si="3"/>
        <v>1.0666666666666667</v>
      </c>
      <c r="M101" s="39"/>
      <c r="N101" s="4"/>
      <c r="O101" s="11"/>
      <c r="P101" s="11"/>
      <c r="Q101" s="5"/>
      <c r="R101" s="5"/>
      <c r="S101"/>
      <c r="T101"/>
      <c r="U101"/>
      <c r="V101"/>
      <c r="W101"/>
    </row>
    <row r="102" spans="1:23" ht="15.6">
      <c r="A102" s="39"/>
      <c r="B102" s="47">
        <f>+'Ark1'!C2982</f>
        <v>2022</v>
      </c>
      <c r="C102" s="47">
        <f>+'Ark1'!M2982</f>
        <v>54</v>
      </c>
      <c r="D102" s="47">
        <f>+'Ark1'!Q2982</f>
        <v>121</v>
      </c>
      <c r="E102" s="64">
        <f>+'Ark1'!R2982</f>
        <v>252</v>
      </c>
      <c r="F102" s="64">
        <f>+'Ark1'!S2982</f>
        <v>252</v>
      </c>
      <c r="G102" s="99">
        <f>+'Ark1'!T2982</f>
        <v>3.7707616339967074</v>
      </c>
      <c r="H102" s="99">
        <f>+'Ark1'!U2982</f>
        <v>4.4070299731146179</v>
      </c>
      <c r="I102" s="99">
        <f>+'Ark1'!Y2982</f>
        <v>159.28654761904747</v>
      </c>
      <c r="J102" s="99">
        <f>+'Ark1'!AA2982</f>
        <v>25.299960983755089</v>
      </c>
      <c r="K102" s="99">
        <f t="shared" si="2"/>
        <v>2.9497508818342122</v>
      </c>
      <c r="L102" s="64">
        <f t="shared" si="3"/>
        <v>2.0826446280991737</v>
      </c>
      <c r="M102" s="39"/>
      <c r="N102" s="4"/>
      <c r="O102" s="11"/>
      <c r="P102" s="11"/>
      <c r="Q102" s="5"/>
      <c r="R102" s="5"/>
      <c r="S102"/>
      <c r="T102"/>
      <c r="U102"/>
      <c r="V102"/>
      <c r="W102"/>
    </row>
    <row r="103" spans="1:23" ht="15.6">
      <c r="A103" s="39"/>
      <c r="B103" s="47">
        <f>+'Ark1'!C2983</f>
        <v>2022</v>
      </c>
      <c r="C103" s="47">
        <f>+'Ark1'!M2983</f>
        <v>55</v>
      </c>
      <c r="D103" s="47">
        <f>+'Ark1'!Q2983</f>
        <v>91</v>
      </c>
      <c r="E103" s="64">
        <f>+'Ark1'!R2983</f>
        <v>179</v>
      </c>
      <c r="F103" s="64">
        <f>+'Ark1'!S2983</f>
        <v>179</v>
      </c>
      <c r="G103" s="99">
        <f>+'Ark1'!T2983</f>
        <v>2.6784378273230591</v>
      </c>
      <c r="H103" s="99">
        <f>+'Ark1'!U2983</f>
        <v>3.1819643933603494</v>
      </c>
      <c r="I103" s="99">
        <f>+'Ark1'!Y2983</f>
        <v>161.91083798882693</v>
      </c>
      <c r="J103" s="99">
        <f>+'Ark1'!AA2983</f>
        <v>27.798422946133797</v>
      </c>
      <c r="K103" s="99">
        <f t="shared" si="2"/>
        <v>2.9438334179786714</v>
      </c>
      <c r="L103" s="64">
        <f t="shared" si="3"/>
        <v>1.9670329670329669</v>
      </c>
      <c r="M103" s="39"/>
      <c r="N103" s="4"/>
      <c r="O103" s="11"/>
      <c r="P103" s="11"/>
      <c r="Q103" s="5"/>
      <c r="R103" s="5"/>
      <c r="S103"/>
      <c r="T103"/>
      <c r="U103"/>
      <c r="V103"/>
      <c r="W103"/>
    </row>
    <row r="104" spans="1:23" ht="15.6">
      <c r="A104" s="39"/>
      <c r="B104" s="47">
        <f>+'Ark1'!C2984</f>
        <v>2022</v>
      </c>
      <c r="C104" s="47">
        <f>+'Ark1'!M2984</f>
        <v>56</v>
      </c>
      <c r="D104" s="47">
        <f>+'Ark1'!Q2984</f>
        <v>51</v>
      </c>
      <c r="E104" s="64">
        <f>+'Ark1'!R2984</f>
        <v>104</v>
      </c>
      <c r="F104" s="64">
        <f>+'Ark1'!S2984</f>
        <v>104</v>
      </c>
      <c r="G104" s="99">
        <f>+'Ark1'!T2984</f>
        <v>1.5561873410145146</v>
      </c>
      <c r="H104" s="99">
        <f>+'Ark1'!U2984</f>
        <v>1.8258249419595871</v>
      </c>
      <c r="I104" s="99">
        <f>+'Ark1'!Y2984</f>
        <v>159.90403846153851</v>
      </c>
      <c r="J104" s="99">
        <f>+'Ark1'!AA2984</f>
        <v>26.329276390157261</v>
      </c>
      <c r="K104" s="99">
        <f t="shared" si="2"/>
        <v>2.8554292582417591</v>
      </c>
      <c r="L104" s="64">
        <f t="shared" si="3"/>
        <v>2.0392156862745097</v>
      </c>
      <c r="M104" s="39"/>
      <c r="N104" s="4"/>
      <c r="O104" s="5"/>
      <c r="P104" s="5"/>
      <c r="Q104" s="5"/>
      <c r="R104" s="5"/>
      <c r="S104"/>
      <c r="T104"/>
      <c r="U104"/>
      <c r="V104"/>
      <c r="W104"/>
    </row>
    <row r="105" spans="1:23">
      <c r="A105" s="39"/>
      <c r="B105" s="47">
        <f>+'Ark1'!C2985</f>
        <v>2022</v>
      </c>
      <c r="C105" s="47">
        <f>+'Ark1'!M2985</f>
        <v>57</v>
      </c>
      <c r="D105" s="47">
        <f>+'Ark1'!Q2985</f>
        <v>182</v>
      </c>
      <c r="E105" s="64">
        <f>+'Ark1'!R2985</f>
        <v>807</v>
      </c>
      <c r="F105" s="64">
        <f>+'Ark1'!S2985</f>
        <v>807</v>
      </c>
      <c r="G105" s="99">
        <f>+'Ark1'!T2985</f>
        <v>12.075415232679935</v>
      </c>
      <c r="H105" s="99">
        <f>+'Ark1'!U2985</f>
        <v>13.00003361797504</v>
      </c>
      <c r="I105" s="99">
        <f>+'Ark1'!Y2985</f>
        <v>146.72515489467162</v>
      </c>
      <c r="J105" s="99">
        <f>+'Ark1'!AA2985</f>
        <v>25.505816222175945</v>
      </c>
      <c r="K105" s="99">
        <f t="shared" si="2"/>
        <v>2.5741255244679233</v>
      </c>
      <c r="L105" s="64">
        <f t="shared" si="3"/>
        <v>4.4340659340659343</v>
      </c>
      <c r="M105" s="39"/>
      <c r="N105" s="11"/>
      <c r="O105" s="11"/>
      <c r="P105"/>
      <c r="Q105"/>
      <c r="R105"/>
      <c r="S105"/>
      <c r="T105"/>
      <c r="U105"/>
      <c r="V105"/>
      <c r="W105"/>
    </row>
    <row r="106" spans="1:23" ht="15.6">
      <c r="A106" s="39"/>
      <c r="B106" s="47">
        <f>+'Ark1'!C2986</f>
        <v>2022</v>
      </c>
      <c r="C106" s="47">
        <f>+'Ark1'!M2986</f>
        <v>58</v>
      </c>
      <c r="D106" s="47">
        <f>+'Ark1'!Q2986</f>
        <v>130</v>
      </c>
      <c r="E106" s="64">
        <f>+'Ark1'!R2986</f>
        <v>453</v>
      </c>
      <c r="F106" s="64">
        <f>+'Ark1'!S2986</f>
        <v>453</v>
      </c>
      <c r="G106" s="99">
        <f>+'Ark1'!T2986</f>
        <v>6.7783929373036047</v>
      </c>
      <c r="H106" s="99">
        <f>+'Ark1'!U2986</f>
        <v>6.918874600188186</v>
      </c>
      <c r="I106" s="99">
        <f>+'Ark1'!Y2986</f>
        <v>139.1140176600442</v>
      </c>
      <c r="J106" s="99">
        <f>+'Ark1'!AA2986</f>
        <v>25.29450786691223</v>
      </c>
      <c r="K106" s="99">
        <f t="shared" si="2"/>
        <v>2.3985175458628309</v>
      </c>
      <c r="L106" s="64">
        <f t="shared" si="3"/>
        <v>3.4846153846153847</v>
      </c>
      <c r="M106" s="39"/>
      <c r="N106" s="5"/>
      <c r="O106" s="5"/>
      <c r="P106" s="5"/>
      <c r="Q106"/>
      <c r="R106" s="5"/>
      <c r="S106"/>
      <c r="T106"/>
      <c r="U106"/>
      <c r="V106"/>
      <c r="W106"/>
    </row>
    <row r="107" spans="1:23">
      <c r="A107" s="39"/>
      <c r="B107" s="47">
        <f>+'Ark1'!C2987</f>
        <v>2022</v>
      </c>
      <c r="C107" s="47">
        <f>+'Ark1'!M2987</f>
        <v>59</v>
      </c>
      <c r="D107" s="47">
        <f>+'Ark1'!Q2987</f>
        <v>118</v>
      </c>
      <c r="E107" s="64">
        <f>+'Ark1'!R2987</f>
        <v>368</v>
      </c>
      <c r="F107" s="64">
        <f>+'Ark1'!S2987</f>
        <v>368</v>
      </c>
      <c r="G107" s="99">
        <f>+'Ark1'!T2987</f>
        <v>5.5065090528205882</v>
      </c>
      <c r="H107" s="99">
        <f>+'Ark1'!U2987</f>
        <v>5.6002111762178508</v>
      </c>
      <c r="I107" s="99">
        <f>+'Ark1'!Y2987</f>
        <v>138.60861413043477</v>
      </c>
      <c r="J107" s="99">
        <f>+'Ark1'!AA2987</f>
        <v>27.515519642143826</v>
      </c>
      <c r="K107" s="99">
        <f t="shared" si="2"/>
        <v>2.3492985445836401</v>
      </c>
      <c r="L107" s="64">
        <f t="shared" si="3"/>
        <v>3.1186440677966103</v>
      </c>
      <c r="M107" s="39"/>
      <c r="N107" s="11"/>
      <c r="O107" s="11"/>
      <c r="P107"/>
      <c r="Q107"/>
      <c r="R107"/>
      <c r="S107"/>
      <c r="T107"/>
      <c r="U107"/>
      <c r="V107"/>
      <c r="W107"/>
    </row>
    <row r="108" spans="1:23">
      <c r="A108" s="39"/>
      <c r="B108" s="47">
        <f>+'Ark1'!C2988</f>
        <v>2022</v>
      </c>
      <c r="C108" s="47">
        <f>+'Ark1'!M2988</f>
        <v>60</v>
      </c>
      <c r="D108" s="47">
        <f>+'Ark1'!Q2988</f>
        <v>169</v>
      </c>
      <c r="E108" s="64">
        <f>+'Ark1'!R2988</f>
        <v>778</v>
      </c>
      <c r="F108" s="64">
        <f>+'Ark1'!S2988</f>
        <v>778</v>
      </c>
      <c r="G108" s="99">
        <f>+'Ark1'!T2988</f>
        <v>11.641478377973968</v>
      </c>
      <c r="H108" s="99">
        <f>+'Ark1'!U2988</f>
        <v>11.573195411363798</v>
      </c>
      <c r="I108" s="99">
        <f>+'Ark1'!Y2988</f>
        <v>135.49002570694091</v>
      </c>
      <c r="J108" s="99">
        <f>+'Ark1'!AA2988</f>
        <v>25.082191759175529</v>
      </c>
      <c r="K108" s="99">
        <f t="shared" si="2"/>
        <v>2.2581670951156818</v>
      </c>
      <c r="L108" s="64">
        <f t="shared" si="3"/>
        <v>4.6035502958579881</v>
      </c>
      <c r="M108" s="39"/>
      <c r="N108" s="11"/>
      <c r="O108" s="11"/>
      <c r="P108"/>
      <c r="Q108"/>
      <c r="R108"/>
      <c r="S108"/>
      <c r="T108"/>
      <c r="U108"/>
      <c r="V108"/>
      <c r="W108"/>
    </row>
    <row r="109" spans="1:23">
      <c r="A109" s="39"/>
      <c r="B109" s="47">
        <f>+'Ark1'!C2989</f>
        <v>2022</v>
      </c>
      <c r="C109" s="47">
        <f>+'Ark1'!M2989</f>
        <v>61</v>
      </c>
      <c r="D109" s="47">
        <f>+'Ark1'!Q2989</f>
        <v>180</v>
      </c>
      <c r="E109" s="64">
        <f>+'Ark1'!R2989</f>
        <v>778</v>
      </c>
      <c r="F109" s="64">
        <f>+'Ark1'!S2989</f>
        <v>778</v>
      </c>
      <c r="G109" s="99">
        <f>+'Ark1'!T2989</f>
        <v>11.641478377973968</v>
      </c>
      <c r="H109" s="99">
        <f>+'Ark1'!U2989</f>
        <v>11.381687136192737</v>
      </c>
      <c r="I109" s="99">
        <f>+'Ark1'!Y2989</f>
        <v>133.24799485861175</v>
      </c>
      <c r="J109" s="99">
        <f>+'Ark1'!AA2989</f>
        <v>23.090246810697113</v>
      </c>
      <c r="K109" s="99">
        <f t="shared" si="2"/>
        <v>2.1843933583378976</v>
      </c>
      <c r="L109" s="64">
        <f t="shared" si="3"/>
        <v>4.322222222222222</v>
      </c>
      <c r="M109" s="39"/>
      <c r="N109" s="11"/>
      <c r="O109" s="11"/>
      <c r="P109"/>
      <c r="Q109"/>
      <c r="R109"/>
      <c r="S109"/>
      <c r="T109"/>
      <c r="U109"/>
      <c r="V109"/>
      <c r="W109"/>
    </row>
    <row r="110" spans="1:23">
      <c r="A110" s="39"/>
      <c r="B110" s="47">
        <f>+'Ark1'!C2990</f>
        <v>2022</v>
      </c>
      <c r="C110" s="47">
        <f>+'Ark1'!M2990</f>
        <v>62</v>
      </c>
      <c r="D110" s="47">
        <f>+'Ark1'!Q2990</f>
        <v>104</v>
      </c>
      <c r="E110" s="64">
        <f>+'Ark1'!R2990</f>
        <v>295</v>
      </c>
      <c r="F110" s="64">
        <f>+'Ark1'!S2990</f>
        <v>295</v>
      </c>
      <c r="G110" s="99">
        <f>+'Ark1'!T2990</f>
        <v>4.4141852461469409</v>
      </c>
      <c r="H110" s="99">
        <f>+'Ark1'!U2990</f>
        <v>4.1555001082208944</v>
      </c>
      <c r="I110" s="99">
        <f>+'Ark1'!Y2990</f>
        <v>128.3024406779661</v>
      </c>
      <c r="J110" s="99">
        <f>+'Ark1'!AA2990</f>
        <v>22.826705653515702</v>
      </c>
      <c r="K110" s="99">
        <f t="shared" si="2"/>
        <v>2.0693942044833245</v>
      </c>
      <c r="L110" s="64">
        <f t="shared" si="3"/>
        <v>2.8365384615384617</v>
      </c>
      <c r="M110" s="39"/>
      <c r="N110" s="11"/>
      <c r="O110" s="11"/>
      <c r="P110"/>
      <c r="Q110"/>
      <c r="R110"/>
      <c r="S110"/>
      <c r="T110"/>
      <c r="U110"/>
      <c r="V110"/>
      <c r="W110"/>
    </row>
    <row r="111" spans="1:23">
      <c r="A111" s="39"/>
      <c r="B111" s="47">
        <f>+'Ark1'!C2991</f>
        <v>2022</v>
      </c>
      <c r="C111" s="47">
        <f>+'Ark1'!M2991</f>
        <v>63</v>
      </c>
      <c r="D111" s="47">
        <f>+'Ark1'!Q2991</f>
        <v>158</v>
      </c>
      <c r="E111" s="64">
        <f>+'Ark1'!R2991</f>
        <v>648</v>
      </c>
      <c r="F111" s="64">
        <f>+'Ark1'!S2991</f>
        <v>648</v>
      </c>
      <c r="G111" s="99">
        <f>+'Ark1'!T2991</f>
        <v>9.6962442017058201</v>
      </c>
      <c r="H111" s="99">
        <f>+'Ark1'!U2991</f>
        <v>9.0445747340430618</v>
      </c>
      <c r="I111" s="99">
        <f>+'Ark1'!Y2991</f>
        <v>127.12962962962963</v>
      </c>
      <c r="J111" s="99">
        <f>+'Ark1'!AA2991</f>
        <v>21.412432926069975</v>
      </c>
      <c r="K111" s="99">
        <f t="shared" si="2"/>
        <v>2.0179306290417403</v>
      </c>
      <c r="L111" s="64">
        <f t="shared" si="3"/>
        <v>4.1012658227848098</v>
      </c>
      <c r="M111" s="39"/>
      <c r="N111" s="11"/>
      <c r="O111" s="11"/>
      <c r="P111"/>
      <c r="Q111"/>
      <c r="R111"/>
      <c r="S111"/>
      <c r="T111"/>
      <c r="U111"/>
      <c r="V111"/>
      <c r="W111"/>
    </row>
    <row r="112" spans="1:23">
      <c r="A112" s="39"/>
      <c r="B112" s="47">
        <f>+'Ark1'!C2992</f>
        <v>2022</v>
      </c>
      <c r="C112" s="47">
        <f>+'Ark1'!M2992</f>
        <v>64</v>
      </c>
      <c r="D112" s="47">
        <f>+'Ark1'!Q2992</f>
        <v>159</v>
      </c>
      <c r="E112" s="64">
        <f>+'Ark1'!R2992</f>
        <v>722</v>
      </c>
      <c r="F112" s="64">
        <f>+'Ark1'!S2992</f>
        <v>722</v>
      </c>
      <c r="G112" s="99">
        <f>+'Ark1'!T2992</f>
        <v>10.803531348196922</v>
      </c>
      <c r="H112" s="99">
        <f>+'Ark1'!U2992</f>
        <v>9.4512369515431054</v>
      </c>
      <c r="I112" s="99">
        <f>+'Ark1'!Y2992</f>
        <v>119.2298753462604</v>
      </c>
      <c r="J112" s="99">
        <f>+'Ark1'!AA2992</f>
        <v>20.223324035034246</v>
      </c>
      <c r="K112" s="99">
        <f t="shared" ref="K112:K175" si="4">+I112/C112</f>
        <v>1.8629668022853187</v>
      </c>
      <c r="L112" s="64">
        <f t="shared" ref="L112:L175" si="5">+E112/D112</f>
        <v>4.5408805031446544</v>
      </c>
      <c r="M112" s="39"/>
      <c r="N112" s="11"/>
      <c r="O112" s="11"/>
      <c r="P112"/>
      <c r="Q112"/>
      <c r="R112"/>
      <c r="S112"/>
      <c r="T112"/>
      <c r="U112"/>
      <c r="V112"/>
      <c r="W112"/>
    </row>
    <row r="113" spans="1:23">
      <c r="A113" s="39"/>
      <c r="B113" s="47">
        <f>+'Ark1'!C2993</f>
        <v>2022</v>
      </c>
      <c r="C113" s="47">
        <f>+'Ark1'!M2993</f>
        <v>65</v>
      </c>
      <c r="D113" s="47">
        <f>+'Ark1'!Q2993</f>
        <v>149</v>
      </c>
      <c r="E113" s="64">
        <f>+'Ark1'!R2993</f>
        <v>784</v>
      </c>
      <c r="F113" s="64">
        <f>+'Ark1'!S2993</f>
        <v>784</v>
      </c>
      <c r="G113" s="99">
        <f>+'Ark1'!T2993</f>
        <v>11.731258416878648</v>
      </c>
      <c r="H113" s="99">
        <f>+'Ark1'!U2993</f>
        <v>9.8525051418923422</v>
      </c>
      <c r="I113" s="99">
        <f>+'Ark1'!Y2993</f>
        <v>114.46276785714296</v>
      </c>
      <c r="J113" s="99">
        <f>+'Ark1'!AA2993</f>
        <v>19.089791189811283</v>
      </c>
      <c r="K113" s="99">
        <f t="shared" si="4"/>
        <v>1.7609656593406611</v>
      </c>
      <c r="L113" s="64">
        <f t="shared" si="5"/>
        <v>5.2617449664429534</v>
      </c>
      <c r="M113" s="39"/>
      <c r="N113" s="11"/>
      <c r="O113" s="11"/>
      <c r="P113"/>
      <c r="Q113"/>
      <c r="R113"/>
      <c r="S113"/>
      <c r="T113"/>
      <c r="U113"/>
      <c r="V113"/>
      <c r="W113"/>
    </row>
    <row r="114" spans="1:23">
      <c r="A114" s="39"/>
      <c r="B114" s="47">
        <f>+'Ark1'!C2994</f>
        <v>2022</v>
      </c>
      <c r="C114" s="47">
        <f>+'Ark1'!M2994</f>
        <v>66</v>
      </c>
      <c r="D114" s="47">
        <f>+'Ark1'!Q2994</f>
        <v>0</v>
      </c>
      <c r="E114" s="64">
        <f>+'Ark1'!R2994</f>
        <v>0</v>
      </c>
      <c r="F114" s="64">
        <f>+'Ark1'!S2994</f>
        <v>0</v>
      </c>
      <c r="G114" s="99">
        <f>+'Ark1'!T2994</f>
        <v>0</v>
      </c>
      <c r="H114" s="99">
        <f>+'Ark1'!U2994</f>
        <v>0</v>
      </c>
      <c r="I114" s="99">
        <f>+'Ark1'!Y2994</f>
        <v>0</v>
      </c>
      <c r="J114" s="99">
        <f>+'Ark1'!AA2994</f>
        <v>0</v>
      </c>
      <c r="K114" s="99">
        <f t="shared" si="4"/>
        <v>0</v>
      </c>
      <c r="L114" s="64" t="e">
        <f t="shared" si="5"/>
        <v>#DIV/0!</v>
      </c>
      <c r="M114" s="39"/>
      <c r="N114" s="11"/>
      <c r="O114" s="11"/>
      <c r="P114"/>
      <c r="Q114"/>
      <c r="R114"/>
      <c r="S114"/>
      <c r="T114"/>
      <c r="U114"/>
      <c r="V114"/>
      <c r="W114"/>
    </row>
    <row r="115" spans="1:23">
      <c r="A115" s="39"/>
      <c r="B115" s="47">
        <f>+'Ark1'!C2995</f>
        <v>2022</v>
      </c>
      <c r="C115" s="47">
        <f>+'Ark1'!M2995</f>
        <v>67</v>
      </c>
      <c r="D115" s="47">
        <f>+'Ark1'!Q2995</f>
        <v>0</v>
      </c>
      <c r="E115" s="64">
        <f>+'Ark1'!R2995</f>
        <v>0</v>
      </c>
      <c r="F115" s="64">
        <f>+'Ark1'!S2995</f>
        <v>0</v>
      </c>
      <c r="G115" s="99">
        <f>+'Ark1'!T2995</f>
        <v>0</v>
      </c>
      <c r="H115" s="99">
        <f>+'Ark1'!U2995</f>
        <v>0</v>
      </c>
      <c r="I115" s="99">
        <f>+'Ark1'!Y2995</f>
        <v>0</v>
      </c>
      <c r="J115" s="99">
        <f>+'Ark1'!AA2995</f>
        <v>0</v>
      </c>
      <c r="K115" s="99">
        <f t="shared" si="4"/>
        <v>0</v>
      </c>
      <c r="L115" s="64" t="e">
        <f t="shared" si="5"/>
        <v>#DIV/0!</v>
      </c>
      <c r="M115" s="39"/>
      <c r="N115" s="11"/>
      <c r="O115" s="11"/>
      <c r="P115"/>
      <c r="Q115"/>
      <c r="R115"/>
      <c r="S115"/>
      <c r="T115"/>
      <c r="U115"/>
      <c r="V115"/>
      <c r="W115"/>
    </row>
    <row r="116" spans="1:23">
      <c r="A116" s="39"/>
      <c r="B116" s="47">
        <f>+'Ark1'!C2996</f>
        <v>2022</v>
      </c>
      <c r="C116" s="47">
        <f>+'Ark1'!M2996</f>
        <v>68</v>
      </c>
      <c r="D116" s="47">
        <f>+'Ark1'!Q2996</f>
        <v>0</v>
      </c>
      <c r="E116" s="64">
        <f>+'Ark1'!R2996</f>
        <v>0</v>
      </c>
      <c r="F116" s="64">
        <f>+'Ark1'!S2996</f>
        <v>0</v>
      </c>
      <c r="G116" s="99">
        <f>+'Ark1'!T2996</f>
        <v>0</v>
      </c>
      <c r="H116" s="99">
        <f>+'Ark1'!U2996</f>
        <v>0</v>
      </c>
      <c r="I116" s="99">
        <f>+'Ark1'!Y2996</f>
        <v>0</v>
      </c>
      <c r="J116" s="99">
        <f>+'Ark1'!AA2996</f>
        <v>0</v>
      </c>
      <c r="K116" s="99">
        <f t="shared" si="4"/>
        <v>0</v>
      </c>
      <c r="L116" s="64" t="e">
        <f t="shared" si="5"/>
        <v>#DIV/0!</v>
      </c>
      <c r="M116" s="39"/>
      <c r="N116" s="11"/>
      <c r="O116" s="11"/>
      <c r="P116"/>
      <c r="Q116"/>
      <c r="R116"/>
      <c r="S116"/>
      <c r="T116"/>
      <c r="U116"/>
      <c r="V116"/>
      <c r="W116"/>
    </row>
    <row r="117" spans="1:23">
      <c r="A117" s="39"/>
      <c r="B117">
        <f>+'Ark1'!C2997</f>
        <v>2021</v>
      </c>
      <c r="C117">
        <f>+'Ark1'!M2997</f>
        <v>0</v>
      </c>
      <c r="D117">
        <f>+'Ark1'!Q2997</f>
        <v>11</v>
      </c>
      <c r="E117" s="9">
        <f>+'Ark1'!R2997</f>
        <v>12</v>
      </c>
      <c r="F117" s="9">
        <f>+'Ark1'!S2997</f>
        <v>0</v>
      </c>
      <c r="G117" s="94">
        <f>+'Ark1'!T2997</f>
        <v>0.1874844739420016</v>
      </c>
      <c r="H117" s="94">
        <f>+'Ark1'!U2997</f>
        <v>0</v>
      </c>
      <c r="I117" s="94">
        <f>+'Ark1'!Y2997</f>
        <v>0</v>
      </c>
      <c r="J117" s="94">
        <f>+'Ark1'!AA2997</f>
        <v>0</v>
      </c>
      <c r="K117" s="94" t="e">
        <f t="shared" si="4"/>
        <v>#DIV/0!</v>
      </c>
      <c r="L117" s="9">
        <f t="shared" si="5"/>
        <v>1.0909090909090908</v>
      </c>
      <c r="M117" s="39"/>
      <c r="N117" s="11"/>
      <c r="O117" s="11"/>
      <c r="P117"/>
      <c r="Q117"/>
      <c r="R117"/>
      <c r="S117"/>
      <c r="T117"/>
      <c r="U117"/>
      <c r="V117"/>
      <c r="W117"/>
    </row>
    <row r="118" spans="1:23">
      <c r="A118" s="39"/>
      <c r="B118">
        <f>+'Ark1'!C2998</f>
        <v>2021</v>
      </c>
      <c r="C118">
        <f>+'Ark1'!M2998</f>
        <v>35</v>
      </c>
      <c r="D118">
        <f>+'Ark1'!Q2998</f>
        <v>0</v>
      </c>
      <c r="E118" s="9">
        <f>+'Ark1'!R2998</f>
        <v>0</v>
      </c>
      <c r="F118" s="9">
        <f>+'Ark1'!S2998</f>
        <v>0</v>
      </c>
      <c r="G118" s="94">
        <f>+'Ark1'!T2998</f>
        <v>0</v>
      </c>
      <c r="H118" s="94">
        <f>+'Ark1'!U2998</f>
        <v>0</v>
      </c>
      <c r="I118" s="94">
        <f>+'Ark1'!Y2998</f>
        <v>0</v>
      </c>
      <c r="J118" s="94">
        <f>+'Ark1'!AA2998</f>
        <v>0</v>
      </c>
      <c r="K118" s="94">
        <f t="shared" si="4"/>
        <v>0</v>
      </c>
      <c r="L118" s="9" t="e">
        <f t="shared" si="5"/>
        <v>#DIV/0!</v>
      </c>
      <c r="M118" s="39"/>
      <c r="N118" s="11"/>
      <c r="O118" s="11"/>
      <c r="P118"/>
      <c r="Q118"/>
      <c r="R118"/>
      <c r="S118"/>
      <c r="T118"/>
      <c r="U118"/>
      <c r="V118"/>
      <c r="W118"/>
    </row>
    <row r="119" spans="1:23">
      <c r="A119" s="39"/>
      <c r="B119">
        <f>+'Ark1'!C2999</f>
        <v>2021</v>
      </c>
      <c r="C119">
        <f>+'Ark1'!M2999</f>
        <v>36</v>
      </c>
      <c r="D119">
        <f>+'Ark1'!Q2999</f>
        <v>4</v>
      </c>
      <c r="E119" s="9">
        <f>+'Ark1'!R2999</f>
        <v>4</v>
      </c>
      <c r="F119" s="9">
        <f>+'Ark1'!S2999</f>
        <v>4</v>
      </c>
      <c r="G119" s="94">
        <f>+'Ark1'!T2999</f>
        <v>6.2494824647333885E-2</v>
      </c>
      <c r="H119" s="94">
        <f>+'Ark1'!U2999</f>
        <v>0.10099675519253878</v>
      </c>
      <c r="I119" s="94">
        <f>+'Ark1'!Y2999</f>
        <v>219.73</v>
      </c>
      <c r="J119" s="94">
        <f>+'Ark1'!AA2999</f>
        <v>11.533503370615117</v>
      </c>
      <c r="K119" s="94">
        <f t="shared" si="4"/>
        <v>6.1036111111111104</v>
      </c>
      <c r="L119" s="9">
        <f t="shared" si="5"/>
        <v>1</v>
      </c>
      <c r="M119" s="39"/>
      <c r="N119" s="11"/>
      <c r="O119" s="11"/>
      <c r="P119"/>
      <c r="Q119"/>
      <c r="R119"/>
      <c r="S119"/>
      <c r="T119"/>
      <c r="U119"/>
      <c r="V119"/>
      <c r="W119"/>
    </row>
    <row r="120" spans="1:23">
      <c r="A120" s="39"/>
      <c r="B120">
        <f>+'Ark1'!C3000</f>
        <v>2021</v>
      </c>
      <c r="C120">
        <f>+'Ark1'!M3000</f>
        <v>37</v>
      </c>
      <c r="D120">
        <f>+'Ark1'!Q3000</f>
        <v>0</v>
      </c>
      <c r="E120" s="9">
        <f>+'Ark1'!R3000</f>
        <v>0</v>
      </c>
      <c r="F120" s="9">
        <f>+'Ark1'!S3000</f>
        <v>0</v>
      </c>
      <c r="G120" s="94">
        <f>+'Ark1'!T3000</f>
        <v>0</v>
      </c>
      <c r="H120" s="94">
        <f>+'Ark1'!U3000</f>
        <v>0</v>
      </c>
      <c r="I120" s="94">
        <f>+'Ark1'!Y3000</f>
        <v>0</v>
      </c>
      <c r="J120" s="94">
        <f>+'Ark1'!AA3000</f>
        <v>0</v>
      </c>
      <c r="K120" s="94">
        <f t="shared" si="4"/>
        <v>0</v>
      </c>
      <c r="L120" s="9" t="e">
        <f t="shared" si="5"/>
        <v>#DIV/0!</v>
      </c>
      <c r="M120" s="39"/>
      <c r="N120" s="11"/>
      <c r="O120" s="11"/>
      <c r="P120"/>
      <c r="Q120"/>
      <c r="R120"/>
      <c r="S120"/>
      <c r="T120"/>
      <c r="U120"/>
      <c r="V120"/>
      <c r="W120"/>
    </row>
    <row r="121" spans="1:23">
      <c r="A121" s="39"/>
      <c r="B121">
        <f>+'Ark1'!C3001</f>
        <v>2021</v>
      </c>
      <c r="C121">
        <f>+'Ark1'!M3001</f>
        <v>38</v>
      </c>
      <c r="D121">
        <f>+'Ark1'!Q3001</f>
        <v>0</v>
      </c>
      <c r="E121" s="9">
        <f>+'Ark1'!R3001</f>
        <v>0</v>
      </c>
      <c r="F121" s="9">
        <f>+'Ark1'!S3001</f>
        <v>0</v>
      </c>
      <c r="G121" s="94">
        <f>+'Ark1'!T3001</f>
        <v>0</v>
      </c>
      <c r="H121" s="94">
        <f>+'Ark1'!U3001</f>
        <v>0</v>
      </c>
      <c r="I121" s="94">
        <f>+'Ark1'!Y3001</f>
        <v>0</v>
      </c>
      <c r="J121" s="94">
        <f>+'Ark1'!AA3001</f>
        <v>0</v>
      </c>
      <c r="K121" s="94">
        <f t="shared" si="4"/>
        <v>0</v>
      </c>
      <c r="L121" s="9" t="e">
        <f t="shared" si="5"/>
        <v>#DIV/0!</v>
      </c>
      <c r="M121" s="39"/>
      <c r="N121" s="11"/>
      <c r="O121" s="11"/>
      <c r="P121"/>
      <c r="Q121"/>
      <c r="R121"/>
      <c r="S121"/>
      <c r="T121"/>
      <c r="U121"/>
      <c r="V121"/>
      <c r="W121"/>
    </row>
    <row r="122" spans="1:23">
      <c r="A122" s="39"/>
      <c r="B122">
        <f>+'Ark1'!C3002</f>
        <v>2021</v>
      </c>
      <c r="C122">
        <f>+'Ark1'!M3002</f>
        <v>39</v>
      </c>
      <c r="D122">
        <f>+'Ark1'!Q3002</f>
        <v>1</v>
      </c>
      <c r="E122" s="9">
        <f>+'Ark1'!R3002</f>
        <v>3</v>
      </c>
      <c r="F122" s="9">
        <f>+'Ark1'!S3002</f>
        <v>3</v>
      </c>
      <c r="G122" s="94">
        <f>+'Ark1'!T3002</f>
        <v>4.68711184855004E-2</v>
      </c>
      <c r="H122" s="94">
        <f>+'Ark1'!U3002</f>
        <v>5.3669895417361287E-2</v>
      </c>
      <c r="I122" s="94">
        <f>+'Ark1'!Y3002</f>
        <v>155.68666666666667</v>
      </c>
      <c r="J122" s="94">
        <f>+'Ark1'!AA3002</f>
        <v>42.395378154804526</v>
      </c>
      <c r="K122" s="94">
        <f t="shared" si="4"/>
        <v>3.9919658119658119</v>
      </c>
      <c r="L122" s="9">
        <f t="shared" si="5"/>
        <v>3</v>
      </c>
      <c r="M122" s="39"/>
      <c r="N122" s="11"/>
      <c r="O122" s="11"/>
      <c r="P122"/>
      <c r="Q122"/>
      <c r="R122"/>
      <c r="S122"/>
      <c r="T122"/>
      <c r="U122"/>
      <c r="V122"/>
      <c r="W122"/>
    </row>
    <row r="123" spans="1:23">
      <c r="A123" s="39"/>
      <c r="B123">
        <f>+'Ark1'!C3003</f>
        <v>2021</v>
      </c>
      <c r="C123">
        <f>+'Ark1'!M3003</f>
        <v>40</v>
      </c>
      <c r="D123">
        <f>+'Ark1'!Q3003</f>
        <v>3</v>
      </c>
      <c r="E123" s="9">
        <f>+'Ark1'!R3003</f>
        <v>3</v>
      </c>
      <c r="F123" s="9">
        <f>+'Ark1'!S3003</f>
        <v>3</v>
      </c>
      <c r="G123" s="94">
        <f>+'Ark1'!T3003</f>
        <v>4.68711184855004E-2</v>
      </c>
      <c r="H123" s="94">
        <f>+'Ark1'!U3003</f>
        <v>8.1884913018480818E-2</v>
      </c>
      <c r="I123" s="94">
        <f>+'Ark1'!Y3003</f>
        <v>237.53333333333339</v>
      </c>
      <c r="J123" s="94">
        <f>+'Ark1'!AA3003</f>
        <v>6.2515775786775984</v>
      </c>
      <c r="K123" s="94">
        <f t="shared" si="4"/>
        <v>5.9383333333333344</v>
      </c>
      <c r="L123" s="9">
        <f t="shared" si="5"/>
        <v>1</v>
      </c>
      <c r="M123" s="39"/>
      <c r="N123" s="11"/>
      <c r="O123" s="11"/>
      <c r="P123"/>
      <c r="Q123"/>
      <c r="R123"/>
      <c r="S123"/>
      <c r="T123"/>
      <c r="U123"/>
      <c r="V123"/>
      <c r="W123"/>
    </row>
    <row r="124" spans="1:23">
      <c r="A124" s="39"/>
      <c r="B124">
        <f>+'Ark1'!C3004</f>
        <v>2021</v>
      </c>
      <c r="C124">
        <f>+'Ark1'!M3004</f>
        <v>41</v>
      </c>
      <c r="D124">
        <f>+'Ark1'!Q3004</f>
        <v>0</v>
      </c>
      <c r="E124" s="9">
        <f>+'Ark1'!R3004</f>
        <v>0</v>
      </c>
      <c r="F124" s="9">
        <f>+'Ark1'!S3004</f>
        <v>0</v>
      </c>
      <c r="G124" s="94">
        <f>+'Ark1'!T3004</f>
        <v>0</v>
      </c>
      <c r="H124" s="94">
        <f>+'Ark1'!U3004</f>
        <v>0</v>
      </c>
      <c r="I124" s="94">
        <f>+'Ark1'!Y3004</f>
        <v>0</v>
      </c>
      <c r="J124" s="94">
        <f>+'Ark1'!AA3004</f>
        <v>0</v>
      </c>
      <c r="K124" s="94">
        <f t="shared" si="4"/>
        <v>0</v>
      </c>
      <c r="L124" s="9" t="e">
        <f t="shared" si="5"/>
        <v>#DIV/0!</v>
      </c>
      <c r="M124" s="39"/>
      <c r="N124" s="11"/>
      <c r="O124" s="11"/>
      <c r="P124"/>
      <c r="Q124"/>
      <c r="R124"/>
      <c r="S124"/>
      <c r="T124"/>
      <c r="U124"/>
      <c r="V124"/>
      <c r="W124"/>
    </row>
    <row r="125" spans="1:23">
      <c r="A125" s="39"/>
      <c r="B125">
        <f>+'Ark1'!C3005</f>
        <v>2021</v>
      </c>
      <c r="C125">
        <f>+'Ark1'!M3005</f>
        <v>42</v>
      </c>
      <c r="D125">
        <f>+'Ark1'!Q3005</f>
        <v>10</v>
      </c>
      <c r="E125" s="9">
        <f>+'Ark1'!R3005</f>
        <v>15</v>
      </c>
      <c r="F125" s="9">
        <f>+'Ark1'!S3005</f>
        <v>15</v>
      </c>
      <c r="G125" s="94">
        <f>+'Ark1'!T3005</f>
        <v>0.23435559242750209</v>
      </c>
      <c r="H125" s="94">
        <f>+'Ark1'!U3005</f>
        <v>0.33181200832711882</v>
      </c>
      <c r="I125" s="94">
        <f>+'Ark1'!Y3005</f>
        <v>192.50533333333328</v>
      </c>
      <c r="J125" s="94">
        <f>+'Ark1'!AA3005</f>
        <v>14.756366701265437</v>
      </c>
      <c r="K125" s="94">
        <f t="shared" si="4"/>
        <v>4.5834603174603163</v>
      </c>
      <c r="L125" s="9">
        <f t="shared" si="5"/>
        <v>1.5</v>
      </c>
      <c r="M125" s="39"/>
      <c r="N125" s="11"/>
      <c r="O125" s="11"/>
      <c r="P125"/>
      <c r="Q125"/>
      <c r="R125"/>
      <c r="S125"/>
      <c r="T125"/>
      <c r="U125"/>
      <c r="V125"/>
      <c r="W125"/>
    </row>
    <row r="126" spans="1:23">
      <c r="A126" s="39"/>
      <c r="B126">
        <f>+'Ark1'!C3006</f>
        <v>2021</v>
      </c>
      <c r="C126">
        <f>+'Ark1'!M3006</f>
        <v>43</v>
      </c>
      <c r="D126">
        <f>+'Ark1'!Q3006</f>
        <v>7</v>
      </c>
      <c r="E126" s="9">
        <f>+'Ark1'!R3006</f>
        <v>8</v>
      </c>
      <c r="F126" s="9">
        <f>+'Ark1'!S3006</f>
        <v>8</v>
      </c>
      <c r="G126" s="94">
        <f>+'Ark1'!T3006</f>
        <v>0.12498964929466778</v>
      </c>
      <c r="H126" s="94">
        <f>+'Ark1'!U3006</f>
        <v>0.18022494748552528</v>
      </c>
      <c r="I126" s="94">
        <f>+'Ark1'!Y3006</f>
        <v>196.05</v>
      </c>
      <c r="J126" s="94">
        <f>+'Ark1'!AA3006</f>
        <v>16.320272669290855</v>
      </c>
      <c r="K126" s="94">
        <f t="shared" si="4"/>
        <v>4.5593023255813954</v>
      </c>
      <c r="L126" s="9">
        <f t="shared" si="5"/>
        <v>1.1428571428571428</v>
      </c>
      <c r="M126" s="39"/>
      <c r="N126" s="11"/>
      <c r="O126" s="11"/>
      <c r="P126"/>
      <c r="Q126"/>
      <c r="R126"/>
      <c r="S126"/>
      <c r="T126"/>
      <c r="U126"/>
      <c r="V126"/>
      <c r="W126"/>
    </row>
    <row r="127" spans="1:23">
      <c r="A127" s="39"/>
      <c r="B127">
        <f>+'Ark1'!C3007</f>
        <v>2021</v>
      </c>
      <c r="C127">
        <f>+'Ark1'!M3007</f>
        <v>44</v>
      </c>
      <c r="D127">
        <f>+'Ark1'!Q3007</f>
        <v>10</v>
      </c>
      <c r="E127" s="9">
        <f>+'Ark1'!R3007</f>
        <v>10</v>
      </c>
      <c r="F127" s="9">
        <f>+'Ark1'!S3007</f>
        <v>10</v>
      </c>
      <c r="G127" s="94">
        <f>+'Ark1'!T3007</f>
        <v>0.15623706161833473</v>
      </c>
      <c r="H127" s="94">
        <f>+'Ark1'!U3007</f>
        <v>0.22494909426621973</v>
      </c>
      <c r="I127" s="94">
        <f>+'Ark1'!Y3007</f>
        <v>195.76100000000005</v>
      </c>
      <c r="J127" s="94">
        <f>+'Ark1'!AA3007</f>
        <v>19.368789043200195</v>
      </c>
      <c r="K127" s="94">
        <f t="shared" si="4"/>
        <v>4.4491136363636379</v>
      </c>
      <c r="L127" s="9">
        <f t="shared" si="5"/>
        <v>1</v>
      </c>
      <c r="M127" s="39"/>
      <c r="N127" s="11"/>
      <c r="O127" s="11"/>
      <c r="P127"/>
      <c r="Q127"/>
      <c r="R127"/>
      <c r="S127"/>
      <c r="T127"/>
      <c r="U127"/>
      <c r="V127"/>
      <c r="W127"/>
    </row>
    <row r="128" spans="1:23">
      <c r="A128" s="39"/>
      <c r="B128">
        <f>+'Ark1'!C3008</f>
        <v>2021</v>
      </c>
      <c r="C128">
        <f>+'Ark1'!M3008</f>
        <v>45</v>
      </c>
      <c r="D128">
        <f>+'Ark1'!Q3008</f>
        <v>15</v>
      </c>
      <c r="E128" s="9">
        <f>+'Ark1'!R3008</f>
        <v>18</v>
      </c>
      <c r="F128" s="9">
        <f>+'Ark1'!S3008</f>
        <v>18</v>
      </c>
      <c r="G128" s="94">
        <f>+'Ark1'!T3008</f>
        <v>0.28122671091300255</v>
      </c>
      <c r="H128" s="94">
        <f>+'Ark1'!U3008</f>
        <v>0.37938707384481635</v>
      </c>
      <c r="I128" s="94">
        <f>+'Ark1'!Y3008</f>
        <v>183.42222222222225</v>
      </c>
      <c r="J128" s="94">
        <f>+'Ark1'!AA3008</f>
        <v>29.885996080579467</v>
      </c>
      <c r="K128" s="94">
        <f t="shared" si="4"/>
        <v>4.0760493827160502</v>
      </c>
      <c r="L128" s="9">
        <f t="shared" si="5"/>
        <v>1.2</v>
      </c>
      <c r="M128" s="39"/>
      <c r="N128" s="11"/>
      <c r="O128" s="11"/>
      <c r="P128"/>
      <c r="Q128"/>
      <c r="R128"/>
      <c r="S128"/>
      <c r="T128"/>
      <c r="U128"/>
      <c r="V128"/>
      <c r="W128"/>
    </row>
    <row r="129" spans="1:23">
      <c r="A129" s="39"/>
      <c r="B129">
        <f>+'Ark1'!C3009</f>
        <v>2021</v>
      </c>
      <c r="C129">
        <f>+'Ark1'!M3009</f>
        <v>46</v>
      </c>
      <c r="D129">
        <f>+'Ark1'!Q3009</f>
        <v>25</v>
      </c>
      <c r="E129" s="9">
        <f>+'Ark1'!R3009</f>
        <v>29</v>
      </c>
      <c r="F129" s="9">
        <f>+'Ark1'!S3009</f>
        <v>29</v>
      </c>
      <c r="G129" s="94">
        <f>+'Ark1'!T3009</f>
        <v>0.45308747869317079</v>
      </c>
      <c r="H129" s="94">
        <f>+'Ark1'!U3009</f>
        <v>0.62107281922125479</v>
      </c>
      <c r="I129" s="94">
        <f>+'Ark1'!Y3009</f>
        <v>186.37448275862064</v>
      </c>
      <c r="J129" s="94">
        <f>+'Ark1'!AA3009</f>
        <v>23.131722893957043</v>
      </c>
      <c r="K129" s="94">
        <f t="shared" si="4"/>
        <v>4.0516191904047965</v>
      </c>
      <c r="L129" s="9">
        <f t="shared" si="5"/>
        <v>1.1599999999999999</v>
      </c>
      <c r="M129" s="39"/>
      <c r="N129" s="11"/>
      <c r="O129" s="11"/>
      <c r="P129"/>
      <c r="Q129"/>
      <c r="R129"/>
      <c r="S129"/>
      <c r="T129"/>
      <c r="U129"/>
      <c r="V129"/>
      <c r="W129"/>
    </row>
    <row r="130" spans="1:23">
      <c r="A130" s="39"/>
      <c r="B130">
        <f>+'Ark1'!C3010</f>
        <v>2021</v>
      </c>
      <c r="C130">
        <f>+'Ark1'!M3010</f>
        <v>47</v>
      </c>
      <c r="D130">
        <f>+'Ark1'!Q3010</f>
        <v>7</v>
      </c>
      <c r="E130" s="9">
        <f>+'Ark1'!R3010</f>
        <v>12</v>
      </c>
      <c r="F130" s="9">
        <f>+'Ark1'!S3010</f>
        <v>12</v>
      </c>
      <c r="G130" s="94">
        <f>+'Ark1'!T3010</f>
        <v>0.1874844739420016</v>
      </c>
      <c r="H130" s="94">
        <f>+'Ark1'!U3010</f>
        <v>0.24801958821334355</v>
      </c>
      <c r="I130" s="94">
        <f>+'Ark1'!Y3010</f>
        <v>179.86500000000001</v>
      </c>
      <c r="J130" s="94">
        <f>+'Ark1'!AA3010</f>
        <v>27.105988421995061</v>
      </c>
      <c r="K130" s="94">
        <f t="shared" si="4"/>
        <v>3.8269148936170216</v>
      </c>
      <c r="L130" s="9">
        <f t="shared" si="5"/>
        <v>1.7142857142857142</v>
      </c>
      <c r="M130" s="39"/>
      <c r="N130" s="11"/>
      <c r="O130" s="11"/>
      <c r="P130"/>
      <c r="Q130"/>
      <c r="R130"/>
      <c r="S130"/>
      <c r="T130"/>
      <c r="U130"/>
      <c r="V130"/>
      <c r="W130"/>
    </row>
    <row r="131" spans="1:23">
      <c r="A131" s="39"/>
      <c r="B131">
        <f>+'Ark1'!C3011</f>
        <v>2021</v>
      </c>
      <c r="C131">
        <f>+'Ark1'!M3011</f>
        <v>48</v>
      </c>
      <c r="D131">
        <f>+'Ark1'!Q3011</f>
        <v>69</v>
      </c>
      <c r="E131" s="9">
        <f>+'Ark1'!R3011</f>
        <v>98</v>
      </c>
      <c r="F131" s="9">
        <f>+'Ark1'!S3011</f>
        <v>98</v>
      </c>
      <c r="G131" s="94">
        <f>+'Ark1'!T3011</f>
        <v>1.5311232038596805</v>
      </c>
      <c r="H131" s="94">
        <f>+'Ark1'!U3011</f>
        <v>1.9802486143627152</v>
      </c>
      <c r="I131" s="94">
        <f>+'Ark1'!Y3011</f>
        <v>175.84724489795923</v>
      </c>
      <c r="J131" s="94">
        <f>+'Ark1'!AA3011</f>
        <v>26.534731832633689</v>
      </c>
      <c r="K131" s="94">
        <f t="shared" si="4"/>
        <v>3.6634842687074838</v>
      </c>
      <c r="L131" s="9">
        <f t="shared" si="5"/>
        <v>1.4202898550724639</v>
      </c>
      <c r="M131" s="39"/>
      <c r="N131" s="11"/>
      <c r="O131" s="11"/>
      <c r="P131"/>
      <c r="Q131"/>
      <c r="R131"/>
      <c r="S131"/>
      <c r="T131"/>
      <c r="U131"/>
      <c r="V131"/>
      <c r="W131"/>
    </row>
    <row r="132" spans="1:23">
      <c r="A132" s="39"/>
      <c r="B132">
        <f>+'Ark1'!C3012</f>
        <v>2021</v>
      </c>
      <c r="C132">
        <f>+'Ark1'!M3012</f>
        <v>49</v>
      </c>
      <c r="D132">
        <f>+'Ark1'!Q3012</f>
        <v>75</v>
      </c>
      <c r="E132" s="9">
        <f>+'Ark1'!R3012</f>
        <v>120</v>
      </c>
      <c r="F132" s="9">
        <f>+'Ark1'!S3012</f>
        <v>120</v>
      </c>
      <c r="G132" s="94">
        <f>+'Ark1'!T3012</f>
        <v>1.8748447394200167</v>
      </c>
      <c r="H132" s="94">
        <f>+'Ark1'!U3012</f>
        <v>2.3821373773280459</v>
      </c>
      <c r="I132" s="94">
        <f>+'Ark1'!Y3012</f>
        <v>172.75374999999997</v>
      </c>
      <c r="J132" s="94">
        <f>+'Ark1'!AA3012</f>
        <v>24.517482744037352</v>
      </c>
      <c r="K132" s="94">
        <f t="shared" si="4"/>
        <v>3.525586734693877</v>
      </c>
      <c r="L132" s="9">
        <f t="shared" si="5"/>
        <v>1.6</v>
      </c>
      <c r="M132" s="39"/>
      <c r="N132" s="11"/>
      <c r="O132" s="11"/>
      <c r="P132"/>
      <c r="Q132"/>
      <c r="R132"/>
      <c r="S132"/>
      <c r="T132"/>
      <c r="U132"/>
      <c r="V132"/>
      <c r="W132"/>
    </row>
    <row r="133" spans="1:23">
      <c r="A133" s="39"/>
      <c r="B133">
        <f>+'Ark1'!C3013</f>
        <v>2021</v>
      </c>
      <c r="C133">
        <f>+'Ark1'!M3013</f>
        <v>50</v>
      </c>
      <c r="D133">
        <f>+'Ark1'!Q3013</f>
        <v>26</v>
      </c>
      <c r="E133" s="9">
        <f>+'Ark1'!R3013</f>
        <v>33</v>
      </c>
      <c r="F133" s="9">
        <f>+'Ark1'!S3013</f>
        <v>33</v>
      </c>
      <c r="G133" s="94">
        <f>+'Ark1'!T3013</f>
        <v>0.5155823033405047</v>
      </c>
      <c r="H133" s="94">
        <f>+'Ark1'!U3013</f>
        <v>0.65804628205149107</v>
      </c>
      <c r="I133" s="94">
        <f>+'Ark1'!Y3013</f>
        <v>173.53393939393939</v>
      </c>
      <c r="J133" s="94">
        <f>+'Ark1'!AA3013</f>
        <v>29.036386675133006</v>
      </c>
      <c r="K133" s="94">
        <f t="shared" si="4"/>
        <v>3.4706787878787879</v>
      </c>
      <c r="L133" s="9">
        <f t="shared" si="5"/>
        <v>1.2692307692307692</v>
      </c>
      <c r="M133" s="39"/>
      <c r="N133" s="11"/>
      <c r="O133" s="11"/>
      <c r="P133"/>
      <c r="Q133"/>
      <c r="R133"/>
      <c r="S133"/>
      <c r="T133"/>
      <c r="U133"/>
      <c r="V133"/>
      <c r="W133"/>
    </row>
    <row r="134" spans="1:23">
      <c r="A134" s="39"/>
      <c r="B134">
        <f>+'Ark1'!C3014</f>
        <v>2021</v>
      </c>
      <c r="C134">
        <f>+'Ark1'!M3014</f>
        <v>51</v>
      </c>
      <c r="D134">
        <f>+'Ark1'!Q3014</f>
        <v>100</v>
      </c>
      <c r="E134" s="9">
        <f>+'Ark1'!R3014</f>
        <v>166</v>
      </c>
      <c r="F134" s="9">
        <f>+'Ark1'!S3014</f>
        <v>166</v>
      </c>
      <c r="G134" s="94">
        <f>+'Ark1'!T3014</f>
        <v>2.593535222864356</v>
      </c>
      <c r="H134" s="94">
        <f>+'Ark1'!U3014</f>
        <v>3.1078484517327976</v>
      </c>
      <c r="I134" s="94">
        <f>+'Ark1'!Y3014</f>
        <v>162.92722891566271</v>
      </c>
      <c r="J134" s="94">
        <f>+'Ark1'!AA3014</f>
        <v>25.138323467942353</v>
      </c>
      <c r="K134" s="94">
        <f t="shared" si="4"/>
        <v>3.1946515473659356</v>
      </c>
      <c r="L134" s="9">
        <f t="shared" si="5"/>
        <v>1.66</v>
      </c>
      <c r="M134" s="39"/>
      <c r="N134" s="11"/>
      <c r="O134" s="11"/>
      <c r="P134"/>
      <c r="Q134"/>
      <c r="R134"/>
      <c r="S134"/>
      <c r="T134"/>
      <c r="U134"/>
      <c r="V134"/>
      <c r="W134"/>
    </row>
    <row r="135" spans="1:23">
      <c r="A135" s="39"/>
      <c r="B135">
        <f>+'Ark1'!C3015</f>
        <v>2021</v>
      </c>
      <c r="C135">
        <f>+'Ark1'!M3015</f>
        <v>52</v>
      </c>
      <c r="D135">
        <f>+'Ark1'!Q3015</f>
        <v>88</v>
      </c>
      <c r="E135" s="9">
        <f>+'Ark1'!R3015</f>
        <v>167</v>
      </c>
      <c r="F135" s="9">
        <f>+'Ark1'!S3015</f>
        <v>167</v>
      </c>
      <c r="G135" s="94">
        <f>+'Ark1'!T3015</f>
        <v>2.6091589290261901</v>
      </c>
      <c r="H135" s="94">
        <f>+'Ark1'!U3015</f>
        <v>3.0281881975917151</v>
      </c>
      <c r="I135" s="94">
        <f>+'Ark1'!Y3015</f>
        <v>157.80047904191599</v>
      </c>
      <c r="J135" s="94">
        <f>+'Ark1'!AA3015</f>
        <v>25.918296240495319</v>
      </c>
      <c r="K135" s="94">
        <f t="shared" si="4"/>
        <v>3.0346245969599228</v>
      </c>
      <c r="L135" s="9">
        <f t="shared" si="5"/>
        <v>1.8977272727272727</v>
      </c>
      <c r="M135" s="39"/>
      <c r="N135" s="11"/>
      <c r="O135" s="11"/>
      <c r="P135"/>
      <c r="Q135"/>
      <c r="R135"/>
      <c r="S135"/>
      <c r="T135"/>
      <c r="U135"/>
      <c r="V135"/>
      <c r="W135"/>
    </row>
    <row r="136" spans="1:23">
      <c r="A136" s="39"/>
      <c r="B136">
        <f>+'Ark1'!C3016</f>
        <v>2021</v>
      </c>
      <c r="C136">
        <f>+'Ark1'!M3016</f>
        <v>53</v>
      </c>
      <c r="D136">
        <f>+'Ark1'!Q3016</f>
        <v>55</v>
      </c>
      <c r="E136" s="9">
        <f>+'Ark1'!R3016</f>
        <v>72</v>
      </c>
      <c r="F136" s="9">
        <f>+'Ark1'!S3016</f>
        <v>72</v>
      </c>
      <c r="G136" s="94">
        <f>+'Ark1'!T3016</f>
        <v>1.1249068436520102</v>
      </c>
      <c r="H136" s="94">
        <f>+'Ark1'!U3016</f>
        <v>1.3230147464777129</v>
      </c>
      <c r="I136" s="94">
        <f>+'Ark1'!Y3016</f>
        <v>159.90944444444443</v>
      </c>
      <c r="J136" s="94">
        <f>+'Ark1'!AA3016</f>
        <v>28.182119769303689</v>
      </c>
      <c r="K136" s="94">
        <f t="shared" si="4"/>
        <v>3.017159329140461</v>
      </c>
      <c r="L136" s="9">
        <f t="shared" si="5"/>
        <v>1.3090909090909091</v>
      </c>
      <c r="M136" s="39"/>
      <c r="N136" s="11"/>
      <c r="O136" s="11"/>
      <c r="P136"/>
      <c r="Q136"/>
      <c r="R136"/>
      <c r="S136"/>
      <c r="T136"/>
      <c r="U136"/>
      <c r="V136"/>
      <c r="W136"/>
    </row>
    <row r="137" spans="1:23">
      <c r="A137" s="39"/>
      <c r="B137">
        <f>+'Ark1'!C3017</f>
        <v>2021</v>
      </c>
      <c r="C137">
        <f>+'Ark1'!M3017</f>
        <v>54</v>
      </c>
      <c r="D137">
        <f>+'Ark1'!Q3017</f>
        <v>168</v>
      </c>
      <c r="E137" s="9">
        <f>+'Ark1'!R3017</f>
        <v>571</v>
      </c>
      <c r="F137" s="9">
        <f>+'Ark1'!S3017</f>
        <v>571</v>
      </c>
      <c r="G137" s="94">
        <f>+'Ark1'!T3017</f>
        <v>8.9211362184069127</v>
      </c>
      <c r="H137" s="94">
        <f>+'Ark1'!U3017</f>
        <v>10.028603643444274</v>
      </c>
      <c r="I137" s="94">
        <f>+'Ark1'!Y3017</f>
        <v>152.84325744308239</v>
      </c>
      <c r="J137" s="94">
        <f>+'Ark1'!AA3017</f>
        <v>25.60817214889822</v>
      </c>
      <c r="K137" s="94">
        <f t="shared" si="4"/>
        <v>2.8304306933904146</v>
      </c>
      <c r="L137" s="9">
        <f t="shared" si="5"/>
        <v>3.3988095238095237</v>
      </c>
      <c r="M137" s="39"/>
      <c r="N137" s="11"/>
      <c r="O137" s="11"/>
      <c r="P137"/>
      <c r="Q137"/>
      <c r="R137"/>
      <c r="S137"/>
      <c r="T137"/>
      <c r="U137"/>
      <c r="V137"/>
      <c r="W137"/>
    </row>
    <row r="138" spans="1:23">
      <c r="A138" s="39"/>
      <c r="B138">
        <f>+'Ark1'!C3018</f>
        <v>2021</v>
      </c>
      <c r="C138">
        <f>+'Ark1'!M3018</f>
        <v>55</v>
      </c>
      <c r="D138">
        <f>+'Ark1'!Q3018</f>
        <v>129</v>
      </c>
      <c r="E138" s="9">
        <f>+'Ark1'!R3018</f>
        <v>316</v>
      </c>
      <c r="F138" s="9">
        <f>+'Ark1'!S3018</f>
        <v>316</v>
      </c>
      <c r="G138" s="94">
        <f>+'Ark1'!T3018</f>
        <v>4.9370911471393759</v>
      </c>
      <c r="H138" s="94">
        <f>+'Ark1'!U3018</f>
        <v>5.3923375531910045</v>
      </c>
      <c r="I138" s="94">
        <f>+'Ark1'!Y3018</f>
        <v>148.50186708860753</v>
      </c>
      <c r="J138" s="94">
        <f>+'Ark1'!AA3018</f>
        <v>24.449639690753632</v>
      </c>
      <c r="K138" s="94">
        <f t="shared" si="4"/>
        <v>2.7000339470655912</v>
      </c>
      <c r="L138" s="9">
        <f t="shared" si="5"/>
        <v>2.4496124031007751</v>
      </c>
      <c r="M138" s="39"/>
      <c r="N138" s="11"/>
      <c r="O138" s="11"/>
      <c r="P138"/>
      <c r="Q138"/>
      <c r="R138"/>
      <c r="S138"/>
      <c r="T138"/>
      <c r="U138"/>
      <c r="V138"/>
      <c r="W138"/>
    </row>
    <row r="139" spans="1:23">
      <c r="A139" s="39"/>
      <c r="B139">
        <f>+'Ark1'!C3019</f>
        <v>2021</v>
      </c>
      <c r="C139">
        <f>+'Ark1'!M3019</f>
        <v>56</v>
      </c>
      <c r="D139">
        <f>+'Ark1'!Q3019</f>
        <v>84</v>
      </c>
      <c r="E139" s="9">
        <f>+'Ark1'!R3019</f>
        <v>173</v>
      </c>
      <c r="F139" s="9">
        <f>+'Ark1'!S3019</f>
        <v>173</v>
      </c>
      <c r="G139" s="94">
        <f>+'Ark1'!T3019</f>
        <v>2.7029011659971904</v>
      </c>
      <c r="H139" s="94">
        <f>+'Ark1'!U3019</f>
        <v>2.9467204081127498</v>
      </c>
      <c r="I139" s="94">
        <f>+'Ark1'!Y3019</f>
        <v>148.22953757225437</v>
      </c>
      <c r="J139" s="94">
        <f>+'Ark1'!AA3019</f>
        <v>25.257924386117519</v>
      </c>
      <c r="K139" s="94">
        <f t="shared" si="4"/>
        <v>2.6469560280759707</v>
      </c>
      <c r="L139" s="9">
        <f t="shared" si="5"/>
        <v>2.0595238095238093</v>
      </c>
      <c r="M139" s="39"/>
      <c r="N139" s="11"/>
      <c r="O139" s="11"/>
      <c r="P139"/>
      <c r="Q139"/>
      <c r="R139"/>
      <c r="S139"/>
      <c r="T139"/>
      <c r="U139"/>
      <c r="V139"/>
      <c r="W139"/>
    </row>
    <row r="140" spans="1:23">
      <c r="A140" s="39"/>
      <c r="B140">
        <f>+'Ark1'!C3020</f>
        <v>2021</v>
      </c>
      <c r="C140">
        <f>+'Ark1'!M3020</f>
        <v>57</v>
      </c>
      <c r="D140">
        <f>+'Ark1'!Q3020</f>
        <v>177</v>
      </c>
      <c r="E140" s="9">
        <f>+'Ark1'!R3020</f>
        <v>758</v>
      </c>
      <c r="F140" s="9">
        <f>+'Ark1'!S3020</f>
        <v>758</v>
      </c>
      <c r="G140" s="94">
        <f>+'Ark1'!T3020</f>
        <v>11.842769270669772</v>
      </c>
      <c r="H140" s="94">
        <f>+'Ark1'!U3020</f>
        <v>12.325273211896544</v>
      </c>
      <c r="I140" s="94">
        <f>+'Ark1'!Y3020</f>
        <v>141.50418205804763</v>
      </c>
      <c r="J140" s="94">
        <f>+'Ark1'!AA3020</f>
        <v>24.230678678868497</v>
      </c>
      <c r="K140" s="94">
        <f t="shared" si="4"/>
        <v>2.4825295097903095</v>
      </c>
      <c r="L140" s="9">
        <f t="shared" si="5"/>
        <v>4.2824858757062145</v>
      </c>
      <c r="M140" s="39"/>
      <c r="N140" s="11"/>
      <c r="O140" s="11"/>
      <c r="P140"/>
      <c r="Q140"/>
      <c r="R140"/>
      <c r="S140"/>
      <c r="T140"/>
      <c r="U140"/>
      <c r="V140"/>
      <c r="W140"/>
    </row>
    <row r="141" spans="1:23">
      <c r="A141" s="39"/>
      <c r="B141">
        <f>+'Ark1'!C3021</f>
        <v>2021</v>
      </c>
      <c r="C141">
        <f>+'Ark1'!M3021</f>
        <v>58</v>
      </c>
      <c r="D141">
        <f>+'Ark1'!Q3021</f>
        <v>171</v>
      </c>
      <c r="E141" s="9">
        <f>+'Ark1'!R3021</f>
        <v>788</v>
      </c>
      <c r="F141" s="9">
        <f>+'Ark1'!S3021</f>
        <v>788</v>
      </c>
      <c r="G141" s="94">
        <f>+'Ark1'!T3021</f>
        <v>12.311480455524771</v>
      </c>
      <c r="H141" s="94">
        <f>+'Ark1'!U3021</f>
        <v>12.227311231546571</v>
      </c>
      <c r="I141" s="94">
        <f>+'Ark1'!Y3021</f>
        <v>135.03510152284269</v>
      </c>
      <c r="J141" s="94">
        <f>+'Ark1'!AA3021</f>
        <v>22.158024760436049</v>
      </c>
      <c r="K141" s="94">
        <f t="shared" si="4"/>
        <v>2.3281914055662534</v>
      </c>
      <c r="L141" s="9">
        <f t="shared" si="5"/>
        <v>4.6081871345029244</v>
      </c>
      <c r="M141" s="39"/>
      <c r="N141" s="11"/>
      <c r="O141" s="11"/>
      <c r="P141"/>
      <c r="Q141"/>
      <c r="R141"/>
      <c r="S141"/>
      <c r="T141"/>
      <c r="U141"/>
      <c r="V141"/>
      <c r="W141"/>
    </row>
    <row r="142" spans="1:23">
      <c r="A142" s="39"/>
      <c r="B142">
        <f>+'Ark1'!C3022</f>
        <v>2021</v>
      </c>
      <c r="C142">
        <f>+'Ark1'!M3022</f>
        <v>59</v>
      </c>
      <c r="D142">
        <f>+'Ark1'!Q3022</f>
        <v>145</v>
      </c>
      <c r="E142" s="9">
        <f>+'Ark1'!R3022</f>
        <v>592</v>
      </c>
      <c r="F142" s="9">
        <f>+'Ark1'!S3022</f>
        <v>592</v>
      </c>
      <c r="G142" s="94">
        <f>+'Ark1'!T3022</f>
        <v>9.2492340478054178</v>
      </c>
      <c r="H142" s="94">
        <f>+'Ark1'!U3022</f>
        <v>8.8296251203884069</v>
      </c>
      <c r="I142" s="94">
        <f>+'Ark1'!Y3022</f>
        <v>129.79635135135149</v>
      </c>
      <c r="J142" s="94">
        <f>+'Ark1'!AA3022</f>
        <v>20.915009365403016</v>
      </c>
      <c r="K142" s="94">
        <f t="shared" si="4"/>
        <v>2.1999381584974831</v>
      </c>
      <c r="L142" s="9">
        <f t="shared" si="5"/>
        <v>4.0827586206896553</v>
      </c>
      <c r="M142" s="39"/>
      <c r="N142" s="11"/>
      <c r="O142" s="11"/>
      <c r="P142"/>
      <c r="Q142"/>
      <c r="R142"/>
      <c r="S142"/>
      <c r="T142"/>
      <c r="U142"/>
      <c r="V142"/>
      <c r="W142"/>
    </row>
    <row r="143" spans="1:23">
      <c r="A143" s="39"/>
      <c r="B143">
        <f>+'Ark1'!C3023</f>
        <v>2021</v>
      </c>
      <c r="C143">
        <f>+'Ark1'!M3023</f>
        <v>60</v>
      </c>
      <c r="D143">
        <f>+'Ark1'!Q3023</f>
        <v>165</v>
      </c>
      <c r="E143" s="9">
        <f>+'Ark1'!R3023</f>
        <v>759</v>
      </c>
      <c r="F143" s="9">
        <f>+'Ark1'!S3023</f>
        <v>759</v>
      </c>
      <c r="G143" s="94">
        <f>+'Ark1'!T3023</f>
        <v>11.858392976831603</v>
      </c>
      <c r="H143" s="94">
        <f>+'Ark1'!U3023</f>
        <v>10.865949846950128</v>
      </c>
      <c r="I143" s="94">
        <f>+'Ark1'!Y3023</f>
        <v>124.58559947299072</v>
      </c>
      <c r="J143" s="94">
        <f>+'Ark1'!AA3023</f>
        <v>19.761067054924016</v>
      </c>
      <c r="K143" s="94">
        <f t="shared" si="4"/>
        <v>2.0764266578831787</v>
      </c>
      <c r="L143" s="9">
        <f t="shared" si="5"/>
        <v>4.5999999999999996</v>
      </c>
      <c r="M143" s="39"/>
      <c r="N143" s="11"/>
      <c r="O143" s="11"/>
      <c r="P143"/>
      <c r="Q143"/>
      <c r="R143"/>
      <c r="S143"/>
      <c r="T143"/>
      <c r="U143"/>
      <c r="V143"/>
      <c r="W143"/>
    </row>
    <row r="144" spans="1:23">
      <c r="A144" s="39"/>
      <c r="B144">
        <f>+'Ark1'!C3024</f>
        <v>2021</v>
      </c>
      <c r="C144">
        <f>+'Ark1'!M3024</f>
        <v>61</v>
      </c>
      <c r="D144">
        <f>+'Ark1'!Q3024</f>
        <v>157</v>
      </c>
      <c r="E144" s="9">
        <f>+'Ark1'!R3024</f>
        <v>670</v>
      </c>
      <c r="F144" s="9">
        <f>+'Ark1'!S3024</f>
        <v>670</v>
      </c>
      <c r="G144" s="94">
        <f>+'Ark1'!T3024</f>
        <v>10.467883128428424</v>
      </c>
      <c r="H144" s="94">
        <f>+'Ark1'!U3024</f>
        <v>9.2907844953870402</v>
      </c>
      <c r="I144" s="94">
        <f>+'Ark1'!Y3024</f>
        <v>120.67561194029857</v>
      </c>
      <c r="J144" s="94">
        <f>+'Ark1'!AA3024</f>
        <v>20.194607308066196</v>
      </c>
      <c r="K144" s="94">
        <f t="shared" si="4"/>
        <v>1.9782887203327635</v>
      </c>
      <c r="L144" s="9">
        <f t="shared" si="5"/>
        <v>4.2675159235668794</v>
      </c>
      <c r="M144" s="39"/>
      <c r="N144" s="11"/>
      <c r="O144" s="11"/>
      <c r="P144"/>
      <c r="Q144"/>
      <c r="R144"/>
      <c r="S144"/>
      <c r="T144"/>
      <c r="U144"/>
      <c r="V144"/>
      <c r="W144"/>
    </row>
    <row r="145" spans="1:23">
      <c r="A145" s="39"/>
      <c r="B145">
        <f>+'Ark1'!C3025</f>
        <v>2021</v>
      </c>
      <c r="C145">
        <f>+'Ark1'!M3025</f>
        <v>62</v>
      </c>
      <c r="D145">
        <f>+'Ark1'!Q3025</f>
        <v>111</v>
      </c>
      <c r="E145" s="9">
        <f>+'Ark1'!R3025</f>
        <v>292</v>
      </c>
      <c r="F145" s="9">
        <f>+'Ark1'!S3025</f>
        <v>292</v>
      </c>
      <c r="G145" s="94">
        <f>+'Ark1'!T3025</f>
        <v>4.5621221992553718</v>
      </c>
      <c r="H145" s="94">
        <f>+'Ark1'!U3025</f>
        <v>3.9013553159660224</v>
      </c>
      <c r="I145" s="94">
        <f>+'Ark1'!Y3025</f>
        <v>116.27184931506848</v>
      </c>
      <c r="J145" s="94">
        <f>+'Ark1'!AA3025</f>
        <v>21.238303872356489</v>
      </c>
      <c r="K145" s="94">
        <f t="shared" si="4"/>
        <v>1.8753524083075561</v>
      </c>
      <c r="L145" s="9">
        <f t="shared" si="5"/>
        <v>2.6306306306306309</v>
      </c>
      <c r="M145" s="39"/>
      <c r="N145" s="11"/>
      <c r="O145" s="11"/>
      <c r="P145"/>
      <c r="Q145"/>
      <c r="R145"/>
      <c r="S145"/>
      <c r="T145"/>
      <c r="U145"/>
      <c r="V145"/>
      <c r="W145"/>
    </row>
    <row r="146" spans="1:23">
      <c r="A146" s="39"/>
      <c r="B146">
        <f>+'Ark1'!C3026</f>
        <v>2021</v>
      </c>
      <c r="C146">
        <f>+'Ark1'!M3026</f>
        <v>63</v>
      </c>
      <c r="D146">
        <f>+'Ark1'!Q3026</f>
        <v>151</v>
      </c>
      <c r="E146" s="9">
        <f>+'Ark1'!R3026</f>
        <v>640.52999999999986</v>
      </c>
      <c r="F146" s="9">
        <f>+'Ark1'!S3026</f>
        <v>640.52999999999986</v>
      </c>
      <c r="G146" s="94">
        <f>+'Ark1'!T3026</f>
        <v>10.007452507839195</v>
      </c>
      <c r="H146" s="94">
        <f>+'Ark1'!U3026</f>
        <v>8.5647160506770792</v>
      </c>
      <c r="I146" s="94">
        <f>+'Ark1'!Y3026</f>
        <v>116.36313677735625</v>
      </c>
      <c r="J146" s="94">
        <f>+'Ark1'!AA3026</f>
        <v>20.215590496301726</v>
      </c>
      <c r="K146" s="94">
        <f t="shared" si="4"/>
        <v>1.8470339171008927</v>
      </c>
      <c r="L146" s="9">
        <f t="shared" si="5"/>
        <v>4.2419205298013232</v>
      </c>
      <c r="M146" s="39"/>
      <c r="N146" s="11"/>
      <c r="O146" s="11"/>
      <c r="P146"/>
      <c r="Q146"/>
      <c r="R146"/>
      <c r="S146"/>
      <c r="T146"/>
      <c r="U146"/>
      <c r="V146"/>
      <c r="W146"/>
    </row>
    <row r="147" spans="1:23">
      <c r="A147" s="39"/>
      <c r="B147">
        <f>+'Ark1'!C3027</f>
        <v>2021</v>
      </c>
      <c r="C147">
        <f>+'Ark1'!M3027</f>
        <v>64</v>
      </c>
      <c r="D147">
        <f>+'Ark1'!Q3027</f>
        <v>28</v>
      </c>
      <c r="E147" s="9">
        <f>+'Ark1'!R3027</f>
        <v>65</v>
      </c>
      <c r="F147" s="9">
        <f>+'Ark1'!S3027</f>
        <v>65</v>
      </c>
      <c r="G147" s="94">
        <f>+'Ark1'!T3027</f>
        <v>1.0155409005191758</v>
      </c>
      <c r="H147" s="94">
        <f>+'Ark1'!U3027</f>
        <v>0.83440795311871518</v>
      </c>
      <c r="I147" s="94">
        <f>+'Ark1'!Y3027</f>
        <v>111.71384615384618</v>
      </c>
      <c r="J147" s="94">
        <f>+'Ark1'!AA3027</f>
        <v>23.54167419001114</v>
      </c>
      <c r="K147" s="94">
        <f t="shared" si="4"/>
        <v>1.7455288461538465</v>
      </c>
      <c r="L147" s="9">
        <f t="shared" si="5"/>
        <v>2.3214285714285716</v>
      </c>
      <c r="M147" s="39"/>
      <c r="N147" s="11"/>
      <c r="O147" s="11"/>
      <c r="P147"/>
      <c r="Q147"/>
      <c r="R147"/>
      <c r="S147"/>
      <c r="T147"/>
      <c r="U147"/>
      <c r="V147"/>
      <c r="W147"/>
    </row>
    <row r="148" spans="1:23">
      <c r="A148" s="39"/>
      <c r="B148">
        <f>+'Ark1'!C3028</f>
        <v>2021</v>
      </c>
      <c r="C148">
        <f>+'Ark1'!M3028</f>
        <v>65</v>
      </c>
      <c r="D148">
        <f>+'Ark1'!Q3028</f>
        <v>6</v>
      </c>
      <c r="E148" s="9">
        <f>+'Ark1'!R3028</f>
        <v>6</v>
      </c>
      <c r="F148" s="9">
        <f>+'Ark1'!S3028</f>
        <v>6</v>
      </c>
      <c r="G148" s="94">
        <f>+'Ark1'!T3028</f>
        <v>9.37422369710008E-2</v>
      </c>
      <c r="H148" s="94">
        <f>+'Ark1'!U3028</f>
        <v>9.1414404790334053E-2</v>
      </c>
      <c r="I148" s="94">
        <f>+'Ark1'!Y3028</f>
        <v>132.58833333333337</v>
      </c>
      <c r="J148" s="94">
        <f>+'Ark1'!AA3028</f>
        <v>25.943261435079609</v>
      </c>
      <c r="K148" s="94">
        <f t="shared" si="4"/>
        <v>2.0398205128205134</v>
      </c>
      <c r="L148" s="9">
        <f t="shared" si="5"/>
        <v>1</v>
      </c>
      <c r="M148" s="39"/>
      <c r="N148" s="11"/>
      <c r="O148" s="11"/>
      <c r="P148"/>
      <c r="Q148"/>
      <c r="R148"/>
      <c r="S148"/>
      <c r="T148"/>
      <c r="U148"/>
      <c r="V148"/>
      <c r="W148"/>
    </row>
    <row r="149" spans="1:23">
      <c r="A149" s="39"/>
      <c r="B149">
        <f>+'Ark1'!C3029</f>
        <v>2021</v>
      </c>
      <c r="C149">
        <f>+'Ark1'!M3029</f>
        <v>66</v>
      </c>
      <c r="D149">
        <f>+'Ark1'!Q3029</f>
        <v>0</v>
      </c>
      <c r="E149" s="9">
        <f>+'Ark1'!R3029</f>
        <v>0</v>
      </c>
      <c r="F149" s="9">
        <f>+'Ark1'!S3029</f>
        <v>0</v>
      </c>
      <c r="G149" s="94">
        <f>+'Ark1'!T3029</f>
        <v>0</v>
      </c>
      <c r="H149" s="94">
        <f>+'Ark1'!U3029</f>
        <v>0</v>
      </c>
      <c r="I149" s="94">
        <f>+'Ark1'!Y3029</f>
        <v>0</v>
      </c>
      <c r="J149" s="94">
        <f>+'Ark1'!AA3029</f>
        <v>0</v>
      </c>
      <c r="K149" s="94">
        <f t="shared" si="4"/>
        <v>0</v>
      </c>
      <c r="L149" s="9" t="e">
        <f t="shared" si="5"/>
        <v>#DIV/0!</v>
      </c>
      <c r="M149" s="39"/>
      <c r="N149" s="11"/>
      <c r="O149" s="11"/>
      <c r="P149"/>
      <c r="Q149"/>
      <c r="R149"/>
      <c r="S149"/>
      <c r="T149"/>
      <c r="U149"/>
      <c r="V149"/>
      <c r="W149"/>
    </row>
    <row r="150" spans="1:23">
      <c r="A150" s="39"/>
      <c r="B150">
        <f>+'Ark1'!C3030</f>
        <v>2021</v>
      </c>
      <c r="C150">
        <f>+'Ark1'!M3030</f>
        <v>67</v>
      </c>
      <c r="D150">
        <f>+'Ark1'!Q3030</f>
        <v>0</v>
      </c>
      <c r="E150" s="9">
        <f>+'Ark1'!R3030</f>
        <v>0</v>
      </c>
      <c r="F150" s="9">
        <f>+'Ark1'!S3030</f>
        <v>0</v>
      </c>
      <c r="G150" s="94">
        <f>+'Ark1'!T3030</f>
        <v>0</v>
      </c>
      <c r="H150" s="94">
        <f>+'Ark1'!U3030</f>
        <v>0</v>
      </c>
      <c r="I150" s="94">
        <f>+'Ark1'!Y3030</f>
        <v>0</v>
      </c>
      <c r="J150" s="94">
        <f>+'Ark1'!AA3030</f>
        <v>0</v>
      </c>
      <c r="K150" s="94">
        <f t="shared" si="4"/>
        <v>0</v>
      </c>
      <c r="L150" s="9" t="e">
        <f t="shared" si="5"/>
        <v>#DIV/0!</v>
      </c>
      <c r="M150" s="39"/>
      <c r="N150" s="11"/>
      <c r="O150" s="11"/>
      <c r="P150"/>
      <c r="Q150"/>
      <c r="R150"/>
      <c r="S150"/>
      <c r="T150"/>
      <c r="U150"/>
      <c r="V150"/>
      <c r="W150"/>
    </row>
    <row r="151" spans="1:23">
      <c r="A151" s="39"/>
      <c r="B151">
        <f>+'Ark1'!C3031</f>
        <v>2021</v>
      </c>
      <c r="C151">
        <f>+'Ark1'!M3031</f>
        <v>68</v>
      </c>
      <c r="D151">
        <f>+'Ark1'!Q3031</f>
        <v>0</v>
      </c>
      <c r="E151" s="9">
        <f>+'Ark1'!R3031</f>
        <v>0</v>
      </c>
      <c r="F151" s="9">
        <f>+'Ark1'!S3031</f>
        <v>0</v>
      </c>
      <c r="G151" s="94">
        <f>+'Ark1'!T3031</f>
        <v>0</v>
      </c>
      <c r="H151" s="94">
        <f>+'Ark1'!U3031</f>
        <v>0</v>
      </c>
      <c r="I151" s="94">
        <f>+'Ark1'!Y3031</f>
        <v>0</v>
      </c>
      <c r="J151" s="94">
        <f>+'Ark1'!AA3031</f>
        <v>0</v>
      </c>
      <c r="K151" s="94">
        <f t="shared" si="4"/>
        <v>0</v>
      </c>
      <c r="L151" s="9" t="e">
        <f t="shared" si="5"/>
        <v>#DIV/0!</v>
      </c>
      <c r="M151" s="39"/>
      <c r="N151" s="11"/>
      <c r="O151" s="11"/>
      <c r="P151"/>
      <c r="Q151"/>
      <c r="R151"/>
      <c r="S151"/>
      <c r="T151"/>
      <c r="U151"/>
      <c r="V151"/>
      <c r="W151"/>
    </row>
    <row r="152" spans="1:23">
      <c r="A152" s="39"/>
      <c r="B152" s="47">
        <f>+'Ark1'!C3032</f>
        <v>2020</v>
      </c>
      <c r="C152" s="47">
        <f>+'Ark1'!M3032</f>
        <v>0</v>
      </c>
      <c r="D152" s="47">
        <f>+'Ark1'!Q3032</f>
        <v>10</v>
      </c>
      <c r="E152" s="64">
        <f>+'Ark1'!R3032</f>
        <v>12</v>
      </c>
      <c r="F152" s="64">
        <f>+'Ark1'!S3032</f>
        <v>0</v>
      </c>
      <c r="G152" s="99">
        <f>+'Ark1'!T3032</f>
        <v>0.18069567836169256</v>
      </c>
      <c r="H152" s="99">
        <f>+'Ark1'!U3032</f>
        <v>0</v>
      </c>
      <c r="I152" s="99">
        <f>+'Ark1'!Y3032</f>
        <v>0</v>
      </c>
      <c r="J152" s="99">
        <f>+'Ark1'!AA3032</f>
        <v>0</v>
      </c>
      <c r="K152" s="99" t="e">
        <f t="shared" si="4"/>
        <v>#DIV/0!</v>
      </c>
      <c r="L152" s="64">
        <f t="shared" si="5"/>
        <v>1.2</v>
      </c>
      <c r="M152" s="39"/>
      <c r="N152" s="11"/>
      <c r="O152" s="11"/>
      <c r="P152"/>
      <c r="Q152"/>
      <c r="R152"/>
      <c r="S152"/>
      <c r="T152"/>
      <c r="U152"/>
      <c r="V152"/>
      <c r="W152"/>
    </row>
    <row r="153" spans="1:23">
      <c r="A153" s="39"/>
      <c r="B153" s="47">
        <f>+'Ark1'!C3033</f>
        <v>2020</v>
      </c>
      <c r="C153" s="47">
        <f>+'Ark1'!M3033</f>
        <v>35</v>
      </c>
      <c r="D153" s="47">
        <f>+'Ark1'!Q3033</f>
        <v>0</v>
      </c>
      <c r="E153" s="64">
        <f>+'Ark1'!R3033</f>
        <v>0</v>
      </c>
      <c r="F153" s="64">
        <f>+'Ark1'!S3033</f>
        <v>0</v>
      </c>
      <c r="G153" s="99">
        <f>+'Ark1'!T3033</f>
        <v>0</v>
      </c>
      <c r="H153" s="99">
        <f>+'Ark1'!U3033</f>
        <v>0</v>
      </c>
      <c r="I153" s="99">
        <f>+'Ark1'!Y3033</f>
        <v>0</v>
      </c>
      <c r="J153" s="99">
        <f>+'Ark1'!AA3033</f>
        <v>0</v>
      </c>
      <c r="K153" s="99">
        <f t="shared" si="4"/>
        <v>0</v>
      </c>
      <c r="L153" s="64" t="e">
        <f t="shared" si="5"/>
        <v>#DIV/0!</v>
      </c>
      <c r="M153" s="39"/>
      <c r="N153" s="11"/>
      <c r="O153" s="11"/>
      <c r="P153"/>
      <c r="Q153"/>
      <c r="R153"/>
      <c r="S153"/>
      <c r="T153"/>
      <c r="U153"/>
      <c r="V153"/>
      <c r="W153"/>
    </row>
    <row r="154" spans="1:23">
      <c r="A154" s="39"/>
      <c r="B154" s="47">
        <f>+'Ark1'!C3034</f>
        <v>2020</v>
      </c>
      <c r="C154" s="47">
        <f>+'Ark1'!M3034</f>
        <v>36</v>
      </c>
      <c r="D154" s="47">
        <f>+'Ark1'!Q3034</f>
        <v>3</v>
      </c>
      <c r="E154" s="64">
        <f>+'Ark1'!R3034</f>
        <v>3</v>
      </c>
      <c r="F154" s="64">
        <f>+'Ark1'!S3034</f>
        <v>3</v>
      </c>
      <c r="G154" s="99">
        <f>+'Ark1'!T3034</f>
        <v>4.5173919590423134E-2</v>
      </c>
      <c r="H154" s="99">
        <f>+'Ark1'!U3034</f>
        <v>7.4747065766378309E-2</v>
      </c>
      <c r="I154" s="99">
        <f>+'Ark1'!Y3034</f>
        <v>219.6</v>
      </c>
      <c r="J154" s="99">
        <f>+'Ark1'!AA3034</f>
        <v>14.043029112931992</v>
      </c>
      <c r="K154" s="99">
        <f t="shared" si="4"/>
        <v>6.1</v>
      </c>
      <c r="L154" s="64">
        <f t="shared" si="5"/>
        <v>1</v>
      </c>
      <c r="M154" s="39"/>
      <c r="N154" s="11"/>
      <c r="O154" s="11"/>
      <c r="P154"/>
      <c r="Q154"/>
      <c r="R154"/>
      <c r="S154"/>
      <c r="T154"/>
      <c r="U154"/>
      <c r="V154"/>
      <c r="W154"/>
    </row>
    <row r="155" spans="1:23">
      <c r="A155" s="39"/>
      <c r="B155" s="47">
        <f>+'Ark1'!C3035</f>
        <v>2020</v>
      </c>
      <c r="C155" s="47">
        <f>+'Ark1'!M3035</f>
        <v>37</v>
      </c>
      <c r="D155" s="47">
        <f>+'Ark1'!Q3035</f>
        <v>0</v>
      </c>
      <c r="E155" s="64">
        <f>+'Ark1'!R3035</f>
        <v>0</v>
      </c>
      <c r="F155" s="64">
        <f>+'Ark1'!S3035</f>
        <v>0</v>
      </c>
      <c r="G155" s="99">
        <f>+'Ark1'!T3035</f>
        <v>0</v>
      </c>
      <c r="H155" s="99">
        <f>+'Ark1'!U3035</f>
        <v>0</v>
      </c>
      <c r="I155" s="99">
        <f>+'Ark1'!Y3035</f>
        <v>0</v>
      </c>
      <c r="J155" s="99">
        <f>+'Ark1'!AA3035</f>
        <v>0</v>
      </c>
      <c r="K155" s="99">
        <f t="shared" si="4"/>
        <v>0</v>
      </c>
      <c r="L155" s="64" t="e">
        <f t="shared" si="5"/>
        <v>#DIV/0!</v>
      </c>
      <c r="M155" s="39"/>
      <c r="N155" s="11"/>
      <c r="O155" s="11"/>
      <c r="P155"/>
      <c r="Q155"/>
      <c r="R155"/>
      <c r="S155"/>
      <c r="T155"/>
      <c r="U155"/>
      <c r="V155"/>
      <c r="W155"/>
    </row>
    <row r="156" spans="1:23">
      <c r="A156" s="39"/>
      <c r="B156" s="47">
        <f>+'Ark1'!C3036</f>
        <v>2020</v>
      </c>
      <c r="C156" s="47">
        <f>+'Ark1'!M3036</f>
        <v>38</v>
      </c>
      <c r="D156" s="47">
        <f>+'Ark1'!Q3036</f>
        <v>2</v>
      </c>
      <c r="E156" s="64">
        <f>+'Ark1'!R3036</f>
        <v>2</v>
      </c>
      <c r="F156" s="64">
        <f>+'Ark1'!S3036</f>
        <v>2</v>
      </c>
      <c r="G156" s="99">
        <f>+'Ark1'!T3036</f>
        <v>3.0115946393615423E-2</v>
      </c>
      <c r="H156" s="99">
        <f>+'Ark1'!U3036</f>
        <v>5.417687295604981E-2</v>
      </c>
      <c r="I156" s="99">
        <f>+'Ark1'!Y3036</f>
        <v>238.75</v>
      </c>
      <c r="J156" s="99">
        <f>+'Ark1'!AA3036</f>
        <v>7.8499999999998513</v>
      </c>
      <c r="K156" s="99">
        <f t="shared" si="4"/>
        <v>6.2828947368421053</v>
      </c>
      <c r="L156" s="64">
        <f t="shared" si="5"/>
        <v>1</v>
      </c>
      <c r="M156" s="39"/>
      <c r="N156" s="11"/>
      <c r="O156" s="11"/>
      <c r="P156"/>
      <c r="Q156"/>
      <c r="R156"/>
      <c r="S156"/>
      <c r="T156"/>
      <c r="U156"/>
      <c r="V156"/>
      <c r="W156"/>
    </row>
    <row r="157" spans="1:23">
      <c r="A157" s="39"/>
      <c r="B157" s="47">
        <f>+'Ark1'!C3037</f>
        <v>2020</v>
      </c>
      <c r="C157" s="47">
        <f>+'Ark1'!M3037</f>
        <v>39</v>
      </c>
      <c r="D157" s="47">
        <f>+'Ark1'!Q3037</f>
        <v>5</v>
      </c>
      <c r="E157" s="64">
        <f>+'Ark1'!R3037</f>
        <v>6</v>
      </c>
      <c r="F157" s="64">
        <f>+'Ark1'!S3037</f>
        <v>6</v>
      </c>
      <c r="G157" s="99">
        <f>+'Ark1'!T3037</f>
        <v>9.0347839180846268E-2</v>
      </c>
      <c r="H157" s="99">
        <f>+'Ark1'!U3037</f>
        <v>0.12951392770540499</v>
      </c>
      <c r="I157" s="99">
        <f>+'Ark1'!Y3037</f>
        <v>190.25</v>
      </c>
      <c r="J157" s="99">
        <f>+'Ark1'!AA3037</f>
        <v>43.361532491368408</v>
      </c>
      <c r="K157" s="99">
        <f t="shared" si="4"/>
        <v>4.8782051282051286</v>
      </c>
      <c r="L157" s="64">
        <f t="shared" si="5"/>
        <v>1.2</v>
      </c>
      <c r="M157" s="39"/>
      <c r="N157" s="11"/>
      <c r="O157" s="11"/>
      <c r="P157"/>
      <c r="Q157"/>
      <c r="R157"/>
      <c r="S157"/>
      <c r="T157"/>
      <c r="U157"/>
      <c r="V157"/>
      <c r="W157"/>
    </row>
    <row r="158" spans="1:23">
      <c r="A158" s="39"/>
      <c r="B158" s="47">
        <f>+'Ark1'!C3038</f>
        <v>2020</v>
      </c>
      <c r="C158" s="47">
        <f>+'Ark1'!M3038</f>
        <v>40</v>
      </c>
      <c r="D158" s="47">
        <f>+'Ark1'!Q3038</f>
        <v>2</v>
      </c>
      <c r="E158" s="64">
        <f>+'Ark1'!R3038</f>
        <v>2</v>
      </c>
      <c r="F158" s="64">
        <f>+'Ark1'!S3038</f>
        <v>2</v>
      </c>
      <c r="G158" s="99">
        <f>+'Ark1'!T3038</f>
        <v>3.0115946393615423E-2</v>
      </c>
      <c r="H158" s="99">
        <f>+'Ark1'!U3038</f>
        <v>4.7233156464091201E-2</v>
      </c>
      <c r="I158" s="99">
        <f>+'Ark1'!Y3038</f>
        <v>208.15</v>
      </c>
      <c r="J158" s="99">
        <f>+'Ark1'!AA3038</f>
        <v>0.55000000000476246</v>
      </c>
      <c r="K158" s="99">
        <f t="shared" si="4"/>
        <v>5.2037500000000003</v>
      </c>
      <c r="L158" s="64">
        <f t="shared" si="5"/>
        <v>1</v>
      </c>
      <c r="M158" s="39"/>
      <c r="N158" s="11"/>
      <c r="O158" s="11"/>
      <c r="P158"/>
      <c r="Q158"/>
      <c r="R158"/>
      <c r="S158"/>
      <c r="T158"/>
      <c r="U158"/>
      <c r="V158"/>
      <c r="W158"/>
    </row>
    <row r="159" spans="1:23">
      <c r="A159" s="39"/>
      <c r="B159" s="47">
        <f>+'Ark1'!C3039</f>
        <v>2020</v>
      </c>
      <c r="C159" s="47">
        <f>+'Ark1'!M3039</f>
        <v>41</v>
      </c>
      <c r="D159" s="47">
        <f>+'Ark1'!Q3039</f>
        <v>1</v>
      </c>
      <c r="E159" s="64">
        <f>+'Ark1'!R3039</f>
        <v>1</v>
      </c>
      <c r="F159" s="64">
        <f>+'Ark1'!S3039</f>
        <v>1</v>
      </c>
      <c r="G159" s="99">
        <f>+'Ark1'!T3039</f>
        <v>1.5057973196807711E-2</v>
      </c>
      <c r="H159" s="99">
        <f>+'Ark1'!U3039</f>
        <v>2.1988435557869022E-2</v>
      </c>
      <c r="I159" s="99">
        <f>+'Ark1'!Y3039</f>
        <v>193.8</v>
      </c>
      <c r="J159" s="99">
        <f>+'Ark1'!AA3039</f>
        <v>0</v>
      </c>
      <c r="K159" s="99">
        <f t="shared" si="4"/>
        <v>4.7268292682926836</v>
      </c>
      <c r="L159" s="64">
        <f t="shared" si="5"/>
        <v>1</v>
      </c>
      <c r="M159" s="39"/>
      <c r="N159" s="11"/>
      <c r="O159" s="11"/>
      <c r="P159"/>
      <c r="Q159"/>
      <c r="R159"/>
      <c r="S159"/>
      <c r="T159"/>
      <c r="U159"/>
      <c r="V159"/>
      <c r="W159"/>
    </row>
    <row r="160" spans="1:23">
      <c r="A160" s="39"/>
      <c r="B160" s="47">
        <f>+'Ark1'!C3040</f>
        <v>2020</v>
      </c>
      <c r="C160" s="47">
        <f>+'Ark1'!M3040</f>
        <v>42</v>
      </c>
      <c r="D160" s="47">
        <f>+'Ark1'!Q3040</f>
        <v>10</v>
      </c>
      <c r="E160" s="64">
        <f>+'Ark1'!R3040</f>
        <v>10</v>
      </c>
      <c r="F160" s="64">
        <f>+'Ark1'!S3040</f>
        <v>10</v>
      </c>
      <c r="G160" s="99">
        <f>+'Ark1'!T3040</f>
        <v>0.15057973196807711</v>
      </c>
      <c r="H160" s="99">
        <f>+'Ark1'!U3040</f>
        <v>0.2294603306100842</v>
      </c>
      <c r="I160" s="99">
        <f>+'Ark1'!Y3040</f>
        <v>202.24</v>
      </c>
      <c r="J160" s="99">
        <f>+'Ark1'!AA3040</f>
        <v>24.68968205546625</v>
      </c>
      <c r="K160" s="99">
        <f t="shared" si="4"/>
        <v>4.8152380952380955</v>
      </c>
      <c r="L160" s="64">
        <f t="shared" si="5"/>
        <v>1</v>
      </c>
      <c r="M160" s="39"/>
      <c r="N160" s="11"/>
      <c r="O160" s="11"/>
      <c r="P160"/>
      <c r="Q160"/>
      <c r="R160"/>
      <c r="S160"/>
      <c r="T160"/>
      <c r="U160"/>
      <c r="V160"/>
      <c r="W160"/>
    </row>
    <row r="161" spans="1:23">
      <c r="A161" s="39"/>
      <c r="B161" s="47">
        <f>+'Ark1'!C3041</f>
        <v>2020</v>
      </c>
      <c r="C161" s="47">
        <f>+'Ark1'!M3041</f>
        <v>43</v>
      </c>
      <c r="D161" s="47">
        <f>+'Ark1'!Q3041</f>
        <v>9</v>
      </c>
      <c r="E161" s="64">
        <f>+'Ark1'!R3041</f>
        <v>10</v>
      </c>
      <c r="F161" s="64">
        <f>+'Ark1'!S3041</f>
        <v>10</v>
      </c>
      <c r="G161" s="99">
        <f>+'Ark1'!T3041</f>
        <v>0.15057973196807711</v>
      </c>
      <c r="H161" s="99">
        <f>+'Ark1'!U3041</f>
        <v>0.20907167287144088</v>
      </c>
      <c r="I161" s="99">
        <f>+'Ark1'!Y3041</f>
        <v>184.27</v>
      </c>
      <c r="J161" s="99">
        <f>+'Ark1'!AA3041</f>
        <v>20.691208277913447</v>
      </c>
      <c r="K161" s="99">
        <f t="shared" si="4"/>
        <v>4.2853488372093027</v>
      </c>
      <c r="L161" s="64">
        <f t="shared" si="5"/>
        <v>1.1111111111111112</v>
      </c>
      <c r="M161" s="39"/>
      <c r="N161" s="11"/>
      <c r="O161" s="11"/>
      <c r="P161"/>
      <c r="Q161"/>
      <c r="R161"/>
      <c r="S161"/>
      <c r="T161"/>
      <c r="U161"/>
      <c r="V161"/>
      <c r="W161"/>
    </row>
    <row r="162" spans="1:23">
      <c r="A162" s="39"/>
      <c r="B162" s="47">
        <f>+'Ark1'!C3042</f>
        <v>2020</v>
      </c>
      <c r="C162" s="47">
        <f>+'Ark1'!M3042</f>
        <v>44</v>
      </c>
      <c r="D162" s="47">
        <f>+'Ark1'!Q3042</f>
        <v>9</v>
      </c>
      <c r="E162" s="64">
        <f>+'Ark1'!R3042</f>
        <v>12</v>
      </c>
      <c r="F162" s="64">
        <f>+'Ark1'!S3042</f>
        <v>12</v>
      </c>
      <c r="G162" s="99">
        <f>+'Ark1'!T3042</f>
        <v>0.18069567836169256</v>
      </c>
      <c r="H162" s="99">
        <f>+'Ark1'!U3042</f>
        <v>0.25640694281335502</v>
      </c>
      <c r="I162" s="99">
        <f>+'Ark1'!Y3042</f>
        <v>188.32500000000005</v>
      </c>
      <c r="J162" s="99">
        <f>+'Ark1'!AA3042</f>
        <v>20.044871538625287</v>
      </c>
      <c r="K162" s="99">
        <f t="shared" si="4"/>
        <v>4.2801136363636374</v>
      </c>
      <c r="L162" s="64">
        <f t="shared" si="5"/>
        <v>1.3333333333333333</v>
      </c>
      <c r="M162" s="39"/>
      <c r="P162"/>
      <c r="Q162"/>
      <c r="R162"/>
      <c r="S162"/>
      <c r="T162"/>
      <c r="U162"/>
      <c r="V162"/>
      <c r="W162"/>
    </row>
    <row r="163" spans="1:23">
      <c r="A163" s="39"/>
      <c r="B163" s="47">
        <f>+'Ark1'!C3043</f>
        <v>2020</v>
      </c>
      <c r="C163" s="47">
        <f>+'Ark1'!M3043</f>
        <v>45</v>
      </c>
      <c r="D163" s="47">
        <f>+'Ark1'!Q3043</f>
        <v>16</v>
      </c>
      <c r="E163" s="64">
        <f>+'Ark1'!R3043</f>
        <v>18</v>
      </c>
      <c r="F163" s="64">
        <f>+'Ark1'!S3043</f>
        <v>18</v>
      </c>
      <c r="G163" s="99">
        <f>+'Ark1'!T3043</f>
        <v>0.27104351754253875</v>
      </c>
      <c r="H163" s="99">
        <f>+'Ark1'!U3043</f>
        <v>0.37236246985227223</v>
      </c>
      <c r="I163" s="99">
        <f>+'Ark1'!Y3043</f>
        <v>182.32777777777775</v>
      </c>
      <c r="J163" s="99">
        <f>+'Ark1'!AA3043</f>
        <v>30.654921764621193</v>
      </c>
      <c r="K163" s="99">
        <f t="shared" si="4"/>
        <v>4.051728395061728</v>
      </c>
      <c r="L163" s="64">
        <f t="shared" si="5"/>
        <v>1.125</v>
      </c>
      <c r="M163" s="39"/>
      <c r="P163"/>
      <c r="Q163"/>
      <c r="R163"/>
      <c r="S163"/>
      <c r="T163"/>
      <c r="U163"/>
      <c r="V163"/>
      <c r="W163"/>
    </row>
    <row r="164" spans="1:23">
      <c r="A164" s="39"/>
      <c r="B164" s="47">
        <f>+'Ark1'!C3044</f>
        <v>2020</v>
      </c>
      <c r="C164" s="47">
        <f>+'Ark1'!M3044</f>
        <v>46</v>
      </c>
      <c r="D164" s="47">
        <f>+'Ark1'!Q3044</f>
        <v>22</v>
      </c>
      <c r="E164" s="64">
        <f>+'Ark1'!R3044</f>
        <v>27</v>
      </c>
      <c r="F164" s="64">
        <f>+'Ark1'!S3044</f>
        <v>27</v>
      </c>
      <c r="G164" s="99">
        <f>+'Ark1'!T3044</f>
        <v>0.40656527631380823</v>
      </c>
      <c r="H164" s="99">
        <f>+'Ark1'!U3044</f>
        <v>0.53217006264514388</v>
      </c>
      <c r="I164" s="99">
        <f>+'Ark1'!Y3044</f>
        <v>173.71851851851852</v>
      </c>
      <c r="J164" s="99">
        <f>+'Ark1'!AA3044</f>
        <v>30.87660071768391</v>
      </c>
      <c r="K164" s="99">
        <f t="shared" si="4"/>
        <v>3.7764895330112722</v>
      </c>
      <c r="L164" s="64">
        <f t="shared" si="5"/>
        <v>1.2272727272727273</v>
      </c>
      <c r="M164" s="39"/>
      <c r="P164"/>
      <c r="Q164"/>
      <c r="R164"/>
      <c r="S164"/>
      <c r="T164"/>
      <c r="U164"/>
      <c r="V164"/>
      <c r="W164"/>
    </row>
    <row r="165" spans="1:23">
      <c r="A165" s="39"/>
      <c r="B165" s="47">
        <f>+'Ark1'!C3045</f>
        <v>2020</v>
      </c>
      <c r="C165" s="47">
        <f>+'Ark1'!M3045</f>
        <v>47</v>
      </c>
      <c r="D165" s="47">
        <f>+'Ark1'!Q3045</f>
        <v>3</v>
      </c>
      <c r="E165" s="64">
        <f>+'Ark1'!R3045</f>
        <v>3</v>
      </c>
      <c r="F165" s="64">
        <f>+'Ark1'!S3045</f>
        <v>3</v>
      </c>
      <c r="G165" s="99">
        <f>+'Ark1'!T3045</f>
        <v>4.5173919590423134E-2</v>
      </c>
      <c r="H165" s="99">
        <f>+'Ark1'!U3045</f>
        <v>4.5792221832589963E-2</v>
      </c>
      <c r="I165" s="99">
        <f>+'Ark1'!Y3045</f>
        <v>134.5333333333333</v>
      </c>
      <c r="J165" s="99">
        <f>+'Ark1'!AA3045</f>
        <v>17.088267580093905</v>
      </c>
      <c r="K165" s="99">
        <f t="shared" si="4"/>
        <v>2.86241134751773</v>
      </c>
      <c r="L165" s="64">
        <f t="shared" si="5"/>
        <v>1</v>
      </c>
      <c r="M165" s="39"/>
      <c r="P165"/>
      <c r="Q165"/>
      <c r="R165"/>
      <c r="S165"/>
      <c r="T165"/>
      <c r="U165"/>
      <c r="V165"/>
      <c r="W165"/>
    </row>
    <row r="166" spans="1:23">
      <c r="A166" s="39"/>
      <c r="B166" s="47">
        <f>+'Ark1'!C3046</f>
        <v>2020</v>
      </c>
      <c r="C166" s="47">
        <f>+'Ark1'!M3046</f>
        <v>48</v>
      </c>
      <c r="D166" s="47">
        <f>+'Ark1'!Q3046</f>
        <v>59</v>
      </c>
      <c r="E166" s="64">
        <f>+'Ark1'!R3046</f>
        <v>88</v>
      </c>
      <c r="F166" s="64">
        <f>+'Ark1'!S3046</f>
        <v>88</v>
      </c>
      <c r="G166" s="99">
        <f>+'Ark1'!T3046</f>
        <v>1.3251016413190781</v>
      </c>
      <c r="H166" s="99">
        <f>+'Ark1'!U3046</f>
        <v>1.6844072004570054</v>
      </c>
      <c r="I166" s="99">
        <f>+'Ark1'!Y3046</f>
        <v>168.70340909090905</v>
      </c>
      <c r="J166" s="99">
        <f>+'Ark1'!AA3046</f>
        <v>27.621086513681782</v>
      </c>
      <c r="K166" s="99">
        <f t="shared" si="4"/>
        <v>3.5146543560606052</v>
      </c>
      <c r="L166" s="64">
        <f t="shared" si="5"/>
        <v>1.4915254237288136</v>
      </c>
      <c r="M166" s="39"/>
      <c r="P166"/>
      <c r="Q166"/>
      <c r="R166"/>
      <c r="S166"/>
      <c r="T166"/>
      <c r="U166"/>
      <c r="V166"/>
      <c r="W166"/>
    </row>
    <row r="167" spans="1:23">
      <c r="A167" s="39"/>
      <c r="B167" s="47">
        <f>+'Ark1'!C3047</f>
        <v>2020</v>
      </c>
      <c r="C167" s="47">
        <f>+'Ark1'!M3047</f>
        <v>49</v>
      </c>
      <c r="D167" s="47">
        <f>+'Ark1'!Q3047</f>
        <v>72</v>
      </c>
      <c r="E167" s="64">
        <f>+'Ark1'!R3047</f>
        <v>114</v>
      </c>
      <c r="F167" s="64">
        <f>+'Ark1'!S3047</f>
        <v>114</v>
      </c>
      <c r="G167" s="99">
        <f>+'Ark1'!T3047</f>
        <v>1.716608944436079</v>
      </c>
      <c r="H167" s="99">
        <f>+'Ark1'!U3047</f>
        <v>2.1335136218641924</v>
      </c>
      <c r="I167" s="99">
        <f>+'Ark1'!Y3047</f>
        <v>164.94912280701757</v>
      </c>
      <c r="J167" s="99">
        <f>+'Ark1'!AA3047</f>
        <v>25.635095343408235</v>
      </c>
      <c r="K167" s="99">
        <f t="shared" si="4"/>
        <v>3.3663086287146444</v>
      </c>
      <c r="L167" s="64">
        <f t="shared" si="5"/>
        <v>1.5833333333333333</v>
      </c>
      <c r="M167" s="39"/>
      <c r="P167"/>
      <c r="Q167"/>
      <c r="R167"/>
      <c r="S167"/>
      <c r="T167"/>
      <c r="U167"/>
      <c r="V167"/>
      <c r="W167"/>
    </row>
    <row r="168" spans="1:23">
      <c r="A168" s="39"/>
      <c r="B168" s="47">
        <f>+'Ark1'!C3048</f>
        <v>2020</v>
      </c>
      <c r="C168" s="47">
        <f>+'Ark1'!M3048</f>
        <v>50</v>
      </c>
      <c r="D168" s="47">
        <f>+'Ark1'!Q3048</f>
        <v>40</v>
      </c>
      <c r="E168" s="64">
        <f>+'Ark1'!R3048</f>
        <v>44</v>
      </c>
      <c r="F168" s="64">
        <f>+'Ark1'!S3048</f>
        <v>44</v>
      </c>
      <c r="G168" s="99">
        <f>+'Ark1'!T3048</f>
        <v>0.66255082065953907</v>
      </c>
      <c r="H168" s="99">
        <f>+'Ark1'!U3048</f>
        <v>0.80273674104994386</v>
      </c>
      <c r="I168" s="99">
        <f>+'Ark1'!Y3048</f>
        <v>160.79772727272729</v>
      </c>
      <c r="J168" s="99">
        <f>+'Ark1'!AA3048</f>
        <v>25.433545213112311</v>
      </c>
      <c r="K168" s="99">
        <f t="shared" si="4"/>
        <v>3.2159545454545455</v>
      </c>
      <c r="L168" s="64">
        <f t="shared" si="5"/>
        <v>1.1000000000000001</v>
      </c>
      <c r="M168" s="39"/>
      <c r="P168"/>
      <c r="Q168"/>
      <c r="R168"/>
      <c r="S168"/>
      <c r="T168"/>
      <c r="U168"/>
      <c r="V168"/>
      <c r="W168"/>
    </row>
    <row r="169" spans="1:23">
      <c r="A169" s="39"/>
      <c r="B169" s="47">
        <f>+'Ark1'!C3049</f>
        <v>2020</v>
      </c>
      <c r="C169" s="47">
        <f>+'Ark1'!M3049</f>
        <v>51</v>
      </c>
      <c r="D169" s="47">
        <f>+'Ark1'!Q3049</f>
        <v>102</v>
      </c>
      <c r="E169" s="64">
        <f>+'Ark1'!R3049</f>
        <v>191</v>
      </c>
      <c r="F169" s="64">
        <f>+'Ark1'!S3049</f>
        <v>191</v>
      </c>
      <c r="G169" s="99">
        <f>+'Ark1'!T3049</f>
        <v>2.8760728805902711</v>
      </c>
      <c r="H169" s="99">
        <f>+'Ark1'!U3049</f>
        <v>3.4271438886348609</v>
      </c>
      <c r="I169" s="99">
        <f>+'Ark1'!Y3049</f>
        <v>158.1460732984294</v>
      </c>
      <c r="J169" s="99">
        <f>+'Ark1'!AA3049</f>
        <v>25.692137709392313</v>
      </c>
      <c r="K169" s="99">
        <f t="shared" si="4"/>
        <v>3.1009033980084197</v>
      </c>
      <c r="L169" s="64">
        <f t="shared" si="5"/>
        <v>1.8725490196078431</v>
      </c>
      <c r="M169" s="39"/>
      <c r="P169"/>
      <c r="Q169"/>
      <c r="R169"/>
      <c r="S169"/>
      <c r="T169"/>
      <c r="U169"/>
      <c r="V169"/>
      <c r="W169"/>
    </row>
    <row r="170" spans="1:23">
      <c r="A170" s="39"/>
      <c r="B170" s="47">
        <f>+'Ark1'!C3050</f>
        <v>2020</v>
      </c>
      <c r="C170" s="47">
        <f>+'Ark1'!M3050</f>
        <v>52</v>
      </c>
      <c r="D170" s="47">
        <f>+'Ark1'!Q3050</f>
        <v>104</v>
      </c>
      <c r="E170" s="64">
        <f>+'Ark1'!R3050</f>
        <v>217</v>
      </c>
      <c r="F170" s="64">
        <f>+'Ark1'!S3050</f>
        <v>217</v>
      </c>
      <c r="G170" s="99">
        <f>+'Ark1'!T3050</f>
        <v>3.2675801837072727</v>
      </c>
      <c r="H170" s="99">
        <f>+'Ark1'!U3050</f>
        <v>3.7509230349273825</v>
      </c>
      <c r="I170" s="99">
        <f>+'Ark1'!Y3050</f>
        <v>152.34838709677425</v>
      </c>
      <c r="J170" s="99">
        <f>+'Ark1'!AA3050</f>
        <v>26.984516975196961</v>
      </c>
      <c r="K170" s="99">
        <f t="shared" si="4"/>
        <v>2.9297766749379663</v>
      </c>
      <c r="L170" s="64">
        <f t="shared" si="5"/>
        <v>2.0865384615384617</v>
      </c>
      <c r="M170" s="39"/>
      <c r="P170"/>
      <c r="Q170"/>
      <c r="R170"/>
      <c r="S170"/>
      <c r="T170"/>
      <c r="U170"/>
      <c r="V170"/>
      <c r="W170"/>
    </row>
    <row r="171" spans="1:23">
      <c r="A171" s="39"/>
      <c r="B171" s="47">
        <f>+'Ark1'!C3051</f>
        <v>2020</v>
      </c>
      <c r="C171" s="47">
        <f>+'Ark1'!M3051</f>
        <v>53</v>
      </c>
      <c r="D171" s="47">
        <f>+'Ark1'!Q3051</f>
        <v>40</v>
      </c>
      <c r="E171" s="64">
        <f>+'Ark1'!R3051</f>
        <v>56</v>
      </c>
      <c r="F171" s="64">
        <f>+'Ark1'!S3051</f>
        <v>56</v>
      </c>
      <c r="G171" s="99">
        <f>+'Ark1'!T3051</f>
        <v>0.84324649902123183</v>
      </c>
      <c r="H171" s="99">
        <f>+'Ark1'!U3051</f>
        <v>0.94888381969850477</v>
      </c>
      <c r="I171" s="99">
        <f>+'Ark1'!Y3051</f>
        <v>149.34285714285721</v>
      </c>
      <c r="J171" s="99">
        <f>+'Ark1'!AA3051</f>
        <v>24.031072572392379</v>
      </c>
      <c r="K171" s="99">
        <f t="shared" si="4"/>
        <v>2.8177897574124002</v>
      </c>
      <c r="L171" s="64">
        <f t="shared" si="5"/>
        <v>1.4</v>
      </c>
      <c r="M171" s="39"/>
      <c r="P171"/>
      <c r="Q171"/>
      <c r="R171"/>
      <c r="S171"/>
      <c r="T171"/>
      <c r="U171"/>
      <c r="V171"/>
      <c r="W171"/>
    </row>
    <row r="172" spans="1:23">
      <c r="A172" s="39"/>
      <c r="B172" s="47">
        <f>+'Ark1'!C3052</f>
        <v>2020</v>
      </c>
      <c r="C172" s="47">
        <f>+'Ark1'!M3052</f>
        <v>54</v>
      </c>
      <c r="D172" s="47">
        <f>+'Ark1'!Q3052</f>
        <v>160</v>
      </c>
      <c r="E172" s="64">
        <f>+'Ark1'!R3052</f>
        <v>489</v>
      </c>
      <c r="F172" s="64">
        <f>+'Ark1'!S3052</f>
        <v>489</v>
      </c>
      <c r="G172" s="99">
        <f>+'Ark1'!T3052</f>
        <v>7.3633488932389692</v>
      </c>
      <c r="H172" s="99">
        <f>+'Ark1'!U3052</f>
        <v>8.4082506827789363</v>
      </c>
      <c r="I172" s="99">
        <f>+'Ark1'!Y3052</f>
        <v>151.55010224948876</v>
      </c>
      <c r="J172" s="99">
        <f>+'Ark1'!AA3052</f>
        <v>24.035857777281997</v>
      </c>
      <c r="K172" s="99">
        <f t="shared" si="4"/>
        <v>2.8064833749905325</v>
      </c>
      <c r="L172" s="64">
        <f t="shared" si="5"/>
        <v>3.0562499999999999</v>
      </c>
      <c r="M172" s="39"/>
      <c r="P172"/>
      <c r="Q172"/>
      <c r="R172"/>
      <c r="S172"/>
      <c r="T172"/>
      <c r="U172"/>
      <c r="V172"/>
      <c r="W172"/>
    </row>
    <row r="173" spans="1:23">
      <c r="A173" s="39"/>
      <c r="B173" s="47">
        <f>+'Ark1'!C3053</f>
        <v>2020</v>
      </c>
      <c r="C173" s="47">
        <f>+'Ark1'!M3053</f>
        <v>55</v>
      </c>
      <c r="D173" s="47">
        <f>+'Ark1'!Q3053</f>
        <v>117</v>
      </c>
      <c r="E173" s="64">
        <f>+'Ark1'!R3053</f>
        <v>300</v>
      </c>
      <c r="F173" s="64">
        <f>+'Ark1'!S3053</f>
        <v>300</v>
      </c>
      <c r="G173" s="99">
        <f>+'Ark1'!T3053</f>
        <v>4.5173919590423139</v>
      </c>
      <c r="H173" s="99">
        <f>+'Ark1'!U3053</f>
        <v>4.9518456097768242</v>
      </c>
      <c r="I173" s="99">
        <f>+'Ark1'!Y3053</f>
        <v>145.48066666666685</v>
      </c>
      <c r="J173" s="99">
        <f>+'Ark1'!AA3053</f>
        <v>24.916761952994303</v>
      </c>
      <c r="K173" s="99">
        <f t="shared" si="4"/>
        <v>2.6451030303030336</v>
      </c>
      <c r="L173" s="64">
        <f t="shared" si="5"/>
        <v>2.5641025641025643</v>
      </c>
      <c r="M173" s="39"/>
      <c r="P173"/>
      <c r="Q173"/>
      <c r="R173"/>
      <c r="S173"/>
      <c r="T173"/>
      <c r="U173"/>
      <c r="V173"/>
      <c r="W173"/>
    </row>
    <row r="174" spans="1:23">
      <c r="A174" s="39"/>
      <c r="B174" s="47">
        <f>+'Ark1'!C3054</f>
        <v>2020</v>
      </c>
      <c r="C174" s="47">
        <f>+'Ark1'!M3054</f>
        <v>56</v>
      </c>
      <c r="D174" s="47">
        <f>+'Ark1'!Q3054</f>
        <v>76</v>
      </c>
      <c r="E174" s="64">
        <f>+'Ark1'!R3054</f>
        <v>165</v>
      </c>
      <c r="F174" s="64">
        <f>+'Ark1'!S3054</f>
        <v>165</v>
      </c>
      <c r="G174" s="99">
        <f>+'Ark1'!T3054</f>
        <v>2.4845655774732722</v>
      </c>
      <c r="H174" s="99">
        <f>+'Ark1'!U3054</f>
        <v>2.6219904619431076</v>
      </c>
      <c r="I174" s="99">
        <f>+'Ark1'!Y3054</f>
        <v>140.05757575757579</v>
      </c>
      <c r="J174" s="99">
        <f>+'Ark1'!AA3054</f>
        <v>27.66877279646539</v>
      </c>
      <c r="K174" s="99">
        <f t="shared" si="4"/>
        <v>2.501028138528139</v>
      </c>
      <c r="L174" s="64">
        <f t="shared" si="5"/>
        <v>2.1710526315789473</v>
      </c>
      <c r="M174" s="39"/>
      <c r="P174"/>
      <c r="Q174"/>
      <c r="R174"/>
      <c r="S174"/>
      <c r="T174"/>
      <c r="U174"/>
      <c r="V174"/>
      <c r="W174"/>
    </row>
    <row r="175" spans="1:23">
      <c r="A175" s="39"/>
      <c r="B175" s="47">
        <f>+'Ark1'!C3055</f>
        <v>2020</v>
      </c>
      <c r="C175" s="47">
        <f>+'Ark1'!M3055</f>
        <v>57</v>
      </c>
      <c r="D175" s="47">
        <f>+'Ark1'!Q3055</f>
        <v>184</v>
      </c>
      <c r="E175" s="64">
        <f>+'Ark1'!R3055</f>
        <v>708</v>
      </c>
      <c r="F175" s="64">
        <f>+'Ark1'!S3055</f>
        <v>708</v>
      </c>
      <c r="G175" s="99">
        <f>+'Ark1'!T3055</f>
        <v>10.661045023339856</v>
      </c>
      <c r="H175" s="99">
        <f>+'Ark1'!U3055</f>
        <v>11.205524602376064</v>
      </c>
      <c r="I175" s="99">
        <f>+'Ark1'!Y3055</f>
        <v>139.49491525423721</v>
      </c>
      <c r="J175" s="99">
        <f>+'Ark1'!AA3055</f>
        <v>23.70273356946738</v>
      </c>
      <c r="K175" s="99">
        <f t="shared" si="4"/>
        <v>2.4472792149866178</v>
      </c>
      <c r="L175" s="64">
        <f t="shared" si="5"/>
        <v>3.847826086956522</v>
      </c>
      <c r="M175" s="39"/>
      <c r="P175"/>
      <c r="Q175"/>
      <c r="R175"/>
      <c r="S175"/>
      <c r="T175"/>
      <c r="U175"/>
      <c r="V175"/>
      <c r="W175"/>
    </row>
    <row r="176" spans="1:23">
      <c r="A176" s="39"/>
      <c r="B176" s="47">
        <f>+'Ark1'!C3056</f>
        <v>2020</v>
      </c>
      <c r="C176" s="47">
        <f>+'Ark1'!M3056</f>
        <v>58</v>
      </c>
      <c r="D176" s="47">
        <f>+'Ark1'!Q3056</f>
        <v>178</v>
      </c>
      <c r="E176" s="64">
        <f>+'Ark1'!R3056</f>
        <v>832</v>
      </c>
      <c r="F176" s="64">
        <f>+'Ark1'!S3056</f>
        <v>832</v>
      </c>
      <c r="G176" s="99">
        <f>+'Ark1'!T3056</f>
        <v>12.528233699744016</v>
      </c>
      <c r="H176" s="99">
        <f>+'Ark1'!U3056</f>
        <v>12.555759773686583</v>
      </c>
      <c r="I176" s="99">
        <f>+'Ark1'!Y3056</f>
        <v>133.00841346153857</v>
      </c>
      <c r="J176" s="99">
        <f>+'Ark1'!AA3056</f>
        <v>22.755062335795444</v>
      </c>
      <c r="K176" s="99">
        <f t="shared" ref="K176:K239" si="6">+I176/C176</f>
        <v>2.2932485079575615</v>
      </c>
      <c r="L176" s="64">
        <f t="shared" ref="L176:L239" si="7">+E176/D176</f>
        <v>4.6741573033707864</v>
      </c>
      <c r="M176" s="39"/>
      <c r="P176"/>
      <c r="Q176"/>
      <c r="R176"/>
      <c r="S176"/>
      <c r="T176"/>
      <c r="U176"/>
      <c r="V176"/>
      <c r="W176"/>
    </row>
    <row r="177" spans="1:23">
      <c r="A177" s="39"/>
      <c r="B177" s="47">
        <f>+'Ark1'!C3057</f>
        <v>2020</v>
      </c>
      <c r="C177" s="47">
        <f>+'Ark1'!M3057</f>
        <v>59</v>
      </c>
      <c r="D177" s="47">
        <f>+'Ark1'!Q3057</f>
        <v>171</v>
      </c>
      <c r="E177" s="64">
        <f>+'Ark1'!R3057</f>
        <v>639</v>
      </c>
      <c r="F177" s="64">
        <f>+'Ark1'!S3057</f>
        <v>639</v>
      </c>
      <c r="G177" s="99">
        <f>+'Ark1'!T3057</f>
        <v>9.6220448727601244</v>
      </c>
      <c r="H177" s="99">
        <f>+'Ark1'!U3057</f>
        <v>9.5071165095153471</v>
      </c>
      <c r="I177" s="99">
        <f>+'Ark1'!Y3057</f>
        <v>131.13161189358377</v>
      </c>
      <c r="J177" s="99">
        <f>+'Ark1'!AA3057</f>
        <v>21.597896692345756</v>
      </c>
      <c r="K177" s="99">
        <f t="shared" si="6"/>
        <v>2.2225696931115895</v>
      </c>
      <c r="L177" s="64">
        <f t="shared" si="7"/>
        <v>3.736842105263158</v>
      </c>
      <c r="M177" s="39"/>
      <c r="P177"/>
      <c r="Q177"/>
      <c r="R177"/>
      <c r="S177"/>
      <c r="T177"/>
      <c r="U177"/>
      <c r="V177"/>
      <c r="W177"/>
    </row>
    <row r="178" spans="1:23">
      <c r="A178" s="39"/>
      <c r="B178" s="47">
        <f>+'Ark1'!C3058</f>
        <v>2020</v>
      </c>
      <c r="C178" s="47">
        <f>+'Ark1'!M3058</f>
        <v>60</v>
      </c>
      <c r="D178" s="47">
        <f>+'Ark1'!Q3058</f>
        <v>187</v>
      </c>
      <c r="E178" s="64">
        <f>+'Ark1'!R3058</f>
        <v>901</v>
      </c>
      <c r="F178" s="64">
        <f>+'Ark1'!S3058</f>
        <v>901</v>
      </c>
      <c r="G178" s="99">
        <f>+'Ark1'!T3058</f>
        <v>13.567233850323747</v>
      </c>
      <c r="H178" s="99">
        <f>+'Ark1'!U3058</f>
        <v>12.68386566999221</v>
      </c>
      <c r="I178" s="99">
        <f>+'Ark1'!Y3058</f>
        <v>124.07557158712522</v>
      </c>
      <c r="J178" s="99">
        <f>+'Ark1'!AA3058</f>
        <v>21.525595801692582</v>
      </c>
      <c r="K178" s="99">
        <f t="shared" si="6"/>
        <v>2.0679261931187538</v>
      </c>
      <c r="L178" s="64">
        <f t="shared" si="7"/>
        <v>4.8181818181818183</v>
      </c>
      <c r="M178" s="39"/>
      <c r="P178"/>
      <c r="Q178"/>
      <c r="R178"/>
      <c r="S178"/>
      <c r="T178"/>
      <c r="U178"/>
      <c r="V178"/>
      <c r="W178"/>
    </row>
    <row r="179" spans="1:23">
      <c r="A179" s="39"/>
      <c r="B179" s="47">
        <f>+'Ark1'!C3059</f>
        <v>2020</v>
      </c>
      <c r="C179" s="47">
        <f>+'Ark1'!M3059</f>
        <v>61</v>
      </c>
      <c r="D179" s="47">
        <f>+'Ark1'!Q3059</f>
        <v>166</v>
      </c>
      <c r="E179" s="64">
        <f>+'Ark1'!R3059</f>
        <v>712</v>
      </c>
      <c r="F179" s="64">
        <f>+'Ark1'!S3059</f>
        <v>712</v>
      </c>
      <c r="G179" s="99">
        <f>+'Ark1'!T3059</f>
        <v>10.721276916127088</v>
      </c>
      <c r="H179" s="99">
        <f>+'Ark1'!U3059</f>
        <v>9.5319754683942488</v>
      </c>
      <c r="I179" s="99">
        <f>+'Ark1'!Y3059</f>
        <v>117.99466292134848</v>
      </c>
      <c r="J179" s="99">
        <f>+'Ark1'!AA3059</f>
        <v>19.540122929496111</v>
      </c>
      <c r="K179" s="99">
        <f t="shared" si="6"/>
        <v>1.9343387364155489</v>
      </c>
      <c r="L179" s="64">
        <f t="shared" si="7"/>
        <v>4.2891566265060241</v>
      </c>
      <c r="M179" s="39"/>
      <c r="P179"/>
      <c r="Q179"/>
      <c r="R179"/>
      <c r="S179"/>
      <c r="T179"/>
      <c r="U179"/>
      <c r="V179"/>
      <c r="W179"/>
    </row>
    <row r="180" spans="1:23">
      <c r="A180" s="39"/>
      <c r="B180" s="47">
        <f>+'Ark1'!C3060</f>
        <v>2020</v>
      </c>
      <c r="C180" s="47">
        <f>+'Ark1'!M3060</f>
        <v>62</v>
      </c>
      <c r="D180" s="47">
        <f>+'Ark1'!Q3060</f>
        <v>125</v>
      </c>
      <c r="E180" s="64">
        <f>+'Ark1'!R3060</f>
        <v>374</v>
      </c>
      <c r="F180" s="64">
        <f>+'Ark1'!S3060</f>
        <v>374</v>
      </c>
      <c r="G180" s="99">
        <f>+'Ark1'!T3060</f>
        <v>5.6316819756060852</v>
      </c>
      <c r="H180" s="99">
        <f>+'Ark1'!U3060</f>
        <v>4.8678175634705312</v>
      </c>
      <c r="I180" s="99">
        <f>+'Ark1'!Y3060</f>
        <v>114.71550802139036</v>
      </c>
      <c r="J180" s="99">
        <f>+'Ark1'!AA3060</f>
        <v>19.663372261622424</v>
      </c>
      <c r="K180" s="99">
        <f t="shared" si="6"/>
        <v>1.850250129377264</v>
      </c>
      <c r="L180" s="64">
        <f t="shared" si="7"/>
        <v>2.992</v>
      </c>
      <c r="M180" s="39"/>
      <c r="P180"/>
      <c r="Q180"/>
      <c r="R180"/>
      <c r="S180"/>
      <c r="T180"/>
      <c r="U180"/>
      <c r="V180"/>
      <c r="W180"/>
    </row>
    <row r="181" spans="1:23">
      <c r="A181" s="39"/>
      <c r="B181" s="47">
        <f>+'Ark1'!C3061</f>
        <v>2020</v>
      </c>
      <c r="C181" s="47">
        <f>+'Ark1'!M3061</f>
        <v>63</v>
      </c>
      <c r="D181" s="47">
        <f>+'Ark1'!Q3061</f>
        <v>142</v>
      </c>
      <c r="E181" s="64">
        <f>+'Ark1'!R3061</f>
        <v>566</v>
      </c>
      <c r="F181" s="64">
        <f>+'Ark1'!S3061</f>
        <v>566</v>
      </c>
      <c r="G181" s="99">
        <f>+'Ark1'!T3061</f>
        <v>8.5228128293931622</v>
      </c>
      <c r="H181" s="99">
        <f>+'Ark1'!U3061</f>
        <v>7.2201717142512258</v>
      </c>
      <c r="I181" s="99">
        <f>+'Ark1'!Y3061</f>
        <v>112.4321554770318</v>
      </c>
      <c r="J181" s="99">
        <f>+'Ark1'!AA3061</f>
        <v>19.53853376572388</v>
      </c>
      <c r="K181" s="99">
        <f t="shared" si="6"/>
        <v>1.7846373885243143</v>
      </c>
      <c r="L181" s="64">
        <f t="shared" si="7"/>
        <v>3.9859154929577465</v>
      </c>
      <c r="M181" s="39"/>
      <c r="P181"/>
      <c r="Q181"/>
      <c r="R181"/>
      <c r="S181"/>
      <c r="T181"/>
      <c r="U181"/>
      <c r="V181"/>
      <c r="W181"/>
    </row>
    <row r="182" spans="1:23">
      <c r="A182" s="39"/>
      <c r="B182" s="47">
        <f>+'Ark1'!C3062</f>
        <v>2020</v>
      </c>
      <c r="C182" s="47">
        <f>+'Ark1'!M3062</f>
        <v>64</v>
      </c>
      <c r="D182" s="47">
        <f>+'Ark1'!Q3062</f>
        <v>35</v>
      </c>
      <c r="E182" s="64">
        <f>+'Ark1'!R3062</f>
        <v>124</v>
      </c>
      <c r="F182" s="64">
        <f>+'Ark1'!S3062</f>
        <v>124</v>
      </c>
      <c r="G182" s="99">
        <f>+'Ark1'!T3062</f>
        <v>1.8671886764041561</v>
      </c>
      <c r="H182" s="99">
        <f>+'Ark1'!U3062</f>
        <v>1.5135032764073755</v>
      </c>
      <c r="I182" s="99">
        <f>+'Ark1'!Y3062</f>
        <v>107.57741935483864</v>
      </c>
      <c r="J182" s="99">
        <f>+'Ark1'!AA3062</f>
        <v>21.054023593349605</v>
      </c>
      <c r="K182" s="99">
        <f t="shared" si="6"/>
        <v>1.6808971774193537</v>
      </c>
      <c r="L182" s="64">
        <f t="shared" si="7"/>
        <v>3.5428571428571427</v>
      </c>
      <c r="M182" s="39"/>
      <c r="P182"/>
      <c r="Q182"/>
      <c r="R182"/>
      <c r="S182"/>
      <c r="T182"/>
      <c r="U182"/>
      <c r="V182"/>
      <c r="W182"/>
    </row>
    <row r="183" spans="1:23">
      <c r="A183" s="39"/>
      <c r="B183" s="47">
        <f>+'Ark1'!C3063</f>
        <v>2020</v>
      </c>
      <c r="C183" s="47">
        <f>+'Ark1'!M3063</f>
        <v>65</v>
      </c>
      <c r="D183" s="47">
        <f>+'Ark1'!Q3063</f>
        <v>11</v>
      </c>
      <c r="E183" s="64">
        <f>+'Ark1'!R3063</f>
        <v>15</v>
      </c>
      <c r="F183" s="64">
        <f>+'Ark1'!S3063</f>
        <v>15</v>
      </c>
      <c r="G183" s="99">
        <f>+'Ark1'!T3063</f>
        <v>0.22586959795211567</v>
      </c>
      <c r="H183" s="99">
        <f>+'Ark1'!U3063</f>
        <v>0.21164720170097456</v>
      </c>
      <c r="I183" s="99">
        <f>+'Ark1'!Y3063</f>
        <v>124.36</v>
      </c>
      <c r="J183" s="99">
        <f>+'Ark1'!AA3063</f>
        <v>24.042318246514199</v>
      </c>
      <c r="K183" s="99">
        <f t="shared" si="6"/>
        <v>1.9132307692307693</v>
      </c>
      <c r="L183" s="64">
        <f t="shared" si="7"/>
        <v>1.3636363636363635</v>
      </c>
      <c r="M183" s="39"/>
      <c r="P183"/>
      <c r="Q183"/>
      <c r="R183"/>
      <c r="S183"/>
      <c r="T183"/>
      <c r="U183"/>
      <c r="V183"/>
      <c r="W183"/>
    </row>
    <row r="184" spans="1:23">
      <c r="A184" s="39"/>
      <c r="B184" s="47">
        <f>+'Ark1'!C3064</f>
        <v>2020</v>
      </c>
      <c r="C184" s="47">
        <f>+'Ark1'!M3064</f>
        <v>66</v>
      </c>
      <c r="D184" s="47">
        <f>+'Ark1'!Q3064</f>
        <v>0</v>
      </c>
      <c r="E184" s="64">
        <f>+'Ark1'!R3064</f>
        <v>0</v>
      </c>
      <c r="F184" s="64">
        <f>+'Ark1'!S3064</f>
        <v>0</v>
      </c>
      <c r="G184" s="99">
        <f>+'Ark1'!T3064</f>
        <v>0</v>
      </c>
      <c r="H184" s="99">
        <f>+'Ark1'!U3064</f>
        <v>0</v>
      </c>
      <c r="I184" s="99">
        <f>+'Ark1'!Y3064</f>
        <v>0</v>
      </c>
      <c r="J184" s="99">
        <f>+'Ark1'!AA3064</f>
        <v>0</v>
      </c>
      <c r="K184" s="99">
        <f t="shared" si="6"/>
        <v>0</v>
      </c>
      <c r="L184" s="64" t="e">
        <f t="shared" si="7"/>
        <v>#DIV/0!</v>
      </c>
      <c r="M184" s="39"/>
      <c r="P184"/>
      <c r="Q184"/>
      <c r="R184"/>
      <c r="S184"/>
      <c r="T184"/>
      <c r="U184"/>
      <c r="V184"/>
      <c r="W184"/>
    </row>
    <row r="185" spans="1:23">
      <c r="A185" s="39"/>
      <c r="B185" s="47">
        <f>+'Ark1'!C3065</f>
        <v>2020</v>
      </c>
      <c r="C185" s="47">
        <f>+'Ark1'!M3065</f>
        <v>67</v>
      </c>
      <c r="D185" s="47">
        <f>+'Ark1'!Q3065</f>
        <v>0</v>
      </c>
      <c r="E185" s="64">
        <f>+'Ark1'!R3065</f>
        <v>0</v>
      </c>
      <c r="F185" s="64">
        <f>+'Ark1'!S3065</f>
        <v>0</v>
      </c>
      <c r="G185" s="99">
        <f>+'Ark1'!T3065</f>
        <v>0</v>
      </c>
      <c r="H185" s="99">
        <f>+'Ark1'!U3065</f>
        <v>0</v>
      </c>
      <c r="I185" s="99">
        <f>+'Ark1'!Y3065</f>
        <v>0</v>
      </c>
      <c r="J185" s="99">
        <f>+'Ark1'!AA3065</f>
        <v>0</v>
      </c>
      <c r="K185" s="99">
        <f t="shared" si="6"/>
        <v>0</v>
      </c>
      <c r="L185" s="64" t="e">
        <f t="shared" si="7"/>
        <v>#DIV/0!</v>
      </c>
      <c r="M185" s="39"/>
      <c r="P185"/>
      <c r="Q185"/>
      <c r="R185"/>
      <c r="S185"/>
      <c r="T185"/>
      <c r="U185"/>
      <c r="V185"/>
      <c r="W185"/>
    </row>
    <row r="186" spans="1:23">
      <c r="A186" s="39"/>
      <c r="B186" s="47">
        <f>+'Ark1'!C3066</f>
        <v>2020</v>
      </c>
      <c r="C186" s="47">
        <f>+'Ark1'!M3066</f>
        <v>68</v>
      </c>
      <c r="D186" s="47">
        <f>+'Ark1'!Q3066</f>
        <v>0</v>
      </c>
      <c r="E186" s="64">
        <f>+'Ark1'!R3066</f>
        <v>0</v>
      </c>
      <c r="F186" s="64">
        <f>+'Ark1'!S3066</f>
        <v>0</v>
      </c>
      <c r="G186" s="99">
        <f>+'Ark1'!T3066</f>
        <v>0</v>
      </c>
      <c r="H186" s="99">
        <f>+'Ark1'!U3066</f>
        <v>0</v>
      </c>
      <c r="I186" s="99">
        <f>+'Ark1'!Y3066</f>
        <v>0</v>
      </c>
      <c r="J186" s="99">
        <f>+'Ark1'!AA3066</f>
        <v>0</v>
      </c>
      <c r="K186" s="99">
        <f t="shared" si="6"/>
        <v>0</v>
      </c>
      <c r="L186" s="64" t="e">
        <f t="shared" si="7"/>
        <v>#DIV/0!</v>
      </c>
      <c r="M186" s="39"/>
      <c r="P186"/>
      <c r="Q186"/>
      <c r="R186"/>
      <c r="S186"/>
      <c r="T186"/>
      <c r="U186"/>
      <c r="V186"/>
      <c r="W186"/>
    </row>
    <row r="187" spans="1:23">
      <c r="A187" s="39"/>
      <c r="B187">
        <f>+'Ark1'!C3067</f>
        <v>2019</v>
      </c>
      <c r="C187">
        <f>+'Ark1'!M3067</f>
        <v>0</v>
      </c>
      <c r="D187">
        <f>+'Ark1'!Q3067</f>
        <v>10</v>
      </c>
      <c r="E187" s="9">
        <f>+'Ark1'!R3067</f>
        <v>14</v>
      </c>
      <c r="F187" s="9">
        <f>+'Ark1'!S3067</f>
        <v>0</v>
      </c>
      <c r="G187" s="94">
        <f>+'Ark1'!T3067</f>
        <v>0.16810758885686841</v>
      </c>
      <c r="H187" s="94">
        <f>+'Ark1'!U3067</f>
        <v>0</v>
      </c>
      <c r="I187" s="94">
        <f>+'Ark1'!Y3067</f>
        <v>0</v>
      </c>
      <c r="J187" s="94">
        <f>+'Ark1'!AA3067</f>
        <v>0</v>
      </c>
      <c r="K187" s="94" t="e">
        <f t="shared" si="6"/>
        <v>#DIV/0!</v>
      </c>
      <c r="L187" s="9">
        <f t="shared" si="7"/>
        <v>1.4</v>
      </c>
      <c r="M187" s="39"/>
      <c r="P187"/>
      <c r="Q187"/>
      <c r="R187"/>
      <c r="S187"/>
      <c r="T187"/>
      <c r="U187"/>
      <c r="V187"/>
      <c r="W187"/>
    </row>
    <row r="188" spans="1:23">
      <c r="A188" s="39"/>
      <c r="B188">
        <f>+'Ark1'!C3068</f>
        <v>2019</v>
      </c>
      <c r="C188">
        <f>+'Ark1'!M3068</f>
        <v>35</v>
      </c>
      <c r="D188">
        <f>+'Ark1'!Q3068</f>
        <v>0</v>
      </c>
      <c r="E188" s="9">
        <f>+'Ark1'!R3068</f>
        <v>0</v>
      </c>
      <c r="F188" s="9">
        <f>+'Ark1'!S3068</f>
        <v>0</v>
      </c>
      <c r="G188" s="94">
        <f>+'Ark1'!T3068</f>
        <v>0</v>
      </c>
      <c r="H188" s="94">
        <f>+'Ark1'!U3068</f>
        <v>0</v>
      </c>
      <c r="I188" s="94">
        <f>+'Ark1'!Y3068</f>
        <v>0</v>
      </c>
      <c r="J188" s="94">
        <f>+'Ark1'!AA3068</f>
        <v>0</v>
      </c>
      <c r="K188" s="94">
        <f t="shared" si="6"/>
        <v>0</v>
      </c>
      <c r="L188" s="9" t="e">
        <f t="shared" si="7"/>
        <v>#DIV/0!</v>
      </c>
      <c r="M188" s="39"/>
      <c r="P188"/>
      <c r="Q188"/>
      <c r="R188"/>
      <c r="S188"/>
      <c r="T188"/>
      <c r="U188"/>
      <c r="V188"/>
      <c r="W188"/>
    </row>
    <row r="189" spans="1:23">
      <c r="A189" s="39"/>
      <c r="B189">
        <f>+'Ark1'!C3069</f>
        <v>2019</v>
      </c>
      <c r="C189">
        <f>+'Ark1'!M3069</f>
        <v>36</v>
      </c>
      <c r="D189">
        <f>+'Ark1'!Q3069</f>
        <v>3</v>
      </c>
      <c r="E189" s="9">
        <f>+'Ark1'!R3069</f>
        <v>3</v>
      </c>
      <c r="F189" s="9">
        <f>+'Ark1'!S3069</f>
        <v>3</v>
      </c>
      <c r="G189" s="94">
        <f>+'Ark1'!T3069</f>
        <v>3.6023054755043221E-2</v>
      </c>
      <c r="H189" s="94">
        <f>+'Ark1'!U3069</f>
        <v>5.3104130032384123E-2</v>
      </c>
      <c r="I189" s="94">
        <f>+'Ark1'!Y3069</f>
        <v>198.83333333333337</v>
      </c>
      <c r="J189" s="94">
        <f>+'Ark1'!AA3069</f>
        <v>29.645722944278003</v>
      </c>
      <c r="K189" s="94">
        <f t="shared" si="6"/>
        <v>5.5231481481481488</v>
      </c>
      <c r="L189" s="9">
        <f t="shared" si="7"/>
        <v>1</v>
      </c>
      <c r="M189" s="39"/>
      <c r="P189"/>
      <c r="Q189"/>
      <c r="R189"/>
      <c r="S189"/>
      <c r="T189"/>
      <c r="U189"/>
      <c r="V189"/>
      <c r="W189"/>
    </row>
    <row r="190" spans="1:23">
      <c r="A190" s="39"/>
      <c r="B190">
        <f>+'Ark1'!C3070</f>
        <v>2019</v>
      </c>
      <c r="C190">
        <f>+'Ark1'!M3070</f>
        <v>37</v>
      </c>
      <c r="D190">
        <f>+'Ark1'!Q3070</f>
        <v>1</v>
      </c>
      <c r="E190" s="9">
        <f>+'Ark1'!R3070</f>
        <v>1</v>
      </c>
      <c r="F190" s="9">
        <f>+'Ark1'!S3070</f>
        <v>1</v>
      </c>
      <c r="G190" s="94">
        <f>+'Ark1'!T3070</f>
        <v>1.2007684918347744E-2</v>
      </c>
      <c r="H190" s="94">
        <f>+'Ark1'!U3070</f>
        <v>2.1027989125983471E-2</v>
      </c>
      <c r="I190" s="94">
        <f>+'Ark1'!Y3070</f>
        <v>236.2</v>
      </c>
      <c r="J190" s="94">
        <f>+'Ark1'!AA3070</f>
        <v>0</v>
      </c>
      <c r="K190" s="94">
        <f t="shared" si="6"/>
        <v>6.3837837837837839</v>
      </c>
      <c r="L190" s="9">
        <f t="shared" si="7"/>
        <v>1</v>
      </c>
      <c r="M190" s="39"/>
      <c r="P190"/>
      <c r="Q190"/>
      <c r="R190"/>
      <c r="S190"/>
      <c r="T190"/>
      <c r="U190"/>
      <c r="V190"/>
      <c r="W190"/>
    </row>
    <row r="191" spans="1:23">
      <c r="A191" s="39"/>
      <c r="B191">
        <f>+'Ark1'!C3071</f>
        <v>2019</v>
      </c>
      <c r="C191">
        <f>+'Ark1'!M3071</f>
        <v>38</v>
      </c>
      <c r="D191">
        <f>+'Ark1'!Q3071</f>
        <v>0</v>
      </c>
      <c r="E191" s="9">
        <f>+'Ark1'!R3071</f>
        <v>0</v>
      </c>
      <c r="F191" s="9">
        <f>+'Ark1'!S3071</f>
        <v>0</v>
      </c>
      <c r="G191" s="94">
        <f>+'Ark1'!T3071</f>
        <v>0</v>
      </c>
      <c r="H191" s="94">
        <f>+'Ark1'!U3071</f>
        <v>0</v>
      </c>
      <c r="I191" s="94">
        <f>+'Ark1'!Y3071</f>
        <v>0</v>
      </c>
      <c r="J191" s="94">
        <f>+'Ark1'!AA3071</f>
        <v>0</v>
      </c>
      <c r="K191" s="94">
        <f t="shared" si="6"/>
        <v>0</v>
      </c>
      <c r="L191" s="9" t="e">
        <f t="shared" si="7"/>
        <v>#DIV/0!</v>
      </c>
      <c r="M191" s="39"/>
      <c r="P191"/>
      <c r="Q191"/>
      <c r="R191"/>
      <c r="S191"/>
      <c r="T191"/>
      <c r="U191"/>
      <c r="V191"/>
      <c r="W191"/>
    </row>
    <row r="192" spans="1:23">
      <c r="A192" s="39"/>
      <c r="B192">
        <f>+'Ark1'!C3072</f>
        <v>2019</v>
      </c>
      <c r="C192">
        <f>+'Ark1'!M3072</f>
        <v>39</v>
      </c>
      <c r="D192">
        <f>+'Ark1'!Q3072</f>
        <v>5</v>
      </c>
      <c r="E192" s="9">
        <f>+'Ark1'!R3072</f>
        <v>5</v>
      </c>
      <c r="F192" s="9">
        <f>+'Ark1'!S3072</f>
        <v>5</v>
      </c>
      <c r="G192" s="94">
        <f>+'Ark1'!T3072</f>
        <v>6.0038424591738727E-2</v>
      </c>
      <c r="H192" s="94">
        <f>+'Ark1'!U3072</f>
        <v>8.2224601002363756E-2</v>
      </c>
      <c r="I192" s="94">
        <f>+'Ark1'!Y3072</f>
        <v>184.72</v>
      </c>
      <c r="J192" s="94">
        <f>+'Ark1'!AA3072</f>
        <v>35.285203697867466</v>
      </c>
      <c r="K192" s="94">
        <f t="shared" si="6"/>
        <v>4.7364102564102568</v>
      </c>
      <c r="L192" s="9">
        <f t="shared" si="7"/>
        <v>1</v>
      </c>
      <c r="M192" s="39"/>
      <c r="P192"/>
      <c r="Q192"/>
      <c r="R192"/>
      <c r="S192"/>
      <c r="T192"/>
      <c r="U192"/>
      <c r="V192"/>
      <c r="W192"/>
    </row>
    <row r="193" spans="1:23">
      <c r="A193" s="39"/>
      <c r="B193">
        <f>+'Ark1'!C3073</f>
        <v>2019</v>
      </c>
      <c r="C193">
        <f>+'Ark1'!M3073</f>
        <v>40</v>
      </c>
      <c r="D193">
        <f>+'Ark1'!Q3073</f>
        <v>1</v>
      </c>
      <c r="E193" s="9">
        <f>+'Ark1'!R3073</f>
        <v>1</v>
      </c>
      <c r="F193" s="9">
        <f>+'Ark1'!S3073</f>
        <v>1</v>
      </c>
      <c r="G193" s="94">
        <f>+'Ark1'!T3073</f>
        <v>1.2007684918347744E-2</v>
      </c>
      <c r="H193" s="94">
        <f>+'Ark1'!U3073</f>
        <v>1.9176244105575096E-2</v>
      </c>
      <c r="I193" s="94">
        <f>+'Ark1'!Y3073</f>
        <v>215.4</v>
      </c>
      <c r="J193" s="94">
        <f>+'Ark1'!AA3073</f>
        <v>0</v>
      </c>
      <c r="K193" s="94">
        <f t="shared" si="6"/>
        <v>5.3849999999999998</v>
      </c>
      <c r="L193" s="9">
        <f t="shared" si="7"/>
        <v>1</v>
      </c>
      <c r="M193" s="39"/>
      <c r="P193"/>
      <c r="Q193"/>
      <c r="R193"/>
      <c r="S193"/>
      <c r="T193"/>
      <c r="U193"/>
      <c r="V193"/>
      <c r="W193"/>
    </row>
    <row r="194" spans="1:23">
      <c r="A194" s="39"/>
      <c r="B194">
        <f>+'Ark1'!C3074</f>
        <v>2019</v>
      </c>
      <c r="C194">
        <f>+'Ark1'!M3074</f>
        <v>41</v>
      </c>
      <c r="D194">
        <f>+'Ark1'!Q3074</f>
        <v>0</v>
      </c>
      <c r="E194" s="9">
        <f>+'Ark1'!R3074</f>
        <v>0</v>
      </c>
      <c r="F194" s="9">
        <f>+'Ark1'!S3074</f>
        <v>0</v>
      </c>
      <c r="G194" s="94">
        <f>+'Ark1'!T3074</f>
        <v>0</v>
      </c>
      <c r="H194" s="94">
        <f>+'Ark1'!U3074</f>
        <v>0</v>
      </c>
      <c r="I194" s="94">
        <f>+'Ark1'!Y3074</f>
        <v>0</v>
      </c>
      <c r="J194" s="94">
        <f>+'Ark1'!AA3074</f>
        <v>0</v>
      </c>
      <c r="K194" s="94">
        <f t="shared" si="6"/>
        <v>0</v>
      </c>
      <c r="L194" s="9" t="e">
        <f t="shared" si="7"/>
        <v>#DIV/0!</v>
      </c>
      <c r="M194" s="39"/>
      <c r="P194"/>
      <c r="Q194"/>
      <c r="R194"/>
      <c r="S194"/>
      <c r="T194"/>
      <c r="U194"/>
      <c r="V194"/>
      <c r="W194"/>
    </row>
    <row r="195" spans="1:23">
      <c r="A195" s="39"/>
      <c r="B195">
        <f>+'Ark1'!C3075</f>
        <v>2019</v>
      </c>
      <c r="C195">
        <f>+'Ark1'!M3075</f>
        <v>42</v>
      </c>
      <c r="D195">
        <f>+'Ark1'!Q3075</f>
        <v>14</v>
      </c>
      <c r="E195" s="9">
        <f>+'Ark1'!R3075</f>
        <v>14</v>
      </c>
      <c r="F195" s="9">
        <f>+'Ark1'!S3075</f>
        <v>14</v>
      </c>
      <c r="G195" s="94">
        <f>+'Ark1'!T3075</f>
        <v>0.16810758885686841</v>
      </c>
      <c r="H195" s="94">
        <f>+'Ark1'!U3075</f>
        <v>0.25213110924512178</v>
      </c>
      <c r="I195" s="94">
        <f>+'Ark1'!Y3075</f>
        <v>202.2928571428572</v>
      </c>
      <c r="J195" s="94">
        <f>+'Ark1'!AA3075</f>
        <v>28.454938418632299</v>
      </c>
      <c r="K195" s="94">
        <f t="shared" si="6"/>
        <v>4.816496598639457</v>
      </c>
      <c r="L195" s="9">
        <f t="shared" si="7"/>
        <v>1</v>
      </c>
      <c r="M195" s="39"/>
      <c r="P195"/>
      <c r="Q195"/>
      <c r="R195"/>
      <c r="S195"/>
      <c r="T195"/>
      <c r="U195"/>
      <c r="V195"/>
      <c r="W195"/>
    </row>
    <row r="196" spans="1:23">
      <c r="A196" s="39"/>
      <c r="B196">
        <f>+'Ark1'!C3076</f>
        <v>2019</v>
      </c>
      <c r="C196">
        <f>+'Ark1'!M3076</f>
        <v>43</v>
      </c>
      <c r="D196">
        <f>+'Ark1'!Q3076</f>
        <v>11</v>
      </c>
      <c r="E196" s="9">
        <f>+'Ark1'!R3076</f>
        <v>11</v>
      </c>
      <c r="F196" s="9">
        <f>+'Ark1'!S3076</f>
        <v>11</v>
      </c>
      <c r="G196" s="94">
        <f>+'Ark1'!T3076</f>
        <v>0.13208453410182519</v>
      </c>
      <c r="H196" s="94">
        <f>+'Ark1'!U3076</f>
        <v>0.19038253491073512</v>
      </c>
      <c r="I196" s="94">
        <f>+'Ark1'!Y3076</f>
        <v>194.40909090909088</v>
      </c>
      <c r="J196" s="94">
        <f>+'Ark1'!AA3076</f>
        <v>13.360284056959721</v>
      </c>
      <c r="K196" s="94">
        <f t="shared" si="6"/>
        <v>4.5211416490486247</v>
      </c>
      <c r="L196" s="9">
        <f t="shared" si="7"/>
        <v>1</v>
      </c>
      <c r="M196" s="39"/>
      <c r="P196"/>
      <c r="Q196"/>
      <c r="R196"/>
      <c r="S196"/>
      <c r="T196"/>
      <c r="U196"/>
      <c r="V196"/>
      <c r="W196"/>
    </row>
    <row r="197" spans="1:23">
      <c r="A197" s="39"/>
      <c r="B197">
        <f>+'Ark1'!C3077</f>
        <v>2019</v>
      </c>
      <c r="C197">
        <f>+'Ark1'!M3077</f>
        <v>44</v>
      </c>
      <c r="D197">
        <f>+'Ark1'!Q3077</f>
        <v>18</v>
      </c>
      <c r="E197" s="9">
        <f>+'Ark1'!R3077</f>
        <v>18</v>
      </c>
      <c r="F197" s="9">
        <f>+'Ark1'!S3077</f>
        <v>18</v>
      </c>
      <c r="G197" s="94">
        <f>+'Ark1'!T3077</f>
        <v>0.21613832853025935</v>
      </c>
      <c r="H197" s="94">
        <f>+'Ark1'!U3077</f>
        <v>0.3181351360783316</v>
      </c>
      <c r="I197" s="94">
        <f>+'Ark1'!Y3077</f>
        <v>198.52777777777777</v>
      </c>
      <c r="J197" s="94">
        <f>+'Ark1'!AA3077</f>
        <v>21.736472307968423</v>
      </c>
      <c r="K197" s="94">
        <f t="shared" si="6"/>
        <v>4.5119949494949489</v>
      </c>
      <c r="L197" s="9">
        <f t="shared" si="7"/>
        <v>1</v>
      </c>
      <c r="M197" s="39"/>
      <c r="P197"/>
      <c r="Q197"/>
      <c r="R197"/>
      <c r="S197"/>
      <c r="T197"/>
      <c r="U197"/>
      <c r="V197"/>
      <c r="W197"/>
    </row>
    <row r="198" spans="1:23">
      <c r="A198" s="39"/>
      <c r="B198">
        <f>+'Ark1'!C3078</f>
        <v>2019</v>
      </c>
      <c r="C198">
        <f>+'Ark1'!M3078</f>
        <v>45</v>
      </c>
      <c r="D198">
        <f>+'Ark1'!Q3078</f>
        <v>22</v>
      </c>
      <c r="E198" s="9">
        <f>+'Ark1'!R3078</f>
        <v>25</v>
      </c>
      <c r="F198" s="9">
        <f>+'Ark1'!S3078</f>
        <v>25</v>
      </c>
      <c r="G198" s="94">
        <f>+'Ark1'!T3078</f>
        <v>0.30019212295869363</v>
      </c>
      <c r="H198" s="94">
        <f>+'Ark1'!U3078</f>
        <v>0.4095917543218659</v>
      </c>
      <c r="I198" s="94">
        <f>+'Ark1'!Y3078</f>
        <v>184.03200000000004</v>
      </c>
      <c r="J198" s="94">
        <f>+'Ark1'!AA3078</f>
        <v>26.28521592074112</v>
      </c>
      <c r="K198" s="94">
        <f t="shared" si="6"/>
        <v>4.0896000000000008</v>
      </c>
      <c r="L198" s="9">
        <f t="shared" si="7"/>
        <v>1.1363636363636365</v>
      </c>
      <c r="M198" s="39"/>
      <c r="P198"/>
      <c r="Q198"/>
      <c r="R198"/>
      <c r="S198"/>
      <c r="T198"/>
      <c r="U198"/>
      <c r="V198"/>
      <c r="W198"/>
    </row>
    <row r="199" spans="1:23">
      <c r="A199" s="39"/>
      <c r="B199">
        <f>+'Ark1'!C3079</f>
        <v>2019</v>
      </c>
      <c r="C199">
        <f>+'Ark1'!M3079</f>
        <v>46</v>
      </c>
      <c r="D199">
        <f>+'Ark1'!Q3079</f>
        <v>21</v>
      </c>
      <c r="E199" s="9">
        <f>+'Ark1'!R3079</f>
        <v>25</v>
      </c>
      <c r="F199" s="9">
        <f>+'Ark1'!S3079</f>
        <v>25</v>
      </c>
      <c r="G199" s="94">
        <f>+'Ark1'!T3079</f>
        <v>0.30019212295869363</v>
      </c>
      <c r="H199" s="94">
        <f>+'Ark1'!U3079</f>
        <v>0.41507576842076754</v>
      </c>
      <c r="I199" s="94">
        <f>+'Ark1'!Y3079</f>
        <v>186.49600000000001</v>
      </c>
      <c r="J199" s="94">
        <f>+'Ark1'!AA3079</f>
        <v>23.804579055299072</v>
      </c>
      <c r="K199" s="94">
        <f t="shared" si="6"/>
        <v>4.0542608695652174</v>
      </c>
      <c r="L199" s="9">
        <f t="shared" si="7"/>
        <v>1.1904761904761905</v>
      </c>
      <c r="M199" s="39"/>
      <c r="P199"/>
      <c r="Q199"/>
      <c r="R199"/>
      <c r="S199"/>
      <c r="T199"/>
      <c r="U199"/>
      <c r="V199"/>
      <c r="W199"/>
    </row>
    <row r="200" spans="1:23">
      <c r="A200" s="39"/>
      <c r="B200">
        <f>+'Ark1'!C3080</f>
        <v>2019</v>
      </c>
      <c r="C200">
        <f>+'Ark1'!M3080</f>
        <v>47</v>
      </c>
      <c r="D200">
        <f>+'Ark1'!Q3080</f>
        <v>12</v>
      </c>
      <c r="E200" s="9">
        <f>+'Ark1'!R3080</f>
        <v>16</v>
      </c>
      <c r="F200" s="9">
        <f>+'Ark1'!S3080</f>
        <v>16</v>
      </c>
      <c r="G200" s="94">
        <f>+'Ark1'!T3080</f>
        <v>0.19212295869356391</v>
      </c>
      <c r="H200" s="94">
        <f>+'Ark1'!U3080</f>
        <v>0.25292344245096959</v>
      </c>
      <c r="I200" s="94">
        <f>+'Ark1'!Y3080</f>
        <v>177.56250000000003</v>
      </c>
      <c r="J200" s="94">
        <f>+'Ark1'!AA3080</f>
        <v>28.353943178154076</v>
      </c>
      <c r="K200" s="94">
        <f t="shared" si="6"/>
        <v>3.7779255319148941</v>
      </c>
      <c r="L200" s="9">
        <f t="shared" si="7"/>
        <v>1.3333333333333333</v>
      </c>
      <c r="M200" s="39"/>
      <c r="P200"/>
      <c r="Q200"/>
      <c r="R200"/>
      <c r="S200"/>
      <c r="T200"/>
      <c r="U200"/>
      <c r="V200"/>
      <c r="W200"/>
    </row>
    <row r="201" spans="1:23">
      <c r="A201" s="39"/>
      <c r="B201">
        <f>+'Ark1'!C3081</f>
        <v>2019</v>
      </c>
      <c r="C201">
        <f>+'Ark1'!M3081</f>
        <v>48</v>
      </c>
      <c r="D201">
        <f>+'Ark1'!Q3081</f>
        <v>63</v>
      </c>
      <c r="E201" s="9">
        <f>+'Ark1'!R3081</f>
        <v>80</v>
      </c>
      <c r="F201" s="9">
        <f>+'Ark1'!S3081</f>
        <v>80</v>
      </c>
      <c r="G201" s="94">
        <f>+'Ark1'!T3081</f>
        <v>0.96061479346781953</v>
      </c>
      <c r="H201" s="94">
        <f>+'Ark1'!U3081</f>
        <v>1.261376658469133</v>
      </c>
      <c r="I201" s="94">
        <f>+'Ark1'!Y3081</f>
        <v>177.10750000000004</v>
      </c>
      <c r="J201" s="94">
        <f>+'Ark1'!AA3081</f>
        <v>27.311205461311896</v>
      </c>
      <c r="K201" s="94">
        <f t="shared" si="6"/>
        <v>3.6897395833333344</v>
      </c>
      <c r="L201" s="9">
        <f t="shared" si="7"/>
        <v>1.2698412698412698</v>
      </c>
      <c r="M201" s="39"/>
      <c r="P201"/>
      <c r="Q201"/>
      <c r="R201"/>
      <c r="S201"/>
      <c r="T201"/>
      <c r="U201"/>
      <c r="V201"/>
      <c r="W201"/>
    </row>
    <row r="202" spans="1:23">
      <c r="A202" s="39"/>
      <c r="B202">
        <f>+'Ark1'!C3082</f>
        <v>2019</v>
      </c>
      <c r="C202">
        <f>+'Ark1'!M3082</f>
        <v>49</v>
      </c>
      <c r="D202">
        <f>+'Ark1'!Q3082</f>
        <v>67</v>
      </c>
      <c r="E202" s="9">
        <f>+'Ark1'!R3082</f>
        <v>107</v>
      </c>
      <c r="F202" s="9">
        <f>+'Ark1'!S3082</f>
        <v>107</v>
      </c>
      <c r="G202" s="94">
        <f>+'Ark1'!T3082</f>
        <v>1.2848222862632084</v>
      </c>
      <c r="H202" s="94">
        <f>+'Ark1'!U3082</f>
        <v>1.6309244267246683</v>
      </c>
      <c r="I202" s="94">
        <f>+'Ark1'!Y3082</f>
        <v>171.211214953271</v>
      </c>
      <c r="J202" s="94">
        <f>+'Ark1'!AA3082</f>
        <v>26.72784024791882</v>
      </c>
      <c r="K202" s="94">
        <f t="shared" si="6"/>
        <v>3.4941064276177753</v>
      </c>
      <c r="L202" s="9">
        <f t="shared" si="7"/>
        <v>1.5970149253731343</v>
      </c>
      <c r="M202" s="39"/>
      <c r="P202"/>
      <c r="Q202"/>
      <c r="R202"/>
      <c r="S202"/>
      <c r="T202"/>
      <c r="U202"/>
      <c r="V202"/>
      <c r="W202"/>
    </row>
    <row r="203" spans="1:23">
      <c r="A203" s="39"/>
      <c r="B203">
        <f>+'Ark1'!C3083</f>
        <v>2019</v>
      </c>
      <c r="C203">
        <f>+'Ark1'!M3083</f>
        <v>50</v>
      </c>
      <c r="D203">
        <f>+'Ark1'!Q3083</f>
        <v>28</v>
      </c>
      <c r="E203" s="9">
        <f>+'Ark1'!R3083</f>
        <v>34</v>
      </c>
      <c r="F203" s="9">
        <f>+'Ark1'!S3083</f>
        <v>34</v>
      </c>
      <c r="G203" s="94">
        <f>+'Ark1'!T3083</f>
        <v>0.40826128722382327</v>
      </c>
      <c r="H203" s="94">
        <f>+'Ark1'!U3083</f>
        <v>0.51969936207384027</v>
      </c>
      <c r="I203" s="94">
        <f>+'Ark1'!Y3083</f>
        <v>171.69411764705882</v>
      </c>
      <c r="J203" s="94">
        <f>+'Ark1'!AA3083</f>
        <v>31.656018303154937</v>
      </c>
      <c r="K203" s="94">
        <f t="shared" si="6"/>
        <v>3.4338823529411764</v>
      </c>
      <c r="L203" s="9">
        <f t="shared" si="7"/>
        <v>1.2142857142857142</v>
      </c>
      <c r="M203" s="39"/>
      <c r="P203"/>
      <c r="Q203"/>
      <c r="R203"/>
      <c r="S203"/>
      <c r="T203"/>
      <c r="U203"/>
      <c r="V203"/>
      <c r="W203"/>
    </row>
    <row r="204" spans="1:23">
      <c r="A204" s="39"/>
      <c r="B204">
        <f>+'Ark1'!C3084</f>
        <v>2019</v>
      </c>
      <c r="C204">
        <f>+'Ark1'!M3084</f>
        <v>51</v>
      </c>
      <c r="D204">
        <f>+'Ark1'!Q3084</f>
        <v>112</v>
      </c>
      <c r="E204" s="9">
        <f>+'Ark1'!R3084</f>
        <v>218</v>
      </c>
      <c r="F204" s="9">
        <f>+'Ark1'!S3084</f>
        <v>218</v>
      </c>
      <c r="G204" s="94">
        <f>+'Ark1'!T3084</f>
        <v>2.617675312199808</v>
      </c>
      <c r="H204" s="94">
        <f>+'Ark1'!U3084</f>
        <v>3.1691280631245631</v>
      </c>
      <c r="I204" s="94">
        <f>+'Ark1'!Y3084</f>
        <v>163.29220183486251</v>
      </c>
      <c r="J204" s="94">
        <f>+'Ark1'!AA3084</f>
        <v>22.618290149353477</v>
      </c>
      <c r="K204" s="94">
        <f t="shared" si="6"/>
        <v>3.2018078791149511</v>
      </c>
      <c r="L204" s="9">
        <f t="shared" si="7"/>
        <v>1.9464285714285714</v>
      </c>
      <c r="M204" s="39"/>
      <c r="P204"/>
      <c r="Q204"/>
      <c r="R204"/>
      <c r="S204"/>
      <c r="T204"/>
      <c r="U204"/>
      <c r="V204"/>
      <c r="W204"/>
    </row>
    <row r="205" spans="1:23">
      <c r="A205" s="39"/>
      <c r="B205">
        <f>+'Ark1'!C3085</f>
        <v>2019</v>
      </c>
      <c r="C205">
        <f>+'Ark1'!M3085</f>
        <v>52</v>
      </c>
      <c r="D205">
        <f>+'Ark1'!Q3085</f>
        <v>112</v>
      </c>
      <c r="E205" s="9">
        <f>+'Ark1'!R3085</f>
        <v>211</v>
      </c>
      <c r="F205" s="9">
        <f>+'Ark1'!S3085</f>
        <v>211</v>
      </c>
      <c r="G205" s="94">
        <f>+'Ark1'!T3085</f>
        <v>2.5336215177713743</v>
      </c>
      <c r="H205" s="94">
        <f>+'Ark1'!U3085</f>
        <v>2.9506755664381177</v>
      </c>
      <c r="I205" s="94">
        <f>+'Ark1'!Y3085</f>
        <v>157.08009478672989</v>
      </c>
      <c r="J205" s="94">
        <f>+'Ark1'!AA3085</f>
        <v>24.489885367209471</v>
      </c>
      <c r="K205" s="94">
        <f t="shared" si="6"/>
        <v>3.0207710535909595</v>
      </c>
      <c r="L205" s="9">
        <f t="shared" si="7"/>
        <v>1.8839285714285714</v>
      </c>
      <c r="M205" s="39"/>
      <c r="P205"/>
      <c r="Q205"/>
      <c r="R205"/>
      <c r="S205"/>
      <c r="T205"/>
      <c r="U205"/>
      <c r="V205"/>
      <c r="W205"/>
    </row>
    <row r="206" spans="1:23">
      <c r="A206" s="39"/>
      <c r="B206">
        <f>+'Ark1'!C3086</f>
        <v>2019</v>
      </c>
      <c r="C206">
        <f>+'Ark1'!M3086</f>
        <v>53</v>
      </c>
      <c r="D206">
        <f>+'Ark1'!Q3086</f>
        <v>53</v>
      </c>
      <c r="E206" s="9">
        <f>+'Ark1'!R3086</f>
        <v>75</v>
      </c>
      <c r="F206" s="9">
        <f>+'Ark1'!S3086</f>
        <v>75</v>
      </c>
      <c r="G206" s="94">
        <f>+'Ark1'!T3086</f>
        <v>0.9005763688760805</v>
      </c>
      <c r="H206" s="94">
        <f>+'Ark1'!U3086</f>
        <v>1.0346981406343359</v>
      </c>
      <c r="I206" s="94">
        <f>+'Ark1'!Y3086</f>
        <v>154.96533333333329</v>
      </c>
      <c r="J206" s="94">
        <f>+'Ark1'!AA3086</f>
        <v>24.293123819074843</v>
      </c>
      <c r="K206" s="94">
        <f t="shared" si="6"/>
        <v>2.9238742138364771</v>
      </c>
      <c r="L206" s="9">
        <f t="shared" si="7"/>
        <v>1.4150943396226414</v>
      </c>
      <c r="M206" s="39"/>
      <c r="P206"/>
      <c r="Q206"/>
      <c r="R206"/>
      <c r="S206"/>
      <c r="T206"/>
      <c r="U206"/>
      <c r="V206"/>
      <c r="W206"/>
    </row>
    <row r="207" spans="1:23">
      <c r="A207" s="39"/>
      <c r="B207">
        <f>+'Ark1'!C3087</f>
        <v>2019</v>
      </c>
      <c r="C207">
        <f>+'Ark1'!M3087</f>
        <v>54</v>
      </c>
      <c r="D207">
        <f>+'Ark1'!Q3087</f>
        <v>170</v>
      </c>
      <c r="E207" s="9">
        <f>+'Ark1'!R3087</f>
        <v>476</v>
      </c>
      <c r="F207" s="9">
        <f>+'Ark1'!S3087</f>
        <v>476</v>
      </c>
      <c r="G207" s="94">
        <f>+'Ark1'!T3087</f>
        <v>5.7156580211335246</v>
      </c>
      <c r="H207" s="94">
        <f>+'Ark1'!U3087</f>
        <v>6.4762378381304204</v>
      </c>
      <c r="I207" s="94">
        <f>+'Ark1'!Y3087</f>
        <v>152.8262605042018</v>
      </c>
      <c r="J207" s="94">
        <f>+'Ark1'!AA3087</f>
        <v>23.899164999991523</v>
      </c>
      <c r="K207" s="94">
        <f t="shared" si="6"/>
        <v>2.8301159352629961</v>
      </c>
      <c r="L207" s="9">
        <f t="shared" si="7"/>
        <v>2.8</v>
      </c>
      <c r="M207" s="39"/>
      <c r="P207"/>
      <c r="Q207"/>
      <c r="R207"/>
      <c r="S207"/>
      <c r="T207"/>
      <c r="U207"/>
      <c r="V207"/>
      <c r="W207"/>
    </row>
    <row r="208" spans="1:23">
      <c r="A208" s="39"/>
      <c r="B208">
        <f>+'Ark1'!C3088</f>
        <v>2019</v>
      </c>
      <c r="C208">
        <f>+'Ark1'!M3088</f>
        <v>55</v>
      </c>
      <c r="D208">
        <f>+'Ark1'!Q3088</f>
        <v>147</v>
      </c>
      <c r="E208" s="9">
        <f>+'Ark1'!R3088</f>
        <v>302</v>
      </c>
      <c r="F208" s="9">
        <f>+'Ark1'!S3088</f>
        <v>302</v>
      </c>
      <c r="G208" s="94">
        <f>+'Ark1'!T3088</f>
        <v>3.6263208453410192</v>
      </c>
      <c r="H208" s="94">
        <f>+'Ark1'!U3088</f>
        <v>4.0104790962914514</v>
      </c>
      <c r="I208" s="94">
        <f>+'Ark1'!Y3088</f>
        <v>149.16655629139066</v>
      </c>
      <c r="J208" s="94">
        <f>+'Ark1'!AA3088</f>
        <v>26.289194782516343</v>
      </c>
      <c r="K208" s="94">
        <f t="shared" si="6"/>
        <v>2.7121192052980119</v>
      </c>
      <c r="L208" s="9">
        <f t="shared" si="7"/>
        <v>2.0544217687074831</v>
      </c>
      <c r="M208" s="39"/>
      <c r="P208"/>
      <c r="Q208"/>
      <c r="R208"/>
      <c r="S208"/>
      <c r="T208"/>
      <c r="U208"/>
      <c r="V208"/>
      <c r="W208"/>
    </row>
    <row r="209" spans="1:23">
      <c r="A209" s="39"/>
      <c r="B209">
        <f>+'Ark1'!C3089</f>
        <v>2019</v>
      </c>
      <c r="C209">
        <f>+'Ark1'!M3089</f>
        <v>56</v>
      </c>
      <c r="D209">
        <f>+'Ark1'!Q3089</f>
        <v>102</v>
      </c>
      <c r="E209" s="9">
        <f>+'Ark1'!R3089</f>
        <v>177</v>
      </c>
      <c r="F209" s="9">
        <f>+'Ark1'!S3089</f>
        <v>177</v>
      </c>
      <c r="G209" s="94">
        <f>+'Ark1'!T3089</f>
        <v>2.1253602305475505</v>
      </c>
      <c r="H209" s="94">
        <f>+'Ark1'!U3089</f>
        <v>2.4055948339162758</v>
      </c>
      <c r="I209" s="94">
        <f>+'Ark1'!Y3089</f>
        <v>152.66214689265539</v>
      </c>
      <c r="J209" s="94">
        <f>+'Ark1'!AA3089</f>
        <v>29.996129353331625</v>
      </c>
      <c r="K209" s="94">
        <f t="shared" si="6"/>
        <v>2.7261097659402749</v>
      </c>
      <c r="L209" s="9">
        <f t="shared" si="7"/>
        <v>1.7352941176470589</v>
      </c>
      <c r="M209" s="39"/>
      <c r="P209"/>
      <c r="Q209"/>
      <c r="R209"/>
      <c r="S209"/>
      <c r="T209"/>
      <c r="U209"/>
      <c r="V209"/>
      <c r="W209"/>
    </row>
    <row r="210" spans="1:23">
      <c r="A210" s="39"/>
      <c r="B210">
        <f>+'Ark1'!C3090</f>
        <v>2019</v>
      </c>
      <c r="C210">
        <f>+'Ark1'!M3090</f>
        <v>57</v>
      </c>
      <c r="D210">
        <f>+'Ark1'!Q3090</f>
        <v>236</v>
      </c>
      <c r="E210" s="9">
        <f>+'Ark1'!R3090</f>
        <v>951</v>
      </c>
      <c r="F210" s="9">
        <f>+'Ark1'!S3090</f>
        <v>951</v>
      </c>
      <c r="G210" s="94">
        <f>+'Ark1'!T3090</f>
        <v>11.419308357348703</v>
      </c>
      <c r="H210" s="94">
        <f>+'Ark1'!U3090</f>
        <v>12.332515004476228</v>
      </c>
      <c r="I210" s="94">
        <f>+'Ark1'!Y3090</f>
        <v>145.66435331230284</v>
      </c>
      <c r="J210" s="94">
        <f>+'Ark1'!AA3090</f>
        <v>24.910866584754913</v>
      </c>
      <c r="K210" s="94">
        <f t="shared" si="6"/>
        <v>2.5555149703912776</v>
      </c>
      <c r="L210" s="9">
        <f t="shared" si="7"/>
        <v>4.0296610169491522</v>
      </c>
      <c r="M210" s="39"/>
      <c r="P210"/>
      <c r="Q210"/>
      <c r="R210"/>
      <c r="S210"/>
      <c r="T210"/>
      <c r="U210"/>
      <c r="V210"/>
      <c r="W210"/>
    </row>
    <row r="211" spans="1:23">
      <c r="A211" s="39"/>
      <c r="B211">
        <f>+'Ark1'!C3091</f>
        <v>2019</v>
      </c>
      <c r="C211">
        <f>+'Ark1'!M3091</f>
        <v>58</v>
      </c>
      <c r="D211">
        <f>+'Ark1'!Q3091</f>
        <v>239</v>
      </c>
      <c r="E211" s="9">
        <f>+'Ark1'!R3091</f>
        <v>1146</v>
      </c>
      <c r="F211" s="9">
        <f>+'Ark1'!S3091</f>
        <v>1146</v>
      </c>
      <c r="G211" s="94">
        <f>+'Ark1'!T3091</f>
        <v>13.760806916426516</v>
      </c>
      <c r="H211" s="94">
        <f>+'Ark1'!U3091</f>
        <v>14.04225432863204</v>
      </c>
      <c r="I211" s="94">
        <f>+'Ark1'!Y3091</f>
        <v>137.63673647469469</v>
      </c>
      <c r="J211" s="94">
        <f>+'Ark1'!AA3091</f>
        <v>22.670497380483795</v>
      </c>
      <c r="K211" s="94">
        <f t="shared" si="6"/>
        <v>2.3730471805981841</v>
      </c>
      <c r="L211" s="9">
        <f t="shared" si="7"/>
        <v>4.7949790794979084</v>
      </c>
      <c r="M211" s="39"/>
      <c r="P211"/>
      <c r="Q211"/>
      <c r="R211"/>
      <c r="S211"/>
      <c r="T211"/>
      <c r="U211"/>
      <c r="V211"/>
      <c r="W211"/>
    </row>
    <row r="212" spans="1:23">
      <c r="A212" s="39"/>
      <c r="B212">
        <f>+'Ark1'!C3092</f>
        <v>2019</v>
      </c>
      <c r="C212">
        <f>+'Ark1'!M3092</f>
        <v>59</v>
      </c>
      <c r="D212">
        <f>+'Ark1'!Q3092</f>
        <v>215</v>
      </c>
      <c r="E212" s="9">
        <f>+'Ark1'!R3092</f>
        <v>860</v>
      </c>
      <c r="F212" s="9">
        <f>+'Ark1'!S3092</f>
        <v>860</v>
      </c>
      <c r="G212" s="94">
        <f>+'Ark1'!T3092</f>
        <v>10.32660902977906</v>
      </c>
      <c r="H212" s="94">
        <f>+'Ark1'!U3092</f>
        <v>10.136265286689287</v>
      </c>
      <c r="I212" s="94">
        <f>+'Ark1'!Y3092</f>
        <v>132.39197674418597</v>
      </c>
      <c r="J212" s="94">
        <f>+'Ark1'!AA3092</f>
        <v>20.947205359464672</v>
      </c>
      <c r="K212" s="94">
        <f t="shared" si="6"/>
        <v>2.2439318092234908</v>
      </c>
      <c r="L212" s="9">
        <f t="shared" si="7"/>
        <v>4</v>
      </c>
      <c r="M212" s="39"/>
      <c r="P212"/>
      <c r="Q212"/>
      <c r="R212"/>
      <c r="S212"/>
      <c r="T212"/>
      <c r="U212"/>
      <c r="V212"/>
      <c r="W212"/>
    </row>
    <row r="213" spans="1:23">
      <c r="A213" s="39"/>
      <c r="B213">
        <f>+'Ark1'!C3093</f>
        <v>2019</v>
      </c>
      <c r="C213">
        <f>+'Ark1'!M3093</f>
        <v>60</v>
      </c>
      <c r="D213">
        <f>+'Ark1'!Q3093</f>
        <v>249</v>
      </c>
      <c r="E213" s="9">
        <f>+'Ark1'!R3093</f>
        <v>1286</v>
      </c>
      <c r="F213" s="9">
        <f>+'Ark1'!S3093</f>
        <v>1286</v>
      </c>
      <c r="G213" s="94">
        <f>+'Ark1'!T3093</f>
        <v>15.441882804995195</v>
      </c>
      <c r="H213" s="94">
        <f>+'Ark1'!U3093</f>
        <v>14.431922018743972</v>
      </c>
      <c r="I213" s="94">
        <f>+'Ark1'!Y3093</f>
        <v>126.0565318818044</v>
      </c>
      <c r="J213" s="94">
        <f>+'Ark1'!AA3093</f>
        <v>21.244292255719621</v>
      </c>
      <c r="K213" s="94">
        <f t="shared" si="6"/>
        <v>2.1009421980300735</v>
      </c>
      <c r="L213" s="9">
        <f t="shared" si="7"/>
        <v>5.1646586345381529</v>
      </c>
      <c r="M213" s="39"/>
      <c r="P213"/>
      <c r="Q213"/>
      <c r="R213"/>
      <c r="S213"/>
      <c r="T213"/>
      <c r="U213"/>
      <c r="V213"/>
      <c r="W213"/>
    </row>
    <row r="214" spans="1:23">
      <c r="A214" s="39"/>
      <c r="B214">
        <f>+'Ark1'!C3094</f>
        <v>2019</v>
      </c>
      <c r="C214">
        <f>+'Ark1'!M3094</f>
        <v>61</v>
      </c>
      <c r="D214">
        <f>+'Ark1'!Q3094</f>
        <v>224</v>
      </c>
      <c r="E214" s="9">
        <f>+'Ark1'!R3094</f>
        <v>949</v>
      </c>
      <c r="F214" s="9">
        <f>+'Ark1'!S3094</f>
        <v>949</v>
      </c>
      <c r="G214" s="94">
        <f>+'Ark1'!T3094</f>
        <v>11.395292987512008</v>
      </c>
      <c r="H214" s="94">
        <f>+'Ark1'!U3094</f>
        <v>10.070154428412591</v>
      </c>
      <c r="I214" s="94">
        <f>+'Ark1'!Y3094</f>
        <v>119.19336143308738</v>
      </c>
      <c r="J214" s="94">
        <f>+'Ark1'!AA3094</f>
        <v>20.8061454450193</v>
      </c>
      <c r="K214" s="94">
        <f t="shared" si="6"/>
        <v>1.9539895316899569</v>
      </c>
      <c r="L214" s="9">
        <f t="shared" si="7"/>
        <v>4.2366071428571432</v>
      </c>
      <c r="M214" s="39"/>
      <c r="P214"/>
      <c r="Q214"/>
      <c r="R214"/>
      <c r="S214"/>
      <c r="T214"/>
      <c r="U214"/>
      <c r="V214"/>
      <c r="W214"/>
    </row>
    <row r="215" spans="1:23">
      <c r="A215" s="39"/>
      <c r="B215">
        <f>+'Ark1'!C3095</f>
        <v>2019</v>
      </c>
      <c r="C215">
        <f>+'Ark1'!M3095</f>
        <v>62</v>
      </c>
      <c r="D215">
        <f>+'Ark1'!Q3095</f>
        <v>154</v>
      </c>
      <c r="E215" s="9">
        <f>+'Ark1'!R3095</f>
        <v>478</v>
      </c>
      <c r="F215" s="9">
        <f>+'Ark1'!S3095</f>
        <v>477</v>
      </c>
      <c r="G215" s="94">
        <f>+'Ark1'!T3095</f>
        <v>5.7396733909702196</v>
      </c>
      <c r="H215" s="94">
        <f>+'Ark1'!U3095</f>
        <v>4.9139170033637614</v>
      </c>
      <c r="I215" s="94">
        <f>+'Ark1'!Y3095</f>
        <v>115.47343096234304</v>
      </c>
      <c r="J215" s="94">
        <f>+'Ark1'!AA3095</f>
        <v>18.749728450817106</v>
      </c>
      <c r="K215" s="94">
        <f t="shared" si="6"/>
        <v>1.8624746929410168</v>
      </c>
      <c r="L215" s="9">
        <f t="shared" si="7"/>
        <v>3.1038961038961039</v>
      </c>
      <c r="M215" s="39"/>
      <c r="P215"/>
      <c r="Q215"/>
      <c r="R215"/>
      <c r="S215"/>
      <c r="T215"/>
      <c r="U215"/>
      <c r="V215"/>
      <c r="W215"/>
    </row>
    <row r="216" spans="1:23">
      <c r="A216" s="39"/>
      <c r="B216">
        <f>+'Ark1'!C3096</f>
        <v>2019</v>
      </c>
      <c r="C216">
        <f>+'Ark1'!M3096</f>
        <v>63</v>
      </c>
      <c r="D216">
        <f>+'Ark1'!Q3096</f>
        <v>183</v>
      </c>
      <c r="E216" s="9">
        <f>+'Ark1'!R3096</f>
        <v>642</v>
      </c>
      <c r="F216" s="9">
        <f>+'Ark1'!S3096</f>
        <v>642</v>
      </c>
      <c r="G216" s="94">
        <f>+'Ark1'!T3096</f>
        <v>7.7089337175792494</v>
      </c>
      <c r="H216" s="94">
        <f>+'Ark1'!U3096</f>
        <v>6.4507229283780605</v>
      </c>
      <c r="I216" s="94">
        <f>+'Ark1'!Y3096</f>
        <v>112.86401869158878</v>
      </c>
      <c r="J216" s="94">
        <f>+'Ark1'!AA3096</f>
        <v>20.031972840313056</v>
      </c>
      <c r="K216" s="94">
        <f t="shared" si="6"/>
        <v>1.791492360183949</v>
      </c>
      <c r="L216" s="9">
        <f t="shared" si="7"/>
        <v>3.5081967213114753</v>
      </c>
      <c r="M216" s="39"/>
      <c r="P216"/>
      <c r="Q216"/>
      <c r="R216"/>
      <c r="S216"/>
      <c r="T216"/>
      <c r="U216"/>
      <c r="V216"/>
      <c r="W216"/>
    </row>
    <row r="217" spans="1:23">
      <c r="A217" s="39"/>
      <c r="B217">
        <f>+'Ark1'!C3097</f>
        <v>2019</v>
      </c>
      <c r="C217">
        <f>+'Ark1'!M3097</f>
        <v>64</v>
      </c>
      <c r="D217">
        <f>+'Ark1'!Q3097</f>
        <v>68</v>
      </c>
      <c r="E217" s="9">
        <f>+'Ark1'!R3097</f>
        <v>146</v>
      </c>
      <c r="F217" s="9">
        <f>+'Ark1'!S3097</f>
        <v>146</v>
      </c>
      <c r="G217" s="94">
        <f>+'Ark1'!T3097</f>
        <v>1.7531219980787707</v>
      </c>
      <c r="H217" s="94">
        <f>+'Ark1'!U3097</f>
        <v>1.506198716455817</v>
      </c>
      <c r="I217" s="94">
        <f>+'Ark1'!Y3097</f>
        <v>115.88082191780823</v>
      </c>
      <c r="J217" s="94">
        <f>+'Ark1'!AA3097</f>
        <v>19.155968757817075</v>
      </c>
      <c r="K217" s="94">
        <f t="shared" si="6"/>
        <v>1.8106378424657537</v>
      </c>
      <c r="L217" s="9">
        <f t="shared" si="7"/>
        <v>2.1470588235294117</v>
      </c>
      <c r="M217" s="39"/>
      <c r="P217"/>
      <c r="Q217"/>
      <c r="R217"/>
      <c r="S217"/>
      <c r="T217"/>
      <c r="U217"/>
      <c r="V217"/>
      <c r="W217"/>
    </row>
    <row r="218" spans="1:23">
      <c r="A218" s="39"/>
      <c r="B218">
        <f>+'Ark1'!C3098</f>
        <v>2019</v>
      </c>
      <c r="C218">
        <f>+'Ark1'!M3098</f>
        <v>65</v>
      </c>
      <c r="D218">
        <f>+'Ark1'!Q3098</f>
        <v>26</v>
      </c>
      <c r="E218" s="9">
        <f>+'Ark1'!R3098</f>
        <v>57</v>
      </c>
      <c r="F218" s="9">
        <f>+'Ark1'!S3098</f>
        <v>57</v>
      </c>
      <c r="G218" s="94">
        <f>+'Ark1'!T3098</f>
        <v>0.68443804034582145</v>
      </c>
      <c r="H218" s="94">
        <f>+'Ark1'!U3098</f>
        <v>0.64346358935132686</v>
      </c>
      <c r="I218" s="94">
        <f>+'Ark1'!Y3098</f>
        <v>126.8035087719299</v>
      </c>
      <c r="J218" s="94">
        <f>+'Ark1'!AA3098</f>
        <v>24.133786209613238</v>
      </c>
      <c r="K218" s="94">
        <f t="shared" si="6"/>
        <v>1.9508232118758446</v>
      </c>
      <c r="L218" s="9">
        <f t="shared" si="7"/>
        <v>2.1923076923076925</v>
      </c>
      <c r="M218" s="39"/>
      <c r="P218"/>
      <c r="Q218"/>
      <c r="R218"/>
      <c r="S218"/>
      <c r="T218"/>
      <c r="U218"/>
      <c r="V218"/>
      <c r="W218"/>
    </row>
    <row r="219" spans="1:23">
      <c r="A219" s="39"/>
      <c r="B219">
        <f>+'Ark1'!C3099</f>
        <v>2019</v>
      </c>
      <c r="C219">
        <f>+'Ark1'!M3099</f>
        <v>66</v>
      </c>
      <c r="D219">
        <f>+'Ark1'!Q3099</f>
        <v>0</v>
      </c>
      <c r="E219" s="9">
        <f>+'Ark1'!R3099</f>
        <v>0</v>
      </c>
      <c r="F219" s="9">
        <f>+'Ark1'!S3099</f>
        <v>0</v>
      </c>
      <c r="G219" s="94">
        <f>+'Ark1'!T3099</f>
        <v>0</v>
      </c>
      <c r="H219" s="94">
        <f>+'Ark1'!U3099</f>
        <v>0</v>
      </c>
      <c r="I219" s="94">
        <f>+'Ark1'!Y3099</f>
        <v>0</v>
      </c>
      <c r="J219" s="94">
        <f>+'Ark1'!AA3099</f>
        <v>0</v>
      </c>
      <c r="K219" s="94">
        <f t="shared" si="6"/>
        <v>0</v>
      </c>
      <c r="L219" s="9" t="e">
        <f t="shared" si="7"/>
        <v>#DIV/0!</v>
      </c>
      <c r="M219" s="39"/>
      <c r="P219"/>
      <c r="Q219"/>
      <c r="R219"/>
      <c r="S219"/>
      <c r="T219"/>
      <c r="U219"/>
      <c r="V219"/>
      <c r="W219"/>
    </row>
    <row r="220" spans="1:23">
      <c r="A220" s="39"/>
      <c r="B220">
        <f>+'Ark1'!C3100</f>
        <v>2019</v>
      </c>
      <c r="C220">
        <f>+'Ark1'!M3100</f>
        <v>67</v>
      </c>
      <c r="D220">
        <f>+'Ark1'!Q3100</f>
        <v>0</v>
      </c>
      <c r="E220" s="9">
        <f>+'Ark1'!R3100</f>
        <v>0</v>
      </c>
      <c r="F220" s="9">
        <f>+'Ark1'!S3100</f>
        <v>0</v>
      </c>
      <c r="G220" s="94">
        <f>+'Ark1'!T3100</f>
        <v>0</v>
      </c>
      <c r="H220" s="94">
        <f>+'Ark1'!U3100</f>
        <v>0</v>
      </c>
      <c r="I220" s="94">
        <f>+'Ark1'!Y3100</f>
        <v>0</v>
      </c>
      <c r="J220" s="94">
        <f>+'Ark1'!AA3100</f>
        <v>0</v>
      </c>
      <c r="K220" s="94">
        <f t="shared" si="6"/>
        <v>0</v>
      </c>
      <c r="L220" s="9" t="e">
        <f t="shared" si="7"/>
        <v>#DIV/0!</v>
      </c>
      <c r="M220" s="39"/>
      <c r="P220"/>
      <c r="Q220"/>
      <c r="R220"/>
      <c r="S220"/>
      <c r="T220"/>
      <c r="U220"/>
      <c r="V220"/>
      <c r="W220"/>
    </row>
    <row r="221" spans="1:23">
      <c r="A221" s="39"/>
      <c r="B221">
        <f>+'Ark1'!C3101</f>
        <v>2019</v>
      </c>
      <c r="C221">
        <f>+'Ark1'!M3101</f>
        <v>68</v>
      </c>
      <c r="D221">
        <f>+'Ark1'!Q3101</f>
        <v>0</v>
      </c>
      <c r="E221" s="9">
        <f>+'Ark1'!R3101</f>
        <v>0</v>
      </c>
      <c r="F221" s="9">
        <f>+'Ark1'!S3101</f>
        <v>0</v>
      </c>
      <c r="G221" s="94">
        <f>+'Ark1'!T3101</f>
        <v>0</v>
      </c>
      <c r="H221" s="94">
        <f>+'Ark1'!U3101</f>
        <v>0</v>
      </c>
      <c r="I221" s="94">
        <f>+'Ark1'!Y3101</f>
        <v>0</v>
      </c>
      <c r="J221" s="94">
        <f>+'Ark1'!AA3101</f>
        <v>0</v>
      </c>
      <c r="K221" s="94">
        <f t="shared" si="6"/>
        <v>0</v>
      </c>
      <c r="L221" s="9" t="e">
        <f t="shared" si="7"/>
        <v>#DIV/0!</v>
      </c>
      <c r="M221" s="39"/>
      <c r="P221"/>
      <c r="Q221"/>
      <c r="R221"/>
      <c r="S221"/>
      <c r="T221"/>
      <c r="U221"/>
      <c r="V221"/>
      <c r="W221"/>
    </row>
    <row r="222" spans="1:23">
      <c r="A222" s="39"/>
      <c r="B222" s="47">
        <f>+'Ark1'!C3102</f>
        <v>2018</v>
      </c>
      <c r="C222" s="47">
        <f>+'Ark1'!M3102</f>
        <v>0</v>
      </c>
      <c r="D222" s="47">
        <f>+'Ark1'!Q3102</f>
        <v>13</v>
      </c>
      <c r="E222" s="64">
        <f>+'Ark1'!R3102</f>
        <v>20</v>
      </c>
      <c r="F222" s="64">
        <f>+'Ark1'!S3102</f>
        <v>0</v>
      </c>
      <c r="G222" s="99">
        <f>+'Ark1'!T3102</f>
        <v>0.21231422505307856</v>
      </c>
      <c r="H222" s="99">
        <f>+'Ark1'!U3102</f>
        <v>0</v>
      </c>
      <c r="I222" s="99">
        <f>+'Ark1'!Y3102</f>
        <v>0</v>
      </c>
      <c r="J222" s="99">
        <f>+'Ark1'!AA3102</f>
        <v>0</v>
      </c>
      <c r="K222" s="99" t="e">
        <f t="shared" si="6"/>
        <v>#DIV/0!</v>
      </c>
      <c r="L222" s="64">
        <f t="shared" si="7"/>
        <v>1.5384615384615385</v>
      </c>
      <c r="M222" s="39"/>
      <c r="P222"/>
      <c r="Q222"/>
      <c r="R222"/>
      <c r="S222"/>
      <c r="T222"/>
      <c r="U222"/>
      <c r="V222"/>
      <c r="W222"/>
    </row>
    <row r="223" spans="1:23">
      <c r="A223" s="39"/>
      <c r="B223" s="47">
        <f>+'Ark1'!C3103</f>
        <v>2018</v>
      </c>
      <c r="C223" s="47">
        <f>+'Ark1'!M3103</f>
        <v>35</v>
      </c>
      <c r="D223" s="47">
        <f>+'Ark1'!Q3103</f>
        <v>1</v>
      </c>
      <c r="E223" s="64">
        <f>+'Ark1'!R3103</f>
        <v>1</v>
      </c>
      <c r="F223" s="64">
        <f>+'Ark1'!S3103</f>
        <v>1</v>
      </c>
      <c r="G223" s="99">
        <f>+'Ark1'!T3103</f>
        <v>1.0615711252653927E-2</v>
      </c>
      <c r="H223" s="99">
        <f>+'Ark1'!U3103</f>
        <v>2.0739077536466595E-2</v>
      </c>
      <c r="I223" s="99">
        <f>+'Ark1'!Y3103</f>
        <v>265.2</v>
      </c>
      <c r="J223" s="99">
        <f>+'Ark1'!AA3103</f>
        <v>0</v>
      </c>
      <c r="K223" s="99">
        <f t="shared" si="6"/>
        <v>7.5771428571428565</v>
      </c>
      <c r="L223" s="64">
        <f t="shared" si="7"/>
        <v>1</v>
      </c>
      <c r="M223" s="39"/>
      <c r="P223"/>
      <c r="Q223"/>
      <c r="R223"/>
      <c r="S223"/>
      <c r="T223"/>
      <c r="U223"/>
      <c r="V223"/>
      <c r="W223"/>
    </row>
    <row r="224" spans="1:23">
      <c r="A224" s="39"/>
      <c r="B224" s="47">
        <f>+'Ark1'!C3104</f>
        <v>2018</v>
      </c>
      <c r="C224" s="47">
        <f>+'Ark1'!M3104</f>
        <v>36</v>
      </c>
      <c r="D224" s="47">
        <f>+'Ark1'!Q3104</f>
        <v>1</v>
      </c>
      <c r="E224" s="64">
        <f>+'Ark1'!R3104</f>
        <v>1</v>
      </c>
      <c r="F224" s="64">
        <f>+'Ark1'!S3104</f>
        <v>1</v>
      </c>
      <c r="G224" s="99">
        <f>+'Ark1'!T3104</f>
        <v>1.0615711252653927E-2</v>
      </c>
      <c r="H224" s="99">
        <f>+'Ark1'!U3104</f>
        <v>2.0082183677845485E-2</v>
      </c>
      <c r="I224" s="99">
        <f>+'Ark1'!Y3104</f>
        <v>256.8</v>
      </c>
      <c r="J224" s="99">
        <f>+'Ark1'!AA3104</f>
        <v>0</v>
      </c>
      <c r="K224" s="99">
        <f t="shared" si="6"/>
        <v>7.1333333333333337</v>
      </c>
      <c r="L224" s="64">
        <f t="shared" si="7"/>
        <v>1</v>
      </c>
      <c r="M224" s="39"/>
      <c r="P224"/>
      <c r="Q224"/>
      <c r="R224"/>
      <c r="S224"/>
      <c r="T224"/>
      <c r="U224"/>
      <c r="V224"/>
      <c r="W224"/>
    </row>
    <row r="225" spans="1:23">
      <c r="A225" s="39"/>
      <c r="B225" s="47">
        <f>+'Ark1'!C3105</f>
        <v>2018</v>
      </c>
      <c r="C225" s="47">
        <f>+'Ark1'!M3105</f>
        <v>37</v>
      </c>
      <c r="D225" s="47">
        <f>+'Ark1'!Q3105</f>
        <v>1</v>
      </c>
      <c r="E225" s="64">
        <f>+'Ark1'!R3105</f>
        <v>1</v>
      </c>
      <c r="F225" s="64">
        <f>+'Ark1'!S3105</f>
        <v>1</v>
      </c>
      <c r="G225" s="99">
        <f>+'Ark1'!T3105</f>
        <v>1.0615711252653927E-2</v>
      </c>
      <c r="H225" s="99">
        <f>+'Ark1'!U3105</f>
        <v>1.825226507168666E-2</v>
      </c>
      <c r="I225" s="99">
        <f>+'Ark1'!Y3105</f>
        <v>233.4</v>
      </c>
      <c r="J225" s="99">
        <f>+'Ark1'!AA3105</f>
        <v>0</v>
      </c>
      <c r="K225" s="99">
        <f t="shared" si="6"/>
        <v>6.3081081081081081</v>
      </c>
      <c r="L225" s="64">
        <f t="shared" si="7"/>
        <v>1</v>
      </c>
      <c r="M225" s="39"/>
      <c r="P225"/>
      <c r="Q225"/>
      <c r="R225"/>
      <c r="S225"/>
      <c r="T225"/>
      <c r="U225"/>
      <c r="V225"/>
      <c r="W225"/>
    </row>
    <row r="226" spans="1:23">
      <c r="A226" s="39"/>
      <c r="B226" s="47">
        <f>+'Ark1'!C3106</f>
        <v>2018</v>
      </c>
      <c r="C226" s="47">
        <f>+'Ark1'!M3106</f>
        <v>38</v>
      </c>
      <c r="D226" s="47">
        <f>+'Ark1'!Q3106</f>
        <v>0</v>
      </c>
      <c r="E226" s="64">
        <f>+'Ark1'!R3106</f>
        <v>0</v>
      </c>
      <c r="F226" s="64">
        <f>+'Ark1'!S3106</f>
        <v>0</v>
      </c>
      <c r="G226" s="99">
        <f>+'Ark1'!T3106</f>
        <v>0</v>
      </c>
      <c r="H226" s="99">
        <f>+'Ark1'!U3106</f>
        <v>0</v>
      </c>
      <c r="I226" s="99">
        <f>+'Ark1'!Y3106</f>
        <v>0</v>
      </c>
      <c r="J226" s="99">
        <f>+'Ark1'!AA3106</f>
        <v>0</v>
      </c>
      <c r="K226" s="99">
        <f t="shared" si="6"/>
        <v>0</v>
      </c>
      <c r="L226" s="64" t="e">
        <f t="shared" si="7"/>
        <v>#DIV/0!</v>
      </c>
      <c r="M226" s="39"/>
      <c r="P226"/>
      <c r="Q226"/>
      <c r="R226"/>
      <c r="S226"/>
      <c r="T226"/>
      <c r="U226"/>
      <c r="V226"/>
      <c r="W226"/>
    </row>
    <row r="227" spans="1:23">
      <c r="A227" s="39"/>
      <c r="B227" s="47">
        <f>+'Ark1'!C3107</f>
        <v>2018</v>
      </c>
      <c r="C227" s="47">
        <f>+'Ark1'!M3107</f>
        <v>39</v>
      </c>
      <c r="D227" s="47">
        <f>+'Ark1'!Q3107</f>
        <v>5</v>
      </c>
      <c r="E227" s="64">
        <f>+'Ark1'!R3107</f>
        <v>6</v>
      </c>
      <c r="F227" s="64">
        <f>+'Ark1'!S3107</f>
        <v>6</v>
      </c>
      <c r="G227" s="99">
        <f>+'Ark1'!T3107</f>
        <v>6.3694267515923567E-2</v>
      </c>
      <c r="H227" s="99">
        <f>+'Ark1'!U3107</f>
        <v>9.959762123093463E-2</v>
      </c>
      <c r="I227" s="99">
        <f>+'Ark1'!Y3107</f>
        <v>212.26666666666659</v>
      </c>
      <c r="J227" s="99">
        <f>+'Ark1'!AA3107</f>
        <v>32.371008977513078</v>
      </c>
      <c r="K227" s="99">
        <f t="shared" si="6"/>
        <v>5.4427350427350412</v>
      </c>
      <c r="L227" s="64">
        <f t="shared" si="7"/>
        <v>1.2</v>
      </c>
      <c r="M227" s="39"/>
      <c r="P227"/>
      <c r="Q227"/>
      <c r="R227"/>
      <c r="S227"/>
      <c r="T227"/>
      <c r="U227"/>
      <c r="V227"/>
      <c r="W227"/>
    </row>
    <row r="228" spans="1:23">
      <c r="A228" s="39"/>
      <c r="B228" s="47">
        <f>+'Ark1'!C3108</f>
        <v>2018</v>
      </c>
      <c r="C228" s="47">
        <f>+'Ark1'!M3108</f>
        <v>40</v>
      </c>
      <c r="D228" s="47">
        <f>+'Ark1'!Q3108</f>
        <v>8</v>
      </c>
      <c r="E228" s="64">
        <f>+'Ark1'!R3108</f>
        <v>8</v>
      </c>
      <c r="F228" s="64">
        <f>+'Ark1'!S3108</f>
        <v>8</v>
      </c>
      <c r="G228" s="99">
        <f>+'Ark1'!T3108</f>
        <v>8.4925690021231418E-2</v>
      </c>
      <c r="H228" s="99">
        <f>+'Ark1'!U3108</f>
        <v>0.12641296695964649</v>
      </c>
      <c r="I228" s="99">
        <f>+'Ark1'!Y3108</f>
        <v>202.0625</v>
      </c>
      <c r="J228" s="99">
        <f>+'Ark1'!AA3108</f>
        <v>26.647135751333501</v>
      </c>
      <c r="K228" s="99">
        <f t="shared" si="6"/>
        <v>5.0515625000000002</v>
      </c>
      <c r="L228" s="64">
        <f t="shared" si="7"/>
        <v>1</v>
      </c>
      <c r="M228" s="39"/>
      <c r="P228"/>
      <c r="Q228"/>
      <c r="R228"/>
      <c r="S228"/>
      <c r="T228"/>
      <c r="U228"/>
      <c r="V228"/>
      <c r="W228"/>
    </row>
    <row r="229" spans="1:23">
      <c r="A229" s="39"/>
      <c r="B229" s="47">
        <f>+'Ark1'!C3109</f>
        <v>2018</v>
      </c>
      <c r="C229" s="47">
        <f>+'Ark1'!M3109</f>
        <v>41</v>
      </c>
      <c r="D229" s="47">
        <f>+'Ark1'!Q3109</f>
        <v>3</v>
      </c>
      <c r="E229" s="64">
        <f>+'Ark1'!R3109</f>
        <v>3</v>
      </c>
      <c r="F229" s="64">
        <f>+'Ark1'!S3109</f>
        <v>3</v>
      </c>
      <c r="G229" s="99">
        <f>+'Ark1'!T3109</f>
        <v>3.1847133757961783E-2</v>
      </c>
      <c r="H229" s="99">
        <f>+'Ark1'!U3109</f>
        <v>4.4481098426629728E-2</v>
      </c>
      <c r="I229" s="99">
        <f>+'Ark1'!Y3109</f>
        <v>189.6</v>
      </c>
      <c r="J229" s="99">
        <f>+'Ark1'!AA3109</f>
        <v>33.190661337189496</v>
      </c>
      <c r="K229" s="99">
        <f t="shared" si="6"/>
        <v>4.6243902439024387</v>
      </c>
      <c r="L229" s="64">
        <f t="shared" si="7"/>
        <v>1</v>
      </c>
      <c r="M229" s="39"/>
      <c r="P229"/>
      <c r="Q229"/>
      <c r="R229"/>
      <c r="S229"/>
      <c r="T229"/>
      <c r="U229"/>
      <c r="V229"/>
      <c r="W229"/>
    </row>
    <row r="230" spans="1:23">
      <c r="A230" s="39"/>
      <c r="B230" s="47">
        <f>+'Ark1'!C3110</f>
        <v>2018</v>
      </c>
      <c r="C230" s="47">
        <f>+'Ark1'!M3110</f>
        <v>42</v>
      </c>
      <c r="D230" s="47">
        <f>+'Ark1'!Q3110</f>
        <v>10</v>
      </c>
      <c r="E230" s="64">
        <f>+'Ark1'!R3110</f>
        <v>11</v>
      </c>
      <c r="F230" s="64">
        <f>+'Ark1'!S3110</f>
        <v>11</v>
      </c>
      <c r="G230" s="99">
        <f>+'Ark1'!T3110</f>
        <v>0.11677282377919319</v>
      </c>
      <c r="H230" s="99">
        <f>+'Ark1'!U3110</f>
        <v>0.16759395576320349</v>
      </c>
      <c r="I230" s="99">
        <f>+'Ark1'!Y3110</f>
        <v>194.82727272727271</v>
      </c>
      <c r="J230" s="99">
        <f>+'Ark1'!AA3110</f>
        <v>23.862602575010474</v>
      </c>
      <c r="K230" s="99">
        <f t="shared" si="6"/>
        <v>4.6387445887445882</v>
      </c>
      <c r="L230" s="64">
        <f t="shared" si="7"/>
        <v>1.1000000000000001</v>
      </c>
      <c r="M230" s="39"/>
      <c r="P230"/>
      <c r="Q230"/>
      <c r="R230"/>
      <c r="S230"/>
      <c r="T230"/>
      <c r="U230"/>
      <c r="V230"/>
      <c r="W230"/>
    </row>
    <row r="231" spans="1:23">
      <c r="A231" s="39"/>
      <c r="B231" s="47">
        <f>+'Ark1'!C3111</f>
        <v>2018</v>
      </c>
      <c r="C231" s="47">
        <f>+'Ark1'!M3111</f>
        <v>43</v>
      </c>
      <c r="D231" s="47">
        <f>+'Ark1'!Q3111</f>
        <v>6</v>
      </c>
      <c r="E231" s="64">
        <f>+'Ark1'!R3111</f>
        <v>7</v>
      </c>
      <c r="F231" s="64">
        <f>+'Ark1'!S3111</f>
        <v>7</v>
      </c>
      <c r="G231" s="99">
        <f>+'Ark1'!T3111</f>
        <v>7.4309978768577478E-2</v>
      </c>
      <c r="H231" s="99">
        <f>+'Ark1'!U3111</f>
        <v>0.1075350886892731</v>
      </c>
      <c r="I231" s="99">
        <f>+'Ark1'!Y3111</f>
        <v>196.44285714285704</v>
      </c>
      <c r="J231" s="99">
        <f>+'Ark1'!AA3111</f>
        <v>16.327002799294661</v>
      </c>
      <c r="K231" s="99">
        <f t="shared" si="6"/>
        <v>4.568438538205978</v>
      </c>
      <c r="L231" s="64">
        <f t="shared" si="7"/>
        <v>1.1666666666666667</v>
      </c>
      <c r="M231" s="39"/>
      <c r="P231"/>
      <c r="Q231"/>
      <c r="R231"/>
      <c r="S231"/>
      <c r="T231"/>
      <c r="U231"/>
      <c r="V231"/>
      <c r="W231"/>
    </row>
    <row r="232" spans="1:23">
      <c r="A232" s="39"/>
      <c r="B232" s="47">
        <f>+'Ark1'!C3112</f>
        <v>2018</v>
      </c>
      <c r="C232" s="47">
        <f>+'Ark1'!M3112</f>
        <v>44</v>
      </c>
      <c r="D232" s="47">
        <f>+'Ark1'!Q3112</f>
        <v>4</v>
      </c>
      <c r="E232" s="64">
        <f>+'Ark1'!R3112</f>
        <v>4</v>
      </c>
      <c r="F232" s="64">
        <f>+'Ark1'!S3112</f>
        <v>4</v>
      </c>
      <c r="G232" s="99">
        <f>+'Ark1'!T3112</f>
        <v>4.2462845010615709E-2</v>
      </c>
      <c r="H232" s="99">
        <f>+'Ark1'!U3112</f>
        <v>6.4657124084278206E-2</v>
      </c>
      <c r="I232" s="99">
        <f>+'Ark1'!Y3112</f>
        <v>206.7</v>
      </c>
      <c r="J232" s="99">
        <f>+'Ark1'!AA3112</f>
        <v>20.035468549549776</v>
      </c>
      <c r="K232" s="99">
        <f t="shared" si="6"/>
        <v>4.6977272727272723</v>
      </c>
      <c r="L232" s="64">
        <f t="shared" si="7"/>
        <v>1</v>
      </c>
      <c r="M232" s="39"/>
      <c r="P232"/>
      <c r="Q232"/>
      <c r="R232"/>
      <c r="S232"/>
      <c r="T232"/>
      <c r="U232"/>
      <c r="V232"/>
      <c r="W232"/>
    </row>
    <row r="233" spans="1:23">
      <c r="A233" s="39"/>
      <c r="B233" s="47">
        <f>+'Ark1'!C3113</f>
        <v>2018</v>
      </c>
      <c r="C233" s="47">
        <f>+'Ark1'!M3113</f>
        <v>45</v>
      </c>
      <c r="D233" s="47">
        <f>+'Ark1'!Q3113</f>
        <v>21</v>
      </c>
      <c r="E233" s="64">
        <f>+'Ark1'!R3113</f>
        <v>27</v>
      </c>
      <c r="F233" s="64">
        <f>+'Ark1'!S3113</f>
        <v>27</v>
      </c>
      <c r="G233" s="99">
        <f>+'Ark1'!T3113</f>
        <v>0.28662420382165599</v>
      </c>
      <c r="H233" s="99">
        <f>+'Ark1'!U3113</f>
        <v>0.40965934266508425</v>
      </c>
      <c r="I233" s="99">
        <f>+'Ark1'!Y3113</f>
        <v>194.01851851851848</v>
      </c>
      <c r="J233" s="99">
        <f>+'Ark1'!AA3113</f>
        <v>24.604622225148244</v>
      </c>
      <c r="K233" s="99">
        <f t="shared" si="6"/>
        <v>4.3115226337448549</v>
      </c>
      <c r="L233" s="64">
        <f t="shared" si="7"/>
        <v>1.2857142857142858</v>
      </c>
      <c r="M233" s="39"/>
      <c r="P233"/>
      <c r="Q233"/>
      <c r="R233"/>
      <c r="S233"/>
      <c r="T233"/>
      <c r="U233"/>
      <c r="V233"/>
      <c r="W233"/>
    </row>
    <row r="234" spans="1:23">
      <c r="A234" s="39"/>
      <c r="B234" s="47">
        <f>+'Ark1'!C3114</f>
        <v>2018</v>
      </c>
      <c r="C234" s="47">
        <f>+'Ark1'!M3114</f>
        <v>46</v>
      </c>
      <c r="D234" s="47">
        <f>+'Ark1'!Q3114</f>
        <v>17</v>
      </c>
      <c r="E234" s="64">
        <f>+'Ark1'!R3114</f>
        <v>17</v>
      </c>
      <c r="F234" s="64">
        <f>+'Ark1'!S3114</f>
        <v>17</v>
      </c>
      <c r="G234" s="99">
        <f>+'Ark1'!T3114</f>
        <v>0.18046709129511673</v>
      </c>
      <c r="H234" s="99">
        <f>+'Ark1'!U3114</f>
        <v>0.23896078140339735</v>
      </c>
      <c r="I234" s="99">
        <f>+'Ark1'!Y3114</f>
        <v>179.7470588235295</v>
      </c>
      <c r="J234" s="99">
        <f>+'Ark1'!AA3114</f>
        <v>26.776836294411446</v>
      </c>
      <c r="K234" s="99">
        <f t="shared" si="6"/>
        <v>3.90754475703325</v>
      </c>
      <c r="L234" s="64">
        <f t="shared" si="7"/>
        <v>1</v>
      </c>
      <c r="M234" s="39"/>
      <c r="P234"/>
      <c r="Q234"/>
      <c r="R234"/>
      <c r="S234"/>
      <c r="T234"/>
      <c r="U234"/>
      <c r="V234"/>
      <c r="W234"/>
    </row>
    <row r="235" spans="1:23">
      <c r="A235" s="39"/>
      <c r="B235" s="47">
        <f>+'Ark1'!C3115</f>
        <v>2018</v>
      </c>
      <c r="C235" s="47">
        <f>+'Ark1'!M3115</f>
        <v>47</v>
      </c>
      <c r="D235" s="47">
        <f>+'Ark1'!Q3115</f>
        <v>12</v>
      </c>
      <c r="E235" s="64">
        <f>+'Ark1'!R3115</f>
        <v>12</v>
      </c>
      <c r="F235" s="64">
        <f>+'Ark1'!S3115</f>
        <v>12</v>
      </c>
      <c r="G235" s="99">
        <f>+'Ark1'!T3115</f>
        <v>0.12738853503184711</v>
      </c>
      <c r="H235" s="99">
        <f>+'Ark1'!U3115</f>
        <v>0.17067510076673584</v>
      </c>
      <c r="I235" s="99">
        <f>+'Ark1'!Y3115</f>
        <v>181.875</v>
      </c>
      <c r="J235" s="99">
        <f>+'Ark1'!AA3115</f>
        <v>25.623138143742977</v>
      </c>
      <c r="K235" s="99">
        <f t="shared" si="6"/>
        <v>3.8696808510638299</v>
      </c>
      <c r="L235" s="64">
        <f t="shared" si="7"/>
        <v>1</v>
      </c>
      <c r="M235" s="39"/>
      <c r="P235"/>
      <c r="Q235"/>
      <c r="R235"/>
      <c r="S235"/>
      <c r="T235"/>
      <c r="U235"/>
      <c r="V235"/>
      <c r="W235"/>
    </row>
    <row r="236" spans="1:23">
      <c r="A236" s="39"/>
      <c r="B236" s="47">
        <f>+'Ark1'!C3116</f>
        <v>2018</v>
      </c>
      <c r="C236" s="47">
        <f>+'Ark1'!M3116</f>
        <v>48</v>
      </c>
      <c r="D236" s="47">
        <f>+'Ark1'!Q3116</f>
        <v>53</v>
      </c>
      <c r="E236" s="64">
        <f>+'Ark1'!R3116</f>
        <v>79</v>
      </c>
      <c r="F236" s="64">
        <f>+'Ark1'!S3116</f>
        <v>79</v>
      </c>
      <c r="G236" s="99">
        <f>+'Ark1'!T3116</f>
        <v>0.83864118895966067</v>
      </c>
      <c r="H236" s="99">
        <f>+'Ark1'!U3116</f>
        <v>1.0985689567289929</v>
      </c>
      <c r="I236" s="99">
        <f>+'Ark1'!Y3116</f>
        <v>177.82151898734165</v>
      </c>
      <c r="J236" s="99">
        <f>+'Ark1'!AA3116</f>
        <v>29.637034951740524</v>
      </c>
      <c r="K236" s="99">
        <f t="shared" si="6"/>
        <v>3.704614978902951</v>
      </c>
      <c r="L236" s="64">
        <f t="shared" si="7"/>
        <v>1.4905660377358489</v>
      </c>
      <c r="M236" s="39"/>
      <c r="P236"/>
      <c r="Q236"/>
      <c r="R236"/>
      <c r="S236"/>
      <c r="T236"/>
      <c r="U236"/>
      <c r="V236"/>
      <c r="W236"/>
    </row>
    <row r="237" spans="1:23">
      <c r="A237" s="39"/>
      <c r="B237" s="47">
        <f>+'Ark1'!C3117</f>
        <v>2018</v>
      </c>
      <c r="C237" s="47">
        <f>+'Ark1'!M3117</f>
        <v>49</v>
      </c>
      <c r="D237" s="47">
        <f>+'Ark1'!Q3117</f>
        <v>40</v>
      </c>
      <c r="E237" s="64">
        <f>+'Ark1'!R3117</f>
        <v>50</v>
      </c>
      <c r="F237" s="64">
        <f>+'Ark1'!S3117</f>
        <v>50</v>
      </c>
      <c r="G237" s="99">
        <f>+'Ark1'!T3117</f>
        <v>0.53078556263269638</v>
      </c>
      <c r="H237" s="99">
        <f>+'Ark1'!U3117</f>
        <v>0.65934157026097584</v>
      </c>
      <c r="I237" s="99">
        <f>+'Ark1'!Y3117</f>
        <v>168.626</v>
      </c>
      <c r="J237" s="99">
        <f>+'Ark1'!AA3117</f>
        <v>22.766948060730751</v>
      </c>
      <c r="K237" s="99">
        <f t="shared" si="6"/>
        <v>3.4413469387755105</v>
      </c>
      <c r="L237" s="64">
        <f t="shared" si="7"/>
        <v>1.25</v>
      </c>
      <c r="M237" s="39"/>
      <c r="P237"/>
      <c r="Q237"/>
      <c r="R237"/>
      <c r="S237"/>
      <c r="T237"/>
      <c r="U237"/>
      <c r="V237"/>
      <c r="W237"/>
    </row>
    <row r="238" spans="1:23">
      <c r="A238" s="39"/>
      <c r="B238" s="47">
        <f>+'Ark1'!C3118</f>
        <v>2018</v>
      </c>
      <c r="C238" s="47">
        <f>+'Ark1'!M3118</f>
        <v>50</v>
      </c>
      <c r="D238" s="47">
        <f>+'Ark1'!Q3118</f>
        <v>40</v>
      </c>
      <c r="E238" s="64">
        <f>+'Ark1'!R3118</f>
        <v>48</v>
      </c>
      <c r="F238" s="64">
        <f>+'Ark1'!S3118</f>
        <v>48</v>
      </c>
      <c r="G238" s="99">
        <f>+'Ark1'!T3118</f>
        <v>0.50955414012738842</v>
      </c>
      <c r="H238" s="99">
        <f>+'Ark1'!U3118</f>
        <v>0.60978518475999988</v>
      </c>
      <c r="I238" s="99">
        <f>+'Ark1'!Y3118</f>
        <v>162.44999999999999</v>
      </c>
      <c r="J238" s="99">
        <f>+'Ark1'!AA3118</f>
        <v>32.25580051194941</v>
      </c>
      <c r="K238" s="99">
        <f t="shared" si="6"/>
        <v>3.2489999999999997</v>
      </c>
      <c r="L238" s="64">
        <f t="shared" si="7"/>
        <v>1.2</v>
      </c>
      <c r="M238" s="39"/>
      <c r="P238"/>
      <c r="Q238"/>
      <c r="R238"/>
      <c r="S238"/>
      <c r="T238"/>
      <c r="U238"/>
      <c r="V238"/>
      <c r="W238"/>
    </row>
    <row r="239" spans="1:23">
      <c r="A239" s="39"/>
      <c r="B239" s="47">
        <f>+'Ark1'!C3119</f>
        <v>2018</v>
      </c>
      <c r="C239" s="47">
        <f>+'Ark1'!M3119</f>
        <v>51</v>
      </c>
      <c r="D239" s="47">
        <f>+'Ark1'!Q3119</f>
        <v>92</v>
      </c>
      <c r="E239" s="64">
        <f>+'Ark1'!R3119</f>
        <v>166</v>
      </c>
      <c r="F239" s="64">
        <f>+'Ark1'!S3119</f>
        <v>166</v>
      </c>
      <c r="G239" s="99">
        <f>+'Ark1'!T3119</f>
        <v>1.7622080679405521</v>
      </c>
      <c r="H239" s="99">
        <f>+'Ark1'!U3119</f>
        <v>2.1135481699484497</v>
      </c>
      <c r="I239" s="99">
        <f>+'Ark1'!Y3119</f>
        <v>162.81265060240955</v>
      </c>
      <c r="J239" s="99">
        <f>+'Ark1'!AA3119</f>
        <v>28.503726604143633</v>
      </c>
      <c r="K239" s="99">
        <f t="shared" si="6"/>
        <v>3.1924049137727364</v>
      </c>
      <c r="L239" s="64">
        <f t="shared" si="7"/>
        <v>1.8043478260869565</v>
      </c>
      <c r="M239" s="39"/>
      <c r="P239"/>
      <c r="Q239"/>
      <c r="R239"/>
      <c r="S239"/>
      <c r="T239"/>
      <c r="U239"/>
      <c r="V239"/>
      <c r="W239"/>
    </row>
    <row r="240" spans="1:23">
      <c r="A240" s="39"/>
      <c r="B240" s="47">
        <f>+'Ark1'!C3120</f>
        <v>2018</v>
      </c>
      <c r="C240" s="47">
        <f>+'Ark1'!M3120</f>
        <v>52</v>
      </c>
      <c r="D240" s="47">
        <f>+'Ark1'!Q3120</f>
        <v>116</v>
      </c>
      <c r="E240" s="64">
        <f>+'Ark1'!R3120</f>
        <v>213</v>
      </c>
      <c r="F240" s="64">
        <f>+'Ark1'!S3120</f>
        <v>213</v>
      </c>
      <c r="G240" s="99">
        <f>+'Ark1'!T3120</f>
        <v>2.2611464968152872</v>
      </c>
      <c r="H240" s="99">
        <f>+'Ark1'!U3120</f>
        <v>2.6081657849951996</v>
      </c>
      <c r="I240" s="99">
        <f>+'Ark1'!Y3120</f>
        <v>156.58122065727707</v>
      </c>
      <c r="J240" s="99">
        <f>+'Ark1'!AA3120</f>
        <v>27.324298708629939</v>
      </c>
      <c r="K240" s="99">
        <f t="shared" ref="K240:K303" si="8">+I240/C240</f>
        <v>3.0111773203322514</v>
      </c>
      <c r="L240" s="64">
        <f t="shared" ref="L240:L303" si="9">+E240/D240</f>
        <v>1.8362068965517242</v>
      </c>
      <c r="M240" s="39"/>
      <c r="P240"/>
      <c r="Q240"/>
      <c r="R240"/>
      <c r="S240"/>
      <c r="T240"/>
      <c r="U240"/>
      <c r="V240"/>
      <c r="W240"/>
    </row>
    <row r="241" spans="1:23">
      <c r="A241" s="39"/>
      <c r="B241" s="47">
        <f>+'Ark1'!C3121</f>
        <v>2018</v>
      </c>
      <c r="C241" s="47">
        <f>+'Ark1'!M3121</f>
        <v>53</v>
      </c>
      <c r="D241" s="47">
        <f>+'Ark1'!Q3121</f>
        <v>50</v>
      </c>
      <c r="E241" s="64">
        <f>+'Ark1'!R3121</f>
        <v>83</v>
      </c>
      <c r="F241" s="64">
        <f>+'Ark1'!S3121</f>
        <v>83</v>
      </c>
      <c r="G241" s="99">
        <f>+'Ark1'!T3121</f>
        <v>0.88110403397027603</v>
      </c>
      <c r="H241" s="99">
        <f>+'Ark1'!U3121</f>
        <v>1.0385022694900798</v>
      </c>
      <c r="I241" s="99">
        <f>+'Ark1'!Y3121</f>
        <v>159.99759036144579</v>
      </c>
      <c r="J241" s="99">
        <f>+'Ark1'!AA3121</f>
        <v>27.859202697071648</v>
      </c>
      <c r="K241" s="99">
        <f t="shared" si="8"/>
        <v>3.0188224596499205</v>
      </c>
      <c r="L241" s="64">
        <f t="shared" si="9"/>
        <v>1.66</v>
      </c>
      <c r="M241" s="39"/>
      <c r="P241"/>
      <c r="Q241"/>
      <c r="R241"/>
      <c r="S241"/>
      <c r="T241"/>
      <c r="U241"/>
      <c r="V241"/>
      <c r="W241"/>
    </row>
    <row r="242" spans="1:23">
      <c r="A242" s="39"/>
      <c r="B242" s="47">
        <f>+'Ark1'!C3122</f>
        <v>2018</v>
      </c>
      <c r="C242" s="47">
        <f>+'Ark1'!M3122</f>
        <v>54</v>
      </c>
      <c r="D242" s="47">
        <f>+'Ark1'!Q3122</f>
        <v>159</v>
      </c>
      <c r="E242" s="64">
        <f>+'Ark1'!R3122</f>
        <v>371</v>
      </c>
      <c r="F242" s="64">
        <f>+'Ark1'!S3122</f>
        <v>371</v>
      </c>
      <c r="G242" s="99">
        <f>+'Ark1'!T3122</f>
        <v>3.938428874734607</v>
      </c>
      <c r="H242" s="99">
        <f>+'Ark1'!U3122</f>
        <v>4.4491030036158872</v>
      </c>
      <c r="I242" s="99">
        <f>+'Ark1'!Y3122</f>
        <v>153.34959568733146</v>
      </c>
      <c r="J242" s="99">
        <f>+'Ark1'!AA3122</f>
        <v>26.169708803619073</v>
      </c>
      <c r="K242" s="99">
        <f t="shared" si="8"/>
        <v>2.8398073275431752</v>
      </c>
      <c r="L242" s="64">
        <f t="shared" si="9"/>
        <v>2.3333333333333335</v>
      </c>
      <c r="M242" s="39"/>
      <c r="P242"/>
      <c r="Q242"/>
      <c r="R242"/>
      <c r="S242"/>
      <c r="T242"/>
      <c r="U242"/>
      <c r="V242"/>
      <c r="W242"/>
    </row>
    <row r="243" spans="1:23">
      <c r="A243" s="39"/>
      <c r="B243" s="47">
        <f>+'Ark1'!C3123</f>
        <v>2018</v>
      </c>
      <c r="C243" s="47">
        <f>+'Ark1'!M3123</f>
        <v>55</v>
      </c>
      <c r="D243" s="47">
        <f>+'Ark1'!Q3123</f>
        <v>153</v>
      </c>
      <c r="E243" s="64">
        <f>+'Ark1'!R3123</f>
        <v>341</v>
      </c>
      <c r="F243" s="64">
        <f>+'Ark1'!S3123</f>
        <v>341</v>
      </c>
      <c r="G243" s="99">
        <f>+'Ark1'!T3123</f>
        <v>3.619957537154987</v>
      </c>
      <c r="H243" s="99">
        <f>+'Ark1'!U3123</f>
        <v>4.0626851912820179</v>
      </c>
      <c r="I243" s="99">
        <f>+'Ark1'!Y3123</f>
        <v>152.35014662756598</v>
      </c>
      <c r="J243" s="99">
        <f>+'Ark1'!AA3123</f>
        <v>27.678638263244601</v>
      </c>
      <c r="K243" s="99">
        <f t="shared" si="8"/>
        <v>2.7700026659557451</v>
      </c>
      <c r="L243" s="64">
        <f t="shared" si="9"/>
        <v>2.2287581699346406</v>
      </c>
      <c r="M243" s="39"/>
      <c r="P243"/>
      <c r="Q243"/>
      <c r="R243"/>
      <c r="S243"/>
      <c r="T243"/>
      <c r="U243"/>
      <c r="V243"/>
      <c r="W243"/>
    </row>
    <row r="244" spans="1:23">
      <c r="A244" s="39"/>
      <c r="B244" s="47">
        <f>+'Ark1'!C3124</f>
        <v>2018</v>
      </c>
      <c r="C244" s="47">
        <f>+'Ark1'!M3124</f>
        <v>56</v>
      </c>
      <c r="D244" s="47">
        <f>+'Ark1'!Q3124</f>
        <v>149</v>
      </c>
      <c r="E244" s="64">
        <f>+'Ark1'!R3124</f>
        <v>330</v>
      </c>
      <c r="F244" s="64">
        <f>+'Ark1'!S3124</f>
        <v>330</v>
      </c>
      <c r="G244" s="99">
        <f>+'Ark1'!T3124</f>
        <v>3.5031847133757958</v>
      </c>
      <c r="H244" s="99">
        <f>+'Ark1'!U3124</f>
        <v>3.9414022525516041</v>
      </c>
      <c r="I244" s="99">
        <f>+'Ark1'!Y3124</f>
        <v>152.72878787878787</v>
      </c>
      <c r="J244" s="99">
        <f>+'Ark1'!AA3124</f>
        <v>26.103020637648985</v>
      </c>
      <c r="K244" s="99">
        <f t="shared" si="8"/>
        <v>2.7272997835497832</v>
      </c>
      <c r="L244" s="64">
        <f t="shared" si="9"/>
        <v>2.2147651006711411</v>
      </c>
      <c r="M244" s="39"/>
      <c r="P244"/>
      <c r="Q244"/>
      <c r="R244"/>
      <c r="S244"/>
      <c r="T244"/>
      <c r="U244"/>
      <c r="V244"/>
      <c r="W244"/>
    </row>
    <row r="245" spans="1:23">
      <c r="A245" s="39"/>
      <c r="B245" s="47">
        <f>+'Ark1'!C3125</f>
        <v>2018</v>
      </c>
      <c r="C245" s="47">
        <f>+'Ark1'!M3125</f>
        <v>57</v>
      </c>
      <c r="D245" s="47">
        <f>+'Ark1'!Q3125</f>
        <v>219</v>
      </c>
      <c r="E245" s="64">
        <f>+'Ark1'!R3125</f>
        <v>804</v>
      </c>
      <c r="F245" s="64">
        <f>+'Ark1'!S3125</f>
        <v>804</v>
      </c>
      <c r="G245" s="99">
        <f>+'Ark1'!T3125</f>
        <v>8.5350318471337587</v>
      </c>
      <c r="H245" s="99">
        <f>+'Ark1'!U3125</f>
        <v>9.3465126052457261</v>
      </c>
      <c r="I245" s="99">
        <f>+'Ark1'!Y3125</f>
        <v>148.65435323383079</v>
      </c>
      <c r="J245" s="99">
        <f>+'Ark1'!AA3125</f>
        <v>25.371883181461957</v>
      </c>
      <c r="K245" s="99">
        <f t="shared" si="8"/>
        <v>2.6079711093654523</v>
      </c>
      <c r="L245" s="64">
        <f t="shared" si="9"/>
        <v>3.6712328767123288</v>
      </c>
      <c r="M245" s="39"/>
      <c r="P245"/>
      <c r="Q245"/>
      <c r="R245"/>
      <c r="S245"/>
      <c r="T245"/>
      <c r="U245"/>
      <c r="V245"/>
      <c r="W245"/>
    </row>
    <row r="246" spans="1:23">
      <c r="A246" s="39"/>
      <c r="B246" s="47">
        <f>+'Ark1'!C3126</f>
        <v>2018</v>
      </c>
      <c r="C246" s="47">
        <f>+'Ark1'!M3126</f>
        <v>58</v>
      </c>
      <c r="D246" s="47">
        <f>+'Ark1'!Q3126</f>
        <v>262</v>
      </c>
      <c r="E246" s="64">
        <f>+'Ark1'!R3126</f>
        <v>1242</v>
      </c>
      <c r="F246" s="64">
        <f>+'Ark1'!S3126</f>
        <v>1242</v>
      </c>
      <c r="G246" s="99">
        <f>+'Ark1'!T3126</f>
        <v>13.18471337579618</v>
      </c>
      <c r="H246" s="99">
        <f>+'Ark1'!U3126</f>
        <v>13.810145475401102</v>
      </c>
      <c r="I246" s="99">
        <f>+'Ark1'!Y3126</f>
        <v>142.18727858293056</v>
      </c>
      <c r="J246" s="99">
        <f>+'Ark1'!AA3126</f>
        <v>23.250828236622961</v>
      </c>
      <c r="K246" s="99">
        <f t="shared" si="8"/>
        <v>2.4515048031539752</v>
      </c>
      <c r="L246" s="64">
        <f t="shared" si="9"/>
        <v>4.7404580152671754</v>
      </c>
      <c r="M246" s="39"/>
      <c r="P246"/>
      <c r="Q246"/>
      <c r="R246"/>
      <c r="S246"/>
      <c r="T246"/>
      <c r="U246"/>
      <c r="V246"/>
      <c r="W246"/>
    </row>
    <row r="247" spans="1:23">
      <c r="A247" s="39"/>
      <c r="B247" s="47">
        <f>+'Ark1'!C3127</f>
        <v>2018</v>
      </c>
      <c r="C247" s="47">
        <f>+'Ark1'!M3127</f>
        <v>59</v>
      </c>
      <c r="D247" s="47">
        <f>+'Ark1'!Q3127</f>
        <v>201</v>
      </c>
      <c r="E247" s="64">
        <f>+'Ark1'!R3127</f>
        <v>769</v>
      </c>
      <c r="F247" s="64">
        <f>+'Ark1'!S3127</f>
        <v>769</v>
      </c>
      <c r="G247" s="99">
        <f>+'Ark1'!T3127</f>
        <v>8.1634819532908711</v>
      </c>
      <c r="H247" s="99">
        <f>+'Ark1'!U3127</f>
        <v>8.2358849541120538</v>
      </c>
      <c r="I247" s="99">
        <f>+'Ark1'!Y3127</f>
        <v>136.95188556566973</v>
      </c>
      <c r="J247" s="99">
        <f>+'Ark1'!AA3127</f>
        <v>21.925266130293135</v>
      </c>
      <c r="K247" s="99">
        <f t="shared" si="8"/>
        <v>2.321218399418131</v>
      </c>
      <c r="L247" s="64">
        <f t="shared" si="9"/>
        <v>3.8258706467661692</v>
      </c>
      <c r="M247" s="39"/>
      <c r="P247"/>
      <c r="Q247"/>
      <c r="R247"/>
      <c r="S247"/>
      <c r="T247"/>
      <c r="U247"/>
      <c r="V247"/>
      <c r="W247"/>
    </row>
    <row r="248" spans="1:23">
      <c r="A248" s="39"/>
      <c r="B248" s="47">
        <f>+'Ark1'!C3128</f>
        <v>2018</v>
      </c>
      <c r="C248" s="47">
        <f>+'Ark1'!M3128</f>
        <v>60</v>
      </c>
      <c r="D248" s="47">
        <f>+'Ark1'!Q3128</f>
        <v>273</v>
      </c>
      <c r="E248" s="64">
        <f>+'Ark1'!R3128</f>
        <v>1375</v>
      </c>
      <c r="F248" s="64">
        <f>+'Ark1'!S3128</f>
        <v>1375</v>
      </c>
      <c r="G248" s="99">
        <f>+'Ark1'!T3128</f>
        <v>14.596602972399149</v>
      </c>
      <c r="H248" s="99">
        <f>+'Ark1'!U3128</f>
        <v>14.133665700772028</v>
      </c>
      <c r="I248" s="99">
        <f>+'Ark1'!Y3128</f>
        <v>131.4426181818182</v>
      </c>
      <c r="J248" s="99">
        <f>+'Ark1'!AA3128</f>
        <v>21.692739004302172</v>
      </c>
      <c r="K248" s="99">
        <f t="shared" si="8"/>
        <v>2.1907103030303032</v>
      </c>
      <c r="L248" s="64">
        <f t="shared" si="9"/>
        <v>5.0366300366300365</v>
      </c>
      <c r="M248" s="39"/>
      <c r="P248"/>
      <c r="Q248"/>
      <c r="R248"/>
      <c r="S248"/>
      <c r="T248"/>
      <c r="U248"/>
      <c r="V248"/>
      <c r="W248"/>
    </row>
    <row r="249" spans="1:23">
      <c r="A249" s="39"/>
      <c r="B249" s="47">
        <f>+'Ark1'!C3129</f>
        <v>2018</v>
      </c>
      <c r="C249" s="47">
        <f>+'Ark1'!M3129</f>
        <v>61</v>
      </c>
      <c r="D249" s="47">
        <f>+'Ark1'!Q3129</f>
        <v>234</v>
      </c>
      <c r="E249" s="64">
        <f>+'Ark1'!R3129</f>
        <v>1019</v>
      </c>
      <c r="F249" s="64">
        <f>+'Ark1'!S3129</f>
        <v>1019</v>
      </c>
      <c r="G249" s="99">
        <f>+'Ark1'!T3129</f>
        <v>10.817409766454352</v>
      </c>
      <c r="H249" s="99">
        <f>+'Ark1'!U3129</f>
        <v>9.9343153062368827</v>
      </c>
      <c r="I249" s="99">
        <f>+'Ark1'!Y3129</f>
        <v>124.66594700686952</v>
      </c>
      <c r="J249" s="99">
        <f>+'Ark1'!AA3129</f>
        <v>21.709479493155371</v>
      </c>
      <c r="K249" s="99">
        <f t="shared" si="8"/>
        <v>2.043704049292943</v>
      </c>
      <c r="L249" s="64">
        <f t="shared" si="9"/>
        <v>4.3547008547008543</v>
      </c>
      <c r="M249" s="39"/>
      <c r="P249"/>
      <c r="Q249"/>
      <c r="R249"/>
      <c r="S249"/>
      <c r="T249"/>
      <c r="U249"/>
      <c r="V249"/>
      <c r="W249"/>
    </row>
    <row r="250" spans="1:23">
      <c r="A250" s="39"/>
      <c r="B250" s="47">
        <f>+'Ark1'!C3130</f>
        <v>2018</v>
      </c>
      <c r="C250" s="47">
        <f>+'Ark1'!M3130</f>
        <v>62</v>
      </c>
      <c r="D250" s="47">
        <f>+'Ark1'!Q3130</f>
        <v>226</v>
      </c>
      <c r="E250" s="64">
        <f>+'Ark1'!R3130</f>
        <v>1027</v>
      </c>
      <c r="F250" s="64">
        <f>+'Ark1'!S3130</f>
        <v>1027</v>
      </c>
      <c r="G250" s="99">
        <f>+'Ark1'!T3130</f>
        <v>10.902335456475585</v>
      </c>
      <c r="H250" s="99">
        <f>+'Ark1'!U3130</f>
        <v>9.7205667367405599</v>
      </c>
      <c r="I250" s="99">
        <f>+'Ark1'!Y3130</f>
        <v>121.0333982473223</v>
      </c>
      <c r="J250" s="99">
        <f>+'Ark1'!AA3130</f>
        <v>21.351176102824535</v>
      </c>
      <c r="K250" s="99">
        <f t="shared" si="8"/>
        <v>1.9521515846342306</v>
      </c>
      <c r="L250" s="64">
        <f t="shared" si="9"/>
        <v>4.5442477876106198</v>
      </c>
      <c r="M250" s="39"/>
      <c r="P250"/>
      <c r="Q250"/>
      <c r="R250"/>
      <c r="S250"/>
      <c r="T250"/>
      <c r="U250"/>
      <c r="V250"/>
      <c r="W250"/>
    </row>
    <row r="251" spans="1:23">
      <c r="A251" s="39"/>
      <c r="B251" s="47">
        <f>+'Ark1'!C3131</f>
        <v>2018</v>
      </c>
      <c r="C251" s="47">
        <f>+'Ark1'!M3131</f>
        <v>63</v>
      </c>
      <c r="D251" s="47">
        <f>+'Ark1'!Q3131</f>
        <v>203</v>
      </c>
      <c r="E251" s="64">
        <f>+'Ark1'!R3131</f>
        <v>881</v>
      </c>
      <c r="F251" s="64">
        <f>+'Ark1'!S3131</f>
        <v>881</v>
      </c>
      <c r="G251" s="99">
        <f>+'Ark1'!T3131</f>
        <v>9.3524416135881125</v>
      </c>
      <c r="H251" s="99">
        <f>+'Ark1'!U3131</f>
        <v>8.0344062234749813</v>
      </c>
      <c r="I251" s="99">
        <f>+'Ark1'!Y3131</f>
        <v>116.61702610669704</v>
      </c>
      <c r="J251" s="99">
        <f>+'Ark1'!AA3131</f>
        <v>21.080555850588805</v>
      </c>
      <c r="K251" s="99">
        <f t="shared" si="8"/>
        <v>1.8510639064555086</v>
      </c>
      <c r="L251" s="64">
        <f t="shared" si="9"/>
        <v>4.3399014778325125</v>
      </c>
      <c r="M251" s="39"/>
      <c r="P251"/>
      <c r="Q251"/>
      <c r="R251"/>
      <c r="S251"/>
      <c r="T251"/>
      <c r="U251"/>
      <c r="V251"/>
      <c r="W251"/>
    </row>
    <row r="252" spans="1:23">
      <c r="A252" s="39"/>
      <c r="B252" s="47">
        <f>+'Ark1'!C3132</f>
        <v>2018</v>
      </c>
      <c r="C252" s="47">
        <f>+'Ark1'!M3132</f>
        <v>64</v>
      </c>
      <c r="D252" s="47">
        <f>+'Ark1'!Q3132</f>
        <v>88</v>
      </c>
      <c r="E252" s="64">
        <f>+'Ark1'!R3132</f>
        <v>290</v>
      </c>
      <c r="F252" s="64">
        <f>+'Ark1'!S3132</f>
        <v>290</v>
      </c>
      <c r="G252" s="99">
        <f>+'Ark1'!T3132</f>
        <v>3.0785562632696393</v>
      </c>
      <c r="H252" s="99">
        <f>+'Ark1'!U3132</f>
        <v>2.6773977055948746</v>
      </c>
      <c r="I252" s="99">
        <f>+'Ark1'!Y3132</f>
        <v>118.05896551724142</v>
      </c>
      <c r="J252" s="99">
        <f>+'Ark1'!AA3132</f>
        <v>21.910131626609683</v>
      </c>
      <c r="K252" s="99">
        <f t="shared" si="8"/>
        <v>1.8446713362068972</v>
      </c>
      <c r="L252" s="64">
        <f t="shared" si="9"/>
        <v>3.2954545454545454</v>
      </c>
      <c r="M252" s="39"/>
      <c r="P252"/>
      <c r="Q252"/>
      <c r="R252"/>
      <c r="S252"/>
      <c r="T252"/>
      <c r="U252"/>
      <c r="V252"/>
      <c r="W252"/>
    </row>
    <row r="253" spans="1:23">
      <c r="A253" s="39"/>
      <c r="B253" s="47">
        <f>+'Ark1'!C3133</f>
        <v>2018</v>
      </c>
      <c r="C253" s="47">
        <f>+'Ark1'!M3133</f>
        <v>65</v>
      </c>
      <c r="D253" s="47">
        <f>+'Ark1'!Q3133</f>
        <v>48</v>
      </c>
      <c r="E253" s="64">
        <f>+'Ark1'!R3133</f>
        <v>214</v>
      </c>
      <c r="F253" s="64">
        <f>+'Ark1'!S3133</f>
        <v>214</v>
      </c>
      <c r="G253" s="99">
        <f>+'Ark1'!T3133</f>
        <v>2.27176220806794</v>
      </c>
      <c r="H253" s="99">
        <f>+'Ark1'!U3133</f>
        <v>2.0373563025133836</v>
      </c>
      <c r="I253" s="99">
        <f>+'Ark1'!Y3133</f>
        <v>121.74112149532699</v>
      </c>
      <c r="J253" s="99">
        <f>+'Ark1'!AA3133</f>
        <v>20.355496873028471</v>
      </c>
      <c r="K253" s="99">
        <f t="shared" si="8"/>
        <v>1.8729403306973385</v>
      </c>
      <c r="L253" s="64">
        <f t="shared" si="9"/>
        <v>4.458333333333333</v>
      </c>
      <c r="M253" s="39"/>
      <c r="P253"/>
      <c r="Q253"/>
      <c r="R253"/>
      <c r="S253"/>
      <c r="T253"/>
      <c r="U253"/>
      <c r="V253"/>
      <c r="W253"/>
    </row>
    <row r="254" spans="1:23">
      <c r="A254" s="39"/>
      <c r="B254" s="47">
        <f>+'Ark1'!C3134</f>
        <v>2018</v>
      </c>
      <c r="C254" s="47">
        <f>+'Ark1'!M3134</f>
        <v>66</v>
      </c>
      <c r="D254" s="47">
        <f>+'Ark1'!Q3134</f>
        <v>0</v>
      </c>
      <c r="E254" s="64">
        <f>+'Ark1'!R3134</f>
        <v>0</v>
      </c>
      <c r="F254" s="64">
        <f>+'Ark1'!S3134</f>
        <v>0</v>
      </c>
      <c r="G254" s="99">
        <f>+'Ark1'!T3134</f>
        <v>0</v>
      </c>
      <c r="H254" s="99">
        <f>+'Ark1'!U3134</f>
        <v>0</v>
      </c>
      <c r="I254" s="99">
        <f>+'Ark1'!Y3134</f>
        <v>0</v>
      </c>
      <c r="J254" s="99">
        <f>+'Ark1'!AA3134</f>
        <v>0</v>
      </c>
      <c r="K254" s="99">
        <f t="shared" si="8"/>
        <v>0</v>
      </c>
      <c r="L254" s="64" t="e">
        <f t="shared" si="9"/>
        <v>#DIV/0!</v>
      </c>
      <c r="M254" s="39"/>
      <c r="P254"/>
      <c r="Q254"/>
      <c r="R254"/>
      <c r="S254"/>
      <c r="T254"/>
      <c r="U254"/>
      <c r="V254"/>
      <c r="W254"/>
    </row>
    <row r="255" spans="1:23">
      <c r="A255" s="39"/>
      <c r="B255" s="47">
        <f>+'Ark1'!C3135</f>
        <v>2018</v>
      </c>
      <c r="C255" s="47">
        <f>+'Ark1'!M3135</f>
        <v>67</v>
      </c>
      <c r="D255" s="47">
        <f>+'Ark1'!Q3135</f>
        <v>0</v>
      </c>
      <c r="E255" s="64">
        <f>+'Ark1'!R3135</f>
        <v>0</v>
      </c>
      <c r="F255" s="64">
        <f>+'Ark1'!S3135</f>
        <v>0</v>
      </c>
      <c r="G255" s="99">
        <f>+'Ark1'!T3135</f>
        <v>0</v>
      </c>
      <c r="H255" s="99">
        <f>+'Ark1'!U3135</f>
        <v>0</v>
      </c>
      <c r="I255" s="99">
        <f>+'Ark1'!Y3135</f>
        <v>0</v>
      </c>
      <c r="J255" s="99">
        <f>+'Ark1'!AA3135</f>
        <v>0</v>
      </c>
      <c r="K255" s="99">
        <f t="shared" si="8"/>
        <v>0</v>
      </c>
      <c r="L255" s="64" t="e">
        <f t="shared" si="9"/>
        <v>#DIV/0!</v>
      </c>
      <c r="M255" s="39"/>
      <c r="P255"/>
      <c r="Q255"/>
      <c r="R255"/>
      <c r="S255"/>
      <c r="T255"/>
      <c r="U255"/>
      <c r="V255"/>
      <c r="W255"/>
    </row>
    <row r="256" spans="1:23">
      <c r="A256" s="39"/>
      <c r="B256" s="47">
        <f>+'Ark1'!C3136</f>
        <v>2018</v>
      </c>
      <c r="C256" s="47">
        <f>+'Ark1'!M3136</f>
        <v>68</v>
      </c>
      <c r="D256" s="47">
        <f>+'Ark1'!Q3136</f>
        <v>0</v>
      </c>
      <c r="E256" s="64">
        <f>+'Ark1'!R3136</f>
        <v>0</v>
      </c>
      <c r="F256" s="64">
        <f>+'Ark1'!S3136</f>
        <v>0</v>
      </c>
      <c r="G256" s="99">
        <f>+'Ark1'!T3136</f>
        <v>0</v>
      </c>
      <c r="H256" s="99">
        <f>+'Ark1'!U3136</f>
        <v>0</v>
      </c>
      <c r="I256" s="99">
        <f>+'Ark1'!Y3136</f>
        <v>0</v>
      </c>
      <c r="J256" s="99">
        <f>+'Ark1'!AA3136</f>
        <v>0</v>
      </c>
      <c r="K256" s="99">
        <f t="shared" si="8"/>
        <v>0</v>
      </c>
      <c r="L256" s="64" t="e">
        <f t="shared" si="9"/>
        <v>#DIV/0!</v>
      </c>
      <c r="M256" s="39"/>
      <c r="P256"/>
      <c r="Q256"/>
      <c r="R256"/>
      <c r="S256"/>
      <c r="T256"/>
      <c r="U256"/>
      <c r="V256"/>
      <c r="W256"/>
    </row>
    <row r="257" spans="1:23">
      <c r="A257" s="39"/>
      <c r="B257">
        <f>+'Ark1'!C3137</f>
        <v>2017</v>
      </c>
      <c r="C257">
        <f>+'Ark1'!M3137</f>
        <v>0</v>
      </c>
      <c r="D257">
        <f>+'Ark1'!Q3137</f>
        <v>25</v>
      </c>
      <c r="E257" s="9">
        <f>+'Ark1'!R3137</f>
        <v>37</v>
      </c>
      <c r="F257" s="9">
        <f>+'Ark1'!S3137</f>
        <v>0</v>
      </c>
      <c r="G257" s="94">
        <f>+'Ark1'!T3137</f>
        <v>0.43580683156654881</v>
      </c>
      <c r="H257" s="94">
        <f>+'Ark1'!U3137</f>
        <v>0</v>
      </c>
      <c r="I257" s="94">
        <f>+'Ark1'!Y3137</f>
        <v>0</v>
      </c>
      <c r="J257" s="94">
        <f>+'Ark1'!AA3137</f>
        <v>0</v>
      </c>
      <c r="K257" s="94" t="e">
        <f t="shared" si="8"/>
        <v>#DIV/0!</v>
      </c>
      <c r="L257" s="9">
        <f t="shared" si="9"/>
        <v>1.48</v>
      </c>
      <c r="M257" s="39"/>
      <c r="P257"/>
      <c r="Q257"/>
      <c r="R257"/>
      <c r="S257"/>
      <c r="T257"/>
      <c r="U257"/>
      <c r="V257"/>
      <c r="W257"/>
    </row>
    <row r="258" spans="1:23">
      <c r="A258" s="39"/>
      <c r="B258">
        <f>+'Ark1'!C3138</f>
        <v>2017</v>
      </c>
      <c r="C258">
        <f>+'Ark1'!M3138</f>
        <v>35</v>
      </c>
      <c r="D258">
        <f>+'Ark1'!Q3138</f>
        <v>1</v>
      </c>
      <c r="E258" s="9">
        <f>+'Ark1'!R3138</f>
        <v>1</v>
      </c>
      <c r="F258" s="9">
        <f>+'Ark1'!S3138</f>
        <v>1</v>
      </c>
      <c r="G258" s="94">
        <f>+'Ark1'!T3138</f>
        <v>1.1778563015312127E-2</v>
      </c>
      <c r="H258" s="94">
        <f>+'Ark1'!U3138</f>
        <v>1.946037943396442E-2</v>
      </c>
      <c r="I258" s="94">
        <f>+'Ark1'!Y3138</f>
        <v>228.5</v>
      </c>
      <c r="J258" s="94">
        <f>+'Ark1'!AA3138</f>
        <v>0</v>
      </c>
      <c r="K258" s="94">
        <f t="shared" si="8"/>
        <v>6.5285714285714285</v>
      </c>
      <c r="L258" s="9">
        <f t="shared" si="9"/>
        <v>1</v>
      </c>
      <c r="M258" s="39"/>
      <c r="P258"/>
      <c r="Q258"/>
      <c r="R258"/>
      <c r="S258"/>
      <c r="T258"/>
      <c r="U258"/>
      <c r="V258"/>
      <c r="W258"/>
    </row>
    <row r="259" spans="1:23">
      <c r="A259" s="39"/>
      <c r="B259">
        <f>+'Ark1'!C3139</f>
        <v>2017</v>
      </c>
      <c r="C259">
        <f>+'Ark1'!M3139</f>
        <v>36</v>
      </c>
      <c r="D259">
        <f>+'Ark1'!Q3139</f>
        <v>2</v>
      </c>
      <c r="E259" s="9">
        <f>+'Ark1'!R3139</f>
        <v>2</v>
      </c>
      <c r="F259" s="9">
        <f>+'Ark1'!S3139</f>
        <v>2</v>
      </c>
      <c r="G259" s="94">
        <f>+'Ark1'!T3139</f>
        <v>2.3557126030624254E-2</v>
      </c>
      <c r="H259" s="94">
        <f>+'Ark1'!U3139</f>
        <v>3.3419049846335397E-2</v>
      </c>
      <c r="I259" s="94">
        <f>+'Ark1'!Y3139</f>
        <v>196.2</v>
      </c>
      <c r="J259" s="94">
        <f>+'Ark1'!AA3139</f>
        <v>10.800000000000306</v>
      </c>
      <c r="K259" s="94">
        <f t="shared" si="8"/>
        <v>5.4499999999999993</v>
      </c>
      <c r="L259" s="9">
        <f t="shared" si="9"/>
        <v>1</v>
      </c>
      <c r="M259" s="39"/>
      <c r="P259"/>
      <c r="Q259"/>
      <c r="R259"/>
      <c r="S259"/>
      <c r="T259"/>
      <c r="U259"/>
      <c r="V259"/>
      <c r="W259"/>
    </row>
    <row r="260" spans="1:23">
      <c r="A260" s="39"/>
      <c r="B260">
        <f>+'Ark1'!C3140</f>
        <v>2017</v>
      </c>
      <c r="C260">
        <f>+'Ark1'!M3140</f>
        <v>37</v>
      </c>
      <c r="D260">
        <f>+'Ark1'!Q3140</f>
        <v>0</v>
      </c>
      <c r="E260" s="9">
        <f>+'Ark1'!R3140</f>
        <v>0</v>
      </c>
      <c r="F260" s="9">
        <f>+'Ark1'!S3140</f>
        <v>0</v>
      </c>
      <c r="G260" s="94">
        <f>+'Ark1'!T3140</f>
        <v>0</v>
      </c>
      <c r="H260" s="94">
        <f>+'Ark1'!U3140</f>
        <v>0</v>
      </c>
      <c r="I260" s="94">
        <f>+'Ark1'!Y3140</f>
        <v>0</v>
      </c>
      <c r="J260" s="94">
        <f>+'Ark1'!AA3140</f>
        <v>0</v>
      </c>
      <c r="K260" s="94">
        <f t="shared" si="8"/>
        <v>0</v>
      </c>
      <c r="L260" s="9" t="e">
        <f t="shared" si="9"/>
        <v>#DIV/0!</v>
      </c>
      <c r="M260" s="39"/>
      <c r="P260"/>
      <c r="Q260"/>
      <c r="R260"/>
      <c r="S260"/>
      <c r="T260"/>
      <c r="U260"/>
      <c r="V260"/>
      <c r="W260"/>
    </row>
    <row r="261" spans="1:23">
      <c r="A261" s="39"/>
      <c r="B261">
        <f>+'Ark1'!C3141</f>
        <v>2017</v>
      </c>
      <c r="C261">
        <f>+'Ark1'!M3141</f>
        <v>38</v>
      </c>
      <c r="D261">
        <f>+'Ark1'!Q3141</f>
        <v>1</v>
      </c>
      <c r="E261" s="9">
        <f>+'Ark1'!R3141</f>
        <v>1</v>
      </c>
      <c r="F261" s="9">
        <f>+'Ark1'!S3141</f>
        <v>1</v>
      </c>
      <c r="G261" s="94">
        <f>+'Ark1'!T3141</f>
        <v>1.1778563015312127E-2</v>
      </c>
      <c r="H261" s="94">
        <f>+'Ark1'!U3141</f>
        <v>1.7092770907644023E-2</v>
      </c>
      <c r="I261" s="94">
        <f>+'Ark1'!Y3141</f>
        <v>200.70000000000005</v>
      </c>
      <c r="J261" s="94">
        <f>+'Ark1'!AA3141</f>
        <v>0</v>
      </c>
      <c r="K261" s="94">
        <f t="shared" si="8"/>
        <v>5.2815789473684225</v>
      </c>
      <c r="L261" s="9">
        <f t="shared" si="9"/>
        <v>1</v>
      </c>
      <c r="M261" s="39"/>
      <c r="P261"/>
      <c r="Q261"/>
      <c r="R261"/>
      <c r="S261"/>
      <c r="T261"/>
      <c r="U261"/>
      <c r="V261"/>
      <c r="W261"/>
    </row>
    <row r="262" spans="1:23">
      <c r="A262" s="39"/>
      <c r="B262">
        <f>+'Ark1'!C3142</f>
        <v>2017</v>
      </c>
      <c r="C262">
        <f>+'Ark1'!M3142</f>
        <v>39</v>
      </c>
      <c r="D262">
        <f>+'Ark1'!Q3142</f>
        <v>2</v>
      </c>
      <c r="E262" s="9">
        <f>+'Ark1'!R3142</f>
        <v>2</v>
      </c>
      <c r="F262" s="9">
        <f>+'Ark1'!S3142</f>
        <v>2</v>
      </c>
      <c r="G262" s="94">
        <f>+'Ark1'!T3142</f>
        <v>2.3557126030624254E-2</v>
      </c>
      <c r="H262" s="94">
        <f>+'Ark1'!U3142</f>
        <v>3.2703657341979595E-2</v>
      </c>
      <c r="I262" s="94">
        <f>+'Ark1'!Y3142</f>
        <v>192</v>
      </c>
      <c r="J262" s="94">
        <f>+'Ark1'!AA3142</f>
        <v>13.800000000000097</v>
      </c>
      <c r="K262" s="94">
        <f t="shared" si="8"/>
        <v>4.9230769230769234</v>
      </c>
      <c r="L262" s="9">
        <f t="shared" si="9"/>
        <v>1</v>
      </c>
      <c r="M262" s="39"/>
      <c r="P262"/>
      <c r="Q262"/>
      <c r="R262"/>
      <c r="S262"/>
      <c r="T262"/>
      <c r="U262"/>
      <c r="V262"/>
      <c r="W262"/>
    </row>
    <row r="263" spans="1:23">
      <c r="A263" s="39"/>
      <c r="B263">
        <f>+'Ark1'!C3143</f>
        <v>2017</v>
      </c>
      <c r="C263">
        <f>+'Ark1'!M3143</f>
        <v>40</v>
      </c>
      <c r="D263">
        <f>+'Ark1'!Q3143</f>
        <v>0</v>
      </c>
      <c r="E263" s="9">
        <f>+'Ark1'!R3143</f>
        <v>0</v>
      </c>
      <c r="F263" s="9">
        <f>+'Ark1'!S3143</f>
        <v>0</v>
      </c>
      <c r="G263" s="94">
        <f>+'Ark1'!T3143</f>
        <v>0</v>
      </c>
      <c r="H263" s="94">
        <f>+'Ark1'!U3143</f>
        <v>0</v>
      </c>
      <c r="I263" s="94">
        <f>+'Ark1'!Y3143</f>
        <v>0</v>
      </c>
      <c r="J263" s="94">
        <f>+'Ark1'!AA3143</f>
        <v>0</v>
      </c>
      <c r="K263" s="94">
        <f t="shared" si="8"/>
        <v>0</v>
      </c>
      <c r="L263" s="9" t="e">
        <f t="shared" si="9"/>
        <v>#DIV/0!</v>
      </c>
      <c r="M263" s="39"/>
      <c r="P263"/>
      <c r="Q263"/>
      <c r="R263"/>
      <c r="S263"/>
      <c r="T263"/>
      <c r="U263"/>
      <c r="V263"/>
      <c r="W263"/>
    </row>
    <row r="264" spans="1:23">
      <c r="A264" s="39"/>
      <c r="B264">
        <f>+'Ark1'!C3144</f>
        <v>2017</v>
      </c>
      <c r="C264">
        <f>+'Ark1'!M3144</f>
        <v>41</v>
      </c>
      <c r="D264">
        <f>+'Ark1'!Q3144</f>
        <v>1</v>
      </c>
      <c r="E264" s="9">
        <f>+'Ark1'!R3144</f>
        <v>1</v>
      </c>
      <c r="F264" s="9">
        <f>+'Ark1'!S3144</f>
        <v>1</v>
      </c>
      <c r="G264" s="94">
        <f>+'Ark1'!T3144</f>
        <v>1.1778563015312127E-2</v>
      </c>
      <c r="H264" s="94">
        <f>+'Ark1'!U3144</f>
        <v>1.7314201920897002E-2</v>
      </c>
      <c r="I264" s="94">
        <f>+'Ark1'!Y3144</f>
        <v>203.3</v>
      </c>
      <c r="J264" s="94">
        <f>+'Ark1'!AA3144</f>
        <v>0</v>
      </c>
      <c r="K264" s="94">
        <f t="shared" si="8"/>
        <v>4.9585365853658541</v>
      </c>
      <c r="L264" s="9">
        <f t="shared" si="9"/>
        <v>1</v>
      </c>
      <c r="M264" s="39"/>
      <c r="P264"/>
      <c r="Q264"/>
      <c r="R264"/>
      <c r="S264"/>
      <c r="T264"/>
      <c r="U264"/>
      <c r="V264"/>
      <c r="W264"/>
    </row>
    <row r="265" spans="1:23">
      <c r="A265" s="39"/>
      <c r="B265">
        <f>+'Ark1'!C3145</f>
        <v>2017</v>
      </c>
      <c r="C265">
        <f>+'Ark1'!M3145</f>
        <v>42</v>
      </c>
      <c r="D265">
        <f>+'Ark1'!Q3145</f>
        <v>5</v>
      </c>
      <c r="E265" s="9">
        <f>+'Ark1'!R3145</f>
        <v>5</v>
      </c>
      <c r="F265" s="9">
        <f>+'Ark1'!S3145</f>
        <v>5</v>
      </c>
      <c r="G265" s="94">
        <f>+'Ark1'!T3145</f>
        <v>5.8892815076560641E-2</v>
      </c>
      <c r="H265" s="94">
        <f>+'Ark1'!U3145</f>
        <v>7.601897016523694E-2</v>
      </c>
      <c r="I265" s="94">
        <f>+'Ark1'!Y3145</f>
        <v>178.52</v>
      </c>
      <c r="J265" s="94">
        <f>+'Ark1'!AA3145</f>
        <v>7.8898415700189108</v>
      </c>
      <c r="K265" s="94">
        <f t="shared" si="8"/>
        <v>4.2504761904761903</v>
      </c>
      <c r="L265" s="9">
        <f t="shared" si="9"/>
        <v>1</v>
      </c>
      <c r="M265" s="39"/>
      <c r="P265"/>
      <c r="Q265"/>
      <c r="R265"/>
      <c r="S265"/>
      <c r="T265"/>
      <c r="U265"/>
      <c r="V265"/>
      <c r="W265"/>
    </row>
    <row r="266" spans="1:23">
      <c r="A266" s="39"/>
      <c r="B266">
        <f>+'Ark1'!C3146</f>
        <v>2017</v>
      </c>
      <c r="C266">
        <f>+'Ark1'!M3146</f>
        <v>43</v>
      </c>
      <c r="D266">
        <f>+'Ark1'!Q3146</f>
        <v>7</v>
      </c>
      <c r="E266" s="9">
        <f>+'Ark1'!R3146</f>
        <v>7</v>
      </c>
      <c r="F266" s="9">
        <f>+'Ark1'!S3146</f>
        <v>7</v>
      </c>
      <c r="G266" s="94">
        <f>+'Ark1'!T3146</f>
        <v>8.2449941107184899E-2</v>
      </c>
      <c r="H266" s="94">
        <f>+'Ark1'!U3146</f>
        <v>0.11489714614600176</v>
      </c>
      <c r="I266" s="94">
        <f>+'Ark1'!Y3146</f>
        <v>192.72857142857151</v>
      </c>
      <c r="J266" s="94">
        <f>+'Ark1'!AA3146</f>
        <v>29.867694649461399</v>
      </c>
      <c r="K266" s="94">
        <f t="shared" si="8"/>
        <v>4.4820598006644534</v>
      </c>
      <c r="L266" s="9">
        <f t="shared" si="9"/>
        <v>1</v>
      </c>
      <c r="M266" s="39"/>
      <c r="P266"/>
      <c r="Q266"/>
      <c r="R266"/>
      <c r="S266"/>
      <c r="T266"/>
      <c r="U266"/>
      <c r="V266"/>
      <c r="W266"/>
    </row>
    <row r="267" spans="1:23">
      <c r="A267" s="39"/>
      <c r="B267">
        <f>+'Ark1'!C3147</f>
        <v>2017</v>
      </c>
      <c r="C267">
        <f>+'Ark1'!M3147</f>
        <v>44</v>
      </c>
      <c r="D267">
        <f>+'Ark1'!Q3147</f>
        <v>6</v>
      </c>
      <c r="E267" s="9">
        <f>+'Ark1'!R3147</f>
        <v>7</v>
      </c>
      <c r="F267" s="9">
        <f>+'Ark1'!S3147</f>
        <v>7</v>
      </c>
      <c r="G267" s="94">
        <f>+'Ark1'!T3147</f>
        <v>8.2449941107184899E-2</v>
      </c>
      <c r="H267" s="94">
        <f>+'Ark1'!U3147</f>
        <v>0.11462461566815188</v>
      </c>
      <c r="I267" s="94">
        <f>+'Ark1'!Y3147</f>
        <v>192.2714285714286</v>
      </c>
      <c r="J267" s="94">
        <f>+'Ark1'!AA3147</f>
        <v>26.117903781873128</v>
      </c>
      <c r="K267" s="94">
        <f t="shared" si="8"/>
        <v>4.3698051948051955</v>
      </c>
      <c r="L267" s="9">
        <f t="shared" si="9"/>
        <v>1.1666666666666667</v>
      </c>
      <c r="M267" s="39"/>
      <c r="P267"/>
      <c r="Q267"/>
      <c r="R267"/>
      <c r="S267"/>
      <c r="T267"/>
      <c r="U267"/>
      <c r="V267"/>
      <c r="W267"/>
    </row>
    <row r="268" spans="1:23">
      <c r="A268" s="39"/>
      <c r="B268">
        <f>+'Ark1'!C3148</f>
        <v>2017</v>
      </c>
      <c r="C268">
        <f>+'Ark1'!M3148</f>
        <v>45</v>
      </c>
      <c r="D268">
        <f>+'Ark1'!Q3148</f>
        <v>13</v>
      </c>
      <c r="E268" s="9">
        <f>+'Ark1'!R3148</f>
        <v>14</v>
      </c>
      <c r="F268" s="9">
        <f>+'Ark1'!S3148</f>
        <v>14</v>
      </c>
      <c r="G268" s="94">
        <f>+'Ark1'!T3148</f>
        <v>0.1648998822143698</v>
      </c>
      <c r="H268" s="94">
        <f>+'Ark1'!U3148</f>
        <v>0.23935840874904599</v>
      </c>
      <c r="I268" s="94">
        <f>+'Ark1'!Y3148</f>
        <v>200.75</v>
      </c>
      <c r="J268" s="94">
        <f>+'Ark1'!AA3148</f>
        <v>24.248055886724568</v>
      </c>
      <c r="K268" s="94">
        <f t="shared" si="8"/>
        <v>4.4611111111111112</v>
      </c>
      <c r="L268" s="9">
        <f t="shared" si="9"/>
        <v>1.0769230769230769</v>
      </c>
      <c r="M268" s="39"/>
      <c r="P268"/>
      <c r="Q268"/>
      <c r="R268"/>
      <c r="S268"/>
      <c r="T268"/>
      <c r="U268"/>
      <c r="V268"/>
      <c r="W268"/>
    </row>
    <row r="269" spans="1:23">
      <c r="A269" s="39"/>
      <c r="B269">
        <f>+'Ark1'!C3149</f>
        <v>2017</v>
      </c>
      <c r="C269">
        <f>+'Ark1'!M3149</f>
        <v>46</v>
      </c>
      <c r="D269">
        <f>+'Ark1'!Q3149</f>
        <v>17</v>
      </c>
      <c r="E269" s="9">
        <f>+'Ark1'!R3149</f>
        <v>20</v>
      </c>
      <c r="F269" s="9">
        <f>+'Ark1'!S3149</f>
        <v>20</v>
      </c>
      <c r="G269" s="94">
        <f>+'Ark1'!T3149</f>
        <v>0.23557126030624256</v>
      </c>
      <c r="H269" s="94">
        <f>+'Ark1'!U3149</f>
        <v>0.3266277777030212</v>
      </c>
      <c r="I269" s="94">
        <f>+'Ark1'!Y3149</f>
        <v>191.76</v>
      </c>
      <c r="J269" s="94">
        <f>+'Ark1'!AA3149</f>
        <v>24.386930926215474</v>
      </c>
      <c r="K269" s="94">
        <f t="shared" si="8"/>
        <v>4.1686956521739127</v>
      </c>
      <c r="L269" s="9">
        <f t="shared" si="9"/>
        <v>1.1764705882352942</v>
      </c>
      <c r="M269" s="39"/>
      <c r="P269"/>
      <c r="Q269"/>
      <c r="R269"/>
      <c r="S269"/>
      <c r="T269"/>
      <c r="U269"/>
      <c r="V269"/>
      <c r="W269"/>
    </row>
    <row r="270" spans="1:23">
      <c r="A270" s="39"/>
      <c r="B270">
        <f>+'Ark1'!C3150</f>
        <v>2017</v>
      </c>
      <c r="C270">
        <f>+'Ark1'!M3150</f>
        <v>47</v>
      </c>
      <c r="D270">
        <f>+'Ark1'!Q3150</f>
        <v>11</v>
      </c>
      <c r="E270" s="9">
        <f>+'Ark1'!R3150</f>
        <v>12</v>
      </c>
      <c r="F270" s="9">
        <f>+'Ark1'!S3150</f>
        <v>12</v>
      </c>
      <c r="G270" s="94">
        <f>+'Ark1'!T3150</f>
        <v>0.14134275618374559</v>
      </c>
      <c r="H270" s="94">
        <f>+'Ark1'!U3150</f>
        <v>0.20296707337866088</v>
      </c>
      <c r="I270" s="94">
        <f>+'Ark1'!Y3150</f>
        <v>198.6</v>
      </c>
      <c r="J270" s="94">
        <f>+'Ark1'!AA3150</f>
        <v>29.303725587940672</v>
      </c>
      <c r="K270" s="94">
        <f t="shared" si="8"/>
        <v>4.225531914893617</v>
      </c>
      <c r="L270" s="9">
        <f t="shared" si="9"/>
        <v>1.0909090909090908</v>
      </c>
      <c r="M270" s="39"/>
      <c r="P270"/>
      <c r="Q270"/>
      <c r="R270"/>
      <c r="S270"/>
      <c r="T270"/>
      <c r="U270"/>
      <c r="V270"/>
      <c r="W270"/>
    </row>
    <row r="271" spans="1:23">
      <c r="A271" s="39"/>
      <c r="B271">
        <f>+'Ark1'!C3151</f>
        <v>2017</v>
      </c>
      <c r="C271">
        <f>+'Ark1'!M3151</f>
        <v>48</v>
      </c>
      <c r="D271">
        <f>+'Ark1'!Q3151</f>
        <v>35</v>
      </c>
      <c r="E271" s="9">
        <f>+'Ark1'!R3151</f>
        <v>42</v>
      </c>
      <c r="F271" s="9">
        <f>+'Ark1'!S3151</f>
        <v>42</v>
      </c>
      <c r="G271" s="94">
        <f>+'Ark1'!T3151</f>
        <v>0.4946996466431095</v>
      </c>
      <c r="H271" s="94">
        <f>+'Ark1'!U3151</f>
        <v>0.66500843226331652</v>
      </c>
      <c r="I271" s="94">
        <f>+'Ark1'!Y3151</f>
        <v>185.91428571428577</v>
      </c>
      <c r="J271" s="94">
        <f>+'Ark1'!AA3151</f>
        <v>24.184445723770139</v>
      </c>
      <c r="K271" s="94">
        <f t="shared" si="8"/>
        <v>3.8732142857142868</v>
      </c>
      <c r="L271" s="9">
        <f t="shared" si="9"/>
        <v>1.2</v>
      </c>
      <c r="M271" s="39"/>
      <c r="P271"/>
      <c r="Q271"/>
      <c r="R271"/>
      <c r="S271"/>
      <c r="T271"/>
      <c r="U271"/>
      <c r="V271"/>
      <c r="W271"/>
    </row>
    <row r="272" spans="1:23">
      <c r="A272" s="39"/>
      <c r="B272">
        <f>+'Ark1'!C3152</f>
        <v>2017</v>
      </c>
      <c r="C272">
        <f>+'Ark1'!M3152</f>
        <v>49</v>
      </c>
      <c r="D272">
        <f>+'Ark1'!Q3152</f>
        <v>35</v>
      </c>
      <c r="E272" s="9">
        <f>+'Ark1'!R3152</f>
        <v>46</v>
      </c>
      <c r="F272" s="9">
        <f>+'Ark1'!S3152</f>
        <v>46</v>
      </c>
      <c r="G272" s="94">
        <f>+'Ark1'!T3152</f>
        <v>0.54181389870435803</v>
      </c>
      <c r="H272" s="94">
        <f>+'Ark1'!U3152</f>
        <v>0.68948507580520402</v>
      </c>
      <c r="I272" s="94">
        <f>+'Ark1'!Y3152</f>
        <v>175.99565217391299</v>
      </c>
      <c r="J272" s="94">
        <f>+'Ark1'!AA3152</f>
        <v>22.472349739970589</v>
      </c>
      <c r="K272" s="94">
        <f t="shared" si="8"/>
        <v>3.5917480035492448</v>
      </c>
      <c r="L272" s="9">
        <f t="shared" si="9"/>
        <v>1.3142857142857143</v>
      </c>
      <c r="M272" s="39"/>
      <c r="P272"/>
      <c r="Q272"/>
      <c r="R272"/>
      <c r="S272"/>
      <c r="T272"/>
      <c r="U272"/>
      <c r="V272"/>
      <c r="W272"/>
    </row>
    <row r="273" spans="1:23">
      <c r="A273" s="39"/>
      <c r="B273">
        <f>+'Ark1'!C3153</f>
        <v>2017</v>
      </c>
      <c r="C273">
        <f>+'Ark1'!M3153</f>
        <v>50</v>
      </c>
      <c r="D273">
        <f>+'Ark1'!Q3153</f>
        <v>38</v>
      </c>
      <c r="E273" s="9">
        <f>+'Ark1'!R3153</f>
        <v>49</v>
      </c>
      <c r="F273" s="9">
        <f>+'Ark1'!S3153</f>
        <v>49</v>
      </c>
      <c r="G273" s="94">
        <f>+'Ark1'!T3153</f>
        <v>0.57714958775029457</v>
      </c>
      <c r="H273" s="94">
        <f>+'Ark1'!U3153</f>
        <v>0.73475920143800688</v>
      </c>
      <c r="I273" s="94">
        <f>+'Ark1'!Y3153</f>
        <v>176.06938775510201</v>
      </c>
      <c r="J273" s="94">
        <f>+'Ark1'!AA3153</f>
        <v>29.318324729276007</v>
      </c>
      <c r="K273" s="94">
        <f t="shared" si="8"/>
        <v>3.5213877551020403</v>
      </c>
      <c r="L273" s="9">
        <f t="shared" si="9"/>
        <v>1.2894736842105263</v>
      </c>
      <c r="M273" s="39"/>
      <c r="P273"/>
      <c r="Q273"/>
      <c r="R273"/>
      <c r="S273"/>
      <c r="T273"/>
      <c r="U273"/>
      <c r="V273"/>
      <c r="W273"/>
    </row>
    <row r="274" spans="1:23">
      <c r="A274" s="39"/>
      <c r="B274">
        <f>+'Ark1'!C3154</f>
        <v>2017</v>
      </c>
      <c r="C274">
        <f>+'Ark1'!M3154</f>
        <v>51</v>
      </c>
      <c r="D274">
        <f>+'Ark1'!Q3154</f>
        <v>67</v>
      </c>
      <c r="E274" s="9">
        <f>+'Ark1'!R3154</f>
        <v>111</v>
      </c>
      <c r="F274" s="9">
        <f>+'Ark1'!S3154</f>
        <v>111</v>
      </c>
      <c r="G274" s="94">
        <f>+'Ark1'!T3154</f>
        <v>1.3074204946996471</v>
      </c>
      <c r="H274" s="94">
        <f>+'Ark1'!U3154</f>
        <v>1.5687365299682188</v>
      </c>
      <c r="I274" s="94">
        <f>+'Ark1'!Y3154</f>
        <v>165.9441441441441</v>
      </c>
      <c r="J274" s="94">
        <f>+'Ark1'!AA3154</f>
        <v>22.365480499224734</v>
      </c>
      <c r="K274" s="94">
        <f t="shared" si="8"/>
        <v>3.2538067479243944</v>
      </c>
      <c r="L274" s="9">
        <f t="shared" si="9"/>
        <v>1.6567164179104477</v>
      </c>
      <c r="M274" s="39"/>
      <c r="P274"/>
      <c r="Q274"/>
      <c r="R274"/>
      <c r="S274"/>
      <c r="T274"/>
      <c r="U274"/>
      <c r="V274"/>
      <c r="W274"/>
    </row>
    <row r="275" spans="1:23">
      <c r="A275" s="39"/>
      <c r="B275">
        <f>+'Ark1'!C3155</f>
        <v>2017</v>
      </c>
      <c r="C275">
        <f>+'Ark1'!M3155</f>
        <v>52</v>
      </c>
      <c r="D275">
        <f>+'Ark1'!Q3155</f>
        <v>96</v>
      </c>
      <c r="E275" s="9">
        <f>+'Ark1'!R3155</f>
        <v>161</v>
      </c>
      <c r="F275" s="9">
        <f>+'Ark1'!S3155</f>
        <v>161</v>
      </c>
      <c r="G275" s="94">
        <f>+'Ark1'!T3155</f>
        <v>1.8963486454652527</v>
      </c>
      <c r="H275" s="94">
        <f>+'Ark1'!U3155</f>
        <v>2.2821446717821776</v>
      </c>
      <c r="I275" s="94">
        <f>+'Ark1'!Y3155</f>
        <v>166.4378881987578</v>
      </c>
      <c r="J275" s="94">
        <f>+'Ark1'!AA3155</f>
        <v>24.75466439289545</v>
      </c>
      <c r="K275" s="94">
        <f t="shared" si="8"/>
        <v>3.2007286192068807</v>
      </c>
      <c r="L275" s="9">
        <f t="shared" si="9"/>
        <v>1.6770833333333333</v>
      </c>
      <c r="M275" s="39"/>
      <c r="P275"/>
      <c r="Q275"/>
      <c r="R275"/>
      <c r="S275"/>
      <c r="T275"/>
      <c r="U275"/>
      <c r="V275"/>
      <c r="W275"/>
    </row>
    <row r="276" spans="1:23">
      <c r="A276" s="39"/>
      <c r="B276">
        <f>+'Ark1'!C3156</f>
        <v>2017</v>
      </c>
      <c r="C276">
        <f>+'Ark1'!M3156</f>
        <v>53</v>
      </c>
      <c r="D276">
        <f>+'Ark1'!Q3156</f>
        <v>79</v>
      </c>
      <c r="E276" s="9">
        <f>+'Ark1'!R3156</f>
        <v>113</v>
      </c>
      <c r="F276" s="9">
        <f>+'Ark1'!S3156</f>
        <v>113</v>
      </c>
      <c r="G276" s="94">
        <f>+'Ark1'!T3156</f>
        <v>1.3309776207302704</v>
      </c>
      <c r="H276" s="94">
        <f>+'Ark1'!U3156</f>
        <v>1.609411703787305</v>
      </c>
      <c r="I276" s="94">
        <f>+'Ark1'!Y3156</f>
        <v>167.2336283185841</v>
      </c>
      <c r="J276" s="94">
        <f>+'Ark1'!AA3156</f>
        <v>27.885288444161088</v>
      </c>
      <c r="K276" s="94">
        <f t="shared" si="8"/>
        <v>3.155351477709134</v>
      </c>
      <c r="L276" s="9">
        <f t="shared" si="9"/>
        <v>1.4303797468354431</v>
      </c>
      <c r="M276" s="39"/>
      <c r="P276"/>
      <c r="Q276"/>
      <c r="R276"/>
      <c r="S276"/>
      <c r="T276"/>
      <c r="U276"/>
      <c r="V276"/>
      <c r="W276"/>
    </row>
    <row r="277" spans="1:23">
      <c r="A277" s="39"/>
      <c r="B277">
        <f>+'Ark1'!C3157</f>
        <v>2017</v>
      </c>
      <c r="C277">
        <f>+'Ark1'!M3157</f>
        <v>54</v>
      </c>
      <c r="D277">
        <f>+'Ark1'!Q3157</f>
        <v>155</v>
      </c>
      <c r="E277" s="9">
        <f>+'Ark1'!R3157</f>
        <v>293</v>
      </c>
      <c r="F277" s="9">
        <f>+'Ark1'!S3157</f>
        <v>293</v>
      </c>
      <c r="G277" s="94">
        <f>+'Ark1'!T3157</f>
        <v>3.4511189634864565</v>
      </c>
      <c r="H277" s="94">
        <f>+'Ark1'!U3157</f>
        <v>3.9959696148956994</v>
      </c>
      <c r="I277" s="94">
        <f>+'Ark1'!Y3157</f>
        <v>160.13617747440273</v>
      </c>
      <c r="J277" s="94">
        <f>+'Ark1'!AA3157</f>
        <v>24.981623042252004</v>
      </c>
      <c r="K277" s="94">
        <f t="shared" si="8"/>
        <v>2.9654847680444951</v>
      </c>
      <c r="L277" s="9">
        <f t="shared" si="9"/>
        <v>1.8903225806451613</v>
      </c>
      <c r="M277" s="39"/>
      <c r="P277"/>
      <c r="Q277"/>
      <c r="R277"/>
      <c r="S277"/>
      <c r="T277"/>
      <c r="U277"/>
      <c r="V277"/>
      <c r="W277"/>
    </row>
    <row r="278" spans="1:23">
      <c r="A278" s="39"/>
      <c r="B278">
        <f>+'Ark1'!C3158</f>
        <v>2017</v>
      </c>
      <c r="C278">
        <f>+'Ark1'!M3158</f>
        <v>55</v>
      </c>
      <c r="D278">
        <f>+'Ark1'!Q3158</f>
        <v>157</v>
      </c>
      <c r="E278" s="9">
        <f>+'Ark1'!R3158</f>
        <v>366</v>
      </c>
      <c r="F278" s="9">
        <f>+'Ark1'!S3158</f>
        <v>366</v>
      </c>
      <c r="G278" s="94">
        <f>+'Ark1'!T3158</f>
        <v>4.3109540636042407</v>
      </c>
      <c r="H278" s="94">
        <f>+'Ark1'!U3158</f>
        <v>4.9555920102921132</v>
      </c>
      <c r="I278" s="94">
        <f>+'Ark1'!Y3158</f>
        <v>158.9825136612022</v>
      </c>
      <c r="J278" s="94">
        <f>+'Ark1'!AA3158</f>
        <v>25.525326974962859</v>
      </c>
      <c r="K278" s="94">
        <f t="shared" si="8"/>
        <v>2.8905911574764036</v>
      </c>
      <c r="L278" s="9">
        <f t="shared" si="9"/>
        <v>2.3312101910828025</v>
      </c>
      <c r="M278" s="39"/>
      <c r="P278"/>
      <c r="Q278"/>
      <c r="R278"/>
      <c r="S278"/>
      <c r="T278"/>
      <c r="U278"/>
      <c r="V278"/>
      <c r="W278"/>
    </row>
    <row r="279" spans="1:23">
      <c r="A279" s="39"/>
      <c r="B279">
        <f>+'Ark1'!C3159</f>
        <v>2017</v>
      </c>
      <c r="C279">
        <f>+'Ark1'!M3159</f>
        <v>56</v>
      </c>
      <c r="D279">
        <f>+'Ark1'!Q3159</f>
        <v>180</v>
      </c>
      <c r="E279" s="9">
        <f>+'Ark1'!R3159</f>
        <v>402</v>
      </c>
      <c r="F279" s="9">
        <f>+'Ark1'!S3159</f>
        <v>402</v>
      </c>
      <c r="G279" s="94">
        <f>+'Ark1'!T3159</f>
        <v>4.734982332155476</v>
      </c>
      <c r="H279" s="94">
        <f>+'Ark1'!U3159</f>
        <v>5.3101882282844786</v>
      </c>
      <c r="I279" s="94">
        <f>+'Ark1'!Y3159</f>
        <v>155.10248756218908</v>
      </c>
      <c r="J279" s="94">
        <f>+'Ark1'!AA3159</f>
        <v>24.363774874807358</v>
      </c>
      <c r="K279" s="94">
        <f t="shared" si="8"/>
        <v>2.7696872778962338</v>
      </c>
      <c r="L279" s="9">
        <f t="shared" si="9"/>
        <v>2.2333333333333334</v>
      </c>
      <c r="M279" s="39"/>
      <c r="P279"/>
      <c r="Q279"/>
      <c r="R279"/>
      <c r="S279"/>
      <c r="T279"/>
      <c r="U279"/>
      <c r="V279"/>
      <c r="W279"/>
    </row>
    <row r="280" spans="1:23">
      <c r="A280" s="39"/>
      <c r="B280">
        <f>+'Ark1'!C3160</f>
        <v>2017</v>
      </c>
      <c r="C280">
        <f>+'Ark1'!M3160</f>
        <v>57</v>
      </c>
      <c r="D280">
        <f>+'Ark1'!Q3160</f>
        <v>236</v>
      </c>
      <c r="E280" s="9">
        <f>+'Ark1'!R3160</f>
        <v>820</v>
      </c>
      <c r="F280" s="9">
        <f>+'Ark1'!S3160</f>
        <v>820</v>
      </c>
      <c r="G280" s="94">
        <f>+'Ark1'!T3160</f>
        <v>9.658421672555944</v>
      </c>
      <c r="H280" s="94">
        <f>+'Ark1'!U3160</f>
        <v>10.371258050081909</v>
      </c>
      <c r="I280" s="94">
        <f>+'Ark1'!Y3160</f>
        <v>148.50890243902438</v>
      </c>
      <c r="J280" s="94">
        <f>+'Ark1'!AA3160</f>
        <v>23.885308909917494</v>
      </c>
      <c r="K280" s="94">
        <f t="shared" si="8"/>
        <v>2.6054193410355153</v>
      </c>
      <c r="L280" s="9">
        <f t="shared" si="9"/>
        <v>3.4745762711864407</v>
      </c>
      <c r="M280" s="39"/>
      <c r="P280"/>
      <c r="Q280"/>
      <c r="R280"/>
      <c r="S280"/>
      <c r="T280"/>
      <c r="U280"/>
      <c r="V280"/>
      <c r="W280"/>
    </row>
    <row r="281" spans="1:23">
      <c r="A281" s="39"/>
      <c r="B281">
        <f>+'Ark1'!C3161</f>
        <v>2017</v>
      </c>
      <c r="C281">
        <f>+'Ark1'!M3161</f>
        <v>58</v>
      </c>
      <c r="D281">
        <f>+'Ark1'!Q3161</f>
        <v>270</v>
      </c>
      <c r="E281" s="9">
        <f>+'Ark1'!R3161</f>
        <v>1153</v>
      </c>
      <c r="F281" s="9">
        <f>+'Ark1'!S3161</f>
        <v>1153</v>
      </c>
      <c r="G281" s="94">
        <f>+'Ark1'!T3161</f>
        <v>13.580683156654889</v>
      </c>
      <c r="H281" s="94">
        <f>+'Ark1'!U3161</f>
        <v>13.900979116841125</v>
      </c>
      <c r="I281" s="94">
        <f>+'Ark1'!Y3161</f>
        <v>141.56339982653935</v>
      </c>
      <c r="J281" s="94">
        <f>+'Ark1'!AA3161</f>
        <v>22.432534595742549</v>
      </c>
      <c r="K281" s="94">
        <f t="shared" si="8"/>
        <v>2.4407482728713683</v>
      </c>
      <c r="L281" s="9">
        <f t="shared" si="9"/>
        <v>4.2703703703703706</v>
      </c>
      <c r="M281" s="39"/>
      <c r="P281"/>
      <c r="Q281"/>
      <c r="R281"/>
      <c r="S281"/>
      <c r="T281"/>
      <c r="U281"/>
      <c r="V281"/>
      <c r="W281"/>
    </row>
    <row r="282" spans="1:23">
      <c r="A282" s="39"/>
      <c r="B282">
        <f>+'Ark1'!C3162</f>
        <v>2017</v>
      </c>
      <c r="C282">
        <f>+'Ark1'!M3162</f>
        <v>59</v>
      </c>
      <c r="D282">
        <f>+'Ark1'!Q3162</f>
        <v>203</v>
      </c>
      <c r="E282" s="9">
        <f>+'Ark1'!R3162</f>
        <v>670</v>
      </c>
      <c r="F282" s="9">
        <f>+'Ark1'!S3162</f>
        <v>670</v>
      </c>
      <c r="G282" s="94">
        <f>+'Ark1'!T3162</f>
        <v>7.8916372202591276</v>
      </c>
      <c r="H282" s="94">
        <f>+'Ark1'!U3162</f>
        <v>7.9623526397898319</v>
      </c>
      <c r="I282" s="94">
        <f>+'Ark1'!Y3162</f>
        <v>139.54089552238821</v>
      </c>
      <c r="J282" s="94">
        <f>+'Ark1'!AA3162</f>
        <v>22.200742204301765</v>
      </c>
      <c r="K282" s="94">
        <f t="shared" si="8"/>
        <v>2.3650999241082746</v>
      </c>
      <c r="L282" s="9">
        <f t="shared" si="9"/>
        <v>3.3004926108374386</v>
      </c>
      <c r="M282" s="39"/>
      <c r="P282"/>
      <c r="Q282"/>
      <c r="R282"/>
      <c r="S282"/>
      <c r="T282"/>
      <c r="U282"/>
      <c r="V282"/>
      <c r="W282"/>
    </row>
    <row r="283" spans="1:23">
      <c r="A283" s="39"/>
      <c r="B283">
        <f>+'Ark1'!C3163</f>
        <v>2017</v>
      </c>
      <c r="C283">
        <f>+'Ark1'!M3163</f>
        <v>60</v>
      </c>
      <c r="D283">
        <f>+'Ark1'!Q3163</f>
        <v>281</v>
      </c>
      <c r="E283" s="9">
        <f>+'Ark1'!R3163</f>
        <v>1298</v>
      </c>
      <c r="F283" s="9">
        <f>+'Ark1'!S3163</f>
        <v>1298</v>
      </c>
      <c r="G283" s="94">
        <f>+'Ark1'!T3163</f>
        <v>15.288574793875148</v>
      </c>
      <c r="H283" s="94">
        <f>+'Ark1'!U3163</f>
        <v>14.674199181965712</v>
      </c>
      <c r="I283" s="94">
        <f>+'Ark1'!Y3163</f>
        <v>132.74391371340528</v>
      </c>
      <c r="J283" s="94">
        <f>+'Ark1'!AA3163</f>
        <v>20.944559161956001</v>
      </c>
      <c r="K283" s="94">
        <f t="shared" si="8"/>
        <v>2.2123985618900881</v>
      </c>
      <c r="L283" s="9">
        <f t="shared" si="9"/>
        <v>4.6192170818505334</v>
      </c>
      <c r="M283" s="39"/>
      <c r="P283"/>
      <c r="Q283"/>
      <c r="R283"/>
      <c r="S283"/>
      <c r="T283"/>
      <c r="U283"/>
      <c r="V283"/>
      <c r="W283"/>
    </row>
    <row r="284" spans="1:23">
      <c r="A284" s="39"/>
      <c r="B284">
        <f>+'Ark1'!C3164</f>
        <v>2017</v>
      </c>
      <c r="C284">
        <f>+'Ark1'!M3164</f>
        <v>61</v>
      </c>
      <c r="D284">
        <f>+'Ark1'!Q3164</f>
        <v>251</v>
      </c>
      <c r="E284" s="9">
        <f>+'Ark1'!R3164</f>
        <v>890</v>
      </c>
      <c r="F284" s="9">
        <f>+'Ark1'!S3164</f>
        <v>890</v>
      </c>
      <c r="G284" s="94">
        <f>+'Ark1'!T3164</f>
        <v>10.482921083627797</v>
      </c>
      <c r="H284" s="94">
        <f>+'Ark1'!U3164</f>
        <v>9.5364716466955848</v>
      </c>
      <c r="I284" s="94">
        <f>+'Ark1'!Y3164</f>
        <v>125.8150561797754</v>
      </c>
      <c r="J284" s="94">
        <f>+'Ark1'!AA3164</f>
        <v>20.305624345313905</v>
      </c>
      <c r="K284" s="94">
        <f t="shared" si="8"/>
        <v>2.0625419045864821</v>
      </c>
      <c r="L284" s="9">
        <f t="shared" si="9"/>
        <v>3.545816733067729</v>
      </c>
      <c r="M284" s="39"/>
      <c r="P284"/>
      <c r="Q284"/>
      <c r="R284"/>
      <c r="S284"/>
      <c r="T284"/>
      <c r="U284"/>
      <c r="V284"/>
      <c r="W284"/>
    </row>
    <row r="285" spans="1:23">
      <c r="A285" s="39"/>
      <c r="B285">
        <f>+'Ark1'!C3165</f>
        <v>2017</v>
      </c>
      <c r="C285">
        <f>+'Ark1'!M3165</f>
        <v>62</v>
      </c>
      <c r="D285">
        <f>+'Ark1'!Q3165</f>
        <v>219</v>
      </c>
      <c r="E285" s="9">
        <f>+'Ark1'!R3165</f>
        <v>872</v>
      </c>
      <c r="F285" s="9">
        <f>+'Ark1'!S3165</f>
        <v>872</v>
      </c>
      <c r="G285" s="94">
        <f>+'Ark1'!T3165</f>
        <v>10.270906949352179</v>
      </c>
      <c r="H285" s="94">
        <f>+'Ark1'!U3165</f>
        <v>9.1976225803764695</v>
      </c>
      <c r="I285" s="94">
        <f>+'Ark1'!Y3165</f>
        <v>123.8494266055045</v>
      </c>
      <c r="J285" s="94">
        <f>+'Ark1'!AA3165</f>
        <v>21.022069544365049</v>
      </c>
      <c r="K285" s="94">
        <f t="shared" si="8"/>
        <v>1.9975713968629758</v>
      </c>
      <c r="L285" s="9">
        <f t="shared" si="9"/>
        <v>3.9817351598173514</v>
      </c>
      <c r="M285" s="39"/>
      <c r="P285"/>
      <c r="Q285"/>
      <c r="R285"/>
      <c r="S285"/>
      <c r="T285"/>
      <c r="U285"/>
      <c r="V285"/>
      <c r="W285"/>
    </row>
    <row r="286" spans="1:23">
      <c r="A286" s="39"/>
      <c r="B286">
        <f>+'Ark1'!C3166</f>
        <v>2017</v>
      </c>
      <c r="C286">
        <f>+'Ark1'!M3166</f>
        <v>63</v>
      </c>
      <c r="D286">
        <f>+'Ark1'!Q3166</f>
        <v>191</v>
      </c>
      <c r="E286" s="9">
        <f>+'Ark1'!R3166</f>
        <v>680</v>
      </c>
      <c r="F286" s="9">
        <f>+'Ark1'!S3166</f>
        <v>680</v>
      </c>
      <c r="G286" s="94">
        <f>+'Ark1'!T3166</f>
        <v>8.0094228504122498</v>
      </c>
      <c r="H286" s="94">
        <f>+'Ark1'!U3166</f>
        <v>6.9524057883429391</v>
      </c>
      <c r="I286" s="94">
        <f>+'Ark1'!Y3166</f>
        <v>120.04970588235273</v>
      </c>
      <c r="J286" s="94">
        <f>+'Ark1'!AA3166</f>
        <v>21.183147433931204</v>
      </c>
      <c r="K286" s="94">
        <f t="shared" si="8"/>
        <v>1.9055508870214719</v>
      </c>
      <c r="L286" s="9">
        <f t="shared" si="9"/>
        <v>3.5602094240837698</v>
      </c>
      <c r="M286" s="39"/>
      <c r="P286"/>
      <c r="Q286"/>
      <c r="R286"/>
      <c r="S286"/>
      <c r="T286"/>
      <c r="U286"/>
      <c r="V286"/>
      <c r="W286"/>
    </row>
    <row r="287" spans="1:23">
      <c r="A287" s="39"/>
      <c r="B287">
        <f>+'Ark1'!C3167</f>
        <v>2017</v>
      </c>
      <c r="C287">
        <f>+'Ark1'!M3167</f>
        <v>64</v>
      </c>
      <c r="D287">
        <f>+'Ark1'!Q3167</f>
        <v>89</v>
      </c>
      <c r="E287" s="9">
        <f>+'Ark1'!R3167</f>
        <v>244</v>
      </c>
      <c r="F287" s="9">
        <f>+'Ark1'!S3167</f>
        <v>244</v>
      </c>
      <c r="G287" s="94">
        <f>+'Ark1'!T3167</f>
        <v>2.8739693757361602</v>
      </c>
      <c r="H287" s="94">
        <f>+'Ark1'!U3167</f>
        <v>2.5476063903627777</v>
      </c>
      <c r="I287" s="94">
        <f>+'Ark1'!Y3167</f>
        <v>122.59631147540983</v>
      </c>
      <c r="J287" s="94">
        <f>+'Ark1'!AA3167</f>
        <v>22.301627033963189</v>
      </c>
      <c r="K287" s="94">
        <f t="shared" si="8"/>
        <v>1.9155673668032787</v>
      </c>
      <c r="L287" s="9">
        <f t="shared" si="9"/>
        <v>2.7415730337078652</v>
      </c>
      <c r="M287" s="39"/>
      <c r="P287"/>
      <c r="Q287"/>
      <c r="R287"/>
      <c r="S287"/>
      <c r="T287"/>
      <c r="U287"/>
      <c r="V287"/>
      <c r="W287"/>
    </row>
    <row r="288" spans="1:23">
      <c r="A288" s="39"/>
      <c r="B288">
        <f>+'Ark1'!C3168</f>
        <v>2017</v>
      </c>
      <c r="C288">
        <f>+'Ark1'!M3168</f>
        <v>65</v>
      </c>
      <c r="D288">
        <f>+'Ark1'!Q3168</f>
        <v>66</v>
      </c>
      <c r="E288" s="9">
        <f>+'Ark1'!R3168</f>
        <v>166</v>
      </c>
      <c r="F288" s="9">
        <f>+'Ark1'!S3168</f>
        <v>166</v>
      </c>
      <c r="G288" s="94">
        <f>+'Ark1'!T3168</f>
        <v>1.9552414605418136</v>
      </c>
      <c r="H288" s="94">
        <f>+'Ark1'!U3168</f>
        <v>1.8088529141087832</v>
      </c>
      <c r="I288" s="94">
        <f>+'Ark1'!Y3168</f>
        <v>127.94698795180722</v>
      </c>
      <c r="J288" s="94">
        <f>+'Ark1'!AA3168</f>
        <v>21.137155872951706</v>
      </c>
      <c r="K288" s="94">
        <f t="shared" si="8"/>
        <v>1.9684151992585726</v>
      </c>
      <c r="L288" s="9">
        <f t="shared" si="9"/>
        <v>2.5151515151515151</v>
      </c>
      <c r="M288" s="39"/>
      <c r="P288"/>
      <c r="Q288"/>
      <c r="R288"/>
      <c r="S288"/>
      <c r="T288"/>
      <c r="U288"/>
      <c r="V288"/>
      <c r="W288"/>
    </row>
    <row r="289" spans="1:23">
      <c r="A289" s="39"/>
      <c r="B289">
        <f>+'Ark1'!C3169</f>
        <v>2017</v>
      </c>
      <c r="C289">
        <f>+'Ark1'!M3169</f>
        <v>66</v>
      </c>
      <c r="D289">
        <f>+'Ark1'!Q3169</f>
        <v>3</v>
      </c>
      <c r="E289" s="9">
        <f>+'Ark1'!R3169</f>
        <v>3</v>
      </c>
      <c r="F289" s="9">
        <f>+'Ark1'!S3169</f>
        <v>3</v>
      </c>
      <c r="G289" s="94">
        <f>+'Ark1'!T3169</f>
        <v>3.5335689045936397E-2</v>
      </c>
      <c r="H289" s="94">
        <f>+'Ark1'!U3169</f>
        <v>2.8428335470710397E-2</v>
      </c>
      <c r="I289" s="94">
        <f>+'Ark1'!Y3169</f>
        <v>111.26666666666669</v>
      </c>
      <c r="J289" s="94">
        <f>+'Ark1'!AA3169</f>
        <v>12.354306491620179</v>
      </c>
      <c r="K289" s="94">
        <f t="shared" si="8"/>
        <v>1.6858585858585862</v>
      </c>
      <c r="L289" s="9">
        <f t="shared" si="9"/>
        <v>1</v>
      </c>
      <c r="M289" s="39"/>
      <c r="P289"/>
      <c r="Q289"/>
      <c r="R289"/>
      <c r="S289"/>
      <c r="T289"/>
      <c r="U289"/>
      <c r="V289"/>
      <c r="W289"/>
    </row>
    <row r="290" spans="1:23">
      <c r="A290" s="39"/>
      <c r="B290">
        <f>+'Ark1'!C3170</f>
        <v>2017</v>
      </c>
      <c r="C290">
        <f>+'Ark1'!M3170</f>
        <v>67</v>
      </c>
      <c r="D290">
        <f>+'Ark1'!Q3170</f>
        <v>2</v>
      </c>
      <c r="E290" s="9">
        <f>+'Ark1'!R3170</f>
        <v>2</v>
      </c>
      <c r="F290" s="9">
        <f>+'Ark1'!S3170</f>
        <v>2</v>
      </c>
      <c r="G290" s="94">
        <f>+'Ark1'!T3170</f>
        <v>2.3557126030624254E-2</v>
      </c>
      <c r="H290" s="94">
        <f>+'Ark1'!U3170</f>
        <v>1.4043836186699047E-2</v>
      </c>
      <c r="I290" s="94">
        <f>+'Ark1'!Y3170</f>
        <v>82.45</v>
      </c>
      <c r="J290" s="94">
        <f>+'Ark1'!AA3170</f>
        <v>12.25</v>
      </c>
      <c r="K290" s="94">
        <f t="shared" si="8"/>
        <v>1.2305970149253731</v>
      </c>
      <c r="L290" s="9">
        <f t="shared" si="9"/>
        <v>1</v>
      </c>
      <c r="M290" s="39"/>
      <c r="P290"/>
      <c r="Q290"/>
      <c r="R290"/>
      <c r="S290"/>
      <c r="T290"/>
      <c r="U290"/>
      <c r="V290"/>
      <c r="W290"/>
    </row>
    <row r="291" spans="1:23">
      <c r="A291" s="39"/>
      <c r="B291">
        <f>+'Ark1'!C3171</f>
        <v>2017</v>
      </c>
      <c r="C291">
        <f>+'Ark1'!M3171</f>
        <v>68</v>
      </c>
      <c r="D291">
        <f>+'Ark1'!Q3171</f>
        <v>0</v>
      </c>
      <c r="E291" s="9">
        <f>+'Ark1'!R3171</f>
        <v>0</v>
      </c>
      <c r="F291" s="9">
        <f>+'Ark1'!S3171</f>
        <v>0</v>
      </c>
      <c r="G291" s="94">
        <f>+'Ark1'!T3171</f>
        <v>0</v>
      </c>
      <c r="H291" s="94">
        <f>+'Ark1'!U3171</f>
        <v>0</v>
      </c>
      <c r="I291" s="94">
        <f>+'Ark1'!Y3171</f>
        <v>0</v>
      </c>
      <c r="J291" s="94">
        <f>+'Ark1'!AA3171</f>
        <v>0</v>
      </c>
      <c r="K291" s="94">
        <f t="shared" si="8"/>
        <v>0</v>
      </c>
      <c r="L291" s="9" t="e">
        <f t="shared" si="9"/>
        <v>#DIV/0!</v>
      </c>
      <c r="M291" s="39"/>
      <c r="P291"/>
      <c r="Q291"/>
      <c r="R291"/>
      <c r="S291"/>
      <c r="T291"/>
      <c r="U291"/>
      <c r="V291"/>
      <c r="W291"/>
    </row>
    <row r="292" spans="1:23">
      <c r="A292" s="39"/>
      <c r="B292" s="47">
        <f>+'Ark1'!C3172</f>
        <v>2016</v>
      </c>
      <c r="C292" s="47">
        <f>+'Ark1'!M3172</f>
        <v>0</v>
      </c>
      <c r="D292" s="47">
        <f>+'Ark1'!Q3172</f>
        <v>23</v>
      </c>
      <c r="E292" s="64">
        <f>+'Ark1'!R3172</f>
        <v>40</v>
      </c>
      <c r="F292" s="64">
        <f>+'Ark1'!S3172</f>
        <v>0</v>
      </c>
      <c r="G292" s="99">
        <f>+'Ark1'!T3172</f>
        <v>0.45740423098913663</v>
      </c>
      <c r="H292" s="99">
        <f>+'Ark1'!U3172</f>
        <v>0</v>
      </c>
      <c r="I292" s="99">
        <f>+'Ark1'!Y3172</f>
        <v>0</v>
      </c>
      <c r="J292" s="99">
        <f>+'Ark1'!AA3172</f>
        <v>0</v>
      </c>
      <c r="K292" s="99" t="e">
        <f t="shared" si="8"/>
        <v>#DIV/0!</v>
      </c>
      <c r="L292" s="64">
        <f t="shared" si="9"/>
        <v>1.7391304347826086</v>
      </c>
      <c r="M292" s="39"/>
      <c r="P292"/>
      <c r="Q292"/>
      <c r="R292"/>
      <c r="S292"/>
      <c r="T292"/>
      <c r="U292"/>
      <c r="V292"/>
      <c r="W292"/>
    </row>
    <row r="293" spans="1:23">
      <c r="A293" s="39"/>
      <c r="B293" s="47">
        <f>+'Ark1'!C3173</f>
        <v>2016</v>
      </c>
      <c r="C293" s="47">
        <f>+'Ark1'!M3173</f>
        <v>35</v>
      </c>
      <c r="D293" s="47">
        <f>+'Ark1'!Q3173</f>
        <v>3</v>
      </c>
      <c r="E293" s="64">
        <f>+'Ark1'!R3173</f>
        <v>4</v>
      </c>
      <c r="F293" s="64">
        <f>+'Ark1'!S3173</f>
        <v>4</v>
      </c>
      <c r="G293" s="99">
        <f>+'Ark1'!T3173</f>
        <v>4.5740423098913664E-2</v>
      </c>
      <c r="H293" s="99">
        <f>+'Ark1'!U3173</f>
        <v>7.0039848435278704E-2</v>
      </c>
      <c r="I293" s="99">
        <f>+'Ark1'!Y3173</f>
        <v>208.625</v>
      </c>
      <c r="J293" s="99">
        <f>+'Ark1'!AA3173</f>
        <v>59.128308575503823</v>
      </c>
      <c r="K293" s="99">
        <f t="shared" si="8"/>
        <v>5.9607142857142854</v>
      </c>
      <c r="L293" s="64">
        <f t="shared" si="9"/>
        <v>1.3333333333333333</v>
      </c>
      <c r="M293" s="39"/>
      <c r="P293"/>
      <c r="Q293"/>
      <c r="R293"/>
      <c r="S293"/>
      <c r="T293"/>
      <c r="U293"/>
      <c r="V293"/>
      <c r="W293"/>
    </row>
    <row r="294" spans="1:23">
      <c r="A294" s="39"/>
      <c r="B294" s="47">
        <f>+'Ark1'!C3174</f>
        <v>2016</v>
      </c>
      <c r="C294" s="47">
        <f>+'Ark1'!M3174</f>
        <v>36</v>
      </c>
      <c r="D294" s="47">
        <f>+'Ark1'!Q3174</f>
        <v>0</v>
      </c>
      <c r="E294" s="64">
        <f>+'Ark1'!R3174</f>
        <v>0</v>
      </c>
      <c r="F294" s="64">
        <f>+'Ark1'!S3174</f>
        <v>0</v>
      </c>
      <c r="G294" s="99">
        <f>+'Ark1'!T3174</f>
        <v>0</v>
      </c>
      <c r="H294" s="99">
        <f>+'Ark1'!U3174</f>
        <v>0</v>
      </c>
      <c r="I294" s="99">
        <f>+'Ark1'!Y3174</f>
        <v>0</v>
      </c>
      <c r="J294" s="99">
        <f>+'Ark1'!AA3174</f>
        <v>0</v>
      </c>
      <c r="K294" s="99">
        <f t="shared" si="8"/>
        <v>0</v>
      </c>
      <c r="L294" s="64" t="e">
        <f t="shared" si="9"/>
        <v>#DIV/0!</v>
      </c>
      <c r="M294" s="39"/>
      <c r="P294"/>
      <c r="Q294"/>
      <c r="R294"/>
      <c r="S294"/>
      <c r="T294"/>
      <c r="U294"/>
      <c r="V294"/>
      <c r="W294"/>
    </row>
    <row r="295" spans="1:23">
      <c r="A295" s="39"/>
      <c r="B295" s="47">
        <f>+'Ark1'!C3175</f>
        <v>2016</v>
      </c>
      <c r="C295" s="47">
        <f>+'Ark1'!M3175</f>
        <v>37</v>
      </c>
      <c r="D295" s="47">
        <f>+'Ark1'!Q3175</f>
        <v>2</v>
      </c>
      <c r="E295" s="64">
        <f>+'Ark1'!R3175</f>
        <v>2</v>
      </c>
      <c r="F295" s="64">
        <f>+'Ark1'!S3175</f>
        <v>2</v>
      </c>
      <c r="G295" s="99">
        <f>+'Ark1'!T3175</f>
        <v>2.2870211549456832E-2</v>
      </c>
      <c r="H295" s="99">
        <f>+'Ark1'!U3175</f>
        <v>3.8884915254720952E-2</v>
      </c>
      <c r="I295" s="99">
        <f>+'Ark1'!Y3175</f>
        <v>231.65000000000003</v>
      </c>
      <c r="J295" s="99">
        <f>+'Ark1'!AA3175</f>
        <v>40.949999999999854</v>
      </c>
      <c r="K295" s="99">
        <f t="shared" si="8"/>
        <v>6.2608108108108116</v>
      </c>
      <c r="L295" s="64">
        <f t="shared" si="9"/>
        <v>1</v>
      </c>
      <c r="M295" s="39"/>
      <c r="P295"/>
      <c r="Q295"/>
      <c r="R295"/>
      <c r="S295"/>
      <c r="T295"/>
      <c r="U295"/>
      <c r="V295"/>
      <c r="W295"/>
    </row>
    <row r="296" spans="1:23">
      <c r="A296" s="39"/>
      <c r="B296" s="47">
        <f>+'Ark1'!C3176</f>
        <v>2016</v>
      </c>
      <c r="C296" s="47">
        <f>+'Ark1'!M3176</f>
        <v>38</v>
      </c>
      <c r="D296" s="47">
        <f>+'Ark1'!Q3176</f>
        <v>2</v>
      </c>
      <c r="E296" s="64">
        <f>+'Ark1'!R3176</f>
        <v>3</v>
      </c>
      <c r="F296" s="64">
        <f>+'Ark1'!S3176</f>
        <v>3</v>
      </c>
      <c r="G296" s="99">
        <f>+'Ark1'!T3176</f>
        <v>3.4305317324185243E-2</v>
      </c>
      <c r="H296" s="99">
        <f>+'Ark1'!U3176</f>
        <v>5.2347337889854226E-2</v>
      </c>
      <c r="I296" s="99">
        <f>+'Ark1'!Y3176</f>
        <v>207.9</v>
      </c>
      <c r="J296" s="99">
        <f>+'Ark1'!AA3176</f>
        <v>16.309506430300097</v>
      </c>
      <c r="K296" s="99">
        <f t="shared" si="8"/>
        <v>5.4710526315789476</v>
      </c>
      <c r="L296" s="64">
        <f t="shared" si="9"/>
        <v>1.5</v>
      </c>
      <c r="M296" s="39"/>
      <c r="P296"/>
      <c r="Q296"/>
      <c r="R296"/>
      <c r="S296"/>
      <c r="T296"/>
      <c r="U296"/>
      <c r="V296"/>
      <c r="W296"/>
    </row>
    <row r="297" spans="1:23">
      <c r="A297" s="39"/>
      <c r="B297" s="47">
        <f>+'Ark1'!C3177</f>
        <v>2016</v>
      </c>
      <c r="C297" s="47">
        <f>+'Ark1'!M3177</f>
        <v>39</v>
      </c>
      <c r="D297" s="47">
        <f>+'Ark1'!Q3177</f>
        <v>2</v>
      </c>
      <c r="E297" s="64">
        <f>+'Ark1'!R3177</f>
        <v>2</v>
      </c>
      <c r="F297" s="64">
        <f>+'Ark1'!S3177</f>
        <v>2</v>
      </c>
      <c r="G297" s="99">
        <f>+'Ark1'!T3177</f>
        <v>2.2870211549456832E-2</v>
      </c>
      <c r="H297" s="99">
        <f>+'Ark1'!U3177</f>
        <v>3.4596076123453438E-2</v>
      </c>
      <c r="I297" s="99">
        <f>+'Ark1'!Y3177</f>
        <v>206.1</v>
      </c>
      <c r="J297" s="99">
        <f>+'Ark1'!AA3177</f>
        <v>1.4999999999975744</v>
      </c>
      <c r="K297" s="99">
        <f t="shared" si="8"/>
        <v>5.2846153846153845</v>
      </c>
      <c r="L297" s="64">
        <f t="shared" si="9"/>
        <v>1</v>
      </c>
      <c r="M297" s="39"/>
      <c r="P297"/>
      <c r="Q297"/>
      <c r="R297"/>
      <c r="S297"/>
      <c r="T297"/>
      <c r="U297"/>
      <c r="V297"/>
      <c r="W297"/>
    </row>
    <row r="298" spans="1:23">
      <c r="A298" s="39"/>
      <c r="B298" s="47">
        <f>+'Ark1'!C3178</f>
        <v>2016</v>
      </c>
      <c r="C298" s="47">
        <f>+'Ark1'!M3178</f>
        <v>40</v>
      </c>
      <c r="D298" s="47">
        <f>+'Ark1'!Q3178</f>
        <v>3</v>
      </c>
      <c r="E298" s="64">
        <f>+'Ark1'!R3178</f>
        <v>3</v>
      </c>
      <c r="F298" s="64">
        <f>+'Ark1'!S3178</f>
        <v>3</v>
      </c>
      <c r="G298" s="99">
        <f>+'Ark1'!T3178</f>
        <v>3.4305317324185243E-2</v>
      </c>
      <c r="H298" s="99">
        <f>+'Ark1'!U3178</f>
        <v>5.0416940629205438E-2</v>
      </c>
      <c r="I298" s="99">
        <f>+'Ark1'!Y3178</f>
        <v>200.23333333333335</v>
      </c>
      <c r="J298" s="99">
        <f>+'Ark1'!AA3178</f>
        <v>31.806114017416391</v>
      </c>
      <c r="K298" s="99">
        <f t="shared" si="8"/>
        <v>5.0058333333333334</v>
      </c>
      <c r="L298" s="64">
        <f t="shared" si="9"/>
        <v>1</v>
      </c>
      <c r="M298" s="39"/>
      <c r="P298"/>
      <c r="Q298"/>
      <c r="R298"/>
      <c r="S298"/>
      <c r="T298"/>
      <c r="U298"/>
      <c r="V298"/>
      <c r="W298"/>
    </row>
    <row r="299" spans="1:23">
      <c r="A299" s="39"/>
      <c r="B299" s="47">
        <f>+'Ark1'!C3179</f>
        <v>2016</v>
      </c>
      <c r="C299" s="47">
        <f>+'Ark1'!M3179</f>
        <v>41</v>
      </c>
      <c r="D299" s="47">
        <f>+'Ark1'!Q3179</f>
        <v>2</v>
      </c>
      <c r="E299" s="64">
        <f>+'Ark1'!R3179</f>
        <v>2</v>
      </c>
      <c r="F299" s="64">
        <f>+'Ark1'!S3179</f>
        <v>2</v>
      </c>
      <c r="G299" s="99">
        <f>+'Ark1'!T3179</f>
        <v>2.2870211549456832E-2</v>
      </c>
      <c r="H299" s="99">
        <f>+'Ark1'!U3179</f>
        <v>3.3958205724282542E-2</v>
      </c>
      <c r="I299" s="99">
        <f>+'Ark1'!Y3179</f>
        <v>202.3</v>
      </c>
      <c r="J299" s="99">
        <f>+'Ark1'!AA3179</f>
        <v>5.5</v>
      </c>
      <c r="K299" s="99">
        <f t="shared" si="8"/>
        <v>4.934146341463415</v>
      </c>
      <c r="L299" s="64">
        <f t="shared" si="9"/>
        <v>1</v>
      </c>
      <c r="M299" s="39"/>
      <c r="P299"/>
      <c r="Q299"/>
      <c r="R299"/>
      <c r="S299"/>
      <c r="T299"/>
      <c r="U299"/>
      <c r="V299"/>
      <c r="W299"/>
    </row>
    <row r="300" spans="1:23">
      <c r="A300" s="39"/>
      <c r="B300" s="47">
        <f>+'Ark1'!C3180</f>
        <v>2016</v>
      </c>
      <c r="C300" s="47">
        <f>+'Ark1'!M3180</f>
        <v>42</v>
      </c>
      <c r="D300" s="47">
        <f>+'Ark1'!Q3180</f>
        <v>3</v>
      </c>
      <c r="E300" s="64">
        <f>+'Ark1'!R3180</f>
        <v>3</v>
      </c>
      <c r="F300" s="64">
        <f>+'Ark1'!S3180</f>
        <v>3</v>
      </c>
      <c r="G300" s="99">
        <f>+'Ark1'!T3180</f>
        <v>3.4305317324185243E-2</v>
      </c>
      <c r="H300" s="99">
        <f>+'Ark1'!U3180</f>
        <v>4.7857066000953789E-2</v>
      </c>
      <c r="I300" s="99">
        <f>+'Ark1'!Y3180</f>
        <v>190.06666666666672</v>
      </c>
      <c r="J300" s="99">
        <f>+'Ark1'!AA3180</f>
        <v>17.227174915102843</v>
      </c>
      <c r="K300" s="99">
        <f t="shared" si="8"/>
        <v>4.5253968253968271</v>
      </c>
      <c r="L300" s="64">
        <f t="shared" si="9"/>
        <v>1</v>
      </c>
      <c r="M300" s="39"/>
      <c r="P300"/>
      <c r="Q300"/>
      <c r="R300"/>
      <c r="S300"/>
      <c r="T300"/>
      <c r="U300"/>
      <c r="V300"/>
      <c r="W300"/>
    </row>
    <row r="301" spans="1:23">
      <c r="A301" s="39"/>
      <c r="B301" s="47">
        <f>+'Ark1'!C3181</f>
        <v>2016</v>
      </c>
      <c r="C301" s="47">
        <f>+'Ark1'!M3181</f>
        <v>43</v>
      </c>
      <c r="D301" s="47">
        <f>+'Ark1'!Q3181</f>
        <v>4</v>
      </c>
      <c r="E301" s="64">
        <f>+'Ark1'!R3181</f>
        <v>4</v>
      </c>
      <c r="F301" s="64">
        <f>+'Ark1'!S3181</f>
        <v>4</v>
      </c>
      <c r="G301" s="99">
        <f>+'Ark1'!T3181</f>
        <v>4.5740423098913664E-2</v>
      </c>
      <c r="H301" s="99">
        <f>+'Ark1'!U3181</f>
        <v>5.5729729611773589E-2</v>
      </c>
      <c r="I301" s="99">
        <f>+'Ark1'!Y3181</f>
        <v>166</v>
      </c>
      <c r="J301" s="99">
        <f>+'Ark1'!AA3181</f>
        <v>33.592335435334057</v>
      </c>
      <c r="K301" s="99">
        <f t="shared" si="8"/>
        <v>3.86046511627907</v>
      </c>
      <c r="L301" s="64">
        <f t="shared" si="9"/>
        <v>1</v>
      </c>
      <c r="M301" s="39"/>
      <c r="P301"/>
      <c r="Q301"/>
      <c r="R301"/>
      <c r="S301"/>
      <c r="T301"/>
      <c r="U301"/>
      <c r="V301"/>
      <c r="W301"/>
    </row>
    <row r="302" spans="1:23">
      <c r="A302" s="39"/>
      <c r="B302" s="47">
        <f>+'Ark1'!C3182</f>
        <v>2016</v>
      </c>
      <c r="C302" s="47">
        <f>+'Ark1'!M3182</f>
        <v>44</v>
      </c>
      <c r="D302" s="47">
        <f>+'Ark1'!Q3182</f>
        <v>5</v>
      </c>
      <c r="E302" s="64">
        <f>+'Ark1'!R3182</f>
        <v>5</v>
      </c>
      <c r="F302" s="64">
        <f>+'Ark1'!S3182</f>
        <v>5</v>
      </c>
      <c r="G302" s="99">
        <f>+'Ark1'!T3182</f>
        <v>5.7175528873642079E-2</v>
      </c>
      <c r="H302" s="99">
        <f>+'Ark1'!U3182</f>
        <v>8.6137682982776007E-2</v>
      </c>
      <c r="I302" s="99">
        <f>+'Ark1'!Y3182</f>
        <v>205.26</v>
      </c>
      <c r="J302" s="99">
        <f>+'Ark1'!AA3182</f>
        <v>35.798748581479877</v>
      </c>
      <c r="K302" s="99">
        <f t="shared" si="8"/>
        <v>4.665</v>
      </c>
      <c r="L302" s="64">
        <f t="shared" si="9"/>
        <v>1</v>
      </c>
      <c r="M302" s="39"/>
      <c r="P302"/>
      <c r="Q302"/>
      <c r="R302"/>
      <c r="S302"/>
      <c r="T302"/>
      <c r="U302"/>
      <c r="V302"/>
      <c r="W302"/>
    </row>
    <row r="303" spans="1:23">
      <c r="A303" s="39"/>
      <c r="B303" s="47">
        <f>+'Ark1'!C3183</f>
        <v>2016</v>
      </c>
      <c r="C303" s="47">
        <f>+'Ark1'!M3183</f>
        <v>45</v>
      </c>
      <c r="D303" s="47">
        <f>+'Ark1'!Q3183</f>
        <v>8</v>
      </c>
      <c r="E303" s="64">
        <f>+'Ark1'!R3183</f>
        <v>10</v>
      </c>
      <c r="F303" s="64">
        <f>+'Ark1'!S3183</f>
        <v>10</v>
      </c>
      <c r="G303" s="99">
        <f>+'Ark1'!T3183</f>
        <v>0.11435105774728416</v>
      </c>
      <c r="H303" s="99">
        <f>+'Ark1'!U3183</f>
        <v>0.13698266822195138</v>
      </c>
      <c r="I303" s="99">
        <f>+'Ark1'!Y3183</f>
        <v>163.21000000000004</v>
      </c>
      <c r="J303" s="99">
        <f>+'Ark1'!AA3183</f>
        <v>30.163569085902157</v>
      </c>
      <c r="K303" s="99">
        <f t="shared" si="8"/>
        <v>3.6268888888888897</v>
      </c>
      <c r="L303" s="64">
        <f t="shared" si="9"/>
        <v>1.25</v>
      </c>
      <c r="M303" s="39"/>
      <c r="P303"/>
      <c r="Q303"/>
      <c r="R303"/>
      <c r="S303"/>
      <c r="T303"/>
      <c r="U303"/>
      <c r="V303"/>
      <c r="W303"/>
    </row>
    <row r="304" spans="1:23">
      <c r="A304" s="39"/>
      <c r="B304" s="47">
        <f>+'Ark1'!C3184</f>
        <v>2016</v>
      </c>
      <c r="C304" s="47">
        <f>+'Ark1'!M3184</f>
        <v>46</v>
      </c>
      <c r="D304" s="47">
        <f>+'Ark1'!Q3184</f>
        <v>17</v>
      </c>
      <c r="E304" s="64">
        <f>+'Ark1'!R3184</f>
        <v>20</v>
      </c>
      <c r="F304" s="64">
        <f>+'Ark1'!S3184</f>
        <v>20</v>
      </c>
      <c r="G304" s="99">
        <f>+'Ark1'!T3184</f>
        <v>0.22870211549456831</v>
      </c>
      <c r="H304" s="99">
        <f>+'Ark1'!U3184</f>
        <v>0.30936714359788775</v>
      </c>
      <c r="I304" s="99">
        <f>+'Ark1'!Y3184</f>
        <v>184.29999999999995</v>
      </c>
      <c r="J304" s="99">
        <f>+'Ark1'!AA3184</f>
        <v>32.010342078772247</v>
      </c>
      <c r="K304" s="99">
        <f t="shared" ref="K304:K367" si="10">+I304/C304</f>
        <v>4.0065217391304335</v>
      </c>
      <c r="L304" s="64">
        <f t="shared" ref="L304:L367" si="11">+E304/D304</f>
        <v>1.1764705882352942</v>
      </c>
      <c r="M304" s="39"/>
      <c r="P304"/>
      <c r="Q304"/>
      <c r="R304"/>
      <c r="S304"/>
      <c r="T304"/>
      <c r="U304"/>
      <c r="V304"/>
      <c r="W304"/>
    </row>
    <row r="305" spans="1:23">
      <c r="A305" s="39"/>
      <c r="B305" s="47">
        <f>+'Ark1'!C3185</f>
        <v>2016</v>
      </c>
      <c r="C305" s="47">
        <f>+'Ark1'!M3185</f>
        <v>47</v>
      </c>
      <c r="D305" s="47">
        <f>+'Ark1'!Q3185</f>
        <v>5</v>
      </c>
      <c r="E305" s="64">
        <f>+'Ark1'!R3185</f>
        <v>6</v>
      </c>
      <c r="F305" s="64">
        <f>+'Ark1'!S3185</f>
        <v>6</v>
      </c>
      <c r="G305" s="99">
        <f>+'Ark1'!T3185</f>
        <v>6.8610634648370486E-2</v>
      </c>
      <c r="H305" s="99">
        <f>+'Ark1'!U3185</f>
        <v>8.6758767318810798E-2</v>
      </c>
      <c r="I305" s="99">
        <f>+'Ark1'!Y3185</f>
        <v>172.28333333333327</v>
      </c>
      <c r="J305" s="99">
        <f>+'Ark1'!AA3185</f>
        <v>36.368182828156591</v>
      </c>
      <c r="K305" s="99">
        <f t="shared" si="10"/>
        <v>3.6656028368794313</v>
      </c>
      <c r="L305" s="64">
        <f t="shared" si="11"/>
        <v>1.2</v>
      </c>
      <c r="M305" s="39"/>
      <c r="P305"/>
      <c r="Q305"/>
      <c r="R305"/>
      <c r="S305"/>
      <c r="T305"/>
      <c r="U305"/>
      <c r="V305"/>
      <c r="W305"/>
    </row>
    <row r="306" spans="1:23">
      <c r="A306" s="39"/>
      <c r="B306" s="47">
        <f>+'Ark1'!C3186</f>
        <v>2016</v>
      </c>
      <c r="C306" s="47">
        <f>+'Ark1'!M3186</f>
        <v>48</v>
      </c>
      <c r="D306" s="47">
        <f>+'Ark1'!Q3186</f>
        <v>40</v>
      </c>
      <c r="E306" s="64">
        <f>+'Ark1'!R3186</f>
        <v>55</v>
      </c>
      <c r="F306" s="64">
        <f>+'Ark1'!S3186</f>
        <v>55</v>
      </c>
      <c r="G306" s="99">
        <f>+'Ark1'!T3186</f>
        <v>0.62893081761006253</v>
      </c>
      <c r="H306" s="99">
        <f>+'Ark1'!U3186</f>
        <v>0.86397027658228398</v>
      </c>
      <c r="I306" s="99">
        <f>+'Ark1'!Y3186</f>
        <v>187.16181818181823</v>
      </c>
      <c r="J306" s="99">
        <f>+'Ark1'!AA3186</f>
        <v>24.004200321149082</v>
      </c>
      <c r="K306" s="99">
        <f t="shared" si="10"/>
        <v>3.8992045454545465</v>
      </c>
      <c r="L306" s="64">
        <f t="shared" si="11"/>
        <v>1.375</v>
      </c>
      <c r="M306" s="39"/>
      <c r="P306"/>
      <c r="Q306"/>
      <c r="R306"/>
      <c r="S306"/>
      <c r="T306"/>
      <c r="U306"/>
      <c r="V306"/>
      <c r="W306"/>
    </row>
    <row r="307" spans="1:23">
      <c r="A307" s="39"/>
      <c r="B307" s="47">
        <f>+'Ark1'!C3187</f>
        <v>2016</v>
      </c>
      <c r="C307" s="47">
        <f>+'Ark1'!M3187</f>
        <v>49</v>
      </c>
      <c r="D307" s="47">
        <f>+'Ark1'!Q3187</f>
        <v>36</v>
      </c>
      <c r="E307" s="64">
        <f>+'Ark1'!R3187</f>
        <v>47</v>
      </c>
      <c r="F307" s="64">
        <f>+'Ark1'!S3187</f>
        <v>47</v>
      </c>
      <c r="G307" s="99">
        <f>+'Ark1'!T3187</f>
        <v>0.53744997141223561</v>
      </c>
      <c r="H307" s="99">
        <f>+'Ark1'!U3187</f>
        <v>0.68411600311079301</v>
      </c>
      <c r="I307" s="99">
        <f>+'Ark1'!Y3187</f>
        <v>173.42553191489355</v>
      </c>
      <c r="J307" s="99">
        <f>+'Ark1'!AA3187</f>
        <v>24.291382484637182</v>
      </c>
      <c r="K307" s="99">
        <f t="shared" si="10"/>
        <v>3.5392965696917051</v>
      </c>
      <c r="L307" s="64">
        <f t="shared" si="11"/>
        <v>1.3055555555555556</v>
      </c>
      <c r="M307" s="39"/>
      <c r="P307"/>
      <c r="Q307"/>
      <c r="R307"/>
      <c r="S307"/>
      <c r="T307"/>
      <c r="U307"/>
      <c r="V307"/>
      <c r="W307"/>
    </row>
    <row r="308" spans="1:23">
      <c r="A308" s="39"/>
      <c r="B308" s="47">
        <f>+'Ark1'!C3188</f>
        <v>2016</v>
      </c>
      <c r="C308" s="47">
        <f>+'Ark1'!M3188</f>
        <v>50</v>
      </c>
      <c r="D308" s="47">
        <f>+'Ark1'!Q3188</f>
        <v>36</v>
      </c>
      <c r="E308" s="64">
        <f>+'Ark1'!R3188</f>
        <v>45</v>
      </c>
      <c r="F308" s="64">
        <f>+'Ark1'!S3188</f>
        <v>45</v>
      </c>
      <c r="G308" s="99">
        <f>+'Ark1'!T3188</f>
        <v>0.51457975986277882</v>
      </c>
      <c r="H308" s="99">
        <f>+'Ark1'!U3188</f>
        <v>0.69282796987841688</v>
      </c>
      <c r="I308" s="99">
        <f>+'Ark1'!Y3188</f>
        <v>183.44000000000003</v>
      </c>
      <c r="J308" s="99">
        <f>+'Ark1'!AA3188</f>
        <v>24.934254884930191</v>
      </c>
      <c r="K308" s="99">
        <f t="shared" si="10"/>
        <v>3.6688000000000005</v>
      </c>
      <c r="L308" s="64">
        <f t="shared" si="11"/>
        <v>1.25</v>
      </c>
      <c r="M308" s="39"/>
      <c r="P308"/>
      <c r="Q308"/>
      <c r="R308"/>
      <c r="S308"/>
      <c r="T308"/>
      <c r="U308"/>
      <c r="V308"/>
      <c r="W308"/>
    </row>
    <row r="309" spans="1:23">
      <c r="A309" s="39"/>
      <c r="B309" s="47">
        <f>+'Ark1'!C3189</f>
        <v>2016</v>
      </c>
      <c r="C309" s="47">
        <f>+'Ark1'!M3189</f>
        <v>51</v>
      </c>
      <c r="D309" s="47">
        <f>+'Ark1'!Q3189</f>
        <v>82</v>
      </c>
      <c r="E309" s="64">
        <f>+'Ark1'!R3189</f>
        <v>119</v>
      </c>
      <c r="F309" s="64">
        <f>+'Ark1'!S3189</f>
        <v>119</v>
      </c>
      <c r="G309" s="99">
        <f>+'Ark1'!T3189</f>
        <v>1.3607775871926813</v>
      </c>
      <c r="H309" s="99">
        <f>+'Ark1'!U3189</f>
        <v>1.6886779514892845</v>
      </c>
      <c r="I309" s="99">
        <f>+'Ark1'!Y3189</f>
        <v>169.07563025210081</v>
      </c>
      <c r="J309" s="99">
        <f>+'Ark1'!AA3189</f>
        <v>23.348661510902236</v>
      </c>
      <c r="K309" s="99">
        <f t="shared" si="10"/>
        <v>3.3152084363157019</v>
      </c>
      <c r="L309" s="64">
        <f t="shared" si="11"/>
        <v>1.4512195121951219</v>
      </c>
      <c r="M309" s="39"/>
      <c r="P309"/>
      <c r="Q309"/>
      <c r="R309"/>
      <c r="S309"/>
      <c r="T309"/>
      <c r="U309"/>
      <c r="V309"/>
      <c r="W309"/>
    </row>
    <row r="310" spans="1:23">
      <c r="A310" s="39"/>
      <c r="B310" s="47">
        <f>+'Ark1'!C3190</f>
        <v>2016</v>
      </c>
      <c r="C310" s="47">
        <f>+'Ark1'!M3190</f>
        <v>52</v>
      </c>
      <c r="D310" s="47">
        <f>+'Ark1'!Q3190</f>
        <v>94</v>
      </c>
      <c r="E310" s="64">
        <f>+'Ark1'!R3190</f>
        <v>174</v>
      </c>
      <c r="F310" s="64">
        <f>+'Ark1'!S3190</f>
        <v>174</v>
      </c>
      <c r="G310" s="99">
        <f>+'Ark1'!T3190</f>
        <v>1.989708404802744</v>
      </c>
      <c r="H310" s="99">
        <f>+'Ark1'!U3190</f>
        <v>2.369386383783453</v>
      </c>
      <c r="I310" s="99">
        <f>+'Ark1'!Y3190</f>
        <v>162.24367816091942</v>
      </c>
      <c r="J310" s="99">
        <f>+'Ark1'!AA3190</f>
        <v>25.34485461462879</v>
      </c>
      <c r="K310" s="99">
        <f t="shared" si="10"/>
        <v>3.1200707338638347</v>
      </c>
      <c r="L310" s="64">
        <f t="shared" si="11"/>
        <v>1.8510638297872339</v>
      </c>
      <c r="M310" s="39"/>
      <c r="P310"/>
      <c r="Q310"/>
      <c r="R310"/>
      <c r="S310"/>
      <c r="T310"/>
      <c r="U310"/>
      <c r="V310"/>
      <c r="W310"/>
    </row>
    <row r="311" spans="1:23">
      <c r="A311" s="39"/>
      <c r="B311" s="47">
        <f>+'Ark1'!C3191</f>
        <v>2016</v>
      </c>
      <c r="C311" s="47">
        <f>+'Ark1'!M3191</f>
        <v>53</v>
      </c>
      <c r="D311" s="47">
        <f>+'Ark1'!Q3191</f>
        <v>83</v>
      </c>
      <c r="E311" s="64">
        <f>+'Ark1'!R3191</f>
        <v>142</v>
      </c>
      <c r="F311" s="64">
        <f>+'Ark1'!S3191</f>
        <v>142</v>
      </c>
      <c r="G311" s="99">
        <f>+'Ark1'!T3191</f>
        <v>1.6237850200114348</v>
      </c>
      <c r="H311" s="99">
        <f>+'Ark1'!U3191</f>
        <v>1.9375816956710248</v>
      </c>
      <c r="I311" s="99">
        <f>+'Ark1'!Y3191</f>
        <v>162.57464788732395</v>
      </c>
      <c r="J311" s="99">
        <f>+'Ark1'!AA3191</f>
        <v>27.337606138487459</v>
      </c>
      <c r="K311" s="99">
        <f t="shared" si="10"/>
        <v>3.0674461865532821</v>
      </c>
      <c r="L311" s="64">
        <f t="shared" si="11"/>
        <v>1.7108433734939759</v>
      </c>
      <c r="M311" s="39"/>
      <c r="P311"/>
      <c r="Q311"/>
      <c r="R311"/>
      <c r="S311"/>
      <c r="T311"/>
      <c r="U311"/>
      <c r="V311"/>
      <c r="W311"/>
    </row>
    <row r="312" spans="1:23">
      <c r="A312" s="39"/>
      <c r="B312" s="47">
        <f>+'Ark1'!C3192</f>
        <v>2016</v>
      </c>
      <c r="C312" s="47">
        <f>+'Ark1'!M3192</f>
        <v>54</v>
      </c>
      <c r="D312" s="47">
        <f>+'Ark1'!Q3192</f>
        <v>159</v>
      </c>
      <c r="E312" s="64">
        <f>+'Ark1'!R3192</f>
        <v>372</v>
      </c>
      <c r="F312" s="64">
        <f>+'Ark1'!S3192</f>
        <v>372</v>
      </c>
      <c r="G312" s="99">
        <f>+'Ark1'!T3192</f>
        <v>4.2538593481989748</v>
      </c>
      <c r="H312" s="99">
        <f>+'Ark1'!U3192</f>
        <v>4.8748993465689239</v>
      </c>
      <c r="I312" s="99">
        <f>+'Ark1'!Y3192</f>
        <v>156.13629032258081</v>
      </c>
      <c r="J312" s="99">
        <f>+'Ark1'!AA3192</f>
        <v>24.150363433708311</v>
      </c>
      <c r="K312" s="99">
        <f t="shared" si="10"/>
        <v>2.8914127837514965</v>
      </c>
      <c r="L312" s="64">
        <f t="shared" si="11"/>
        <v>2.3396226415094339</v>
      </c>
      <c r="M312" s="39"/>
      <c r="P312"/>
      <c r="Q312"/>
      <c r="R312"/>
      <c r="S312"/>
      <c r="T312"/>
      <c r="U312"/>
      <c r="V312"/>
      <c r="W312"/>
    </row>
    <row r="313" spans="1:23">
      <c r="A313" s="39"/>
      <c r="B313" s="47">
        <f>+'Ark1'!C3193</f>
        <v>2016</v>
      </c>
      <c r="C313" s="47">
        <f>+'Ark1'!M3193</f>
        <v>55</v>
      </c>
      <c r="D313" s="47">
        <f>+'Ark1'!Q3193</f>
        <v>175</v>
      </c>
      <c r="E313" s="64">
        <f>+'Ark1'!R3193</f>
        <v>461</v>
      </c>
      <c r="F313" s="64">
        <f>+'Ark1'!S3193</f>
        <v>461</v>
      </c>
      <c r="G313" s="99">
        <f>+'Ark1'!T3193</f>
        <v>5.271583762149799</v>
      </c>
      <c r="H313" s="99">
        <f>+'Ark1'!U3193</f>
        <v>5.88766128678939</v>
      </c>
      <c r="I313" s="99">
        <f>+'Ark1'!Y3193</f>
        <v>152.16789587852503</v>
      </c>
      <c r="J313" s="99">
        <f>+'Ark1'!AA3193</f>
        <v>25.0463901416976</v>
      </c>
      <c r="K313" s="99">
        <f t="shared" si="10"/>
        <v>2.7666890159731823</v>
      </c>
      <c r="L313" s="64">
        <f t="shared" si="11"/>
        <v>2.6342857142857143</v>
      </c>
      <c r="M313" s="39"/>
      <c r="P313"/>
      <c r="Q313"/>
      <c r="R313"/>
      <c r="S313"/>
      <c r="T313"/>
      <c r="U313"/>
      <c r="V313"/>
      <c r="W313"/>
    </row>
    <row r="314" spans="1:23">
      <c r="A314" s="39"/>
      <c r="B314" s="47">
        <f>+'Ark1'!C3194</f>
        <v>2016</v>
      </c>
      <c r="C314" s="47">
        <f>+'Ark1'!M3194</f>
        <v>56</v>
      </c>
      <c r="D314" s="47">
        <f>+'Ark1'!Q3194</f>
        <v>182</v>
      </c>
      <c r="E314" s="64">
        <f>+'Ark1'!R3194</f>
        <v>467</v>
      </c>
      <c r="F314" s="64">
        <f>+'Ark1'!S3194</f>
        <v>467</v>
      </c>
      <c r="G314" s="99">
        <f>+'Ark1'!T3194</f>
        <v>5.3401943967981724</v>
      </c>
      <c r="H314" s="99">
        <f>+'Ark1'!U3194</f>
        <v>5.8378906095909198</v>
      </c>
      <c r="I314" s="99">
        <f>+'Ark1'!Y3194</f>
        <v>148.9430406852249</v>
      </c>
      <c r="J314" s="99">
        <f>+'Ark1'!AA3194</f>
        <v>25.793729002425476</v>
      </c>
      <c r="K314" s="99">
        <f t="shared" si="10"/>
        <v>2.6596971550933017</v>
      </c>
      <c r="L314" s="64">
        <f t="shared" si="11"/>
        <v>2.5659340659340661</v>
      </c>
      <c r="M314" s="39"/>
      <c r="P314"/>
      <c r="Q314"/>
      <c r="R314"/>
      <c r="S314"/>
      <c r="T314"/>
      <c r="U314"/>
      <c r="V314"/>
      <c r="W314"/>
    </row>
    <row r="315" spans="1:23">
      <c r="A315" s="39"/>
      <c r="B315" s="47">
        <f>+'Ark1'!C3195</f>
        <v>2016</v>
      </c>
      <c r="C315" s="47">
        <f>+'Ark1'!M3195</f>
        <v>57</v>
      </c>
      <c r="D315" s="47">
        <f>+'Ark1'!Q3195</f>
        <v>221</v>
      </c>
      <c r="E315" s="64">
        <f>+'Ark1'!R3195</f>
        <v>694</v>
      </c>
      <c r="F315" s="64">
        <f>+'Ark1'!S3195</f>
        <v>694</v>
      </c>
      <c r="G315" s="99">
        <f>+'Ark1'!T3195</f>
        <v>7.9359634076615215</v>
      </c>
      <c r="H315" s="99">
        <f>+'Ark1'!U3195</f>
        <v>8.4820816329750794</v>
      </c>
      <c r="I315" s="99">
        <f>+'Ark1'!Y3195</f>
        <v>145.62103746397699</v>
      </c>
      <c r="J315" s="99">
        <f>+'Ark1'!AA3195</f>
        <v>23.142408171669647</v>
      </c>
      <c r="K315" s="99">
        <f t="shared" si="10"/>
        <v>2.5547550432276664</v>
      </c>
      <c r="L315" s="64">
        <f t="shared" si="11"/>
        <v>3.1402714932126696</v>
      </c>
      <c r="M315" s="39"/>
      <c r="P315"/>
      <c r="Q315"/>
      <c r="R315"/>
      <c r="S315"/>
      <c r="T315"/>
      <c r="U315"/>
      <c r="V315"/>
      <c r="W315"/>
    </row>
    <row r="316" spans="1:23">
      <c r="A316" s="39"/>
      <c r="B316" s="47">
        <f>+'Ark1'!C3196</f>
        <v>2016</v>
      </c>
      <c r="C316" s="47">
        <f>+'Ark1'!M3196</f>
        <v>58</v>
      </c>
      <c r="D316" s="47">
        <f>+'Ark1'!Q3196</f>
        <v>266</v>
      </c>
      <c r="E316" s="64">
        <f>+'Ark1'!R3196</f>
        <v>974</v>
      </c>
      <c r="F316" s="64">
        <f>+'Ark1'!S3196</f>
        <v>974</v>
      </c>
      <c r="G316" s="99">
        <f>+'Ark1'!T3196</f>
        <v>11.137793024585479</v>
      </c>
      <c r="H316" s="99">
        <f>+'Ark1'!U3196</f>
        <v>11.537195481930388</v>
      </c>
      <c r="I316" s="99">
        <f>+'Ark1'!Y3196</f>
        <v>141.13100616016425</v>
      </c>
      <c r="J316" s="99">
        <f>+'Ark1'!AA3196</f>
        <v>22.670198703465505</v>
      </c>
      <c r="K316" s="99">
        <f t="shared" si="10"/>
        <v>2.4332932096580042</v>
      </c>
      <c r="L316" s="64">
        <f t="shared" si="11"/>
        <v>3.6616541353383458</v>
      </c>
      <c r="M316" s="39"/>
      <c r="P316"/>
      <c r="Q316"/>
      <c r="R316"/>
      <c r="S316"/>
      <c r="T316"/>
      <c r="U316"/>
      <c r="V316"/>
      <c r="W316"/>
    </row>
    <row r="317" spans="1:23">
      <c r="A317" s="39"/>
      <c r="B317" s="47">
        <f>+'Ark1'!C3197</f>
        <v>2016</v>
      </c>
      <c r="C317" s="47">
        <f>+'Ark1'!M3197</f>
        <v>59</v>
      </c>
      <c r="D317" s="47">
        <f>+'Ark1'!Q3197</f>
        <v>207</v>
      </c>
      <c r="E317" s="64">
        <f>+'Ark1'!R3197</f>
        <v>581</v>
      </c>
      <c r="F317" s="64">
        <f>+'Ark1'!S3197</f>
        <v>581</v>
      </c>
      <c r="G317" s="99">
        <f>+'Ark1'!T3197</f>
        <v>6.6437964551172115</v>
      </c>
      <c r="H317" s="99">
        <f>+'Ark1'!U3197</f>
        <v>6.6367897124261965</v>
      </c>
      <c r="I317" s="99">
        <f>+'Ark1'!Y3197</f>
        <v>136.10154905335617</v>
      </c>
      <c r="J317" s="99">
        <f>+'Ark1'!AA3197</f>
        <v>24.280304754623504</v>
      </c>
      <c r="K317" s="99">
        <f t="shared" si="10"/>
        <v>2.306805916158579</v>
      </c>
      <c r="L317" s="64">
        <f t="shared" si="11"/>
        <v>2.8067632850241546</v>
      </c>
      <c r="M317" s="39"/>
      <c r="P317"/>
      <c r="Q317"/>
      <c r="R317"/>
      <c r="S317"/>
      <c r="T317"/>
      <c r="U317"/>
      <c r="V317"/>
      <c r="W317"/>
    </row>
    <row r="318" spans="1:23">
      <c r="A318" s="39"/>
      <c r="B318" s="47">
        <f>+'Ark1'!C3198</f>
        <v>2016</v>
      </c>
      <c r="C318" s="47">
        <f>+'Ark1'!M3198</f>
        <v>60</v>
      </c>
      <c r="D318" s="47">
        <f>+'Ark1'!Q3198</f>
        <v>292</v>
      </c>
      <c r="E318" s="64">
        <f>+'Ark1'!R3198</f>
        <v>1125</v>
      </c>
      <c r="F318" s="64">
        <f>+'Ark1'!S3198</f>
        <v>1125</v>
      </c>
      <c r="G318" s="99">
        <f>+'Ark1'!T3198</f>
        <v>12.86449399656947</v>
      </c>
      <c r="H318" s="99">
        <f>+'Ark1'!U3198</f>
        <v>12.593525649020528</v>
      </c>
      <c r="I318" s="99">
        <f>+'Ark1'!Y3198</f>
        <v>133.37546666666657</v>
      </c>
      <c r="J318" s="99">
        <f>+'Ark1'!AA3198</f>
        <v>22.222011167709681</v>
      </c>
      <c r="K318" s="99">
        <f t="shared" si="10"/>
        <v>2.2229244444444429</v>
      </c>
      <c r="L318" s="64">
        <f t="shared" si="11"/>
        <v>3.8527397260273974</v>
      </c>
      <c r="M318" s="39"/>
      <c r="P318"/>
      <c r="Q318"/>
      <c r="R318"/>
      <c r="S318"/>
      <c r="T318"/>
      <c r="U318"/>
      <c r="V318"/>
      <c r="W318"/>
    </row>
    <row r="319" spans="1:23">
      <c r="A319" s="39"/>
      <c r="B319" s="47">
        <f>+'Ark1'!C3199</f>
        <v>2016</v>
      </c>
      <c r="C319" s="47">
        <f>+'Ark1'!M3199</f>
        <v>61</v>
      </c>
      <c r="D319" s="47">
        <f>+'Ark1'!Q3199</f>
        <v>279</v>
      </c>
      <c r="E319" s="64">
        <f>+'Ark1'!R3199</f>
        <v>1112</v>
      </c>
      <c r="F319" s="64">
        <f>+'Ark1'!S3199</f>
        <v>1112</v>
      </c>
      <c r="G319" s="99">
        <f>+'Ark1'!T3199</f>
        <v>12.715837621497998</v>
      </c>
      <c r="H319" s="99">
        <f>+'Ark1'!U3199</f>
        <v>11.761188708418196</v>
      </c>
      <c r="I319" s="99">
        <f>+'Ark1'!Y3199</f>
        <v>126.01654676258995</v>
      </c>
      <c r="J319" s="99">
        <f>+'Ark1'!AA3199</f>
        <v>21.293821838899326</v>
      </c>
      <c r="K319" s="99">
        <f t="shared" si="10"/>
        <v>2.0658450288949171</v>
      </c>
      <c r="L319" s="64">
        <f t="shared" si="11"/>
        <v>3.9856630824372759</v>
      </c>
      <c r="M319" s="39"/>
      <c r="P319"/>
      <c r="Q319"/>
      <c r="R319"/>
      <c r="S319"/>
      <c r="T319"/>
      <c r="U319"/>
      <c r="V319"/>
      <c r="W319"/>
    </row>
    <row r="320" spans="1:23">
      <c r="A320" s="39"/>
      <c r="B320" s="47">
        <f>+'Ark1'!C3200</f>
        <v>2016</v>
      </c>
      <c r="C320" s="47">
        <f>+'Ark1'!M3200</f>
        <v>62</v>
      </c>
      <c r="D320" s="47">
        <f>+'Ark1'!Q3200</f>
        <v>254</v>
      </c>
      <c r="E320" s="64">
        <f>+'Ark1'!R3200</f>
        <v>915</v>
      </c>
      <c r="F320" s="64">
        <f>+'Ark1'!S3200</f>
        <v>915</v>
      </c>
      <c r="G320" s="99">
        <f>+'Ark1'!T3200</f>
        <v>10.463121783876502</v>
      </c>
      <c r="H320" s="99">
        <f>+'Ark1'!U3200</f>
        <v>9.4110055808624189</v>
      </c>
      <c r="I320" s="99">
        <f>+'Ark1'!Y3200</f>
        <v>122.54513661202196</v>
      </c>
      <c r="J320" s="99">
        <f>+'Ark1'!AA3200</f>
        <v>20.805132979979735</v>
      </c>
      <c r="K320" s="99">
        <f t="shared" si="10"/>
        <v>1.9765344614842253</v>
      </c>
      <c r="L320" s="64">
        <f t="shared" si="11"/>
        <v>3.6023622047244093</v>
      </c>
      <c r="M320" s="39"/>
      <c r="P320"/>
      <c r="Q320"/>
      <c r="R320"/>
      <c r="S320"/>
      <c r="T320"/>
      <c r="U320"/>
      <c r="V320"/>
      <c r="W320"/>
    </row>
    <row r="321" spans="1:23">
      <c r="A321" s="39"/>
      <c r="B321" s="47">
        <f>+'Ark1'!C3201</f>
        <v>2016</v>
      </c>
      <c r="C321" s="47">
        <f>+'Ark1'!M3201</f>
        <v>63</v>
      </c>
      <c r="D321" s="47">
        <f>+'Ark1'!Q3201</f>
        <v>250</v>
      </c>
      <c r="E321" s="64">
        <f>+'Ark1'!R3201</f>
        <v>863</v>
      </c>
      <c r="F321" s="64">
        <f>+'Ark1'!S3201</f>
        <v>863</v>
      </c>
      <c r="G321" s="99">
        <f>+'Ark1'!T3201</f>
        <v>9.8684962835906234</v>
      </c>
      <c r="H321" s="99">
        <f>+'Ark1'!U3201</f>
        <v>8.6374786124573113</v>
      </c>
      <c r="I321" s="99">
        <f>+'Ark1'!Y3201</f>
        <v>119.24971031286221</v>
      </c>
      <c r="J321" s="99">
        <f>+'Ark1'!AA3201</f>
        <v>20.906760327186205</v>
      </c>
      <c r="K321" s="99">
        <f t="shared" si="10"/>
        <v>1.8928525446486064</v>
      </c>
      <c r="L321" s="64">
        <f t="shared" si="11"/>
        <v>3.452</v>
      </c>
      <c r="M321" s="39"/>
      <c r="P321"/>
      <c r="Q321"/>
      <c r="R321"/>
      <c r="S321"/>
      <c r="T321"/>
      <c r="U321"/>
      <c r="V321"/>
      <c r="W321"/>
    </row>
    <row r="322" spans="1:23">
      <c r="A322" s="39"/>
      <c r="B322" s="47">
        <f>+'Ark1'!C3202</f>
        <v>2016</v>
      </c>
      <c r="C322" s="47">
        <f>+'Ark1'!M3202</f>
        <v>64</v>
      </c>
      <c r="D322" s="47">
        <f>+'Ark1'!Q3202</f>
        <v>96</v>
      </c>
      <c r="E322" s="64">
        <f>+'Ark1'!R3202</f>
        <v>247</v>
      </c>
      <c r="F322" s="64">
        <f>+'Ark1'!S3202</f>
        <v>247</v>
      </c>
      <c r="G322" s="99">
        <f>+'Ark1'!T3202</f>
        <v>2.8244711263579179</v>
      </c>
      <c r="H322" s="99">
        <f>+'Ark1'!U3202</f>
        <v>2.5684019483247775</v>
      </c>
      <c r="I322" s="99">
        <f>+'Ark1'!Y3202</f>
        <v>123.89311740890696</v>
      </c>
      <c r="J322" s="99">
        <f>+'Ark1'!AA3202</f>
        <v>20.512622587651848</v>
      </c>
      <c r="K322" s="99">
        <f t="shared" si="10"/>
        <v>1.9358299595141713</v>
      </c>
      <c r="L322" s="64">
        <f t="shared" si="11"/>
        <v>2.5729166666666665</v>
      </c>
      <c r="M322" s="39"/>
      <c r="P322"/>
      <c r="Q322"/>
      <c r="R322"/>
      <c r="S322"/>
      <c r="T322"/>
      <c r="U322"/>
      <c r="V322"/>
      <c r="W322"/>
    </row>
    <row r="323" spans="1:23">
      <c r="A323" s="39"/>
      <c r="B323" s="47">
        <f>+'Ark1'!C3203</f>
        <v>2016</v>
      </c>
      <c r="C323" s="47">
        <f>+'Ark1'!M3203</f>
        <v>65</v>
      </c>
      <c r="D323" s="47">
        <f>+'Ark1'!Q3203</f>
        <v>81</v>
      </c>
      <c r="E323" s="64">
        <f>+'Ark1'!R3203</f>
        <v>221</v>
      </c>
      <c r="F323" s="64">
        <f>+'Ark1'!S3203</f>
        <v>221</v>
      </c>
      <c r="G323" s="99">
        <f>+'Ark1'!T3203</f>
        <v>2.527158376214981</v>
      </c>
      <c r="H323" s="99">
        <f>+'Ark1'!U3203</f>
        <v>2.30449985673095</v>
      </c>
      <c r="I323" s="99">
        <f>+'Ark1'!Y3203</f>
        <v>124.24117647058824</v>
      </c>
      <c r="J323" s="99">
        <f>+'Ark1'!AA3203</f>
        <v>22.221309255785787</v>
      </c>
      <c r="K323" s="99">
        <f t="shared" si="10"/>
        <v>1.9114027149321269</v>
      </c>
      <c r="L323" s="64">
        <f t="shared" si="11"/>
        <v>2.7283950617283952</v>
      </c>
      <c r="M323" s="39"/>
      <c r="P323"/>
      <c r="Q323"/>
      <c r="R323"/>
      <c r="S323"/>
      <c r="T323"/>
      <c r="U323"/>
      <c r="V323"/>
      <c r="W323"/>
    </row>
    <row r="324" spans="1:23">
      <c r="A324" s="39"/>
      <c r="B324" s="47">
        <f>+'Ark1'!C3204</f>
        <v>2016</v>
      </c>
      <c r="C324" s="47">
        <f>+'Ark1'!M3204</f>
        <v>66</v>
      </c>
      <c r="D324" s="47">
        <f>+'Ark1'!Q3204</f>
        <v>17</v>
      </c>
      <c r="E324" s="64">
        <f>+'Ark1'!R3204</f>
        <v>24</v>
      </c>
      <c r="F324" s="64">
        <f>+'Ark1'!S3204</f>
        <v>24</v>
      </c>
      <c r="G324" s="99">
        <f>+'Ark1'!T3204</f>
        <v>0.27444253859348194</v>
      </c>
      <c r="H324" s="99">
        <f>+'Ark1'!U3204</f>
        <v>0.2060321389322016</v>
      </c>
      <c r="I324" s="99">
        <f>+'Ark1'!Y3204</f>
        <v>102.28333333333336</v>
      </c>
      <c r="J324" s="99">
        <f>+'Ark1'!AA3204</f>
        <v>14.504127764957868</v>
      </c>
      <c r="K324" s="99">
        <f t="shared" si="10"/>
        <v>1.5497474747474751</v>
      </c>
      <c r="L324" s="64">
        <f t="shared" si="11"/>
        <v>1.411764705882353</v>
      </c>
      <c r="M324" s="39"/>
      <c r="P324"/>
      <c r="Q324"/>
      <c r="R324"/>
      <c r="S324"/>
      <c r="T324"/>
      <c r="U324"/>
      <c r="V324"/>
      <c r="W324"/>
    </row>
    <row r="325" spans="1:23">
      <c r="A325" s="39"/>
      <c r="B325" s="47">
        <f>+'Ark1'!C3205</f>
        <v>2016</v>
      </c>
      <c r="C325" s="47">
        <f>+'Ark1'!M3205</f>
        <v>67</v>
      </c>
      <c r="D325" s="47">
        <f>+'Ark1'!Q3205</f>
        <v>3</v>
      </c>
      <c r="E325" s="64">
        <f>+'Ark1'!R3205</f>
        <v>3</v>
      </c>
      <c r="F325" s="64">
        <f>+'Ark1'!S3205</f>
        <v>3</v>
      </c>
      <c r="G325" s="99">
        <f>+'Ark1'!T3205</f>
        <v>3.4305317324185243E-2</v>
      </c>
      <c r="H325" s="99">
        <f>+'Ark1'!U3205</f>
        <v>2.171277266651481E-2</v>
      </c>
      <c r="I325" s="99">
        <f>+'Ark1'!Y3205</f>
        <v>86.233333333333363</v>
      </c>
      <c r="J325" s="99">
        <f>+'Ark1'!AA3205</f>
        <v>10.587518857388316</v>
      </c>
      <c r="K325" s="99">
        <f t="shared" si="10"/>
        <v>1.2870646766169158</v>
      </c>
      <c r="L325" s="64">
        <f t="shared" si="11"/>
        <v>1</v>
      </c>
      <c r="M325" s="39"/>
      <c r="P325"/>
      <c r="Q325"/>
      <c r="R325"/>
      <c r="S325"/>
      <c r="T325"/>
      <c r="U325"/>
      <c r="V325"/>
      <c r="W325"/>
    </row>
    <row r="326" spans="1:23">
      <c r="A326" s="39"/>
      <c r="B326" s="47">
        <f>+'Ark1'!C3206</f>
        <v>2016</v>
      </c>
      <c r="C326" s="47">
        <f>+'Ark1'!M3206</f>
        <v>68</v>
      </c>
      <c r="D326" s="47">
        <f>+'Ark1'!Q3206</f>
        <v>0</v>
      </c>
      <c r="E326" s="64">
        <f>+'Ark1'!R3206</f>
        <v>0</v>
      </c>
      <c r="F326" s="64">
        <f>+'Ark1'!S3206</f>
        <v>0</v>
      </c>
      <c r="G326" s="99">
        <f>+'Ark1'!T3206</f>
        <v>0</v>
      </c>
      <c r="H326" s="99">
        <f>+'Ark1'!U3206</f>
        <v>0</v>
      </c>
      <c r="I326" s="99">
        <f>+'Ark1'!Y3206</f>
        <v>0</v>
      </c>
      <c r="J326" s="99">
        <f>+'Ark1'!AA3206</f>
        <v>0</v>
      </c>
      <c r="K326" s="99">
        <f t="shared" si="10"/>
        <v>0</v>
      </c>
      <c r="L326" s="64" t="e">
        <f t="shared" si="11"/>
        <v>#DIV/0!</v>
      </c>
      <c r="M326" s="39"/>
      <c r="P326"/>
      <c r="Q326"/>
      <c r="R326"/>
      <c r="S326"/>
      <c r="T326"/>
      <c r="U326"/>
      <c r="V326"/>
      <c r="W326"/>
    </row>
    <row r="327" spans="1:23">
      <c r="A327" s="39"/>
      <c r="B327">
        <f>+'Ark1'!C3207</f>
        <v>2015</v>
      </c>
      <c r="C327">
        <f>+'Ark1'!M3207</f>
        <v>0</v>
      </c>
      <c r="D327">
        <f>+'Ark1'!Q3207</f>
        <v>22</v>
      </c>
      <c r="E327" s="9">
        <f>+'Ark1'!R3207</f>
        <v>28</v>
      </c>
      <c r="F327" s="9">
        <f>+'Ark1'!S3207</f>
        <v>0</v>
      </c>
      <c r="G327" s="94">
        <f>+'Ark1'!T3207</f>
        <v>0.3101805694029024</v>
      </c>
      <c r="H327" s="94">
        <f>+'Ark1'!U3207</f>
        <v>0</v>
      </c>
      <c r="I327" s="94">
        <f>+'Ark1'!Y3207</f>
        <v>0</v>
      </c>
      <c r="J327" s="94">
        <f>+'Ark1'!AA3207</f>
        <v>0</v>
      </c>
      <c r="K327" s="94" t="e">
        <f t="shared" si="10"/>
        <v>#DIV/0!</v>
      </c>
      <c r="L327" s="9">
        <f t="shared" si="11"/>
        <v>1.2727272727272727</v>
      </c>
      <c r="M327" s="39"/>
      <c r="P327"/>
      <c r="Q327"/>
      <c r="R327"/>
      <c r="S327"/>
      <c r="T327"/>
      <c r="U327"/>
      <c r="V327"/>
      <c r="W327"/>
    </row>
    <row r="328" spans="1:23">
      <c r="A328" s="39"/>
      <c r="B328">
        <f>+'Ark1'!C3208</f>
        <v>2015</v>
      </c>
      <c r="C328">
        <f>+'Ark1'!M3208</f>
        <v>35</v>
      </c>
      <c r="D328">
        <f>+'Ark1'!Q3208</f>
        <v>3</v>
      </c>
      <c r="E328" s="9">
        <f>+'Ark1'!R3208</f>
        <v>5</v>
      </c>
      <c r="F328" s="9">
        <f>+'Ark1'!S3208</f>
        <v>5</v>
      </c>
      <c r="G328" s="94">
        <f>+'Ark1'!T3208</f>
        <v>5.53893873933754E-2</v>
      </c>
      <c r="H328" s="94">
        <f>+'Ark1'!U3208</f>
        <v>8.670546821938592E-2</v>
      </c>
      <c r="I328" s="94">
        <f>+'Ark1'!Y3208</f>
        <v>211.1</v>
      </c>
      <c r="J328" s="94">
        <f>+'Ark1'!AA3208</f>
        <v>72.196121779497275</v>
      </c>
      <c r="K328" s="94">
        <f t="shared" si="10"/>
        <v>6.0314285714285711</v>
      </c>
      <c r="L328" s="9">
        <f t="shared" si="11"/>
        <v>1.6666666666666667</v>
      </c>
      <c r="M328" s="39"/>
      <c r="P328"/>
      <c r="Q328"/>
      <c r="R328"/>
      <c r="S328"/>
      <c r="T328"/>
      <c r="U328"/>
      <c r="V328"/>
      <c r="W328"/>
    </row>
    <row r="329" spans="1:23">
      <c r="A329" s="39"/>
      <c r="B329">
        <f>+'Ark1'!C3209</f>
        <v>2015</v>
      </c>
      <c r="C329">
        <f>+'Ark1'!M3209</f>
        <v>36</v>
      </c>
      <c r="D329">
        <f>+'Ark1'!Q3209</f>
        <v>0</v>
      </c>
      <c r="E329" s="9">
        <f>+'Ark1'!R3209</f>
        <v>0</v>
      </c>
      <c r="F329" s="9">
        <f>+'Ark1'!S3209</f>
        <v>0</v>
      </c>
      <c r="G329" s="94">
        <f>+'Ark1'!T3209</f>
        <v>0</v>
      </c>
      <c r="H329" s="94">
        <f>+'Ark1'!U3209</f>
        <v>0</v>
      </c>
      <c r="I329" s="94">
        <f>+'Ark1'!Y3209</f>
        <v>0</v>
      </c>
      <c r="J329" s="94">
        <f>+'Ark1'!AA3209</f>
        <v>0</v>
      </c>
      <c r="K329" s="94">
        <f t="shared" si="10"/>
        <v>0</v>
      </c>
      <c r="L329" s="9" t="e">
        <f t="shared" si="11"/>
        <v>#DIV/0!</v>
      </c>
      <c r="M329" s="39"/>
      <c r="P329"/>
      <c r="Q329"/>
      <c r="R329"/>
      <c r="S329"/>
      <c r="T329"/>
      <c r="U329"/>
      <c r="V329"/>
      <c r="W329"/>
    </row>
    <row r="330" spans="1:23">
      <c r="A330" s="39"/>
      <c r="B330">
        <f>+'Ark1'!C3210</f>
        <v>2015</v>
      </c>
      <c r="C330">
        <f>+'Ark1'!M3210</f>
        <v>37</v>
      </c>
      <c r="D330">
        <f>+'Ark1'!Q3210</f>
        <v>1</v>
      </c>
      <c r="E330" s="9">
        <f>+'Ark1'!R3210</f>
        <v>1</v>
      </c>
      <c r="F330" s="9">
        <f>+'Ark1'!S3210</f>
        <v>1</v>
      </c>
      <c r="G330" s="94">
        <f>+'Ark1'!T3210</f>
        <v>1.107787747867508E-2</v>
      </c>
      <c r="H330" s="94">
        <f>+'Ark1'!U3210</f>
        <v>1.4860273994208348E-2</v>
      </c>
      <c r="I330" s="94">
        <f>+'Ark1'!Y3210</f>
        <v>180.9</v>
      </c>
      <c r="J330" s="94">
        <f>+'Ark1'!AA3210</f>
        <v>0</v>
      </c>
      <c r="K330" s="94">
        <f t="shared" si="10"/>
        <v>4.8891891891891897</v>
      </c>
      <c r="L330" s="9">
        <f t="shared" si="11"/>
        <v>1</v>
      </c>
      <c r="M330" s="39"/>
      <c r="P330"/>
      <c r="Q330"/>
      <c r="R330"/>
      <c r="S330"/>
      <c r="T330"/>
      <c r="U330"/>
      <c r="V330"/>
      <c r="W330"/>
    </row>
    <row r="331" spans="1:23">
      <c r="A331" s="39"/>
      <c r="B331">
        <f>+'Ark1'!C3211</f>
        <v>2015</v>
      </c>
      <c r="C331">
        <f>+'Ark1'!M3211</f>
        <v>38</v>
      </c>
      <c r="D331">
        <f>+'Ark1'!Q3211</f>
        <v>4</v>
      </c>
      <c r="E331" s="9">
        <f>+'Ark1'!R3211</f>
        <v>4</v>
      </c>
      <c r="F331" s="9">
        <f>+'Ark1'!S3211</f>
        <v>4</v>
      </c>
      <c r="G331" s="94">
        <f>+'Ark1'!T3211</f>
        <v>4.4311509914700321E-2</v>
      </c>
      <c r="H331" s="94">
        <f>+'Ark1'!U3211</f>
        <v>5.7214929999812703E-2</v>
      </c>
      <c r="I331" s="94">
        <f>+'Ark1'!Y3211</f>
        <v>174.125</v>
      </c>
      <c r="J331" s="94">
        <f>+'Ark1'!AA3211</f>
        <v>68.854316313503546</v>
      </c>
      <c r="K331" s="94">
        <f t="shared" si="10"/>
        <v>4.5822368421052628</v>
      </c>
      <c r="L331" s="9">
        <f t="shared" si="11"/>
        <v>1</v>
      </c>
      <c r="M331" s="39"/>
      <c r="P331"/>
      <c r="Q331"/>
      <c r="R331"/>
      <c r="S331"/>
      <c r="T331"/>
      <c r="U331"/>
      <c r="V331"/>
      <c r="W331"/>
    </row>
    <row r="332" spans="1:23">
      <c r="A332" s="39"/>
      <c r="B332">
        <f>+'Ark1'!C3212</f>
        <v>2015</v>
      </c>
      <c r="C332">
        <f>+'Ark1'!M3212</f>
        <v>39</v>
      </c>
      <c r="D332">
        <f>+'Ark1'!Q3212</f>
        <v>4</v>
      </c>
      <c r="E332" s="9">
        <f>+'Ark1'!R3212</f>
        <v>4</v>
      </c>
      <c r="F332" s="9">
        <f>+'Ark1'!S3212</f>
        <v>4</v>
      </c>
      <c r="G332" s="94">
        <f>+'Ark1'!T3212</f>
        <v>4.4311509914700321E-2</v>
      </c>
      <c r="H332" s="94">
        <f>+'Ark1'!U3212</f>
        <v>6.985725265160185E-2</v>
      </c>
      <c r="I332" s="94">
        <f>+'Ark1'!Y3212</f>
        <v>212.6</v>
      </c>
      <c r="J332" s="94">
        <f>+'Ark1'!AA3212</f>
        <v>21.26511227339282</v>
      </c>
      <c r="K332" s="94">
        <f t="shared" si="10"/>
        <v>5.4512820512820515</v>
      </c>
      <c r="L332" s="9">
        <f t="shared" si="11"/>
        <v>1</v>
      </c>
      <c r="M332" s="39"/>
      <c r="P332"/>
      <c r="Q332"/>
      <c r="R332"/>
      <c r="S332"/>
      <c r="T332"/>
      <c r="U332"/>
      <c r="V332"/>
      <c r="W332"/>
    </row>
    <row r="333" spans="1:23">
      <c r="A333" s="39"/>
      <c r="B333">
        <f>+'Ark1'!C3213</f>
        <v>2015</v>
      </c>
      <c r="C333">
        <f>+'Ark1'!M3213</f>
        <v>40</v>
      </c>
      <c r="D333">
        <f>+'Ark1'!Q3213</f>
        <v>2</v>
      </c>
      <c r="E333" s="9">
        <f>+'Ark1'!R3213</f>
        <v>2</v>
      </c>
      <c r="F333" s="9">
        <f>+'Ark1'!S3213</f>
        <v>2</v>
      </c>
      <c r="G333" s="94">
        <f>+'Ark1'!T3213</f>
        <v>2.2155754957350161E-2</v>
      </c>
      <c r="H333" s="94">
        <f>+'Ark1'!U3213</f>
        <v>3.7902324051562929E-2</v>
      </c>
      <c r="I333" s="94">
        <f>+'Ark1'!Y3213</f>
        <v>230.7</v>
      </c>
      <c r="J333" s="94">
        <f>+'Ark1'!AA3213</f>
        <v>1</v>
      </c>
      <c r="K333" s="94">
        <f t="shared" si="10"/>
        <v>5.7675000000000001</v>
      </c>
      <c r="L333" s="9">
        <f t="shared" si="11"/>
        <v>1</v>
      </c>
      <c r="M333" s="39"/>
      <c r="P333"/>
      <c r="Q333"/>
      <c r="R333"/>
      <c r="S333"/>
      <c r="T333"/>
      <c r="U333"/>
      <c r="V333"/>
      <c r="W333"/>
    </row>
    <row r="334" spans="1:23">
      <c r="A334" s="39"/>
      <c r="B334">
        <f>+'Ark1'!C3214</f>
        <v>2015</v>
      </c>
      <c r="C334">
        <f>+'Ark1'!M3214</f>
        <v>41</v>
      </c>
      <c r="D334">
        <f>+'Ark1'!Q3214</f>
        <v>5</v>
      </c>
      <c r="E334" s="9">
        <f>+'Ark1'!R3214</f>
        <v>5</v>
      </c>
      <c r="F334" s="9">
        <f>+'Ark1'!S3214</f>
        <v>5</v>
      </c>
      <c r="G334" s="94">
        <f>+'Ark1'!T3214</f>
        <v>5.53893873933754E-2</v>
      </c>
      <c r="H334" s="94">
        <f>+'Ark1'!U3214</f>
        <v>7.5451418815259103E-2</v>
      </c>
      <c r="I334" s="94">
        <f>+'Ark1'!Y3214</f>
        <v>183.7</v>
      </c>
      <c r="J334" s="94">
        <f>+'Ark1'!AA3214</f>
        <v>33.298228181090998</v>
      </c>
      <c r="K334" s="94">
        <f t="shared" si="10"/>
        <v>4.4804878048780488</v>
      </c>
      <c r="L334" s="9">
        <f t="shared" si="11"/>
        <v>1</v>
      </c>
      <c r="M334" s="39"/>
      <c r="P334"/>
      <c r="Q334"/>
      <c r="R334"/>
      <c r="S334"/>
      <c r="T334"/>
      <c r="U334"/>
      <c r="V334"/>
      <c r="W334"/>
    </row>
    <row r="335" spans="1:23">
      <c r="A335" s="39"/>
      <c r="B335">
        <f>+'Ark1'!C3215</f>
        <v>2015</v>
      </c>
      <c r="C335">
        <f>+'Ark1'!M3215</f>
        <v>42</v>
      </c>
      <c r="D335">
        <f>+'Ark1'!Q3215</f>
        <v>8</v>
      </c>
      <c r="E335" s="9">
        <f>+'Ark1'!R3215</f>
        <v>8</v>
      </c>
      <c r="F335" s="9">
        <f>+'Ark1'!S3215</f>
        <v>8</v>
      </c>
      <c r="G335" s="94">
        <f>+'Ark1'!T3215</f>
        <v>8.8623019829400643E-2</v>
      </c>
      <c r="H335" s="94">
        <f>+'Ark1'!U3215</f>
        <v>0.12411491419485569</v>
      </c>
      <c r="I335" s="94">
        <f>+'Ark1'!Y3215</f>
        <v>188.86249999999995</v>
      </c>
      <c r="J335" s="94">
        <f>+'Ark1'!AA3215</f>
        <v>16.716229950261319</v>
      </c>
      <c r="K335" s="94">
        <f t="shared" si="10"/>
        <v>4.4967261904761893</v>
      </c>
      <c r="L335" s="9">
        <f t="shared" si="11"/>
        <v>1</v>
      </c>
      <c r="M335" s="39"/>
      <c r="P335"/>
      <c r="Q335"/>
      <c r="R335"/>
      <c r="S335"/>
      <c r="T335"/>
      <c r="U335"/>
      <c r="V335"/>
      <c r="W335"/>
    </row>
    <row r="336" spans="1:23">
      <c r="A336" s="39"/>
      <c r="B336">
        <f>+'Ark1'!C3216</f>
        <v>2015</v>
      </c>
      <c r="C336">
        <f>+'Ark1'!M3216</f>
        <v>43</v>
      </c>
      <c r="D336">
        <f>+'Ark1'!Q3216</f>
        <v>6</v>
      </c>
      <c r="E336" s="9">
        <f>+'Ark1'!R3216</f>
        <v>7</v>
      </c>
      <c r="F336" s="9">
        <f>+'Ark1'!S3216</f>
        <v>7</v>
      </c>
      <c r="G336" s="94">
        <f>+'Ark1'!T3216</f>
        <v>7.7545142350725599E-2</v>
      </c>
      <c r="H336" s="94">
        <f>+'Ark1'!U3216</f>
        <v>0.11386305021211823</v>
      </c>
      <c r="I336" s="94">
        <f>+'Ark1'!Y3216</f>
        <v>198.01428571428576</v>
      </c>
      <c r="J336" s="94">
        <f>+'Ark1'!AA3216</f>
        <v>13.169274692190248</v>
      </c>
      <c r="K336" s="94">
        <f t="shared" si="10"/>
        <v>4.6049833887043201</v>
      </c>
      <c r="L336" s="9">
        <f t="shared" si="11"/>
        <v>1.1666666666666667</v>
      </c>
      <c r="M336" s="39"/>
      <c r="P336"/>
      <c r="Q336"/>
      <c r="R336"/>
      <c r="S336"/>
      <c r="T336"/>
      <c r="U336"/>
      <c r="V336"/>
      <c r="W336"/>
    </row>
    <row r="337" spans="1:23">
      <c r="A337" s="39"/>
      <c r="B337">
        <f>+'Ark1'!C3217</f>
        <v>2015</v>
      </c>
      <c r="C337">
        <f>+'Ark1'!M3217</f>
        <v>44</v>
      </c>
      <c r="D337">
        <f>+'Ark1'!Q3217</f>
        <v>3</v>
      </c>
      <c r="E337" s="9">
        <f>+'Ark1'!R3217</f>
        <v>3</v>
      </c>
      <c r="F337" s="9">
        <f>+'Ark1'!S3217</f>
        <v>3</v>
      </c>
      <c r="G337" s="94">
        <f>+'Ark1'!T3217</f>
        <v>3.3233632436025257E-2</v>
      </c>
      <c r="H337" s="94">
        <f>+'Ark1'!U3217</f>
        <v>4.6757700152036438E-2</v>
      </c>
      <c r="I337" s="94">
        <f>+'Ark1'!Y3217</f>
        <v>189.73333333333335</v>
      </c>
      <c r="J337" s="94">
        <f>+'Ark1'!AA3217</f>
        <v>6.5728397380599324</v>
      </c>
      <c r="K337" s="94">
        <f t="shared" si="10"/>
        <v>4.3121212121212125</v>
      </c>
      <c r="L337" s="9">
        <f t="shared" si="11"/>
        <v>1</v>
      </c>
      <c r="M337" s="39"/>
      <c r="P337"/>
      <c r="Q337"/>
      <c r="R337"/>
      <c r="S337"/>
      <c r="T337"/>
      <c r="U337"/>
      <c r="V337"/>
      <c r="W337"/>
    </row>
    <row r="338" spans="1:23">
      <c r="A338" s="39"/>
      <c r="B338">
        <f>+'Ark1'!C3218</f>
        <v>2015</v>
      </c>
      <c r="C338">
        <f>+'Ark1'!M3218</f>
        <v>45</v>
      </c>
      <c r="D338">
        <f>+'Ark1'!Q3218</f>
        <v>14</v>
      </c>
      <c r="E338" s="9">
        <f>+'Ark1'!R3218</f>
        <v>18</v>
      </c>
      <c r="F338" s="9">
        <f>+'Ark1'!S3218</f>
        <v>18</v>
      </c>
      <c r="G338" s="94">
        <f>+'Ark1'!T3218</f>
        <v>0.19940179461615151</v>
      </c>
      <c r="H338" s="94">
        <f>+'Ark1'!U3218</f>
        <v>0.27570778113190425</v>
      </c>
      <c r="I338" s="94">
        <f>+'Ark1'!Y3218</f>
        <v>186.46111111111111</v>
      </c>
      <c r="J338" s="94">
        <f>+'Ark1'!AA3218</f>
        <v>22.105508084057359</v>
      </c>
      <c r="K338" s="94">
        <f t="shared" si="10"/>
        <v>4.1435802469135803</v>
      </c>
      <c r="L338" s="9">
        <f t="shared" si="11"/>
        <v>1.2857142857142858</v>
      </c>
      <c r="M338" s="39"/>
      <c r="P338"/>
      <c r="Q338"/>
      <c r="R338"/>
      <c r="S338"/>
      <c r="T338"/>
      <c r="U338"/>
      <c r="V338"/>
      <c r="W338"/>
    </row>
    <row r="339" spans="1:23">
      <c r="A339" s="39"/>
      <c r="B339">
        <f>+'Ark1'!C3219</f>
        <v>2015</v>
      </c>
      <c r="C339">
        <f>+'Ark1'!M3219</f>
        <v>46</v>
      </c>
      <c r="D339">
        <f>+'Ark1'!Q3219</f>
        <v>31</v>
      </c>
      <c r="E339" s="9">
        <f>+'Ark1'!R3219</f>
        <v>48</v>
      </c>
      <c r="F339" s="9">
        <f>+'Ark1'!S3219</f>
        <v>48</v>
      </c>
      <c r="G339" s="94">
        <f>+'Ark1'!T3219</f>
        <v>0.53173811897640411</v>
      </c>
      <c r="H339" s="94">
        <f>+'Ark1'!U3219</f>
        <v>0.72156528876576398</v>
      </c>
      <c r="I339" s="94">
        <f>+'Ark1'!Y3219</f>
        <v>182.99791666666661</v>
      </c>
      <c r="J339" s="94">
        <f>+'Ark1'!AA3219</f>
        <v>27.980078401005542</v>
      </c>
      <c r="K339" s="94">
        <f t="shared" si="10"/>
        <v>3.9782155797101439</v>
      </c>
      <c r="L339" s="9">
        <f t="shared" si="11"/>
        <v>1.5483870967741935</v>
      </c>
      <c r="M339" s="39"/>
      <c r="P339"/>
      <c r="Q339"/>
      <c r="R339"/>
      <c r="S339"/>
      <c r="T339"/>
      <c r="U339"/>
      <c r="V339"/>
      <c r="W339"/>
    </row>
    <row r="340" spans="1:23">
      <c r="A340" s="39"/>
      <c r="B340">
        <f>+'Ark1'!C3220</f>
        <v>2015</v>
      </c>
      <c r="C340">
        <f>+'Ark1'!M3220</f>
        <v>47</v>
      </c>
      <c r="D340">
        <f>+'Ark1'!Q3220</f>
        <v>20</v>
      </c>
      <c r="E340" s="9">
        <f>+'Ark1'!R3220</f>
        <v>25</v>
      </c>
      <c r="F340" s="9">
        <f>+'Ark1'!S3220</f>
        <v>25</v>
      </c>
      <c r="G340" s="94">
        <f>+'Ark1'!T3220</f>
        <v>0.27694693696687722</v>
      </c>
      <c r="H340" s="94">
        <f>+'Ark1'!U3220</f>
        <v>0.37107147422132641</v>
      </c>
      <c r="I340" s="94">
        <f>+'Ark1'!Y3220</f>
        <v>180.68800000000005</v>
      </c>
      <c r="J340" s="94">
        <f>+'Ark1'!AA3220</f>
        <v>24.317636727280881</v>
      </c>
      <c r="K340" s="94">
        <f t="shared" si="10"/>
        <v>3.8444255319148946</v>
      </c>
      <c r="L340" s="9">
        <f t="shared" si="11"/>
        <v>1.25</v>
      </c>
      <c r="M340" s="39"/>
      <c r="P340"/>
      <c r="Q340"/>
      <c r="R340"/>
      <c r="S340"/>
      <c r="T340"/>
      <c r="U340"/>
      <c r="V340"/>
      <c r="W340"/>
    </row>
    <row r="341" spans="1:23">
      <c r="A341" s="39"/>
      <c r="B341">
        <f>+'Ark1'!C3221</f>
        <v>2015</v>
      </c>
      <c r="C341">
        <f>+'Ark1'!M3221</f>
        <v>48</v>
      </c>
      <c r="D341">
        <f>+'Ark1'!Q3221</f>
        <v>61</v>
      </c>
      <c r="E341" s="9">
        <f>+'Ark1'!R3221</f>
        <v>110</v>
      </c>
      <c r="F341" s="9">
        <f>+'Ark1'!S3221</f>
        <v>110</v>
      </c>
      <c r="G341" s="94">
        <f>+'Ark1'!T3221</f>
        <v>1.2185665226542597</v>
      </c>
      <c r="H341" s="94">
        <f>+'Ark1'!U3221</f>
        <v>1.5567061155325921</v>
      </c>
      <c r="I341" s="94">
        <f>+'Ark1'!Y3221</f>
        <v>172.27636363636356</v>
      </c>
      <c r="J341" s="94">
        <f>+'Ark1'!AA3221</f>
        <v>24.702726854531647</v>
      </c>
      <c r="K341" s="94">
        <f t="shared" si="10"/>
        <v>3.5890909090909076</v>
      </c>
      <c r="L341" s="9">
        <f t="shared" si="11"/>
        <v>1.8032786885245902</v>
      </c>
      <c r="M341" s="39"/>
      <c r="P341"/>
      <c r="Q341"/>
      <c r="R341"/>
      <c r="S341"/>
      <c r="T341"/>
      <c r="U341"/>
      <c r="V341"/>
      <c r="W341"/>
    </row>
    <row r="342" spans="1:23">
      <c r="A342" s="39"/>
      <c r="B342">
        <f>+'Ark1'!C3222</f>
        <v>2015</v>
      </c>
      <c r="C342">
        <f>+'Ark1'!M3222</f>
        <v>49</v>
      </c>
      <c r="D342">
        <f>+'Ark1'!Q3222</f>
        <v>66</v>
      </c>
      <c r="E342" s="9">
        <f>+'Ark1'!R3222</f>
        <v>101</v>
      </c>
      <c r="F342" s="9">
        <f>+'Ark1'!S3222</f>
        <v>101</v>
      </c>
      <c r="G342" s="94">
        <f>+'Ark1'!T3222</f>
        <v>1.1188656253461835</v>
      </c>
      <c r="H342" s="94">
        <f>+'Ark1'!U3222</f>
        <v>1.4107320586630057</v>
      </c>
      <c r="I342" s="94">
        <f>+'Ark1'!Y3222</f>
        <v>170.0336633663367</v>
      </c>
      <c r="J342" s="94">
        <f>+'Ark1'!AA3222</f>
        <v>27.1543052299326</v>
      </c>
      <c r="K342" s="94">
        <f t="shared" si="10"/>
        <v>3.4700747625782999</v>
      </c>
      <c r="L342" s="9">
        <f t="shared" si="11"/>
        <v>1.5303030303030303</v>
      </c>
      <c r="M342" s="39"/>
      <c r="P342"/>
      <c r="Q342"/>
      <c r="R342"/>
      <c r="S342"/>
      <c r="T342"/>
      <c r="U342"/>
      <c r="V342"/>
      <c r="W342"/>
    </row>
    <row r="343" spans="1:23">
      <c r="A343" s="39"/>
      <c r="B343">
        <f>+'Ark1'!C3223</f>
        <v>2015</v>
      </c>
      <c r="C343">
        <f>+'Ark1'!M3223</f>
        <v>50</v>
      </c>
      <c r="D343">
        <f>+'Ark1'!Q3223</f>
        <v>58</v>
      </c>
      <c r="E343" s="9">
        <f>+'Ark1'!R3223</f>
        <v>85</v>
      </c>
      <c r="F343" s="9">
        <f>+'Ark1'!S3223</f>
        <v>85</v>
      </c>
      <c r="G343" s="94">
        <f>+'Ark1'!T3223</f>
        <v>0.9416195856873818</v>
      </c>
      <c r="H343" s="94">
        <f>+'Ark1'!U3223</f>
        <v>1.16528699140322</v>
      </c>
      <c r="I343" s="94">
        <f>+'Ark1'!Y3223</f>
        <v>166.88823529411755</v>
      </c>
      <c r="J343" s="94">
        <f>+'Ark1'!AA3223</f>
        <v>29.955882901614423</v>
      </c>
      <c r="K343" s="94">
        <f t="shared" si="10"/>
        <v>3.3377647058823512</v>
      </c>
      <c r="L343" s="9">
        <f t="shared" si="11"/>
        <v>1.4655172413793103</v>
      </c>
      <c r="M343" s="39"/>
      <c r="P343"/>
      <c r="Q343"/>
      <c r="R343"/>
      <c r="S343"/>
      <c r="T343"/>
      <c r="U343"/>
      <c r="V343"/>
      <c r="W343"/>
    </row>
    <row r="344" spans="1:23">
      <c r="A344" s="39"/>
      <c r="B344">
        <f>+'Ark1'!C3224</f>
        <v>2015</v>
      </c>
      <c r="C344">
        <f>+'Ark1'!M3224</f>
        <v>51</v>
      </c>
      <c r="D344">
        <f>+'Ark1'!Q3224</f>
        <v>95</v>
      </c>
      <c r="E344" s="9">
        <f>+'Ark1'!R3224</f>
        <v>205</v>
      </c>
      <c r="F344" s="9">
        <f>+'Ark1'!S3224</f>
        <v>205</v>
      </c>
      <c r="G344" s="94">
        <f>+'Ark1'!T3224</f>
        <v>2.2709648831283928</v>
      </c>
      <c r="H344" s="94">
        <f>+'Ark1'!U3224</f>
        <v>2.7318013806500674</v>
      </c>
      <c r="I344" s="94">
        <f>+'Ark1'!Y3224</f>
        <v>162.2209756097561</v>
      </c>
      <c r="J344" s="94">
        <f>+'Ark1'!AA3224</f>
        <v>24.968282299737737</v>
      </c>
      <c r="K344" s="94">
        <f t="shared" si="10"/>
        <v>3.1808034433285508</v>
      </c>
      <c r="L344" s="9">
        <f t="shared" si="11"/>
        <v>2.1578947368421053</v>
      </c>
      <c r="M344" s="39"/>
      <c r="P344"/>
      <c r="Q344"/>
      <c r="R344"/>
      <c r="S344"/>
      <c r="T344"/>
      <c r="U344"/>
      <c r="V344"/>
      <c r="W344"/>
    </row>
    <row r="345" spans="1:23">
      <c r="A345" s="39"/>
      <c r="B345">
        <f>+'Ark1'!C3225</f>
        <v>2015</v>
      </c>
      <c r="C345">
        <f>+'Ark1'!M3225</f>
        <v>52</v>
      </c>
      <c r="D345">
        <f>+'Ark1'!Q3225</f>
        <v>118</v>
      </c>
      <c r="E345" s="9">
        <f>+'Ark1'!R3225</f>
        <v>254</v>
      </c>
      <c r="F345" s="9">
        <f>+'Ark1'!S3225</f>
        <v>254</v>
      </c>
      <c r="G345" s="94">
        <f>+'Ark1'!T3225</f>
        <v>2.8137808795834713</v>
      </c>
      <c r="H345" s="94">
        <f>+'Ark1'!U3225</f>
        <v>3.3184659399891339</v>
      </c>
      <c r="I345" s="94">
        <f>+'Ark1'!Y3225</f>
        <v>159.04330708661405</v>
      </c>
      <c r="J345" s="94">
        <f>+'Ark1'!AA3225</f>
        <v>25.287775486649796</v>
      </c>
      <c r="K345" s="94">
        <f t="shared" si="10"/>
        <v>3.0585251362810393</v>
      </c>
      <c r="L345" s="9">
        <f t="shared" si="11"/>
        <v>2.152542372881356</v>
      </c>
      <c r="M345" s="39"/>
      <c r="P345"/>
      <c r="Q345"/>
      <c r="R345"/>
      <c r="S345"/>
      <c r="T345"/>
      <c r="U345"/>
      <c r="V345"/>
      <c r="W345"/>
    </row>
    <row r="346" spans="1:23">
      <c r="A346" s="39"/>
      <c r="B346">
        <f>+'Ark1'!C3226</f>
        <v>2015</v>
      </c>
      <c r="C346">
        <f>+'Ark1'!M3226</f>
        <v>53</v>
      </c>
      <c r="D346">
        <f>+'Ark1'!Q3226</f>
        <v>115</v>
      </c>
      <c r="E346" s="9">
        <f>+'Ark1'!R3226</f>
        <v>193</v>
      </c>
      <c r="F346" s="9">
        <f>+'Ark1'!S3226</f>
        <v>193</v>
      </c>
      <c r="G346" s="94">
        <f>+'Ark1'!T3226</f>
        <v>2.1380303533842926</v>
      </c>
      <c r="H346" s="94">
        <f>+'Ark1'!U3226</f>
        <v>2.5332454476959407</v>
      </c>
      <c r="I346" s="94">
        <f>+'Ark1'!Y3226</f>
        <v>159.78341968911911</v>
      </c>
      <c r="J346" s="94">
        <f>+'Ark1'!AA3226</f>
        <v>25.668565778686499</v>
      </c>
      <c r="K346" s="94">
        <f t="shared" si="10"/>
        <v>3.014781503568285</v>
      </c>
      <c r="L346" s="9">
        <f t="shared" si="11"/>
        <v>1.6782608695652175</v>
      </c>
      <c r="M346" s="39"/>
      <c r="P346"/>
      <c r="Q346"/>
      <c r="R346"/>
      <c r="S346"/>
      <c r="T346"/>
      <c r="U346"/>
      <c r="V346"/>
      <c r="W346"/>
    </row>
    <row r="347" spans="1:23">
      <c r="A347" s="39"/>
      <c r="B347">
        <f>+'Ark1'!C3227</f>
        <v>2015</v>
      </c>
      <c r="C347">
        <f>+'Ark1'!M3227</f>
        <v>54</v>
      </c>
      <c r="D347">
        <f>+'Ark1'!Q3227</f>
        <v>165</v>
      </c>
      <c r="E347" s="9">
        <f>+'Ark1'!R3227</f>
        <v>394</v>
      </c>
      <c r="F347" s="9">
        <f>+'Ark1'!S3227</f>
        <v>394</v>
      </c>
      <c r="G347" s="94">
        <f>+'Ark1'!T3227</f>
        <v>4.3646837265979848</v>
      </c>
      <c r="H347" s="94">
        <f>+'Ark1'!U3227</f>
        <v>4.901697110650141</v>
      </c>
      <c r="I347" s="94">
        <f>+'Ark1'!Y3227</f>
        <v>151.44746192893402</v>
      </c>
      <c r="J347" s="94">
        <f>+'Ark1'!AA3227</f>
        <v>25.868025186719315</v>
      </c>
      <c r="K347" s="94">
        <f t="shared" si="10"/>
        <v>2.8045826283135931</v>
      </c>
      <c r="L347" s="9">
        <f t="shared" si="11"/>
        <v>2.3878787878787877</v>
      </c>
      <c r="M347" s="39"/>
      <c r="P347"/>
      <c r="Q347"/>
      <c r="R347"/>
      <c r="S347"/>
      <c r="T347"/>
      <c r="U347"/>
      <c r="V347"/>
      <c r="W347"/>
    </row>
    <row r="348" spans="1:23">
      <c r="A348" s="39"/>
      <c r="B348">
        <f>+'Ark1'!C3228</f>
        <v>2015</v>
      </c>
      <c r="C348">
        <f>+'Ark1'!M3228</f>
        <v>55</v>
      </c>
      <c r="D348">
        <f>+'Ark1'!Q3228</f>
        <v>185</v>
      </c>
      <c r="E348" s="9">
        <f>+'Ark1'!R3228</f>
        <v>412</v>
      </c>
      <c r="F348" s="9">
        <f>+'Ark1'!S3228</f>
        <v>412</v>
      </c>
      <c r="G348" s="94">
        <f>+'Ark1'!T3228</f>
        <v>4.5640855212141362</v>
      </c>
      <c r="H348" s="94">
        <f>+'Ark1'!U3228</f>
        <v>5.0385200645735964</v>
      </c>
      <c r="I348" s="94">
        <f>+'Ark1'!Y3228</f>
        <v>148.87354368932037</v>
      </c>
      <c r="J348" s="94">
        <f>+'Ark1'!AA3228</f>
        <v>25.089246605055578</v>
      </c>
      <c r="K348" s="94">
        <f t="shared" si="10"/>
        <v>2.7067917034421884</v>
      </c>
      <c r="L348" s="9">
        <f t="shared" si="11"/>
        <v>2.2270270270270269</v>
      </c>
      <c r="M348" s="39"/>
      <c r="P348"/>
      <c r="Q348"/>
      <c r="R348"/>
      <c r="S348"/>
      <c r="T348"/>
      <c r="U348"/>
      <c r="V348"/>
      <c r="W348"/>
    </row>
    <row r="349" spans="1:23">
      <c r="A349" s="39"/>
      <c r="B349">
        <f>+'Ark1'!C3229</f>
        <v>2015</v>
      </c>
      <c r="C349">
        <f>+'Ark1'!M3229</f>
        <v>56</v>
      </c>
      <c r="D349">
        <f>+'Ark1'!Q3229</f>
        <v>171</v>
      </c>
      <c r="E349" s="9">
        <f>+'Ark1'!R3229</f>
        <v>320</v>
      </c>
      <c r="F349" s="9">
        <f>+'Ark1'!S3229</f>
        <v>320</v>
      </c>
      <c r="G349" s="94">
        <f>+'Ark1'!T3229</f>
        <v>3.5449207931760256</v>
      </c>
      <c r="H349" s="94">
        <f>+'Ark1'!U3229</f>
        <v>3.9023539528328826</v>
      </c>
      <c r="I349" s="94">
        <f>+'Ark1'!Y3229</f>
        <v>148.45281250000005</v>
      </c>
      <c r="J349" s="94">
        <f>+'Ark1'!AA3229</f>
        <v>25.347426981645256</v>
      </c>
      <c r="K349" s="94">
        <f t="shared" si="10"/>
        <v>2.6509430803571439</v>
      </c>
      <c r="L349" s="9">
        <f t="shared" si="11"/>
        <v>1.871345029239766</v>
      </c>
      <c r="M349" s="39"/>
      <c r="P349"/>
      <c r="Q349"/>
      <c r="R349"/>
      <c r="S349"/>
      <c r="T349"/>
      <c r="U349"/>
      <c r="V349"/>
      <c r="W349"/>
    </row>
    <row r="350" spans="1:23">
      <c r="A350" s="39"/>
      <c r="B350">
        <f>+'Ark1'!C3230</f>
        <v>2015</v>
      </c>
      <c r="C350">
        <f>+'Ark1'!M3230</f>
        <v>57</v>
      </c>
      <c r="D350">
        <f>+'Ark1'!Q3230</f>
        <v>239</v>
      </c>
      <c r="E350" s="9">
        <f>+'Ark1'!R3230</f>
        <v>637</v>
      </c>
      <c r="F350" s="9">
        <f>+'Ark1'!S3230</f>
        <v>637</v>
      </c>
      <c r="G350" s="94">
        <f>+'Ark1'!T3230</f>
        <v>7.0566079539160302</v>
      </c>
      <c r="H350" s="94">
        <f>+'Ark1'!U3230</f>
        <v>7.4311884703331748</v>
      </c>
      <c r="I350" s="94">
        <f>+'Ark1'!Y3230</f>
        <v>142.01381475667191</v>
      </c>
      <c r="J350" s="94">
        <f>+'Ark1'!AA3230</f>
        <v>23.555537714796632</v>
      </c>
      <c r="K350" s="94">
        <f t="shared" si="10"/>
        <v>2.4914704343275771</v>
      </c>
      <c r="L350" s="9">
        <f t="shared" si="11"/>
        <v>2.6652719665271967</v>
      </c>
      <c r="M350" s="39"/>
      <c r="P350"/>
      <c r="Q350"/>
      <c r="R350"/>
      <c r="S350"/>
      <c r="T350"/>
      <c r="U350"/>
      <c r="V350"/>
      <c r="W350"/>
    </row>
    <row r="351" spans="1:23">
      <c r="A351" s="39"/>
      <c r="B351">
        <f>+'Ark1'!C3231</f>
        <v>2015</v>
      </c>
      <c r="C351">
        <f>+'Ark1'!M3231</f>
        <v>58</v>
      </c>
      <c r="D351">
        <f>+'Ark1'!Q3231</f>
        <v>287</v>
      </c>
      <c r="E351" s="9">
        <f>+'Ark1'!R3231</f>
        <v>906</v>
      </c>
      <c r="F351" s="9">
        <f>+'Ark1'!S3231</f>
        <v>906</v>
      </c>
      <c r="G351" s="94">
        <f>+'Ark1'!T3231</f>
        <v>10.036556995679629</v>
      </c>
      <c r="H351" s="94">
        <f>+'Ark1'!U3231</f>
        <v>10.292863224033784</v>
      </c>
      <c r="I351" s="94">
        <f>+'Ark1'!Y3231</f>
        <v>138.29922737306839</v>
      </c>
      <c r="J351" s="94">
        <f>+'Ark1'!AA3231</f>
        <v>24.545175484800723</v>
      </c>
      <c r="K351" s="94">
        <f t="shared" si="10"/>
        <v>2.3844694374666964</v>
      </c>
      <c r="L351" s="9">
        <f t="shared" si="11"/>
        <v>3.1567944250871078</v>
      </c>
      <c r="M351" s="39"/>
      <c r="P351"/>
      <c r="Q351"/>
      <c r="R351"/>
      <c r="S351"/>
      <c r="T351"/>
      <c r="U351"/>
      <c r="V351"/>
      <c r="W351"/>
    </row>
    <row r="352" spans="1:23">
      <c r="A352" s="39"/>
      <c r="B352">
        <f>+'Ark1'!C3232</f>
        <v>2015</v>
      </c>
      <c r="C352">
        <f>+'Ark1'!M3232</f>
        <v>59</v>
      </c>
      <c r="D352">
        <f>+'Ark1'!Q3232</f>
        <v>213</v>
      </c>
      <c r="E352" s="9">
        <f>+'Ark1'!R3232</f>
        <v>531</v>
      </c>
      <c r="F352" s="9">
        <f>+'Ark1'!S3232</f>
        <v>531</v>
      </c>
      <c r="G352" s="94">
        <f>+'Ark1'!T3232</f>
        <v>5.882352941176471</v>
      </c>
      <c r="H352" s="94">
        <f>+'Ark1'!U3232</f>
        <v>5.9742162334980309</v>
      </c>
      <c r="I352" s="94">
        <f>+'Ark1'!Y3232</f>
        <v>136.96139359698688</v>
      </c>
      <c r="J352" s="94">
        <f>+'Ark1'!AA3232</f>
        <v>24.310438055175378</v>
      </c>
      <c r="K352" s="94">
        <f t="shared" si="10"/>
        <v>2.3213795524913032</v>
      </c>
      <c r="L352" s="9">
        <f t="shared" si="11"/>
        <v>2.492957746478873</v>
      </c>
      <c r="M352" s="39"/>
      <c r="P352"/>
      <c r="Q352"/>
      <c r="R352"/>
      <c r="S352"/>
      <c r="T352"/>
      <c r="U352"/>
      <c r="V352"/>
      <c r="W352"/>
    </row>
    <row r="353" spans="1:23">
      <c r="A353" s="39"/>
      <c r="B353">
        <f>+'Ark1'!C3233</f>
        <v>2015</v>
      </c>
      <c r="C353">
        <f>+'Ark1'!M3233</f>
        <v>60</v>
      </c>
      <c r="D353">
        <f>+'Ark1'!Q3233</f>
        <v>282</v>
      </c>
      <c r="E353" s="9">
        <f>+'Ark1'!R3233</f>
        <v>1143</v>
      </c>
      <c r="F353" s="9">
        <f>+'Ark1'!S3233</f>
        <v>1143</v>
      </c>
      <c r="G353" s="94">
        <f>+'Ark1'!T3233</f>
        <v>12.662013958125623</v>
      </c>
      <c r="H353" s="94">
        <f>+'Ark1'!U3233</f>
        <v>12.249860269065422</v>
      </c>
      <c r="I353" s="94">
        <f>+'Ark1'!Y3233</f>
        <v>130.46579177602797</v>
      </c>
      <c r="J353" s="94">
        <f>+'Ark1'!AA3233</f>
        <v>23.463408575021433</v>
      </c>
      <c r="K353" s="94">
        <f t="shared" si="10"/>
        <v>2.1744298629337995</v>
      </c>
      <c r="L353" s="9">
        <f t="shared" si="11"/>
        <v>4.0531914893617023</v>
      </c>
      <c r="M353" s="39"/>
      <c r="P353"/>
      <c r="Q353"/>
      <c r="R353"/>
      <c r="S353"/>
      <c r="T353"/>
      <c r="U353"/>
      <c r="V353"/>
      <c r="W353"/>
    </row>
    <row r="354" spans="1:23">
      <c r="A354" s="39"/>
      <c r="B354">
        <f>+'Ark1'!C3234</f>
        <v>2015</v>
      </c>
      <c r="C354">
        <f>+'Ark1'!M3234</f>
        <v>61</v>
      </c>
      <c r="D354">
        <f>+'Ark1'!Q3234</f>
        <v>280</v>
      </c>
      <c r="E354" s="9">
        <f>+'Ark1'!R3234</f>
        <v>1000</v>
      </c>
      <c r="F354" s="9">
        <f>+'Ark1'!S3234</f>
        <v>1000</v>
      </c>
      <c r="G354" s="94">
        <f>+'Ark1'!T3234</f>
        <v>11.077877478675088</v>
      </c>
      <c r="H354" s="94">
        <f>+'Ark1'!U3234</f>
        <v>10.264038071216945</v>
      </c>
      <c r="I354" s="94">
        <f>+'Ark1'!Y3234</f>
        <v>124.94820000000009</v>
      </c>
      <c r="J354" s="94">
        <f>+'Ark1'!AA3234</f>
        <v>22.436876270104221</v>
      </c>
      <c r="K354" s="94">
        <f t="shared" si="10"/>
        <v>2.0483311475409849</v>
      </c>
      <c r="L354" s="9">
        <f t="shared" si="11"/>
        <v>3.5714285714285716</v>
      </c>
      <c r="M354" s="39"/>
      <c r="P354"/>
      <c r="Q354"/>
      <c r="R354"/>
      <c r="S354"/>
      <c r="T354"/>
      <c r="U354"/>
      <c r="V354"/>
      <c r="W354"/>
    </row>
    <row r="355" spans="1:23">
      <c r="A355" s="39"/>
      <c r="B355">
        <f>+'Ark1'!C3235</f>
        <v>2015</v>
      </c>
      <c r="C355">
        <f>+'Ark1'!M3235</f>
        <v>62</v>
      </c>
      <c r="D355">
        <f>+'Ark1'!Q3235</f>
        <v>246</v>
      </c>
      <c r="E355" s="9">
        <f>+'Ark1'!R3235</f>
        <v>1049</v>
      </c>
      <c r="F355" s="9">
        <f>+'Ark1'!S3235</f>
        <v>1049</v>
      </c>
      <c r="G355" s="94">
        <f>+'Ark1'!T3235</f>
        <v>11.620693475130164</v>
      </c>
      <c r="H355" s="94">
        <f>+'Ark1'!U3235</f>
        <v>10.319043264508929</v>
      </c>
      <c r="I355" s="94">
        <f>+'Ark1'!Y3235</f>
        <v>119.75004766444228</v>
      </c>
      <c r="J355" s="94">
        <f>+'Ark1'!AA3235</f>
        <v>23.169478429469159</v>
      </c>
      <c r="K355" s="94">
        <f t="shared" si="10"/>
        <v>1.9314523816845528</v>
      </c>
      <c r="L355" s="9">
        <f t="shared" si="11"/>
        <v>4.2642276422764231</v>
      </c>
      <c r="M355" s="39"/>
      <c r="P355"/>
      <c r="Q355"/>
      <c r="R355"/>
      <c r="S355"/>
      <c r="T355"/>
      <c r="U355"/>
      <c r="V355"/>
      <c r="W355"/>
    </row>
    <row r="356" spans="1:23">
      <c r="A356" s="39"/>
      <c r="B356">
        <f>+'Ark1'!C3236</f>
        <v>2015</v>
      </c>
      <c r="C356">
        <f>+'Ark1'!M3236</f>
        <v>63</v>
      </c>
      <c r="D356">
        <f>+'Ark1'!Q3236</f>
        <v>221</v>
      </c>
      <c r="E356" s="9">
        <f>+'Ark1'!R3236</f>
        <v>826</v>
      </c>
      <c r="F356" s="9">
        <f>+'Ark1'!S3236</f>
        <v>826</v>
      </c>
      <c r="G356" s="94">
        <f>+'Ark1'!T3236</f>
        <v>9.1503267973856222</v>
      </c>
      <c r="H356" s="94">
        <f>+'Ark1'!U3236</f>
        <v>7.9689102367161997</v>
      </c>
      <c r="I356" s="94">
        <f>+'Ark1'!Y3236</f>
        <v>117.44394673123492</v>
      </c>
      <c r="J356" s="94">
        <f>+'Ark1'!AA3236</f>
        <v>22.538951882858061</v>
      </c>
      <c r="K356" s="94">
        <f t="shared" si="10"/>
        <v>1.8641896306545225</v>
      </c>
      <c r="L356" s="9">
        <f t="shared" si="11"/>
        <v>3.7375565610859729</v>
      </c>
      <c r="M356" s="39"/>
      <c r="P356"/>
      <c r="Q356"/>
      <c r="R356"/>
      <c r="S356"/>
      <c r="T356"/>
      <c r="U356"/>
      <c r="V356"/>
      <c r="W356"/>
    </row>
    <row r="357" spans="1:23">
      <c r="A357" s="39"/>
      <c r="B357">
        <f>+'Ark1'!C3237</f>
        <v>2015</v>
      </c>
      <c r="C357">
        <f>+'Ark1'!M3237</f>
        <v>64</v>
      </c>
      <c r="D357">
        <f>+'Ark1'!Q3237</f>
        <v>103</v>
      </c>
      <c r="E357" s="9">
        <f>+'Ark1'!R3237</f>
        <v>354</v>
      </c>
      <c r="F357" s="9">
        <f>+'Ark1'!S3237</f>
        <v>354</v>
      </c>
      <c r="G357" s="94">
        <f>+'Ark1'!T3237</f>
        <v>3.9215686274509798</v>
      </c>
      <c r="H357" s="94">
        <f>+'Ark1'!U3237</f>
        <v>3.5093083310524023</v>
      </c>
      <c r="I357" s="94">
        <f>+'Ark1'!Y3237</f>
        <v>120.67853107344632</v>
      </c>
      <c r="J357" s="94">
        <f>+'Ark1'!AA3237</f>
        <v>22.142756964250257</v>
      </c>
      <c r="K357" s="94">
        <f t="shared" si="10"/>
        <v>1.8856020480225988</v>
      </c>
      <c r="L357" s="9">
        <f t="shared" si="11"/>
        <v>3.436893203883495</v>
      </c>
      <c r="M357" s="39"/>
      <c r="P357"/>
      <c r="Q357"/>
      <c r="R357"/>
      <c r="S357"/>
      <c r="T357"/>
      <c r="U357"/>
      <c r="V357"/>
      <c r="W357"/>
    </row>
    <row r="358" spans="1:23">
      <c r="A358" s="39"/>
      <c r="B358">
        <f>+'Ark1'!C3238</f>
        <v>2015</v>
      </c>
      <c r="C358">
        <f>+'Ark1'!M3238</f>
        <v>65</v>
      </c>
      <c r="D358">
        <f>+'Ark1'!Q3238</f>
        <v>86</v>
      </c>
      <c r="E358" s="9">
        <f>+'Ark1'!R3238</f>
        <v>322</v>
      </c>
      <c r="F358" s="9">
        <f>+'Ark1'!S3238</f>
        <v>322</v>
      </c>
      <c r="G358" s="94">
        <f>+'Ark1'!T3238</f>
        <v>3.5670765481333762</v>
      </c>
      <c r="H358" s="94">
        <f>+'Ark1'!U3238</f>
        <v>3.2127846658401622</v>
      </c>
      <c r="I358" s="94">
        <f>+'Ark1'!Y3238</f>
        <v>121.46118012422352</v>
      </c>
      <c r="J358" s="94">
        <f>+'Ark1'!AA3238</f>
        <v>23.463154990017504</v>
      </c>
      <c r="K358" s="94">
        <f t="shared" si="10"/>
        <v>1.8686335403726695</v>
      </c>
      <c r="L358" s="9">
        <f t="shared" si="11"/>
        <v>3.7441860465116279</v>
      </c>
      <c r="M358" s="39"/>
      <c r="P358"/>
      <c r="Q358"/>
      <c r="R358"/>
      <c r="S358"/>
      <c r="T358"/>
      <c r="U358"/>
      <c r="V358"/>
      <c r="W358"/>
    </row>
    <row r="359" spans="1:23">
      <c r="A359" s="39"/>
      <c r="B359">
        <f>+'Ark1'!C3239</f>
        <v>2015</v>
      </c>
      <c r="C359">
        <f>+'Ark1'!M3239</f>
        <v>66</v>
      </c>
      <c r="D359">
        <f>+'Ark1'!Q3239</f>
        <v>15</v>
      </c>
      <c r="E359" s="9">
        <f>+'Ark1'!R3239</f>
        <v>24</v>
      </c>
      <c r="F359" s="9">
        <f>+'Ark1'!S3239</f>
        <v>24</v>
      </c>
      <c r="G359" s="94">
        <f>+'Ark1'!T3239</f>
        <v>0.26586905948820205</v>
      </c>
      <c r="H359" s="94">
        <f>+'Ark1'!U3239</f>
        <v>0.19859700612713163</v>
      </c>
      <c r="I359" s="94">
        <f>+'Ark1'!Y3239</f>
        <v>100.73333333333336</v>
      </c>
      <c r="J359" s="94">
        <f>+'Ark1'!AA3239</f>
        <v>17.60020517557173</v>
      </c>
      <c r="K359" s="94">
        <f t="shared" si="10"/>
        <v>1.5262626262626267</v>
      </c>
      <c r="L359" s="9">
        <f t="shared" si="11"/>
        <v>1.6</v>
      </c>
      <c r="M359" s="39"/>
      <c r="P359"/>
      <c r="Q359"/>
      <c r="R359"/>
      <c r="S359"/>
      <c r="T359"/>
      <c r="U359"/>
      <c r="V359"/>
      <c r="W359"/>
    </row>
    <row r="360" spans="1:23">
      <c r="A360" s="39"/>
      <c r="B360">
        <f>+'Ark1'!C3240</f>
        <v>2015</v>
      </c>
      <c r="C360">
        <f>+'Ark1'!M3240</f>
        <v>67</v>
      </c>
      <c r="D360">
        <f>+'Ark1'!Q3240</f>
        <v>3</v>
      </c>
      <c r="E360" s="9">
        <f>+'Ark1'!R3240</f>
        <v>3</v>
      </c>
      <c r="F360" s="9">
        <f>+'Ark1'!S3240</f>
        <v>3</v>
      </c>
      <c r="G360" s="94">
        <f>+'Ark1'!T3240</f>
        <v>3.3233632436025257E-2</v>
      </c>
      <c r="H360" s="94">
        <f>+'Ark1'!U3240</f>
        <v>2.5309289207383043E-2</v>
      </c>
      <c r="I360" s="94">
        <f>+'Ark1'!Y3240</f>
        <v>102.7</v>
      </c>
      <c r="J360" s="94">
        <f>+'Ark1'!AA3240</f>
        <v>4.6267339092134785</v>
      </c>
      <c r="K360" s="94">
        <f t="shared" si="10"/>
        <v>1.5328358208955224</v>
      </c>
      <c r="L360" s="9">
        <f t="shared" si="11"/>
        <v>1</v>
      </c>
      <c r="M360" s="39"/>
      <c r="P360"/>
      <c r="Q360"/>
      <c r="R360"/>
      <c r="S360"/>
      <c r="T360"/>
      <c r="U360"/>
      <c r="V360"/>
      <c r="W360"/>
    </row>
    <row r="361" spans="1:23">
      <c r="A361" s="39"/>
      <c r="B361">
        <f>+'Ark1'!C3241</f>
        <v>2015</v>
      </c>
      <c r="C361">
        <f>+'Ark1'!M3241</f>
        <v>68</v>
      </c>
      <c r="D361">
        <f>+'Ark1'!Q3241</f>
        <v>0</v>
      </c>
      <c r="E361" s="9">
        <f>+'Ark1'!R3241</f>
        <v>0</v>
      </c>
      <c r="F361" s="9">
        <f>+'Ark1'!S3241</f>
        <v>0</v>
      </c>
      <c r="G361" s="94">
        <f>+'Ark1'!T3241</f>
        <v>0</v>
      </c>
      <c r="H361" s="94">
        <f>+'Ark1'!U3241</f>
        <v>0</v>
      </c>
      <c r="I361" s="94">
        <f>+'Ark1'!Y3241</f>
        <v>0</v>
      </c>
      <c r="J361" s="94">
        <f>+'Ark1'!AA3241</f>
        <v>0</v>
      </c>
      <c r="K361" s="94">
        <f t="shared" si="10"/>
        <v>0</v>
      </c>
      <c r="L361" s="9" t="e">
        <f t="shared" si="11"/>
        <v>#DIV/0!</v>
      </c>
      <c r="M361" s="39"/>
      <c r="P361"/>
      <c r="Q361"/>
      <c r="R361"/>
      <c r="S361"/>
      <c r="T361"/>
      <c r="U361"/>
      <c r="V361"/>
      <c r="W361"/>
    </row>
    <row r="362" spans="1:23">
      <c r="A362" s="39"/>
      <c r="B362" s="47">
        <f>+'Ark1'!C3242</f>
        <v>2014</v>
      </c>
      <c r="C362" s="47">
        <f>+'Ark1'!M3242</f>
        <v>0</v>
      </c>
      <c r="D362" s="47">
        <f>+'Ark1'!Q3242</f>
        <v>44</v>
      </c>
      <c r="E362" s="64">
        <f>+'Ark1'!R3242</f>
        <v>58</v>
      </c>
      <c r="F362" s="64">
        <f>+'Ark1'!S3242</f>
        <v>0</v>
      </c>
      <c r="G362" s="99">
        <f>+'Ark1'!T3242</f>
        <v>0.67860067860067852</v>
      </c>
      <c r="H362" s="99">
        <f>+'Ark1'!U3242</f>
        <v>0</v>
      </c>
      <c r="I362" s="99">
        <f>+'Ark1'!Y3242</f>
        <v>0</v>
      </c>
      <c r="J362" s="99">
        <f>+'Ark1'!AA3242</f>
        <v>0</v>
      </c>
      <c r="K362" s="99" t="e">
        <f t="shared" si="10"/>
        <v>#DIV/0!</v>
      </c>
      <c r="L362" s="64">
        <f t="shared" si="11"/>
        <v>1.3181818181818181</v>
      </c>
      <c r="M362" s="39"/>
      <c r="P362"/>
      <c r="Q362"/>
      <c r="R362"/>
      <c r="S362"/>
      <c r="T362"/>
      <c r="U362"/>
      <c r="V362"/>
      <c r="W362"/>
    </row>
    <row r="363" spans="1:23">
      <c r="A363" s="39"/>
      <c r="B363" s="47">
        <f>+'Ark1'!C3243</f>
        <v>2014</v>
      </c>
      <c r="C363" s="47">
        <f>+'Ark1'!M3243</f>
        <v>35</v>
      </c>
      <c r="D363" s="47">
        <f>+'Ark1'!Q3243</f>
        <v>2</v>
      </c>
      <c r="E363" s="64">
        <f>+'Ark1'!R3243</f>
        <v>2</v>
      </c>
      <c r="F363" s="64">
        <f>+'Ark1'!S3243</f>
        <v>2</v>
      </c>
      <c r="G363" s="99">
        <f>+'Ark1'!T3243</f>
        <v>2.3400023400023399E-2</v>
      </c>
      <c r="H363" s="99">
        <f>+'Ark1'!U3243</f>
        <v>3.1314505279349258E-2</v>
      </c>
      <c r="I363" s="99">
        <f>+'Ark1'!Y3243</f>
        <v>179.05</v>
      </c>
      <c r="J363" s="99">
        <f>+'Ark1'!AA3243</f>
        <v>17.549999999999851</v>
      </c>
      <c r="K363" s="99">
        <f t="shared" si="10"/>
        <v>5.1157142857142857</v>
      </c>
      <c r="L363" s="64">
        <f t="shared" si="11"/>
        <v>1</v>
      </c>
      <c r="M363" s="39"/>
      <c r="P363"/>
      <c r="Q363"/>
      <c r="R363"/>
      <c r="S363"/>
      <c r="T363"/>
      <c r="U363"/>
      <c r="V363"/>
      <c r="W363"/>
    </row>
    <row r="364" spans="1:23">
      <c r="A364" s="39"/>
      <c r="B364" s="47">
        <f>+'Ark1'!C3244</f>
        <v>2014</v>
      </c>
      <c r="C364" s="47">
        <f>+'Ark1'!M3244</f>
        <v>36</v>
      </c>
      <c r="D364" s="47">
        <f>+'Ark1'!Q3244</f>
        <v>0</v>
      </c>
      <c r="E364" s="64">
        <f>+'Ark1'!R3244</f>
        <v>0</v>
      </c>
      <c r="F364" s="64">
        <f>+'Ark1'!S3244</f>
        <v>0</v>
      </c>
      <c r="G364" s="99">
        <f>+'Ark1'!T3244</f>
        <v>0</v>
      </c>
      <c r="H364" s="99">
        <f>+'Ark1'!U3244</f>
        <v>0</v>
      </c>
      <c r="I364" s="99">
        <f>+'Ark1'!Y3244</f>
        <v>0</v>
      </c>
      <c r="J364" s="99">
        <f>+'Ark1'!AA3244</f>
        <v>0</v>
      </c>
      <c r="K364" s="99">
        <f t="shared" si="10"/>
        <v>0</v>
      </c>
      <c r="L364" s="64" t="e">
        <f t="shared" si="11"/>
        <v>#DIV/0!</v>
      </c>
      <c r="M364" s="39"/>
      <c r="P364"/>
      <c r="Q364"/>
      <c r="R364"/>
      <c r="S364"/>
      <c r="T364"/>
      <c r="U364"/>
      <c r="V364"/>
      <c r="W364"/>
    </row>
    <row r="365" spans="1:23">
      <c r="A365" s="39"/>
      <c r="B365" s="47">
        <f>+'Ark1'!C3245</f>
        <v>2014</v>
      </c>
      <c r="C365" s="47">
        <f>+'Ark1'!M3245</f>
        <v>37</v>
      </c>
      <c r="D365" s="47">
        <f>+'Ark1'!Q3245</f>
        <v>3</v>
      </c>
      <c r="E365" s="64">
        <f>+'Ark1'!R3245</f>
        <v>3</v>
      </c>
      <c r="F365" s="64">
        <f>+'Ark1'!S3245</f>
        <v>3</v>
      </c>
      <c r="G365" s="99">
        <f>+'Ark1'!T3245</f>
        <v>3.5100035100035093E-2</v>
      </c>
      <c r="H365" s="99">
        <f>+'Ark1'!U3245</f>
        <v>4.8418993502305746E-2</v>
      </c>
      <c r="I365" s="99">
        <f>+'Ark1'!Y3245</f>
        <v>184.56666666666672</v>
      </c>
      <c r="J365" s="99">
        <f>+'Ark1'!AA3245</f>
        <v>5.3481045448092255</v>
      </c>
      <c r="K365" s="99">
        <f t="shared" si="10"/>
        <v>4.98828828828829</v>
      </c>
      <c r="L365" s="64">
        <f t="shared" si="11"/>
        <v>1</v>
      </c>
      <c r="M365" s="39"/>
      <c r="P365"/>
      <c r="Q365"/>
      <c r="R365"/>
      <c r="S365"/>
      <c r="T365"/>
      <c r="U365"/>
      <c r="V365"/>
      <c r="W365"/>
    </row>
    <row r="366" spans="1:23">
      <c r="A366" s="39"/>
      <c r="B366" s="47">
        <f>+'Ark1'!C3246</f>
        <v>2014</v>
      </c>
      <c r="C366" s="47">
        <f>+'Ark1'!M3246</f>
        <v>38</v>
      </c>
      <c r="D366" s="47">
        <f>+'Ark1'!Q3246</f>
        <v>1</v>
      </c>
      <c r="E366" s="64">
        <f>+'Ark1'!R3246</f>
        <v>1</v>
      </c>
      <c r="F366" s="64">
        <f>+'Ark1'!S3246</f>
        <v>1</v>
      </c>
      <c r="G366" s="99">
        <f>+'Ark1'!T3246</f>
        <v>1.1700011700011699E-2</v>
      </c>
      <c r="H366" s="99">
        <f>+'Ark1'!U3246</f>
        <v>1.8582329996821325E-2</v>
      </c>
      <c r="I366" s="99">
        <f>+'Ark1'!Y3246</f>
        <v>212.5</v>
      </c>
      <c r="J366" s="99">
        <f>+'Ark1'!AA3246</f>
        <v>0</v>
      </c>
      <c r="K366" s="99">
        <f t="shared" si="10"/>
        <v>5.5921052631578947</v>
      </c>
      <c r="L366" s="64">
        <f t="shared" si="11"/>
        <v>1</v>
      </c>
      <c r="M366" s="39"/>
      <c r="P366"/>
      <c r="Q366"/>
      <c r="R366"/>
      <c r="S366"/>
      <c r="T366"/>
      <c r="U366"/>
      <c r="V366"/>
      <c r="W366"/>
    </row>
    <row r="367" spans="1:23">
      <c r="A367" s="39"/>
      <c r="B367" s="47">
        <f>+'Ark1'!C3247</f>
        <v>2014</v>
      </c>
      <c r="C367" s="47">
        <f>+'Ark1'!M3247</f>
        <v>39</v>
      </c>
      <c r="D367" s="47">
        <f>+'Ark1'!Q3247</f>
        <v>1</v>
      </c>
      <c r="E367" s="64">
        <f>+'Ark1'!R3247</f>
        <v>1</v>
      </c>
      <c r="F367" s="64">
        <f>+'Ark1'!S3247</f>
        <v>1</v>
      </c>
      <c r="G367" s="99">
        <f>+'Ark1'!T3247</f>
        <v>1.1700011700011699E-2</v>
      </c>
      <c r="H367" s="99">
        <f>+'Ark1'!U3247</f>
        <v>2.0777231092916456E-2</v>
      </c>
      <c r="I367" s="99">
        <f>+'Ark1'!Y3247</f>
        <v>237.6</v>
      </c>
      <c r="J367" s="99">
        <f>+'Ark1'!AA3247</f>
        <v>0</v>
      </c>
      <c r="K367" s="99">
        <f t="shared" si="10"/>
        <v>6.092307692307692</v>
      </c>
      <c r="L367" s="64">
        <f t="shared" si="11"/>
        <v>1</v>
      </c>
      <c r="M367" s="39"/>
      <c r="P367"/>
      <c r="Q367"/>
      <c r="R367"/>
      <c r="S367"/>
      <c r="T367"/>
      <c r="U367"/>
      <c r="V367"/>
      <c r="W367"/>
    </row>
    <row r="368" spans="1:23">
      <c r="A368" s="39"/>
      <c r="B368" s="47">
        <f>+'Ark1'!C3248</f>
        <v>2014</v>
      </c>
      <c r="C368" s="47">
        <f>+'Ark1'!M3248</f>
        <v>40</v>
      </c>
      <c r="D368" s="47">
        <f>+'Ark1'!Q3248</f>
        <v>2</v>
      </c>
      <c r="E368" s="64">
        <f>+'Ark1'!R3248</f>
        <v>2</v>
      </c>
      <c r="F368" s="64">
        <f>+'Ark1'!S3248</f>
        <v>2</v>
      </c>
      <c r="G368" s="99">
        <f>+'Ark1'!T3248</f>
        <v>2.3400023400023399E-2</v>
      </c>
      <c r="H368" s="99">
        <f>+'Ark1'!U3248</f>
        <v>3.8353929113439211E-2</v>
      </c>
      <c r="I368" s="99">
        <f>+'Ark1'!Y3248</f>
        <v>219.3</v>
      </c>
      <c r="J368" s="99">
        <f>+'Ark1'!AA3248</f>
        <v>19.199999999999797</v>
      </c>
      <c r="K368" s="99">
        <f t="shared" ref="K368:K431" si="12">+I368/C368</f>
        <v>5.4824999999999999</v>
      </c>
      <c r="L368" s="64">
        <f t="shared" ref="L368:L431" si="13">+E368/D368</f>
        <v>1</v>
      </c>
      <c r="M368" s="39"/>
      <c r="P368"/>
      <c r="Q368"/>
      <c r="R368"/>
      <c r="S368"/>
      <c r="T368"/>
      <c r="U368"/>
      <c r="V368"/>
      <c r="W368"/>
    </row>
    <row r="369" spans="1:23">
      <c r="A369" s="39"/>
      <c r="B369" s="47">
        <f>+'Ark1'!C3249</f>
        <v>2014</v>
      </c>
      <c r="C369" s="47">
        <f>+'Ark1'!M3249</f>
        <v>41</v>
      </c>
      <c r="D369" s="47">
        <f>+'Ark1'!Q3249</f>
        <v>3</v>
      </c>
      <c r="E369" s="64">
        <f>+'Ark1'!R3249</f>
        <v>5</v>
      </c>
      <c r="F369" s="64">
        <f>+'Ark1'!S3249</f>
        <v>5</v>
      </c>
      <c r="G369" s="99">
        <f>+'Ark1'!T3249</f>
        <v>5.8500058500058509E-2</v>
      </c>
      <c r="H369" s="99">
        <f>+'Ark1'!U3249</f>
        <v>8.0879044772047284E-2</v>
      </c>
      <c r="I369" s="99">
        <f>+'Ark1'!Y3249</f>
        <v>184.98</v>
      </c>
      <c r="J369" s="99">
        <f>+'Ark1'!AA3249</f>
        <v>18.607568352689096</v>
      </c>
      <c r="K369" s="99">
        <f t="shared" si="12"/>
        <v>4.5117073170731707</v>
      </c>
      <c r="L369" s="64">
        <f t="shared" si="13"/>
        <v>1.6666666666666667</v>
      </c>
      <c r="M369" s="39"/>
      <c r="P369"/>
      <c r="Q369"/>
      <c r="R369"/>
      <c r="S369"/>
      <c r="T369"/>
      <c r="U369"/>
      <c r="V369"/>
      <c r="W369"/>
    </row>
    <row r="370" spans="1:23">
      <c r="A370" s="39"/>
      <c r="B370" s="47">
        <f>+'Ark1'!C3250</f>
        <v>2014</v>
      </c>
      <c r="C370" s="47">
        <f>+'Ark1'!M3250</f>
        <v>42</v>
      </c>
      <c r="D370" s="47">
        <f>+'Ark1'!Q3250</f>
        <v>3</v>
      </c>
      <c r="E370" s="64">
        <f>+'Ark1'!R3250</f>
        <v>3</v>
      </c>
      <c r="F370" s="64">
        <f>+'Ark1'!S3250</f>
        <v>3</v>
      </c>
      <c r="G370" s="99">
        <f>+'Ark1'!T3250</f>
        <v>3.5100035100035093E-2</v>
      </c>
      <c r="H370" s="99">
        <f>+'Ark1'!U3250</f>
        <v>5.7950635712439955E-2</v>
      </c>
      <c r="I370" s="99">
        <f>+'Ark1'!Y3250</f>
        <v>220.9</v>
      </c>
      <c r="J370" s="99">
        <f>+'Ark1'!AA3250</f>
        <v>24.940863390561717</v>
      </c>
      <c r="K370" s="99">
        <f t="shared" si="12"/>
        <v>5.2595238095238095</v>
      </c>
      <c r="L370" s="64">
        <f t="shared" si="13"/>
        <v>1</v>
      </c>
      <c r="M370" s="39"/>
      <c r="P370"/>
      <c r="Q370"/>
      <c r="R370"/>
      <c r="S370"/>
      <c r="T370"/>
      <c r="U370"/>
      <c r="V370"/>
      <c r="W370"/>
    </row>
    <row r="371" spans="1:23">
      <c r="A371" s="39"/>
      <c r="B371" s="47">
        <f>+'Ark1'!C3251</f>
        <v>2014</v>
      </c>
      <c r="C371" s="47">
        <f>+'Ark1'!M3251</f>
        <v>43</v>
      </c>
      <c r="D371" s="47">
        <f>+'Ark1'!Q3251</f>
        <v>2</v>
      </c>
      <c r="E371" s="64">
        <f>+'Ark1'!R3251</f>
        <v>2</v>
      </c>
      <c r="F371" s="64">
        <f>+'Ark1'!S3251</f>
        <v>2</v>
      </c>
      <c r="G371" s="99">
        <f>+'Ark1'!T3251</f>
        <v>2.3400023400023399E-2</v>
      </c>
      <c r="H371" s="99">
        <f>+'Ark1'!U3251</f>
        <v>3.6902321217216941E-2</v>
      </c>
      <c r="I371" s="99">
        <f>+'Ark1'!Y3251</f>
        <v>211</v>
      </c>
      <c r="J371" s="99">
        <f>+'Ark1'!AA3251</f>
        <v>1.5</v>
      </c>
      <c r="K371" s="99">
        <f t="shared" si="12"/>
        <v>4.9069767441860463</v>
      </c>
      <c r="L371" s="64">
        <f t="shared" si="13"/>
        <v>1</v>
      </c>
      <c r="M371" s="39"/>
      <c r="P371"/>
      <c r="Q371"/>
      <c r="R371"/>
      <c r="S371"/>
      <c r="T371"/>
      <c r="U371"/>
      <c r="V371"/>
      <c r="W371"/>
    </row>
    <row r="372" spans="1:23">
      <c r="A372" s="39"/>
      <c r="B372" s="47">
        <f>+'Ark1'!C3252</f>
        <v>2014</v>
      </c>
      <c r="C372" s="47">
        <f>+'Ark1'!M3252</f>
        <v>44</v>
      </c>
      <c r="D372" s="47">
        <f>+'Ark1'!Q3252</f>
        <v>5</v>
      </c>
      <c r="E372" s="64">
        <f>+'Ark1'!R3252</f>
        <v>5</v>
      </c>
      <c r="F372" s="64">
        <f>+'Ark1'!S3252</f>
        <v>5</v>
      </c>
      <c r="G372" s="99">
        <f>+'Ark1'!T3252</f>
        <v>5.8500058500058509E-2</v>
      </c>
      <c r="H372" s="99">
        <f>+'Ark1'!U3252</f>
        <v>8.8906611330674068E-2</v>
      </c>
      <c r="I372" s="99">
        <f>+'Ark1'!Y3252</f>
        <v>203.34</v>
      </c>
      <c r="J372" s="99">
        <f>+'Ark1'!AA3252</f>
        <v>23.092388356339477</v>
      </c>
      <c r="K372" s="99">
        <f t="shared" si="12"/>
        <v>4.6213636363636361</v>
      </c>
      <c r="L372" s="64">
        <f t="shared" si="13"/>
        <v>1</v>
      </c>
      <c r="M372" s="39"/>
      <c r="P372"/>
      <c r="Q372"/>
      <c r="R372"/>
      <c r="S372"/>
      <c r="T372"/>
      <c r="U372"/>
      <c r="V372"/>
      <c r="W372"/>
    </row>
    <row r="373" spans="1:23">
      <c r="A373" s="39"/>
      <c r="B373" s="47">
        <f>+'Ark1'!C3253</f>
        <v>2014</v>
      </c>
      <c r="C373" s="47">
        <f>+'Ark1'!M3253</f>
        <v>45</v>
      </c>
      <c r="D373" s="47">
        <f>+'Ark1'!Q3253</f>
        <v>19</v>
      </c>
      <c r="E373" s="64">
        <f>+'Ark1'!R3253</f>
        <v>21</v>
      </c>
      <c r="F373" s="64">
        <f>+'Ark1'!S3253</f>
        <v>21</v>
      </c>
      <c r="G373" s="99">
        <f>+'Ark1'!T3253</f>
        <v>0.24570024570024568</v>
      </c>
      <c r="H373" s="99">
        <f>+'Ark1'!U3253</f>
        <v>0.35244340150206421</v>
      </c>
      <c r="I373" s="99">
        <f>+'Ark1'!Y3253</f>
        <v>191.92380952380944</v>
      </c>
      <c r="J373" s="99">
        <f>+'Ark1'!AA3253</f>
        <v>29.394944572832909</v>
      </c>
      <c r="K373" s="99">
        <f t="shared" si="12"/>
        <v>4.2649735449735431</v>
      </c>
      <c r="L373" s="64">
        <f t="shared" si="13"/>
        <v>1.1052631578947369</v>
      </c>
      <c r="M373" s="39"/>
      <c r="P373"/>
      <c r="Q373"/>
      <c r="R373"/>
      <c r="S373"/>
      <c r="T373"/>
      <c r="U373"/>
      <c r="V373"/>
      <c r="W373"/>
    </row>
    <row r="374" spans="1:23">
      <c r="A374" s="39"/>
      <c r="B374" s="47">
        <f>+'Ark1'!C3254</f>
        <v>2014</v>
      </c>
      <c r="C374" s="47">
        <f>+'Ark1'!M3254</f>
        <v>46</v>
      </c>
      <c r="D374" s="47">
        <f>+'Ark1'!Q3254</f>
        <v>21</v>
      </c>
      <c r="E374" s="64">
        <f>+'Ark1'!R3254</f>
        <v>24</v>
      </c>
      <c r="F374" s="64">
        <f>+'Ark1'!S3254</f>
        <v>24</v>
      </c>
      <c r="G374" s="99">
        <f>+'Ark1'!T3254</f>
        <v>0.2808002808002808</v>
      </c>
      <c r="H374" s="99">
        <f>+'Ark1'!U3254</f>
        <v>0.40980814728048681</v>
      </c>
      <c r="I374" s="99">
        <f>+'Ark1'!Y3254</f>
        <v>195.26666666666665</v>
      </c>
      <c r="J374" s="99">
        <f>+'Ark1'!AA3254</f>
        <v>24.526408669477743</v>
      </c>
      <c r="K374" s="99">
        <f t="shared" si="12"/>
        <v>4.2449275362318835</v>
      </c>
      <c r="L374" s="64">
        <f t="shared" si="13"/>
        <v>1.1428571428571428</v>
      </c>
      <c r="M374" s="39"/>
      <c r="P374"/>
      <c r="Q374"/>
      <c r="R374"/>
      <c r="S374"/>
      <c r="T374"/>
      <c r="U374"/>
      <c r="V374"/>
      <c r="W374"/>
    </row>
    <row r="375" spans="1:23">
      <c r="A375" s="39"/>
      <c r="B375" s="47">
        <f>+'Ark1'!C3255</f>
        <v>2014</v>
      </c>
      <c r="C375" s="47">
        <f>+'Ark1'!M3255</f>
        <v>47</v>
      </c>
      <c r="D375" s="47">
        <f>+'Ark1'!Q3255</f>
        <v>15</v>
      </c>
      <c r="E375" s="64">
        <f>+'Ark1'!R3255</f>
        <v>19</v>
      </c>
      <c r="F375" s="64">
        <f>+'Ark1'!S3255</f>
        <v>19</v>
      </c>
      <c r="G375" s="99">
        <f>+'Ark1'!T3255</f>
        <v>0.22230022230022223</v>
      </c>
      <c r="H375" s="99">
        <f>+'Ark1'!U3255</f>
        <v>0.3055109943995043</v>
      </c>
      <c r="I375" s="99">
        <f>+'Ark1'!Y3255</f>
        <v>183.87894736842111</v>
      </c>
      <c r="J375" s="99">
        <f>+'Ark1'!AA3255</f>
        <v>22.508047191296608</v>
      </c>
      <c r="K375" s="99">
        <f t="shared" si="12"/>
        <v>3.9123180291153425</v>
      </c>
      <c r="L375" s="64">
        <f t="shared" si="13"/>
        <v>1.2666666666666666</v>
      </c>
      <c r="M375" s="39"/>
      <c r="P375"/>
      <c r="Q375"/>
      <c r="R375"/>
      <c r="S375"/>
      <c r="T375"/>
      <c r="U375"/>
      <c r="V375"/>
      <c r="W375"/>
    </row>
    <row r="376" spans="1:23">
      <c r="A376" s="39"/>
      <c r="B376" s="47">
        <f>+'Ark1'!C3256</f>
        <v>2014</v>
      </c>
      <c r="C376" s="47">
        <f>+'Ark1'!M3256</f>
        <v>48</v>
      </c>
      <c r="D376" s="47">
        <f>+'Ark1'!Q3256</f>
        <v>42</v>
      </c>
      <c r="E376" s="64">
        <f>+'Ark1'!R3256</f>
        <v>54</v>
      </c>
      <c r="F376" s="64">
        <f>+'Ark1'!S3256</f>
        <v>54</v>
      </c>
      <c r="G376" s="99">
        <f>+'Ark1'!T3256</f>
        <v>0.63180063180063195</v>
      </c>
      <c r="H376" s="99">
        <f>+'Ark1'!U3256</f>
        <v>0.86053239905750434</v>
      </c>
      <c r="I376" s="99">
        <f>+'Ark1'!Y3256</f>
        <v>182.2351851851852</v>
      </c>
      <c r="J376" s="99">
        <f>+'Ark1'!AA3256</f>
        <v>24.209534067810832</v>
      </c>
      <c r="K376" s="99">
        <f t="shared" si="12"/>
        <v>3.7965663580246916</v>
      </c>
      <c r="L376" s="64">
        <f t="shared" si="13"/>
        <v>1.2857142857142858</v>
      </c>
      <c r="M376" s="39"/>
      <c r="P376"/>
      <c r="Q376"/>
      <c r="R376"/>
      <c r="S376"/>
      <c r="T376"/>
      <c r="U376"/>
      <c r="V376"/>
      <c r="W376"/>
    </row>
    <row r="377" spans="1:23">
      <c r="A377" s="39"/>
      <c r="B377" s="47">
        <f>+'Ark1'!C3257</f>
        <v>2014</v>
      </c>
      <c r="C377" s="47">
        <f>+'Ark1'!M3257</f>
        <v>49</v>
      </c>
      <c r="D377" s="47">
        <f>+'Ark1'!Q3257</f>
        <v>43</v>
      </c>
      <c r="E377" s="64">
        <f>+'Ark1'!R3257</f>
        <v>53</v>
      </c>
      <c r="F377" s="64">
        <f>+'Ark1'!S3257</f>
        <v>53</v>
      </c>
      <c r="G377" s="99">
        <f>+'Ark1'!T3257</f>
        <v>0.62010062010062017</v>
      </c>
      <c r="H377" s="99">
        <f>+'Ark1'!U3257</f>
        <v>0.85323938107286912</v>
      </c>
      <c r="I377" s="99">
        <f>+'Ark1'!Y3257</f>
        <v>184.10000000000005</v>
      </c>
      <c r="J377" s="99">
        <f>+'Ark1'!AA3257</f>
        <v>21.762474193410764</v>
      </c>
      <c r="K377" s="99">
        <f t="shared" si="12"/>
        <v>3.757142857142858</v>
      </c>
      <c r="L377" s="64">
        <f t="shared" si="13"/>
        <v>1.2325581395348837</v>
      </c>
      <c r="M377" s="39"/>
      <c r="P377"/>
      <c r="Q377"/>
      <c r="R377"/>
      <c r="S377"/>
      <c r="T377"/>
      <c r="U377"/>
      <c r="V377"/>
      <c r="W377"/>
    </row>
    <row r="378" spans="1:23">
      <c r="A378" s="39"/>
      <c r="B378" s="47">
        <f>+'Ark1'!C3258</f>
        <v>2014</v>
      </c>
      <c r="C378" s="47">
        <f>+'Ark1'!M3258</f>
        <v>50</v>
      </c>
      <c r="D378" s="47">
        <f>+'Ark1'!Q3258</f>
        <v>57</v>
      </c>
      <c r="E378" s="64">
        <f>+'Ark1'!R3258</f>
        <v>68</v>
      </c>
      <c r="F378" s="64">
        <f>+'Ark1'!S3258</f>
        <v>68</v>
      </c>
      <c r="G378" s="99">
        <f>+'Ark1'!T3258</f>
        <v>0.79560079560079555</v>
      </c>
      <c r="H378" s="99">
        <f>+'Ark1'!U3258</f>
        <v>1.036474271780349</v>
      </c>
      <c r="I378" s="99">
        <f>+'Ark1'!Y3258</f>
        <v>174.30441176470589</v>
      </c>
      <c r="J378" s="99">
        <f>+'Ark1'!AA3258</f>
        <v>27.152187832028535</v>
      </c>
      <c r="K378" s="99">
        <f t="shared" si="12"/>
        <v>3.4860882352941176</v>
      </c>
      <c r="L378" s="64">
        <f t="shared" si="13"/>
        <v>1.1929824561403508</v>
      </c>
      <c r="M378" s="39"/>
      <c r="P378"/>
      <c r="Q378"/>
      <c r="R378"/>
      <c r="S378"/>
      <c r="T378"/>
      <c r="U378"/>
      <c r="V378"/>
      <c r="W378"/>
    </row>
    <row r="379" spans="1:23">
      <c r="A379" s="39"/>
      <c r="B379" s="47">
        <f>+'Ark1'!C3259</f>
        <v>2014</v>
      </c>
      <c r="C379" s="47">
        <f>+'Ark1'!M3259</f>
        <v>51</v>
      </c>
      <c r="D379" s="47">
        <f>+'Ark1'!Q3259</f>
        <v>86</v>
      </c>
      <c r="E379" s="64">
        <f>+'Ark1'!R3259</f>
        <v>119</v>
      </c>
      <c r="F379" s="64">
        <f>+'Ark1'!S3259</f>
        <v>119</v>
      </c>
      <c r="G379" s="99">
        <f>+'Ark1'!T3259</f>
        <v>1.3923013923013923</v>
      </c>
      <c r="H379" s="99">
        <f>+'Ark1'!U3259</f>
        <v>1.7752027769433949</v>
      </c>
      <c r="I379" s="99">
        <f>+'Ark1'!Y3259</f>
        <v>170.59243697478996</v>
      </c>
      <c r="J379" s="99">
        <f>+'Ark1'!AA3259</f>
        <v>26.851421756839223</v>
      </c>
      <c r="K379" s="99">
        <f t="shared" si="12"/>
        <v>3.3449497446037246</v>
      </c>
      <c r="L379" s="64">
        <f t="shared" si="13"/>
        <v>1.3837209302325582</v>
      </c>
      <c r="M379" s="39"/>
      <c r="P379"/>
      <c r="Q379"/>
      <c r="R379"/>
      <c r="S379"/>
      <c r="T379"/>
      <c r="U379"/>
      <c r="V379"/>
      <c r="W379"/>
    </row>
    <row r="380" spans="1:23">
      <c r="A380" s="39"/>
      <c r="B380" s="47">
        <f>+'Ark1'!C3260</f>
        <v>2014</v>
      </c>
      <c r="C380" s="47">
        <f>+'Ark1'!M3260</f>
        <v>52</v>
      </c>
      <c r="D380" s="47">
        <f>+'Ark1'!Q3260</f>
        <v>108</v>
      </c>
      <c r="E380" s="64">
        <f>+'Ark1'!R3260</f>
        <v>157</v>
      </c>
      <c r="F380" s="64">
        <f>+'Ark1'!S3260</f>
        <v>157</v>
      </c>
      <c r="G380" s="99">
        <f>+'Ark1'!T3260</f>
        <v>1.8369018369018368</v>
      </c>
      <c r="H380" s="99">
        <f>+'Ark1'!U3260</f>
        <v>2.3152621267192477</v>
      </c>
      <c r="I380" s="99">
        <f>+'Ark1'!Y3260</f>
        <v>168.63949044585988</v>
      </c>
      <c r="J380" s="99">
        <f>+'Ark1'!AA3260</f>
        <v>25.650347976834848</v>
      </c>
      <c r="K380" s="99">
        <f t="shared" si="12"/>
        <v>3.243067123958844</v>
      </c>
      <c r="L380" s="64">
        <f t="shared" si="13"/>
        <v>1.4537037037037037</v>
      </c>
      <c r="M380" s="39"/>
      <c r="P380"/>
      <c r="Q380"/>
      <c r="R380"/>
      <c r="S380"/>
      <c r="T380"/>
      <c r="U380"/>
      <c r="V380"/>
      <c r="W380"/>
    </row>
    <row r="381" spans="1:23">
      <c r="A381" s="39"/>
      <c r="B381" s="47">
        <f>+'Ark1'!C3261</f>
        <v>2014</v>
      </c>
      <c r="C381" s="47">
        <f>+'Ark1'!M3261</f>
        <v>53</v>
      </c>
      <c r="D381" s="47">
        <f>+'Ark1'!Q3261</f>
        <v>78</v>
      </c>
      <c r="E381" s="64">
        <f>+'Ark1'!R3261</f>
        <v>102</v>
      </c>
      <c r="F381" s="64">
        <f>+'Ark1'!S3261</f>
        <v>102</v>
      </c>
      <c r="G381" s="99">
        <f>+'Ark1'!T3261</f>
        <v>1.1934011934011937</v>
      </c>
      <c r="H381" s="99">
        <f>+'Ark1'!U3261</f>
        <v>1.4692632958757283</v>
      </c>
      <c r="I381" s="99">
        <f>+'Ark1'!Y3261</f>
        <v>164.72450980392165</v>
      </c>
      <c r="J381" s="99">
        <f>+'Ark1'!AA3261</f>
        <v>21.898596231644095</v>
      </c>
      <c r="K381" s="99">
        <f t="shared" si="12"/>
        <v>3.1080096189419177</v>
      </c>
      <c r="L381" s="64">
        <f t="shared" si="13"/>
        <v>1.3076923076923077</v>
      </c>
      <c r="M381" s="39"/>
      <c r="P381"/>
      <c r="Q381"/>
      <c r="R381"/>
      <c r="S381"/>
      <c r="T381"/>
      <c r="U381"/>
      <c r="V381"/>
      <c r="W381"/>
    </row>
    <row r="382" spans="1:23">
      <c r="A382" s="39"/>
      <c r="B382" s="47">
        <f>+'Ark1'!C3262</f>
        <v>2014</v>
      </c>
      <c r="C382" s="47">
        <f>+'Ark1'!M3262</f>
        <v>54</v>
      </c>
      <c r="D382" s="47">
        <f>+'Ark1'!Q3262</f>
        <v>139</v>
      </c>
      <c r="E382" s="64">
        <f>+'Ark1'!R3262</f>
        <v>245</v>
      </c>
      <c r="F382" s="64">
        <f>+'Ark1'!S3262</f>
        <v>245</v>
      </c>
      <c r="G382" s="99">
        <f>+'Ark1'!T3262</f>
        <v>2.866502866502866</v>
      </c>
      <c r="H382" s="99">
        <f>+'Ark1'!U3262</f>
        <v>3.379762924447745</v>
      </c>
      <c r="I382" s="99">
        <f>+'Ark1'!Y3262</f>
        <v>157.75346938775519</v>
      </c>
      <c r="J382" s="99">
        <f>+'Ark1'!AA3262</f>
        <v>26.087996266248517</v>
      </c>
      <c r="K382" s="99">
        <f t="shared" si="12"/>
        <v>2.9213605442176886</v>
      </c>
      <c r="L382" s="64">
        <f t="shared" si="13"/>
        <v>1.7625899280575539</v>
      </c>
      <c r="M382" s="39"/>
      <c r="P382"/>
      <c r="Q382"/>
      <c r="R382"/>
      <c r="S382"/>
      <c r="T382"/>
      <c r="U382"/>
      <c r="V382"/>
      <c r="W382"/>
    </row>
    <row r="383" spans="1:23">
      <c r="A383" s="39"/>
      <c r="B383" s="47">
        <f>+'Ark1'!C3263</f>
        <v>2014</v>
      </c>
      <c r="C383" s="47">
        <f>+'Ark1'!M3263</f>
        <v>55</v>
      </c>
      <c r="D383" s="47">
        <f>+'Ark1'!Q3263</f>
        <v>191</v>
      </c>
      <c r="E383" s="64">
        <f>+'Ark1'!R3263</f>
        <v>360</v>
      </c>
      <c r="F383" s="64">
        <f>+'Ark1'!S3263</f>
        <v>360</v>
      </c>
      <c r="G383" s="99">
        <f>+'Ark1'!T3263</f>
        <v>4.2120042120042118</v>
      </c>
      <c r="H383" s="99">
        <f>+'Ark1'!U3263</f>
        <v>4.7982111993298124</v>
      </c>
      <c r="I383" s="99">
        <f>+'Ark1'!Y3263</f>
        <v>152.41777777777787</v>
      </c>
      <c r="J383" s="99">
        <f>+'Ark1'!AA3263</f>
        <v>26.613390855723235</v>
      </c>
      <c r="K383" s="99">
        <f t="shared" si="12"/>
        <v>2.7712323232323248</v>
      </c>
      <c r="L383" s="64">
        <f t="shared" si="13"/>
        <v>1.8848167539267016</v>
      </c>
      <c r="M383" s="39"/>
      <c r="P383"/>
      <c r="Q383"/>
      <c r="R383"/>
      <c r="S383"/>
      <c r="T383"/>
      <c r="U383"/>
      <c r="V383"/>
      <c r="W383"/>
    </row>
    <row r="384" spans="1:23">
      <c r="A384" s="39"/>
      <c r="B384" s="47">
        <f>+'Ark1'!C3264</f>
        <v>2014</v>
      </c>
      <c r="C384" s="47">
        <f>+'Ark1'!M3264</f>
        <v>56</v>
      </c>
      <c r="D384" s="47">
        <f>+'Ark1'!Q3264</f>
        <v>158</v>
      </c>
      <c r="E384" s="64">
        <f>+'Ark1'!R3264</f>
        <v>272</v>
      </c>
      <c r="F384" s="64">
        <f>+'Ark1'!S3264</f>
        <v>272</v>
      </c>
      <c r="G384" s="99">
        <f>+'Ark1'!T3264</f>
        <v>3.1824031824031822</v>
      </c>
      <c r="H384" s="99">
        <f>+'Ark1'!U3264</f>
        <v>3.5733427075722761</v>
      </c>
      <c r="I384" s="99">
        <f>+'Ark1'!Y3264</f>
        <v>150.23272058823531</v>
      </c>
      <c r="J384" s="99">
        <f>+'Ark1'!AA3264</f>
        <v>25.391491944874655</v>
      </c>
      <c r="K384" s="99">
        <f t="shared" si="12"/>
        <v>2.6827271533613448</v>
      </c>
      <c r="L384" s="64">
        <f t="shared" si="13"/>
        <v>1.7215189873417722</v>
      </c>
      <c r="M384" s="39"/>
      <c r="P384"/>
      <c r="Q384"/>
      <c r="R384"/>
      <c r="S384"/>
      <c r="T384"/>
      <c r="U384"/>
      <c r="V384"/>
      <c r="W384"/>
    </row>
    <row r="385" spans="1:23">
      <c r="A385" s="39"/>
      <c r="B385" s="47">
        <f>+'Ark1'!C3265</f>
        <v>2014</v>
      </c>
      <c r="C385" s="47">
        <f>+'Ark1'!M3265</f>
        <v>57</v>
      </c>
      <c r="D385" s="47">
        <f>+'Ark1'!Q3265</f>
        <v>234</v>
      </c>
      <c r="E385" s="64">
        <f>+'Ark1'!R3265</f>
        <v>515</v>
      </c>
      <c r="F385" s="64">
        <f>+'Ark1'!S3265</f>
        <v>515</v>
      </c>
      <c r="G385" s="99">
        <f>+'Ark1'!T3265</f>
        <v>6.0255060255060249</v>
      </c>
      <c r="H385" s="99">
        <f>+'Ark1'!U3265</f>
        <v>6.5702396770784572</v>
      </c>
      <c r="I385" s="99">
        <f>+'Ark1'!Y3265</f>
        <v>145.89242718446613</v>
      </c>
      <c r="J385" s="99">
        <f>+'Ark1'!AA3265</f>
        <v>25.336740292940096</v>
      </c>
      <c r="K385" s="99">
        <f t="shared" si="12"/>
        <v>2.5595162663941426</v>
      </c>
      <c r="L385" s="64">
        <f t="shared" si="13"/>
        <v>2.200854700854701</v>
      </c>
      <c r="M385" s="39"/>
      <c r="P385"/>
      <c r="Q385"/>
      <c r="R385"/>
      <c r="S385"/>
      <c r="T385"/>
      <c r="U385"/>
      <c r="V385"/>
      <c r="W385"/>
    </row>
    <row r="386" spans="1:23">
      <c r="A386" s="39"/>
      <c r="B386" s="47">
        <f>+'Ark1'!C3266</f>
        <v>2014</v>
      </c>
      <c r="C386" s="47">
        <f>+'Ark1'!M3266</f>
        <v>58</v>
      </c>
      <c r="D386" s="47">
        <f>+'Ark1'!Q3266</f>
        <v>281</v>
      </c>
      <c r="E386" s="64">
        <f>+'Ark1'!R3266</f>
        <v>739</v>
      </c>
      <c r="F386" s="64">
        <f>+'Ark1'!S3266</f>
        <v>739</v>
      </c>
      <c r="G386" s="99">
        <f>+'Ark1'!T3266</f>
        <v>8.6463086463086487</v>
      </c>
      <c r="H386" s="99">
        <f>+'Ark1'!U3266</f>
        <v>9.2553994785579601</v>
      </c>
      <c r="I386" s="99">
        <f>+'Ark1'!Y3266</f>
        <v>143.22192151556155</v>
      </c>
      <c r="J386" s="99">
        <f>+'Ark1'!AA3266</f>
        <v>25.431324511367496</v>
      </c>
      <c r="K386" s="99">
        <f t="shared" si="12"/>
        <v>2.4693434744062337</v>
      </c>
      <c r="L386" s="64">
        <f t="shared" si="13"/>
        <v>2.6298932384341636</v>
      </c>
      <c r="M386" s="39"/>
      <c r="P386"/>
      <c r="Q386"/>
      <c r="R386"/>
      <c r="S386"/>
      <c r="T386"/>
      <c r="U386"/>
      <c r="V386"/>
      <c r="W386"/>
    </row>
    <row r="387" spans="1:23">
      <c r="A387" s="39"/>
      <c r="B387" s="47">
        <f>+'Ark1'!C3267</f>
        <v>2014</v>
      </c>
      <c r="C387" s="47">
        <f>+'Ark1'!M3267</f>
        <v>59</v>
      </c>
      <c r="D387" s="47">
        <f>+'Ark1'!Q3267</f>
        <v>220</v>
      </c>
      <c r="E387" s="64">
        <f>+'Ark1'!R3267</f>
        <v>611</v>
      </c>
      <c r="F387" s="64">
        <f>+'Ark1'!S3267</f>
        <v>611</v>
      </c>
      <c r="G387" s="99">
        <f>+'Ark1'!T3267</f>
        <v>7.1487071487071505</v>
      </c>
      <c r="H387" s="99">
        <f>+'Ark1'!U3267</f>
        <v>7.4886964779707519</v>
      </c>
      <c r="I387" s="99">
        <f>+'Ark1'!Y3267</f>
        <v>140.15990180032736</v>
      </c>
      <c r="J387" s="99">
        <f>+'Ark1'!AA3267</f>
        <v>24.606888567346289</v>
      </c>
      <c r="K387" s="99">
        <f t="shared" si="12"/>
        <v>2.3755915559377518</v>
      </c>
      <c r="L387" s="64">
        <f t="shared" si="13"/>
        <v>2.7772727272727273</v>
      </c>
      <c r="M387" s="39"/>
      <c r="P387"/>
      <c r="Q387"/>
      <c r="R387"/>
      <c r="S387"/>
      <c r="T387"/>
      <c r="U387"/>
      <c r="V387"/>
      <c r="W387"/>
    </row>
    <row r="388" spans="1:23">
      <c r="A388" s="39"/>
      <c r="B388" s="47">
        <f>+'Ark1'!C3268</f>
        <v>2014</v>
      </c>
      <c r="C388" s="47">
        <f>+'Ark1'!M3268</f>
        <v>60</v>
      </c>
      <c r="D388" s="47">
        <f>+'Ark1'!Q3268</f>
        <v>319</v>
      </c>
      <c r="E388" s="64">
        <f>+'Ark1'!R3268</f>
        <v>1214</v>
      </c>
      <c r="F388" s="64">
        <f>+'Ark1'!S3268</f>
        <v>1214</v>
      </c>
      <c r="G388" s="99">
        <f>+'Ark1'!T3268</f>
        <v>14.203814203814202</v>
      </c>
      <c r="H388" s="99">
        <f>+'Ark1'!U3268</f>
        <v>13.983015313151622</v>
      </c>
      <c r="I388" s="99">
        <f>+'Ark1'!Y3268</f>
        <v>131.71672158154868</v>
      </c>
      <c r="J388" s="99">
        <f>+'Ark1'!AA3268</f>
        <v>24.139615367867499</v>
      </c>
      <c r="K388" s="99">
        <f t="shared" si="12"/>
        <v>2.1952786930258115</v>
      </c>
      <c r="L388" s="64">
        <f t="shared" si="13"/>
        <v>3.8056426332288402</v>
      </c>
      <c r="M388" s="39"/>
      <c r="P388"/>
      <c r="Q388"/>
      <c r="R388"/>
      <c r="S388"/>
      <c r="T388"/>
      <c r="U388"/>
      <c r="V388"/>
      <c r="W388"/>
    </row>
    <row r="389" spans="1:23">
      <c r="A389" s="39"/>
      <c r="B389" s="47">
        <f>+'Ark1'!C3269</f>
        <v>2014</v>
      </c>
      <c r="C389" s="47">
        <f>+'Ark1'!M3269</f>
        <v>61</v>
      </c>
      <c r="D389" s="47">
        <f>+'Ark1'!Q3269</f>
        <v>309</v>
      </c>
      <c r="E389" s="64">
        <f>+'Ark1'!R3269</f>
        <v>1104</v>
      </c>
      <c r="F389" s="64">
        <f>+'Ark1'!S3269</f>
        <v>1104</v>
      </c>
      <c r="G389" s="99">
        <f>+'Ark1'!T3269</f>
        <v>12.916812916812921</v>
      </c>
      <c r="H389" s="99">
        <f>+'Ark1'!U3269</f>
        <v>12.285753386684288</v>
      </c>
      <c r="I389" s="99">
        <f>+'Ark1'!Y3269</f>
        <v>127.25987318840578</v>
      </c>
      <c r="J389" s="99">
        <f>+'Ark1'!AA3269</f>
        <v>22.736278956351409</v>
      </c>
      <c r="K389" s="99">
        <f t="shared" si="12"/>
        <v>2.0862274293181273</v>
      </c>
      <c r="L389" s="64">
        <f t="shared" si="13"/>
        <v>3.5728155339805827</v>
      </c>
      <c r="M389" s="39"/>
      <c r="P389"/>
      <c r="Q389"/>
      <c r="R389"/>
      <c r="S389"/>
      <c r="T389"/>
      <c r="U389"/>
      <c r="V389"/>
      <c r="W389"/>
    </row>
    <row r="390" spans="1:23">
      <c r="A390" s="39"/>
      <c r="B390" s="47">
        <f>+'Ark1'!C3270</f>
        <v>2014</v>
      </c>
      <c r="C390" s="47">
        <f>+'Ark1'!M3270</f>
        <v>62</v>
      </c>
      <c r="D390" s="47">
        <f>+'Ark1'!Q3270</f>
        <v>300</v>
      </c>
      <c r="E390" s="64">
        <f>+'Ark1'!R3270</f>
        <v>1205</v>
      </c>
      <c r="F390" s="64">
        <f>+'Ark1'!S3270</f>
        <v>1205</v>
      </c>
      <c r="G390" s="99">
        <f>+'Ark1'!T3270</f>
        <v>14.0985140985141</v>
      </c>
      <c r="H390" s="99">
        <f>+'Ark1'!U3270</f>
        <v>12.80840218633136</v>
      </c>
      <c r="I390" s="99">
        <f>+'Ark1'!Y3270</f>
        <v>121.55327800829872</v>
      </c>
      <c r="J390" s="99">
        <f>+'Ark1'!AA3270</f>
        <v>22.849364547160199</v>
      </c>
      <c r="K390" s="99">
        <f t="shared" si="12"/>
        <v>1.9605367420693343</v>
      </c>
      <c r="L390" s="64">
        <f t="shared" si="13"/>
        <v>4.0166666666666666</v>
      </c>
      <c r="M390" s="39"/>
      <c r="P390"/>
      <c r="Q390"/>
      <c r="R390"/>
      <c r="S390"/>
      <c r="T390"/>
      <c r="U390"/>
      <c r="V390"/>
      <c r="W390"/>
    </row>
    <row r="391" spans="1:23">
      <c r="A391" s="39"/>
      <c r="B391" s="47">
        <f>+'Ark1'!C3271</f>
        <v>2014</v>
      </c>
      <c r="C391" s="47">
        <f>+'Ark1'!M3271</f>
        <v>63</v>
      </c>
      <c r="D391" s="47">
        <f>+'Ark1'!Q3271</f>
        <v>280</v>
      </c>
      <c r="E391" s="64">
        <f>+'Ark1'!R3271</f>
        <v>1051</v>
      </c>
      <c r="F391" s="64">
        <f>+'Ark1'!S3271</f>
        <v>1051</v>
      </c>
      <c r="G391" s="99">
        <f>+'Ark1'!T3271</f>
        <v>12.296712296712302</v>
      </c>
      <c r="H391" s="99">
        <f>+'Ark1'!U3271</f>
        <v>10.374842760695888</v>
      </c>
      <c r="I391" s="99">
        <f>+'Ark1'!Y3271</f>
        <v>112.88534728829698</v>
      </c>
      <c r="J391" s="99">
        <f>+'Ark1'!AA3271</f>
        <v>20.2270667345825</v>
      </c>
      <c r="K391" s="99">
        <f t="shared" si="12"/>
        <v>1.7918309093380473</v>
      </c>
      <c r="L391" s="64">
        <f t="shared" si="13"/>
        <v>3.7535714285714286</v>
      </c>
      <c r="M391" s="39"/>
      <c r="P391"/>
      <c r="Q391"/>
      <c r="R391"/>
      <c r="S391"/>
      <c r="T391"/>
      <c r="U391"/>
      <c r="V391"/>
      <c r="W391"/>
    </row>
    <row r="392" spans="1:23">
      <c r="A392" s="39"/>
      <c r="B392" s="47">
        <f>+'Ark1'!C3272</f>
        <v>2014</v>
      </c>
      <c r="C392" s="47">
        <f>+'Ark1'!M3272</f>
        <v>64</v>
      </c>
      <c r="D392" s="47">
        <f>+'Ark1'!Q3272</f>
        <v>102</v>
      </c>
      <c r="E392" s="64">
        <f>+'Ark1'!R3272</f>
        <v>309</v>
      </c>
      <c r="F392" s="64">
        <f>+'Ark1'!S3272</f>
        <v>309</v>
      </c>
      <c r="G392" s="99">
        <f>+'Ark1'!T3272</f>
        <v>3.615303615303616</v>
      </c>
      <c r="H392" s="99">
        <f>+'Ark1'!U3272</f>
        <v>3.3184281185194102</v>
      </c>
      <c r="I392" s="99">
        <f>+'Ark1'!Y3272</f>
        <v>122.80970873786404</v>
      </c>
      <c r="J392" s="99">
        <f>+'Ark1'!AA3272</f>
        <v>24.487261788179318</v>
      </c>
      <c r="K392" s="99">
        <f t="shared" si="12"/>
        <v>1.9189016990291257</v>
      </c>
      <c r="L392" s="64">
        <f t="shared" si="13"/>
        <v>3.0294117647058822</v>
      </c>
      <c r="M392" s="39"/>
      <c r="P392"/>
      <c r="Q392"/>
      <c r="R392"/>
      <c r="S392"/>
      <c r="T392"/>
      <c r="U392"/>
      <c r="V392"/>
      <c r="W392"/>
    </row>
    <row r="393" spans="1:23">
      <c r="A393" s="39"/>
      <c r="B393" s="47">
        <f>+'Ark1'!C3273</f>
        <v>2014</v>
      </c>
      <c r="C393" s="47">
        <f>+'Ark1'!M3273</f>
        <v>65</v>
      </c>
      <c r="D393" s="47">
        <f>+'Ark1'!Q3273</f>
        <v>73</v>
      </c>
      <c r="E393" s="64">
        <f>+'Ark1'!R3273</f>
        <v>216</v>
      </c>
      <c r="F393" s="64">
        <f>+'Ark1'!S3273</f>
        <v>216</v>
      </c>
      <c r="G393" s="99">
        <f>+'Ark1'!T3273</f>
        <v>2.5272025272025278</v>
      </c>
      <c r="H393" s="99">
        <f>+'Ark1'!U3273</f>
        <v>2.3048297880433841</v>
      </c>
      <c r="I393" s="99">
        <f>+'Ark1'!Y3273</f>
        <v>122.02361111111102</v>
      </c>
      <c r="J393" s="99">
        <f>+'Ark1'!AA3273</f>
        <v>22.342733260559111</v>
      </c>
      <c r="K393" s="99">
        <f t="shared" si="12"/>
        <v>1.8772863247863234</v>
      </c>
      <c r="L393" s="64">
        <f t="shared" si="13"/>
        <v>2.9589041095890409</v>
      </c>
      <c r="M393" s="39"/>
      <c r="P393"/>
      <c r="Q393"/>
      <c r="R393"/>
      <c r="S393"/>
      <c r="T393"/>
      <c r="U393"/>
      <c r="V393"/>
      <c r="W393"/>
    </row>
    <row r="394" spans="1:23">
      <c r="A394" s="39"/>
      <c r="B394" s="47">
        <f>+'Ark1'!C3274</f>
        <v>2014</v>
      </c>
      <c r="C394" s="47">
        <f>+'Ark1'!M3274</f>
        <v>66</v>
      </c>
      <c r="D394" s="47">
        <f>+'Ark1'!Q3274</f>
        <v>6</v>
      </c>
      <c r="E394" s="64">
        <f>+'Ark1'!R3274</f>
        <v>6</v>
      </c>
      <c r="F394" s="64">
        <f>+'Ark1'!S3274</f>
        <v>6</v>
      </c>
      <c r="G394" s="99">
        <f>+'Ark1'!T3274</f>
        <v>7.0200070200070186E-2</v>
      </c>
      <c r="H394" s="99">
        <f>+'Ark1'!U3274</f>
        <v>5.0167918678477134E-2</v>
      </c>
      <c r="I394" s="99">
        <f>+'Ark1'!Y3274</f>
        <v>95.616666666666688</v>
      </c>
      <c r="J394" s="99">
        <f>+'Ark1'!AA3274</f>
        <v>14.40722234004717</v>
      </c>
      <c r="K394" s="99">
        <f t="shared" si="12"/>
        <v>1.4487373737373741</v>
      </c>
      <c r="L394" s="64">
        <f t="shared" si="13"/>
        <v>1</v>
      </c>
      <c r="M394" s="39"/>
      <c r="P394"/>
      <c r="Q394"/>
      <c r="R394"/>
      <c r="S394"/>
      <c r="T394"/>
      <c r="U394"/>
      <c r="V394"/>
      <c r="W394"/>
    </row>
    <row r="395" spans="1:23">
      <c r="A395" s="39"/>
      <c r="B395" s="47">
        <f>+'Ark1'!C3275</f>
        <v>2014</v>
      </c>
      <c r="C395" s="47">
        <f>+'Ark1'!M3275</f>
        <v>67</v>
      </c>
      <c r="D395" s="47">
        <f>+'Ark1'!Q3275</f>
        <v>0</v>
      </c>
      <c r="E395" s="64">
        <f>+'Ark1'!R3275</f>
        <v>0</v>
      </c>
      <c r="F395" s="64">
        <f>+'Ark1'!S3275</f>
        <v>0</v>
      </c>
      <c r="G395" s="99">
        <f>+'Ark1'!T3275</f>
        <v>0</v>
      </c>
      <c r="H395" s="99">
        <f>+'Ark1'!U3275</f>
        <v>0</v>
      </c>
      <c r="I395" s="99">
        <f>+'Ark1'!Y3275</f>
        <v>0</v>
      </c>
      <c r="J395" s="99">
        <f>+'Ark1'!AA3275</f>
        <v>0</v>
      </c>
      <c r="K395" s="99">
        <f t="shared" si="12"/>
        <v>0</v>
      </c>
      <c r="L395" s="64" t="e">
        <f t="shared" si="13"/>
        <v>#DIV/0!</v>
      </c>
      <c r="M395" s="39"/>
      <c r="P395"/>
      <c r="Q395"/>
      <c r="R395"/>
      <c r="S395"/>
      <c r="T395"/>
      <c r="U395"/>
      <c r="V395"/>
      <c r="W395"/>
    </row>
    <row r="396" spans="1:23">
      <c r="A396" s="39"/>
      <c r="B396" s="47">
        <f>+'Ark1'!C3276</f>
        <v>2014</v>
      </c>
      <c r="C396" s="47">
        <f>+'Ark1'!M3276</f>
        <v>68</v>
      </c>
      <c r="D396" s="47">
        <f>+'Ark1'!Q3276</f>
        <v>1</v>
      </c>
      <c r="E396" s="64">
        <f>+'Ark1'!R3276</f>
        <v>1</v>
      </c>
      <c r="F396" s="64">
        <f>+'Ark1'!S3276</f>
        <v>1</v>
      </c>
      <c r="G396" s="99">
        <f>+'Ark1'!T3276</f>
        <v>1.1700011700011699E-2</v>
      </c>
      <c r="H396" s="99">
        <f>+'Ark1'!U3276</f>
        <v>9.0856662902105249E-3</v>
      </c>
      <c r="I396" s="99">
        <f>+'Ark1'!Y3276</f>
        <v>103.9</v>
      </c>
      <c r="J396" s="99">
        <f>+'Ark1'!AA3276</f>
        <v>0</v>
      </c>
      <c r="K396" s="99">
        <f t="shared" si="12"/>
        <v>1.5279411764705884</v>
      </c>
      <c r="L396" s="64">
        <f t="shared" si="13"/>
        <v>1</v>
      </c>
      <c r="M396" s="39"/>
      <c r="P396"/>
      <c r="Q396"/>
      <c r="R396"/>
      <c r="S396"/>
      <c r="T396"/>
      <c r="U396"/>
      <c r="V396"/>
      <c r="W396"/>
    </row>
    <row r="397" spans="1:23">
      <c r="A397" s="39"/>
      <c r="B397">
        <f>+'Ark1'!C3277</f>
        <v>2013</v>
      </c>
      <c r="C397">
        <f>+'Ark1'!M3277</f>
        <v>0</v>
      </c>
      <c r="D397">
        <f>+'Ark1'!Q3277</f>
        <v>44</v>
      </c>
      <c r="E397" s="9">
        <f>+'Ark1'!R3277</f>
        <v>58</v>
      </c>
      <c r="F397" s="9">
        <f>+'Ark1'!S3277</f>
        <v>0</v>
      </c>
      <c r="G397" s="94">
        <f>+'Ark1'!T3277</f>
        <v>0.6499327655759749</v>
      </c>
      <c r="H397" s="94">
        <f>+'Ark1'!U3277</f>
        <v>0</v>
      </c>
      <c r="I397" s="94">
        <f>+'Ark1'!Y3277</f>
        <v>0</v>
      </c>
      <c r="J397" s="94">
        <f>+'Ark1'!AA3277</f>
        <v>0</v>
      </c>
      <c r="K397" s="94" t="e">
        <f t="shared" si="12"/>
        <v>#DIV/0!</v>
      </c>
      <c r="L397" s="9">
        <f t="shared" si="13"/>
        <v>1.3181818181818181</v>
      </c>
      <c r="M397" s="39"/>
      <c r="P397"/>
      <c r="Q397"/>
      <c r="R397"/>
      <c r="S397"/>
      <c r="T397"/>
      <c r="U397"/>
      <c r="V397"/>
      <c r="W397"/>
    </row>
    <row r="398" spans="1:23">
      <c r="A398" s="39"/>
      <c r="B398">
        <f>+'Ark1'!C3278</f>
        <v>2013</v>
      </c>
      <c r="C398">
        <f>+'Ark1'!M3278</f>
        <v>35</v>
      </c>
      <c r="D398">
        <f>+'Ark1'!Q3278</f>
        <v>4</v>
      </c>
      <c r="E398" s="9">
        <f>+'Ark1'!R3278</f>
        <v>4</v>
      </c>
      <c r="F398" s="9">
        <f>+'Ark1'!S3278</f>
        <v>4</v>
      </c>
      <c r="G398" s="94">
        <f>+'Ark1'!T3278</f>
        <v>4.4822949350067226E-2</v>
      </c>
      <c r="H398" s="94">
        <f>+'Ark1'!U3278</f>
        <v>7.1437532204844625E-2</v>
      </c>
      <c r="I398" s="94">
        <f>+'Ark1'!Y3278</f>
        <v>213.40000000000003</v>
      </c>
      <c r="J398" s="94">
        <f>+'Ark1'!AA3278</f>
        <v>40.665525940284965</v>
      </c>
      <c r="K398" s="94">
        <f t="shared" si="12"/>
        <v>6.0971428571428579</v>
      </c>
      <c r="L398" s="9">
        <f t="shared" si="13"/>
        <v>1</v>
      </c>
      <c r="M398" s="39"/>
      <c r="P398"/>
      <c r="Q398"/>
      <c r="R398"/>
      <c r="S398"/>
      <c r="T398"/>
      <c r="U398"/>
      <c r="V398"/>
      <c r="W398"/>
    </row>
    <row r="399" spans="1:23">
      <c r="A399" s="39"/>
      <c r="B399">
        <f>+'Ark1'!C3279</f>
        <v>2013</v>
      </c>
      <c r="C399">
        <f>+'Ark1'!M3279</f>
        <v>36</v>
      </c>
      <c r="D399">
        <f>+'Ark1'!Q3279</f>
        <v>0</v>
      </c>
      <c r="E399" s="9">
        <f>+'Ark1'!R3279</f>
        <v>0</v>
      </c>
      <c r="F399" s="9">
        <f>+'Ark1'!S3279</f>
        <v>0</v>
      </c>
      <c r="G399" s="94">
        <f>+'Ark1'!T3279</f>
        <v>0</v>
      </c>
      <c r="H399" s="94">
        <f>+'Ark1'!U3279</f>
        <v>0</v>
      </c>
      <c r="I399" s="94">
        <f>+'Ark1'!Y3279</f>
        <v>0</v>
      </c>
      <c r="J399" s="94">
        <f>+'Ark1'!AA3279</f>
        <v>0</v>
      </c>
      <c r="K399" s="94">
        <f t="shared" si="12"/>
        <v>0</v>
      </c>
      <c r="L399" s="9" t="e">
        <f t="shared" si="13"/>
        <v>#DIV/0!</v>
      </c>
      <c r="M399" s="39"/>
      <c r="P399"/>
      <c r="Q399"/>
      <c r="R399"/>
      <c r="S399"/>
      <c r="T399"/>
      <c r="U399"/>
      <c r="V399"/>
      <c r="W399"/>
    </row>
    <row r="400" spans="1:23">
      <c r="A400" s="39"/>
      <c r="B400">
        <f>+'Ark1'!C3280</f>
        <v>2013</v>
      </c>
      <c r="C400">
        <f>+'Ark1'!M3280</f>
        <v>37</v>
      </c>
      <c r="D400">
        <f>+'Ark1'!Q3280</f>
        <v>1</v>
      </c>
      <c r="E400" s="9">
        <f>+'Ark1'!R3280</f>
        <v>1</v>
      </c>
      <c r="F400" s="9">
        <f>+'Ark1'!S3280</f>
        <v>1</v>
      </c>
      <c r="G400" s="94">
        <f>+'Ark1'!T3280</f>
        <v>1.1205737337516807E-2</v>
      </c>
      <c r="H400" s="94">
        <f>+'Ark1'!U3280</f>
        <v>1.5239895284093499E-2</v>
      </c>
      <c r="I400" s="94">
        <f>+'Ark1'!Y3280</f>
        <v>182.1</v>
      </c>
      <c r="J400" s="94">
        <f>+'Ark1'!AA3280</f>
        <v>0</v>
      </c>
      <c r="K400" s="94">
        <f t="shared" si="12"/>
        <v>4.9216216216216218</v>
      </c>
      <c r="L400" s="9">
        <f t="shared" si="13"/>
        <v>1</v>
      </c>
      <c r="M400" s="39"/>
      <c r="P400"/>
      <c r="Q400"/>
      <c r="R400"/>
      <c r="S400"/>
      <c r="T400"/>
      <c r="U400"/>
      <c r="V400"/>
      <c r="W400"/>
    </row>
    <row r="401" spans="1:23">
      <c r="A401" s="39"/>
      <c r="B401">
        <f>+'Ark1'!C3281</f>
        <v>2013</v>
      </c>
      <c r="C401">
        <f>+'Ark1'!M3281</f>
        <v>38</v>
      </c>
      <c r="D401">
        <f>+'Ark1'!Q3281</f>
        <v>2</v>
      </c>
      <c r="E401" s="9">
        <f>+'Ark1'!R3281</f>
        <v>2</v>
      </c>
      <c r="F401" s="9">
        <f>+'Ark1'!S3281</f>
        <v>2</v>
      </c>
      <c r="G401" s="94">
        <f>+'Ark1'!T3281</f>
        <v>2.2411474675033613E-2</v>
      </c>
      <c r="H401" s="94">
        <f>+'Ark1'!U3281</f>
        <v>3.7844484609923526E-2</v>
      </c>
      <c r="I401" s="94">
        <f>+'Ark1'!Y3281</f>
        <v>226.1</v>
      </c>
      <c r="J401" s="94">
        <f>+'Ark1'!AA3281</f>
        <v>31.099999999999991</v>
      </c>
      <c r="K401" s="94">
        <f t="shared" si="12"/>
        <v>5.95</v>
      </c>
      <c r="L401" s="9">
        <f t="shared" si="13"/>
        <v>1</v>
      </c>
      <c r="M401" s="39"/>
      <c r="P401"/>
      <c r="Q401"/>
      <c r="R401"/>
      <c r="S401"/>
      <c r="T401"/>
      <c r="U401"/>
      <c r="V401"/>
      <c r="W401"/>
    </row>
    <row r="402" spans="1:23">
      <c r="A402" s="39"/>
      <c r="B402">
        <f>+'Ark1'!C3282</f>
        <v>2013</v>
      </c>
      <c r="C402">
        <f>+'Ark1'!M3282</f>
        <v>39</v>
      </c>
      <c r="D402">
        <f>+'Ark1'!Q3282</f>
        <v>2</v>
      </c>
      <c r="E402" s="9">
        <f>+'Ark1'!R3282</f>
        <v>3</v>
      </c>
      <c r="F402" s="9">
        <f>+'Ark1'!S3282</f>
        <v>3</v>
      </c>
      <c r="G402" s="94">
        <f>+'Ark1'!T3282</f>
        <v>3.3617212012550433E-2</v>
      </c>
      <c r="H402" s="94">
        <f>+'Ark1'!U3282</f>
        <v>5.7754265434118171E-2</v>
      </c>
      <c r="I402" s="94">
        <f>+'Ark1'!Y3282</f>
        <v>230.03333333333339</v>
      </c>
      <c r="J402" s="94">
        <f>+'Ark1'!AA3282</f>
        <v>11.388981029437735</v>
      </c>
      <c r="K402" s="94">
        <f t="shared" si="12"/>
        <v>5.8982905982905995</v>
      </c>
      <c r="L402" s="9">
        <f t="shared" si="13"/>
        <v>1.5</v>
      </c>
      <c r="M402" s="39"/>
      <c r="P402"/>
      <c r="Q402"/>
      <c r="R402"/>
      <c r="S402"/>
      <c r="T402"/>
      <c r="U402"/>
      <c r="V402"/>
      <c r="W402"/>
    </row>
    <row r="403" spans="1:23">
      <c r="A403" s="39"/>
      <c r="B403">
        <f>+'Ark1'!C3283</f>
        <v>2013</v>
      </c>
      <c r="C403">
        <f>+'Ark1'!M3283</f>
        <v>40</v>
      </c>
      <c r="D403">
        <f>+'Ark1'!Q3283</f>
        <v>3</v>
      </c>
      <c r="E403" s="9">
        <f>+'Ark1'!R3283</f>
        <v>3</v>
      </c>
      <c r="F403" s="9">
        <f>+'Ark1'!S3283</f>
        <v>3</v>
      </c>
      <c r="G403" s="94">
        <f>+'Ark1'!T3283</f>
        <v>3.3617212012550433E-2</v>
      </c>
      <c r="H403" s="94">
        <f>+'Ark1'!U3283</f>
        <v>5.190435505323876E-2</v>
      </c>
      <c r="I403" s="94">
        <f>+'Ark1'!Y3283</f>
        <v>206.73333333333335</v>
      </c>
      <c r="J403" s="94">
        <f>+'Ark1'!AA3283</f>
        <v>11.299065841426637</v>
      </c>
      <c r="K403" s="94">
        <f t="shared" si="12"/>
        <v>5.1683333333333339</v>
      </c>
      <c r="L403" s="9">
        <f t="shared" si="13"/>
        <v>1</v>
      </c>
      <c r="M403" s="39"/>
      <c r="P403"/>
      <c r="Q403"/>
      <c r="R403"/>
      <c r="S403"/>
      <c r="T403"/>
      <c r="U403"/>
      <c r="V403"/>
      <c r="W403"/>
    </row>
    <row r="404" spans="1:23">
      <c r="A404" s="39"/>
      <c r="B404">
        <f>+'Ark1'!C3284</f>
        <v>2013</v>
      </c>
      <c r="C404">
        <f>+'Ark1'!M3284</f>
        <v>41</v>
      </c>
      <c r="D404">
        <f>+'Ark1'!Q3284</f>
        <v>3</v>
      </c>
      <c r="E404" s="9">
        <f>+'Ark1'!R3284</f>
        <v>3</v>
      </c>
      <c r="F404" s="9">
        <f>+'Ark1'!S3284</f>
        <v>3</v>
      </c>
      <c r="G404" s="94">
        <f>+'Ark1'!T3284</f>
        <v>3.3617212012550433E-2</v>
      </c>
      <c r="H404" s="94">
        <f>+'Ark1'!U3284</f>
        <v>5.4046811501743966E-2</v>
      </c>
      <c r="I404" s="94">
        <f>+'Ark1'!Y3284</f>
        <v>215.26666666666659</v>
      </c>
      <c r="J404" s="94">
        <f>+'Ark1'!AA3284</f>
        <v>10.127959101199078</v>
      </c>
      <c r="K404" s="94">
        <f t="shared" si="12"/>
        <v>5.2504065040650385</v>
      </c>
      <c r="L404" s="9">
        <f t="shared" si="13"/>
        <v>1</v>
      </c>
      <c r="M404" s="39"/>
      <c r="P404"/>
      <c r="Q404"/>
      <c r="R404"/>
      <c r="S404"/>
      <c r="T404"/>
      <c r="U404"/>
      <c r="V404"/>
      <c r="W404"/>
    </row>
    <row r="405" spans="1:23">
      <c r="A405" s="39"/>
      <c r="B405">
        <f>+'Ark1'!C3285</f>
        <v>2013</v>
      </c>
      <c r="C405">
        <f>+'Ark1'!M3285</f>
        <v>42</v>
      </c>
      <c r="D405">
        <f>+'Ark1'!Q3285</f>
        <v>1</v>
      </c>
      <c r="E405" s="9">
        <f>+'Ark1'!R3285</f>
        <v>1</v>
      </c>
      <c r="F405" s="9">
        <f>+'Ark1'!S3285</f>
        <v>1</v>
      </c>
      <c r="G405" s="94">
        <f>+'Ark1'!T3285</f>
        <v>1.1205737337516807E-2</v>
      </c>
      <c r="H405" s="94">
        <f>+'Ark1'!U3285</f>
        <v>1.4746126024477063E-2</v>
      </c>
      <c r="I405" s="94">
        <f>+'Ark1'!Y3285</f>
        <v>176.20000000000005</v>
      </c>
      <c r="J405" s="94">
        <f>+'Ark1'!AA3285</f>
        <v>0</v>
      </c>
      <c r="K405" s="94">
        <f t="shared" si="12"/>
        <v>4.1952380952380963</v>
      </c>
      <c r="L405" s="9">
        <f t="shared" si="13"/>
        <v>1</v>
      </c>
      <c r="M405" s="39"/>
      <c r="P405"/>
      <c r="Q405"/>
      <c r="R405"/>
      <c r="S405"/>
      <c r="T405"/>
      <c r="U405"/>
      <c r="V405"/>
      <c r="W405"/>
    </row>
    <row r="406" spans="1:23">
      <c r="A406" s="39"/>
      <c r="B406">
        <f>+'Ark1'!C3286</f>
        <v>2013</v>
      </c>
      <c r="C406">
        <f>+'Ark1'!M3286</f>
        <v>43</v>
      </c>
      <c r="D406">
        <f>+'Ark1'!Q3286</f>
        <v>5</v>
      </c>
      <c r="E406" s="9">
        <f>+'Ark1'!R3286</f>
        <v>6</v>
      </c>
      <c r="F406" s="9">
        <f>+'Ark1'!S3286</f>
        <v>6</v>
      </c>
      <c r="G406" s="94">
        <f>+'Ark1'!T3286</f>
        <v>6.7234424025100867E-2</v>
      </c>
      <c r="H406" s="94">
        <f>+'Ark1'!U3286</f>
        <v>9.2527337869817511E-2</v>
      </c>
      <c r="I406" s="94">
        <f>+'Ark1'!Y3286</f>
        <v>184.26666666666671</v>
      </c>
      <c r="J406" s="94">
        <f>+'Ark1'!AA3286</f>
        <v>20.068272361006937</v>
      </c>
      <c r="K406" s="94">
        <f t="shared" si="12"/>
        <v>4.2852713178294586</v>
      </c>
      <c r="L406" s="9">
        <f t="shared" si="13"/>
        <v>1.2</v>
      </c>
      <c r="M406" s="39"/>
      <c r="P406"/>
      <c r="Q406"/>
      <c r="R406"/>
      <c r="S406"/>
      <c r="T406"/>
      <c r="U406"/>
      <c r="V406"/>
      <c r="W406"/>
    </row>
    <row r="407" spans="1:23">
      <c r="A407" s="39"/>
      <c r="B407">
        <f>+'Ark1'!C3287</f>
        <v>2013</v>
      </c>
      <c r="C407">
        <f>+'Ark1'!M3287</f>
        <v>44</v>
      </c>
      <c r="D407">
        <f>+'Ark1'!Q3287</f>
        <v>10</v>
      </c>
      <c r="E407" s="9">
        <f>+'Ark1'!R3287</f>
        <v>10</v>
      </c>
      <c r="F407" s="9">
        <f>+'Ark1'!S3287</f>
        <v>10</v>
      </c>
      <c r="G407" s="94">
        <f>+'Ark1'!T3287</f>
        <v>0.11205737337516807</v>
      </c>
      <c r="H407" s="94">
        <f>+'Ark1'!U3287</f>
        <v>0.15064983800602247</v>
      </c>
      <c r="I407" s="94">
        <f>+'Ark1'!Y3287</f>
        <v>180.01</v>
      </c>
      <c r="J407" s="94">
        <f>+'Ark1'!AA3287</f>
        <v>26.60452781013062</v>
      </c>
      <c r="K407" s="94">
        <f t="shared" si="12"/>
        <v>4.0911363636363633</v>
      </c>
      <c r="L407" s="9">
        <f t="shared" si="13"/>
        <v>1</v>
      </c>
      <c r="M407" s="39"/>
      <c r="P407"/>
      <c r="Q407"/>
      <c r="R407"/>
      <c r="S407"/>
      <c r="T407"/>
      <c r="U407"/>
      <c r="V407"/>
      <c r="W407"/>
    </row>
    <row r="408" spans="1:23">
      <c r="A408" s="39"/>
      <c r="B408">
        <f>+'Ark1'!C3288</f>
        <v>2013</v>
      </c>
      <c r="C408">
        <f>+'Ark1'!M3288</f>
        <v>45</v>
      </c>
      <c r="D408">
        <f>+'Ark1'!Q3288</f>
        <v>21</v>
      </c>
      <c r="E408" s="9">
        <f>+'Ark1'!R3288</f>
        <v>24</v>
      </c>
      <c r="F408" s="9">
        <f>+'Ark1'!S3288</f>
        <v>24</v>
      </c>
      <c r="G408" s="94">
        <f>+'Ark1'!T3288</f>
        <v>0.26893769610040347</v>
      </c>
      <c r="H408" s="94">
        <f>+'Ark1'!U3288</f>
        <v>0.38447050486065626</v>
      </c>
      <c r="I408" s="94">
        <f>+'Ark1'!Y3288</f>
        <v>191.41666666666663</v>
      </c>
      <c r="J408" s="94">
        <f>+'Ark1'!AA3288</f>
        <v>33.013137115733606</v>
      </c>
      <c r="K408" s="94">
        <f t="shared" si="12"/>
        <v>4.2537037037037031</v>
      </c>
      <c r="L408" s="9">
        <f t="shared" si="13"/>
        <v>1.1428571428571428</v>
      </c>
      <c r="M408" s="39"/>
      <c r="P408"/>
      <c r="Q408"/>
      <c r="R408"/>
      <c r="S408"/>
      <c r="T408"/>
      <c r="U408"/>
      <c r="V408"/>
      <c r="W408"/>
    </row>
    <row r="409" spans="1:23">
      <c r="A409" s="39"/>
      <c r="B409">
        <f>+'Ark1'!C3289</f>
        <v>2013</v>
      </c>
      <c r="C409">
        <f>+'Ark1'!M3289</f>
        <v>46</v>
      </c>
      <c r="D409">
        <f>+'Ark1'!Q3289</f>
        <v>19</v>
      </c>
      <c r="E409" s="9">
        <f>+'Ark1'!R3289</f>
        <v>30</v>
      </c>
      <c r="F409" s="9">
        <f>+'Ark1'!S3289</f>
        <v>30</v>
      </c>
      <c r="G409" s="94">
        <f>+'Ark1'!T3289</f>
        <v>0.33617212012550429</v>
      </c>
      <c r="H409" s="94">
        <f>+'Ark1'!U3289</f>
        <v>0.48013620666871371</v>
      </c>
      <c r="I409" s="94">
        <f>+'Ark1'!Y3289</f>
        <v>191.23666666666671</v>
      </c>
      <c r="J409" s="94">
        <f>+'Ark1'!AA3289</f>
        <v>33.673961090960887</v>
      </c>
      <c r="K409" s="94">
        <f t="shared" si="12"/>
        <v>4.1573188405797108</v>
      </c>
      <c r="L409" s="9">
        <f t="shared" si="13"/>
        <v>1.5789473684210527</v>
      </c>
      <c r="M409" s="39"/>
      <c r="P409"/>
      <c r="Q409"/>
      <c r="R409"/>
      <c r="S409"/>
      <c r="T409"/>
      <c r="U409"/>
      <c r="V409"/>
      <c r="W409"/>
    </row>
    <row r="410" spans="1:23">
      <c r="A410" s="39"/>
      <c r="B410">
        <f>+'Ark1'!C3290</f>
        <v>2013</v>
      </c>
      <c r="C410">
        <f>+'Ark1'!M3290</f>
        <v>47</v>
      </c>
      <c r="D410">
        <f>+'Ark1'!Q3290</f>
        <v>12</v>
      </c>
      <c r="E410" s="9">
        <f>+'Ark1'!R3290</f>
        <v>13</v>
      </c>
      <c r="F410" s="9">
        <f>+'Ark1'!S3290</f>
        <v>13</v>
      </c>
      <c r="G410" s="94">
        <f>+'Ark1'!T3290</f>
        <v>0.14567458538771846</v>
      </c>
      <c r="H410" s="94">
        <f>+'Ark1'!U3290</f>
        <v>0.19969200514758637</v>
      </c>
      <c r="I410" s="94">
        <f>+'Ark1'!Y3290</f>
        <v>183.5461538461538</v>
      </c>
      <c r="J410" s="94">
        <f>+'Ark1'!AA3290</f>
        <v>20.226205978483343</v>
      </c>
      <c r="K410" s="94">
        <f t="shared" si="12"/>
        <v>3.9052373158756128</v>
      </c>
      <c r="L410" s="9">
        <f t="shared" si="13"/>
        <v>1.0833333333333333</v>
      </c>
      <c r="M410" s="39"/>
      <c r="P410"/>
      <c r="Q410"/>
      <c r="R410"/>
      <c r="S410"/>
      <c r="T410"/>
      <c r="U410"/>
      <c r="V410"/>
      <c r="W410"/>
    </row>
    <row r="411" spans="1:23">
      <c r="A411" s="39"/>
      <c r="B411">
        <f>+'Ark1'!C3291</f>
        <v>2013</v>
      </c>
      <c r="C411">
        <f>+'Ark1'!M3291</f>
        <v>48</v>
      </c>
      <c r="D411">
        <f>+'Ark1'!Q3291</f>
        <v>33</v>
      </c>
      <c r="E411" s="9">
        <f>+'Ark1'!R3291</f>
        <v>41</v>
      </c>
      <c r="F411" s="9">
        <f>+'Ark1'!S3291</f>
        <v>41</v>
      </c>
      <c r="G411" s="94">
        <f>+'Ark1'!T3291</f>
        <v>0.4594352308381891</v>
      </c>
      <c r="H411" s="94">
        <f>+'Ark1'!U3291</f>
        <v>0.63963204649532224</v>
      </c>
      <c r="I411" s="94">
        <f>+'Ark1'!Y3291</f>
        <v>186.41219512195124</v>
      </c>
      <c r="J411" s="94">
        <f>+'Ark1'!AA3291</f>
        <v>25.454993234084601</v>
      </c>
      <c r="K411" s="94">
        <f t="shared" si="12"/>
        <v>3.8835873983739844</v>
      </c>
      <c r="L411" s="9">
        <f t="shared" si="13"/>
        <v>1.2424242424242424</v>
      </c>
      <c r="M411" s="39"/>
      <c r="P411"/>
      <c r="Q411"/>
      <c r="R411"/>
      <c r="S411"/>
      <c r="T411"/>
      <c r="U411"/>
      <c r="V411"/>
      <c r="W411"/>
    </row>
    <row r="412" spans="1:23">
      <c r="A412" s="39"/>
      <c r="B412">
        <f>+'Ark1'!C3292</f>
        <v>2013</v>
      </c>
      <c r="C412">
        <f>+'Ark1'!M3292</f>
        <v>49</v>
      </c>
      <c r="D412">
        <f>+'Ark1'!Q3292</f>
        <v>39</v>
      </c>
      <c r="E412" s="9">
        <f>+'Ark1'!R3292</f>
        <v>47</v>
      </c>
      <c r="F412" s="9">
        <f>+'Ark1'!S3292</f>
        <v>47</v>
      </c>
      <c r="G412" s="94">
        <f>+'Ark1'!T3292</f>
        <v>0.52666965486328998</v>
      </c>
      <c r="H412" s="94">
        <f>+'Ark1'!U3292</f>
        <v>0.71281032456457749</v>
      </c>
      <c r="I412" s="94">
        <f>+'Ark1'!Y3292</f>
        <v>181.21914893617028</v>
      </c>
      <c r="J412" s="94">
        <f>+'Ark1'!AA3292</f>
        <v>28.683835156333057</v>
      </c>
      <c r="K412" s="94">
        <f t="shared" si="12"/>
        <v>3.6983499782891895</v>
      </c>
      <c r="L412" s="9">
        <f t="shared" si="13"/>
        <v>1.2051282051282051</v>
      </c>
      <c r="M412" s="39"/>
      <c r="P412"/>
      <c r="Q412"/>
      <c r="R412"/>
      <c r="S412"/>
      <c r="T412"/>
      <c r="U412"/>
      <c r="V412"/>
      <c r="W412"/>
    </row>
    <row r="413" spans="1:23">
      <c r="A413" s="39"/>
      <c r="B413">
        <f>+'Ark1'!C3293</f>
        <v>2013</v>
      </c>
      <c r="C413">
        <f>+'Ark1'!M3293</f>
        <v>50</v>
      </c>
      <c r="D413">
        <f>+'Ark1'!Q3293</f>
        <v>50</v>
      </c>
      <c r="E413" s="9">
        <f>+'Ark1'!R3293</f>
        <v>64</v>
      </c>
      <c r="F413" s="9">
        <f>+'Ark1'!S3293</f>
        <v>64</v>
      </c>
      <c r="G413" s="94">
        <f>+'Ark1'!T3293</f>
        <v>0.71716718960107562</v>
      </c>
      <c r="H413" s="94">
        <f>+'Ark1'!U3293</f>
        <v>0.92703923147409084</v>
      </c>
      <c r="I413" s="94">
        <f>+'Ark1'!Y3293</f>
        <v>173.07968749999995</v>
      </c>
      <c r="J413" s="94">
        <f>+'Ark1'!AA3293</f>
        <v>34.882589584954346</v>
      </c>
      <c r="K413" s="94">
        <f t="shared" si="12"/>
        <v>3.4615937499999991</v>
      </c>
      <c r="L413" s="9">
        <f t="shared" si="13"/>
        <v>1.28</v>
      </c>
      <c r="M413" s="39"/>
      <c r="P413"/>
      <c r="Q413"/>
      <c r="R413"/>
      <c r="S413"/>
      <c r="T413"/>
      <c r="U413"/>
      <c r="V413"/>
      <c r="W413"/>
    </row>
    <row r="414" spans="1:23">
      <c r="A414" s="39"/>
      <c r="B414">
        <f>+'Ark1'!C3294</f>
        <v>2013</v>
      </c>
      <c r="C414">
        <f>+'Ark1'!M3294</f>
        <v>51</v>
      </c>
      <c r="D414">
        <f>+'Ark1'!Q3294</f>
        <v>70</v>
      </c>
      <c r="E414" s="9">
        <f>+'Ark1'!R3294</f>
        <v>91</v>
      </c>
      <c r="F414" s="9">
        <f>+'Ark1'!S3294</f>
        <v>91</v>
      </c>
      <c r="G414" s="94">
        <f>+'Ark1'!T3294</f>
        <v>1.0197220977140296</v>
      </c>
      <c r="H414" s="94">
        <f>+'Ark1'!U3294</f>
        <v>1.302429403340106</v>
      </c>
      <c r="I414" s="94">
        <f>+'Ark1'!Y3294</f>
        <v>171.01758241758239</v>
      </c>
      <c r="J414" s="94">
        <f>+'Ark1'!AA3294</f>
        <v>27.55102596125861</v>
      </c>
      <c r="K414" s="94">
        <f t="shared" si="12"/>
        <v>3.3532859297565176</v>
      </c>
      <c r="L414" s="9">
        <f t="shared" si="13"/>
        <v>1.3</v>
      </c>
      <c r="M414" s="39"/>
      <c r="P414"/>
      <c r="Q414"/>
      <c r="R414"/>
      <c r="S414"/>
      <c r="T414"/>
      <c r="U414"/>
      <c r="V414"/>
      <c r="W414"/>
    </row>
    <row r="415" spans="1:23">
      <c r="A415" s="39"/>
      <c r="B415">
        <f>+'Ark1'!C3295</f>
        <v>2013</v>
      </c>
      <c r="C415">
        <f>+'Ark1'!M3295</f>
        <v>52</v>
      </c>
      <c r="D415">
        <f>+'Ark1'!Q3295</f>
        <v>93</v>
      </c>
      <c r="E415" s="9">
        <f>+'Ark1'!R3295</f>
        <v>131</v>
      </c>
      <c r="F415" s="9">
        <f>+'Ark1'!S3295</f>
        <v>131</v>
      </c>
      <c r="G415" s="94">
        <f>+'Ark1'!T3295</f>
        <v>1.4679515912147021</v>
      </c>
      <c r="H415" s="94">
        <f>+'Ark1'!U3295</f>
        <v>1.8105514473674196</v>
      </c>
      <c r="I415" s="94">
        <f>+'Ark1'!Y3295</f>
        <v>165.14580152671755</v>
      </c>
      <c r="J415" s="94">
        <f>+'Ark1'!AA3295</f>
        <v>27.547256439337687</v>
      </c>
      <c r="K415" s="94">
        <f t="shared" si="12"/>
        <v>3.1758807985907223</v>
      </c>
      <c r="L415" s="9">
        <f t="shared" si="13"/>
        <v>1.4086021505376345</v>
      </c>
      <c r="M415" s="39"/>
      <c r="P415"/>
      <c r="Q415"/>
      <c r="R415"/>
      <c r="S415"/>
      <c r="T415"/>
      <c r="U415"/>
      <c r="V415"/>
      <c r="W415"/>
    </row>
    <row r="416" spans="1:23">
      <c r="A416" s="39"/>
      <c r="B416">
        <f>+'Ark1'!C3296</f>
        <v>2013</v>
      </c>
      <c r="C416">
        <f>+'Ark1'!M3296</f>
        <v>53</v>
      </c>
      <c r="D416">
        <f>+'Ark1'!Q3296</f>
        <v>83</v>
      </c>
      <c r="E416" s="9">
        <f>+'Ark1'!R3296</f>
        <v>111</v>
      </c>
      <c r="F416" s="9">
        <f>+'Ark1'!S3296</f>
        <v>111</v>
      </c>
      <c r="G416" s="94">
        <f>+'Ark1'!T3296</f>
        <v>1.2438368444643657</v>
      </c>
      <c r="H416" s="94">
        <f>+'Ark1'!U3296</f>
        <v>1.5004141385052896</v>
      </c>
      <c r="I416" s="94">
        <f>+'Ark1'!Y3296</f>
        <v>161.51621621621621</v>
      </c>
      <c r="J416" s="94">
        <f>+'Ark1'!AA3296</f>
        <v>26.547630289185683</v>
      </c>
      <c r="K416" s="94">
        <f t="shared" si="12"/>
        <v>3.0474757776644568</v>
      </c>
      <c r="L416" s="9">
        <f t="shared" si="13"/>
        <v>1.3373493975903614</v>
      </c>
      <c r="M416" s="39"/>
      <c r="P416"/>
      <c r="Q416"/>
      <c r="R416"/>
      <c r="S416"/>
      <c r="T416"/>
      <c r="U416"/>
      <c r="V416"/>
      <c r="W416"/>
    </row>
    <row r="417" spans="1:23">
      <c r="A417" s="39"/>
      <c r="B417">
        <f>+'Ark1'!C3297</f>
        <v>2013</v>
      </c>
      <c r="C417">
        <f>+'Ark1'!M3297</f>
        <v>54</v>
      </c>
      <c r="D417">
        <f>+'Ark1'!Q3297</f>
        <v>156</v>
      </c>
      <c r="E417" s="9">
        <f>+'Ark1'!R3297</f>
        <v>268</v>
      </c>
      <c r="F417" s="9">
        <f>+'Ark1'!S3297</f>
        <v>268</v>
      </c>
      <c r="G417" s="94">
        <f>+'Ark1'!T3297</f>
        <v>3.003137606454505</v>
      </c>
      <c r="H417" s="94">
        <f>+'Ark1'!U3297</f>
        <v>3.589141796387803</v>
      </c>
      <c r="I417" s="94">
        <f>+'Ark1'!Y3297</f>
        <v>160.02350746268661</v>
      </c>
      <c r="J417" s="94">
        <f>+'Ark1'!AA3297</f>
        <v>26.338965934592991</v>
      </c>
      <c r="K417" s="94">
        <f t="shared" si="12"/>
        <v>2.9633982863460484</v>
      </c>
      <c r="L417" s="9">
        <f t="shared" si="13"/>
        <v>1.7179487179487178</v>
      </c>
      <c r="M417" s="39"/>
      <c r="P417"/>
      <c r="Q417"/>
      <c r="R417"/>
      <c r="S417"/>
      <c r="T417"/>
      <c r="U417"/>
      <c r="V417"/>
      <c r="W417"/>
    </row>
    <row r="418" spans="1:23">
      <c r="A418" s="39"/>
      <c r="B418">
        <f>+'Ark1'!C3298</f>
        <v>2013</v>
      </c>
      <c r="C418">
        <f>+'Ark1'!M3298</f>
        <v>55</v>
      </c>
      <c r="D418">
        <f>+'Ark1'!Q3298</f>
        <v>198</v>
      </c>
      <c r="E418" s="9">
        <f>+'Ark1'!R3298</f>
        <v>351</v>
      </c>
      <c r="F418" s="9">
        <f>+'Ark1'!S3298</f>
        <v>351</v>
      </c>
      <c r="G418" s="94">
        <f>+'Ark1'!T3298</f>
        <v>3.9332138054683994</v>
      </c>
      <c r="H418" s="94">
        <f>+'Ark1'!U3298</f>
        <v>4.4966980645332999</v>
      </c>
      <c r="I418" s="94">
        <f>+'Ark1'!Y3298</f>
        <v>153.07863247863253</v>
      </c>
      <c r="J418" s="94">
        <f>+'Ark1'!AA3298</f>
        <v>27.859649759815021</v>
      </c>
      <c r="K418" s="94">
        <f t="shared" si="12"/>
        <v>2.7832478632478641</v>
      </c>
      <c r="L418" s="9">
        <f t="shared" si="13"/>
        <v>1.7727272727272727</v>
      </c>
      <c r="M418" s="39"/>
      <c r="P418"/>
      <c r="Q418"/>
      <c r="R418"/>
      <c r="S418"/>
      <c r="T418"/>
      <c r="U418"/>
      <c r="V418"/>
      <c r="W418"/>
    </row>
    <row r="419" spans="1:23">
      <c r="A419" s="39"/>
      <c r="B419">
        <f>+'Ark1'!C3299</f>
        <v>2013</v>
      </c>
      <c r="C419">
        <f>+'Ark1'!M3299</f>
        <v>56</v>
      </c>
      <c r="D419">
        <f>+'Ark1'!Q3299</f>
        <v>158</v>
      </c>
      <c r="E419" s="9">
        <f>+'Ark1'!R3299</f>
        <v>292</v>
      </c>
      <c r="F419" s="9">
        <f>+'Ark1'!S3299</f>
        <v>292</v>
      </c>
      <c r="G419" s="94">
        <f>+'Ark1'!T3299</f>
        <v>3.2720753025549079</v>
      </c>
      <c r="H419" s="94">
        <f>+'Ark1'!U3299</f>
        <v>3.66242050210308</v>
      </c>
      <c r="I419" s="94">
        <f>+'Ark1'!Y3299</f>
        <v>149.86952054794523</v>
      </c>
      <c r="J419" s="94">
        <f>+'Ark1'!AA3299</f>
        <v>23.801207141948879</v>
      </c>
      <c r="K419" s="94">
        <f t="shared" si="12"/>
        <v>2.6762414383561648</v>
      </c>
      <c r="L419" s="9">
        <f t="shared" si="13"/>
        <v>1.8481012658227849</v>
      </c>
      <c r="M419" s="39"/>
      <c r="P419"/>
      <c r="Q419"/>
      <c r="R419"/>
      <c r="S419"/>
      <c r="T419"/>
      <c r="U419"/>
      <c r="V419"/>
      <c r="W419"/>
    </row>
    <row r="420" spans="1:23">
      <c r="A420" s="39"/>
      <c r="B420">
        <f>+'Ark1'!C3300</f>
        <v>2013</v>
      </c>
      <c r="C420">
        <f>+'Ark1'!M3300</f>
        <v>57</v>
      </c>
      <c r="D420">
        <f>+'Ark1'!Q3300</f>
        <v>260</v>
      </c>
      <c r="E420" s="9">
        <f>+'Ark1'!R3300</f>
        <v>639</v>
      </c>
      <c r="F420" s="9">
        <f>+'Ark1'!S3300</f>
        <v>639</v>
      </c>
      <c r="G420" s="94">
        <f>+'Ark1'!T3300</f>
        <v>7.1604661586732403</v>
      </c>
      <c r="H420" s="94">
        <f>+'Ark1'!U3300</f>
        <v>7.7814855106758349</v>
      </c>
      <c r="I420" s="94">
        <f>+'Ark1'!Y3300</f>
        <v>145.50892018779339</v>
      </c>
      <c r="J420" s="94">
        <f>+'Ark1'!AA3300</f>
        <v>25.387812041262244</v>
      </c>
      <c r="K420" s="94">
        <f t="shared" si="12"/>
        <v>2.5527880734700594</v>
      </c>
      <c r="L420" s="9">
        <f t="shared" si="13"/>
        <v>2.4576923076923078</v>
      </c>
      <c r="M420" s="39"/>
      <c r="P420"/>
      <c r="Q420"/>
      <c r="R420"/>
      <c r="S420"/>
      <c r="T420"/>
      <c r="U420"/>
      <c r="V420"/>
      <c r="W420"/>
    </row>
    <row r="421" spans="1:23">
      <c r="A421" s="39"/>
      <c r="B421">
        <f>+'Ark1'!C3301</f>
        <v>2013</v>
      </c>
      <c r="C421">
        <f>+'Ark1'!M3301</f>
        <v>58</v>
      </c>
      <c r="D421">
        <f>+'Ark1'!Q3301</f>
        <v>286</v>
      </c>
      <c r="E421" s="9">
        <f>+'Ark1'!R3301</f>
        <v>917</v>
      </c>
      <c r="F421" s="9">
        <f>+'Ark1'!S3301</f>
        <v>917</v>
      </c>
      <c r="G421" s="94">
        <f>+'Ark1'!T3301</f>
        <v>10.275661138502912</v>
      </c>
      <c r="H421" s="94">
        <f>+'Ark1'!U3301</f>
        <v>10.79360352889357</v>
      </c>
      <c r="I421" s="94">
        <f>+'Ark1'!Y3301</f>
        <v>140.64525627044705</v>
      </c>
      <c r="J421" s="94">
        <f>+'Ark1'!AA3301</f>
        <v>24.599232902563379</v>
      </c>
      <c r="K421" s="94">
        <f t="shared" si="12"/>
        <v>2.4249182115594321</v>
      </c>
      <c r="L421" s="9">
        <f t="shared" si="13"/>
        <v>3.2062937062937062</v>
      </c>
      <c r="M421" s="39"/>
      <c r="P421"/>
      <c r="Q421"/>
      <c r="R421"/>
      <c r="S421"/>
      <c r="T421"/>
      <c r="U421"/>
      <c r="V421"/>
      <c r="W421"/>
    </row>
    <row r="422" spans="1:23">
      <c r="A422" s="39"/>
      <c r="B422">
        <f>+'Ark1'!C3302</f>
        <v>2013</v>
      </c>
      <c r="C422">
        <f>+'Ark1'!M3302</f>
        <v>59</v>
      </c>
      <c r="D422">
        <f>+'Ark1'!Q3302</f>
        <v>222</v>
      </c>
      <c r="E422" s="9">
        <f>+'Ark1'!R3302</f>
        <v>724</v>
      </c>
      <c r="F422" s="9">
        <f>+'Ark1'!S3302</f>
        <v>724</v>
      </c>
      <c r="G422" s="94">
        <f>+'Ark1'!T3302</f>
        <v>8.1129538323621695</v>
      </c>
      <c r="H422" s="94">
        <f>+'Ark1'!U3302</f>
        <v>8.2666263617047306</v>
      </c>
      <c r="I422" s="94">
        <f>+'Ark1'!Y3302</f>
        <v>136.43245856353596</v>
      </c>
      <c r="J422" s="94">
        <f>+'Ark1'!AA3302</f>
        <v>24.71108378665912</v>
      </c>
      <c r="K422" s="94">
        <f t="shared" si="12"/>
        <v>2.3124145519243382</v>
      </c>
      <c r="L422" s="9">
        <f t="shared" si="13"/>
        <v>3.2612612612612613</v>
      </c>
      <c r="M422" s="39"/>
      <c r="P422"/>
      <c r="Q422"/>
      <c r="R422"/>
      <c r="S422"/>
      <c r="T422"/>
      <c r="U422"/>
      <c r="V422"/>
      <c r="W422"/>
    </row>
    <row r="423" spans="1:23">
      <c r="A423" s="39"/>
      <c r="B423">
        <f>+'Ark1'!C3303</f>
        <v>2013</v>
      </c>
      <c r="C423">
        <f>+'Ark1'!M3303</f>
        <v>60</v>
      </c>
      <c r="D423">
        <f>+'Ark1'!Q3303</f>
        <v>337</v>
      </c>
      <c r="E423" s="9">
        <f>+'Ark1'!R3303</f>
        <v>1477</v>
      </c>
      <c r="F423" s="9">
        <f>+'Ark1'!S3303</f>
        <v>1477</v>
      </c>
      <c r="G423" s="94">
        <f>+'Ark1'!T3303</f>
        <v>16.550874047512327</v>
      </c>
      <c r="H423" s="94">
        <f>+'Ark1'!U3303</f>
        <v>16.270383359942478</v>
      </c>
      <c r="I423" s="94">
        <f>+'Ark1'!Y3303</f>
        <v>131.62708192281661</v>
      </c>
      <c r="J423" s="94">
        <f>+'Ark1'!AA3303</f>
        <v>23.092643723170475</v>
      </c>
      <c r="K423" s="94">
        <f t="shared" si="12"/>
        <v>2.19378469871361</v>
      </c>
      <c r="L423" s="9">
        <f t="shared" si="13"/>
        <v>4.3827893175074184</v>
      </c>
      <c r="M423" s="39"/>
      <c r="P423"/>
      <c r="Q423"/>
      <c r="R423"/>
      <c r="S423"/>
      <c r="T423"/>
      <c r="U423"/>
      <c r="V423"/>
      <c r="W423"/>
    </row>
    <row r="424" spans="1:23">
      <c r="A424" s="39"/>
      <c r="B424">
        <f>+'Ark1'!C3304</f>
        <v>2013</v>
      </c>
      <c r="C424">
        <f>+'Ark1'!M3304</f>
        <v>61</v>
      </c>
      <c r="D424">
        <f>+'Ark1'!Q3304</f>
        <v>292</v>
      </c>
      <c r="E424" s="9">
        <f>+'Ark1'!R3304</f>
        <v>1088</v>
      </c>
      <c r="F424" s="9">
        <f>+'Ark1'!S3304</f>
        <v>1088</v>
      </c>
      <c r="G424" s="94">
        <f>+'Ark1'!T3304</f>
        <v>12.191842223218284</v>
      </c>
      <c r="H424" s="94">
        <f>+'Ark1'!U3304</f>
        <v>11.371037386618237</v>
      </c>
      <c r="I424" s="94">
        <f>+'Ark1'!Y3304</f>
        <v>124.8818014705883</v>
      </c>
      <c r="J424" s="94">
        <f>+'Ark1'!AA3304</f>
        <v>21.953227763923064</v>
      </c>
      <c r="K424" s="94">
        <f t="shared" si="12"/>
        <v>2.0472426470588245</v>
      </c>
      <c r="L424" s="9">
        <f t="shared" si="13"/>
        <v>3.7260273972602738</v>
      </c>
      <c r="M424" s="39"/>
      <c r="P424"/>
      <c r="Q424"/>
      <c r="R424"/>
      <c r="S424"/>
      <c r="T424"/>
      <c r="U424"/>
      <c r="V424"/>
      <c r="W424"/>
    </row>
    <row r="425" spans="1:23">
      <c r="A425" s="39"/>
      <c r="B425">
        <f>+'Ark1'!C3305</f>
        <v>2013</v>
      </c>
      <c r="C425">
        <f>+'Ark1'!M3305</f>
        <v>62</v>
      </c>
      <c r="D425">
        <f>+'Ark1'!Q3305</f>
        <v>292</v>
      </c>
      <c r="E425" s="9">
        <f>+'Ark1'!R3305</f>
        <v>1007</v>
      </c>
      <c r="F425" s="9">
        <f>+'Ark1'!S3305</f>
        <v>1007</v>
      </c>
      <c r="G425" s="94">
        <f>+'Ark1'!T3305</f>
        <v>11.284177498879423</v>
      </c>
      <c r="H425" s="94">
        <f>+'Ark1'!U3305</f>
        <v>10.265538228160064</v>
      </c>
      <c r="I425" s="94">
        <f>+'Ark1'!Y3305</f>
        <v>121.80923535253235</v>
      </c>
      <c r="J425" s="94">
        <f>+'Ark1'!AA3305</f>
        <v>23.735201402387499</v>
      </c>
      <c r="K425" s="94">
        <f t="shared" si="12"/>
        <v>1.964665086331167</v>
      </c>
      <c r="L425" s="9">
        <f t="shared" si="13"/>
        <v>3.4486301369863015</v>
      </c>
      <c r="M425" s="39"/>
      <c r="P425"/>
      <c r="Q425"/>
      <c r="R425"/>
      <c r="S425"/>
      <c r="T425"/>
      <c r="U425"/>
      <c r="V425"/>
      <c r="W425"/>
    </row>
    <row r="426" spans="1:23">
      <c r="A426" s="39"/>
      <c r="B426">
        <f>+'Ark1'!C3306</f>
        <v>2013</v>
      </c>
      <c r="C426">
        <f>+'Ark1'!M3306</f>
        <v>63</v>
      </c>
      <c r="D426">
        <f>+'Ark1'!Q3306</f>
        <v>299</v>
      </c>
      <c r="E426" s="9">
        <f>+'Ark1'!R3306</f>
        <v>1003</v>
      </c>
      <c r="F426" s="9">
        <f>+'Ark1'!S3306</f>
        <v>1003</v>
      </c>
      <c r="G426" s="94">
        <f>+'Ark1'!T3306</f>
        <v>11.239354549529359</v>
      </c>
      <c r="H426" s="94">
        <f>+'Ark1'!U3306</f>
        <v>9.7190695612927058</v>
      </c>
      <c r="I426" s="94">
        <f>+'Ark1'!Y3306</f>
        <v>115.78484546360916</v>
      </c>
      <c r="J426" s="94">
        <f>+'Ark1'!AA3306</f>
        <v>21.419263644808215</v>
      </c>
      <c r="K426" s="94">
        <f t="shared" si="12"/>
        <v>1.8378546898985582</v>
      </c>
      <c r="L426" s="9">
        <f t="shared" si="13"/>
        <v>3.3545150501672243</v>
      </c>
      <c r="M426" s="39"/>
      <c r="P426"/>
      <c r="Q426"/>
      <c r="R426"/>
      <c r="S426"/>
      <c r="T426"/>
      <c r="U426"/>
      <c r="V426"/>
      <c r="W426"/>
    </row>
    <row r="427" spans="1:23">
      <c r="A427" s="39"/>
      <c r="B427">
        <f>+'Ark1'!C3307</f>
        <v>2013</v>
      </c>
      <c r="C427">
        <f>+'Ark1'!M3307</f>
        <v>64</v>
      </c>
      <c r="D427">
        <f>+'Ark1'!Q3307</f>
        <v>112</v>
      </c>
      <c r="E427" s="9">
        <f>+'Ark1'!R3307</f>
        <v>293</v>
      </c>
      <c r="F427" s="9">
        <f>+'Ark1'!S3307</f>
        <v>293</v>
      </c>
      <c r="G427" s="94">
        <f>+'Ark1'!T3307</f>
        <v>3.2832810398924255</v>
      </c>
      <c r="H427" s="94">
        <f>+'Ark1'!U3307</f>
        <v>2.9957315739748767</v>
      </c>
      <c r="I427" s="94">
        <f>+'Ark1'!Y3307</f>
        <v>122.16962457337883</v>
      </c>
      <c r="J427" s="94">
        <f>+'Ark1'!AA3307</f>
        <v>23.12348802611476</v>
      </c>
      <c r="K427" s="94">
        <f t="shared" si="12"/>
        <v>1.9089003839590442</v>
      </c>
      <c r="L427" s="9">
        <f t="shared" si="13"/>
        <v>2.6160714285714284</v>
      </c>
      <c r="M427" s="39"/>
      <c r="P427"/>
      <c r="Q427"/>
      <c r="R427"/>
      <c r="S427"/>
      <c r="T427"/>
      <c r="U427"/>
      <c r="V427"/>
      <c r="W427"/>
    </row>
    <row r="428" spans="1:23">
      <c r="A428" s="39"/>
      <c r="B428">
        <f>+'Ark1'!C3308</f>
        <v>2013</v>
      </c>
      <c r="C428">
        <f>+'Ark1'!M3308</f>
        <v>65</v>
      </c>
      <c r="D428">
        <f>+'Ark1'!Q3308</f>
        <v>86</v>
      </c>
      <c r="E428" s="9">
        <f>+'Ark1'!R3308</f>
        <v>211</v>
      </c>
      <c r="F428" s="9">
        <f>+'Ark1'!S3308</f>
        <v>211</v>
      </c>
      <c r="G428" s="94">
        <f>+'Ark1'!T3308</f>
        <v>2.3644105782160474</v>
      </c>
      <c r="H428" s="94">
        <f>+'Ark1'!U3308</f>
        <v>2.191306129325199</v>
      </c>
      <c r="I428" s="94">
        <f>+'Ark1'!Y3308</f>
        <v>124.09336492890998</v>
      </c>
      <c r="J428" s="94">
        <f>+'Ark1'!AA3308</f>
        <v>24.161650581436639</v>
      </c>
      <c r="K428" s="94">
        <f t="shared" si="12"/>
        <v>1.9091286912139998</v>
      </c>
      <c r="L428" s="9">
        <f t="shared" si="13"/>
        <v>2.4534883720930232</v>
      </c>
      <c r="M428" s="39"/>
      <c r="P428"/>
      <c r="Q428"/>
      <c r="R428"/>
      <c r="S428"/>
      <c r="T428"/>
      <c r="U428"/>
      <c r="V428"/>
      <c r="W428"/>
    </row>
    <row r="429" spans="1:23">
      <c r="A429" s="39"/>
      <c r="B429">
        <f>+'Ark1'!C3309</f>
        <v>2013</v>
      </c>
      <c r="C429">
        <f>+'Ark1'!M3309</f>
        <v>66</v>
      </c>
      <c r="D429">
        <f>+'Ark1'!Q3309</f>
        <v>9</v>
      </c>
      <c r="E429" s="9">
        <f>+'Ark1'!R3309</f>
        <v>11</v>
      </c>
      <c r="F429" s="9">
        <f>+'Ark1'!S3309</f>
        <v>11</v>
      </c>
      <c r="G429" s="94">
        <f>+'Ark1'!T3309</f>
        <v>0.12326311071268492</v>
      </c>
      <c r="H429" s="94">
        <f>+'Ark1'!U3309</f>
        <v>9.3632041976077982E-2</v>
      </c>
      <c r="I429" s="94">
        <f>+'Ark1'!Y3309</f>
        <v>101.70909090909095</v>
      </c>
      <c r="J429" s="94">
        <f>+'Ark1'!AA3309</f>
        <v>10.405195777761657</v>
      </c>
      <c r="K429" s="94">
        <f t="shared" si="12"/>
        <v>1.5410468319559234</v>
      </c>
      <c r="L429" s="9">
        <f t="shared" si="13"/>
        <v>1.2222222222222223</v>
      </c>
      <c r="M429" s="39"/>
      <c r="P429"/>
      <c r="Q429"/>
      <c r="R429"/>
      <c r="S429"/>
      <c r="T429"/>
      <c r="U429"/>
      <c r="V429"/>
      <c r="W429"/>
    </row>
    <row r="430" spans="1:23">
      <c r="A430" s="39"/>
      <c r="B430">
        <f>+'Ark1'!C3310</f>
        <v>2013</v>
      </c>
      <c r="C430">
        <f>+'Ark1'!M3310</f>
        <v>67</v>
      </c>
      <c r="D430">
        <f>+'Ark1'!Q3310</f>
        <v>0</v>
      </c>
      <c r="E430" s="9">
        <f>+'Ark1'!R3310</f>
        <v>0</v>
      </c>
      <c r="F430" s="9">
        <f>+'Ark1'!S3310</f>
        <v>0</v>
      </c>
      <c r="G430" s="94">
        <f>+'Ark1'!T3310</f>
        <v>0</v>
      </c>
      <c r="H430" s="94">
        <f>+'Ark1'!U3310</f>
        <v>0</v>
      </c>
      <c r="I430" s="94">
        <f>+'Ark1'!Y3310</f>
        <v>0</v>
      </c>
      <c r="J430" s="94">
        <f>+'Ark1'!AA3310</f>
        <v>0</v>
      </c>
      <c r="K430" s="94">
        <f t="shared" si="12"/>
        <v>0</v>
      </c>
      <c r="L430" s="9" t="e">
        <f t="shared" si="13"/>
        <v>#DIV/0!</v>
      </c>
      <c r="M430" s="39"/>
      <c r="P430"/>
      <c r="Q430"/>
      <c r="R430"/>
      <c r="S430"/>
      <c r="T430"/>
      <c r="U430"/>
      <c r="V430"/>
      <c r="W430"/>
    </row>
    <row r="431" spans="1:23">
      <c r="A431" s="39"/>
      <c r="B431">
        <f>+'Ark1'!C3311</f>
        <v>2013</v>
      </c>
      <c r="C431">
        <f>+'Ark1'!M3311</f>
        <v>68</v>
      </c>
      <c r="D431">
        <f>+'Ark1'!Q3311</f>
        <v>0</v>
      </c>
      <c r="E431" s="9">
        <f>+'Ark1'!R3311</f>
        <v>0</v>
      </c>
      <c r="F431" s="9">
        <f>+'Ark1'!S3311</f>
        <v>0</v>
      </c>
      <c r="G431" s="94">
        <f>+'Ark1'!T3311</f>
        <v>0</v>
      </c>
      <c r="H431" s="94">
        <f>+'Ark1'!U3311</f>
        <v>0</v>
      </c>
      <c r="I431" s="94">
        <f>+'Ark1'!Y3311</f>
        <v>0</v>
      </c>
      <c r="J431" s="94">
        <f>+'Ark1'!AA3311</f>
        <v>0</v>
      </c>
      <c r="K431" s="94">
        <f t="shared" si="12"/>
        <v>0</v>
      </c>
      <c r="L431" s="9" t="e">
        <f t="shared" si="13"/>
        <v>#DIV/0!</v>
      </c>
      <c r="M431" s="39"/>
      <c r="P431"/>
      <c r="Q431"/>
      <c r="R431"/>
      <c r="S431"/>
      <c r="T431"/>
      <c r="U431"/>
      <c r="V431"/>
      <c r="W431"/>
    </row>
    <row r="432" spans="1:23">
      <c r="A432" s="39"/>
      <c r="B432" s="47">
        <f>+'Ark1'!C3312</f>
        <v>2012</v>
      </c>
      <c r="C432" s="47">
        <f>+'Ark1'!M3312</f>
        <v>0</v>
      </c>
      <c r="D432" s="47">
        <f>+'Ark1'!Q3312</f>
        <v>22</v>
      </c>
      <c r="E432" s="64">
        <f>+'Ark1'!R3312</f>
        <v>28</v>
      </c>
      <c r="F432" s="64">
        <f>+'Ark1'!S3312</f>
        <v>0</v>
      </c>
      <c r="G432" s="99">
        <f>+'Ark1'!T3312</f>
        <v>0.31337437045327371</v>
      </c>
      <c r="H432" s="99">
        <f>+'Ark1'!U3312</f>
        <v>0</v>
      </c>
      <c r="I432" s="99">
        <f>+'Ark1'!Y3312</f>
        <v>0</v>
      </c>
      <c r="J432" s="99">
        <f>+'Ark1'!AA3312</f>
        <v>0</v>
      </c>
      <c r="K432" s="99" t="e">
        <f t="shared" ref="K432:K495" si="14">+I432/C432</f>
        <v>#DIV/0!</v>
      </c>
      <c r="L432" s="64">
        <f t="shared" ref="L432:L495" si="15">+E432/D432</f>
        <v>1.2727272727272727</v>
      </c>
      <c r="M432" s="39"/>
      <c r="P432"/>
      <c r="Q432"/>
      <c r="R432"/>
      <c r="S432"/>
      <c r="T432"/>
      <c r="U432"/>
      <c r="V432"/>
      <c r="W432"/>
    </row>
    <row r="433" spans="1:23">
      <c r="A433" s="39"/>
      <c r="B433" s="47">
        <f>+'Ark1'!C3313</f>
        <v>2012</v>
      </c>
      <c r="C433" s="47">
        <f>+'Ark1'!M3313</f>
        <v>35</v>
      </c>
      <c r="D433" s="47">
        <f>+'Ark1'!Q3313</f>
        <v>4</v>
      </c>
      <c r="E433" s="64">
        <f>+'Ark1'!R3313</f>
        <v>4</v>
      </c>
      <c r="F433" s="64">
        <f>+'Ark1'!S3313</f>
        <v>4</v>
      </c>
      <c r="G433" s="99">
        <f>+'Ark1'!T3313</f>
        <v>4.4767767207610526E-2</v>
      </c>
      <c r="H433" s="99">
        <f>+'Ark1'!U3313</f>
        <v>7.0162850926415513E-2</v>
      </c>
      <c r="I433" s="99">
        <f>+'Ark1'!Y3313</f>
        <v>211.125</v>
      </c>
      <c r="J433" s="99">
        <f>+'Ark1'!AA3313</f>
        <v>24.86396740264912</v>
      </c>
      <c r="K433" s="99">
        <f t="shared" si="14"/>
        <v>6.0321428571428575</v>
      </c>
      <c r="L433" s="64">
        <f t="shared" si="15"/>
        <v>1</v>
      </c>
      <c r="M433" s="39"/>
      <c r="P433"/>
      <c r="Q433"/>
      <c r="R433"/>
      <c r="S433"/>
      <c r="T433"/>
      <c r="U433"/>
      <c r="V433"/>
      <c r="W433"/>
    </row>
    <row r="434" spans="1:23">
      <c r="A434" s="39"/>
      <c r="B434" s="47">
        <f>+'Ark1'!C3314</f>
        <v>2012</v>
      </c>
      <c r="C434" s="47">
        <f>+'Ark1'!M3314</f>
        <v>36</v>
      </c>
      <c r="D434" s="47">
        <f>+'Ark1'!Q3314</f>
        <v>3</v>
      </c>
      <c r="E434" s="64">
        <f>+'Ark1'!R3314</f>
        <v>3</v>
      </c>
      <c r="F434" s="64">
        <f>+'Ark1'!S3314</f>
        <v>3</v>
      </c>
      <c r="G434" s="99">
        <f>+'Ark1'!T3314</f>
        <v>3.3575825405707894E-2</v>
      </c>
      <c r="H434" s="99">
        <f>+'Ark1'!U3314</f>
        <v>3.3565176760535075E-2</v>
      </c>
      <c r="I434" s="99">
        <f>+'Ark1'!Y3314</f>
        <v>134.66666666666663</v>
      </c>
      <c r="J434" s="99">
        <f>+'Ark1'!AA3314</f>
        <v>48.531112586555182</v>
      </c>
      <c r="K434" s="99">
        <f t="shared" si="14"/>
        <v>3.7407407407407396</v>
      </c>
      <c r="L434" s="64">
        <f t="shared" si="15"/>
        <v>1</v>
      </c>
      <c r="M434" s="39"/>
      <c r="P434"/>
      <c r="Q434"/>
      <c r="R434"/>
      <c r="S434"/>
      <c r="T434"/>
      <c r="U434"/>
      <c r="V434"/>
      <c r="W434"/>
    </row>
    <row r="435" spans="1:23">
      <c r="A435" s="39"/>
      <c r="B435" s="47">
        <f>+'Ark1'!C3315</f>
        <v>2012</v>
      </c>
      <c r="C435" s="47">
        <f>+'Ark1'!M3315</f>
        <v>37</v>
      </c>
      <c r="D435" s="47">
        <f>+'Ark1'!Q3315</f>
        <v>0</v>
      </c>
      <c r="E435" s="64">
        <f>+'Ark1'!R3315</f>
        <v>0</v>
      </c>
      <c r="F435" s="64">
        <f>+'Ark1'!S3315</f>
        <v>0</v>
      </c>
      <c r="G435" s="99">
        <f>+'Ark1'!T3315</f>
        <v>0</v>
      </c>
      <c r="H435" s="99">
        <f>+'Ark1'!U3315</f>
        <v>0</v>
      </c>
      <c r="I435" s="99">
        <f>+'Ark1'!Y3315</f>
        <v>0</v>
      </c>
      <c r="J435" s="99">
        <f>+'Ark1'!AA3315</f>
        <v>0</v>
      </c>
      <c r="K435" s="99">
        <f t="shared" si="14"/>
        <v>0</v>
      </c>
      <c r="L435" s="64" t="e">
        <f t="shared" si="15"/>
        <v>#DIV/0!</v>
      </c>
      <c r="M435" s="39"/>
      <c r="P435"/>
      <c r="Q435"/>
      <c r="R435"/>
      <c r="S435"/>
      <c r="T435"/>
      <c r="U435"/>
      <c r="V435"/>
      <c r="W435"/>
    </row>
    <row r="436" spans="1:23">
      <c r="A436" s="39"/>
      <c r="B436" s="47">
        <f>+'Ark1'!C3316</f>
        <v>2012</v>
      </c>
      <c r="C436" s="47">
        <f>+'Ark1'!M3316</f>
        <v>38</v>
      </c>
      <c r="D436" s="47">
        <f>+'Ark1'!Q3316</f>
        <v>0</v>
      </c>
      <c r="E436" s="64">
        <f>+'Ark1'!R3316</f>
        <v>0</v>
      </c>
      <c r="F436" s="64">
        <f>+'Ark1'!S3316</f>
        <v>0</v>
      </c>
      <c r="G436" s="99">
        <f>+'Ark1'!T3316</f>
        <v>0</v>
      </c>
      <c r="H436" s="99">
        <f>+'Ark1'!U3316</f>
        <v>0</v>
      </c>
      <c r="I436" s="99">
        <f>+'Ark1'!Y3316</f>
        <v>0</v>
      </c>
      <c r="J436" s="99">
        <f>+'Ark1'!AA3316</f>
        <v>0</v>
      </c>
      <c r="K436" s="99">
        <f t="shared" si="14"/>
        <v>0</v>
      </c>
      <c r="L436" s="64" t="e">
        <f t="shared" si="15"/>
        <v>#DIV/0!</v>
      </c>
      <c r="M436" s="39"/>
      <c r="P436"/>
      <c r="Q436"/>
      <c r="R436"/>
      <c r="S436"/>
      <c r="T436"/>
      <c r="U436"/>
      <c r="V436"/>
      <c r="W436"/>
    </row>
    <row r="437" spans="1:23">
      <c r="A437" s="39"/>
      <c r="B437" s="47">
        <f>+'Ark1'!C3317</f>
        <v>2012</v>
      </c>
      <c r="C437" s="47">
        <f>+'Ark1'!M3317</f>
        <v>39</v>
      </c>
      <c r="D437" s="47">
        <f>+'Ark1'!Q3317</f>
        <v>2</v>
      </c>
      <c r="E437" s="64">
        <f>+'Ark1'!R3317</f>
        <v>2</v>
      </c>
      <c r="F437" s="64">
        <f>+'Ark1'!S3317</f>
        <v>2</v>
      </c>
      <c r="G437" s="99">
        <f>+'Ark1'!T3317</f>
        <v>2.2383883603805263E-2</v>
      </c>
      <c r="H437" s="99">
        <f>+'Ark1'!U3317</f>
        <v>3.4512312936451177E-2</v>
      </c>
      <c r="I437" s="99">
        <f>+'Ark1'!Y3317</f>
        <v>207.7</v>
      </c>
      <c r="J437" s="99">
        <f>+'Ark1'!AA3317</f>
        <v>34.400000000000119</v>
      </c>
      <c r="K437" s="99">
        <f t="shared" si="14"/>
        <v>5.3256410256410254</v>
      </c>
      <c r="L437" s="64">
        <f t="shared" si="15"/>
        <v>1</v>
      </c>
      <c r="M437" s="39"/>
      <c r="P437"/>
      <c r="Q437"/>
      <c r="R437"/>
      <c r="S437"/>
      <c r="T437"/>
      <c r="U437"/>
      <c r="V437"/>
      <c r="W437"/>
    </row>
    <row r="438" spans="1:23">
      <c r="A438" s="39"/>
      <c r="B438" s="47">
        <f>+'Ark1'!C3318</f>
        <v>2012</v>
      </c>
      <c r="C438" s="47">
        <f>+'Ark1'!M3318</f>
        <v>40</v>
      </c>
      <c r="D438" s="47">
        <f>+'Ark1'!Q3318</f>
        <v>4</v>
      </c>
      <c r="E438" s="64">
        <f>+'Ark1'!R3318</f>
        <v>4</v>
      </c>
      <c r="F438" s="64">
        <f>+'Ark1'!S3318</f>
        <v>4</v>
      </c>
      <c r="G438" s="99">
        <f>+'Ark1'!T3318</f>
        <v>4.4767767207610526E-2</v>
      </c>
      <c r="H438" s="99">
        <f>+'Ark1'!U3318</f>
        <v>5.7484519308451026E-2</v>
      </c>
      <c r="I438" s="99">
        <f>+'Ark1'!Y3318</f>
        <v>172.97499999999999</v>
      </c>
      <c r="J438" s="99">
        <f>+'Ark1'!AA3318</f>
        <v>62.40426167338255</v>
      </c>
      <c r="K438" s="99">
        <f t="shared" si="14"/>
        <v>4.3243749999999999</v>
      </c>
      <c r="L438" s="64">
        <f t="shared" si="15"/>
        <v>1</v>
      </c>
      <c r="M438" s="39"/>
      <c r="P438"/>
      <c r="Q438"/>
      <c r="R438"/>
      <c r="S438"/>
      <c r="T438"/>
      <c r="U438"/>
      <c r="V438"/>
      <c r="W438"/>
    </row>
    <row r="439" spans="1:23">
      <c r="A439" s="39"/>
      <c r="B439" s="47">
        <f>+'Ark1'!C3319</f>
        <v>2012</v>
      </c>
      <c r="C439" s="47">
        <f>+'Ark1'!M3319</f>
        <v>41</v>
      </c>
      <c r="D439" s="47">
        <f>+'Ark1'!Q3319</f>
        <v>4</v>
      </c>
      <c r="E439" s="64">
        <f>+'Ark1'!R3319</f>
        <v>4</v>
      </c>
      <c r="F439" s="64">
        <f>+'Ark1'!S3319</f>
        <v>4</v>
      </c>
      <c r="G439" s="99">
        <f>+'Ark1'!T3319</f>
        <v>4.4767767207610526E-2</v>
      </c>
      <c r="H439" s="99">
        <f>+'Ark1'!U3319</f>
        <v>6.6449080131376112E-2</v>
      </c>
      <c r="I439" s="99">
        <f>+'Ark1'!Y3319</f>
        <v>199.95000000000005</v>
      </c>
      <c r="J439" s="99">
        <f>+'Ark1'!AA3319</f>
        <v>27.070694486842921</v>
      </c>
      <c r="K439" s="99">
        <f t="shared" si="14"/>
        <v>4.8768292682926839</v>
      </c>
      <c r="L439" s="64">
        <f t="shared" si="15"/>
        <v>1</v>
      </c>
      <c r="M439" s="39"/>
      <c r="P439"/>
      <c r="Q439"/>
      <c r="R439"/>
      <c r="S439"/>
      <c r="T439"/>
      <c r="U439"/>
      <c r="V439"/>
      <c r="W439"/>
    </row>
    <row r="440" spans="1:23">
      <c r="A440" s="39"/>
      <c r="B440" s="47">
        <f>+'Ark1'!C3320</f>
        <v>2012</v>
      </c>
      <c r="C440" s="47">
        <f>+'Ark1'!M3320</f>
        <v>42</v>
      </c>
      <c r="D440" s="47">
        <f>+'Ark1'!Q3320</f>
        <v>8</v>
      </c>
      <c r="E440" s="64">
        <f>+'Ark1'!R3320</f>
        <v>8</v>
      </c>
      <c r="F440" s="64">
        <f>+'Ark1'!S3320</f>
        <v>8</v>
      </c>
      <c r="G440" s="99">
        <f>+'Ark1'!T3320</f>
        <v>8.9535534415221052E-2</v>
      </c>
      <c r="H440" s="99">
        <f>+'Ark1'!U3320</f>
        <v>0.12898499237804628</v>
      </c>
      <c r="I440" s="99">
        <f>+'Ark1'!Y3320</f>
        <v>194.06249999999997</v>
      </c>
      <c r="J440" s="99">
        <f>+'Ark1'!AA3320</f>
        <v>28.479507435171961</v>
      </c>
      <c r="K440" s="99">
        <f t="shared" si="14"/>
        <v>4.6205357142857135</v>
      </c>
      <c r="L440" s="64">
        <f t="shared" si="15"/>
        <v>1</v>
      </c>
      <c r="M440" s="39"/>
      <c r="P440"/>
      <c r="Q440"/>
      <c r="R440"/>
      <c r="S440"/>
      <c r="T440"/>
      <c r="U440"/>
      <c r="V440"/>
      <c r="W440"/>
    </row>
    <row r="441" spans="1:23">
      <c r="A441" s="39"/>
      <c r="B441" s="47">
        <f>+'Ark1'!C3321</f>
        <v>2012</v>
      </c>
      <c r="C441" s="47">
        <f>+'Ark1'!M3321</f>
        <v>43</v>
      </c>
      <c r="D441" s="47">
        <f>+'Ark1'!Q3321</f>
        <v>7</v>
      </c>
      <c r="E441" s="64">
        <f>+'Ark1'!R3321</f>
        <v>7</v>
      </c>
      <c r="F441" s="64">
        <f>+'Ark1'!S3321</f>
        <v>7</v>
      </c>
      <c r="G441" s="99">
        <f>+'Ark1'!T3321</f>
        <v>7.8343592613318427E-2</v>
      </c>
      <c r="H441" s="99">
        <f>+'Ark1'!U3321</f>
        <v>0.11904006253092736</v>
      </c>
      <c r="I441" s="99">
        <f>+'Ark1'!Y3321</f>
        <v>204.68571428571423</v>
      </c>
      <c r="J441" s="99">
        <f>+'Ark1'!AA3321</f>
        <v>23.346362737292203</v>
      </c>
      <c r="K441" s="99">
        <f t="shared" si="14"/>
        <v>4.7601328903654467</v>
      </c>
      <c r="L441" s="64">
        <f t="shared" si="15"/>
        <v>1</v>
      </c>
      <c r="M441" s="39"/>
      <c r="P441"/>
      <c r="Q441"/>
      <c r="R441"/>
      <c r="S441"/>
      <c r="T441"/>
      <c r="U441"/>
      <c r="V441"/>
      <c r="W441"/>
    </row>
    <row r="442" spans="1:23">
      <c r="A442" s="39"/>
      <c r="B442" s="47">
        <f>+'Ark1'!C3322</f>
        <v>2012</v>
      </c>
      <c r="C442" s="47">
        <f>+'Ark1'!M3322</f>
        <v>44</v>
      </c>
      <c r="D442" s="47">
        <f>+'Ark1'!Q3322</f>
        <v>9</v>
      </c>
      <c r="E442" s="64">
        <f>+'Ark1'!R3322</f>
        <v>10</v>
      </c>
      <c r="F442" s="64">
        <f>+'Ark1'!S3322</f>
        <v>10</v>
      </c>
      <c r="G442" s="99">
        <f>+'Ark1'!T3322</f>
        <v>0.11191941801902631</v>
      </c>
      <c r="H442" s="99">
        <f>+'Ark1'!U3322</f>
        <v>0.15714983129344576</v>
      </c>
      <c r="I442" s="99">
        <f>+'Ark1'!Y3322</f>
        <v>189.14999999999995</v>
      </c>
      <c r="J442" s="99">
        <f>+'Ark1'!AA3322</f>
        <v>28.184472675571101</v>
      </c>
      <c r="K442" s="99">
        <f t="shared" si="14"/>
        <v>4.2988636363636354</v>
      </c>
      <c r="L442" s="64">
        <f t="shared" si="15"/>
        <v>1.1111111111111112</v>
      </c>
      <c r="M442" s="39"/>
      <c r="P442"/>
      <c r="Q442"/>
      <c r="R442"/>
      <c r="S442"/>
      <c r="T442"/>
      <c r="U442"/>
      <c r="V442"/>
      <c r="W442"/>
    </row>
    <row r="443" spans="1:23">
      <c r="A443" s="39"/>
      <c r="B443" s="47">
        <f>+'Ark1'!C3323</f>
        <v>2012</v>
      </c>
      <c r="C443" s="47">
        <f>+'Ark1'!M3323</f>
        <v>45</v>
      </c>
      <c r="D443" s="47">
        <f>+'Ark1'!Q3323</f>
        <v>17</v>
      </c>
      <c r="E443" s="64">
        <f>+'Ark1'!R3323</f>
        <v>18</v>
      </c>
      <c r="F443" s="64">
        <f>+'Ark1'!S3323</f>
        <v>18</v>
      </c>
      <c r="G443" s="99">
        <f>+'Ark1'!T3323</f>
        <v>0.20145495243424735</v>
      </c>
      <c r="H443" s="99">
        <f>+'Ark1'!U3323</f>
        <v>0.26836355805496126</v>
      </c>
      <c r="I443" s="99">
        <f>+'Ark1'!Y3323</f>
        <v>179.45000000000005</v>
      </c>
      <c r="J443" s="99">
        <f>+'Ark1'!AA3323</f>
        <v>24.44150045403191</v>
      </c>
      <c r="K443" s="99">
        <f t="shared" si="14"/>
        <v>3.987777777777779</v>
      </c>
      <c r="L443" s="64">
        <f t="shared" si="15"/>
        <v>1.0588235294117647</v>
      </c>
      <c r="M443" s="39"/>
      <c r="P443"/>
      <c r="Q443"/>
      <c r="R443"/>
      <c r="S443"/>
      <c r="T443"/>
      <c r="U443"/>
      <c r="V443"/>
      <c r="W443"/>
    </row>
    <row r="444" spans="1:23">
      <c r="A444" s="39"/>
      <c r="B444" s="47">
        <f>+'Ark1'!C3324</f>
        <v>2012</v>
      </c>
      <c r="C444" s="47">
        <f>+'Ark1'!M3324</f>
        <v>46</v>
      </c>
      <c r="D444" s="47">
        <f>+'Ark1'!Q3324</f>
        <v>20</v>
      </c>
      <c r="E444" s="64">
        <f>+'Ark1'!R3324</f>
        <v>22</v>
      </c>
      <c r="F444" s="64">
        <f>+'Ark1'!S3324</f>
        <v>22</v>
      </c>
      <c r="G444" s="99">
        <f>+'Ark1'!T3324</f>
        <v>0.24622271964185785</v>
      </c>
      <c r="H444" s="99">
        <f>+'Ark1'!U3324</f>
        <v>0.3279583632290497</v>
      </c>
      <c r="I444" s="99">
        <f>+'Ark1'!Y3324</f>
        <v>179.42727272727271</v>
      </c>
      <c r="J444" s="99">
        <f>+'Ark1'!AA3324</f>
        <v>30.131804125121953</v>
      </c>
      <c r="K444" s="99">
        <f t="shared" si="14"/>
        <v>3.9005928853754939</v>
      </c>
      <c r="L444" s="64">
        <f t="shared" si="15"/>
        <v>1.1000000000000001</v>
      </c>
      <c r="M444" s="39"/>
      <c r="P444"/>
      <c r="Q444"/>
      <c r="R444"/>
      <c r="S444"/>
      <c r="T444"/>
      <c r="U444"/>
      <c r="V444"/>
      <c r="W444"/>
    </row>
    <row r="445" spans="1:23">
      <c r="A445" s="39"/>
      <c r="B445" s="47">
        <f>+'Ark1'!C3325</f>
        <v>2012</v>
      </c>
      <c r="C445" s="47">
        <f>+'Ark1'!M3325</f>
        <v>47</v>
      </c>
      <c r="D445" s="47">
        <f>+'Ark1'!Q3325</f>
        <v>15</v>
      </c>
      <c r="E445" s="64">
        <f>+'Ark1'!R3325</f>
        <v>19</v>
      </c>
      <c r="F445" s="64">
        <f>+'Ark1'!S3325</f>
        <v>19</v>
      </c>
      <c r="G445" s="99">
        <f>+'Ark1'!T3325</f>
        <v>0.21264689423614996</v>
      </c>
      <c r="H445" s="99">
        <f>+'Ark1'!U3325</f>
        <v>0.27531753155708205</v>
      </c>
      <c r="I445" s="99">
        <f>+'Ark1'!Y3325</f>
        <v>174.41052631578944</v>
      </c>
      <c r="J445" s="99">
        <f>+'Ark1'!AA3325</f>
        <v>26.565963477963123</v>
      </c>
      <c r="K445" s="99">
        <f t="shared" si="14"/>
        <v>3.7108622620380731</v>
      </c>
      <c r="L445" s="64">
        <f t="shared" si="15"/>
        <v>1.2666666666666666</v>
      </c>
      <c r="M445" s="39"/>
      <c r="P445"/>
      <c r="Q445"/>
      <c r="R445"/>
      <c r="S445"/>
      <c r="T445"/>
      <c r="U445"/>
      <c r="V445"/>
      <c r="W445"/>
    </row>
    <row r="446" spans="1:23">
      <c r="A446" s="39"/>
      <c r="B446" s="47">
        <f>+'Ark1'!C3326</f>
        <v>2012</v>
      </c>
      <c r="C446" s="47">
        <f>+'Ark1'!M3326</f>
        <v>48</v>
      </c>
      <c r="D446" s="47">
        <f>+'Ark1'!Q3326</f>
        <v>40</v>
      </c>
      <c r="E446" s="64">
        <f>+'Ark1'!R3326</f>
        <v>49</v>
      </c>
      <c r="F446" s="64">
        <f>+'Ark1'!S3326</f>
        <v>49</v>
      </c>
      <c r="G446" s="99">
        <f>+'Ark1'!T3326</f>
        <v>0.54840514829322884</v>
      </c>
      <c r="H446" s="99">
        <f>+'Ark1'!U3326</f>
        <v>0.76315081963835396</v>
      </c>
      <c r="I446" s="99">
        <f>+'Ark1'!Y3326</f>
        <v>187.45918367346937</v>
      </c>
      <c r="J446" s="99">
        <f>+'Ark1'!AA3326</f>
        <v>31.070413240339096</v>
      </c>
      <c r="K446" s="99">
        <f t="shared" si="14"/>
        <v>3.9053996598639453</v>
      </c>
      <c r="L446" s="64">
        <f t="shared" si="15"/>
        <v>1.2250000000000001</v>
      </c>
      <c r="M446" s="39"/>
      <c r="P446"/>
      <c r="Q446"/>
      <c r="R446"/>
      <c r="S446"/>
      <c r="T446"/>
      <c r="U446"/>
      <c r="V446"/>
      <c r="W446"/>
    </row>
    <row r="447" spans="1:23">
      <c r="A447" s="39"/>
      <c r="B447" s="47">
        <f>+'Ark1'!C3327</f>
        <v>2012</v>
      </c>
      <c r="C447" s="47">
        <f>+'Ark1'!M3327</f>
        <v>49</v>
      </c>
      <c r="D447" s="47">
        <f>+'Ark1'!Q3327</f>
        <v>50</v>
      </c>
      <c r="E447" s="64">
        <f>+'Ark1'!R3327</f>
        <v>62</v>
      </c>
      <c r="F447" s="64">
        <f>+'Ark1'!S3327</f>
        <v>62</v>
      </c>
      <c r="G447" s="99">
        <f>+'Ark1'!T3327</f>
        <v>0.69390039171796292</v>
      </c>
      <c r="H447" s="99">
        <f>+'Ark1'!U3327</f>
        <v>0.89970459321165941</v>
      </c>
      <c r="I447" s="99">
        <f>+'Ark1'!Y3327</f>
        <v>174.66290322580645</v>
      </c>
      <c r="J447" s="99">
        <f>+'Ark1'!AA3327</f>
        <v>30.420898132438325</v>
      </c>
      <c r="K447" s="99">
        <f t="shared" si="14"/>
        <v>3.5645490454246214</v>
      </c>
      <c r="L447" s="64">
        <f t="shared" si="15"/>
        <v>1.24</v>
      </c>
      <c r="M447" s="39"/>
      <c r="P447"/>
      <c r="Q447"/>
      <c r="R447"/>
      <c r="S447"/>
      <c r="T447"/>
      <c r="U447"/>
      <c r="V447"/>
      <c r="W447"/>
    </row>
    <row r="448" spans="1:23">
      <c r="A448" s="39"/>
      <c r="B448" s="47">
        <f>+'Ark1'!C3328</f>
        <v>2012</v>
      </c>
      <c r="C448" s="47">
        <f>+'Ark1'!M3328</f>
        <v>50</v>
      </c>
      <c r="D448" s="47">
        <f>+'Ark1'!Q3328</f>
        <v>49</v>
      </c>
      <c r="E448" s="64">
        <f>+'Ark1'!R3328</f>
        <v>66</v>
      </c>
      <c r="F448" s="64">
        <f>+'Ark1'!S3328</f>
        <v>66</v>
      </c>
      <c r="G448" s="99">
        <f>+'Ark1'!T3328</f>
        <v>0.7386681589255738</v>
      </c>
      <c r="H448" s="99">
        <f>+'Ark1'!U3328</f>
        <v>0.95623366813212485</v>
      </c>
      <c r="I448" s="99">
        <f>+'Ark1'!Y3328</f>
        <v>174.38636363636357</v>
      </c>
      <c r="J448" s="99">
        <f>+'Ark1'!AA3328</f>
        <v>28.008380165660196</v>
      </c>
      <c r="K448" s="99">
        <f t="shared" si="14"/>
        <v>3.4877272727272715</v>
      </c>
      <c r="L448" s="64">
        <f t="shared" si="15"/>
        <v>1.346938775510204</v>
      </c>
      <c r="M448" s="39"/>
      <c r="P448"/>
      <c r="Q448"/>
      <c r="R448"/>
      <c r="S448"/>
      <c r="T448"/>
      <c r="U448"/>
      <c r="V448"/>
      <c r="W448"/>
    </row>
    <row r="449" spans="1:23">
      <c r="A449" s="39"/>
      <c r="B449" s="47">
        <f>+'Ark1'!C3329</f>
        <v>2012</v>
      </c>
      <c r="C449" s="47">
        <f>+'Ark1'!M3329</f>
        <v>51</v>
      </c>
      <c r="D449" s="47">
        <f>+'Ark1'!Q3329</f>
        <v>81</v>
      </c>
      <c r="E449" s="64">
        <f>+'Ark1'!R3329</f>
        <v>112</v>
      </c>
      <c r="F449" s="64">
        <f>+'Ark1'!S3329</f>
        <v>112</v>
      </c>
      <c r="G449" s="99">
        <f>+'Ark1'!T3329</f>
        <v>1.2534974818130951</v>
      </c>
      <c r="H449" s="99">
        <f>+'Ark1'!U3329</f>
        <v>1.5781033415296628</v>
      </c>
      <c r="I449" s="99">
        <f>+'Ark1'!Y3329</f>
        <v>169.59375000000003</v>
      </c>
      <c r="J449" s="99">
        <f>+'Ark1'!AA3329</f>
        <v>27.080519096001755</v>
      </c>
      <c r="K449" s="99">
        <f t="shared" si="14"/>
        <v>3.3253676470588243</v>
      </c>
      <c r="L449" s="64">
        <f t="shared" si="15"/>
        <v>1.382716049382716</v>
      </c>
      <c r="M449" s="39"/>
      <c r="P449"/>
      <c r="Q449"/>
      <c r="R449"/>
      <c r="S449"/>
      <c r="T449"/>
      <c r="U449"/>
      <c r="V449"/>
      <c r="W449"/>
    </row>
    <row r="450" spans="1:23">
      <c r="A450" s="39"/>
      <c r="B450" s="47">
        <f>+'Ark1'!C3330</f>
        <v>2012</v>
      </c>
      <c r="C450" s="47">
        <f>+'Ark1'!M3330</f>
        <v>52</v>
      </c>
      <c r="D450" s="47">
        <f>+'Ark1'!Q3330</f>
        <v>106</v>
      </c>
      <c r="E450" s="64">
        <f>+'Ark1'!R3330</f>
        <v>156</v>
      </c>
      <c r="F450" s="64">
        <f>+'Ark1'!S3330</f>
        <v>156</v>
      </c>
      <c r="G450" s="99">
        <f>+'Ark1'!T3330</f>
        <v>1.7459429210968103</v>
      </c>
      <c r="H450" s="99">
        <f>+'Ark1'!U3330</f>
        <v>2.1652529966890124</v>
      </c>
      <c r="I450" s="99">
        <f>+'Ark1'!Y3330</f>
        <v>167.0615384615385</v>
      </c>
      <c r="J450" s="99">
        <f>+'Ark1'!AA3330</f>
        <v>26.24197425914705</v>
      </c>
      <c r="K450" s="99">
        <f t="shared" si="14"/>
        <v>3.2127218934911252</v>
      </c>
      <c r="L450" s="64">
        <f t="shared" si="15"/>
        <v>1.4716981132075471</v>
      </c>
      <c r="M450" s="39"/>
      <c r="P450"/>
      <c r="Q450"/>
      <c r="R450"/>
      <c r="S450"/>
      <c r="T450"/>
      <c r="U450"/>
      <c r="V450"/>
      <c r="W450"/>
    </row>
    <row r="451" spans="1:23">
      <c r="A451" s="39"/>
      <c r="B451" s="47">
        <f>+'Ark1'!C3331</f>
        <v>2012</v>
      </c>
      <c r="C451" s="47">
        <f>+'Ark1'!M3331</f>
        <v>53</v>
      </c>
      <c r="D451" s="47">
        <f>+'Ark1'!Q3331</f>
        <v>81</v>
      </c>
      <c r="E451" s="64">
        <f>+'Ark1'!R3331</f>
        <v>113</v>
      </c>
      <c r="F451" s="64">
        <f>+'Ark1'!S3331</f>
        <v>113</v>
      </c>
      <c r="G451" s="99">
        <f>+'Ark1'!T3331</f>
        <v>1.2646894236149977</v>
      </c>
      <c r="H451" s="99">
        <f>+'Ark1'!U3331</f>
        <v>1.5039525488099161</v>
      </c>
      <c r="I451" s="99">
        <f>+'Ark1'!Y3331</f>
        <v>160.19469026548677</v>
      </c>
      <c r="J451" s="99">
        <f>+'Ark1'!AA3331</f>
        <v>29.289739182249804</v>
      </c>
      <c r="K451" s="99">
        <f t="shared" si="14"/>
        <v>3.0225413257639011</v>
      </c>
      <c r="L451" s="64">
        <f t="shared" si="15"/>
        <v>1.3950617283950617</v>
      </c>
      <c r="M451" s="39"/>
      <c r="P451"/>
      <c r="Q451"/>
      <c r="R451"/>
      <c r="S451"/>
      <c r="T451"/>
      <c r="U451"/>
      <c r="V451"/>
      <c r="W451"/>
    </row>
    <row r="452" spans="1:23">
      <c r="A452" s="39"/>
      <c r="B452" s="47">
        <f>+'Ark1'!C3332</f>
        <v>2012</v>
      </c>
      <c r="C452" s="47">
        <f>+'Ark1'!M3332</f>
        <v>54</v>
      </c>
      <c r="D452" s="47">
        <f>+'Ark1'!Q3332</f>
        <v>153</v>
      </c>
      <c r="E452" s="64">
        <f>+'Ark1'!R3332</f>
        <v>256</v>
      </c>
      <c r="F452" s="64">
        <f>+'Ark1'!S3332</f>
        <v>256</v>
      </c>
      <c r="G452" s="99">
        <f>+'Ark1'!T3332</f>
        <v>2.8651371012870741</v>
      </c>
      <c r="H452" s="99">
        <f>+'Ark1'!U3332</f>
        <v>3.3446950902786954</v>
      </c>
      <c r="I452" s="99">
        <f>+'Ark1'!Y3332</f>
        <v>157.25664062500005</v>
      </c>
      <c r="J452" s="99">
        <f>+'Ark1'!AA3332</f>
        <v>26.704848628612041</v>
      </c>
      <c r="K452" s="99">
        <f t="shared" si="14"/>
        <v>2.9121600115740751</v>
      </c>
      <c r="L452" s="64">
        <f t="shared" si="15"/>
        <v>1.673202614379085</v>
      </c>
      <c r="M452" s="39"/>
      <c r="P452"/>
      <c r="Q452"/>
      <c r="R452"/>
      <c r="S452"/>
      <c r="T452"/>
      <c r="U452"/>
      <c r="V452"/>
      <c r="W452"/>
    </row>
    <row r="453" spans="1:23">
      <c r="A453" s="39"/>
      <c r="B453" s="47">
        <f>+'Ark1'!C3333</f>
        <v>2012</v>
      </c>
      <c r="C453" s="47">
        <f>+'Ark1'!M3333</f>
        <v>55</v>
      </c>
      <c r="D453" s="47">
        <f>+'Ark1'!Q3333</f>
        <v>204</v>
      </c>
      <c r="E453" s="64">
        <f>+'Ark1'!R3333</f>
        <v>368</v>
      </c>
      <c r="F453" s="64">
        <f>+'Ark1'!S3333</f>
        <v>368</v>
      </c>
      <c r="G453" s="99">
        <f>+'Ark1'!T3333</f>
        <v>4.1186345831001692</v>
      </c>
      <c r="H453" s="99">
        <f>+'Ark1'!U3333</f>
        <v>4.6187178700668756</v>
      </c>
      <c r="I453" s="99">
        <f>+'Ark1'!Y3333</f>
        <v>151.06576086956522</v>
      </c>
      <c r="J453" s="99">
        <f>+'Ark1'!AA3333</f>
        <v>28.916131940105739</v>
      </c>
      <c r="K453" s="99">
        <f t="shared" si="14"/>
        <v>2.7466501976284587</v>
      </c>
      <c r="L453" s="64">
        <f t="shared" si="15"/>
        <v>1.803921568627451</v>
      </c>
      <c r="M453" s="39"/>
      <c r="P453"/>
      <c r="Q453"/>
      <c r="R453"/>
      <c r="S453"/>
      <c r="T453"/>
      <c r="U453"/>
      <c r="V453"/>
      <c r="W453"/>
    </row>
    <row r="454" spans="1:23">
      <c r="A454" s="39"/>
      <c r="B454" s="47">
        <f>+'Ark1'!C3334</f>
        <v>2012</v>
      </c>
      <c r="C454" s="47">
        <f>+'Ark1'!M3334</f>
        <v>56</v>
      </c>
      <c r="D454" s="47">
        <f>+'Ark1'!Q3334</f>
        <v>194</v>
      </c>
      <c r="E454" s="64">
        <f>+'Ark1'!R3334</f>
        <v>340</v>
      </c>
      <c r="F454" s="64">
        <f>+'Ark1'!S3334</f>
        <v>340</v>
      </c>
      <c r="G454" s="99">
        <f>+'Ark1'!T3334</f>
        <v>3.8052602126468944</v>
      </c>
      <c r="H454" s="99">
        <f>+'Ark1'!U3334</f>
        <v>4.2730547069178524</v>
      </c>
      <c r="I454" s="99">
        <f>+'Ark1'!Y3334</f>
        <v>151.26970588235301</v>
      </c>
      <c r="J454" s="99">
        <f>+'Ark1'!AA3334</f>
        <v>25.400459581910997</v>
      </c>
      <c r="K454" s="99">
        <f t="shared" si="14"/>
        <v>2.7012447478991608</v>
      </c>
      <c r="L454" s="64">
        <f t="shared" si="15"/>
        <v>1.7525773195876289</v>
      </c>
      <c r="M454" s="39"/>
      <c r="P454"/>
      <c r="Q454"/>
      <c r="R454"/>
      <c r="S454"/>
      <c r="T454"/>
      <c r="U454"/>
      <c r="V454"/>
      <c r="W454"/>
    </row>
    <row r="455" spans="1:23">
      <c r="A455" s="39"/>
      <c r="B455" s="47">
        <f>+'Ark1'!C3335</f>
        <v>2012</v>
      </c>
      <c r="C455" s="47">
        <f>+'Ark1'!M3335</f>
        <v>57</v>
      </c>
      <c r="D455" s="47">
        <f>+'Ark1'!Q3335</f>
        <v>270</v>
      </c>
      <c r="E455" s="64">
        <f>+'Ark1'!R3335</f>
        <v>594</v>
      </c>
      <c r="F455" s="64">
        <f>+'Ark1'!S3335</f>
        <v>594</v>
      </c>
      <c r="G455" s="99">
        <f>+'Ark1'!T3335</f>
        <v>6.6480134303301615</v>
      </c>
      <c r="H455" s="99">
        <f>+'Ark1'!U3335</f>
        <v>7.2948262104815775</v>
      </c>
      <c r="I455" s="99">
        <f>+'Ark1'!Y3335</f>
        <v>147.81582491582489</v>
      </c>
      <c r="J455" s="99">
        <f>+'Ark1'!AA3335</f>
        <v>26.302926801522641</v>
      </c>
      <c r="K455" s="99">
        <f t="shared" si="14"/>
        <v>2.5932600862425419</v>
      </c>
      <c r="L455" s="64">
        <f t="shared" si="15"/>
        <v>2.2000000000000002</v>
      </c>
      <c r="M455" s="39"/>
      <c r="P455"/>
      <c r="Q455"/>
      <c r="R455"/>
      <c r="S455"/>
      <c r="T455"/>
      <c r="U455"/>
      <c r="V455"/>
      <c r="W455"/>
    </row>
    <row r="456" spans="1:23">
      <c r="A456" s="39"/>
      <c r="B456" s="47">
        <f>+'Ark1'!C3336</f>
        <v>2012</v>
      </c>
      <c r="C456" s="47">
        <f>+'Ark1'!M3336</f>
        <v>58</v>
      </c>
      <c r="D456" s="47">
        <f>+'Ark1'!Q3336</f>
        <v>319</v>
      </c>
      <c r="E456" s="64">
        <f>+'Ark1'!R3336</f>
        <v>878</v>
      </c>
      <c r="F456" s="64">
        <f>+'Ark1'!S3336</f>
        <v>878</v>
      </c>
      <c r="G456" s="99">
        <f>+'Ark1'!T3336</f>
        <v>9.8265249020705099</v>
      </c>
      <c r="H456" s="99">
        <f>+'Ark1'!U3336</f>
        <v>10.442151414838657</v>
      </c>
      <c r="I456" s="99">
        <f>+'Ark1'!Y3336</f>
        <v>143.14886104783579</v>
      </c>
      <c r="J456" s="99">
        <f>+'Ark1'!AA3336</f>
        <v>24.564726314068167</v>
      </c>
      <c r="K456" s="99">
        <f t="shared" si="14"/>
        <v>2.4680838111695826</v>
      </c>
      <c r="L456" s="64">
        <f t="shared" si="15"/>
        <v>2.7523510971786833</v>
      </c>
      <c r="M456" s="39"/>
      <c r="P456"/>
      <c r="Q456"/>
      <c r="R456"/>
      <c r="S456"/>
      <c r="T456"/>
      <c r="U456"/>
      <c r="V456"/>
      <c r="W456"/>
    </row>
    <row r="457" spans="1:23">
      <c r="A457" s="39"/>
      <c r="B457" s="47">
        <f>+'Ark1'!C3337</f>
        <v>2012</v>
      </c>
      <c r="C457" s="47">
        <f>+'Ark1'!M3337</f>
        <v>59</v>
      </c>
      <c r="D457" s="47">
        <f>+'Ark1'!Q3337</f>
        <v>256</v>
      </c>
      <c r="E457" s="64">
        <f>+'Ark1'!R3337</f>
        <v>672</v>
      </c>
      <c r="F457" s="64">
        <f>+'Ark1'!S3337</f>
        <v>672</v>
      </c>
      <c r="G457" s="99">
        <f>+'Ark1'!T3337</f>
        <v>7.520984890878565</v>
      </c>
      <c r="H457" s="99">
        <f>+'Ark1'!U3337</f>
        <v>7.8310631420794046</v>
      </c>
      <c r="I457" s="99">
        <f>+'Ark1'!Y3337</f>
        <v>140.26324404761905</v>
      </c>
      <c r="J457" s="99">
        <f>+'Ark1'!AA3337</f>
        <v>23.946276742602056</v>
      </c>
      <c r="K457" s="99">
        <f t="shared" si="14"/>
        <v>2.3773431194511705</v>
      </c>
      <c r="L457" s="64">
        <f t="shared" si="15"/>
        <v>2.625</v>
      </c>
      <c r="M457" s="39"/>
      <c r="P457"/>
      <c r="Q457"/>
      <c r="R457"/>
      <c r="S457"/>
      <c r="T457"/>
      <c r="U457"/>
      <c r="V457"/>
      <c r="W457"/>
    </row>
    <row r="458" spans="1:23">
      <c r="A458" s="39"/>
      <c r="B458" s="47">
        <f>+'Ark1'!C3338</f>
        <v>2012</v>
      </c>
      <c r="C458" s="47">
        <f>+'Ark1'!M3338</f>
        <v>60</v>
      </c>
      <c r="D458" s="47">
        <f>+'Ark1'!Q3338</f>
        <v>377</v>
      </c>
      <c r="E458" s="64">
        <f>+'Ark1'!R3338</f>
        <v>1382</v>
      </c>
      <c r="F458" s="64">
        <f>+'Ark1'!S3338</f>
        <v>1382</v>
      </c>
      <c r="G458" s="99">
        <f>+'Ark1'!T3338</f>
        <v>15.467263570229436</v>
      </c>
      <c r="H458" s="99">
        <f>+'Ark1'!U3338</f>
        <v>15.065671431481684</v>
      </c>
      <c r="I458" s="99">
        <f>+'Ark1'!Y3338</f>
        <v>131.21179450072361</v>
      </c>
      <c r="J458" s="99">
        <f>+'Ark1'!AA3338</f>
        <v>23.32263885533294</v>
      </c>
      <c r="K458" s="99">
        <f t="shared" si="14"/>
        <v>2.186863241678727</v>
      </c>
      <c r="L458" s="64">
        <f t="shared" si="15"/>
        <v>3.6657824933687002</v>
      </c>
      <c r="M458" s="39"/>
      <c r="P458"/>
      <c r="Q458"/>
      <c r="R458"/>
      <c r="S458"/>
      <c r="T458"/>
      <c r="U458"/>
      <c r="V458"/>
      <c r="W458"/>
    </row>
    <row r="459" spans="1:23">
      <c r="A459" s="39"/>
      <c r="B459" s="47">
        <f>+'Ark1'!C3339</f>
        <v>2012</v>
      </c>
      <c r="C459" s="47">
        <f>+'Ark1'!M3339</f>
        <v>61</v>
      </c>
      <c r="D459" s="47">
        <f>+'Ark1'!Q3339</f>
        <v>347</v>
      </c>
      <c r="E459" s="64">
        <f>+'Ark1'!R3339</f>
        <v>1090</v>
      </c>
      <c r="F459" s="64">
        <f>+'Ark1'!S3339</f>
        <v>1090</v>
      </c>
      <c r="G459" s="99">
        <f>+'Ark1'!T3339</f>
        <v>12.199216564073865</v>
      </c>
      <c r="H459" s="99">
        <f>+'Ark1'!U3339</f>
        <v>11.595497414318237</v>
      </c>
      <c r="I459" s="99">
        <f>+'Ark1'!Y3339</f>
        <v>128.04284403669703</v>
      </c>
      <c r="J459" s="99">
        <f>+'Ark1'!AA3339</f>
        <v>22.594130706230079</v>
      </c>
      <c r="K459" s="99">
        <f t="shared" si="14"/>
        <v>2.0990630169950335</v>
      </c>
      <c r="L459" s="64">
        <f t="shared" si="15"/>
        <v>3.1412103746397695</v>
      </c>
      <c r="M459" s="39"/>
      <c r="P459"/>
      <c r="Q459"/>
      <c r="R459"/>
      <c r="S459"/>
      <c r="T459"/>
      <c r="U459"/>
      <c r="V459"/>
      <c r="W459"/>
    </row>
    <row r="460" spans="1:23">
      <c r="A460" s="39"/>
      <c r="B460" s="47">
        <f>+'Ark1'!C3340</f>
        <v>2012</v>
      </c>
      <c r="C460" s="47">
        <f>+'Ark1'!M3340</f>
        <v>62</v>
      </c>
      <c r="D460" s="47">
        <f>+'Ark1'!Q3340</f>
        <v>315</v>
      </c>
      <c r="E460" s="64">
        <f>+'Ark1'!R3340</f>
        <v>976</v>
      </c>
      <c r="F460" s="64">
        <f>+'Ark1'!S3340</f>
        <v>976</v>
      </c>
      <c r="G460" s="99">
        <f>+'Ark1'!T3340</f>
        <v>10.923335198656968</v>
      </c>
      <c r="H460" s="99">
        <f>+'Ark1'!U3340</f>
        <v>9.8782813698978877</v>
      </c>
      <c r="I460" s="99">
        <f>+'Ark1'!Y3340</f>
        <v>121.82151639344259</v>
      </c>
      <c r="J460" s="99">
        <f>+'Ark1'!AA3340</f>
        <v>22.836968253514566</v>
      </c>
      <c r="K460" s="99">
        <f t="shared" si="14"/>
        <v>1.9648631676361707</v>
      </c>
      <c r="L460" s="64">
        <f t="shared" si="15"/>
        <v>3.0984126984126985</v>
      </c>
      <c r="M460" s="39"/>
      <c r="P460"/>
      <c r="Q460"/>
      <c r="R460"/>
      <c r="S460"/>
      <c r="T460"/>
      <c r="U460"/>
      <c r="V460"/>
      <c r="W460"/>
    </row>
    <row r="461" spans="1:23">
      <c r="A461" s="39"/>
      <c r="B461" s="47">
        <f>+'Ark1'!C3341</f>
        <v>2012</v>
      </c>
      <c r="C461" s="47">
        <f>+'Ark1'!M3341</f>
        <v>63</v>
      </c>
      <c r="D461" s="47">
        <f>+'Ark1'!Q3341</f>
        <v>330</v>
      </c>
      <c r="E461" s="64">
        <f>+'Ark1'!R3341</f>
        <v>1189</v>
      </c>
      <c r="F461" s="64">
        <f>+'Ark1'!S3341</f>
        <v>1189</v>
      </c>
      <c r="G461" s="99">
        <f>+'Ark1'!T3341</f>
        <v>13.307218802462229</v>
      </c>
      <c r="H461" s="99">
        <f>+'Ark1'!U3341</f>
        <v>11.252443029759014</v>
      </c>
      <c r="I461" s="99">
        <f>+'Ark1'!Y3341</f>
        <v>113.90883095037836</v>
      </c>
      <c r="J461" s="99">
        <f>+'Ark1'!AA3341</f>
        <v>23.35829306115744</v>
      </c>
      <c r="K461" s="99">
        <f t="shared" si="14"/>
        <v>1.8080766817520375</v>
      </c>
      <c r="L461" s="64">
        <f t="shared" si="15"/>
        <v>3.603030303030303</v>
      </c>
      <c r="M461" s="39"/>
      <c r="P461"/>
      <c r="Q461"/>
      <c r="R461"/>
      <c r="S461"/>
      <c r="T461"/>
      <c r="U461"/>
      <c r="V461"/>
      <c r="W461"/>
    </row>
    <row r="462" spans="1:23">
      <c r="A462" s="39"/>
      <c r="B462" s="47">
        <f>+'Ark1'!C3342</f>
        <v>2012</v>
      </c>
      <c r="C462" s="47">
        <f>+'Ark1'!M3342</f>
        <v>64</v>
      </c>
      <c r="D462" s="47">
        <f>+'Ark1'!Q3342</f>
        <v>111</v>
      </c>
      <c r="E462" s="64">
        <f>+'Ark1'!R3342</f>
        <v>262</v>
      </c>
      <c r="F462" s="64">
        <f>+'Ark1'!S3342</f>
        <v>263</v>
      </c>
      <c r="G462" s="99">
        <f>+'Ark1'!T3342</f>
        <v>2.9322887520984886</v>
      </c>
      <c r="H462" s="99">
        <f>+'Ark1'!U3342</f>
        <v>2.5762103984917606</v>
      </c>
      <c r="I462" s="99">
        <f>+'Ark1'!Y3342</f>
        <v>118.35114503816796</v>
      </c>
      <c r="J462" s="99">
        <f>+'Ark1'!AA3342</f>
        <v>22.560687034292641</v>
      </c>
      <c r="K462" s="99">
        <f t="shared" si="14"/>
        <v>1.8492366412213743</v>
      </c>
      <c r="L462" s="64">
        <f t="shared" si="15"/>
        <v>2.3603603603603602</v>
      </c>
      <c r="M462" s="39"/>
      <c r="P462"/>
      <c r="Q462"/>
      <c r="R462"/>
      <c r="S462"/>
      <c r="T462"/>
      <c r="U462"/>
      <c r="V462"/>
      <c r="W462"/>
    </row>
    <row r="463" spans="1:23">
      <c r="A463" s="39"/>
      <c r="B463" s="47">
        <f>+'Ark1'!C3343</f>
        <v>2012</v>
      </c>
      <c r="C463" s="47">
        <f>+'Ark1'!M3343</f>
        <v>65</v>
      </c>
      <c r="D463" s="47">
        <f>+'Ark1'!Q3343</f>
        <v>78</v>
      </c>
      <c r="E463" s="64">
        <f>+'Ark1'!R3343</f>
        <v>240</v>
      </c>
      <c r="F463" s="64">
        <f>+'Ark1'!S3343</f>
        <v>240</v>
      </c>
      <c r="G463" s="99">
        <f>+'Ark1'!T3343</f>
        <v>2.686066032456631</v>
      </c>
      <c r="H463" s="99">
        <f>+'Ark1'!U3343</f>
        <v>2.4145741326808183</v>
      </c>
      <c r="I463" s="99">
        <f>+'Ark1'!Y3343</f>
        <v>121.09375</v>
      </c>
      <c r="J463" s="99">
        <f>+'Ark1'!AA3343</f>
        <v>25.019091096017803</v>
      </c>
      <c r="K463" s="99">
        <f t="shared" si="14"/>
        <v>1.8629807692307692</v>
      </c>
      <c r="L463" s="64">
        <f t="shared" si="15"/>
        <v>3.0769230769230771</v>
      </c>
      <c r="M463" s="39"/>
      <c r="P463"/>
      <c r="Q463"/>
      <c r="R463"/>
      <c r="S463"/>
      <c r="T463"/>
      <c r="U463"/>
      <c r="V463"/>
      <c r="W463"/>
    </row>
    <row r="464" spans="1:23">
      <c r="A464" s="39"/>
      <c r="B464" s="47">
        <f>+'Ark1'!C3344</f>
        <v>2012</v>
      </c>
      <c r="C464" s="47">
        <f>+'Ark1'!M3344</f>
        <v>66</v>
      </c>
      <c r="D464" s="47">
        <f>+'Ark1'!Q3344</f>
        <v>1</v>
      </c>
      <c r="E464" s="64">
        <f>+'Ark1'!R3344</f>
        <v>1</v>
      </c>
      <c r="F464" s="64">
        <f>+'Ark1'!S3344</f>
        <v>1</v>
      </c>
      <c r="G464" s="99">
        <f>+'Ark1'!T3344</f>
        <v>1.1191941801902631E-2</v>
      </c>
      <c r="H464" s="99">
        <f>+'Ark1'!U3344</f>
        <v>7.4275415900788002E-3</v>
      </c>
      <c r="I464" s="99">
        <f>+'Ark1'!Y3344</f>
        <v>89.4</v>
      </c>
      <c r="J464" s="99">
        <f>+'Ark1'!AA3344</f>
        <v>0</v>
      </c>
      <c r="K464" s="99">
        <f t="shared" si="14"/>
        <v>1.3545454545454547</v>
      </c>
      <c r="L464" s="64">
        <f t="shared" si="15"/>
        <v>1</v>
      </c>
      <c r="M464" s="39"/>
      <c r="P464"/>
      <c r="Q464"/>
      <c r="R464"/>
      <c r="S464"/>
      <c r="T464"/>
      <c r="U464"/>
      <c r="V464"/>
      <c r="W464"/>
    </row>
    <row r="465" spans="1:23">
      <c r="A465" s="39"/>
      <c r="B465" s="47">
        <f>+'Ark1'!C3345</f>
        <v>2012</v>
      </c>
      <c r="C465" s="47">
        <f>+'Ark1'!M3345</f>
        <v>67</v>
      </c>
      <c r="D465" s="47">
        <f>+'Ark1'!Q3345</f>
        <v>0</v>
      </c>
      <c r="E465" s="64">
        <f>+'Ark1'!R3345</f>
        <v>0</v>
      </c>
      <c r="F465" s="64">
        <f>+'Ark1'!S3345</f>
        <v>0</v>
      </c>
      <c r="G465" s="99">
        <f>+'Ark1'!T3345</f>
        <v>0</v>
      </c>
      <c r="H465" s="99">
        <f>+'Ark1'!U3345</f>
        <v>0</v>
      </c>
      <c r="I465" s="99">
        <f>+'Ark1'!Y3345</f>
        <v>0</v>
      </c>
      <c r="J465" s="99">
        <f>+'Ark1'!AA3345</f>
        <v>0</v>
      </c>
      <c r="K465" s="99">
        <f t="shared" si="14"/>
        <v>0</v>
      </c>
      <c r="L465" s="64" t="e">
        <f t="shared" si="15"/>
        <v>#DIV/0!</v>
      </c>
      <c r="M465" s="39"/>
      <c r="P465"/>
      <c r="Q465"/>
      <c r="R465"/>
      <c r="S465"/>
      <c r="T465"/>
      <c r="U465"/>
      <c r="V465"/>
      <c r="W465"/>
    </row>
    <row r="466" spans="1:23">
      <c r="A466" s="39"/>
      <c r="B466" s="47">
        <f>+'Ark1'!C3346</f>
        <v>2012</v>
      </c>
      <c r="C466" s="47">
        <f>+'Ark1'!M3346</f>
        <v>68</v>
      </c>
      <c r="D466" s="47">
        <f>+'Ark1'!Q3346</f>
        <v>0</v>
      </c>
      <c r="E466" s="64">
        <f>+'Ark1'!R3346</f>
        <v>0</v>
      </c>
      <c r="F466" s="64">
        <f>+'Ark1'!S3346</f>
        <v>0</v>
      </c>
      <c r="G466" s="99">
        <f>+'Ark1'!T3346</f>
        <v>0</v>
      </c>
      <c r="H466" s="99">
        <f>+'Ark1'!U3346</f>
        <v>0</v>
      </c>
      <c r="I466" s="99">
        <f>+'Ark1'!Y3346</f>
        <v>0</v>
      </c>
      <c r="J466" s="99">
        <f>+'Ark1'!AA3346</f>
        <v>0</v>
      </c>
      <c r="K466" s="99">
        <f t="shared" si="14"/>
        <v>0</v>
      </c>
      <c r="L466" s="64" t="e">
        <f t="shared" si="15"/>
        <v>#DIV/0!</v>
      </c>
      <c r="M466" s="39"/>
      <c r="P466"/>
      <c r="Q466"/>
      <c r="R466"/>
      <c r="S466"/>
      <c r="T466"/>
      <c r="U466"/>
      <c r="V466"/>
      <c r="W466"/>
    </row>
    <row r="467" spans="1:23">
      <c r="A467" s="39"/>
      <c r="B467">
        <f>+'Ark1'!C3347</f>
        <v>2011</v>
      </c>
      <c r="C467">
        <f>+'Ark1'!M3347</f>
        <v>0</v>
      </c>
      <c r="D467">
        <f>+'Ark1'!Q3347</f>
        <v>45</v>
      </c>
      <c r="E467" s="9">
        <f>+'Ark1'!R3347</f>
        <v>54</v>
      </c>
      <c r="F467" s="9">
        <f>+'Ark1'!S3347</f>
        <v>0</v>
      </c>
      <c r="G467" s="94">
        <f>+'Ark1'!T3347</f>
        <v>0.59940059940059953</v>
      </c>
      <c r="H467" s="94">
        <f>+'Ark1'!U3347</f>
        <v>0</v>
      </c>
      <c r="I467" s="94">
        <f>+'Ark1'!Y3347</f>
        <v>0</v>
      </c>
      <c r="J467" s="94">
        <f>+'Ark1'!AA3347</f>
        <v>0</v>
      </c>
      <c r="K467" s="94" t="e">
        <f t="shared" si="14"/>
        <v>#DIV/0!</v>
      </c>
      <c r="L467" s="9">
        <f t="shared" si="15"/>
        <v>1.2</v>
      </c>
      <c r="M467" s="39"/>
      <c r="P467"/>
      <c r="Q467"/>
      <c r="R467"/>
      <c r="S467"/>
      <c r="T467"/>
      <c r="U467"/>
      <c r="V467"/>
      <c r="W467"/>
    </row>
    <row r="468" spans="1:23">
      <c r="A468" s="39"/>
      <c r="B468">
        <f>+'Ark1'!C3348</f>
        <v>2011</v>
      </c>
      <c r="C468">
        <f>+'Ark1'!M3348</f>
        <v>35</v>
      </c>
      <c r="D468">
        <f>+'Ark1'!Q3348</f>
        <v>4</v>
      </c>
      <c r="E468" s="9">
        <f>+'Ark1'!R3348</f>
        <v>6</v>
      </c>
      <c r="F468" s="9">
        <f>+'Ark1'!S3348</f>
        <v>6</v>
      </c>
      <c r="G468" s="94">
        <f>+'Ark1'!T3348</f>
        <v>6.6600066600066607E-2</v>
      </c>
      <c r="H468" s="94">
        <f>+'Ark1'!U3348</f>
        <v>0.10386425810160987</v>
      </c>
      <c r="I468" s="94">
        <f>+'Ark1'!Y3348</f>
        <v>210.03333333333327</v>
      </c>
      <c r="J468" s="94">
        <f>+'Ark1'!AA3348</f>
        <v>35.812877882435316</v>
      </c>
      <c r="K468" s="94">
        <f t="shared" si="14"/>
        <v>6.0009523809523797</v>
      </c>
      <c r="L468" s="9">
        <f t="shared" si="15"/>
        <v>1.5</v>
      </c>
      <c r="M468" s="39"/>
      <c r="P468"/>
      <c r="Q468"/>
      <c r="R468"/>
      <c r="S468"/>
      <c r="T468"/>
      <c r="U468"/>
      <c r="V468"/>
      <c r="W468"/>
    </row>
    <row r="469" spans="1:23">
      <c r="A469" s="39"/>
      <c r="B469">
        <f>+'Ark1'!C3349</f>
        <v>2011</v>
      </c>
      <c r="C469">
        <f>+'Ark1'!M3349</f>
        <v>36</v>
      </c>
      <c r="D469">
        <f>+'Ark1'!Q3349</f>
        <v>1</v>
      </c>
      <c r="E469" s="9">
        <f>+'Ark1'!R3349</f>
        <v>1</v>
      </c>
      <c r="F469" s="9">
        <f>+'Ark1'!S3349</f>
        <v>1</v>
      </c>
      <c r="G469" s="94">
        <f>+'Ark1'!T3349</f>
        <v>1.1100011100011098E-2</v>
      </c>
      <c r="H469" s="94">
        <f>+'Ark1'!U3349</f>
        <v>1.4373850668878561E-2</v>
      </c>
      <c r="I469" s="94">
        <f>+'Ark1'!Y3349</f>
        <v>174.4</v>
      </c>
      <c r="J469" s="94">
        <f>+'Ark1'!AA3349</f>
        <v>0</v>
      </c>
      <c r="K469" s="94">
        <f t="shared" si="14"/>
        <v>4.844444444444445</v>
      </c>
      <c r="L469" s="9">
        <f t="shared" si="15"/>
        <v>1</v>
      </c>
      <c r="M469" s="39"/>
      <c r="P469"/>
      <c r="Q469"/>
      <c r="R469"/>
      <c r="S469"/>
      <c r="T469"/>
      <c r="U469"/>
      <c r="V469"/>
      <c r="W469"/>
    </row>
    <row r="470" spans="1:23">
      <c r="A470" s="39"/>
      <c r="B470">
        <f>+'Ark1'!C3350</f>
        <v>2011</v>
      </c>
      <c r="C470">
        <f>+'Ark1'!M3350</f>
        <v>37</v>
      </c>
      <c r="D470">
        <f>+'Ark1'!Q3350</f>
        <v>3</v>
      </c>
      <c r="E470" s="9">
        <f>+'Ark1'!R3350</f>
        <v>3</v>
      </c>
      <c r="F470" s="9">
        <f>+'Ark1'!S3350</f>
        <v>3</v>
      </c>
      <c r="G470" s="94">
        <f>+'Ark1'!T3350</f>
        <v>3.3300033300033303E-2</v>
      </c>
      <c r="H470" s="94">
        <f>+'Ark1'!U3350</f>
        <v>4.9467804882229995E-2</v>
      </c>
      <c r="I470" s="94">
        <f>+'Ark1'!Y3350</f>
        <v>200.06666666666672</v>
      </c>
      <c r="J470" s="94">
        <f>+'Ark1'!AA3350</f>
        <v>30.569083873889273</v>
      </c>
      <c r="K470" s="94">
        <f t="shared" si="14"/>
        <v>5.4072072072072084</v>
      </c>
      <c r="L470" s="9">
        <f t="shared" si="15"/>
        <v>1</v>
      </c>
      <c r="M470" s="39"/>
      <c r="P470"/>
      <c r="Q470"/>
      <c r="R470"/>
      <c r="S470"/>
      <c r="T470"/>
      <c r="U470"/>
      <c r="V470"/>
      <c r="W470"/>
    </row>
    <row r="471" spans="1:23">
      <c r="A471" s="39"/>
      <c r="B471">
        <f>+'Ark1'!C3351</f>
        <v>2011</v>
      </c>
      <c r="C471">
        <f>+'Ark1'!M3351</f>
        <v>38</v>
      </c>
      <c r="D471">
        <f>+'Ark1'!Q3351</f>
        <v>2</v>
      </c>
      <c r="E471" s="9">
        <f>+'Ark1'!R3351</f>
        <v>2</v>
      </c>
      <c r="F471" s="9">
        <f>+'Ark1'!S3351</f>
        <v>2</v>
      </c>
      <c r="G471" s="94">
        <f>+'Ark1'!T3351</f>
        <v>2.2200022200022197E-2</v>
      </c>
      <c r="H471" s="94">
        <f>+'Ark1'!U3351</f>
        <v>3.0091128894538764E-2</v>
      </c>
      <c r="I471" s="94">
        <f>+'Ark1'!Y3351</f>
        <v>182.55</v>
      </c>
      <c r="J471" s="94">
        <f>+'Ark1'!AA3351</f>
        <v>23.049999999999955</v>
      </c>
      <c r="K471" s="94">
        <f t="shared" si="14"/>
        <v>4.8039473684210527</v>
      </c>
      <c r="L471" s="9">
        <f t="shared" si="15"/>
        <v>1</v>
      </c>
      <c r="M471" s="39"/>
      <c r="P471"/>
      <c r="Q471"/>
      <c r="R471"/>
      <c r="S471"/>
      <c r="T471"/>
      <c r="U471"/>
      <c r="V471"/>
      <c r="W471"/>
    </row>
    <row r="472" spans="1:23">
      <c r="A472" s="39"/>
      <c r="B472">
        <f>+'Ark1'!C3352</f>
        <v>2011</v>
      </c>
      <c r="C472">
        <f>+'Ark1'!M3352</f>
        <v>39</v>
      </c>
      <c r="D472">
        <f>+'Ark1'!Q3352</f>
        <v>4</v>
      </c>
      <c r="E472" s="9">
        <f>+'Ark1'!R3352</f>
        <v>5</v>
      </c>
      <c r="F472" s="9">
        <f>+'Ark1'!S3352</f>
        <v>5</v>
      </c>
      <c r="G472" s="94">
        <f>+'Ark1'!T3352</f>
        <v>5.550005550005549E-2</v>
      </c>
      <c r="H472" s="94">
        <f>+'Ark1'!U3352</f>
        <v>7.7341866213736482E-2</v>
      </c>
      <c r="I472" s="94">
        <f>+'Ark1'!Y3352</f>
        <v>187.68</v>
      </c>
      <c r="J472" s="94">
        <f>+'Ark1'!AA3352</f>
        <v>44.801580329269619</v>
      </c>
      <c r="K472" s="94">
        <f t="shared" si="14"/>
        <v>4.8123076923076926</v>
      </c>
      <c r="L472" s="9">
        <f t="shared" si="15"/>
        <v>1.25</v>
      </c>
      <c r="M472" s="39"/>
      <c r="P472"/>
      <c r="Q472"/>
      <c r="R472"/>
      <c r="S472"/>
      <c r="T472"/>
      <c r="U472"/>
      <c r="V472"/>
      <c r="W472"/>
    </row>
    <row r="473" spans="1:23">
      <c r="A473" s="39"/>
      <c r="B473">
        <f>+'Ark1'!C3353</f>
        <v>2011</v>
      </c>
      <c r="C473">
        <f>+'Ark1'!M3353</f>
        <v>40</v>
      </c>
      <c r="D473">
        <f>+'Ark1'!Q3353</f>
        <v>3</v>
      </c>
      <c r="E473" s="9">
        <f>+'Ark1'!R3353</f>
        <v>4</v>
      </c>
      <c r="F473" s="9">
        <f>+'Ark1'!S3353</f>
        <v>4</v>
      </c>
      <c r="G473" s="94">
        <f>+'Ark1'!T3353</f>
        <v>4.4400044400044393E-2</v>
      </c>
      <c r="H473" s="94">
        <f>+'Ark1'!U3353</f>
        <v>7.2273105800112411E-2</v>
      </c>
      <c r="I473" s="94">
        <f>+'Ark1'!Y3353</f>
        <v>219.22499999999999</v>
      </c>
      <c r="J473" s="94">
        <f>+'Ark1'!AA3353</f>
        <v>17.841997505884837</v>
      </c>
      <c r="K473" s="94">
        <f t="shared" si="14"/>
        <v>5.4806249999999999</v>
      </c>
      <c r="L473" s="9">
        <f t="shared" si="15"/>
        <v>1.3333333333333333</v>
      </c>
      <c r="M473" s="39"/>
      <c r="P473"/>
      <c r="Q473"/>
      <c r="R473"/>
      <c r="S473"/>
      <c r="T473"/>
      <c r="U473"/>
      <c r="V473"/>
      <c r="W473"/>
    </row>
    <row r="474" spans="1:23">
      <c r="A474" s="39"/>
      <c r="B474">
        <f>+'Ark1'!C3354</f>
        <v>2011</v>
      </c>
      <c r="C474">
        <f>+'Ark1'!M3354</f>
        <v>41</v>
      </c>
      <c r="D474">
        <f>+'Ark1'!Q3354</f>
        <v>2</v>
      </c>
      <c r="E474" s="9">
        <f>+'Ark1'!R3354</f>
        <v>2</v>
      </c>
      <c r="F474" s="9">
        <f>+'Ark1'!S3354</f>
        <v>2</v>
      </c>
      <c r="G474" s="94">
        <f>+'Ark1'!T3354</f>
        <v>2.2200022200022197E-2</v>
      </c>
      <c r="H474" s="94">
        <f>+'Ark1'!U3354</f>
        <v>3.2613146271073673E-2</v>
      </c>
      <c r="I474" s="94">
        <f>+'Ark1'!Y3354</f>
        <v>197.85000000000005</v>
      </c>
      <c r="J474" s="94">
        <f>+'Ark1'!AA3354</f>
        <v>14.049999999999612</v>
      </c>
      <c r="K474" s="94">
        <f t="shared" si="14"/>
        <v>4.8256097560975624</v>
      </c>
      <c r="L474" s="9">
        <f t="shared" si="15"/>
        <v>1</v>
      </c>
      <c r="M474" s="39"/>
      <c r="P474"/>
      <c r="Q474"/>
      <c r="R474"/>
      <c r="S474"/>
      <c r="T474"/>
      <c r="U474"/>
      <c r="V474"/>
      <c r="W474"/>
    </row>
    <row r="475" spans="1:23">
      <c r="A475" s="39"/>
      <c r="B475">
        <f>+'Ark1'!C3355</f>
        <v>2011</v>
      </c>
      <c r="C475">
        <f>+'Ark1'!M3355</f>
        <v>42</v>
      </c>
      <c r="D475">
        <f>+'Ark1'!Q3355</f>
        <v>4</v>
      </c>
      <c r="E475" s="9">
        <f>+'Ark1'!R3355</f>
        <v>4</v>
      </c>
      <c r="F475" s="9">
        <f>+'Ark1'!S3355</f>
        <v>4</v>
      </c>
      <c r="G475" s="94">
        <f>+'Ark1'!T3355</f>
        <v>4.4400044400044393E-2</v>
      </c>
      <c r="H475" s="94">
        <f>+'Ark1'!U3355</f>
        <v>6.9009318606949616E-2</v>
      </c>
      <c r="I475" s="94">
        <f>+'Ark1'!Y3355</f>
        <v>209.32499999999999</v>
      </c>
      <c r="J475" s="94">
        <f>+'Ark1'!AA3355</f>
        <v>18.702857402012327</v>
      </c>
      <c r="K475" s="94">
        <f t="shared" si="14"/>
        <v>4.9839285714285708</v>
      </c>
      <c r="L475" s="9">
        <f t="shared" si="15"/>
        <v>1</v>
      </c>
      <c r="M475" s="39"/>
      <c r="P475"/>
      <c r="Q475"/>
      <c r="R475"/>
      <c r="S475"/>
      <c r="T475"/>
      <c r="U475"/>
      <c r="V475"/>
      <c r="W475"/>
    </row>
    <row r="476" spans="1:23">
      <c r="A476" s="39"/>
      <c r="B476">
        <f>+'Ark1'!C3356</f>
        <v>2011</v>
      </c>
      <c r="C476">
        <f>+'Ark1'!M3356</f>
        <v>43</v>
      </c>
      <c r="D476">
        <f>+'Ark1'!Q3356</f>
        <v>4</v>
      </c>
      <c r="E476" s="9">
        <f>+'Ark1'!R3356</f>
        <v>4</v>
      </c>
      <c r="F476" s="9">
        <f>+'Ark1'!S3356</f>
        <v>4</v>
      </c>
      <c r="G476" s="94">
        <f>+'Ark1'!T3356</f>
        <v>4.4400044400044393E-2</v>
      </c>
      <c r="H476" s="94">
        <f>+'Ark1'!U3356</f>
        <v>7.8446279051826898E-2</v>
      </c>
      <c r="I476" s="94">
        <f>+'Ark1'!Y3356</f>
        <v>237.95</v>
      </c>
      <c r="J476" s="94">
        <f>+'Ark1'!AA3356</f>
        <v>11.806883585434861</v>
      </c>
      <c r="K476" s="94">
        <f t="shared" si="14"/>
        <v>5.5337209302325583</v>
      </c>
      <c r="L476" s="9">
        <f t="shared" si="15"/>
        <v>1</v>
      </c>
      <c r="M476" s="39"/>
      <c r="P476"/>
      <c r="Q476"/>
      <c r="R476"/>
      <c r="S476"/>
      <c r="T476"/>
      <c r="U476"/>
      <c r="V476"/>
      <c r="W476"/>
    </row>
    <row r="477" spans="1:23">
      <c r="A477" s="39"/>
      <c r="B477">
        <f>+'Ark1'!C3357</f>
        <v>2011</v>
      </c>
      <c r="C477">
        <f>+'Ark1'!M3357</f>
        <v>44</v>
      </c>
      <c r="D477">
        <f>+'Ark1'!Q3357</f>
        <v>6</v>
      </c>
      <c r="E477" s="9">
        <f>+'Ark1'!R3357</f>
        <v>6</v>
      </c>
      <c r="F477" s="9">
        <f>+'Ark1'!S3357</f>
        <v>6</v>
      </c>
      <c r="G477" s="94">
        <f>+'Ark1'!T3357</f>
        <v>6.6600066600066607E-2</v>
      </c>
      <c r="H477" s="94">
        <f>+'Ark1'!U3357</f>
        <v>9.9932878073481932E-2</v>
      </c>
      <c r="I477" s="94">
        <f>+'Ark1'!Y3357</f>
        <v>202.08333333333337</v>
      </c>
      <c r="J477" s="94">
        <f>+'Ark1'!AA3357</f>
        <v>24.002320489671192</v>
      </c>
      <c r="K477" s="94">
        <f t="shared" si="14"/>
        <v>4.5928030303030312</v>
      </c>
      <c r="L477" s="9">
        <f t="shared" si="15"/>
        <v>1</v>
      </c>
      <c r="M477" s="39"/>
      <c r="P477"/>
      <c r="Q477"/>
      <c r="R477"/>
      <c r="S477"/>
      <c r="T477"/>
      <c r="U477"/>
      <c r="V477"/>
      <c r="W477"/>
    </row>
    <row r="478" spans="1:23">
      <c r="A478" s="39"/>
      <c r="B478">
        <f>+'Ark1'!C3358</f>
        <v>2011</v>
      </c>
      <c r="C478">
        <f>+'Ark1'!M3358</f>
        <v>45</v>
      </c>
      <c r="D478">
        <f>+'Ark1'!Q3358</f>
        <v>16</v>
      </c>
      <c r="E478" s="9">
        <f>+'Ark1'!R3358</f>
        <v>17</v>
      </c>
      <c r="F478" s="9">
        <f>+'Ark1'!S3358</f>
        <v>17</v>
      </c>
      <c r="G478" s="94">
        <f>+'Ark1'!T3358</f>
        <v>0.18870018870018873</v>
      </c>
      <c r="H478" s="94">
        <f>+'Ark1'!U3358</f>
        <v>0.27063059665326622</v>
      </c>
      <c r="I478" s="94">
        <f>+'Ark1'!Y3358</f>
        <v>193.15294117647048</v>
      </c>
      <c r="J478" s="94">
        <f>+'Ark1'!AA3358</f>
        <v>18.885354351892808</v>
      </c>
      <c r="K478" s="94">
        <f t="shared" si="14"/>
        <v>4.2922875816993438</v>
      </c>
      <c r="L478" s="9">
        <f t="shared" si="15"/>
        <v>1.0625</v>
      </c>
      <c r="M478" s="39"/>
      <c r="P478"/>
      <c r="Q478"/>
      <c r="R478"/>
      <c r="S478"/>
      <c r="T478"/>
      <c r="U478"/>
      <c r="V478"/>
      <c r="W478"/>
    </row>
    <row r="479" spans="1:23">
      <c r="A479" s="39"/>
      <c r="B479">
        <f>+'Ark1'!C3359</f>
        <v>2011</v>
      </c>
      <c r="C479">
        <f>+'Ark1'!M3359</f>
        <v>46</v>
      </c>
      <c r="D479">
        <f>+'Ark1'!Q3359</f>
        <v>30</v>
      </c>
      <c r="E479" s="9">
        <f>+'Ark1'!R3359</f>
        <v>32</v>
      </c>
      <c r="F479" s="9">
        <f>+'Ark1'!S3359</f>
        <v>32</v>
      </c>
      <c r="G479" s="94">
        <f>+'Ark1'!T3359</f>
        <v>0.35520035520035514</v>
      </c>
      <c r="H479" s="94">
        <f>+'Ark1'!U3359</f>
        <v>0.4967632461957095</v>
      </c>
      <c r="I479" s="94">
        <f>+'Ark1'!Y3359</f>
        <v>188.35312499999995</v>
      </c>
      <c r="J479" s="94">
        <f>+'Ark1'!AA3359</f>
        <v>23.19300789536365</v>
      </c>
      <c r="K479" s="94">
        <f t="shared" si="14"/>
        <v>4.0946331521739117</v>
      </c>
      <c r="L479" s="9">
        <f t="shared" si="15"/>
        <v>1.0666666666666667</v>
      </c>
      <c r="M479" s="39"/>
      <c r="P479"/>
      <c r="Q479"/>
      <c r="R479"/>
      <c r="S479"/>
      <c r="T479"/>
      <c r="U479"/>
      <c r="V479"/>
      <c r="W479"/>
    </row>
    <row r="480" spans="1:23">
      <c r="A480" s="39"/>
      <c r="B480">
        <f>+'Ark1'!C3360</f>
        <v>2011</v>
      </c>
      <c r="C480">
        <f>+'Ark1'!M3360</f>
        <v>47</v>
      </c>
      <c r="D480">
        <f>+'Ark1'!Q3360</f>
        <v>29</v>
      </c>
      <c r="E480" s="9">
        <f>+'Ark1'!R3360</f>
        <v>34</v>
      </c>
      <c r="F480" s="9">
        <f>+'Ark1'!S3360</f>
        <v>34</v>
      </c>
      <c r="G480" s="94">
        <f>+'Ark1'!T3360</f>
        <v>0.37740037740037746</v>
      </c>
      <c r="H480" s="94">
        <f>+'Ark1'!U3360</f>
        <v>0.50188145793044203</v>
      </c>
      <c r="I480" s="94">
        <f>+'Ark1'!Y3360</f>
        <v>179.09999999999997</v>
      </c>
      <c r="J480" s="94">
        <f>+'Ark1'!AA3360</f>
        <v>24.030470852893952</v>
      </c>
      <c r="K480" s="94">
        <f t="shared" si="14"/>
        <v>3.8106382978723397</v>
      </c>
      <c r="L480" s="9">
        <f t="shared" si="15"/>
        <v>1.1724137931034482</v>
      </c>
      <c r="M480" s="39"/>
      <c r="P480"/>
      <c r="Q480"/>
      <c r="R480"/>
      <c r="S480"/>
      <c r="T480"/>
      <c r="U480"/>
      <c r="V480"/>
      <c r="W480"/>
    </row>
    <row r="481" spans="1:23">
      <c r="A481" s="39"/>
      <c r="B481">
        <f>+'Ark1'!C3361</f>
        <v>2011</v>
      </c>
      <c r="C481">
        <f>+'Ark1'!M3361</f>
        <v>48</v>
      </c>
      <c r="D481">
        <f>+'Ark1'!Q3361</f>
        <v>59</v>
      </c>
      <c r="E481" s="9">
        <f>+'Ark1'!R3361</f>
        <v>73</v>
      </c>
      <c r="F481" s="9">
        <f>+'Ark1'!S3361</f>
        <v>73</v>
      </c>
      <c r="G481" s="94">
        <f>+'Ark1'!T3361</f>
        <v>0.81030081030081058</v>
      </c>
      <c r="H481" s="94">
        <f>+'Ark1'!U3361</f>
        <v>1.0693683351981964</v>
      </c>
      <c r="I481" s="94">
        <f>+'Ark1'!Y3361</f>
        <v>177.73698630136988</v>
      </c>
      <c r="J481" s="94">
        <f>+'Ark1'!AA3361</f>
        <v>26.325702357510686</v>
      </c>
      <c r="K481" s="94">
        <f t="shared" si="14"/>
        <v>3.7028538812785392</v>
      </c>
      <c r="L481" s="9">
        <f t="shared" si="15"/>
        <v>1.2372881355932204</v>
      </c>
      <c r="M481" s="39"/>
      <c r="P481"/>
      <c r="Q481"/>
      <c r="R481"/>
      <c r="S481"/>
      <c r="T481"/>
      <c r="U481"/>
      <c r="V481"/>
      <c r="W481"/>
    </row>
    <row r="482" spans="1:23">
      <c r="A482" s="39"/>
      <c r="B482">
        <f>+'Ark1'!C3362</f>
        <v>2011</v>
      </c>
      <c r="C482">
        <f>+'Ark1'!M3362</f>
        <v>49</v>
      </c>
      <c r="D482">
        <f>+'Ark1'!Q3362</f>
        <v>61</v>
      </c>
      <c r="E482" s="9">
        <f>+'Ark1'!R3362</f>
        <v>73</v>
      </c>
      <c r="F482" s="9">
        <f>+'Ark1'!S3362</f>
        <v>73</v>
      </c>
      <c r="G482" s="94">
        <f>+'Ark1'!T3362</f>
        <v>0.81030081030081058</v>
      </c>
      <c r="H482" s="94">
        <f>+'Ark1'!U3362</f>
        <v>1.0707200046418297</v>
      </c>
      <c r="I482" s="94">
        <f>+'Ark1'!Y3362</f>
        <v>177.96164383561637</v>
      </c>
      <c r="J482" s="94">
        <f>+'Ark1'!AA3362</f>
        <v>24.840800673886129</v>
      </c>
      <c r="K482" s="94">
        <f t="shared" si="14"/>
        <v>3.6318702823595177</v>
      </c>
      <c r="L482" s="9">
        <f t="shared" si="15"/>
        <v>1.1967213114754098</v>
      </c>
      <c r="M482" s="39"/>
      <c r="P482"/>
      <c r="Q482"/>
      <c r="R482"/>
      <c r="S482"/>
      <c r="T482"/>
      <c r="U482"/>
      <c r="V482"/>
      <c r="W482"/>
    </row>
    <row r="483" spans="1:23">
      <c r="A483" s="39"/>
      <c r="B483">
        <f>+'Ark1'!C3363</f>
        <v>2011</v>
      </c>
      <c r="C483">
        <f>+'Ark1'!M3363</f>
        <v>50</v>
      </c>
      <c r="D483">
        <f>+'Ark1'!Q3363</f>
        <v>65</v>
      </c>
      <c r="E483" s="9">
        <f>+'Ark1'!R3363</f>
        <v>84</v>
      </c>
      <c r="F483" s="9">
        <f>+'Ark1'!S3363</f>
        <v>84</v>
      </c>
      <c r="G483" s="94">
        <f>+'Ark1'!T3363</f>
        <v>0.93240093240093247</v>
      </c>
      <c r="H483" s="94">
        <f>+'Ark1'!U3363</f>
        <v>1.1889910809597231</v>
      </c>
      <c r="I483" s="94">
        <f>+'Ark1'!Y3363</f>
        <v>171.74047619047604</v>
      </c>
      <c r="J483" s="94">
        <f>+'Ark1'!AA3363</f>
        <v>24.693218266250565</v>
      </c>
      <c r="K483" s="94">
        <f t="shared" si="14"/>
        <v>3.4348095238095211</v>
      </c>
      <c r="L483" s="9">
        <f t="shared" si="15"/>
        <v>1.2923076923076924</v>
      </c>
      <c r="M483" s="39"/>
      <c r="P483"/>
      <c r="Q483"/>
      <c r="R483"/>
      <c r="S483"/>
      <c r="T483"/>
      <c r="U483"/>
      <c r="V483"/>
      <c r="W483"/>
    </row>
    <row r="484" spans="1:23">
      <c r="A484" s="39"/>
      <c r="B484">
        <f>+'Ark1'!C3364</f>
        <v>2011</v>
      </c>
      <c r="C484">
        <f>+'Ark1'!M3364</f>
        <v>51</v>
      </c>
      <c r="D484">
        <f>+'Ark1'!Q3364</f>
        <v>113</v>
      </c>
      <c r="E484" s="9">
        <f>+'Ark1'!R3364</f>
        <v>147</v>
      </c>
      <c r="F484" s="9">
        <f>+'Ark1'!S3364</f>
        <v>147</v>
      </c>
      <c r="G484" s="94">
        <f>+'Ark1'!T3364</f>
        <v>1.6317016317016313</v>
      </c>
      <c r="H484" s="94">
        <f>+'Ark1'!U3364</f>
        <v>2.0660102608194526</v>
      </c>
      <c r="I484" s="94">
        <f>+'Ark1'!Y3364</f>
        <v>170.52517006802725</v>
      </c>
      <c r="J484" s="94">
        <f>+'Ark1'!AA3364</f>
        <v>27.603639816037425</v>
      </c>
      <c r="K484" s="94">
        <f t="shared" si="14"/>
        <v>3.3436307856475933</v>
      </c>
      <c r="L484" s="9">
        <f t="shared" si="15"/>
        <v>1.3008849557522124</v>
      </c>
      <c r="M484" s="39"/>
      <c r="P484"/>
      <c r="Q484"/>
      <c r="R484"/>
      <c r="S484"/>
      <c r="T484"/>
      <c r="U484"/>
      <c r="V484"/>
      <c r="W484"/>
    </row>
    <row r="485" spans="1:23">
      <c r="A485" s="39"/>
      <c r="B485">
        <f>+'Ark1'!C3365</f>
        <v>2011</v>
      </c>
      <c r="C485">
        <f>+'Ark1'!M3365</f>
        <v>52</v>
      </c>
      <c r="D485">
        <f>+'Ark1'!Q3365</f>
        <v>131</v>
      </c>
      <c r="E485" s="9">
        <f>+'Ark1'!R3365</f>
        <v>197</v>
      </c>
      <c r="F485" s="9">
        <f>+'Ark1'!S3365</f>
        <v>197</v>
      </c>
      <c r="G485" s="94">
        <f>+'Ark1'!T3365</f>
        <v>2.1867021867021865</v>
      </c>
      <c r="H485" s="94">
        <f>+'Ark1'!U3365</f>
        <v>2.6504671831142832</v>
      </c>
      <c r="I485" s="94">
        <f>+'Ark1'!Y3365</f>
        <v>163.241116751269</v>
      </c>
      <c r="J485" s="94">
        <f>+'Ark1'!AA3365</f>
        <v>27.37935390166604</v>
      </c>
      <c r="K485" s="94">
        <f t="shared" si="14"/>
        <v>3.1392522452167118</v>
      </c>
      <c r="L485" s="9">
        <f t="shared" si="15"/>
        <v>1.5038167938931297</v>
      </c>
      <c r="M485" s="39"/>
      <c r="P485"/>
      <c r="Q485"/>
      <c r="R485"/>
      <c r="S485"/>
      <c r="T485"/>
      <c r="U485"/>
      <c r="V485"/>
      <c r="W485"/>
    </row>
    <row r="486" spans="1:23">
      <c r="A486" s="39"/>
      <c r="B486">
        <f>+'Ark1'!C3366</f>
        <v>2011</v>
      </c>
      <c r="C486">
        <f>+'Ark1'!M3366</f>
        <v>53</v>
      </c>
      <c r="D486">
        <f>+'Ark1'!Q3366</f>
        <v>123</v>
      </c>
      <c r="E486" s="9">
        <f>+'Ark1'!R3366</f>
        <v>159</v>
      </c>
      <c r="F486" s="9">
        <f>+'Ark1'!S3366</f>
        <v>159</v>
      </c>
      <c r="G486" s="94">
        <f>+'Ark1'!T3366</f>
        <v>1.7649017649017651</v>
      </c>
      <c r="H486" s="94">
        <f>+'Ark1'!U3366</f>
        <v>2.0565815422614264</v>
      </c>
      <c r="I486" s="94">
        <f>+'Ark1'!Y3366</f>
        <v>156.93584905660373</v>
      </c>
      <c r="J486" s="94">
        <f>+'Ark1'!AA3366</f>
        <v>24.909845703222899</v>
      </c>
      <c r="K486" s="94">
        <f t="shared" si="14"/>
        <v>2.9610537557849761</v>
      </c>
      <c r="L486" s="9">
        <f t="shared" si="15"/>
        <v>1.2926829268292683</v>
      </c>
      <c r="M486" s="39"/>
      <c r="P486"/>
      <c r="Q486"/>
      <c r="R486"/>
      <c r="S486"/>
      <c r="T486"/>
      <c r="U486"/>
      <c r="V486"/>
      <c r="W486"/>
    </row>
    <row r="487" spans="1:23">
      <c r="A487" s="39"/>
      <c r="B487">
        <f>+'Ark1'!C3367</f>
        <v>2011</v>
      </c>
      <c r="C487">
        <f>+'Ark1'!M3367</f>
        <v>54</v>
      </c>
      <c r="D487">
        <f>+'Ark1'!Q3367</f>
        <v>182</v>
      </c>
      <c r="E487" s="9">
        <f>+'Ark1'!R3367</f>
        <v>283</v>
      </c>
      <c r="F487" s="9">
        <f>+'Ark1'!S3367</f>
        <v>283</v>
      </c>
      <c r="G487" s="94">
        <f>+'Ark1'!T3367</f>
        <v>3.1413031413031405</v>
      </c>
      <c r="H487" s="94">
        <f>+'Ark1'!U3367</f>
        <v>3.5944929030760693</v>
      </c>
      <c r="I487" s="94">
        <f>+'Ark1'!Y3367</f>
        <v>154.10777385159011</v>
      </c>
      <c r="J487" s="94">
        <f>+'Ark1'!AA3367</f>
        <v>25.483350269943831</v>
      </c>
      <c r="K487" s="94">
        <f t="shared" si="14"/>
        <v>2.8538476639183354</v>
      </c>
      <c r="L487" s="9">
        <f t="shared" si="15"/>
        <v>1.554945054945055</v>
      </c>
      <c r="M487" s="39"/>
      <c r="P487"/>
      <c r="Q487"/>
      <c r="R487"/>
      <c r="S487"/>
      <c r="T487"/>
      <c r="U487"/>
      <c r="V487"/>
      <c r="W487"/>
    </row>
    <row r="488" spans="1:23">
      <c r="A488" s="39"/>
      <c r="B488">
        <f>+'Ark1'!C3368</f>
        <v>2011</v>
      </c>
      <c r="C488">
        <f>+'Ark1'!M3368</f>
        <v>55</v>
      </c>
      <c r="D488">
        <f>+'Ark1'!Q3368</f>
        <v>250</v>
      </c>
      <c r="E488" s="9">
        <f>+'Ark1'!R3368</f>
        <v>515</v>
      </c>
      <c r="F488" s="9">
        <f>+'Ark1'!S3368</f>
        <v>515</v>
      </c>
      <c r="G488" s="94">
        <f>+'Ark1'!T3368</f>
        <v>5.7165057165057185</v>
      </c>
      <c r="H488" s="94">
        <f>+'Ark1'!U3368</f>
        <v>6.3372362513788687</v>
      </c>
      <c r="I488" s="94">
        <f>+'Ark1'!Y3368</f>
        <v>149.30213592233019</v>
      </c>
      <c r="J488" s="94">
        <f>+'Ark1'!AA3368</f>
        <v>26.436825876570076</v>
      </c>
      <c r="K488" s="94">
        <f t="shared" si="14"/>
        <v>2.7145842894969126</v>
      </c>
      <c r="L488" s="9">
        <f t="shared" si="15"/>
        <v>2.06</v>
      </c>
      <c r="M488" s="39"/>
      <c r="P488"/>
      <c r="Q488"/>
      <c r="R488"/>
      <c r="S488"/>
      <c r="T488"/>
      <c r="U488"/>
      <c r="V488"/>
      <c r="W488"/>
    </row>
    <row r="489" spans="1:23">
      <c r="A489" s="39"/>
      <c r="B489">
        <f>+'Ark1'!C3369</f>
        <v>2011</v>
      </c>
      <c r="C489">
        <f>+'Ark1'!M3369</f>
        <v>56</v>
      </c>
      <c r="D489">
        <f>+'Ark1'!Q3369</f>
        <v>206</v>
      </c>
      <c r="E489" s="9">
        <f>+'Ark1'!R3369</f>
        <v>383</v>
      </c>
      <c r="F489" s="9">
        <f>+'Ark1'!S3369</f>
        <v>383</v>
      </c>
      <c r="G489" s="94">
        <f>+'Ark1'!T3369</f>
        <v>4.2513042513042505</v>
      </c>
      <c r="H489" s="94">
        <f>+'Ark1'!U3369</f>
        <v>4.7329282500891772</v>
      </c>
      <c r="I489" s="94">
        <f>+'Ark1'!Y3369</f>
        <v>149.93550913838121</v>
      </c>
      <c r="J489" s="94">
        <f>+'Ark1'!AA3369</f>
        <v>24.78975705867169</v>
      </c>
      <c r="K489" s="94">
        <f t="shared" si="14"/>
        <v>2.6774198060425216</v>
      </c>
      <c r="L489" s="9">
        <f t="shared" si="15"/>
        <v>1.8592233009708738</v>
      </c>
      <c r="M489" s="39"/>
      <c r="P489"/>
      <c r="Q489"/>
      <c r="R489"/>
      <c r="S489"/>
      <c r="T489"/>
      <c r="U489"/>
      <c r="V489"/>
      <c r="W489"/>
    </row>
    <row r="490" spans="1:23">
      <c r="A490" s="39"/>
      <c r="B490">
        <f>+'Ark1'!C3370</f>
        <v>2011</v>
      </c>
      <c r="C490">
        <f>+'Ark1'!M3370</f>
        <v>57</v>
      </c>
      <c r="D490">
        <f>+'Ark1'!Q3370</f>
        <v>291</v>
      </c>
      <c r="E490" s="9">
        <f>+'Ark1'!R3370</f>
        <v>683</v>
      </c>
      <c r="F490" s="9">
        <f>+'Ark1'!S3370</f>
        <v>683</v>
      </c>
      <c r="G490" s="94">
        <f>+'Ark1'!T3370</f>
        <v>7.5813075813075805</v>
      </c>
      <c r="H490" s="94">
        <f>+'Ark1'!U3370</f>
        <v>8.2064797055074816</v>
      </c>
      <c r="I490" s="94">
        <f>+'Ark1'!Y3370</f>
        <v>145.78389458272324</v>
      </c>
      <c r="J490" s="94">
        <f>+'Ark1'!AA3370</f>
        <v>24.870825954538315</v>
      </c>
      <c r="K490" s="94">
        <f t="shared" si="14"/>
        <v>2.557612185661811</v>
      </c>
      <c r="L490" s="9">
        <f t="shared" si="15"/>
        <v>2.3470790378006874</v>
      </c>
      <c r="M490" s="39"/>
      <c r="P490"/>
      <c r="Q490"/>
      <c r="R490"/>
      <c r="S490"/>
      <c r="T490"/>
      <c r="U490"/>
      <c r="V490"/>
      <c r="W490"/>
    </row>
    <row r="491" spans="1:23">
      <c r="A491" s="39"/>
      <c r="B491">
        <f>+'Ark1'!C3371</f>
        <v>2011</v>
      </c>
      <c r="C491">
        <f>+'Ark1'!M3371</f>
        <v>58</v>
      </c>
      <c r="D491">
        <f>+'Ark1'!Q3371</f>
        <v>345</v>
      </c>
      <c r="E491" s="9">
        <f>+'Ark1'!R3371</f>
        <v>910</v>
      </c>
      <c r="F491" s="9">
        <f>+'Ark1'!S3371</f>
        <v>910</v>
      </c>
      <c r="G491" s="94">
        <f>+'Ark1'!T3371</f>
        <v>10.101010101010102</v>
      </c>
      <c r="H491" s="94">
        <f>+'Ark1'!U3371</f>
        <v>10.537886964829562</v>
      </c>
      <c r="I491" s="94">
        <f>+'Ark1'!Y3371</f>
        <v>140.50296703296718</v>
      </c>
      <c r="J491" s="94">
        <f>+'Ark1'!AA3371</f>
        <v>24.763595710545847</v>
      </c>
      <c r="K491" s="94">
        <f t="shared" si="14"/>
        <v>2.4224649488442616</v>
      </c>
      <c r="L491" s="9">
        <f t="shared" si="15"/>
        <v>2.63768115942029</v>
      </c>
      <c r="M491" s="39"/>
      <c r="P491"/>
      <c r="Q491"/>
      <c r="R491"/>
      <c r="S491"/>
      <c r="T491"/>
      <c r="U491"/>
      <c r="V491"/>
      <c r="W491"/>
    </row>
    <row r="492" spans="1:23">
      <c r="A492" s="39"/>
      <c r="B492">
        <f>+'Ark1'!C3372</f>
        <v>2011</v>
      </c>
      <c r="C492">
        <f>+'Ark1'!M3372</f>
        <v>59</v>
      </c>
      <c r="D492">
        <f>+'Ark1'!Q3372</f>
        <v>284</v>
      </c>
      <c r="E492" s="9">
        <f>+'Ark1'!R3372</f>
        <v>839</v>
      </c>
      <c r="F492" s="9">
        <f>+'Ark1'!S3372</f>
        <v>839</v>
      </c>
      <c r="G492" s="94">
        <f>+'Ark1'!T3372</f>
        <v>9.3129093129093139</v>
      </c>
      <c r="H492" s="94">
        <f>+'Ark1'!U3372</f>
        <v>9.3380413188865123</v>
      </c>
      <c r="I492" s="94">
        <f>+'Ark1'!Y3372</f>
        <v>135.04147794994049</v>
      </c>
      <c r="J492" s="94">
        <f>+'Ark1'!AA3372</f>
        <v>23.39532762474235</v>
      </c>
      <c r="K492" s="94">
        <f t="shared" si="14"/>
        <v>2.2888386093210253</v>
      </c>
      <c r="L492" s="9">
        <f t="shared" si="15"/>
        <v>2.954225352112676</v>
      </c>
      <c r="M492" s="39"/>
      <c r="P492"/>
      <c r="Q492"/>
      <c r="R492"/>
      <c r="S492"/>
      <c r="T492"/>
      <c r="U492"/>
      <c r="V492"/>
      <c r="W492"/>
    </row>
    <row r="493" spans="1:23">
      <c r="A493" s="39"/>
      <c r="B493">
        <f>+'Ark1'!C3373</f>
        <v>2011</v>
      </c>
      <c r="C493">
        <f>+'Ark1'!M3373</f>
        <v>60</v>
      </c>
      <c r="D493">
        <f>+'Ark1'!Q3373</f>
        <v>373</v>
      </c>
      <c r="E493" s="9">
        <f>+'Ark1'!R3373</f>
        <v>1342</v>
      </c>
      <c r="F493" s="9">
        <f>+'Ark1'!S3373</f>
        <v>1342</v>
      </c>
      <c r="G493" s="94">
        <f>+'Ark1'!T3373</f>
        <v>14.896214896214897</v>
      </c>
      <c r="H493" s="94">
        <f>+'Ark1'!U3373</f>
        <v>14.298618725698804</v>
      </c>
      <c r="I493" s="94">
        <f>+'Ark1'!Y3373</f>
        <v>129.27511177347259</v>
      </c>
      <c r="J493" s="94">
        <f>+'Ark1'!AA3373</f>
        <v>23.043263087520927</v>
      </c>
      <c r="K493" s="94">
        <f t="shared" si="14"/>
        <v>2.1545851962245433</v>
      </c>
      <c r="L493" s="9">
        <f t="shared" si="15"/>
        <v>3.5978552278820377</v>
      </c>
      <c r="M493" s="39"/>
      <c r="P493"/>
      <c r="Q493"/>
      <c r="R493"/>
      <c r="S493"/>
      <c r="T493"/>
      <c r="U493"/>
      <c r="V493"/>
      <c r="W493"/>
    </row>
    <row r="494" spans="1:23">
      <c r="A494" s="39"/>
      <c r="B494">
        <f>+'Ark1'!C3374</f>
        <v>2011</v>
      </c>
      <c r="C494">
        <f>+'Ark1'!M3374</f>
        <v>61</v>
      </c>
      <c r="D494">
        <f>+'Ark1'!Q3374</f>
        <v>358</v>
      </c>
      <c r="E494" s="9">
        <f>+'Ark1'!R3374</f>
        <v>1163</v>
      </c>
      <c r="F494" s="9">
        <f>+'Ark1'!S3374</f>
        <v>1163</v>
      </c>
      <c r="G494" s="94">
        <f>+'Ark1'!T3374</f>
        <v>12.909312909312913</v>
      </c>
      <c r="H494" s="94">
        <f>+'Ark1'!U3374</f>
        <v>11.76755999928791</v>
      </c>
      <c r="I494" s="94">
        <f>+'Ark1'!Y3374</f>
        <v>122.76655202063644</v>
      </c>
      <c r="J494" s="94">
        <f>+'Ark1'!AA3374</f>
        <v>22.337975501471831</v>
      </c>
      <c r="K494" s="94">
        <f t="shared" si="14"/>
        <v>2.0125664265678105</v>
      </c>
      <c r="L494" s="9">
        <f t="shared" si="15"/>
        <v>3.2486033519553073</v>
      </c>
      <c r="M494" s="39"/>
      <c r="P494"/>
      <c r="Q494"/>
      <c r="R494"/>
      <c r="S494"/>
      <c r="T494"/>
      <c r="U494"/>
      <c r="V494"/>
      <c r="W494"/>
    </row>
    <row r="495" spans="1:23">
      <c r="A495" s="39"/>
      <c r="B495">
        <f>+'Ark1'!C3375</f>
        <v>2011</v>
      </c>
      <c r="C495">
        <f>+'Ark1'!M3375</f>
        <v>62</v>
      </c>
      <c r="D495">
        <f>+'Ark1'!Q3375</f>
        <v>313</v>
      </c>
      <c r="E495" s="9">
        <f>+'Ark1'!R3375</f>
        <v>865</v>
      </c>
      <c r="F495" s="9">
        <f>+'Ark1'!S3375</f>
        <v>864</v>
      </c>
      <c r="G495" s="94">
        <f>+'Ark1'!T3375</f>
        <v>9.6015096015096066</v>
      </c>
      <c r="H495" s="94">
        <f>+'Ark1'!U3375</f>
        <v>8.4572803223962492</v>
      </c>
      <c r="I495" s="94">
        <f>+'Ark1'!Y3375</f>
        <v>118.62820809248576</v>
      </c>
      <c r="J495" s="94">
        <f>+'Ark1'!AA3375</f>
        <v>22.299041152360878</v>
      </c>
      <c r="K495" s="94">
        <f t="shared" si="14"/>
        <v>1.9133581950400929</v>
      </c>
      <c r="L495" s="9">
        <f t="shared" si="15"/>
        <v>2.7635782747603832</v>
      </c>
      <c r="M495" s="39"/>
      <c r="P495"/>
      <c r="Q495"/>
      <c r="R495"/>
      <c r="S495"/>
      <c r="T495"/>
      <c r="U495"/>
      <c r="V495"/>
      <c r="W495"/>
    </row>
    <row r="496" spans="1:23">
      <c r="A496" s="39"/>
      <c r="B496">
        <f>+'Ark1'!C3376</f>
        <v>2011</v>
      </c>
      <c r="C496">
        <f>+'Ark1'!M3376</f>
        <v>63</v>
      </c>
      <c r="D496">
        <f>+'Ark1'!Q3376</f>
        <v>266</v>
      </c>
      <c r="E496" s="9">
        <f>+'Ark1'!R3376</f>
        <v>702</v>
      </c>
      <c r="F496" s="9">
        <f>+'Ark1'!S3376</f>
        <v>702</v>
      </c>
      <c r="G496" s="94">
        <f>+'Ark1'!T3376</f>
        <v>7.7922077922077904</v>
      </c>
      <c r="H496" s="94">
        <f>+'Ark1'!U3376</f>
        <v>6.7102640502741888</v>
      </c>
      <c r="I496" s="94">
        <f>+'Ark1'!Y3376</f>
        <v>115.97806267806271</v>
      </c>
      <c r="J496" s="94">
        <f>+'Ark1'!AA3376</f>
        <v>23.340284134586913</v>
      </c>
      <c r="K496" s="94">
        <f t="shared" ref="K496:K559" si="16">+I496/C496</f>
        <v>1.8409216298105193</v>
      </c>
      <c r="L496" s="9">
        <f t="shared" ref="L496:L559" si="17">+E496/D496</f>
        <v>2.6390977443609023</v>
      </c>
      <c r="M496" s="39"/>
      <c r="P496"/>
      <c r="Q496"/>
      <c r="R496"/>
      <c r="S496"/>
      <c r="T496"/>
      <c r="U496"/>
      <c r="V496"/>
      <c r="W496"/>
    </row>
    <row r="497" spans="1:23">
      <c r="A497" s="39"/>
      <c r="B497">
        <f>+'Ark1'!C3377</f>
        <v>2011</v>
      </c>
      <c r="C497">
        <f>+'Ark1'!M3377</f>
        <v>64</v>
      </c>
      <c r="D497">
        <f>+'Ark1'!Q3377</f>
        <v>149</v>
      </c>
      <c r="E497" s="9">
        <f>+'Ark1'!R3377</f>
        <v>293</v>
      </c>
      <c r="F497" s="9">
        <f>+'Ark1'!S3377</f>
        <v>293</v>
      </c>
      <c r="G497" s="94">
        <f>+'Ark1'!T3377</f>
        <v>3.2523032523032525</v>
      </c>
      <c r="H497" s="94">
        <f>+'Ark1'!U3377</f>
        <v>2.8427751290184959</v>
      </c>
      <c r="I497" s="94">
        <f>+'Ark1'!Y3377</f>
        <v>117.71945392491472</v>
      </c>
      <c r="J497" s="94">
        <f>+'Ark1'!AA3377</f>
        <v>22.585470510929714</v>
      </c>
      <c r="K497" s="94">
        <f t="shared" si="16"/>
        <v>1.8393664675767925</v>
      </c>
      <c r="L497" s="9">
        <f t="shared" si="17"/>
        <v>1.9664429530201342</v>
      </c>
      <c r="M497" s="39"/>
      <c r="P497"/>
      <c r="Q497"/>
      <c r="R497"/>
      <c r="S497"/>
      <c r="T497"/>
      <c r="U497"/>
      <c r="V497"/>
      <c r="W497"/>
    </row>
    <row r="498" spans="1:23">
      <c r="A498" s="39"/>
      <c r="B498">
        <f>+'Ark1'!C3378</f>
        <v>2011</v>
      </c>
      <c r="C498">
        <f>+'Ark1'!M3378</f>
        <v>65</v>
      </c>
      <c r="D498">
        <f>+'Ark1'!Q3378</f>
        <v>81</v>
      </c>
      <c r="E498" s="9">
        <f>+'Ark1'!R3378</f>
        <v>123</v>
      </c>
      <c r="F498" s="9">
        <f>+'Ark1'!S3378</f>
        <v>123</v>
      </c>
      <c r="G498" s="94">
        <f>+'Ark1'!T3378</f>
        <v>1.3653013653013653</v>
      </c>
      <c r="H498" s="94">
        <f>+'Ark1'!U3378</f>
        <v>1.1680319626965598</v>
      </c>
      <c r="I498" s="94">
        <f>+'Ark1'!Y3378</f>
        <v>115.2186991869919</v>
      </c>
      <c r="J498" s="94">
        <f>+'Ark1'!AA3378</f>
        <v>23.272515453720484</v>
      </c>
      <c r="K498" s="94">
        <f t="shared" si="16"/>
        <v>1.7725953721075676</v>
      </c>
      <c r="L498" s="9">
        <f t="shared" si="17"/>
        <v>1.5185185185185186</v>
      </c>
      <c r="M498" s="39"/>
      <c r="P498"/>
      <c r="Q498"/>
      <c r="R498"/>
      <c r="S498"/>
      <c r="T498"/>
      <c r="U498"/>
      <c r="V498"/>
      <c r="W498"/>
    </row>
    <row r="499" spans="1:23">
      <c r="A499" s="39"/>
      <c r="B499">
        <f>+'Ark1'!C3379</f>
        <v>2011</v>
      </c>
      <c r="C499">
        <f>+'Ark1'!M3379</f>
        <v>66</v>
      </c>
      <c r="D499">
        <f>+'Ark1'!Q3379</f>
        <v>1</v>
      </c>
      <c r="E499" s="9">
        <f>+'Ark1'!R3379</f>
        <v>1</v>
      </c>
      <c r="F499" s="9">
        <f>+'Ark1'!S3379</f>
        <v>1</v>
      </c>
      <c r="G499" s="94">
        <f>+'Ark1'!T3379</f>
        <v>1.1100011100011098E-2</v>
      </c>
      <c r="H499" s="94">
        <f>+'Ark1'!U3379</f>
        <v>9.5770725213514245E-3</v>
      </c>
      <c r="I499" s="94">
        <f>+'Ark1'!Y3379</f>
        <v>116.2</v>
      </c>
      <c r="J499" s="94">
        <f>+'Ark1'!AA3379</f>
        <v>0</v>
      </c>
      <c r="K499" s="94">
        <f t="shared" si="16"/>
        <v>1.7606060606060607</v>
      </c>
      <c r="L499" s="9">
        <f t="shared" si="17"/>
        <v>1</v>
      </c>
      <c r="M499" s="39"/>
      <c r="P499"/>
      <c r="Q499"/>
      <c r="R499"/>
      <c r="S499"/>
      <c r="T499"/>
      <c r="U499"/>
      <c r="V499"/>
      <c r="W499"/>
    </row>
    <row r="500" spans="1:23">
      <c r="A500" s="39"/>
      <c r="B500">
        <f>+'Ark1'!C3380</f>
        <v>2011</v>
      </c>
      <c r="C500">
        <f>+'Ark1'!M3380</f>
        <v>67</v>
      </c>
      <c r="D500">
        <f>+'Ark1'!Q3380</f>
        <v>0</v>
      </c>
      <c r="E500" s="9">
        <f>+'Ark1'!R3380</f>
        <v>0</v>
      </c>
      <c r="F500" s="9">
        <f>+'Ark1'!S3380</f>
        <v>0</v>
      </c>
      <c r="G500" s="94">
        <f>+'Ark1'!T3380</f>
        <v>0</v>
      </c>
      <c r="H500" s="94">
        <f>+'Ark1'!U3380</f>
        <v>0</v>
      </c>
      <c r="I500" s="94">
        <f>+'Ark1'!Y3380</f>
        <v>0</v>
      </c>
      <c r="J500" s="94">
        <f>+'Ark1'!AA3380</f>
        <v>0</v>
      </c>
      <c r="K500" s="94">
        <f t="shared" si="16"/>
        <v>0</v>
      </c>
      <c r="L500" s="9" t="e">
        <f t="shared" si="17"/>
        <v>#DIV/0!</v>
      </c>
      <c r="M500" s="39"/>
      <c r="P500"/>
      <c r="Q500"/>
      <c r="R500"/>
      <c r="S500"/>
      <c r="T500"/>
      <c r="U500"/>
      <c r="V500"/>
      <c r="W500"/>
    </row>
    <row r="501" spans="1:23">
      <c r="A501" s="39"/>
      <c r="B501">
        <f>+'Ark1'!C3381</f>
        <v>2011</v>
      </c>
      <c r="C501">
        <f>+'Ark1'!M3381</f>
        <v>68</v>
      </c>
      <c r="D501">
        <f>+'Ark1'!Q3381</f>
        <v>0</v>
      </c>
      <c r="E501" s="9">
        <f>+'Ark1'!R3381</f>
        <v>0</v>
      </c>
      <c r="F501" s="9">
        <f>+'Ark1'!S3381</f>
        <v>0</v>
      </c>
      <c r="G501" s="94">
        <f>+'Ark1'!T3381</f>
        <v>0</v>
      </c>
      <c r="H501" s="94">
        <f>+'Ark1'!U3381</f>
        <v>0</v>
      </c>
      <c r="I501" s="94">
        <f>+'Ark1'!Y3381</f>
        <v>0</v>
      </c>
      <c r="J501" s="94">
        <f>+'Ark1'!AA3381</f>
        <v>0</v>
      </c>
      <c r="K501" s="94">
        <f t="shared" si="16"/>
        <v>0</v>
      </c>
      <c r="L501" s="9" t="e">
        <f t="shared" si="17"/>
        <v>#DIV/0!</v>
      </c>
      <c r="M501" s="39"/>
      <c r="P501"/>
      <c r="Q501"/>
      <c r="R501"/>
      <c r="S501"/>
      <c r="T501"/>
      <c r="U501"/>
      <c r="V501"/>
      <c r="W501"/>
    </row>
    <row r="502" spans="1:23">
      <c r="A502" s="39"/>
      <c r="B502" s="47">
        <f>+'Ark1'!C3382</f>
        <v>2010</v>
      </c>
      <c r="C502" s="47">
        <f>+'Ark1'!M3382</f>
        <v>0</v>
      </c>
      <c r="D502" s="47">
        <f>+'Ark1'!Q3382</f>
        <v>62</v>
      </c>
      <c r="E502" s="64">
        <f>+'Ark1'!R3382</f>
        <v>77</v>
      </c>
      <c r="F502" s="64">
        <f>+'Ark1'!S3382</f>
        <v>0</v>
      </c>
      <c r="G502" s="99">
        <f>+'Ark1'!T3382</f>
        <v>0.92995169082125595</v>
      </c>
      <c r="H502" s="99">
        <f>+'Ark1'!U3382</f>
        <v>0</v>
      </c>
      <c r="I502" s="99">
        <f>+'Ark1'!Y3382</f>
        <v>0</v>
      </c>
      <c r="J502" s="99">
        <f>+'Ark1'!AA3382</f>
        <v>0</v>
      </c>
      <c r="K502" s="99" t="e">
        <f t="shared" si="16"/>
        <v>#DIV/0!</v>
      </c>
      <c r="L502" s="64">
        <f t="shared" si="17"/>
        <v>1.2419354838709677</v>
      </c>
      <c r="M502" s="39"/>
      <c r="P502"/>
      <c r="Q502"/>
      <c r="R502"/>
      <c r="S502"/>
      <c r="T502"/>
      <c r="U502"/>
      <c r="V502"/>
      <c r="W502"/>
    </row>
    <row r="503" spans="1:23">
      <c r="A503" s="39"/>
      <c r="B503" s="47">
        <f>+'Ark1'!C3383</f>
        <v>2010</v>
      </c>
      <c r="C503" s="47">
        <f>+'Ark1'!M3383</f>
        <v>35</v>
      </c>
      <c r="D503" s="47">
        <f>+'Ark1'!Q3383</f>
        <v>2</v>
      </c>
      <c r="E503" s="64">
        <f>+'Ark1'!R3383</f>
        <v>2</v>
      </c>
      <c r="F503" s="64">
        <f>+'Ark1'!S3383</f>
        <v>2</v>
      </c>
      <c r="G503" s="99">
        <f>+'Ark1'!T3383</f>
        <v>2.4154589371980673E-2</v>
      </c>
      <c r="H503" s="99">
        <f>+'Ark1'!U3383</f>
        <v>4.0932916041227341E-2</v>
      </c>
      <c r="I503" s="99">
        <f>+'Ark1'!Y3383</f>
        <v>226.35</v>
      </c>
      <c r="J503" s="99">
        <f>+'Ark1'!AA3383</f>
        <v>3.3500000000005223</v>
      </c>
      <c r="K503" s="99">
        <f t="shared" si="16"/>
        <v>6.4671428571428571</v>
      </c>
      <c r="L503" s="64">
        <f t="shared" si="17"/>
        <v>1</v>
      </c>
      <c r="M503" s="39"/>
      <c r="P503"/>
      <c r="Q503"/>
      <c r="R503"/>
      <c r="S503"/>
      <c r="T503"/>
      <c r="U503"/>
      <c r="V503"/>
      <c r="W503"/>
    </row>
    <row r="504" spans="1:23">
      <c r="A504" s="39"/>
      <c r="B504" s="47">
        <f>+'Ark1'!C3384</f>
        <v>2010</v>
      </c>
      <c r="C504" s="47">
        <f>+'Ark1'!M3384</f>
        <v>36</v>
      </c>
      <c r="D504" s="47">
        <f>+'Ark1'!Q3384</f>
        <v>0</v>
      </c>
      <c r="E504" s="64">
        <f>+'Ark1'!R3384</f>
        <v>0</v>
      </c>
      <c r="F504" s="64">
        <f>+'Ark1'!S3384</f>
        <v>0</v>
      </c>
      <c r="G504" s="99">
        <f>+'Ark1'!T3384</f>
        <v>0</v>
      </c>
      <c r="H504" s="99">
        <f>+'Ark1'!U3384</f>
        <v>0</v>
      </c>
      <c r="I504" s="99">
        <f>+'Ark1'!Y3384</f>
        <v>0</v>
      </c>
      <c r="J504" s="99">
        <f>+'Ark1'!AA3384</f>
        <v>0</v>
      </c>
      <c r="K504" s="99">
        <f t="shared" si="16"/>
        <v>0</v>
      </c>
      <c r="L504" s="64" t="e">
        <f t="shared" si="17"/>
        <v>#DIV/0!</v>
      </c>
      <c r="M504" s="39"/>
      <c r="P504"/>
      <c r="Q504"/>
      <c r="R504"/>
      <c r="S504"/>
      <c r="T504"/>
      <c r="U504"/>
      <c r="V504"/>
      <c r="W504"/>
    </row>
    <row r="505" spans="1:23">
      <c r="A505" s="39"/>
      <c r="B505" s="47">
        <f>+'Ark1'!C3385</f>
        <v>2010</v>
      </c>
      <c r="C505" s="47">
        <f>+'Ark1'!M3385</f>
        <v>37</v>
      </c>
      <c r="D505" s="47">
        <f>+'Ark1'!Q3385</f>
        <v>1</v>
      </c>
      <c r="E505" s="64">
        <f>+'Ark1'!R3385</f>
        <v>1</v>
      </c>
      <c r="F505" s="64">
        <f>+'Ark1'!S3385</f>
        <v>1</v>
      </c>
      <c r="G505" s="99">
        <f>+'Ark1'!T3385</f>
        <v>1.2077294685990336E-2</v>
      </c>
      <c r="H505" s="99">
        <f>+'Ark1'!U3385</f>
        <v>1.9810916511227995E-2</v>
      </c>
      <c r="I505" s="99">
        <f>+'Ark1'!Y3385</f>
        <v>219.1</v>
      </c>
      <c r="J505" s="99">
        <f>+'Ark1'!AA3385</f>
        <v>0</v>
      </c>
      <c r="K505" s="99">
        <f t="shared" si="16"/>
        <v>5.9216216216216218</v>
      </c>
      <c r="L505" s="64">
        <f t="shared" si="17"/>
        <v>1</v>
      </c>
      <c r="M505" s="39"/>
      <c r="P505"/>
      <c r="Q505"/>
      <c r="R505"/>
      <c r="S505"/>
      <c r="T505"/>
      <c r="U505"/>
      <c r="V505"/>
      <c r="W505"/>
    </row>
    <row r="506" spans="1:23">
      <c r="A506" s="39"/>
      <c r="B506" s="47">
        <f>+'Ark1'!C3386</f>
        <v>2010</v>
      </c>
      <c r="C506" s="47">
        <f>+'Ark1'!M3386</f>
        <v>38</v>
      </c>
      <c r="D506" s="47">
        <f>+'Ark1'!Q3386</f>
        <v>2</v>
      </c>
      <c r="E506" s="64">
        <f>+'Ark1'!R3386</f>
        <v>2</v>
      </c>
      <c r="F506" s="64">
        <f>+'Ark1'!S3386</f>
        <v>2</v>
      </c>
      <c r="G506" s="99">
        <f>+'Ark1'!T3386</f>
        <v>2.4154589371980673E-2</v>
      </c>
      <c r="H506" s="99">
        <f>+'Ark1'!U3386</f>
        <v>2.8427896627704608E-2</v>
      </c>
      <c r="I506" s="99">
        <f>+'Ark1'!Y3386</f>
        <v>157.19999999999999</v>
      </c>
      <c r="J506" s="99">
        <f>+'Ark1'!AA3386</f>
        <v>9.400000000000226</v>
      </c>
      <c r="K506" s="99">
        <f t="shared" si="16"/>
        <v>4.1368421052631579</v>
      </c>
      <c r="L506" s="64">
        <f t="shared" si="17"/>
        <v>1</v>
      </c>
      <c r="M506" s="39"/>
      <c r="P506"/>
      <c r="Q506"/>
      <c r="R506"/>
      <c r="S506"/>
      <c r="T506"/>
      <c r="U506"/>
      <c r="V506"/>
      <c r="W506"/>
    </row>
    <row r="507" spans="1:23">
      <c r="A507" s="39"/>
      <c r="B507" s="47">
        <f>+'Ark1'!C3387</f>
        <v>2010</v>
      </c>
      <c r="C507" s="47">
        <f>+'Ark1'!M3387</f>
        <v>39</v>
      </c>
      <c r="D507" s="47">
        <f>+'Ark1'!Q3387</f>
        <v>3</v>
      </c>
      <c r="E507" s="64">
        <f>+'Ark1'!R3387</f>
        <v>3</v>
      </c>
      <c r="F507" s="64">
        <f>+'Ark1'!S3387</f>
        <v>3</v>
      </c>
      <c r="G507" s="99">
        <f>+'Ark1'!T3387</f>
        <v>3.6231884057971009E-2</v>
      </c>
      <c r="H507" s="99">
        <f>+'Ark1'!U3387</f>
        <v>5.8374841166813289E-2</v>
      </c>
      <c r="I507" s="99">
        <f>+'Ark1'!Y3387</f>
        <v>215.2</v>
      </c>
      <c r="J507" s="99">
        <f>+'Ark1'!AA3387</f>
        <v>14.705327832682061</v>
      </c>
      <c r="K507" s="99">
        <f t="shared" si="16"/>
        <v>5.5179487179487179</v>
      </c>
      <c r="L507" s="64">
        <f t="shared" si="17"/>
        <v>1</v>
      </c>
      <c r="M507" s="39"/>
      <c r="P507"/>
      <c r="Q507"/>
      <c r="R507"/>
      <c r="S507"/>
      <c r="T507"/>
      <c r="U507"/>
      <c r="V507"/>
      <c r="W507"/>
    </row>
    <row r="508" spans="1:23">
      <c r="A508" s="39"/>
      <c r="B508" s="47">
        <f>+'Ark1'!C3388</f>
        <v>2010</v>
      </c>
      <c r="C508" s="47">
        <f>+'Ark1'!M3388</f>
        <v>40</v>
      </c>
      <c r="D508" s="47">
        <f>+'Ark1'!Q3388</f>
        <v>1</v>
      </c>
      <c r="E508" s="64">
        <f>+'Ark1'!R3388</f>
        <v>1</v>
      </c>
      <c r="F508" s="64">
        <f>+'Ark1'!S3388</f>
        <v>1</v>
      </c>
      <c r="G508" s="99">
        <f>+'Ark1'!T3388</f>
        <v>1.2077294685990336E-2</v>
      </c>
      <c r="H508" s="99">
        <f>+'Ark1'!U3388</f>
        <v>1.6591981651347947E-2</v>
      </c>
      <c r="I508" s="99">
        <f>+'Ark1'!Y3388</f>
        <v>183.5</v>
      </c>
      <c r="J508" s="99">
        <f>+'Ark1'!AA3388</f>
        <v>0</v>
      </c>
      <c r="K508" s="99">
        <f t="shared" si="16"/>
        <v>4.5875000000000004</v>
      </c>
      <c r="L508" s="64">
        <f t="shared" si="17"/>
        <v>1</v>
      </c>
      <c r="M508" s="39"/>
      <c r="P508"/>
      <c r="Q508"/>
      <c r="R508"/>
      <c r="S508"/>
      <c r="T508"/>
      <c r="U508"/>
      <c r="V508"/>
      <c r="W508"/>
    </row>
    <row r="509" spans="1:23">
      <c r="A509" s="39"/>
      <c r="B509" s="47">
        <f>+'Ark1'!C3389</f>
        <v>2010</v>
      </c>
      <c r="C509" s="47">
        <f>+'Ark1'!M3389</f>
        <v>41</v>
      </c>
      <c r="D509" s="47">
        <f>+'Ark1'!Q3389</f>
        <v>2</v>
      </c>
      <c r="E509" s="64">
        <f>+'Ark1'!R3389</f>
        <v>2</v>
      </c>
      <c r="F509" s="64">
        <f>+'Ark1'!S3389</f>
        <v>2</v>
      </c>
      <c r="G509" s="99">
        <f>+'Ark1'!T3389</f>
        <v>2.4154589371980673E-2</v>
      </c>
      <c r="H509" s="99">
        <f>+'Ark1'!U3389</f>
        <v>3.5335947843851655E-2</v>
      </c>
      <c r="I509" s="99">
        <f>+'Ark1'!Y3389</f>
        <v>195.4</v>
      </c>
      <c r="J509" s="99">
        <f>+'Ark1'!AA3389</f>
        <v>15.5</v>
      </c>
      <c r="K509" s="99">
        <f t="shared" si="16"/>
        <v>4.7658536585365852</v>
      </c>
      <c r="L509" s="64">
        <f t="shared" si="17"/>
        <v>1</v>
      </c>
      <c r="M509" s="39"/>
      <c r="P509"/>
      <c r="Q509"/>
      <c r="R509"/>
      <c r="S509"/>
      <c r="T509"/>
      <c r="U509"/>
      <c r="V509"/>
      <c r="W509"/>
    </row>
    <row r="510" spans="1:23">
      <c r="A510" s="39"/>
      <c r="B510" s="47">
        <f>+'Ark1'!C3390</f>
        <v>2010</v>
      </c>
      <c r="C510" s="47">
        <f>+'Ark1'!M3390</f>
        <v>42</v>
      </c>
      <c r="D510" s="47">
        <f>+'Ark1'!Q3390</f>
        <v>9</v>
      </c>
      <c r="E510" s="64">
        <f>+'Ark1'!R3390</f>
        <v>9</v>
      </c>
      <c r="F510" s="64">
        <f>+'Ark1'!S3390</f>
        <v>9</v>
      </c>
      <c r="G510" s="99">
        <f>+'Ark1'!T3390</f>
        <v>0.10869565217391304</v>
      </c>
      <c r="H510" s="99">
        <f>+'Ark1'!U3390</f>
        <v>0.15355946832961437</v>
      </c>
      <c r="I510" s="99">
        <f>+'Ark1'!Y3390</f>
        <v>188.70000000000005</v>
      </c>
      <c r="J510" s="99">
        <f>+'Ark1'!AA3390</f>
        <v>26.955807455083711</v>
      </c>
      <c r="K510" s="99">
        <f t="shared" si="16"/>
        <v>4.4928571428571438</v>
      </c>
      <c r="L510" s="64">
        <f t="shared" si="17"/>
        <v>1</v>
      </c>
      <c r="M510" s="39"/>
      <c r="P510"/>
      <c r="Q510"/>
      <c r="R510"/>
      <c r="S510"/>
      <c r="T510"/>
      <c r="U510"/>
      <c r="V510"/>
      <c r="W510"/>
    </row>
    <row r="511" spans="1:23">
      <c r="A511" s="39"/>
      <c r="B511" s="47">
        <f>+'Ark1'!C3391</f>
        <v>2010</v>
      </c>
      <c r="C511" s="47">
        <f>+'Ark1'!M3391</f>
        <v>43</v>
      </c>
      <c r="D511" s="47">
        <f>+'Ark1'!Q3391</f>
        <v>7</v>
      </c>
      <c r="E511" s="64">
        <f>+'Ark1'!R3391</f>
        <v>7</v>
      </c>
      <c r="F511" s="64">
        <f>+'Ark1'!S3391</f>
        <v>7</v>
      </c>
      <c r="G511" s="99">
        <f>+'Ark1'!T3391</f>
        <v>8.4541062801932354E-2</v>
      </c>
      <c r="H511" s="99">
        <f>+'Ark1'!U3391</f>
        <v>0.11904633810443983</v>
      </c>
      <c r="I511" s="99">
        <f>+'Ark1'!Y3391</f>
        <v>188.08571428571423</v>
      </c>
      <c r="J511" s="99">
        <f>+'Ark1'!AA3391</f>
        <v>36.141682646077875</v>
      </c>
      <c r="K511" s="99">
        <f t="shared" si="16"/>
        <v>4.3740863787375401</v>
      </c>
      <c r="L511" s="64">
        <f t="shared" si="17"/>
        <v>1</v>
      </c>
      <c r="M511" s="39"/>
      <c r="P511"/>
      <c r="Q511"/>
      <c r="R511"/>
      <c r="S511"/>
      <c r="T511"/>
      <c r="U511"/>
      <c r="V511"/>
      <c r="W511"/>
    </row>
    <row r="512" spans="1:23">
      <c r="A512" s="39"/>
      <c r="B512" s="47">
        <f>+'Ark1'!C3392</f>
        <v>2010</v>
      </c>
      <c r="C512" s="47">
        <f>+'Ark1'!M3392</f>
        <v>44</v>
      </c>
      <c r="D512" s="47">
        <f>+'Ark1'!Q3392</f>
        <v>9</v>
      </c>
      <c r="E512" s="64">
        <f>+'Ark1'!R3392</f>
        <v>9</v>
      </c>
      <c r="F512" s="64">
        <f>+'Ark1'!S3392</f>
        <v>9</v>
      </c>
      <c r="G512" s="99">
        <f>+'Ark1'!T3392</f>
        <v>0.10869565217391304</v>
      </c>
      <c r="H512" s="99">
        <f>+'Ark1'!U3392</f>
        <v>0.1649884954725592</v>
      </c>
      <c r="I512" s="99">
        <f>+'Ark1'!Y3392</f>
        <v>202.74444444444444</v>
      </c>
      <c r="J512" s="99">
        <f>+'Ark1'!AA3392</f>
        <v>15.724723004881898</v>
      </c>
      <c r="K512" s="99">
        <f t="shared" si="16"/>
        <v>4.6078282828282831</v>
      </c>
      <c r="L512" s="64">
        <f t="shared" si="17"/>
        <v>1</v>
      </c>
      <c r="M512" s="39"/>
      <c r="P512"/>
      <c r="Q512"/>
      <c r="R512"/>
      <c r="S512"/>
      <c r="T512"/>
      <c r="U512"/>
      <c r="V512"/>
      <c r="W512"/>
    </row>
    <row r="513" spans="1:23">
      <c r="A513" s="39"/>
      <c r="B513" s="47">
        <f>+'Ark1'!C3393</f>
        <v>2010</v>
      </c>
      <c r="C513" s="47">
        <f>+'Ark1'!M3393</f>
        <v>45</v>
      </c>
      <c r="D513" s="47">
        <f>+'Ark1'!Q3393</f>
        <v>19</v>
      </c>
      <c r="E513" s="64">
        <f>+'Ark1'!R3393</f>
        <v>19</v>
      </c>
      <c r="F513" s="64">
        <f>+'Ark1'!S3393</f>
        <v>19</v>
      </c>
      <c r="G513" s="99">
        <f>+'Ark1'!T3393</f>
        <v>0.22946859903381644</v>
      </c>
      <c r="H513" s="99">
        <f>+'Ark1'!U3393</f>
        <v>0.30942463438189555</v>
      </c>
      <c r="I513" s="99">
        <f>+'Ark1'!Y3393</f>
        <v>180.11052631578943</v>
      </c>
      <c r="J513" s="99">
        <f>+'Ark1'!AA3393</f>
        <v>24.476345073234459</v>
      </c>
      <c r="K513" s="99">
        <f t="shared" si="16"/>
        <v>4.0024561403508763</v>
      </c>
      <c r="L513" s="64">
        <f t="shared" si="17"/>
        <v>1</v>
      </c>
      <c r="M513" s="39"/>
      <c r="P513"/>
      <c r="Q513"/>
      <c r="R513"/>
      <c r="S513"/>
      <c r="T513"/>
      <c r="U513"/>
      <c r="V513"/>
      <c r="W513"/>
    </row>
    <row r="514" spans="1:23">
      <c r="A514" s="39"/>
      <c r="B514" s="47">
        <f>+'Ark1'!C3394</f>
        <v>2010</v>
      </c>
      <c r="C514" s="47">
        <f>+'Ark1'!M3394</f>
        <v>46</v>
      </c>
      <c r="D514" s="47">
        <f>+'Ark1'!Q3394</f>
        <v>21</v>
      </c>
      <c r="E514" s="64">
        <f>+'Ark1'!R3394</f>
        <v>24</v>
      </c>
      <c r="F514" s="64">
        <f>+'Ark1'!S3394</f>
        <v>24</v>
      </c>
      <c r="G514" s="99">
        <f>+'Ark1'!T3394</f>
        <v>0.28985507246376807</v>
      </c>
      <c r="H514" s="99">
        <f>+'Ark1'!U3394</f>
        <v>0.41139072543489313</v>
      </c>
      <c r="I514" s="99">
        <f>+'Ark1'!Y3394</f>
        <v>189.57500000000005</v>
      </c>
      <c r="J514" s="99">
        <f>+'Ark1'!AA3394</f>
        <v>31.482802845362901</v>
      </c>
      <c r="K514" s="99">
        <f t="shared" si="16"/>
        <v>4.1211956521739141</v>
      </c>
      <c r="L514" s="64">
        <f t="shared" si="17"/>
        <v>1.1428571428571428</v>
      </c>
      <c r="M514" s="39"/>
      <c r="P514"/>
      <c r="Q514"/>
      <c r="R514"/>
      <c r="S514"/>
      <c r="T514"/>
      <c r="U514"/>
      <c r="V514"/>
      <c r="W514"/>
    </row>
    <row r="515" spans="1:23">
      <c r="A515" s="39"/>
      <c r="B515" s="47">
        <f>+'Ark1'!C3395</f>
        <v>2010</v>
      </c>
      <c r="C515" s="47">
        <f>+'Ark1'!M3395</f>
        <v>47</v>
      </c>
      <c r="D515" s="47">
        <f>+'Ark1'!Q3395</f>
        <v>17</v>
      </c>
      <c r="E515" s="64">
        <f>+'Ark1'!R3395</f>
        <v>19</v>
      </c>
      <c r="F515" s="64">
        <f>+'Ark1'!S3395</f>
        <v>19</v>
      </c>
      <c r="G515" s="99">
        <f>+'Ark1'!T3395</f>
        <v>0.22946859903381644</v>
      </c>
      <c r="H515" s="99">
        <f>+'Ark1'!U3395</f>
        <v>0.31577208458311962</v>
      </c>
      <c r="I515" s="99">
        <f>+'Ark1'!Y3395</f>
        <v>183.80526315789476</v>
      </c>
      <c r="J515" s="99">
        <f>+'Ark1'!AA3395</f>
        <v>18.594975939589112</v>
      </c>
      <c r="K515" s="99">
        <f t="shared" si="16"/>
        <v>3.9107502799552076</v>
      </c>
      <c r="L515" s="64">
        <f t="shared" si="17"/>
        <v>1.1176470588235294</v>
      </c>
      <c r="M515" s="39"/>
      <c r="P515"/>
      <c r="Q515"/>
      <c r="R515"/>
      <c r="S515"/>
      <c r="T515"/>
      <c r="U515"/>
      <c r="V515"/>
      <c r="W515"/>
    </row>
    <row r="516" spans="1:23">
      <c r="A516" s="39"/>
      <c r="B516" s="47">
        <f>+'Ark1'!C3396</f>
        <v>2010</v>
      </c>
      <c r="C516" s="47">
        <f>+'Ark1'!M3396</f>
        <v>48</v>
      </c>
      <c r="D516" s="47">
        <f>+'Ark1'!Q3396</f>
        <v>34</v>
      </c>
      <c r="E516" s="64">
        <f>+'Ark1'!R3396</f>
        <v>45</v>
      </c>
      <c r="F516" s="64">
        <f>+'Ark1'!S3396</f>
        <v>45</v>
      </c>
      <c r="G516" s="99">
        <f>+'Ark1'!T3396</f>
        <v>0.54347826086956519</v>
      </c>
      <c r="H516" s="99">
        <f>+'Ark1'!U3396</f>
        <v>0.71147502355202452</v>
      </c>
      <c r="I516" s="99">
        <f>+'Ark1'!Y3396</f>
        <v>174.85777777777781</v>
      </c>
      <c r="J516" s="99">
        <f>+'Ark1'!AA3396</f>
        <v>31.140480898940712</v>
      </c>
      <c r="K516" s="99">
        <f t="shared" si="16"/>
        <v>3.6428703703703711</v>
      </c>
      <c r="L516" s="64">
        <f t="shared" si="17"/>
        <v>1.3235294117647058</v>
      </c>
      <c r="M516" s="39"/>
      <c r="P516"/>
      <c r="Q516"/>
      <c r="R516"/>
      <c r="S516"/>
      <c r="T516"/>
      <c r="U516"/>
      <c r="V516"/>
      <c r="W516"/>
    </row>
    <row r="517" spans="1:23">
      <c r="A517" s="39"/>
      <c r="B517" s="47">
        <f>+'Ark1'!C3397</f>
        <v>2010</v>
      </c>
      <c r="C517" s="47">
        <f>+'Ark1'!M3397</f>
        <v>49</v>
      </c>
      <c r="D517" s="47">
        <f>+'Ark1'!Q3397</f>
        <v>35</v>
      </c>
      <c r="E517" s="64">
        <f>+'Ark1'!R3397</f>
        <v>49</v>
      </c>
      <c r="F517" s="64">
        <f>+'Ark1'!S3397</f>
        <v>49</v>
      </c>
      <c r="G517" s="99">
        <f>+'Ark1'!T3397</f>
        <v>0.59178743961352653</v>
      </c>
      <c r="H517" s="99">
        <f>+'Ark1'!U3397</f>
        <v>0.76276097446561819</v>
      </c>
      <c r="I517" s="99">
        <f>+'Ark1'!Y3397</f>
        <v>172.15918367346939</v>
      </c>
      <c r="J517" s="99">
        <f>+'Ark1'!AA3397</f>
        <v>23.765657939404566</v>
      </c>
      <c r="K517" s="99">
        <f t="shared" si="16"/>
        <v>3.5134527280299874</v>
      </c>
      <c r="L517" s="64">
        <f t="shared" si="17"/>
        <v>1.4</v>
      </c>
      <c r="M517" s="39"/>
      <c r="P517"/>
      <c r="Q517"/>
      <c r="R517"/>
      <c r="S517"/>
      <c r="T517"/>
      <c r="U517"/>
      <c r="V517"/>
      <c r="W517"/>
    </row>
    <row r="518" spans="1:23">
      <c r="A518" s="39"/>
      <c r="B518" s="47">
        <f>+'Ark1'!C3398</f>
        <v>2010</v>
      </c>
      <c r="C518" s="47">
        <f>+'Ark1'!M3398</f>
        <v>50</v>
      </c>
      <c r="D518" s="47">
        <f>+'Ark1'!Q3398</f>
        <v>46</v>
      </c>
      <c r="E518" s="64">
        <f>+'Ark1'!R3398</f>
        <v>56</v>
      </c>
      <c r="F518" s="64">
        <f>+'Ark1'!S3398</f>
        <v>56</v>
      </c>
      <c r="G518" s="99">
        <f>+'Ark1'!T3398</f>
        <v>0.67632850241545883</v>
      </c>
      <c r="H518" s="99">
        <f>+'Ark1'!U3398</f>
        <v>0.87556836579107811</v>
      </c>
      <c r="I518" s="99">
        <f>+'Ark1'!Y3398</f>
        <v>172.91785714285723</v>
      </c>
      <c r="J518" s="99">
        <f>+'Ark1'!AA3398</f>
        <v>27.125272264221799</v>
      </c>
      <c r="K518" s="99">
        <f t="shared" si="16"/>
        <v>3.4583571428571447</v>
      </c>
      <c r="L518" s="64">
        <f t="shared" si="17"/>
        <v>1.2173913043478262</v>
      </c>
      <c r="M518" s="39"/>
      <c r="P518"/>
      <c r="Q518"/>
      <c r="R518"/>
      <c r="S518"/>
      <c r="T518"/>
      <c r="U518"/>
      <c r="V518"/>
      <c r="W518"/>
    </row>
    <row r="519" spans="1:23">
      <c r="A519" s="39"/>
      <c r="B519" s="47">
        <f>+'Ark1'!C3399</f>
        <v>2010</v>
      </c>
      <c r="C519" s="47">
        <f>+'Ark1'!M3399</f>
        <v>51</v>
      </c>
      <c r="D519" s="47">
        <f>+'Ark1'!Q3399</f>
        <v>80</v>
      </c>
      <c r="E519" s="64">
        <f>+'Ark1'!R3399</f>
        <v>122</v>
      </c>
      <c r="F519" s="64">
        <f>+'Ark1'!S3399</f>
        <v>122</v>
      </c>
      <c r="G519" s="99">
        <f>+'Ark1'!T3399</f>
        <v>1.4734299516908218</v>
      </c>
      <c r="H519" s="99">
        <f>+'Ark1'!U3399</f>
        <v>1.9105192169054848</v>
      </c>
      <c r="I519" s="99">
        <f>+'Ark1'!Y3399</f>
        <v>173.19262295081973</v>
      </c>
      <c r="J519" s="99">
        <f>+'Ark1'!AA3399</f>
        <v>28.864781331526761</v>
      </c>
      <c r="K519" s="99">
        <f t="shared" si="16"/>
        <v>3.3959337833494065</v>
      </c>
      <c r="L519" s="64">
        <f t="shared" si="17"/>
        <v>1.5249999999999999</v>
      </c>
      <c r="M519" s="39"/>
      <c r="P519"/>
      <c r="Q519"/>
      <c r="R519"/>
      <c r="S519"/>
      <c r="T519"/>
      <c r="U519"/>
      <c r="V519"/>
      <c r="W519"/>
    </row>
    <row r="520" spans="1:23">
      <c r="A520" s="39"/>
      <c r="B520" s="47">
        <f>+'Ark1'!C3400</f>
        <v>2010</v>
      </c>
      <c r="C520" s="47">
        <f>+'Ark1'!M3400</f>
        <v>52</v>
      </c>
      <c r="D520" s="47">
        <f>+'Ark1'!Q3400</f>
        <v>117</v>
      </c>
      <c r="E520" s="64">
        <f>+'Ark1'!R3400</f>
        <v>164</v>
      </c>
      <c r="F520" s="64">
        <f>+'Ark1'!S3400</f>
        <v>164</v>
      </c>
      <c r="G520" s="99">
        <f>+'Ark1'!T3400</f>
        <v>1.9806763285024152</v>
      </c>
      <c r="H520" s="99">
        <f>+'Ark1'!U3400</f>
        <v>2.4365438079402639</v>
      </c>
      <c r="I520" s="99">
        <f>+'Ark1'!Y3400</f>
        <v>164.31158536585369</v>
      </c>
      <c r="J520" s="99">
        <f>+'Ark1'!AA3400</f>
        <v>26.85101941878688</v>
      </c>
      <c r="K520" s="99">
        <f t="shared" si="16"/>
        <v>3.1598381801125708</v>
      </c>
      <c r="L520" s="64">
        <f t="shared" si="17"/>
        <v>1.4017094017094016</v>
      </c>
      <c r="M520" s="39"/>
      <c r="P520"/>
      <c r="Q520"/>
      <c r="R520"/>
      <c r="S520"/>
      <c r="T520"/>
      <c r="U520"/>
      <c r="V520"/>
      <c r="W520"/>
    </row>
    <row r="521" spans="1:23">
      <c r="A521" s="39"/>
      <c r="B521" s="47">
        <f>+'Ark1'!C3401</f>
        <v>2010</v>
      </c>
      <c r="C521" s="47">
        <f>+'Ark1'!M3401</f>
        <v>53</v>
      </c>
      <c r="D521" s="47">
        <f>+'Ark1'!Q3401</f>
        <v>110</v>
      </c>
      <c r="E521" s="64">
        <f>+'Ark1'!R3401</f>
        <v>145</v>
      </c>
      <c r="F521" s="64">
        <f>+'Ark1'!S3401</f>
        <v>145</v>
      </c>
      <c r="G521" s="99">
        <f>+'Ark1'!T3401</f>
        <v>1.7512077294685997</v>
      </c>
      <c r="H521" s="99">
        <f>+'Ark1'!U3401</f>
        <v>2.075308789437265</v>
      </c>
      <c r="I521" s="99">
        <f>+'Ark1'!Y3401</f>
        <v>158.2896551724138</v>
      </c>
      <c r="J521" s="99">
        <f>+'Ark1'!AA3401</f>
        <v>30.43135570798524</v>
      </c>
      <c r="K521" s="99">
        <f t="shared" si="16"/>
        <v>2.9865972674040342</v>
      </c>
      <c r="L521" s="64">
        <f t="shared" si="17"/>
        <v>1.3181818181818181</v>
      </c>
      <c r="M521" s="39"/>
      <c r="P521"/>
      <c r="Q521"/>
      <c r="R521"/>
      <c r="S521"/>
      <c r="T521"/>
      <c r="U521"/>
      <c r="V521"/>
      <c r="W521"/>
    </row>
    <row r="522" spans="1:23">
      <c r="A522" s="39"/>
      <c r="B522" s="47">
        <f>+'Ark1'!C3402</f>
        <v>2010</v>
      </c>
      <c r="C522" s="47">
        <f>+'Ark1'!M3402</f>
        <v>54</v>
      </c>
      <c r="D522" s="47">
        <f>+'Ark1'!Q3402</f>
        <v>205</v>
      </c>
      <c r="E522" s="64">
        <f>+'Ark1'!R3402</f>
        <v>339</v>
      </c>
      <c r="F522" s="64">
        <f>+'Ark1'!S3402</f>
        <v>339</v>
      </c>
      <c r="G522" s="99">
        <f>+'Ark1'!T3402</f>
        <v>4.0942028985507246</v>
      </c>
      <c r="H522" s="99">
        <f>+'Ark1'!U3402</f>
        <v>4.8025242236150634</v>
      </c>
      <c r="I522" s="99">
        <f>+'Ark1'!Y3402</f>
        <v>156.67787610619456</v>
      </c>
      <c r="J522" s="99">
        <f>+'Ark1'!AA3402</f>
        <v>27.728298488764839</v>
      </c>
      <c r="K522" s="99">
        <f t="shared" si="16"/>
        <v>2.9014421501147143</v>
      </c>
      <c r="L522" s="64">
        <f t="shared" si="17"/>
        <v>1.6536585365853658</v>
      </c>
      <c r="M522" s="39"/>
      <c r="P522"/>
      <c r="Q522"/>
      <c r="R522"/>
      <c r="S522"/>
      <c r="T522"/>
      <c r="U522"/>
      <c r="V522"/>
      <c r="W522"/>
    </row>
    <row r="523" spans="1:23">
      <c r="A523" s="39"/>
      <c r="B523" s="47">
        <f>+'Ark1'!C3403</f>
        <v>2010</v>
      </c>
      <c r="C523" s="47">
        <f>+'Ark1'!M3403</f>
        <v>55</v>
      </c>
      <c r="D523" s="47">
        <f>+'Ark1'!Q3403</f>
        <v>256</v>
      </c>
      <c r="E523" s="64">
        <f>+'Ark1'!R3403</f>
        <v>520</v>
      </c>
      <c r="F523" s="64">
        <f>+'Ark1'!S3403</f>
        <v>520</v>
      </c>
      <c r="G523" s="99">
        <f>+'Ark1'!T3403</f>
        <v>6.2801932367149762</v>
      </c>
      <c r="H523" s="99">
        <f>+'Ark1'!U3403</f>
        <v>6.9823579764798973</v>
      </c>
      <c r="I523" s="99">
        <f>+'Ark1'!Y3403</f>
        <v>148.50346153846149</v>
      </c>
      <c r="J523" s="99">
        <f>+'Ark1'!AA3403</f>
        <v>29.187439137450227</v>
      </c>
      <c r="K523" s="99">
        <f t="shared" si="16"/>
        <v>2.7000629370629361</v>
      </c>
      <c r="L523" s="64">
        <f t="shared" si="17"/>
        <v>2.03125</v>
      </c>
      <c r="M523" s="39"/>
      <c r="P523"/>
      <c r="Q523"/>
      <c r="R523"/>
      <c r="S523"/>
      <c r="T523"/>
      <c r="U523"/>
      <c r="V523"/>
      <c r="W523"/>
    </row>
    <row r="524" spans="1:23">
      <c r="A524" s="39"/>
      <c r="B524" s="47">
        <f>+'Ark1'!C3404</f>
        <v>2010</v>
      </c>
      <c r="C524" s="47">
        <f>+'Ark1'!M3404</f>
        <v>56</v>
      </c>
      <c r="D524" s="47">
        <f>+'Ark1'!Q3404</f>
        <v>222</v>
      </c>
      <c r="E524" s="64">
        <f>+'Ark1'!R3404</f>
        <v>486</v>
      </c>
      <c r="F524" s="64">
        <f>+'Ark1'!S3404</f>
        <v>486</v>
      </c>
      <c r="G524" s="99">
        <f>+'Ark1'!T3404</f>
        <v>5.8695652173913047</v>
      </c>
      <c r="H524" s="99">
        <f>+'Ark1'!U3404</f>
        <v>6.3961682378112945</v>
      </c>
      <c r="I524" s="99">
        <f>+'Ark1'!Y3404</f>
        <v>145.55308641975307</v>
      </c>
      <c r="J524" s="99">
        <f>+'Ark1'!AA3404</f>
        <v>24.238309743014057</v>
      </c>
      <c r="K524" s="99">
        <f t="shared" si="16"/>
        <v>2.5991622574955904</v>
      </c>
      <c r="L524" s="64">
        <f t="shared" si="17"/>
        <v>2.189189189189189</v>
      </c>
      <c r="M524" s="39"/>
      <c r="P524"/>
      <c r="Q524"/>
      <c r="R524"/>
      <c r="S524"/>
      <c r="T524"/>
      <c r="U524"/>
      <c r="V524"/>
      <c r="W524"/>
    </row>
    <row r="525" spans="1:23">
      <c r="A525" s="39"/>
      <c r="B525" s="47">
        <f>+'Ark1'!C3405</f>
        <v>2010</v>
      </c>
      <c r="C525" s="47">
        <f>+'Ark1'!M3405</f>
        <v>57</v>
      </c>
      <c r="D525" s="47">
        <f>+'Ark1'!Q3405</f>
        <v>319</v>
      </c>
      <c r="E525" s="64">
        <f>+'Ark1'!R3405</f>
        <v>869</v>
      </c>
      <c r="F525" s="64">
        <f>+'Ark1'!S3405</f>
        <v>869</v>
      </c>
      <c r="G525" s="99">
        <f>+'Ark1'!T3405</f>
        <v>10.495169082125601</v>
      </c>
      <c r="H525" s="99">
        <f>+'Ark1'!U3405</f>
        <v>11.178366153659482</v>
      </c>
      <c r="I525" s="99">
        <f>+'Ark1'!Y3405</f>
        <v>142.2644418872267</v>
      </c>
      <c r="J525" s="99">
        <f>+'Ark1'!AA3405</f>
        <v>24.603939622379151</v>
      </c>
      <c r="K525" s="99">
        <f t="shared" si="16"/>
        <v>2.4958674015302931</v>
      </c>
      <c r="L525" s="64">
        <f t="shared" si="17"/>
        <v>2.7241379310344827</v>
      </c>
      <c r="M525" s="39"/>
      <c r="P525"/>
      <c r="Q525"/>
      <c r="R525"/>
      <c r="S525"/>
      <c r="T525"/>
      <c r="U525"/>
      <c r="V525"/>
      <c r="W525"/>
    </row>
    <row r="526" spans="1:23">
      <c r="A526" s="39"/>
      <c r="B526" s="47">
        <f>+'Ark1'!C3406</f>
        <v>2010</v>
      </c>
      <c r="C526" s="47">
        <f>+'Ark1'!M3406</f>
        <v>58</v>
      </c>
      <c r="D526" s="47">
        <f>+'Ark1'!Q3406</f>
        <v>334</v>
      </c>
      <c r="E526" s="64">
        <f>+'Ark1'!R3406</f>
        <v>1061</v>
      </c>
      <c r="F526" s="64">
        <f>+'Ark1'!S3406</f>
        <v>1061</v>
      </c>
      <c r="G526" s="99">
        <f>+'Ark1'!T3406</f>
        <v>12.814009661835748</v>
      </c>
      <c r="H526" s="99">
        <f>+'Ark1'!U3406</f>
        <v>12.823558335373029</v>
      </c>
      <c r="I526" s="99">
        <f>+'Ark1'!Y3406</f>
        <v>133.66908576814311</v>
      </c>
      <c r="J526" s="99">
        <f>+'Ark1'!AA3406</f>
        <v>24.052448699033356</v>
      </c>
      <c r="K526" s="99">
        <f t="shared" si="16"/>
        <v>2.3046394097955707</v>
      </c>
      <c r="L526" s="64">
        <f t="shared" si="17"/>
        <v>3.1766467065868262</v>
      </c>
      <c r="M526" s="39"/>
      <c r="P526"/>
      <c r="Q526"/>
      <c r="R526"/>
      <c r="S526"/>
      <c r="T526"/>
      <c r="U526"/>
      <c r="V526"/>
      <c r="W526"/>
    </row>
    <row r="527" spans="1:23">
      <c r="A527" s="39"/>
      <c r="B527" s="47">
        <f>+'Ark1'!C3407</f>
        <v>2010</v>
      </c>
      <c r="C527" s="47">
        <f>+'Ark1'!M3407</f>
        <v>59</v>
      </c>
      <c r="D527" s="47">
        <f>+'Ark1'!Q3407</f>
        <v>278</v>
      </c>
      <c r="E527" s="64">
        <f>+'Ark1'!R3407</f>
        <v>810</v>
      </c>
      <c r="F527" s="64">
        <f>+'Ark1'!S3407</f>
        <v>809</v>
      </c>
      <c r="G527" s="99">
        <f>+'Ark1'!T3407</f>
        <v>9.7826086956521738</v>
      </c>
      <c r="H527" s="99">
        <f>+'Ark1'!U3407</f>
        <v>9.5548475305389768</v>
      </c>
      <c r="I527" s="99">
        <f>+'Ark1'!Y3407</f>
        <v>130.45975308641977</v>
      </c>
      <c r="J527" s="99">
        <f>+'Ark1'!AA3407</f>
        <v>23.287139821138535</v>
      </c>
      <c r="K527" s="99">
        <f t="shared" si="16"/>
        <v>2.2111822557020298</v>
      </c>
      <c r="L527" s="64">
        <f t="shared" si="17"/>
        <v>2.9136690647482015</v>
      </c>
      <c r="M527" s="39"/>
      <c r="P527"/>
      <c r="Q527"/>
      <c r="R527"/>
      <c r="S527"/>
      <c r="T527"/>
      <c r="U527"/>
      <c r="V527"/>
      <c r="W527"/>
    </row>
    <row r="528" spans="1:23">
      <c r="A528" s="39"/>
      <c r="B528" s="47">
        <f>+'Ark1'!C3408</f>
        <v>2010</v>
      </c>
      <c r="C528" s="47">
        <f>+'Ark1'!M3408</f>
        <v>60</v>
      </c>
      <c r="D528" s="47">
        <f>+'Ark1'!Q3408</f>
        <v>368</v>
      </c>
      <c r="E528" s="64">
        <f>+'Ark1'!R3408</f>
        <v>1066</v>
      </c>
      <c r="F528" s="64">
        <f>+'Ark1'!S3408</f>
        <v>1066</v>
      </c>
      <c r="G528" s="99">
        <f>+'Ark1'!T3408</f>
        <v>12.874396135265702</v>
      </c>
      <c r="H528" s="99">
        <f>+'Ark1'!U3408</f>
        <v>12.260199525134759</v>
      </c>
      <c r="I528" s="99">
        <f>+'Ark1'!Y3408</f>
        <v>127.19737335834883</v>
      </c>
      <c r="J528" s="99">
        <f>+'Ark1'!AA3408</f>
        <v>24.219546024050633</v>
      </c>
      <c r="K528" s="99">
        <f t="shared" si="16"/>
        <v>2.1199562226391473</v>
      </c>
      <c r="L528" s="64">
        <f t="shared" si="17"/>
        <v>2.8967391304347827</v>
      </c>
      <c r="M528" s="39"/>
      <c r="P528"/>
      <c r="Q528"/>
      <c r="R528"/>
      <c r="S528"/>
      <c r="T528"/>
      <c r="U528"/>
      <c r="V528"/>
      <c r="W528"/>
    </row>
    <row r="529" spans="1:23">
      <c r="A529" s="39"/>
      <c r="B529" s="47">
        <f>+'Ark1'!C3409</f>
        <v>2010</v>
      </c>
      <c r="C529" s="47">
        <f>+'Ark1'!M3409</f>
        <v>61</v>
      </c>
      <c r="D529" s="47">
        <f>+'Ark1'!Q3409</f>
        <v>286</v>
      </c>
      <c r="E529" s="64">
        <f>+'Ark1'!R3409</f>
        <v>716</v>
      </c>
      <c r="F529" s="64">
        <f>+'Ark1'!S3409</f>
        <v>716</v>
      </c>
      <c r="G529" s="99">
        <f>+'Ark1'!T3409</f>
        <v>8.6473429951690814</v>
      </c>
      <c r="H529" s="99">
        <f>+'Ark1'!U3409</f>
        <v>7.9437706331690112</v>
      </c>
      <c r="I529" s="99">
        <f>+'Ark1'!Y3409</f>
        <v>122.70195530726258</v>
      </c>
      <c r="J529" s="99">
        <f>+'Ark1'!AA3409</f>
        <v>23.246792812451329</v>
      </c>
      <c r="K529" s="99">
        <f t="shared" si="16"/>
        <v>2.0115074640534849</v>
      </c>
      <c r="L529" s="64">
        <f t="shared" si="17"/>
        <v>2.5034965034965033</v>
      </c>
      <c r="M529" s="39"/>
      <c r="P529"/>
      <c r="Q529"/>
      <c r="R529"/>
      <c r="S529"/>
      <c r="T529"/>
      <c r="U529"/>
      <c r="V529"/>
      <c r="W529"/>
    </row>
    <row r="530" spans="1:23">
      <c r="A530" s="39"/>
      <c r="B530" s="47">
        <f>+'Ark1'!C3410</f>
        <v>2010</v>
      </c>
      <c r="C530" s="47">
        <f>+'Ark1'!M3410</f>
        <v>62</v>
      </c>
      <c r="D530" s="47">
        <f>+'Ark1'!Q3410</f>
        <v>266</v>
      </c>
      <c r="E530" s="64">
        <f>+'Ark1'!R3410</f>
        <v>642</v>
      </c>
      <c r="F530" s="64">
        <f>+'Ark1'!S3410</f>
        <v>642</v>
      </c>
      <c r="G530" s="99">
        <f>+'Ark1'!T3410</f>
        <v>7.7536231884057987</v>
      </c>
      <c r="H530" s="99">
        <f>+'Ark1'!U3410</f>
        <v>6.8881137123098739</v>
      </c>
      <c r="I530" s="99">
        <f>+'Ark1'!Y3410</f>
        <v>118.65965732087228</v>
      </c>
      <c r="J530" s="99">
        <f>+'Ark1'!AA3410</f>
        <v>24.74318072532169</v>
      </c>
      <c r="K530" s="99">
        <f t="shared" si="16"/>
        <v>1.9138654406592304</v>
      </c>
      <c r="L530" s="64">
        <f t="shared" si="17"/>
        <v>2.4135338345864663</v>
      </c>
      <c r="M530" s="39"/>
      <c r="P530"/>
      <c r="Q530"/>
      <c r="R530"/>
      <c r="S530"/>
      <c r="T530"/>
      <c r="U530"/>
      <c r="V530"/>
      <c r="W530"/>
    </row>
    <row r="531" spans="1:23">
      <c r="A531" s="39"/>
      <c r="B531" s="47">
        <f>+'Ark1'!C3411</f>
        <v>2010</v>
      </c>
      <c r="C531" s="47">
        <f>+'Ark1'!M3411</f>
        <v>63</v>
      </c>
      <c r="D531" s="47">
        <f>+'Ark1'!Q3411</f>
        <v>240</v>
      </c>
      <c r="E531" s="64">
        <f>+'Ark1'!R3411</f>
        <v>543</v>
      </c>
      <c r="F531" s="64">
        <f>+'Ark1'!S3411</f>
        <v>543</v>
      </c>
      <c r="G531" s="99">
        <f>+'Ark1'!T3411</f>
        <v>6.5579710144927512</v>
      </c>
      <c r="H531" s="99">
        <f>+'Ark1'!U3411</f>
        <v>5.6937170822091581</v>
      </c>
      <c r="I531" s="99">
        <f>+'Ark1'!Y3411</f>
        <v>115.96685082872928</v>
      </c>
      <c r="J531" s="99">
        <f>+'Ark1'!AA3411</f>
        <v>22.644627595951619</v>
      </c>
      <c r="K531" s="99">
        <f t="shared" si="16"/>
        <v>1.8407436639480839</v>
      </c>
      <c r="L531" s="64">
        <f t="shared" si="17"/>
        <v>2.2625000000000002</v>
      </c>
      <c r="M531" s="39"/>
      <c r="P531"/>
      <c r="Q531"/>
      <c r="R531"/>
      <c r="S531"/>
      <c r="T531"/>
      <c r="U531"/>
      <c r="V531"/>
      <c r="W531"/>
    </row>
    <row r="532" spans="1:23">
      <c r="A532" s="39"/>
      <c r="B532" s="47">
        <f>+'Ark1'!C3412</f>
        <v>2010</v>
      </c>
      <c r="C532" s="47">
        <f>+'Ark1'!M3412</f>
        <v>64</v>
      </c>
      <c r="D532" s="47">
        <f>+'Ark1'!Q3412</f>
        <v>159</v>
      </c>
      <c r="E532" s="64">
        <f>+'Ark1'!R3412</f>
        <v>354</v>
      </c>
      <c r="F532" s="64">
        <f>+'Ark1'!S3412</f>
        <v>354</v>
      </c>
      <c r="G532" s="99">
        <f>+'Ark1'!T3412</f>
        <v>4.27536231884058</v>
      </c>
      <c r="H532" s="99">
        <f>+'Ark1'!U3412</f>
        <v>3.6940894297864872</v>
      </c>
      <c r="I532" s="99">
        <f>+'Ark1'!Y3412</f>
        <v>115.40960451977402</v>
      </c>
      <c r="J532" s="99">
        <f>+'Ark1'!AA3412</f>
        <v>22.741424617400604</v>
      </c>
      <c r="K532" s="99">
        <f t="shared" si="16"/>
        <v>1.8032750706214691</v>
      </c>
      <c r="L532" s="64">
        <f t="shared" si="17"/>
        <v>2.2264150943396226</v>
      </c>
      <c r="M532" s="39"/>
      <c r="P532"/>
      <c r="Q532"/>
      <c r="R532"/>
      <c r="S532"/>
      <c r="T532"/>
      <c r="U532"/>
      <c r="V532"/>
      <c r="W532"/>
    </row>
    <row r="533" spans="1:23">
      <c r="A533" s="39"/>
      <c r="B533" s="47">
        <f>+'Ark1'!C3413</f>
        <v>2010</v>
      </c>
      <c r="C533" s="47">
        <f>+'Ark1'!M3413</f>
        <v>65</v>
      </c>
      <c r="D533" s="47">
        <f>+'Ark1'!Q3413</f>
        <v>72</v>
      </c>
      <c r="E533" s="64">
        <f>+'Ark1'!R3413</f>
        <v>118</v>
      </c>
      <c r="F533" s="64">
        <f>+'Ark1'!S3413</f>
        <v>118</v>
      </c>
      <c r="G533" s="99">
        <f>+'Ark1'!T3413</f>
        <v>1.4251207729468596</v>
      </c>
      <c r="H533" s="99">
        <f>+'Ark1'!U3413</f>
        <v>1.3364547356725529</v>
      </c>
      <c r="I533" s="99">
        <f>+'Ark1'!Y3413</f>
        <v>125.25932203389836</v>
      </c>
      <c r="J533" s="99">
        <f>+'Ark1'!AA3413</f>
        <v>22.064413549946838</v>
      </c>
      <c r="K533" s="99">
        <f t="shared" si="16"/>
        <v>1.9270664928292054</v>
      </c>
      <c r="L533" s="64">
        <f t="shared" si="17"/>
        <v>1.6388888888888888</v>
      </c>
      <c r="M533" s="39"/>
      <c r="P533"/>
      <c r="Q533"/>
      <c r="R533"/>
      <c r="S533"/>
      <c r="T533"/>
      <c r="U533"/>
      <c r="V533"/>
      <c r="W533"/>
    </row>
    <row r="534" spans="1:23">
      <c r="A534" s="39"/>
      <c r="B534" s="47">
        <f>+'Ark1'!C3414</f>
        <v>2010</v>
      </c>
      <c r="C534" s="47">
        <f>+'Ark1'!M3414</f>
        <v>66</v>
      </c>
      <c r="D534" s="47">
        <f>+'Ark1'!Q3414</f>
        <v>0</v>
      </c>
      <c r="E534" s="64">
        <f>+'Ark1'!R3414</f>
        <v>0</v>
      </c>
      <c r="F534" s="64">
        <f>+'Ark1'!S3414</f>
        <v>0</v>
      </c>
      <c r="G534" s="99">
        <f>+'Ark1'!T3414</f>
        <v>0</v>
      </c>
      <c r="H534" s="99">
        <f>+'Ark1'!U3414</f>
        <v>0</v>
      </c>
      <c r="I534" s="99">
        <f>+'Ark1'!Y3414</f>
        <v>0</v>
      </c>
      <c r="J534" s="99">
        <f>+'Ark1'!AA3414</f>
        <v>0</v>
      </c>
      <c r="K534" s="99">
        <f t="shared" si="16"/>
        <v>0</v>
      </c>
      <c r="L534" s="64" t="e">
        <f t="shared" si="17"/>
        <v>#DIV/0!</v>
      </c>
      <c r="M534" s="39"/>
      <c r="P534"/>
      <c r="Q534"/>
      <c r="R534"/>
      <c r="S534"/>
      <c r="T534"/>
      <c r="U534"/>
      <c r="V534"/>
      <c r="W534"/>
    </row>
    <row r="535" spans="1:23">
      <c r="A535" s="39"/>
      <c r="B535" s="47">
        <f>+'Ark1'!C3415</f>
        <v>2010</v>
      </c>
      <c r="C535" s="47">
        <f>+'Ark1'!M3415</f>
        <v>67</v>
      </c>
      <c r="D535" s="47">
        <f>+'Ark1'!Q3415</f>
        <v>0</v>
      </c>
      <c r="E535" s="64">
        <f>+'Ark1'!R3415</f>
        <v>0</v>
      </c>
      <c r="F535" s="64">
        <f>+'Ark1'!S3415</f>
        <v>0</v>
      </c>
      <c r="G535" s="99">
        <f>+'Ark1'!T3415</f>
        <v>0</v>
      </c>
      <c r="H535" s="99">
        <f>+'Ark1'!U3415</f>
        <v>0</v>
      </c>
      <c r="I535" s="99">
        <f>+'Ark1'!Y3415</f>
        <v>0</v>
      </c>
      <c r="J535" s="99">
        <f>+'Ark1'!AA3415</f>
        <v>0</v>
      </c>
      <c r="K535" s="99">
        <f t="shared" si="16"/>
        <v>0</v>
      </c>
      <c r="L535" s="64" t="e">
        <f t="shared" si="17"/>
        <v>#DIV/0!</v>
      </c>
      <c r="M535" s="39"/>
      <c r="P535"/>
      <c r="Q535"/>
      <c r="R535"/>
      <c r="S535"/>
      <c r="T535"/>
      <c r="U535"/>
      <c r="V535"/>
      <c r="W535"/>
    </row>
    <row r="536" spans="1:23">
      <c r="A536" s="39"/>
      <c r="B536" s="47">
        <f>+'Ark1'!C3416</f>
        <v>2010</v>
      </c>
      <c r="C536" s="47">
        <f>+'Ark1'!M3416</f>
        <v>68</v>
      </c>
      <c r="D536" s="47">
        <f>+'Ark1'!Q3416</f>
        <v>0</v>
      </c>
      <c r="E536" s="64">
        <f>+'Ark1'!R3416</f>
        <v>0</v>
      </c>
      <c r="F536" s="64">
        <f>+'Ark1'!S3416</f>
        <v>0</v>
      </c>
      <c r="G536" s="99">
        <f>+'Ark1'!T3416</f>
        <v>0</v>
      </c>
      <c r="H536" s="99">
        <f>+'Ark1'!U3416</f>
        <v>0</v>
      </c>
      <c r="I536" s="99">
        <f>+'Ark1'!Y3416</f>
        <v>0</v>
      </c>
      <c r="J536" s="99">
        <f>+'Ark1'!AA3416</f>
        <v>0</v>
      </c>
      <c r="K536" s="99">
        <f t="shared" si="16"/>
        <v>0</v>
      </c>
      <c r="L536" s="64" t="e">
        <f t="shared" si="17"/>
        <v>#DIV/0!</v>
      </c>
      <c r="M536" s="39"/>
      <c r="P536"/>
      <c r="Q536"/>
      <c r="R536"/>
      <c r="S536"/>
      <c r="T536"/>
      <c r="U536"/>
      <c r="V536"/>
      <c r="W536"/>
    </row>
    <row r="537" spans="1:23">
      <c r="A537" s="39"/>
      <c r="B537">
        <f>+'Ark1'!C3417</f>
        <v>2009</v>
      </c>
      <c r="C537">
        <f>+'Ark1'!M3417</f>
        <v>0</v>
      </c>
      <c r="D537">
        <f>+'Ark1'!Q3417</f>
        <v>29</v>
      </c>
      <c r="E537" s="9">
        <f>+'Ark1'!R3417</f>
        <v>55</v>
      </c>
      <c r="F537" s="9">
        <f>+'Ark1'!S3417</f>
        <v>0</v>
      </c>
      <c r="G537" s="94">
        <f>+'Ark1'!T3417</f>
        <v>0.7689081504263946</v>
      </c>
      <c r="H537" s="94">
        <f>+'Ark1'!U3417</f>
        <v>0</v>
      </c>
      <c r="I537" s="94">
        <f>+'Ark1'!Y3417</f>
        <v>0</v>
      </c>
      <c r="J537" s="94">
        <f>+'Ark1'!AA3417</f>
        <v>0</v>
      </c>
      <c r="K537" s="94" t="e">
        <f t="shared" si="16"/>
        <v>#DIV/0!</v>
      </c>
      <c r="L537" s="9">
        <f t="shared" si="17"/>
        <v>1.896551724137931</v>
      </c>
      <c r="M537" s="39"/>
      <c r="P537"/>
      <c r="Q537"/>
      <c r="R537"/>
      <c r="S537"/>
      <c r="T537"/>
      <c r="U537"/>
      <c r="V537"/>
      <c r="W537"/>
    </row>
    <row r="538" spans="1:23">
      <c r="A538" s="39"/>
      <c r="B538">
        <f>+'Ark1'!C3418</f>
        <v>2009</v>
      </c>
      <c r="C538">
        <f>+'Ark1'!M3418</f>
        <v>35</v>
      </c>
      <c r="D538">
        <f>+'Ark1'!Q3418</f>
        <v>5</v>
      </c>
      <c r="E538" s="9">
        <f>+'Ark1'!R3418</f>
        <v>4</v>
      </c>
      <c r="F538" s="9">
        <f>+'Ark1'!S3418</f>
        <v>3</v>
      </c>
      <c r="G538" s="94">
        <f>+'Ark1'!T3418</f>
        <v>5.592059275828324E-2</v>
      </c>
      <c r="H538" s="94">
        <f>+'Ark1'!U3418</f>
        <v>7.0580750035630482E-2</v>
      </c>
      <c r="I538" s="94">
        <f>+'Ark1'!Y3418</f>
        <v>171.22500000000005</v>
      </c>
      <c r="J538" s="94">
        <f>+'Ark1'!AA3418</f>
        <v>8.7097646351653122</v>
      </c>
      <c r="K538" s="94">
        <f t="shared" si="16"/>
        <v>4.8921428571428587</v>
      </c>
      <c r="L538" s="9">
        <f t="shared" si="17"/>
        <v>0.8</v>
      </c>
      <c r="M538" s="39"/>
      <c r="P538"/>
      <c r="Q538"/>
      <c r="R538"/>
      <c r="S538"/>
      <c r="T538"/>
      <c r="U538"/>
      <c r="V538"/>
      <c r="W538"/>
    </row>
    <row r="539" spans="1:23">
      <c r="A539" s="39"/>
      <c r="B539">
        <f>+'Ark1'!C3419</f>
        <v>2009</v>
      </c>
      <c r="C539">
        <f>+'Ark1'!M3419</f>
        <v>36</v>
      </c>
      <c r="D539">
        <f>+'Ark1'!Q3419</f>
        <v>0</v>
      </c>
      <c r="E539" s="9">
        <f>+'Ark1'!R3419</f>
        <v>0</v>
      </c>
      <c r="F539" s="9">
        <f>+'Ark1'!S3419</f>
        <v>0</v>
      </c>
      <c r="G539" s="94">
        <f>+'Ark1'!T3419</f>
        <v>0</v>
      </c>
      <c r="H539" s="94">
        <f>+'Ark1'!U3419</f>
        <v>0</v>
      </c>
      <c r="I539" s="94">
        <f>+'Ark1'!Y3419</f>
        <v>0</v>
      </c>
      <c r="J539" s="94">
        <f>+'Ark1'!AA3419</f>
        <v>0</v>
      </c>
      <c r="K539" s="94">
        <f t="shared" si="16"/>
        <v>0</v>
      </c>
      <c r="L539" s="9" t="e">
        <f t="shared" si="17"/>
        <v>#DIV/0!</v>
      </c>
      <c r="M539" s="39"/>
      <c r="P539"/>
      <c r="Q539"/>
      <c r="R539"/>
      <c r="S539"/>
      <c r="T539"/>
      <c r="U539"/>
      <c r="V539"/>
      <c r="W539"/>
    </row>
    <row r="540" spans="1:23">
      <c r="A540" s="39"/>
      <c r="B540">
        <f>+'Ark1'!C3420</f>
        <v>2009</v>
      </c>
      <c r="C540">
        <f>+'Ark1'!M3420</f>
        <v>37</v>
      </c>
      <c r="D540">
        <f>+'Ark1'!Q3420</f>
        <v>2</v>
      </c>
      <c r="E540" s="9">
        <f>+'Ark1'!R3420</f>
        <v>2</v>
      </c>
      <c r="F540" s="9">
        <f>+'Ark1'!S3420</f>
        <v>2</v>
      </c>
      <c r="G540" s="94">
        <f>+'Ark1'!T3420</f>
        <v>2.796029637914162E-2</v>
      </c>
      <c r="H540" s="94">
        <f>+'Ark1'!U3420</f>
        <v>1.5952547971259449E-2</v>
      </c>
      <c r="I540" s="94">
        <f>+'Ark1'!Y3420</f>
        <v>77.400000000000006</v>
      </c>
      <c r="J540" s="94">
        <f>+'Ark1'!AA3420</f>
        <v>13.699999999999951</v>
      </c>
      <c r="K540" s="94">
        <f t="shared" si="16"/>
        <v>2.0918918918918918</v>
      </c>
      <c r="L540" s="9">
        <f t="shared" si="17"/>
        <v>1</v>
      </c>
      <c r="M540" s="39"/>
      <c r="P540"/>
      <c r="Q540"/>
      <c r="R540"/>
      <c r="S540"/>
      <c r="T540"/>
      <c r="U540"/>
      <c r="V540"/>
      <c r="W540"/>
    </row>
    <row r="541" spans="1:23">
      <c r="A541" s="39"/>
      <c r="B541">
        <f>+'Ark1'!C3421</f>
        <v>2009</v>
      </c>
      <c r="C541">
        <f>+'Ark1'!M3421</f>
        <v>38</v>
      </c>
      <c r="D541">
        <f>+'Ark1'!Q3421</f>
        <v>4</v>
      </c>
      <c r="E541" s="9">
        <f>+'Ark1'!R3421</f>
        <v>6</v>
      </c>
      <c r="F541" s="9">
        <f>+'Ark1'!S3421</f>
        <v>6</v>
      </c>
      <c r="G541" s="94">
        <f>+'Ark1'!T3421</f>
        <v>8.3880889137424863E-2</v>
      </c>
      <c r="H541" s="94">
        <f>+'Ark1'!U3421</f>
        <v>0.14000731055396043</v>
      </c>
      <c r="I541" s="94">
        <f>+'Ark1'!Y3421</f>
        <v>226.43333333333339</v>
      </c>
      <c r="J541" s="94">
        <f>+'Ark1'!AA3421</f>
        <v>22.306476388907065</v>
      </c>
      <c r="K541" s="94">
        <f t="shared" si="16"/>
        <v>5.9587719298245627</v>
      </c>
      <c r="L541" s="9">
        <f t="shared" si="17"/>
        <v>1.5</v>
      </c>
      <c r="M541" s="39"/>
      <c r="P541"/>
      <c r="Q541"/>
      <c r="R541"/>
      <c r="S541"/>
      <c r="T541"/>
      <c r="U541"/>
      <c r="V541"/>
      <c r="W541"/>
    </row>
    <row r="542" spans="1:23">
      <c r="A542" s="39"/>
      <c r="B542">
        <f>+'Ark1'!C3422</f>
        <v>2009</v>
      </c>
      <c r="C542">
        <f>+'Ark1'!M3422</f>
        <v>39</v>
      </c>
      <c r="D542">
        <f>+'Ark1'!Q3422</f>
        <v>3</v>
      </c>
      <c r="E542" s="9">
        <f>+'Ark1'!R3422</f>
        <v>3</v>
      </c>
      <c r="F542" s="9">
        <f>+'Ark1'!S3422</f>
        <v>3</v>
      </c>
      <c r="G542" s="94">
        <f>+'Ark1'!T3422</f>
        <v>4.1940444568712432E-2</v>
      </c>
      <c r="H542" s="94">
        <f>+'Ark1'!U3422</f>
        <v>6.2996076064799081E-2</v>
      </c>
      <c r="I542" s="94">
        <f>+'Ark1'!Y3422</f>
        <v>203.76666666666665</v>
      </c>
      <c r="J542" s="94">
        <f>+'Ark1'!AA3422</f>
        <v>37.084078644195699</v>
      </c>
      <c r="K542" s="94">
        <f t="shared" si="16"/>
        <v>5.224786324786324</v>
      </c>
      <c r="L542" s="9">
        <f t="shared" si="17"/>
        <v>1</v>
      </c>
      <c r="M542" s="39"/>
      <c r="P542"/>
      <c r="Q542"/>
      <c r="R542"/>
      <c r="S542"/>
      <c r="T542"/>
      <c r="U542"/>
      <c r="V542"/>
      <c r="W542"/>
    </row>
    <row r="543" spans="1:23">
      <c r="A543" s="39"/>
      <c r="B543">
        <f>+'Ark1'!C3423</f>
        <v>2009</v>
      </c>
      <c r="C543">
        <f>+'Ark1'!M3423</f>
        <v>40</v>
      </c>
      <c r="D543">
        <f>+'Ark1'!Q3423</f>
        <v>8</v>
      </c>
      <c r="E543" s="9">
        <f>+'Ark1'!R3423</f>
        <v>10</v>
      </c>
      <c r="F543" s="9">
        <f>+'Ark1'!S3423</f>
        <v>10</v>
      </c>
      <c r="G543" s="94">
        <f>+'Ark1'!T3423</f>
        <v>0.1398014818957081</v>
      </c>
      <c r="H543" s="94">
        <f>+'Ark1'!U3423</f>
        <v>0.21091782902310527</v>
      </c>
      <c r="I543" s="94">
        <f>+'Ark1'!Y3423</f>
        <v>204.67000000000004</v>
      </c>
      <c r="J543" s="94">
        <f>+'Ark1'!AA3423</f>
        <v>28.298517629020861</v>
      </c>
      <c r="K543" s="94">
        <f t="shared" si="16"/>
        <v>5.1167500000000015</v>
      </c>
      <c r="L543" s="9">
        <f t="shared" si="17"/>
        <v>1.25</v>
      </c>
      <c r="M543" s="39"/>
      <c r="P543"/>
      <c r="Q543"/>
      <c r="R543"/>
      <c r="S543"/>
      <c r="T543"/>
      <c r="U543"/>
      <c r="V543"/>
      <c r="W543"/>
    </row>
    <row r="544" spans="1:23">
      <c r="A544" s="39"/>
      <c r="B544">
        <f>+'Ark1'!C3424</f>
        <v>2009</v>
      </c>
      <c r="C544">
        <f>+'Ark1'!M3424</f>
        <v>41</v>
      </c>
      <c r="D544">
        <f>+'Ark1'!Q3424</f>
        <v>6</v>
      </c>
      <c r="E544" s="9">
        <f>+'Ark1'!R3424</f>
        <v>7</v>
      </c>
      <c r="F544" s="9">
        <f>+'Ark1'!S3424</f>
        <v>7</v>
      </c>
      <c r="G544" s="94">
        <f>+'Ark1'!T3424</f>
        <v>9.7861037326995651E-2</v>
      </c>
      <c r="H544" s="94">
        <f>+'Ark1'!U3424</f>
        <v>0.15989646920029818</v>
      </c>
      <c r="I544" s="94">
        <f>+'Ark1'!Y3424</f>
        <v>221.65714285714265</v>
      </c>
      <c r="J544" s="94">
        <f>+'Ark1'!AA3424</f>
        <v>25.173333801741457</v>
      </c>
      <c r="K544" s="94">
        <f t="shared" si="16"/>
        <v>5.4062717770034787</v>
      </c>
      <c r="L544" s="9">
        <f t="shared" si="17"/>
        <v>1.1666666666666667</v>
      </c>
      <c r="M544" s="39"/>
      <c r="P544"/>
      <c r="Q544"/>
      <c r="R544"/>
      <c r="S544"/>
      <c r="T544"/>
      <c r="U544"/>
      <c r="V544"/>
      <c r="W544"/>
    </row>
    <row r="545" spans="1:23">
      <c r="A545" s="39"/>
      <c r="B545">
        <f>+'Ark1'!C3425</f>
        <v>2009</v>
      </c>
      <c r="C545">
        <f>+'Ark1'!M3425</f>
        <v>42</v>
      </c>
      <c r="D545">
        <f>+'Ark1'!Q3425</f>
        <v>11</v>
      </c>
      <c r="E545" s="9">
        <f>+'Ark1'!R3425</f>
        <v>11</v>
      </c>
      <c r="F545" s="9">
        <f>+'Ark1'!S3425</f>
        <v>11</v>
      </c>
      <c r="G545" s="94">
        <f>+'Ark1'!T3425</f>
        <v>0.15378163008527893</v>
      </c>
      <c r="H545" s="94">
        <f>+'Ark1'!U3425</f>
        <v>0.23284742985181345</v>
      </c>
      <c r="I545" s="94">
        <f>+'Ark1'!Y3425</f>
        <v>205.40909090909088</v>
      </c>
      <c r="J545" s="94">
        <f>+'Ark1'!AA3425</f>
        <v>19.139509566503609</v>
      </c>
      <c r="K545" s="94">
        <f t="shared" si="16"/>
        <v>4.8906926406926399</v>
      </c>
      <c r="L545" s="9">
        <f t="shared" si="17"/>
        <v>1</v>
      </c>
      <c r="M545" s="39"/>
      <c r="P545"/>
      <c r="Q545"/>
      <c r="R545"/>
      <c r="S545"/>
      <c r="T545"/>
      <c r="U545"/>
      <c r="V545"/>
      <c r="W545"/>
    </row>
    <row r="546" spans="1:23">
      <c r="A546" s="39"/>
      <c r="B546">
        <f>+'Ark1'!C3426</f>
        <v>2009</v>
      </c>
      <c r="C546">
        <f>+'Ark1'!M3426</f>
        <v>43</v>
      </c>
      <c r="D546">
        <f>+'Ark1'!Q3426</f>
        <v>18</v>
      </c>
      <c r="E546" s="9">
        <f>+'Ark1'!R3426</f>
        <v>20</v>
      </c>
      <c r="F546" s="9">
        <f>+'Ark1'!S3426</f>
        <v>20</v>
      </c>
      <c r="G546" s="94">
        <f>+'Ark1'!T3426</f>
        <v>0.27960296379141619</v>
      </c>
      <c r="H546" s="94">
        <f>+'Ark1'!U3426</f>
        <v>0.35747928719316474</v>
      </c>
      <c r="I546" s="94">
        <f>+'Ark1'!Y3426</f>
        <v>173.44499999999999</v>
      </c>
      <c r="J546" s="94">
        <f>+'Ark1'!AA3426</f>
        <v>48.34471506793686</v>
      </c>
      <c r="K546" s="94">
        <f t="shared" si="16"/>
        <v>4.0336046511627908</v>
      </c>
      <c r="L546" s="9">
        <f t="shared" si="17"/>
        <v>1.1111111111111112</v>
      </c>
      <c r="M546" s="39"/>
      <c r="P546"/>
      <c r="Q546"/>
      <c r="R546"/>
      <c r="S546"/>
      <c r="T546"/>
      <c r="U546"/>
      <c r="V546"/>
      <c r="W546"/>
    </row>
    <row r="547" spans="1:23">
      <c r="A547" s="39"/>
      <c r="B547">
        <f>+'Ark1'!C3427</f>
        <v>2009</v>
      </c>
      <c r="C547">
        <f>+'Ark1'!M3427</f>
        <v>44</v>
      </c>
      <c r="D547">
        <f>+'Ark1'!Q3427</f>
        <v>12</v>
      </c>
      <c r="E547" s="9">
        <f>+'Ark1'!R3427</f>
        <v>15</v>
      </c>
      <c r="F547" s="9">
        <f>+'Ark1'!S3427</f>
        <v>15</v>
      </c>
      <c r="G547" s="94">
        <f>+'Ark1'!T3427</f>
        <v>0.20970222284356216</v>
      </c>
      <c r="H547" s="94">
        <f>+'Ark1'!U3427</f>
        <v>0.30715868529157569</v>
      </c>
      <c r="I547" s="94">
        <f>+'Ark1'!Y3427</f>
        <v>198.70666666666671</v>
      </c>
      <c r="J547" s="94">
        <f>+'Ark1'!AA3427</f>
        <v>17.172476686708603</v>
      </c>
      <c r="K547" s="94">
        <f t="shared" si="16"/>
        <v>4.5160606060606066</v>
      </c>
      <c r="L547" s="9">
        <f t="shared" si="17"/>
        <v>1.25</v>
      </c>
      <c r="M547" s="39"/>
      <c r="P547"/>
      <c r="Q547"/>
      <c r="R547"/>
      <c r="S547"/>
      <c r="T547"/>
      <c r="U547"/>
      <c r="V547"/>
      <c r="W547"/>
    </row>
    <row r="548" spans="1:23">
      <c r="A548" s="39"/>
      <c r="B548">
        <f>+'Ark1'!C3428</f>
        <v>2009</v>
      </c>
      <c r="C548">
        <f>+'Ark1'!M3428</f>
        <v>45</v>
      </c>
      <c r="D548">
        <f>+'Ark1'!Q3428</f>
        <v>21</v>
      </c>
      <c r="E548" s="9">
        <f>+'Ark1'!R3428</f>
        <v>23</v>
      </c>
      <c r="F548" s="9">
        <f>+'Ark1'!S3428</f>
        <v>23</v>
      </c>
      <c r="G548" s="94">
        <f>+'Ark1'!T3428</f>
        <v>0.32154340836012851</v>
      </c>
      <c r="H548" s="94">
        <f>+'Ark1'!U3428</f>
        <v>0.46561241759524807</v>
      </c>
      <c r="I548" s="94">
        <f>+'Ark1'!Y3428</f>
        <v>196.44347826086951</v>
      </c>
      <c r="J548" s="94">
        <f>+'Ark1'!AA3428</f>
        <v>26.30253461231742</v>
      </c>
      <c r="K548" s="94">
        <f t="shared" si="16"/>
        <v>4.3654106280193226</v>
      </c>
      <c r="L548" s="9">
        <f t="shared" si="17"/>
        <v>1.0952380952380953</v>
      </c>
      <c r="M548" s="39"/>
      <c r="P548"/>
      <c r="Q548"/>
      <c r="R548"/>
      <c r="S548"/>
      <c r="T548"/>
      <c r="U548"/>
      <c r="V548"/>
      <c r="W548"/>
    </row>
    <row r="549" spans="1:23">
      <c r="A549" s="39"/>
      <c r="B549">
        <f>+'Ark1'!C3429</f>
        <v>2009</v>
      </c>
      <c r="C549">
        <f>+'Ark1'!M3429</f>
        <v>46</v>
      </c>
      <c r="D549">
        <f>+'Ark1'!Q3429</f>
        <v>30</v>
      </c>
      <c r="E549" s="9">
        <f>+'Ark1'!R3429</f>
        <v>33</v>
      </c>
      <c r="F549" s="9">
        <f>+'Ark1'!S3429</f>
        <v>33</v>
      </c>
      <c r="G549" s="94">
        <f>+'Ark1'!T3429</f>
        <v>0.4613448902558368</v>
      </c>
      <c r="H549" s="94">
        <f>+'Ark1'!U3429</f>
        <v>0.63176418176877291</v>
      </c>
      <c r="I549" s="94">
        <f>+'Ark1'!Y3429</f>
        <v>185.77272727272728</v>
      </c>
      <c r="J549" s="94">
        <f>+'Ark1'!AA3429</f>
        <v>24.018796587915567</v>
      </c>
      <c r="K549" s="94">
        <f t="shared" si="16"/>
        <v>4.0385375494071152</v>
      </c>
      <c r="L549" s="9">
        <f t="shared" si="17"/>
        <v>1.1000000000000001</v>
      </c>
      <c r="M549" s="39"/>
      <c r="P549"/>
      <c r="Q549"/>
      <c r="R549"/>
      <c r="S549"/>
      <c r="T549"/>
      <c r="U549"/>
      <c r="V549"/>
      <c r="W549"/>
    </row>
    <row r="550" spans="1:23">
      <c r="A550" s="39"/>
      <c r="B550">
        <f>+'Ark1'!C3430</f>
        <v>2009</v>
      </c>
      <c r="C550">
        <f>+'Ark1'!M3430</f>
        <v>47</v>
      </c>
      <c r="D550">
        <f>+'Ark1'!Q3430</f>
        <v>40</v>
      </c>
      <c r="E550" s="9">
        <f>+'Ark1'!R3430</f>
        <v>43</v>
      </c>
      <c r="F550" s="9">
        <f>+'Ark1'!S3430</f>
        <v>43</v>
      </c>
      <c r="G550" s="94">
        <f>+'Ark1'!T3430</f>
        <v>0.60114637215154476</v>
      </c>
      <c r="H550" s="94">
        <f>+'Ark1'!U3430</f>
        <v>0.79227896678191023</v>
      </c>
      <c r="I550" s="94">
        <f>+'Ark1'!Y3430</f>
        <v>178.79302325581401</v>
      </c>
      <c r="J550" s="94">
        <f>+'Ark1'!AA3430</f>
        <v>30.605398485256181</v>
      </c>
      <c r="K550" s="94">
        <f t="shared" si="16"/>
        <v>3.8041068777832767</v>
      </c>
      <c r="L550" s="9">
        <f t="shared" si="17"/>
        <v>1.075</v>
      </c>
      <c r="M550" s="39"/>
      <c r="P550"/>
      <c r="Q550"/>
      <c r="R550"/>
      <c r="S550"/>
      <c r="T550"/>
      <c r="U550"/>
      <c r="V550"/>
      <c r="W550"/>
    </row>
    <row r="551" spans="1:23">
      <c r="A551" s="39"/>
      <c r="B551">
        <f>+'Ark1'!C3431</f>
        <v>2009</v>
      </c>
      <c r="C551">
        <f>+'Ark1'!M3431</f>
        <v>48</v>
      </c>
      <c r="D551">
        <f>+'Ark1'!Q3431</f>
        <v>42</v>
      </c>
      <c r="E551" s="9">
        <f>+'Ark1'!R3431</f>
        <v>47</v>
      </c>
      <c r="F551" s="9">
        <f>+'Ark1'!S3431</f>
        <v>47</v>
      </c>
      <c r="G551" s="94">
        <f>+'Ark1'!T3431</f>
        <v>0.65706696490982808</v>
      </c>
      <c r="H551" s="94">
        <f>+'Ark1'!U3431</f>
        <v>0.88148132804755741</v>
      </c>
      <c r="I551" s="94">
        <f>+'Ark1'!Y3431</f>
        <v>181.99361702127661</v>
      </c>
      <c r="J551" s="94">
        <f>+'Ark1'!AA3431</f>
        <v>31.835677859745655</v>
      </c>
      <c r="K551" s="94">
        <f t="shared" si="16"/>
        <v>3.7915336879432626</v>
      </c>
      <c r="L551" s="9">
        <f t="shared" si="17"/>
        <v>1.1190476190476191</v>
      </c>
      <c r="M551" s="39"/>
      <c r="P551"/>
      <c r="Q551"/>
      <c r="R551"/>
      <c r="S551"/>
      <c r="T551"/>
      <c r="U551"/>
      <c r="V551"/>
      <c r="W551"/>
    </row>
    <row r="552" spans="1:23">
      <c r="A552" s="39"/>
      <c r="B552">
        <f>+'Ark1'!C3432</f>
        <v>2009</v>
      </c>
      <c r="C552">
        <f>+'Ark1'!M3432</f>
        <v>49</v>
      </c>
      <c r="D552">
        <f>+'Ark1'!Q3432</f>
        <v>69</v>
      </c>
      <c r="E552" s="9">
        <f>+'Ark1'!R3432</f>
        <v>84</v>
      </c>
      <c r="F552" s="9">
        <f>+'Ark1'!S3432</f>
        <v>84</v>
      </c>
      <c r="G552" s="94">
        <f>+'Ark1'!T3432</f>
        <v>1.1743324479239483</v>
      </c>
      <c r="H552" s="94">
        <f>+'Ark1'!U3432</f>
        <v>1.4891621089062317</v>
      </c>
      <c r="I552" s="94">
        <f>+'Ark1'!Y3432</f>
        <v>172.02976190476195</v>
      </c>
      <c r="J552" s="94">
        <f>+'Ark1'!AA3432</f>
        <v>25.752853654923381</v>
      </c>
      <c r="K552" s="94">
        <f t="shared" si="16"/>
        <v>3.5108114674441215</v>
      </c>
      <c r="L552" s="9">
        <f t="shared" si="17"/>
        <v>1.2173913043478262</v>
      </c>
      <c r="M552" s="39"/>
      <c r="P552"/>
      <c r="Q552"/>
      <c r="R552"/>
      <c r="S552"/>
      <c r="T552"/>
      <c r="U552"/>
      <c r="V552"/>
      <c r="W552"/>
    </row>
    <row r="553" spans="1:23">
      <c r="A553" s="39"/>
      <c r="B553">
        <f>+'Ark1'!C3433</f>
        <v>2009</v>
      </c>
      <c r="C553">
        <f>+'Ark1'!M3433</f>
        <v>50</v>
      </c>
      <c r="D553">
        <f>+'Ark1'!Q3433</f>
        <v>124</v>
      </c>
      <c r="E553" s="9">
        <f>+'Ark1'!R3433</f>
        <v>161</v>
      </c>
      <c r="F553" s="9">
        <f>+'Ark1'!S3433</f>
        <v>161</v>
      </c>
      <c r="G553" s="94">
        <f>+'Ark1'!T3433</f>
        <v>2.2508038585209005</v>
      </c>
      <c r="H553" s="94">
        <f>+'Ark1'!U3433</f>
        <v>2.7957973898622366</v>
      </c>
      <c r="I553" s="94">
        <f>+'Ark1'!Y3433</f>
        <v>168.50807453416141</v>
      </c>
      <c r="J553" s="94">
        <f>+'Ark1'!AA3433</f>
        <v>24.52301739197058</v>
      </c>
      <c r="K553" s="94">
        <f t="shared" si="16"/>
        <v>3.3701614906832282</v>
      </c>
      <c r="L553" s="9">
        <f t="shared" si="17"/>
        <v>1.2983870967741935</v>
      </c>
      <c r="M553" s="39"/>
      <c r="P553"/>
      <c r="Q553"/>
      <c r="R553"/>
      <c r="S553"/>
      <c r="T553"/>
      <c r="U553"/>
      <c r="V553"/>
      <c r="W553"/>
    </row>
    <row r="554" spans="1:23">
      <c r="A554" s="39"/>
      <c r="B554">
        <f>+'Ark1'!C3434</f>
        <v>2009</v>
      </c>
      <c r="C554">
        <f>+'Ark1'!M3434</f>
        <v>51</v>
      </c>
      <c r="D554">
        <f>+'Ark1'!Q3434</f>
        <v>109</v>
      </c>
      <c r="E554" s="9">
        <f>+'Ark1'!R3434</f>
        <v>141</v>
      </c>
      <c r="F554" s="9">
        <f>+'Ark1'!S3434</f>
        <v>141</v>
      </c>
      <c r="G554" s="94">
        <f>+'Ark1'!T3434</f>
        <v>1.9712008947294837</v>
      </c>
      <c r="H554" s="94">
        <f>+'Ark1'!U3434</f>
        <v>2.3730342580967689</v>
      </c>
      <c r="I554" s="94">
        <f>+'Ark1'!Y3434</f>
        <v>163.31489361702128</v>
      </c>
      <c r="J554" s="94">
        <f>+'Ark1'!AA3434</f>
        <v>25.961392328905735</v>
      </c>
      <c r="K554" s="94">
        <f t="shared" si="16"/>
        <v>3.202252816020025</v>
      </c>
      <c r="L554" s="9">
        <f t="shared" si="17"/>
        <v>1.2935779816513762</v>
      </c>
      <c r="M554" s="39"/>
      <c r="P554"/>
      <c r="Q554"/>
      <c r="R554"/>
      <c r="S554"/>
      <c r="T554"/>
      <c r="U554"/>
      <c r="V554"/>
      <c r="W554"/>
    </row>
    <row r="555" spans="1:23">
      <c r="A555" s="39"/>
      <c r="B555">
        <f>+'Ark1'!C3435</f>
        <v>2009</v>
      </c>
      <c r="C555">
        <f>+'Ark1'!M3435</f>
        <v>52</v>
      </c>
      <c r="D555">
        <f>+'Ark1'!Q3435</f>
        <v>151</v>
      </c>
      <c r="E555" s="9">
        <f>+'Ark1'!R3435</f>
        <v>225</v>
      </c>
      <c r="F555" s="9">
        <f>+'Ark1'!S3435</f>
        <v>225</v>
      </c>
      <c r="G555" s="94">
        <f>+'Ark1'!T3435</f>
        <v>3.1455333426534322</v>
      </c>
      <c r="H555" s="94">
        <f>+'Ark1'!U3435</f>
        <v>3.6911289921174002</v>
      </c>
      <c r="I555" s="94">
        <f>+'Ark1'!Y3435</f>
        <v>159.1906666666666</v>
      </c>
      <c r="J555" s="94">
        <f>+'Ark1'!AA3435</f>
        <v>27.624577655897209</v>
      </c>
      <c r="K555" s="94">
        <f t="shared" si="16"/>
        <v>3.0613589743589733</v>
      </c>
      <c r="L555" s="9">
        <f t="shared" si="17"/>
        <v>1.490066225165563</v>
      </c>
      <c r="M555" s="39"/>
      <c r="P555"/>
      <c r="Q555"/>
      <c r="R555"/>
      <c r="S555"/>
      <c r="T555"/>
      <c r="U555"/>
      <c r="V555"/>
      <c r="W555"/>
    </row>
    <row r="556" spans="1:23">
      <c r="A556" s="39"/>
      <c r="B556">
        <f>+'Ark1'!C3436</f>
        <v>2009</v>
      </c>
      <c r="C556">
        <f>+'Ark1'!M3436</f>
        <v>53</v>
      </c>
      <c r="D556">
        <f>+'Ark1'!Q3436</f>
        <v>202</v>
      </c>
      <c r="E556" s="9">
        <f>+'Ark1'!R3436</f>
        <v>317</v>
      </c>
      <c r="F556" s="9">
        <f>+'Ark1'!S3436</f>
        <v>317</v>
      </c>
      <c r="G556" s="94">
        <f>+'Ark1'!T3436</f>
        <v>4.4317069760939454</v>
      </c>
      <c r="H556" s="94">
        <f>+'Ark1'!U3436</f>
        <v>5.123138109390168</v>
      </c>
      <c r="I556" s="94">
        <f>+'Ark1'!Y3436</f>
        <v>156.8258675078865</v>
      </c>
      <c r="J556" s="94">
        <f>+'Ark1'!AA3436</f>
        <v>25.750071996863156</v>
      </c>
      <c r="K556" s="94">
        <f t="shared" si="16"/>
        <v>2.9589786322242735</v>
      </c>
      <c r="L556" s="9">
        <f t="shared" si="17"/>
        <v>1.5693069306930694</v>
      </c>
      <c r="M556" s="39"/>
      <c r="P556"/>
      <c r="Q556"/>
      <c r="R556"/>
      <c r="S556"/>
      <c r="T556"/>
      <c r="U556"/>
      <c r="V556"/>
      <c r="W556"/>
    </row>
    <row r="557" spans="1:23">
      <c r="A557" s="39"/>
      <c r="B557">
        <f>+'Ark1'!C3437</f>
        <v>2009</v>
      </c>
      <c r="C557">
        <f>+'Ark1'!M3437</f>
        <v>54</v>
      </c>
      <c r="D557">
        <f>+'Ark1'!Q3437</f>
        <v>297</v>
      </c>
      <c r="E557" s="9">
        <f>+'Ark1'!R3437</f>
        <v>592</v>
      </c>
      <c r="F557" s="9">
        <f>+'Ark1'!S3437</f>
        <v>592</v>
      </c>
      <c r="G557" s="94">
        <f>+'Ark1'!T3437</f>
        <v>8.2762477282259201</v>
      </c>
      <c r="H557" s="94">
        <f>+'Ark1'!U3437</f>
        <v>8.9762452339444305</v>
      </c>
      <c r="I557" s="94">
        <f>+'Ark1'!Y3437</f>
        <v>147.1342905405406</v>
      </c>
      <c r="J557" s="94">
        <f>+'Ark1'!AA3437</f>
        <v>27.47681805158506</v>
      </c>
      <c r="K557" s="94">
        <f t="shared" si="16"/>
        <v>2.7247090840840853</v>
      </c>
      <c r="L557" s="9">
        <f t="shared" si="17"/>
        <v>1.9932659932659933</v>
      </c>
      <c r="M557" s="39"/>
      <c r="P557"/>
      <c r="Q557"/>
      <c r="R557"/>
      <c r="S557"/>
      <c r="T557"/>
      <c r="U557"/>
      <c r="V557"/>
      <c r="W557"/>
    </row>
    <row r="558" spans="1:23">
      <c r="A558" s="39"/>
      <c r="B558">
        <f>+'Ark1'!C3438</f>
        <v>2009</v>
      </c>
      <c r="C558">
        <f>+'Ark1'!M3438</f>
        <v>55</v>
      </c>
      <c r="D558">
        <f>+'Ark1'!Q3438</f>
        <v>297</v>
      </c>
      <c r="E558" s="9">
        <f>+'Ark1'!R3438</f>
        <v>758</v>
      </c>
      <c r="F558" s="9">
        <f>+'Ark1'!S3438</f>
        <v>758</v>
      </c>
      <c r="G558" s="94">
        <f>+'Ark1'!T3438</f>
        <v>10.596952327694671</v>
      </c>
      <c r="H558" s="94">
        <f>+'Ark1'!U3438</f>
        <v>11.282151005293915</v>
      </c>
      <c r="I558" s="94">
        <f>+'Ark1'!Y3438</f>
        <v>144.43205804749337</v>
      </c>
      <c r="J558" s="94">
        <f>+'Ark1'!AA3438</f>
        <v>25.691028766653208</v>
      </c>
      <c r="K558" s="94">
        <f t="shared" si="16"/>
        <v>2.6260374190453342</v>
      </c>
      <c r="L558" s="9">
        <f t="shared" si="17"/>
        <v>2.5521885521885523</v>
      </c>
      <c r="M558" s="39"/>
      <c r="P558"/>
      <c r="Q558"/>
      <c r="R558"/>
      <c r="S558"/>
      <c r="T558"/>
      <c r="U558"/>
      <c r="V558"/>
      <c r="W558"/>
    </row>
    <row r="559" spans="1:23">
      <c r="A559" s="39"/>
      <c r="B559">
        <f>+'Ark1'!C3439</f>
        <v>2009</v>
      </c>
      <c r="C559">
        <f>+'Ark1'!M3439</f>
        <v>56</v>
      </c>
      <c r="D559">
        <f>+'Ark1'!Q3439</f>
        <v>299</v>
      </c>
      <c r="E559" s="9">
        <f>+'Ark1'!R3439</f>
        <v>740</v>
      </c>
      <c r="F559" s="9">
        <f>+'Ark1'!S3439</f>
        <v>740</v>
      </c>
      <c r="G559" s="94">
        <f>+'Ark1'!T3439</f>
        <v>10.3453096602824</v>
      </c>
      <c r="H559" s="94">
        <f>+'Ark1'!U3439</f>
        <v>10.553950167249267</v>
      </c>
      <c r="I559" s="94">
        <f>+'Ark1'!Y3439</f>
        <v>138.39621621621609</v>
      </c>
      <c r="J559" s="94">
        <f>+'Ark1'!AA3439</f>
        <v>24.130035937222274</v>
      </c>
      <c r="K559" s="94">
        <f t="shared" si="16"/>
        <v>2.4713610038610017</v>
      </c>
      <c r="L559" s="9">
        <f t="shared" si="17"/>
        <v>2.4749163879598663</v>
      </c>
      <c r="M559" s="39"/>
      <c r="P559"/>
      <c r="Q559"/>
      <c r="R559"/>
      <c r="S559"/>
      <c r="T559"/>
      <c r="U559"/>
      <c r="V559"/>
      <c r="W559"/>
    </row>
    <row r="560" spans="1:23">
      <c r="A560" s="39"/>
      <c r="B560">
        <f>+'Ark1'!C3440</f>
        <v>2009</v>
      </c>
      <c r="C560">
        <f>+'Ark1'!M3440</f>
        <v>57</v>
      </c>
      <c r="D560">
        <f>+'Ark1'!Q3440</f>
        <v>288</v>
      </c>
      <c r="E560" s="9">
        <f>+'Ark1'!R3440</f>
        <v>720</v>
      </c>
      <c r="F560" s="9">
        <f>+'Ark1'!S3440</f>
        <v>720</v>
      </c>
      <c r="G560" s="94">
        <f>+'Ark1'!T3440</f>
        <v>10.065706696490983</v>
      </c>
      <c r="H560" s="94">
        <f>+'Ark1'!U3440</f>
        <v>9.972032545258914</v>
      </c>
      <c r="I560" s="94">
        <f>+'Ark1'!Y3440</f>
        <v>134.39777777777778</v>
      </c>
      <c r="J560" s="94">
        <f>+'Ark1'!AA3440</f>
        <v>24.164102635373045</v>
      </c>
      <c r="K560" s="94">
        <f t="shared" ref="K560:K623" si="18">+I560/C560</f>
        <v>2.3578557504873294</v>
      </c>
      <c r="L560" s="9">
        <f t="shared" ref="L560:L623" si="19">+E560/D560</f>
        <v>2.5</v>
      </c>
      <c r="M560" s="39"/>
      <c r="P560"/>
      <c r="Q560"/>
      <c r="R560"/>
      <c r="S560"/>
      <c r="T560"/>
      <c r="U560"/>
      <c r="V560"/>
      <c r="W560"/>
    </row>
    <row r="561" spans="1:23">
      <c r="A561" s="39"/>
      <c r="B561">
        <f>+'Ark1'!C3441</f>
        <v>2009</v>
      </c>
      <c r="C561">
        <f>+'Ark1'!M3441</f>
        <v>58</v>
      </c>
      <c r="D561">
        <f>+'Ark1'!Q3441</f>
        <v>330</v>
      </c>
      <c r="E561" s="9">
        <f>+'Ark1'!R3441</f>
        <v>837</v>
      </c>
      <c r="F561" s="9">
        <f>+'Ark1'!S3441</f>
        <v>837</v>
      </c>
      <c r="G561" s="94">
        <f>+'Ark1'!T3441</f>
        <v>11.70138403467077</v>
      </c>
      <c r="H561" s="94">
        <f>+'Ark1'!U3441</f>
        <v>11.07739572387211</v>
      </c>
      <c r="I561" s="94">
        <f>+'Ark1'!Y3441</f>
        <v>128.42604540023899</v>
      </c>
      <c r="J561" s="94">
        <f>+'Ark1'!AA3441</f>
        <v>24.034112361423738</v>
      </c>
      <c r="K561" s="94">
        <f t="shared" si="18"/>
        <v>2.2142421620730861</v>
      </c>
      <c r="L561" s="9">
        <f t="shared" si="19"/>
        <v>2.5363636363636362</v>
      </c>
      <c r="M561" s="39"/>
      <c r="P561"/>
      <c r="Q561"/>
      <c r="R561"/>
      <c r="S561"/>
      <c r="T561"/>
      <c r="U561"/>
      <c r="V561"/>
      <c r="W561"/>
    </row>
    <row r="562" spans="1:23">
      <c r="A562" s="39"/>
      <c r="B562">
        <f>+'Ark1'!C3442</f>
        <v>2009</v>
      </c>
      <c r="C562">
        <f>+'Ark1'!M3442</f>
        <v>59</v>
      </c>
      <c r="D562">
        <f>+'Ark1'!Q3442</f>
        <v>304</v>
      </c>
      <c r="E562" s="9">
        <f>+'Ark1'!R3442</f>
        <v>629</v>
      </c>
      <c r="F562" s="9">
        <f>+'Ark1'!S3442</f>
        <v>629</v>
      </c>
      <c r="G562" s="94">
        <f>+'Ark1'!T3442</f>
        <v>8.7935132112400378</v>
      </c>
      <c r="H562" s="94">
        <f>+'Ark1'!U3442</f>
        <v>8.0933830005815253</v>
      </c>
      <c r="I562" s="94">
        <f>+'Ark1'!Y3442</f>
        <v>124.85914149443563</v>
      </c>
      <c r="J562" s="94">
        <f>+'Ark1'!AA3442</f>
        <v>23.434020624583205</v>
      </c>
      <c r="K562" s="94">
        <f t="shared" si="18"/>
        <v>2.116256635498909</v>
      </c>
      <c r="L562" s="9">
        <f t="shared" si="19"/>
        <v>2.0690789473684212</v>
      </c>
      <c r="M562" s="39"/>
      <c r="P562"/>
      <c r="Q562"/>
      <c r="R562"/>
      <c r="S562"/>
      <c r="T562"/>
      <c r="U562"/>
      <c r="V562"/>
      <c r="W562"/>
    </row>
    <row r="563" spans="1:23">
      <c r="A563" s="39"/>
      <c r="B563">
        <f>+'Ark1'!C3443</f>
        <v>2009</v>
      </c>
      <c r="C563">
        <f>+'Ark1'!M3443</f>
        <v>60</v>
      </c>
      <c r="D563">
        <f>+'Ark1'!Q3443</f>
        <v>343</v>
      </c>
      <c r="E563" s="9">
        <f>+'Ark1'!R3443</f>
        <v>844</v>
      </c>
      <c r="F563" s="9">
        <f>+'Ark1'!S3443</f>
        <v>844</v>
      </c>
      <c r="G563" s="94">
        <f>+'Ark1'!T3443</f>
        <v>11.799245071997758</v>
      </c>
      <c r="H563" s="94">
        <f>+'Ark1'!U3443</f>
        <v>10.382120202861168</v>
      </c>
      <c r="I563" s="94">
        <f>+'Ark1'!Y3443</f>
        <v>119.3670616113743</v>
      </c>
      <c r="J563" s="94">
        <f>+'Ark1'!AA3443</f>
        <v>24.00146974944812</v>
      </c>
      <c r="K563" s="94">
        <f t="shared" si="18"/>
        <v>1.9894510268562382</v>
      </c>
      <c r="L563" s="9">
        <f t="shared" si="19"/>
        <v>2.4606413994169096</v>
      </c>
      <c r="M563" s="39"/>
      <c r="P563"/>
      <c r="Q563"/>
      <c r="R563"/>
      <c r="S563"/>
      <c r="T563"/>
      <c r="U563"/>
      <c r="V563"/>
      <c r="W563"/>
    </row>
    <row r="564" spans="1:23">
      <c r="A564" s="39"/>
      <c r="B564">
        <f>+'Ark1'!C3444</f>
        <v>2009</v>
      </c>
      <c r="C564">
        <f>+'Ark1'!M3444</f>
        <v>61</v>
      </c>
      <c r="D564">
        <f>+'Ark1'!Q3444</f>
        <v>166</v>
      </c>
      <c r="E564" s="9">
        <f>+'Ark1'!R3444</f>
        <v>330</v>
      </c>
      <c r="F564" s="9">
        <f>+'Ark1'!S3444</f>
        <v>330</v>
      </c>
      <c r="G564" s="94">
        <f>+'Ark1'!T3444</f>
        <v>4.6134489025583676</v>
      </c>
      <c r="H564" s="94">
        <f>+'Ark1'!U3444</f>
        <v>3.9805317083169376</v>
      </c>
      <c r="I564" s="94">
        <f>+'Ark1'!Y3444</f>
        <v>117.04909090909098</v>
      </c>
      <c r="J564" s="94">
        <f>+'Ark1'!AA3444</f>
        <v>23.938561811391008</v>
      </c>
      <c r="K564" s="94">
        <f t="shared" si="18"/>
        <v>1.9188375558867374</v>
      </c>
      <c r="L564" s="9">
        <f t="shared" si="19"/>
        <v>1.9879518072289157</v>
      </c>
      <c r="M564" s="39"/>
      <c r="P564"/>
      <c r="Q564"/>
      <c r="R564"/>
      <c r="S564"/>
      <c r="T564"/>
      <c r="U564"/>
      <c r="V564"/>
      <c r="W564"/>
    </row>
    <row r="565" spans="1:23">
      <c r="A565" s="39"/>
      <c r="B565">
        <f>+'Ark1'!C3445</f>
        <v>2009</v>
      </c>
      <c r="C565">
        <f>+'Ark1'!M3445</f>
        <v>62</v>
      </c>
      <c r="D565">
        <f>+'Ark1'!Q3445</f>
        <v>165</v>
      </c>
      <c r="E565" s="9">
        <f>+'Ark1'!R3445</f>
        <v>360</v>
      </c>
      <c r="F565" s="9">
        <f>+'Ark1'!S3445</f>
        <v>360</v>
      </c>
      <c r="G565" s="94">
        <f>+'Ark1'!T3445</f>
        <v>5.0328533482454914</v>
      </c>
      <c r="H565" s="94">
        <f>+'Ark1'!U3445</f>
        <v>4.155937599155954</v>
      </c>
      <c r="I565" s="94">
        <f>+'Ark1'!Y3445</f>
        <v>112.02305555555547</v>
      </c>
      <c r="J565" s="94">
        <f>+'Ark1'!AA3445</f>
        <v>22.844798741781297</v>
      </c>
      <c r="K565" s="94">
        <f t="shared" si="18"/>
        <v>1.8068234767025075</v>
      </c>
      <c r="L565" s="9">
        <f t="shared" si="19"/>
        <v>2.1818181818181817</v>
      </c>
      <c r="M565" s="39"/>
      <c r="P565"/>
      <c r="Q565"/>
      <c r="R565"/>
      <c r="S565"/>
      <c r="T565"/>
      <c r="U565"/>
      <c r="V565"/>
      <c r="W565"/>
    </row>
    <row r="566" spans="1:23">
      <c r="A566" s="39"/>
      <c r="B566">
        <f>+'Ark1'!C3446</f>
        <v>2009</v>
      </c>
      <c r="C566">
        <f>+'Ark1'!M3446</f>
        <v>63</v>
      </c>
      <c r="D566">
        <f>+'Ark1'!Q3446</f>
        <v>54</v>
      </c>
      <c r="E566" s="9">
        <f>+'Ark1'!R3446</f>
        <v>94</v>
      </c>
      <c r="F566" s="9">
        <f>+'Ark1'!S3446</f>
        <v>94</v>
      </c>
      <c r="G566" s="94">
        <f>+'Ark1'!T3446</f>
        <v>1.3141339298196562</v>
      </c>
      <c r="H566" s="94">
        <f>+'Ark1'!U3446</f>
        <v>1.1735221917152072</v>
      </c>
      <c r="I566" s="94">
        <f>+'Ark1'!Y3446</f>
        <v>121.14468085106384</v>
      </c>
      <c r="J566" s="94">
        <f>+'Ark1'!AA3446</f>
        <v>24.631093552235839</v>
      </c>
      <c r="K566" s="94">
        <f t="shared" si="18"/>
        <v>1.9229314420803785</v>
      </c>
      <c r="L566" s="9">
        <f t="shared" si="19"/>
        <v>1.7407407407407407</v>
      </c>
      <c r="M566" s="39"/>
      <c r="P566"/>
      <c r="Q566"/>
      <c r="R566"/>
      <c r="S566"/>
      <c r="T566"/>
      <c r="U566"/>
      <c r="V566"/>
      <c r="W566"/>
    </row>
    <row r="567" spans="1:23">
      <c r="A567" s="39"/>
      <c r="B567">
        <f>+'Ark1'!C3447</f>
        <v>2009</v>
      </c>
      <c r="C567">
        <f>+'Ark1'!M3447</f>
        <v>64</v>
      </c>
      <c r="D567">
        <f>+'Ark1'!Q3447</f>
        <v>22</v>
      </c>
      <c r="E567" s="9">
        <f>+'Ark1'!R3447</f>
        <v>32</v>
      </c>
      <c r="F567" s="9">
        <f>+'Ark1'!S3447</f>
        <v>32</v>
      </c>
      <c r="G567" s="94">
        <f>+'Ark1'!T3447</f>
        <v>0.44736474206626592</v>
      </c>
      <c r="H567" s="94">
        <f>+'Ark1'!U3447</f>
        <v>0.41559066833653174</v>
      </c>
      <c r="I567" s="94">
        <f>+'Ark1'!Y3447</f>
        <v>126.02500000000002</v>
      </c>
      <c r="J567" s="94">
        <f>+'Ark1'!AA3447</f>
        <v>23.432642830035061</v>
      </c>
      <c r="K567" s="94">
        <f t="shared" si="18"/>
        <v>1.9691406250000003</v>
      </c>
      <c r="L567" s="9">
        <f t="shared" si="19"/>
        <v>1.4545454545454546</v>
      </c>
      <c r="M567" s="39"/>
      <c r="P567"/>
      <c r="Q567"/>
      <c r="R567"/>
      <c r="S567"/>
      <c r="T567"/>
      <c r="U567"/>
      <c r="V567"/>
      <c r="W567"/>
    </row>
    <row r="568" spans="1:23">
      <c r="A568" s="39"/>
      <c r="B568">
        <f>+'Ark1'!C3448</f>
        <v>2009</v>
      </c>
      <c r="C568">
        <f>+'Ark1'!M3448</f>
        <v>65</v>
      </c>
      <c r="D568">
        <f>+'Ark1'!Q3448</f>
        <v>9</v>
      </c>
      <c r="E568" s="9">
        <f>+'Ark1'!R3448</f>
        <v>10</v>
      </c>
      <c r="F568" s="9">
        <f>+'Ark1'!S3448</f>
        <v>10</v>
      </c>
      <c r="G568" s="94">
        <f>+'Ark1'!T3448</f>
        <v>0.1398014818957081</v>
      </c>
      <c r="H568" s="94">
        <f>+'Ark1'!U3448</f>
        <v>0.13590581566212501</v>
      </c>
      <c r="I568" s="94">
        <f>+'Ark1'!Y3448</f>
        <v>131.87999999999997</v>
      </c>
      <c r="J568" s="94">
        <f>+'Ark1'!AA3448</f>
        <v>18.021143137992215</v>
      </c>
      <c r="K568" s="94">
        <f t="shared" si="18"/>
        <v>2.0289230769230766</v>
      </c>
      <c r="L568" s="9">
        <f t="shared" si="19"/>
        <v>1.1111111111111112</v>
      </c>
      <c r="M568" s="39"/>
      <c r="P568"/>
      <c r="Q568"/>
      <c r="R568"/>
      <c r="S568"/>
      <c r="T568"/>
      <c r="U568"/>
      <c r="V568"/>
      <c r="W568"/>
    </row>
    <row r="569" spans="1:23">
      <c r="A569" s="39"/>
      <c r="B569">
        <f>+'Ark1'!C3449</f>
        <v>2009</v>
      </c>
      <c r="C569">
        <f>+'Ark1'!M3449</f>
        <v>66</v>
      </c>
      <c r="D569">
        <f>+'Ark1'!Q3449</f>
        <v>0</v>
      </c>
      <c r="E569" s="9">
        <f>+'Ark1'!R3449</f>
        <v>0</v>
      </c>
      <c r="F569" s="9">
        <f>+'Ark1'!S3449</f>
        <v>0</v>
      </c>
      <c r="G569" s="94">
        <f>+'Ark1'!T3449</f>
        <v>0</v>
      </c>
      <c r="H569" s="94">
        <f>+'Ark1'!U3449</f>
        <v>0</v>
      </c>
      <c r="I569" s="94">
        <f>+'Ark1'!Y3449</f>
        <v>0</v>
      </c>
      <c r="J569" s="94">
        <f>+'Ark1'!AA3449</f>
        <v>0</v>
      </c>
      <c r="K569" s="94">
        <f t="shared" si="18"/>
        <v>0</v>
      </c>
      <c r="L569" s="9" t="e">
        <f t="shared" si="19"/>
        <v>#DIV/0!</v>
      </c>
      <c r="M569" s="39"/>
      <c r="P569"/>
      <c r="Q569"/>
      <c r="R569"/>
      <c r="S569"/>
      <c r="T569"/>
      <c r="U569"/>
      <c r="V569"/>
      <c r="W569"/>
    </row>
    <row r="570" spans="1:23">
      <c r="A570" s="39"/>
      <c r="B570">
        <f>+'Ark1'!C3450</f>
        <v>2009</v>
      </c>
      <c r="C570">
        <f>+'Ark1'!M3450</f>
        <v>67</v>
      </c>
      <c r="D570">
        <f>+'Ark1'!Q3450</f>
        <v>0</v>
      </c>
      <c r="E570" s="9">
        <f>+'Ark1'!R3450</f>
        <v>0</v>
      </c>
      <c r="F570" s="9">
        <f>+'Ark1'!S3450</f>
        <v>0</v>
      </c>
      <c r="G570" s="94">
        <f>+'Ark1'!T3450</f>
        <v>0</v>
      </c>
      <c r="H570" s="94">
        <f>+'Ark1'!U3450</f>
        <v>0</v>
      </c>
      <c r="I570" s="94">
        <f>+'Ark1'!Y3450</f>
        <v>0</v>
      </c>
      <c r="J570" s="94">
        <f>+'Ark1'!AA3450</f>
        <v>0</v>
      </c>
      <c r="K570" s="94">
        <f t="shared" si="18"/>
        <v>0</v>
      </c>
      <c r="L570" s="9" t="e">
        <f t="shared" si="19"/>
        <v>#DIV/0!</v>
      </c>
      <c r="M570" s="39"/>
      <c r="P570"/>
      <c r="Q570"/>
      <c r="R570"/>
      <c r="S570"/>
      <c r="T570"/>
      <c r="U570"/>
      <c r="V570"/>
      <c r="W570"/>
    </row>
    <row r="571" spans="1:23">
      <c r="A571" s="39"/>
      <c r="B571">
        <f>+'Ark1'!C3451</f>
        <v>2009</v>
      </c>
      <c r="C571">
        <f>+'Ark1'!M3451</f>
        <v>68</v>
      </c>
      <c r="D571">
        <f>+'Ark1'!Q3451</f>
        <v>0</v>
      </c>
      <c r="E571" s="9">
        <f>+'Ark1'!R3451</f>
        <v>0</v>
      </c>
      <c r="F571" s="9">
        <f>+'Ark1'!S3451</f>
        <v>0</v>
      </c>
      <c r="G571" s="94">
        <f>+'Ark1'!T3451</f>
        <v>0</v>
      </c>
      <c r="H571" s="94">
        <f>+'Ark1'!U3451</f>
        <v>0</v>
      </c>
      <c r="I571" s="94">
        <f>+'Ark1'!Y3451</f>
        <v>0</v>
      </c>
      <c r="J571" s="94">
        <f>+'Ark1'!AA3451</f>
        <v>0</v>
      </c>
      <c r="K571" s="94">
        <f t="shared" si="18"/>
        <v>0</v>
      </c>
      <c r="L571" s="9" t="e">
        <f t="shared" si="19"/>
        <v>#DIV/0!</v>
      </c>
      <c r="M571" s="39"/>
      <c r="P571"/>
      <c r="Q571"/>
      <c r="R571"/>
      <c r="S571"/>
      <c r="T571"/>
      <c r="U571"/>
      <c r="V571"/>
      <c r="W571"/>
    </row>
    <row r="572" spans="1:23">
      <c r="A572" s="39"/>
      <c r="B572" s="47">
        <f>+'Ark1'!C3452</f>
        <v>2008</v>
      </c>
      <c r="C572" s="47">
        <f>+'Ark1'!M3452</f>
        <v>0</v>
      </c>
      <c r="D572" s="47">
        <f>+'Ark1'!Q3452</f>
        <v>69</v>
      </c>
      <c r="E572" s="64">
        <f>+'Ark1'!R3452</f>
        <v>78</v>
      </c>
      <c r="F572" s="64">
        <f>+'Ark1'!S3452</f>
        <v>0</v>
      </c>
      <c r="G572" s="99">
        <f>+'Ark1'!T3452</f>
        <v>1.0017980991523248</v>
      </c>
      <c r="H572" s="99">
        <f>+'Ark1'!U3452</f>
        <v>0</v>
      </c>
      <c r="I572" s="99">
        <f>+'Ark1'!Y3452</f>
        <v>0</v>
      </c>
      <c r="J572" s="99">
        <f>+'Ark1'!AA3452</f>
        <v>0</v>
      </c>
      <c r="K572" s="99" t="e">
        <f t="shared" si="18"/>
        <v>#DIV/0!</v>
      </c>
      <c r="L572" s="64">
        <f t="shared" si="19"/>
        <v>1.1304347826086956</v>
      </c>
      <c r="M572" s="39"/>
      <c r="P572"/>
      <c r="Q572"/>
      <c r="R572"/>
      <c r="S572"/>
      <c r="T572"/>
      <c r="U572"/>
      <c r="V572"/>
      <c r="W572"/>
    </row>
    <row r="573" spans="1:23">
      <c r="A573" s="39"/>
      <c r="B573" s="47">
        <f>+'Ark1'!C3453</f>
        <v>2008</v>
      </c>
      <c r="C573" s="47">
        <f>+'Ark1'!M3453</f>
        <v>35</v>
      </c>
      <c r="D573" s="47">
        <f>+'Ark1'!Q3453</f>
        <v>5</v>
      </c>
      <c r="E573" s="64">
        <f>+'Ark1'!R3453</f>
        <v>11</v>
      </c>
      <c r="F573" s="64">
        <f>+'Ark1'!S3453</f>
        <v>11</v>
      </c>
      <c r="G573" s="99">
        <f>+'Ark1'!T3453</f>
        <v>0.14127921911122529</v>
      </c>
      <c r="H573" s="99">
        <f>+'Ark1'!U3453</f>
        <v>0.21755611522972171</v>
      </c>
      <c r="I573" s="99">
        <f>+'Ark1'!Y3453</f>
        <v>209.32727272727271</v>
      </c>
      <c r="J573" s="99">
        <f>+'Ark1'!AA3453</f>
        <v>52.105349418428531</v>
      </c>
      <c r="K573" s="99">
        <f t="shared" si="18"/>
        <v>5.9807792207792208</v>
      </c>
      <c r="L573" s="64">
        <f t="shared" si="19"/>
        <v>2.2000000000000002</v>
      </c>
      <c r="M573" s="39"/>
      <c r="P573"/>
      <c r="Q573"/>
      <c r="R573"/>
      <c r="S573"/>
      <c r="T573"/>
      <c r="U573"/>
      <c r="V573"/>
      <c r="W573"/>
    </row>
    <row r="574" spans="1:23">
      <c r="A574" s="39"/>
      <c r="B574" s="47">
        <f>+'Ark1'!C3454</f>
        <v>2008</v>
      </c>
      <c r="C574" s="47">
        <f>+'Ark1'!M3454</f>
        <v>36</v>
      </c>
      <c r="D574" s="47">
        <f>+'Ark1'!Q3454</f>
        <v>1</v>
      </c>
      <c r="E574" s="64">
        <f>+'Ark1'!R3454</f>
        <v>1</v>
      </c>
      <c r="F574" s="64">
        <f>+'Ark1'!S3454</f>
        <v>1</v>
      </c>
      <c r="G574" s="99">
        <f>+'Ark1'!T3454</f>
        <v>1.2843565373747753E-2</v>
      </c>
      <c r="H574" s="99">
        <f>+'Ark1'!U3454</f>
        <v>1.6780146818726038E-2</v>
      </c>
      <c r="I574" s="99">
        <f>+'Ark1'!Y3454</f>
        <v>177.6</v>
      </c>
      <c r="J574" s="99">
        <f>+'Ark1'!AA3454</f>
        <v>0</v>
      </c>
      <c r="K574" s="99">
        <f t="shared" si="18"/>
        <v>4.9333333333333336</v>
      </c>
      <c r="L574" s="64">
        <f t="shared" si="19"/>
        <v>1</v>
      </c>
      <c r="M574" s="39"/>
      <c r="P574"/>
      <c r="Q574"/>
      <c r="R574"/>
      <c r="S574"/>
      <c r="T574"/>
      <c r="U574"/>
      <c r="V574"/>
      <c r="W574"/>
    </row>
    <row r="575" spans="1:23">
      <c r="A575" s="39"/>
      <c r="B575" s="47">
        <f>+'Ark1'!C3455</f>
        <v>2008</v>
      </c>
      <c r="C575" s="47">
        <f>+'Ark1'!M3455</f>
        <v>37</v>
      </c>
      <c r="D575" s="47">
        <f>+'Ark1'!Q3455</f>
        <v>2</v>
      </c>
      <c r="E575" s="64">
        <f>+'Ark1'!R3455</f>
        <v>2</v>
      </c>
      <c r="F575" s="64">
        <f>+'Ark1'!S3455</f>
        <v>2</v>
      </c>
      <c r="G575" s="99">
        <f>+'Ark1'!T3455</f>
        <v>2.5687130747495505E-2</v>
      </c>
      <c r="H575" s="99">
        <f>+'Ark1'!U3455</f>
        <v>2.7570083568154609E-2</v>
      </c>
      <c r="I575" s="99">
        <f>+'Ark1'!Y3455</f>
        <v>145.9</v>
      </c>
      <c r="J575" s="99">
        <f>+'Ark1'!AA3455</f>
        <v>43.599999999999994</v>
      </c>
      <c r="K575" s="99">
        <f t="shared" si="18"/>
        <v>3.9432432432432436</v>
      </c>
      <c r="L575" s="64">
        <f t="shared" si="19"/>
        <v>1</v>
      </c>
      <c r="M575" s="39"/>
      <c r="P575"/>
      <c r="Q575"/>
      <c r="R575"/>
      <c r="S575"/>
      <c r="T575"/>
      <c r="U575"/>
      <c r="V575"/>
      <c r="W575"/>
    </row>
    <row r="576" spans="1:23">
      <c r="A576" s="39"/>
      <c r="B576" s="47">
        <f>+'Ark1'!C3456</f>
        <v>2008</v>
      </c>
      <c r="C576" s="47">
        <f>+'Ark1'!M3456</f>
        <v>38</v>
      </c>
      <c r="D576" s="47">
        <f>+'Ark1'!Q3456</f>
        <v>5</v>
      </c>
      <c r="E576" s="64">
        <f>+'Ark1'!R3456</f>
        <v>5</v>
      </c>
      <c r="F576" s="64">
        <f>+'Ark1'!S3456</f>
        <v>5</v>
      </c>
      <c r="G576" s="99">
        <f>+'Ark1'!T3456</f>
        <v>6.4217826868738767E-2</v>
      </c>
      <c r="H576" s="99">
        <f>+'Ark1'!U3456</f>
        <v>9.0495634138377218E-2</v>
      </c>
      <c r="I576" s="99">
        <f>+'Ark1'!Y3456</f>
        <v>191.56</v>
      </c>
      <c r="J576" s="99">
        <f>+'Ark1'!AA3456</f>
        <v>44.976642827138562</v>
      </c>
      <c r="K576" s="99">
        <f t="shared" si="18"/>
        <v>5.041052631578947</v>
      </c>
      <c r="L576" s="64">
        <f t="shared" si="19"/>
        <v>1</v>
      </c>
      <c r="M576" s="39"/>
      <c r="P576"/>
      <c r="Q576"/>
      <c r="R576"/>
      <c r="S576"/>
      <c r="T576"/>
      <c r="U576"/>
      <c r="V576"/>
      <c r="W576"/>
    </row>
    <row r="577" spans="1:23">
      <c r="A577" s="39"/>
      <c r="B577" s="47">
        <f>+'Ark1'!C3457</f>
        <v>2008</v>
      </c>
      <c r="C577" s="47">
        <f>+'Ark1'!M3457</f>
        <v>39</v>
      </c>
      <c r="D577" s="47">
        <f>+'Ark1'!Q3457</f>
        <v>4</v>
      </c>
      <c r="E577" s="64">
        <f>+'Ark1'!R3457</f>
        <v>4</v>
      </c>
      <c r="F577" s="64">
        <f>+'Ark1'!S3457</f>
        <v>4</v>
      </c>
      <c r="G577" s="99">
        <f>+'Ark1'!T3457</f>
        <v>5.1374261494991011E-2</v>
      </c>
      <c r="H577" s="99">
        <f>+'Ark1'!U3457</f>
        <v>8.1378043102301428E-2</v>
      </c>
      <c r="I577" s="99">
        <f>+'Ark1'!Y3457</f>
        <v>215.32499999999999</v>
      </c>
      <c r="J577" s="99">
        <f>+'Ark1'!AA3457</f>
        <v>16.36877744365777</v>
      </c>
      <c r="K577" s="99">
        <f t="shared" si="18"/>
        <v>5.5211538461538456</v>
      </c>
      <c r="L577" s="64">
        <f t="shared" si="19"/>
        <v>1</v>
      </c>
      <c r="M577" s="39"/>
      <c r="P577"/>
      <c r="Q577"/>
      <c r="R577"/>
      <c r="S577"/>
      <c r="T577"/>
      <c r="U577"/>
      <c r="V577"/>
      <c r="W577"/>
    </row>
    <row r="578" spans="1:23">
      <c r="A578" s="39"/>
      <c r="B578" s="47">
        <f>+'Ark1'!C3458</f>
        <v>2008</v>
      </c>
      <c r="C578" s="47">
        <f>+'Ark1'!M3458</f>
        <v>40</v>
      </c>
      <c r="D578" s="47">
        <f>+'Ark1'!Q3458</f>
        <v>7</v>
      </c>
      <c r="E578" s="64">
        <f>+'Ark1'!R3458</f>
        <v>7</v>
      </c>
      <c r="F578" s="64">
        <f>+'Ark1'!S3458</f>
        <v>7</v>
      </c>
      <c r="G578" s="99">
        <f>+'Ark1'!T3458</f>
        <v>8.9904957616234252E-2</v>
      </c>
      <c r="H578" s="99">
        <f>+'Ark1'!U3458</f>
        <v>0.11756495882061264</v>
      </c>
      <c r="I578" s="99">
        <f>+'Ark1'!Y3458</f>
        <v>177.75714285714278</v>
      </c>
      <c r="J578" s="99">
        <f>+'Ark1'!AA3458</f>
        <v>29.005755938279304</v>
      </c>
      <c r="K578" s="99">
        <f t="shared" si="18"/>
        <v>4.4439285714285699</v>
      </c>
      <c r="L578" s="64">
        <f t="shared" si="19"/>
        <v>1</v>
      </c>
      <c r="M578" s="39"/>
      <c r="P578"/>
      <c r="Q578"/>
      <c r="R578"/>
      <c r="S578"/>
      <c r="T578"/>
      <c r="U578"/>
      <c r="V578"/>
      <c r="W578"/>
    </row>
    <row r="579" spans="1:23">
      <c r="A579" s="39"/>
      <c r="B579" s="47">
        <f>+'Ark1'!C3459</f>
        <v>2008</v>
      </c>
      <c r="C579" s="47">
        <f>+'Ark1'!M3459</f>
        <v>41</v>
      </c>
      <c r="D579" s="47">
        <f>+'Ark1'!Q3459</f>
        <v>13</v>
      </c>
      <c r="E579" s="64">
        <f>+'Ark1'!R3459</f>
        <v>13</v>
      </c>
      <c r="F579" s="64">
        <f>+'Ark1'!S3459</f>
        <v>13</v>
      </c>
      <c r="G579" s="99">
        <f>+'Ark1'!T3459</f>
        <v>0.1669663498587208</v>
      </c>
      <c r="H579" s="99">
        <f>+'Ark1'!U3459</f>
        <v>0.23456302078924141</v>
      </c>
      <c r="I579" s="99">
        <f>+'Ark1'!Y3459</f>
        <v>190.96923076923073</v>
      </c>
      <c r="J579" s="99">
        <f>+'Ark1'!AA3459</f>
        <v>23.110050581291009</v>
      </c>
      <c r="K579" s="99">
        <f t="shared" si="18"/>
        <v>4.6577861163227006</v>
      </c>
      <c r="L579" s="64">
        <f t="shared" si="19"/>
        <v>1</v>
      </c>
      <c r="M579" s="39"/>
      <c r="P579"/>
      <c r="Q579"/>
      <c r="R579"/>
      <c r="S579"/>
      <c r="T579"/>
      <c r="U579"/>
      <c r="V579"/>
      <c r="W579"/>
    </row>
    <row r="580" spans="1:23">
      <c r="A580" s="39"/>
      <c r="B580" s="47">
        <f>+'Ark1'!C3460</f>
        <v>2008</v>
      </c>
      <c r="C580" s="47">
        <f>+'Ark1'!M3460</f>
        <v>42</v>
      </c>
      <c r="D580" s="47">
        <f>+'Ark1'!Q3460</f>
        <v>5</v>
      </c>
      <c r="E580" s="64">
        <f>+'Ark1'!R3460</f>
        <v>5</v>
      </c>
      <c r="F580" s="64">
        <f>+'Ark1'!S3460</f>
        <v>5</v>
      </c>
      <c r="G580" s="99">
        <f>+'Ark1'!T3460</f>
        <v>6.4217826868738767E-2</v>
      </c>
      <c r="H580" s="99">
        <f>+'Ark1'!U3460</f>
        <v>8.7415494575930938E-2</v>
      </c>
      <c r="I580" s="99">
        <f>+'Ark1'!Y3460</f>
        <v>185.04</v>
      </c>
      <c r="J580" s="99">
        <f>+'Ark1'!AA3460</f>
        <v>26.11747307838192</v>
      </c>
      <c r="K580" s="99">
        <f t="shared" si="18"/>
        <v>4.4057142857142857</v>
      </c>
      <c r="L580" s="64">
        <f t="shared" si="19"/>
        <v>1</v>
      </c>
      <c r="M580" s="39"/>
      <c r="P580"/>
      <c r="Q580"/>
      <c r="R580"/>
      <c r="S580"/>
      <c r="T580"/>
      <c r="U580"/>
      <c r="V580"/>
      <c r="W580"/>
    </row>
    <row r="581" spans="1:23">
      <c r="A581" s="39"/>
      <c r="B581" s="47">
        <f>+'Ark1'!C3461</f>
        <v>2008</v>
      </c>
      <c r="C581" s="47">
        <f>+'Ark1'!M3461</f>
        <v>43</v>
      </c>
      <c r="D581" s="47">
        <f>+'Ark1'!Q3461</f>
        <v>13</v>
      </c>
      <c r="E581" s="64">
        <f>+'Ark1'!R3461</f>
        <v>14</v>
      </c>
      <c r="F581" s="64">
        <f>+'Ark1'!S3461</f>
        <v>14</v>
      </c>
      <c r="G581" s="99">
        <f>+'Ark1'!T3461</f>
        <v>0.17980991523246853</v>
      </c>
      <c r="H581" s="99">
        <f>+'Ark1'!U3461</f>
        <v>0.25107861574370821</v>
      </c>
      <c r="I581" s="99">
        <f>+'Ark1'!Y3461</f>
        <v>189.81428571428577</v>
      </c>
      <c r="J581" s="99">
        <f>+'Ark1'!AA3461</f>
        <v>32.185042158983009</v>
      </c>
      <c r="K581" s="99">
        <f t="shared" si="18"/>
        <v>4.4142857142857155</v>
      </c>
      <c r="L581" s="64">
        <f t="shared" si="19"/>
        <v>1.0769230769230769</v>
      </c>
      <c r="M581" s="39"/>
      <c r="P581"/>
      <c r="Q581"/>
      <c r="R581"/>
      <c r="S581"/>
      <c r="T581"/>
      <c r="U581"/>
      <c r="V581"/>
      <c r="W581"/>
    </row>
    <row r="582" spans="1:23">
      <c r="A582" s="39"/>
      <c r="B582" s="47">
        <f>+'Ark1'!C3462</f>
        <v>2008</v>
      </c>
      <c r="C582" s="47">
        <f>+'Ark1'!M3462</f>
        <v>44</v>
      </c>
      <c r="D582" s="47">
        <f>+'Ark1'!Q3462</f>
        <v>26</v>
      </c>
      <c r="E582" s="64">
        <f>+'Ark1'!R3462</f>
        <v>27</v>
      </c>
      <c r="F582" s="64">
        <f>+'Ark1'!S3462</f>
        <v>27</v>
      </c>
      <c r="G582" s="99">
        <f>+'Ark1'!T3462</f>
        <v>0.34677626509118942</v>
      </c>
      <c r="H582" s="99">
        <f>+'Ark1'!U3462</f>
        <v>0.45225141195109264</v>
      </c>
      <c r="I582" s="99">
        <f>+'Ark1'!Y3462</f>
        <v>177.28148148148151</v>
      </c>
      <c r="J582" s="99">
        <f>+'Ark1'!AA3462</f>
        <v>27.688559437629305</v>
      </c>
      <c r="K582" s="99">
        <f t="shared" si="18"/>
        <v>4.0291245791245798</v>
      </c>
      <c r="L582" s="64">
        <f t="shared" si="19"/>
        <v>1.0384615384615385</v>
      </c>
      <c r="M582" s="39"/>
      <c r="P582"/>
      <c r="Q582"/>
      <c r="R582"/>
      <c r="S582"/>
      <c r="T582"/>
      <c r="U582"/>
      <c r="V582"/>
      <c r="W582"/>
    </row>
    <row r="583" spans="1:23">
      <c r="A583" s="39"/>
      <c r="B583" s="47">
        <f>+'Ark1'!C3463</f>
        <v>2008</v>
      </c>
      <c r="C583" s="47">
        <f>+'Ark1'!M3463</f>
        <v>45</v>
      </c>
      <c r="D583" s="47">
        <f>+'Ark1'!Q3463</f>
        <v>25</v>
      </c>
      <c r="E583" s="64">
        <f>+'Ark1'!R3463</f>
        <v>28</v>
      </c>
      <c r="F583" s="64">
        <f>+'Ark1'!S3463</f>
        <v>28</v>
      </c>
      <c r="G583" s="99">
        <f>+'Ark1'!T3463</f>
        <v>0.35961983046493706</v>
      </c>
      <c r="H583" s="99">
        <f>+'Ark1'!U3463</f>
        <v>0.49361598558419106</v>
      </c>
      <c r="I583" s="99">
        <f>+'Ark1'!Y3463</f>
        <v>186.58571428571435</v>
      </c>
      <c r="J583" s="99">
        <f>+'Ark1'!AA3463</f>
        <v>25.822466882897874</v>
      </c>
      <c r="K583" s="99">
        <f t="shared" si="18"/>
        <v>4.1463492063492078</v>
      </c>
      <c r="L583" s="64">
        <f t="shared" si="19"/>
        <v>1.1200000000000001</v>
      </c>
      <c r="M583" s="39"/>
      <c r="P583"/>
      <c r="Q583"/>
      <c r="R583"/>
      <c r="S583"/>
      <c r="T583"/>
      <c r="U583"/>
      <c r="V583"/>
      <c r="W583"/>
    </row>
    <row r="584" spans="1:23">
      <c r="A584" s="39"/>
      <c r="B584" s="47">
        <f>+'Ark1'!C3464</f>
        <v>2008</v>
      </c>
      <c r="C584" s="47">
        <f>+'Ark1'!M3464</f>
        <v>46</v>
      </c>
      <c r="D584" s="47">
        <f>+'Ark1'!Q3464</f>
        <v>40</v>
      </c>
      <c r="E584" s="64">
        <f>+'Ark1'!R3464</f>
        <v>45</v>
      </c>
      <c r="F584" s="64">
        <f>+'Ark1'!S3464</f>
        <v>45</v>
      </c>
      <c r="G584" s="99">
        <f>+'Ark1'!T3464</f>
        <v>0.57796044181864858</v>
      </c>
      <c r="H584" s="99">
        <f>+'Ark1'!U3464</f>
        <v>0.7628636454339861</v>
      </c>
      <c r="I584" s="99">
        <f>+'Ark1'!Y3464</f>
        <v>179.42444444444445</v>
      </c>
      <c r="J584" s="99">
        <f>+'Ark1'!AA3464</f>
        <v>27.254375025391408</v>
      </c>
      <c r="K584" s="99">
        <f t="shared" si="18"/>
        <v>3.9005314009661838</v>
      </c>
      <c r="L584" s="64">
        <f t="shared" si="19"/>
        <v>1.125</v>
      </c>
      <c r="M584" s="39"/>
      <c r="P584"/>
      <c r="Q584"/>
      <c r="R584"/>
      <c r="S584"/>
      <c r="T584"/>
      <c r="U584"/>
      <c r="V584"/>
      <c r="W584"/>
    </row>
    <row r="585" spans="1:23">
      <c r="A585" s="39"/>
      <c r="B585" s="47">
        <f>+'Ark1'!C3465</f>
        <v>2008</v>
      </c>
      <c r="C585" s="47">
        <f>+'Ark1'!M3465</f>
        <v>47</v>
      </c>
      <c r="D585" s="47">
        <f>+'Ark1'!Q3465</f>
        <v>63</v>
      </c>
      <c r="E585" s="64">
        <f>+'Ark1'!R3465</f>
        <v>70</v>
      </c>
      <c r="F585" s="64">
        <f>+'Ark1'!S3465</f>
        <v>70</v>
      </c>
      <c r="G585" s="99">
        <f>+'Ark1'!T3465</f>
        <v>0.8990495761623426</v>
      </c>
      <c r="H585" s="99">
        <f>+'Ark1'!U3465</f>
        <v>1.1642266166386488</v>
      </c>
      <c r="I585" s="99">
        <f>+'Ark1'!Y3465</f>
        <v>176.02999999999997</v>
      </c>
      <c r="J585" s="99">
        <f>+'Ark1'!AA3465</f>
        <v>26.989359543557939</v>
      </c>
      <c r="K585" s="99">
        <f t="shared" si="18"/>
        <v>3.7453191489361695</v>
      </c>
      <c r="L585" s="64">
        <f t="shared" si="19"/>
        <v>1.1111111111111112</v>
      </c>
      <c r="M585" s="39"/>
      <c r="P585"/>
      <c r="Q585"/>
      <c r="R585"/>
      <c r="S585"/>
      <c r="T585"/>
      <c r="U585"/>
      <c r="V585"/>
      <c r="W585"/>
    </row>
    <row r="586" spans="1:23">
      <c r="A586" s="39"/>
      <c r="B586" s="47">
        <f>+'Ark1'!C3466</f>
        <v>2008</v>
      </c>
      <c r="C586" s="47">
        <f>+'Ark1'!M3466</f>
        <v>48</v>
      </c>
      <c r="D586" s="47">
        <f>+'Ark1'!Q3466</f>
        <v>62</v>
      </c>
      <c r="E586" s="64">
        <f>+'Ark1'!R3466</f>
        <v>70</v>
      </c>
      <c r="F586" s="64">
        <f>+'Ark1'!S3466</f>
        <v>70</v>
      </c>
      <c r="G586" s="99">
        <f>+'Ark1'!T3466</f>
        <v>0.8990495761623426</v>
      </c>
      <c r="H586" s="99">
        <f>+'Ark1'!U3466</f>
        <v>1.1774825546942085</v>
      </c>
      <c r="I586" s="99">
        <f>+'Ark1'!Y3466</f>
        <v>178.03428571428589</v>
      </c>
      <c r="J586" s="99">
        <f>+'Ark1'!AA3466</f>
        <v>30.751886751474125</v>
      </c>
      <c r="K586" s="99">
        <f t="shared" si="18"/>
        <v>3.7090476190476225</v>
      </c>
      <c r="L586" s="64">
        <f t="shared" si="19"/>
        <v>1.1290322580645162</v>
      </c>
      <c r="M586" s="39"/>
      <c r="P586"/>
      <c r="Q586"/>
      <c r="R586"/>
      <c r="S586"/>
      <c r="T586"/>
      <c r="U586"/>
      <c r="V586"/>
      <c r="W586"/>
    </row>
    <row r="587" spans="1:23">
      <c r="A587" s="39"/>
      <c r="B587" s="47">
        <f>+'Ark1'!C3467</f>
        <v>2008</v>
      </c>
      <c r="C587" s="47">
        <f>+'Ark1'!M3467</f>
        <v>49</v>
      </c>
      <c r="D587" s="47">
        <f>+'Ark1'!Q3467</f>
        <v>102</v>
      </c>
      <c r="E587" s="64">
        <f>+'Ark1'!R3467</f>
        <v>130</v>
      </c>
      <c r="F587" s="64">
        <f>+'Ark1'!S3467</f>
        <v>130</v>
      </c>
      <c r="G587" s="99">
        <f>+'Ark1'!T3467</f>
        <v>1.6696634985872081</v>
      </c>
      <c r="H587" s="99">
        <f>+'Ark1'!U3467</f>
        <v>2.0677468193307282</v>
      </c>
      <c r="I587" s="99">
        <f>+'Ark1'!Y3467</f>
        <v>168.34538461538463</v>
      </c>
      <c r="J587" s="99">
        <f>+'Ark1'!AA3467</f>
        <v>24.919516946603803</v>
      </c>
      <c r="K587" s="99">
        <f t="shared" si="18"/>
        <v>3.4356200941915231</v>
      </c>
      <c r="L587" s="64">
        <f t="shared" si="19"/>
        <v>1.2745098039215685</v>
      </c>
      <c r="M587" s="39"/>
      <c r="P587"/>
      <c r="Q587"/>
      <c r="R587"/>
      <c r="S587"/>
      <c r="T587"/>
      <c r="U587"/>
      <c r="V587"/>
      <c r="W587"/>
    </row>
    <row r="588" spans="1:23">
      <c r="A588" s="39"/>
      <c r="B588" s="47">
        <f>+'Ark1'!C3468</f>
        <v>2008</v>
      </c>
      <c r="C588" s="47">
        <f>+'Ark1'!M3468</f>
        <v>50</v>
      </c>
      <c r="D588" s="47">
        <f>+'Ark1'!Q3468</f>
        <v>142</v>
      </c>
      <c r="E588" s="64">
        <f>+'Ark1'!R3468</f>
        <v>211</v>
      </c>
      <c r="F588" s="64">
        <f>+'Ark1'!S3468</f>
        <v>211</v>
      </c>
      <c r="G588" s="99">
        <f>+'Ark1'!T3468</f>
        <v>2.7099922938607754</v>
      </c>
      <c r="H588" s="99">
        <f>+'Ark1'!U3468</f>
        <v>3.3121232025590506</v>
      </c>
      <c r="I588" s="99">
        <f>+'Ark1'!Y3468</f>
        <v>166.1388625592418</v>
      </c>
      <c r="J588" s="99">
        <f>+'Ark1'!AA3468</f>
        <v>27.311818989698654</v>
      </c>
      <c r="K588" s="99">
        <f t="shared" si="18"/>
        <v>3.3227772511848359</v>
      </c>
      <c r="L588" s="64">
        <f t="shared" si="19"/>
        <v>1.4859154929577465</v>
      </c>
      <c r="M588" s="39"/>
      <c r="P588"/>
      <c r="Q588"/>
      <c r="R588"/>
      <c r="S588"/>
      <c r="T588"/>
      <c r="U588"/>
      <c r="V588"/>
      <c r="W588"/>
    </row>
    <row r="589" spans="1:23">
      <c r="A589" s="39"/>
      <c r="B589" s="47">
        <f>+'Ark1'!C3469</f>
        <v>2008</v>
      </c>
      <c r="C589" s="47">
        <f>+'Ark1'!M3469</f>
        <v>51</v>
      </c>
      <c r="D589" s="47">
        <f>+'Ark1'!Q3469</f>
        <v>127</v>
      </c>
      <c r="E589" s="64">
        <f>+'Ark1'!R3469</f>
        <v>177</v>
      </c>
      <c r="F589" s="64">
        <f>+'Ark1'!S3469</f>
        <v>177</v>
      </c>
      <c r="G589" s="99">
        <f>+'Ark1'!T3469</f>
        <v>2.2733110711533517</v>
      </c>
      <c r="H589" s="99">
        <f>+'Ark1'!U3469</f>
        <v>2.6570738900915489</v>
      </c>
      <c r="I589" s="99">
        <f>+'Ark1'!Y3469</f>
        <v>158.88305084745755</v>
      </c>
      <c r="J589" s="99">
        <f>+'Ark1'!AA3469</f>
        <v>23.739772005500487</v>
      </c>
      <c r="K589" s="99">
        <f t="shared" si="18"/>
        <v>3.115353938185442</v>
      </c>
      <c r="L589" s="64">
        <f t="shared" si="19"/>
        <v>1.3937007874015748</v>
      </c>
      <c r="M589" s="39"/>
      <c r="P589"/>
      <c r="Q589"/>
      <c r="R589"/>
      <c r="S589"/>
      <c r="T589"/>
      <c r="U589"/>
      <c r="V589"/>
      <c r="W589"/>
    </row>
    <row r="590" spans="1:23">
      <c r="A590" s="39"/>
      <c r="B590" s="47">
        <f>+'Ark1'!C3470</f>
        <v>2008</v>
      </c>
      <c r="C590" s="47">
        <f>+'Ark1'!M3470</f>
        <v>52</v>
      </c>
      <c r="D590" s="47">
        <f>+'Ark1'!Q3470</f>
        <v>184</v>
      </c>
      <c r="E590" s="64">
        <f>+'Ark1'!R3470</f>
        <v>277</v>
      </c>
      <c r="F590" s="64">
        <f>+'Ark1'!S3470</f>
        <v>277</v>
      </c>
      <c r="G590" s="99">
        <f>+'Ark1'!T3470</f>
        <v>3.5576676085281278</v>
      </c>
      <c r="H590" s="99">
        <f>+'Ark1'!U3470</f>
        <v>4.2078958149406791</v>
      </c>
      <c r="I590" s="99">
        <f>+'Ark1'!Y3470</f>
        <v>160.78014440433216</v>
      </c>
      <c r="J590" s="99">
        <f>+'Ark1'!AA3470</f>
        <v>25.394324161476483</v>
      </c>
      <c r="K590" s="99">
        <f t="shared" si="18"/>
        <v>3.0919258539294647</v>
      </c>
      <c r="L590" s="64">
        <f t="shared" si="19"/>
        <v>1.5054347826086956</v>
      </c>
      <c r="M590" s="39"/>
      <c r="P590"/>
      <c r="Q590"/>
      <c r="R590"/>
      <c r="S590"/>
      <c r="T590"/>
      <c r="U590"/>
      <c r="V590"/>
      <c r="W590"/>
    </row>
    <row r="591" spans="1:23">
      <c r="A591" s="39"/>
      <c r="B591" s="47">
        <f>+'Ark1'!C3471</f>
        <v>2008</v>
      </c>
      <c r="C591" s="47">
        <f>+'Ark1'!M3471</f>
        <v>53</v>
      </c>
      <c r="D591" s="47">
        <f>+'Ark1'!Q3471</f>
        <v>225</v>
      </c>
      <c r="E591" s="64">
        <f>+'Ark1'!R3471</f>
        <v>373</v>
      </c>
      <c r="F591" s="64">
        <f>+'Ark1'!S3471</f>
        <v>373</v>
      </c>
      <c r="G591" s="99">
        <f>+'Ark1'!T3471</f>
        <v>4.7906498844079115</v>
      </c>
      <c r="H591" s="99">
        <f>+'Ark1'!U3471</f>
        <v>5.4054937595994526</v>
      </c>
      <c r="I591" s="99">
        <f>+'Ark1'!Y3471</f>
        <v>153.38176943699733</v>
      </c>
      <c r="J591" s="99">
        <f>+'Ark1'!AA3471</f>
        <v>25.244448652204593</v>
      </c>
      <c r="K591" s="99">
        <f t="shared" si="18"/>
        <v>2.8939956497546668</v>
      </c>
      <c r="L591" s="64">
        <f t="shared" si="19"/>
        <v>1.6577777777777778</v>
      </c>
      <c r="M591" s="39"/>
      <c r="P591"/>
      <c r="Q591"/>
      <c r="R591"/>
      <c r="S591"/>
      <c r="T591"/>
      <c r="U591"/>
      <c r="V591"/>
      <c r="W591"/>
    </row>
    <row r="592" spans="1:23">
      <c r="A592" s="39"/>
      <c r="B592" s="47">
        <f>+'Ark1'!C3472</f>
        <v>2008</v>
      </c>
      <c r="C592" s="47">
        <f>+'Ark1'!M3472</f>
        <v>54</v>
      </c>
      <c r="D592" s="47">
        <f>+'Ark1'!Q3472</f>
        <v>328</v>
      </c>
      <c r="E592" s="64">
        <f>+'Ark1'!R3472</f>
        <v>641</v>
      </c>
      <c r="F592" s="64">
        <f>+'Ark1'!S3472</f>
        <v>641</v>
      </c>
      <c r="G592" s="99">
        <f>+'Ark1'!T3472</f>
        <v>8.2327254045723102</v>
      </c>
      <c r="H592" s="99">
        <f>+'Ark1'!U3472</f>
        <v>9.0464643777135496</v>
      </c>
      <c r="I592" s="99">
        <f>+'Ark1'!Y3472</f>
        <v>149.37160686427461</v>
      </c>
      <c r="J592" s="99">
        <f>+'Ark1'!AA3472</f>
        <v>25.410147077202243</v>
      </c>
      <c r="K592" s="99">
        <f t="shared" si="18"/>
        <v>2.766140867856937</v>
      </c>
      <c r="L592" s="64">
        <f t="shared" si="19"/>
        <v>1.9542682926829269</v>
      </c>
      <c r="M592" s="39"/>
      <c r="P592"/>
      <c r="Q592"/>
      <c r="R592"/>
      <c r="S592"/>
      <c r="T592"/>
      <c r="U592"/>
      <c r="V592"/>
      <c r="W592"/>
    </row>
    <row r="593" spans="1:23">
      <c r="A593" s="39"/>
      <c r="B593" s="47">
        <f>+'Ark1'!C3473</f>
        <v>2008</v>
      </c>
      <c r="C593" s="47">
        <f>+'Ark1'!M3473</f>
        <v>55</v>
      </c>
      <c r="D593" s="47">
        <f>+'Ark1'!Q3473</f>
        <v>407</v>
      </c>
      <c r="E593" s="64">
        <f>+'Ark1'!R3473</f>
        <v>967</v>
      </c>
      <c r="F593" s="64">
        <f>+'Ark1'!S3473</f>
        <v>967</v>
      </c>
      <c r="G593" s="99">
        <f>+'Ark1'!T3473</f>
        <v>12.419727716414076</v>
      </c>
      <c r="H593" s="99">
        <f>+'Ark1'!U3473</f>
        <v>12.551757682586148</v>
      </c>
      <c r="I593" s="99">
        <f>+'Ark1'!Y3473</f>
        <v>137.38055842812835</v>
      </c>
      <c r="J593" s="99">
        <f>+'Ark1'!AA3473</f>
        <v>28.129135559415303</v>
      </c>
      <c r="K593" s="99">
        <f t="shared" si="18"/>
        <v>2.4978283350568793</v>
      </c>
      <c r="L593" s="64">
        <f t="shared" si="19"/>
        <v>2.3759213759213758</v>
      </c>
      <c r="M593" s="39"/>
      <c r="P593"/>
      <c r="Q593"/>
      <c r="R593"/>
      <c r="S593"/>
      <c r="T593"/>
      <c r="U593"/>
      <c r="V593"/>
      <c r="W593"/>
    </row>
    <row r="594" spans="1:23">
      <c r="A594" s="39"/>
      <c r="B594" s="47">
        <f>+'Ark1'!C3474</f>
        <v>2008</v>
      </c>
      <c r="C594" s="47">
        <f>+'Ark1'!M3474</f>
        <v>56</v>
      </c>
      <c r="D594" s="47">
        <f>+'Ark1'!Q3474</f>
        <v>345</v>
      </c>
      <c r="E594" s="64">
        <f>+'Ark1'!R3474</f>
        <v>772</v>
      </c>
      <c r="F594" s="64">
        <f>+'Ark1'!S3474</f>
        <v>772</v>
      </c>
      <c r="G594" s="99">
        <f>+'Ark1'!T3474</f>
        <v>9.9152324685332633</v>
      </c>
      <c r="H594" s="99">
        <f>+'Ark1'!U3474</f>
        <v>9.9518742365789112</v>
      </c>
      <c r="I594" s="99">
        <f>+'Ark1'!Y3474</f>
        <v>136.43782383419696</v>
      </c>
      <c r="J594" s="99">
        <f>+'Ark1'!AA3474</f>
        <v>24.658890385761804</v>
      </c>
      <c r="K594" s="99">
        <f t="shared" si="18"/>
        <v>2.4363897113249458</v>
      </c>
      <c r="L594" s="64">
        <f t="shared" si="19"/>
        <v>2.2376811594202897</v>
      </c>
      <c r="M594" s="39"/>
      <c r="P594"/>
      <c r="Q594"/>
      <c r="R594"/>
      <c r="S594"/>
      <c r="T594"/>
      <c r="U594"/>
      <c r="V594"/>
      <c r="W594"/>
    </row>
    <row r="595" spans="1:23">
      <c r="A595" s="39"/>
      <c r="B595" s="47">
        <f>+'Ark1'!C3475</f>
        <v>2008</v>
      </c>
      <c r="C595" s="47">
        <f>+'Ark1'!M3475</f>
        <v>57</v>
      </c>
      <c r="D595" s="47">
        <f>+'Ark1'!Q3475</f>
        <v>319</v>
      </c>
      <c r="E595" s="64">
        <f>+'Ark1'!R3475</f>
        <v>723</v>
      </c>
      <c r="F595" s="64">
        <f>+'Ark1'!S3475</f>
        <v>723</v>
      </c>
      <c r="G595" s="99">
        <f>+'Ark1'!T3475</f>
        <v>9.2858977652196248</v>
      </c>
      <c r="H595" s="99">
        <f>+'Ark1'!U3475</f>
        <v>9.0316872664384995</v>
      </c>
      <c r="I595" s="99">
        <f>+'Ark1'!Y3475</f>
        <v>132.21410788381749</v>
      </c>
      <c r="J595" s="99">
        <f>+'Ark1'!AA3475</f>
        <v>24.156692731701806</v>
      </c>
      <c r="K595" s="99">
        <f t="shared" si="18"/>
        <v>2.3195457523476755</v>
      </c>
      <c r="L595" s="64">
        <f t="shared" si="19"/>
        <v>2.2664576802507836</v>
      </c>
      <c r="M595" s="39"/>
      <c r="P595"/>
      <c r="Q595"/>
      <c r="R595"/>
      <c r="S595"/>
      <c r="T595"/>
      <c r="U595"/>
      <c r="V595"/>
      <c r="W595"/>
    </row>
    <row r="596" spans="1:23">
      <c r="A596" s="39"/>
      <c r="B596" s="47">
        <f>+'Ark1'!C3476</f>
        <v>2008</v>
      </c>
      <c r="C596" s="47">
        <f>+'Ark1'!M3476</f>
        <v>58</v>
      </c>
      <c r="D596" s="47">
        <f>+'Ark1'!Q3476</f>
        <v>355</v>
      </c>
      <c r="E596" s="64">
        <f>+'Ark1'!R3476</f>
        <v>784</v>
      </c>
      <c r="F596" s="64">
        <f>+'Ark1'!S3476</f>
        <v>784</v>
      </c>
      <c r="G596" s="99">
        <f>+'Ark1'!T3476</f>
        <v>10.069355253018236</v>
      </c>
      <c r="H596" s="99">
        <f>+'Ark1'!U3476</f>
        <v>9.6916402366756511</v>
      </c>
      <c r="I596" s="99">
        <f>+'Ark1'!Y3476</f>
        <v>130.83635204081631</v>
      </c>
      <c r="J596" s="99">
        <f>+'Ark1'!AA3476</f>
        <v>24.883146649943768</v>
      </c>
      <c r="K596" s="99">
        <f t="shared" si="18"/>
        <v>2.2557991731175226</v>
      </c>
      <c r="L596" s="64">
        <f t="shared" si="19"/>
        <v>2.2084507042253523</v>
      </c>
      <c r="M596" s="39"/>
      <c r="P596"/>
      <c r="Q596"/>
      <c r="R596"/>
      <c r="S596"/>
      <c r="T596"/>
      <c r="U596"/>
      <c r="V596"/>
      <c r="W596"/>
    </row>
    <row r="597" spans="1:23">
      <c r="A597" s="39"/>
      <c r="B597" s="47">
        <f>+'Ark1'!C3477</f>
        <v>2008</v>
      </c>
      <c r="C597" s="47">
        <f>+'Ark1'!M3477</f>
        <v>59</v>
      </c>
      <c r="D597" s="47">
        <f>+'Ark1'!Q3477</f>
        <v>330</v>
      </c>
      <c r="E597" s="64">
        <f>+'Ark1'!R3477</f>
        <v>728</v>
      </c>
      <c r="F597" s="64">
        <f>+'Ark1'!S3477</f>
        <v>728</v>
      </c>
      <c r="G597" s="99">
        <f>+'Ark1'!T3477</f>
        <v>9.3501155920883612</v>
      </c>
      <c r="H597" s="99">
        <f>+'Ark1'!U3477</f>
        <v>8.7061845423101563</v>
      </c>
      <c r="I597" s="99">
        <f>+'Ark1'!Y3477</f>
        <v>126.57376373626379</v>
      </c>
      <c r="J597" s="99">
        <f>+'Ark1'!AA3477</f>
        <v>24.255004266916458</v>
      </c>
      <c r="K597" s="99">
        <f t="shared" si="18"/>
        <v>2.1453180294281999</v>
      </c>
      <c r="L597" s="64">
        <f t="shared" si="19"/>
        <v>2.2060606060606061</v>
      </c>
      <c r="M597" s="39"/>
      <c r="P597"/>
      <c r="Q597"/>
      <c r="R597"/>
      <c r="S597"/>
      <c r="T597"/>
      <c r="U597"/>
      <c r="V597"/>
      <c r="W597"/>
    </row>
    <row r="598" spans="1:23">
      <c r="A598" s="39"/>
      <c r="B598" s="47">
        <f>+'Ark1'!C3478</f>
        <v>2008</v>
      </c>
      <c r="C598" s="47">
        <f>+'Ark1'!M3478</f>
        <v>60</v>
      </c>
      <c r="D598" s="47">
        <f>+'Ark1'!Q3478</f>
        <v>308</v>
      </c>
      <c r="E598" s="64">
        <f>+'Ark1'!R3478</f>
        <v>684</v>
      </c>
      <c r="F598" s="64">
        <f>+'Ark1'!S3478</f>
        <v>684</v>
      </c>
      <c r="G598" s="99">
        <f>+'Ark1'!T3478</f>
        <v>8.7849987156434626</v>
      </c>
      <c r="H598" s="99">
        <f>+'Ark1'!U3478</f>
        <v>7.889749144363682</v>
      </c>
      <c r="I598" s="99">
        <f>+'Ark1'!Y3478</f>
        <v>122.0827485380117</v>
      </c>
      <c r="J598" s="99">
        <f>+'Ark1'!AA3478</f>
        <v>23.799802091195193</v>
      </c>
      <c r="K598" s="99">
        <f t="shared" si="18"/>
        <v>2.0347124756335284</v>
      </c>
      <c r="L598" s="64">
        <f t="shared" si="19"/>
        <v>2.220779220779221</v>
      </c>
      <c r="M598" s="39"/>
      <c r="P598"/>
      <c r="Q598"/>
      <c r="R598"/>
      <c r="S598"/>
      <c r="T598"/>
      <c r="U598"/>
      <c r="V598"/>
      <c r="W598"/>
    </row>
    <row r="599" spans="1:23">
      <c r="A599" s="39"/>
      <c r="B599" s="47">
        <f>+'Ark1'!C3479</f>
        <v>2008</v>
      </c>
      <c r="C599" s="47">
        <f>+'Ark1'!M3479</f>
        <v>61</v>
      </c>
      <c r="D599" s="47">
        <f>+'Ark1'!Q3479</f>
        <v>189</v>
      </c>
      <c r="E599" s="64">
        <f>+'Ark1'!R3479</f>
        <v>326</v>
      </c>
      <c r="F599" s="64">
        <f>+'Ark1'!S3479</f>
        <v>326</v>
      </c>
      <c r="G599" s="99">
        <f>+'Ark1'!T3479</f>
        <v>4.1870023118417672</v>
      </c>
      <c r="H599" s="99">
        <f>+'Ark1'!U3479</f>
        <v>3.649209519029593</v>
      </c>
      <c r="I599" s="99">
        <f>+'Ark1'!Y3479</f>
        <v>118.47546012269937</v>
      </c>
      <c r="J599" s="99">
        <f>+'Ark1'!AA3479</f>
        <v>23.678616565521601</v>
      </c>
      <c r="K599" s="99">
        <f t="shared" si="18"/>
        <v>1.9422206577491701</v>
      </c>
      <c r="L599" s="64">
        <f t="shared" si="19"/>
        <v>1.7248677248677249</v>
      </c>
      <c r="M599" s="39"/>
      <c r="P599"/>
      <c r="Q599"/>
      <c r="R599"/>
      <c r="S599"/>
      <c r="T599"/>
      <c r="U599"/>
      <c r="V599"/>
      <c r="W599"/>
    </row>
    <row r="600" spans="1:23">
      <c r="A600" s="39"/>
      <c r="B600" s="47">
        <f>+'Ark1'!C3480</f>
        <v>2008</v>
      </c>
      <c r="C600" s="47">
        <f>+'Ark1'!M3480</f>
        <v>62</v>
      </c>
      <c r="D600" s="47">
        <f>+'Ark1'!Q3480</f>
        <v>215</v>
      </c>
      <c r="E600" s="64">
        <f>+'Ark1'!R3480</f>
        <v>444</v>
      </c>
      <c r="F600" s="64">
        <f>+'Ark1'!S3480</f>
        <v>444</v>
      </c>
      <c r="G600" s="99">
        <f>+'Ark1'!T3480</f>
        <v>5.7025430259440011</v>
      </c>
      <c r="H600" s="99">
        <f>+'Ark1'!U3480</f>
        <v>4.7299038845284045</v>
      </c>
      <c r="I600" s="99">
        <f>+'Ark1'!Y3480</f>
        <v>112.75000000000009</v>
      </c>
      <c r="J600" s="99">
        <f>+'Ark1'!AA3480</f>
        <v>21.884733355790072</v>
      </c>
      <c r="K600" s="99">
        <f t="shared" si="18"/>
        <v>1.8185483870967756</v>
      </c>
      <c r="L600" s="64">
        <f t="shared" si="19"/>
        <v>2.0651162790697675</v>
      </c>
      <c r="M600" s="39"/>
      <c r="P600"/>
      <c r="Q600"/>
      <c r="R600"/>
      <c r="S600"/>
      <c r="T600"/>
      <c r="U600"/>
      <c r="V600"/>
      <c r="W600"/>
    </row>
    <row r="601" spans="1:23">
      <c r="A601" s="39"/>
      <c r="B601" s="47">
        <f>+'Ark1'!C3481</f>
        <v>2008</v>
      </c>
      <c r="C601" s="47">
        <f>+'Ark1'!M3481</f>
        <v>63</v>
      </c>
      <c r="D601" s="47">
        <f>+'Ark1'!Q3481</f>
        <v>74</v>
      </c>
      <c r="E601" s="64">
        <f>+'Ark1'!R3481</f>
        <v>123</v>
      </c>
      <c r="F601" s="64">
        <f>+'Ark1'!S3481</f>
        <v>123</v>
      </c>
      <c r="G601" s="99">
        <f>+'Ark1'!T3481</f>
        <v>1.5797585409709738</v>
      </c>
      <c r="H601" s="99">
        <f>+'Ark1'!U3481</f>
        <v>1.3962197050322309</v>
      </c>
      <c r="I601" s="99">
        <f>+'Ark1'!Y3481</f>
        <v>120.14227642276428</v>
      </c>
      <c r="J601" s="99">
        <f>+'Ark1'!AA3481</f>
        <v>23.291622444963064</v>
      </c>
      <c r="K601" s="99">
        <f t="shared" si="18"/>
        <v>1.907020260678798</v>
      </c>
      <c r="L601" s="64">
        <f t="shared" si="19"/>
        <v>1.6621621621621621</v>
      </c>
      <c r="M601" s="39"/>
      <c r="P601"/>
      <c r="Q601"/>
      <c r="R601"/>
      <c r="S601"/>
      <c r="T601"/>
      <c r="U601"/>
      <c r="V601"/>
      <c r="W601"/>
    </row>
    <row r="602" spans="1:23">
      <c r="A602" s="39"/>
      <c r="B602" s="47">
        <f>+'Ark1'!C3482</f>
        <v>2008</v>
      </c>
      <c r="C602" s="47">
        <f>+'Ark1'!M3482</f>
        <v>64</v>
      </c>
      <c r="D602" s="47">
        <f>+'Ark1'!Q3482</f>
        <v>27</v>
      </c>
      <c r="E602" s="64">
        <f>+'Ark1'!R3482</f>
        <v>29</v>
      </c>
      <c r="F602" s="64">
        <f>+'Ark1'!S3482</f>
        <v>29</v>
      </c>
      <c r="G602" s="99">
        <f>+'Ark1'!T3482</f>
        <v>0.37246339583868471</v>
      </c>
      <c r="H602" s="99">
        <f>+'Ark1'!U3482</f>
        <v>0.33477148765827758</v>
      </c>
      <c r="I602" s="99">
        <f>+'Ark1'!Y3482</f>
        <v>122.17931034482764</v>
      </c>
      <c r="J602" s="99">
        <f>+'Ark1'!AA3482</f>
        <v>20.347962353468247</v>
      </c>
      <c r="K602" s="99">
        <f t="shared" si="18"/>
        <v>1.9090517241379319</v>
      </c>
      <c r="L602" s="64">
        <f t="shared" si="19"/>
        <v>1.0740740740740742</v>
      </c>
      <c r="M602" s="39"/>
      <c r="P602"/>
      <c r="Q602"/>
      <c r="R602"/>
      <c r="S602"/>
      <c r="T602"/>
      <c r="U602"/>
      <c r="V602"/>
      <c r="W602"/>
    </row>
    <row r="603" spans="1:23">
      <c r="A603" s="39"/>
      <c r="B603" s="47">
        <f>+'Ark1'!C3483</f>
        <v>2008</v>
      </c>
      <c r="C603" s="47">
        <f>+'Ark1'!M3483</f>
        <v>65</v>
      </c>
      <c r="D603" s="47">
        <f>+'Ark1'!Q3483</f>
        <v>14</v>
      </c>
      <c r="E603" s="64">
        <f>+'Ark1'!R3483</f>
        <v>17</v>
      </c>
      <c r="F603" s="64">
        <f>+'Ark1'!S3483</f>
        <v>17</v>
      </c>
      <c r="G603" s="99">
        <f>+'Ark1'!T3483</f>
        <v>0.21834061135371172</v>
      </c>
      <c r="H603" s="99">
        <f>+'Ark1'!U3483</f>
        <v>0.19536210347454863</v>
      </c>
      <c r="I603" s="99">
        <f>+'Ark1'!Y3483</f>
        <v>121.62941176470596</v>
      </c>
      <c r="J603" s="99">
        <f>+'Ark1'!AA3483</f>
        <v>20.303281818345379</v>
      </c>
      <c r="K603" s="99">
        <f t="shared" si="18"/>
        <v>1.8712217194570149</v>
      </c>
      <c r="L603" s="64">
        <f t="shared" si="19"/>
        <v>1.2142857142857142</v>
      </c>
      <c r="M603" s="39"/>
      <c r="P603"/>
      <c r="Q603"/>
      <c r="R603"/>
      <c r="S603"/>
      <c r="T603"/>
      <c r="U603"/>
      <c r="V603"/>
      <c r="W603"/>
    </row>
    <row r="604" spans="1:23">
      <c r="A604" s="39"/>
      <c r="B604" s="47">
        <f>+'Ark1'!C3484</f>
        <v>2008</v>
      </c>
      <c r="C604" s="47">
        <f>+'Ark1'!M3484</f>
        <v>66</v>
      </c>
      <c r="D604" s="47">
        <f>+'Ark1'!Q3484</f>
        <v>0</v>
      </c>
      <c r="E604" s="64">
        <f>+'Ark1'!R3484</f>
        <v>0</v>
      </c>
      <c r="F604" s="64">
        <f>+'Ark1'!S3484</f>
        <v>0</v>
      </c>
      <c r="G604" s="99">
        <f>+'Ark1'!T3484</f>
        <v>0</v>
      </c>
      <c r="H604" s="99">
        <f>+'Ark1'!U3484</f>
        <v>0</v>
      </c>
      <c r="I604" s="99">
        <f>+'Ark1'!Y3484</f>
        <v>0</v>
      </c>
      <c r="J604" s="99">
        <f>+'Ark1'!AA3484</f>
        <v>0</v>
      </c>
      <c r="K604" s="99">
        <f t="shared" si="18"/>
        <v>0</v>
      </c>
      <c r="L604" s="64" t="e">
        <f t="shared" si="19"/>
        <v>#DIV/0!</v>
      </c>
      <c r="M604" s="39"/>
      <c r="P604"/>
      <c r="Q604"/>
      <c r="R604"/>
      <c r="S604"/>
      <c r="T604"/>
      <c r="U604"/>
      <c r="V604"/>
      <c r="W604"/>
    </row>
    <row r="605" spans="1:23">
      <c r="A605" s="39"/>
      <c r="B605" s="47">
        <f>+'Ark1'!C3485</f>
        <v>2008</v>
      </c>
      <c r="C605" s="47">
        <f>+'Ark1'!M3485</f>
        <v>67</v>
      </c>
      <c r="D605" s="47">
        <f>+'Ark1'!Q3485</f>
        <v>0</v>
      </c>
      <c r="E605" s="64">
        <f>+'Ark1'!R3485</f>
        <v>0</v>
      </c>
      <c r="F605" s="64">
        <f>+'Ark1'!S3485</f>
        <v>0</v>
      </c>
      <c r="G605" s="99">
        <f>+'Ark1'!T3485</f>
        <v>0</v>
      </c>
      <c r="H605" s="99">
        <f>+'Ark1'!U3485</f>
        <v>0</v>
      </c>
      <c r="I605" s="99">
        <f>+'Ark1'!Y3485</f>
        <v>0</v>
      </c>
      <c r="J605" s="99">
        <f>+'Ark1'!AA3485</f>
        <v>0</v>
      </c>
      <c r="K605" s="99">
        <f t="shared" si="18"/>
        <v>0</v>
      </c>
      <c r="L605" s="64" t="e">
        <f t="shared" si="19"/>
        <v>#DIV/0!</v>
      </c>
      <c r="M605" s="39"/>
      <c r="P605"/>
      <c r="Q605"/>
      <c r="R605"/>
      <c r="S605"/>
      <c r="T605"/>
      <c r="U605"/>
      <c r="V605"/>
      <c r="W605"/>
    </row>
    <row r="606" spans="1:23">
      <c r="A606" s="39"/>
      <c r="B606" s="47">
        <f>+'Ark1'!C3486</f>
        <v>2008</v>
      </c>
      <c r="C606" s="47">
        <f>+'Ark1'!M3486</f>
        <v>68</v>
      </c>
      <c r="D606" s="47">
        <f>+'Ark1'!Q3486</f>
        <v>0</v>
      </c>
      <c r="E606" s="64">
        <f>+'Ark1'!R3486</f>
        <v>0</v>
      </c>
      <c r="F606" s="64">
        <f>+'Ark1'!S3486</f>
        <v>0</v>
      </c>
      <c r="G606" s="99">
        <f>+'Ark1'!T3486</f>
        <v>0</v>
      </c>
      <c r="H606" s="99">
        <f>+'Ark1'!U3486</f>
        <v>0</v>
      </c>
      <c r="I606" s="99">
        <f>+'Ark1'!Y3486</f>
        <v>0</v>
      </c>
      <c r="J606" s="99">
        <f>+'Ark1'!AA3486</f>
        <v>0</v>
      </c>
      <c r="K606" s="99">
        <f t="shared" si="18"/>
        <v>0</v>
      </c>
      <c r="L606" s="64" t="e">
        <f t="shared" si="19"/>
        <v>#DIV/0!</v>
      </c>
      <c r="M606" s="39"/>
      <c r="P606"/>
      <c r="Q606"/>
      <c r="R606"/>
      <c r="S606"/>
      <c r="T606"/>
      <c r="U606"/>
      <c r="V606"/>
      <c r="W606"/>
    </row>
    <row r="607" spans="1:23">
      <c r="A607" s="39"/>
      <c r="B607">
        <f>+'Ark1'!C3487</f>
        <v>2007</v>
      </c>
      <c r="C607">
        <f>+'Ark1'!M3487</f>
        <v>0</v>
      </c>
      <c r="D607">
        <f>+'Ark1'!Q3487</f>
        <v>47</v>
      </c>
      <c r="E607" s="9">
        <f>+'Ark1'!R3487</f>
        <v>70</v>
      </c>
      <c r="F607" s="9">
        <f>+'Ark1'!S3487</f>
        <v>0</v>
      </c>
      <c r="G607" s="94">
        <f>+'Ark1'!T3487</f>
        <v>0.96645036587049571</v>
      </c>
      <c r="H607" s="94">
        <f>+'Ark1'!U3487</f>
        <v>0</v>
      </c>
      <c r="I607" s="94">
        <f>+'Ark1'!Y3487</f>
        <v>0</v>
      </c>
      <c r="J607" s="94">
        <f>+'Ark1'!AA3487</f>
        <v>0</v>
      </c>
      <c r="K607" s="94" t="e">
        <f t="shared" si="18"/>
        <v>#DIV/0!</v>
      </c>
      <c r="L607" s="9">
        <f t="shared" si="19"/>
        <v>1.4893617021276595</v>
      </c>
      <c r="M607" s="39"/>
      <c r="P607"/>
      <c r="Q607"/>
      <c r="R607"/>
      <c r="S607"/>
      <c r="T607"/>
      <c r="U607"/>
      <c r="V607"/>
      <c r="W607"/>
    </row>
    <row r="608" spans="1:23">
      <c r="A608" s="39"/>
      <c r="B608">
        <f>+'Ark1'!C3488</f>
        <v>2007</v>
      </c>
      <c r="C608">
        <f>+'Ark1'!M3488</f>
        <v>35</v>
      </c>
      <c r="D608">
        <f>+'Ark1'!Q3488</f>
        <v>3</v>
      </c>
      <c r="E608" s="9">
        <f>+'Ark1'!R3488</f>
        <v>3</v>
      </c>
      <c r="F608" s="9">
        <f>+'Ark1'!S3488</f>
        <v>3</v>
      </c>
      <c r="G608" s="94">
        <f>+'Ark1'!T3488</f>
        <v>4.1419301394449805E-2</v>
      </c>
      <c r="H608" s="94">
        <f>+'Ark1'!U3488</f>
        <v>4.4730163218607122E-2</v>
      </c>
      <c r="I608" s="94">
        <f>+'Ark1'!Y3488</f>
        <v>147.53333333333333</v>
      </c>
      <c r="J608" s="94">
        <f>+'Ark1'!AA3488</f>
        <v>36.443960023880763</v>
      </c>
      <c r="K608" s="94">
        <f t="shared" si="18"/>
        <v>4.215238095238095</v>
      </c>
      <c r="L608" s="9">
        <f t="shared" si="19"/>
        <v>1</v>
      </c>
      <c r="M608" s="39"/>
      <c r="P608"/>
      <c r="Q608"/>
      <c r="R608"/>
      <c r="S608"/>
      <c r="T608"/>
      <c r="U608"/>
      <c r="V608"/>
      <c r="W608"/>
    </row>
    <row r="609" spans="1:23">
      <c r="A609" s="39"/>
      <c r="B609">
        <f>+'Ark1'!C3489</f>
        <v>2007</v>
      </c>
      <c r="C609">
        <f>+'Ark1'!M3489</f>
        <v>36</v>
      </c>
      <c r="D609">
        <f>+'Ark1'!Q3489</f>
        <v>1</v>
      </c>
      <c r="E609" s="9">
        <f>+'Ark1'!R3489</f>
        <v>1</v>
      </c>
      <c r="F609" s="9">
        <f>+'Ark1'!S3489</f>
        <v>1</v>
      </c>
      <c r="G609" s="94">
        <f>+'Ark1'!T3489</f>
        <v>1.380643379814994E-2</v>
      </c>
      <c r="H609" s="94">
        <f>+'Ark1'!U3489</f>
        <v>2.1455521128129887E-2</v>
      </c>
      <c r="I609" s="94">
        <f>+'Ark1'!Y3489</f>
        <v>212.3</v>
      </c>
      <c r="J609" s="94">
        <f>+'Ark1'!AA3489</f>
        <v>0</v>
      </c>
      <c r="K609" s="94">
        <f t="shared" si="18"/>
        <v>5.8972222222222221</v>
      </c>
      <c r="L609" s="9">
        <f t="shared" si="19"/>
        <v>1</v>
      </c>
      <c r="M609" s="39"/>
      <c r="P609"/>
      <c r="Q609"/>
      <c r="R609"/>
      <c r="S609"/>
      <c r="T609"/>
      <c r="U609"/>
      <c r="V609"/>
      <c r="W609"/>
    </row>
    <row r="610" spans="1:23">
      <c r="A610" s="39"/>
      <c r="B610">
        <f>+'Ark1'!C3490</f>
        <v>2007</v>
      </c>
      <c r="C610">
        <f>+'Ark1'!M3490</f>
        <v>37</v>
      </c>
      <c r="D610">
        <f>+'Ark1'!Q3490</f>
        <v>5</v>
      </c>
      <c r="E610" s="9">
        <f>+'Ark1'!R3490</f>
        <v>6</v>
      </c>
      <c r="F610" s="9">
        <f>+'Ark1'!S3490</f>
        <v>6</v>
      </c>
      <c r="G610" s="94">
        <f>+'Ark1'!T3490</f>
        <v>8.283860278889961E-2</v>
      </c>
      <c r="H610" s="94">
        <f>+'Ark1'!U3490</f>
        <v>0.12884429527203389</v>
      </c>
      <c r="I610" s="94">
        <f>+'Ark1'!Y3490</f>
        <v>212.48333333333341</v>
      </c>
      <c r="J610" s="94">
        <f>+'Ark1'!AA3490</f>
        <v>20.956098290367901</v>
      </c>
      <c r="K610" s="94">
        <f t="shared" si="18"/>
        <v>5.7427927927927946</v>
      </c>
      <c r="L610" s="9">
        <f t="shared" si="19"/>
        <v>1.2</v>
      </c>
      <c r="M610" s="39"/>
      <c r="P610"/>
      <c r="Q610"/>
      <c r="R610"/>
      <c r="S610"/>
      <c r="T610"/>
      <c r="U610"/>
      <c r="V610"/>
      <c r="W610"/>
    </row>
    <row r="611" spans="1:23">
      <c r="A611" s="39"/>
      <c r="B611">
        <f>+'Ark1'!C3491</f>
        <v>2007</v>
      </c>
      <c r="C611">
        <f>+'Ark1'!M3491</f>
        <v>38</v>
      </c>
      <c r="D611">
        <f>+'Ark1'!Q3491</f>
        <v>3</v>
      </c>
      <c r="E611" s="9">
        <f>+'Ark1'!R3491</f>
        <v>3</v>
      </c>
      <c r="F611" s="9">
        <f>+'Ark1'!S3491</f>
        <v>3</v>
      </c>
      <c r="G611" s="94">
        <f>+'Ark1'!T3491</f>
        <v>4.1419301394449805E-2</v>
      </c>
      <c r="H611" s="94">
        <f>+'Ark1'!U3491</f>
        <v>6.7408537882537117E-2</v>
      </c>
      <c r="I611" s="94">
        <f>+'Ark1'!Y3491</f>
        <v>222.3333333333334</v>
      </c>
      <c r="J611" s="94">
        <f>+'Ark1'!AA3491</f>
        <v>19.987051363876024</v>
      </c>
      <c r="K611" s="94">
        <f t="shared" si="18"/>
        <v>5.8508771929824581</v>
      </c>
      <c r="L611" s="9">
        <f t="shared" si="19"/>
        <v>1</v>
      </c>
      <c r="M611" s="39"/>
      <c r="P611"/>
      <c r="Q611"/>
      <c r="R611"/>
      <c r="S611"/>
      <c r="T611"/>
      <c r="U611"/>
      <c r="V611"/>
      <c r="W611"/>
    </row>
    <row r="612" spans="1:23">
      <c r="A612" s="39"/>
      <c r="B612">
        <f>+'Ark1'!C3492</f>
        <v>2007</v>
      </c>
      <c r="C612">
        <f>+'Ark1'!M3492</f>
        <v>39</v>
      </c>
      <c r="D612">
        <f>+'Ark1'!Q3492</f>
        <v>5</v>
      </c>
      <c r="E612" s="9">
        <f>+'Ark1'!R3492</f>
        <v>5</v>
      </c>
      <c r="F612" s="9">
        <f>+'Ark1'!S3492</f>
        <v>5</v>
      </c>
      <c r="G612" s="94">
        <f>+'Ark1'!T3492</f>
        <v>6.9032168990749695E-2</v>
      </c>
      <c r="H612" s="94">
        <f>+'Ark1'!U3492</f>
        <v>0.10606485833241788</v>
      </c>
      <c r="I612" s="94">
        <f>+'Ark1'!Y3492</f>
        <v>209.9</v>
      </c>
      <c r="J612" s="94">
        <f>+'Ark1'!AA3492</f>
        <v>34.000411762212494</v>
      </c>
      <c r="K612" s="94">
        <f t="shared" si="18"/>
        <v>5.3820512820512825</v>
      </c>
      <c r="L612" s="9">
        <f t="shared" si="19"/>
        <v>1</v>
      </c>
      <c r="M612" s="39"/>
      <c r="P612"/>
      <c r="Q612"/>
      <c r="R612"/>
      <c r="S612"/>
      <c r="T612"/>
      <c r="U612"/>
      <c r="V612"/>
      <c r="W612"/>
    </row>
    <row r="613" spans="1:23">
      <c r="A613" s="39"/>
      <c r="B613">
        <f>+'Ark1'!C3493</f>
        <v>2007</v>
      </c>
      <c r="C613">
        <f>+'Ark1'!M3493</f>
        <v>40</v>
      </c>
      <c r="D613">
        <f>+'Ark1'!Q3493</f>
        <v>7</v>
      </c>
      <c r="E613" s="9">
        <f>+'Ark1'!R3493</f>
        <v>7</v>
      </c>
      <c r="F613" s="9">
        <f>+'Ark1'!S3493</f>
        <v>7</v>
      </c>
      <c r="G613" s="94">
        <f>+'Ark1'!T3493</f>
        <v>9.6645036587049593E-2</v>
      </c>
      <c r="H613" s="94">
        <f>+'Ark1'!U3493</f>
        <v>0.1434781127913613</v>
      </c>
      <c r="I613" s="94">
        <f>+'Ark1'!Y3493</f>
        <v>202.81428571428577</v>
      </c>
      <c r="J613" s="94">
        <f>+'Ark1'!AA3493</f>
        <v>29.942489092612622</v>
      </c>
      <c r="K613" s="94">
        <f t="shared" si="18"/>
        <v>5.0703571428571443</v>
      </c>
      <c r="L613" s="9">
        <f t="shared" si="19"/>
        <v>1</v>
      </c>
      <c r="M613" s="39"/>
      <c r="P613"/>
      <c r="Q613"/>
      <c r="R613"/>
      <c r="S613"/>
      <c r="T613"/>
      <c r="U613"/>
      <c r="V613"/>
      <c r="W613"/>
    </row>
    <row r="614" spans="1:23">
      <c r="A614" s="39"/>
      <c r="B614">
        <f>+'Ark1'!C3494</f>
        <v>2007</v>
      </c>
      <c r="C614">
        <f>+'Ark1'!M3494</f>
        <v>41</v>
      </c>
      <c r="D614">
        <f>+'Ark1'!Q3494</f>
        <v>8</v>
      </c>
      <c r="E614" s="9">
        <f>+'Ark1'!R3494</f>
        <v>10</v>
      </c>
      <c r="F614" s="9">
        <f>+'Ark1'!S3494</f>
        <v>10</v>
      </c>
      <c r="G614" s="94">
        <f>+'Ark1'!T3494</f>
        <v>0.13806433798149939</v>
      </c>
      <c r="H614" s="94">
        <f>+'Ark1'!U3494</f>
        <v>0.19249331649905321</v>
      </c>
      <c r="I614" s="94">
        <f>+'Ark1'!Y3494</f>
        <v>190.47000000000003</v>
      </c>
      <c r="J614" s="94">
        <f>+'Ark1'!AA3494</f>
        <v>22.538147661242846</v>
      </c>
      <c r="K614" s="94">
        <f t="shared" si="18"/>
        <v>4.6456097560975618</v>
      </c>
      <c r="L614" s="9">
        <f t="shared" si="19"/>
        <v>1.25</v>
      </c>
      <c r="M614" s="39"/>
      <c r="P614"/>
      <c r="Q614"/>
      <c r="R614"/>
      <c r="S614"/>
      <c r="T614"/>
      <c r="U614"/>
      <c r="V614"/>
      <c r="W614"/>
    </row>
    <row r="615" spans="1:23">
      <c r="A615" s="39"/>
      <c r="B615">
        <f>+'Ark1'!C3495</f>
        <v>2007</v>
      </c>
      <c r="C615">
        <f>+'Ark1'!M3495</f>
        <v>42</v>
      </c>
      <c r="D615">
        <f>+'Ark1'!Q3495</f>
        <v>13</v>
      </c>
      <c r="E615" s="9">
        <f>+'Ark1'!R3495</f>
        <v>14</v>
      </c>
      <c r="F615" s="9">
        <f>+'Ark1'!S3495</f>
        <v>14</v>
      </c>
      <c r="G615" s="94">
        <f>+'Ark1'!T3495</f>
        <v>0.19329007317409919</v>
      </c>
      <c r="H615" s="94">
        <f>+'Ark1'!U3495</f>
        <v>0.26767354338184091</v>
      </c>
      <c r="I615" s="94">
        <f>+'Ark1'!Y3495</f>
        <v>189.18571428571423</v>
      </c>
      <c r="J615" s="94">
        <f>+'Ark1'!AA3495</f>
        <v>26.175147895416782</v>
      </c>
      <c r="K615" s="94">
        <f t="shared" si="18"/>
        <v>4.5044217687074815</v>
      </c>
      <c r="L615" s="9">
        <f t="shared" si="19"/>
        <v>1.0769230769230769</v>
      </c>
      <c r="M615" s="39"/>
      <c r="P615"/>
      <c r="Q615"/>
      <c r="R615"/>
      <c r="S615"/>
      <c r="T615"/>
      <c r="U615"/>
      <c r="V615"/>
      <c r="W615"/>
    </row>
    <row r="616" spans="1:23">
      <c r="A616" s="39"/>
      <c r="B616">
        <f>+'Ark1'!C3496</f>
        <v>2007</v>
      </c>
      <c r="C616">
        <f>+'Ark1'!M3496</f>
        <v>43</v>
      </c>
      <c r="D616">
        <f>+'Ark1'!Q3496</f>
        <v>23</v>
      </c>
      <c r="E616" s="9">
        <f>+'Ark1'!R3496</f>
        <v>26</v>
      </c>
      <c r="F616" s="9">
        <f>+'Ark1'!S3496</f>
        <v>26</v>
      </c>
      <c r="G616" s="94">
        <f>+'Ark1'!T3496</f>
        <v>0.35896727875189849</v>
      </c>
      <c r="H616" s="94">
        <f>+'Ark1'!U3496</f>
        <v>0.49206211408738398</v>
      </c>
      <c r="I616" s="94">
        <f>+'Ark1'!Y3496</f>
        <v>187.26538461538465</v>
      </c>
      <c r="J616" s="94">
        <f>+'Ark1'!AA3496</f>
        <v>30.818799735871512</v>
      </c>
      <c r="K616" s="94">
        <f t="shared" si="18"/>
        <v>4.3550089445438287</v>
      </c>
      <c r="L616" s="9">
        <f t="shared" si="19"/>
        <v>1.1304347826086956</v>
      </c>
      <c r="M616" s="39"/>
      <c r="P616"/>
      <c r="Q616"/>
      <c r="R616"/>
      <c r="S616"/>
      <c r="T616"/>
      <c r="U616"/>
      <c r="V616"/>
      <c r="W616"/>
    </row>
    <row r="617" spans="1:23">
      <c r="A617" s="39"/>
      <c r="B617">
        <f>+'Ark1'!C3497</f>
        <v>2007</v>
      </c>
      <c r="C617">
        <f>+'Ark1'!M3497</f>
        <v>44</v>
      </c>
      <c r="D617">
        <f>+'Ark1'!Q3497</f>
        <v>31</v>
      </c>
      <c r="E617" s="9">
        <f>+'Ark1'!R3497</f>
        <v>34</v>
      </c>
      <c r="F617" s="9">
        <f>+'Ark1'!S3497</f>
        <v>34</v>
      </c>
      <c r="G617" s="94">
        <f>+'Ark1'!T3497</f>
        <v>0.46941874913709775</v>
      </c>
      <c r="H617" s="94">
        <f>+'Ark1'!U3497</f>
        <v>0.62075481594588888</v>
      </c>
      <c r="I617" s="94">
        <f>+'Ark1'!Y3497</f>
        <v>180.65588235294121</v>
      </c>
      <c r="J617" s="94">
        <f>+'Ark1'!AA3497</f>
        <v>27.846799279339024</v>
      </c>
      <c r="K617" s="94">
        <f t="shared" si="18"/>
        <v>4.1058155080213909</v>
      </c>
      <c r="L617" s="9">
        <f t="shared" si="19"/>
        <v>1.096774193548387</v>
      </c>
      <c r="M617" s="39"/>
      <c r="P617"/>
      <c r="Q617"/>
      <c r="R617"/>
      <c r="S617"/>
      <c r="T617"/>
      <c r="U617"/>
      <c r="V617"/>
      <c r="W617"/>
    </row>
    <row r="618" spans="1:23">
      <c r="A618" s="39"/>
      <c r="B618">
        <f>+'Ark1'!C3498</f>
        <v>2007</v>
      </c>
      <c r="C618">
        <f>+'Ark1'!M3498</f>
        <v>45</v>
      </c>
      <c r="D618">
        <f>+'Ark1'!Q3498</f>
        <v>32</v>
      </c>
      <c r="E618" s="9">
        <f>+'Ark1'!R3498</f>
        <v>36</v>
      </c>
      <c r="F618" s="9">
        <f>+'Ark1'!S3498</f>
        <v>36</v>
      </c>
      <c r="G618" s="94">
        <f>+'Ark1'!T3498</f>
        <v>0.49703161673339757</v>
      </c>
      <c r="H618" s="94">
        <f>+'Ark1'!U3498</f>
        <v>0.61947132504467728</v>
      </c>
      <c r="I618" s="94">
        <f>+'Ark1'!Y3498</f>
        <v>170.26666666666662</v>
      </c>
      <c r="J618" s="94">
        <f>+'Ark1'!AA3498</f>
        <v>33.515966344415709</v>
      </c>
      <c r="K618" s="94">
        <f t="shared" si="18"/>
        <v>3.7837037037037029</v>
      </c>
      <c r="L618" s="9">
        <f t="shared" si="19"/>
        <v>1.125</v>
      </c>
      <c r="M618" s="39"/>
      <c r="P618"/>
      <c r="Q618"/>
      <c r="R618"/>
      <c r="S618"/>
      <c r="T618"/>
      <c r="U618"/>
      <c r="V618"/>
      <c r="W618"/>
    </row>
    <row r="619" spans="1:23">
      <c r="A619" s="39"/>
      <c r="B619">
        <f>+'Ark1'!C3499</f>
        <v>2007</v>
      </c>
      <c r="C619">
        <f>+'Ark1'!M3499</f>
        <v>46</v>
      </c>
      <c r="D619">
        <f>+'Ark1'!Q3499</f>
        <v>56</v>
      </c>
      <c r="E619" s="9">
        <f>+'Ark1'!R3499</f>
        <v>64</v>
      </c>
      <c r="F619" s="9">
        <f>+'Ark1'!S3499</f>
        <v>64</v>
      </c>
      <c r="G619" s="94">
        <f>+'Ark1'!T3499</f>
        <v>0.88361176308159617</v>
      </c>
      <c r="H619" s="94">
        <f>+'Ark1'!U3499</f>
        <v>1.1534035399487548</v>
      </c>
      <c r="I619" s="94">
        <f>+'Ark1'!Y3499</f>
        <v>178.32499999999996</v>
      </c>
      <c r="J619" s="94">
        <f>+'Ark1'!AA3499</f>
        <v>28.770259166368461</v>
      </c>
      <c r="K619" s="94">
        <f t="shared" si="18"/>
        <v>3.8766304347826077</v>
      </c>
      <c r="L619" s="9">
        <f t="shared" si="19"/>
        <v>1.1428571428571428</v>
      </c>
      <c r="M619" s="39"/>
      <c r="P619"/>
      <c r="Q619"/>
      <c r="R619"/>
      <c r="S619"/>
      <c r="T619"/>
      <c r="U619"/>
      <c r="V619"/>
      <c r="W619"/>
    </row>
    <row r="620" spans="1:23">
      <c r="A620" s="39"/>
      <c r="B620">
        <f>+'Ark1'!C3500</f>
        <v>2007</v>
      </c>
      <c r="C620">
        <f>+'Ark1'!M3500</f>
        <v>47</v>
      </c>
      <c r="D620">
        <f>+'Ark1'!Q3500</f>
        <v>54</v>
      </c>
      <c r="E620" s="9">
        <f>+'Ark1'!R3500</f>
        <v>60</v>
      </c>
      <c r="F620" s="9">
        <f>+'Ark1'!S3500</f>
        <v>60</v>
      </c>
      <c r="G620" s="94">
        <f>+'Ark1'!T3500</f>
        <v>0.82838602788899618</v>
      </c>
      <c r="H620" s="94">
        <f>+'Ark1'!U3500</f>
        <v>1.0843780056552439</v>
      </c>
      <c r="I620" s="94">
        <f>+'Ark1'!Y3500</f>
        <v>178.83000000000004</v>
      </c>
      <c r="J620" s="94">
        <f>+'Ark1'!AA3500</f>
        <v>27.099288428542089</v>
      </c>
      <c r="K620" s="94">
        <f t="shared" si="18"/>
        <v>3.8048936170212775</v>
      </c>
      <c r="L620" s="9">
        <f t="shared" si="19"/>
        <v>1.1111111111111112</v>
      </c>
      <c r="M620" s="39"/>
      <c r="P620"/>
      <c r="Q620"/>
      <c r="R620"/>
      <c r="S620"/>
      <c r="T620"/>
      <c r="U620"/>
      <c r="V620"/>
      <c r="W620"/>
    </row>
    <row r="621" spans="1:23">
      <c r="A621" s="39"/>
      <c r="B621">
        <f>+'Ark1'!C3501</f>
        <v>2007</v>
      </c>
      <c r="C621">
        <f>+'Ark1'!M3501</f>
        <v>48</v>
      </c>
      <c r="D621">
        <f>+'Ark1'!Q3501</f>
        <v>86</v>
      </c>
      <c r="E621" s="9">
        <f>+'Ark1'!R3501</f>
        <v>100</v>
      </c>
      <c r="F621" s="9">
        <f>+'Ark1'!S3501</f>
        <v>100</v>
      </c>
      <c r="G621" s="94">
        <f>+'Ark1'!T3501</f>
        <v>1.380643379814994</v>
      </c>
      <c r="H621" s="94">
        <f>+'Ark1'!U3501</f>
        <v>1.6993722718870317</v>
      </c>
      <c r="I621" s="94">
        <f>+'Ark1'!Y3501</f>
        <v>168.15100000000004</v>
      </c>
      <c r="J621" s="94">
        <f>+'Ark1'!AA3501</f>
        <v>30.220411959468844</v>
      </c>
      <c r="K621" s="94">
        <f t="shared" si="18"/>
        <v>3.5031458333333343</v>
      </c>
      <c r="L621" s="9">
        <f t="shared" si="19"/>
        <v>1.1627906976744187</v>
      </c>
      <c r="M621" s="39"/>
      <c r="P621"/>
      <c r="Q621"/>
      <c r="R621"/>
      <c r="S621"/>
      <c r="T621"/>
      <c r="U621"/>
      <c r="V621"/>
      <c r="W621"/>
    </row>
    <row r="622" spans="1:23">
      <c r="A622" s="39"/>
      <c r="B622">
        <f>+'Ark1'!C3502</f>
        <v>2007</v>
      </c>
      <c r="C622">
        <f>+'Ark1'!M3502</f>
        <v>49</v>
      </c>
      <c r="D622">
        <f>+'Ark1'!Q3502</f>
        <v>125</v>
      </c>
      <c r="E622" s="9">
        <f>+'Ark1'!R3502</f>
        <v>171</v>
      </c>
      <c r="F622" s="9">
        <f>+'Ark1'!S3502</f>
        <v>171</v>
      </c>
      <c r="G622" s="94">
        <f>+'Ark1'!T3502</f>
        <v>2.3609001794836399</v>
      </c>
      <c r="H622" s="94">
        <f>+'Ark1'!U3502</f>
        <v>2.829844781482644</v>
      </c>
      <c r="I622" s="94">
        <f>+'Ark1'!Y3502</f>
        <v>163.7485380116959</v>
      </c>
      <c r="J622" s="94">
        <f>+'Ark1'!AA3502</f>
        <v>27.951215556375352</v>
      </c>
      <c r="K622" s="94">
        <f t="shared" si="18"/>
        <v>3.3418068981978757</v>
      </c>
      <c r="L622" s="9">
        <f t="shared" si="19"/>
        <v>1.3680000000000001</v>
      </c>
      <c r="M622" s="39"/>
      <c r="P622"/>
      <c r="Q622"/>
      <c r="R622"/>
      <c r="S622"/>
      <c r="T622"/>
      <c r="U622"/>
      <c r="V622"/>
      <c r="W622"/>
    </row>
    <row r="623" spans="1:23">
      <c r="A623" s="39"/>
      <c r="B623">
        <f>+'Ark1'!C3503</f>
        <v>2007</v>
      </c>
      <c r="C623">
        <f>+'Ark1'!M3503</f>
        <v>50</v>
      </c>
      <c r="D623">
        <f>+'Ark1'!Q3503</f>
        <v>164</v>
      </c>
      <c r="E623" s="9">
        <f>+'Ark1'!R3503</f>
        <v>238</v>
      </c>
      <c r="F623" s="9">
        <f>+'Ark1'!S3503</f>
        <v>238</v>
      </c>
      <c r="G623" s="94">
        <f>+'Ark1'!T3503</f>
        <v>3.2859312439596846</v>
      </c>
      <c r="H623" s="94">
        <f>+'Ark1'!U3503</f>
        <v>3.8840860165283297</v>
      </c>
      <c r="I623" s="94">
        <f>+'Ark1'!Y3503</f>
        <v>161.48151260504196</v>
      </c>
      <c r="J623" s="94">
        <f>+'Ark1'!AA3503</f>
        <v>27.112335455407184</v>
      </c>
      <c r="K623" s="94">
        <f t="shared" si="18"/>
        <v>3.2296302521008391</v>
      </c>
      <c r="L623" s="9">
        <f t="shared" si="19"/>
        <v>1.4512195121951219</v>
      </c>
      <c r="M623" s="39"/>
      <c r="P623"/>
      <c r="Q623"/>
      <c r="R623"/>
      <c r="S623"/>
      <c r="T623"/>
      <c r="U623"/>
      <c r="V623"/>
      <c r="W623"/>
    </row>
    <row r="624" spans="1:23">
      <c r="A624" s="39"/>
      <c r="B624">
        <f>+'Ark1'!C3504</f>
        <v>2007</v>
      </c>
      <c r="C624">
        <f>+'Ark1'!M3504</f>
        <v>51</v>
      </c>
      <c r="D624">
        <f>+'Ark1'!Q3504</f>
        <v>150</v>
      </c>
      <c r="E624" s="9">
        <f>+'Ark1'!R3504</f>
        <v>226</v>
      </c>
      <c r="F624" s="9">
        <f>+'Ark1'!S3504</f>
        <v>226</v>
      </c>
      <c r="G624" s="94">
        <f>+'Ark1'!T3504</f>
        <v>3.1202540383818862</v>
      </c>
      <c r="H624" s="94">
        <f>+'Ark1'!U3504</f>
        <v>3.5809598268358553</v>
      </c>
      <c r="I624" s="94">
        <f>+'Ark1'!Y3504</f>
        <v>156.78407079646016</v>
      </c>
      <c r="J624" s="94">
        <f>+'Ark1'!AA3504</f>
        <v>25.119893277955558</v>
      </c>
      <c r="K624" s="94">
        <f t="shared" ref="K624:K687" si="20">+I624/C624</f>
        <v>3.074197466597258</v>
      </c>
      <c r="L624" s="9">
        <f t="shared" ref="L624:L687" si="21">+E624/D624</f>
        <v>1.5066666666666666</v>
      </c>
      <c r="M624" s="39"/>
      <c r="P624"/>
      <c r="Q624"/>
      <c r="R624"/>
      <c r="S624"/>
      <c r="T624"/>
      <c r="U624"/>
      <c r="V624"/>
      <c r="W624"/>
    </row>
    <row r="625" spans="1:23">
      <c r="A625" s="39"/>
      <c r="B625">
        <f>+'Ark1'!C3505</f>
        <v>2007</v>
      </c>
      <c r="C625">
        <f>+'Ark1'!M3505</f>
        <v>52</v>
      </c>
      <c r="D625">
        <f>+'Ark1'!Q3505</f>
        <v>180</v>
      </c>
      <c r="E625" s="9">
        <f>+'Ark1'!R3505</f>
        <v>265</v>
      </c>
      <c r="F625" s="9">
        <f>+'Ark1'!S3505</f>
        <v>265</v>
      </c>
      <c r="G625" s="94">
        <f>+'Ark1'!T3505</f>
        <v>3.6587049565097329</v>
      </c>
      <c r="H625" s="94">
        <f>+'Ark1'!U3505</f>
        <v>4.0930524839641942</v>
      </c>
      <c r="I625" s="94">
        <f>+'Ark1'!Y3505</f>
        <v>152.8313207547169</v>
      </c>
      <c r="J625" s="94">
        <f>+'Ark1'!AA3505</f>
        <v>26.725234350437592</v>
      </c>
      <c r="K625" s="94">
        <f t="shared" si="20"/>
        <v>2.9390638606676327</v>
      </c>
      <c r="L625" s="9">
        <f t="shared" si="21"/>
        <v>1.4722222222222223</v>
      </c>
      <c r="M625" s="39"/>
      <c r="P625"/>
      <c r="Q625"/>
      <c r="R625"/>
      <c r="S625"/>
      <c r="T625"/>
      <c r="U625"/>
      <c r="V625"/>
      <c r="W625"/>
    </row>
    <row r="626" spans="1:23">
      <c r="A626" s="39"/>
      <c r="B626">
        <f>+'Ark1'!C3506</f>
        <v>2007</v>
      </c>
      <c r="C626">
        <f>+'Ark1'!M3506</f>
        <v>53</v>
      </c>
      <c r="D626">
        <f>+'Ark1'!Q3506</f>
        <v>232</v>
      </c>
      <c r="E626" s="9">
        <f>+'Ark1'!R3506</f>
        <v>373</v>
      </c>
      <c r="F626" s="9">
        <f>+'Ark1'!S3506</f>
        <v>373</v>
      </c>
      <c r="G626" s="94">
        <f>+'Ark1'!T3506</f>
        <v>5.1497998067099262</v>
      </c>
      <c r="H626" s="94">
        <f>+'Ark1'!U3506</f>
        <v>5.7216811628710555</v>
      </c>
      <c r="I626" s="94">
        <f>+'Ark1'!Y3506</f>
        <v>151.78391420911527</v>
      </c>
      <c r="J626" s="94">
        <f>+'Ark1'!AA3506</f>
        <v>27.448673206885196</v>
      </c>
      <c r="K626" s="94">
        <f t="shared" si="20"/>
        <v>2.8638474379078351</v>
      </c>
      <c r="L626" s="9">
        <f t="shared" si="21"/>
        <v>1.6077586206896552</v>
      </c>
      <c r="M626" s="39"/>
      <c r="P626"/>
      <c r="Q626"/>
      <c r="R626"/>
      <c r="S626"/>
      <c r="T626"/>
      <c r="U626"/>
      <c r="V626"/>
      <c r="W626"/>
    </row>
    <row r="627" spans="1:23">
      <c r="A627" s="39"/>
      <c r="B627">
        <f>+'Ark1'!C3507</f>
        <v>2007</v>
      </c>
      <c r="C627">
        <f>+'Ark1'!M3507</f>
        <v>54</v>
      </c>
      <c r="D627">
        <f>+'Ark1'!Q3507</f>
        <v>269</v>
      </c>
      <c r="E627" s="9">
        <f>+'Ark1'!R3507</f>
        <v>457</v>
      </c>
      <c r="F627" s="9">
        <f>+'Ark1'!S3507</f>
        <v>457</v>
      </c>
      <c r="G627" s="94">
        <f>+'Ark1'!T3507</f>
        <v>6.3095402457545218</v>
      </c>
      <c r="H627" s="94">
        <f>+'Ark1'!U3507</f>
        <v>6.7340624033276146</v>
      </c>
      <c r="I627" s="94">
        <f>+'Ark1'!Y3507</f>
        <v>145.80481400437628</v>
      </c>
      <c r="J627" s="94">
        <f>+'Ark1'!AA3507</f>
        <v>25.697397011161058</v>
      </c>
      <c r="K627" s="94">
        <f t="shared" si="20"/>
        <v>2.7000891482291904</v>
      </c>
      <c r="L627" s="9">
        <f t="shared" si="21"/>
        <v>1.6988847583643123</v>
      </c>
      <c r="M627" s="39"/>
      <c r="P627"/>
      <c r="Q627"/>
      <c r="R627"/>
      <c r="S627"/>
      <c r="T627"/>
      <c r="U627"/>
      <c r="V627"/>
      <c r="W627"/>
    </row>
    <row r="628" spans="1:23">
      <c r="A628" s="39"/>
      <c r="B628">
        <f>+'Ark1'!C3508</f>
        <v>2007</v>
      </c>
      <c r="C628">
        <f>+'Ark1'!M3508</f>
        <v>55</v>
      </c>
      <c r="D628">
        <f>+'Ark1'!Q3508</f>
        <v>425</v>
      </c>
      <c r="E628" s="9">
        <f>+'Ark1'!R3508</f>
        <v>758</v>
      </c>
      <c r="F628" s="9">
        <f>+'Ark1'!S3508</f>
        <v>758</v>
      </c>
      <c r="G628" s="94">
        <f>+'Ark1'!T3508</f>
        <v>10.465276818997651</v>
      </c>
      <c r="H628" s="94">
        <f>+'Ark1'!U3508</f>
        <v>10.637926307207701</v>
      </c>
      <c r="I628" s="94">
        <f>+'Ark1'!Y3508</f>
        <v>138.86688654353563</v>
      </c>
      <c r="J628" s="94">
        <f>+'Ark1'!AA3508</f>
        <v>27.18706910864007</v>
      </c>
      <c r="K628" s="94">
        <f t="shared" si="20"/>
        <v>2.5248524826097385</v>
      </c>
      <c r="L628" s="9">
        <f t="shared" si="21"/>
        <v>1.7835294117647058</v>
      </c>
      <c r="M628" s="39"/>
      <c r="P628"/>
      <c r="Q628"/>
      <c r="R628"/>
      <c r="S628"/>
      <c r="T628"/>
      <c r="U628"/>
      <c r="V628"/>
      <c r="W628"/>
    </row>
    <row r="629" spans="1:23">
      <c r="A629" s="39"/>
      <c r="B629">
        <f>+'Ark1'!C3509</f>
        <v>2007</v>
      </c>
      <c r="C629">
        <f>+'Ark1'!M3509</f>
        <v>56</v>
      </c>
      <c r="D629">
        <f>+'Ark1'!Q3509</f>
        <v>336</v>
      </c>
      <c r="E629" s="9">
        <f>+'Ark1'!R3509</f>
        <v>657</v>
      </c>
      <c r="F629" s="9">
        <f>+'Ark1'!S3509</f>
        <v>657</v>
      </c>
      <c r="G629" s="94">
        <f>+'Ark1'!T3509</f>
        <v>9.0708270053845084</v>
      </c>
      <c r="H629" s="94">
        <f>+'Ark1'!U3509</f>
        <v>9.3775483484453446</v>
      </c>
      <c r="I629" s="94">
        <f>+'Ark1'!Y3509</f>
        <v>141.23257229832575</v>
      </c>
      <c r="J629" s="94">
        <f>+'Ark1'!AA3509</f>
        <v>24.739714833334965</v>
      </c>
      <c r="K629" s="94">
        <f t="shared" si="20"/>
        <v>2.5220102196129597</v>
      </c>
      <c r="L629" s="9">
        <f t="shared" si="21"/>
        <v>1.9553571428571428</v>
      </c>
      <c r="M629" s="39"/>
      <c r="P629"/>
      <c r="Q629"/>
      <c r="R629"/>
      <c r="S629"/>
      <c r="T629"/>
      <c r="U629"/>
      <c r="V629"/>
      <c r="W629"/>
    </row>
    <row r="630" spans="1:23">
      <c r="A630" s="39"/>
      <c r="B630">
        <f>+'Ark1'!C3510</f>
        <v>2007</v>
      </c>
      <c r="C630">
        <f>+'Ark1'!M3510</f>
        <v>57</v>
      </c>
      <c r="D630">
        <f>+'Ark1'!Q3510</f>
        <v>349</v>
      </c>
      <c r="E630" s="9">
        <f>+'Ark1'!R3510</f>
        <v>693</v>
      </c>
      <c r="F630" s="9">
        <f>+'Ark1'!S3510</f>
        <v>693</v>
      </c>
      <c r="G630" s="94">
        <f>+'Ark1'!T3510</f>
        <v>9.5678586221179067</v>
      </c>
      <c r="H630" s="94">
        <f>+'Ark1'!U3510</f>
        <v>9.4135770497273938</v>
      </c>
      <c r="I630" s="94">
        <f>+'Ark1'!Y3510</f>
        <v>134.41024531024536</v>
      </c>
      <c r="J630" s="94">
        <f>+'Ark1'!AA3510</f>
        <v>23.752986210328601</v>
      </c>
      <c r="K630" s="94">
        <f t="shared" si="20"/>
        <v>2.3580744791271115</v>
      </c>
      <c r="L630" s="9">
        <f t="shared" si="21"/>
        <v>1.9856733524355301</v>
      </c>
      <c r="M630" s="39"/>
      <c r="P630"/>
      <c r="Q630"/>
      <c r="R630"/>
      <c r="S630"/>
      <c r="T630"/>
      <c r="U630"/>
      <c r="V630"/>
      <c r="W630"/>
    </row>
    <row r="631" spans="1:23">
      <c r="A631" s="39"/>
      <c r="B631">
        <f>+'Ark1'!C3511</f>
        <v>2007</v>
      </c>
      <c r="C631">
        <f>+'Ark1'!M3511</f>
        <v>58</v>
      </c>
      <c r="D631">
        <f>+'Ark1'!Q3511</f>
        <v>341</v>
      </c>
      <c r="E631" s="9">
        <f>+'Ark1'!R3511</f>
        <v>759</v>
      </c>
      <c r="F631" s="9">
        <f>+'Ark1'!S3511</f>
        <v>759</v>
      </c>
      <c r="G631" s="94">
        <f>+'Ark1'!T3511</f>
        <v>10.479083252795801</v>
      </c>
      <c r="H631" s="94">
        <f>+'Ark1'!U3511</f>
        <v>9.9888538416145849</v>
      </c>
      <c r="I631" s="94">
        <f>+'Ark1'!Y3511</f>
        <v>130.22213438735159</v>
      </c>
      <c r="J631" s="94">
        <f>+'Ark1'!AA3511</f>
        <v>23.040981080385222</v>
      </c>
      <c r="K631" s="94">
        <f t="shared" si="20"/>
        <v>2.2452092135750275</v>
      </c>
      <c r="L631" s="9">
        <f t="shared" si="21"/>
        <v>2.225806451612903</v>
      </c>
      <c r="M631" s="39"/>
      <c r="P631"/>
      <c r="Q631"/>
      <c r="R631"/>
      <c r="S631"/>
      <c r="T631"/>
      <c r="U631"/>
      <c r="V631"/>
      <c r="W631"/>
    </row>
    <row r="632" spans="1:23">
      <c r="A632" s="39"/>
      <c r="B632">
        <f>+'Ark1'!C3512</f>
        <v>2007</v>
      </c>
      <c r="C632">
        <f>+'Ark1'!M3512</f>
        <v>59</v>
      </c>
      <c r="D632">
        <f>+'Ark1'!Q3512</f>
        <v>312</v>
      </c>
      <c r="E632" s="9">
        <f>+'Ark1'!R3512</f>
        <v>742</v>
      </c>
      <c r="F632" s="9">
        <f>+'Ark1'!S3512</f>
        <v>742</v>
      </c>
      <c r="G632" s="94">
        <f>+'Ark1'!T3512</f>
        <v>10.24437387822725</v>
      </c>
      <c r="H632" s="94">
        <f>+'Ark1'!U3512</f>
        <v>9.3225401517894753</v>
      </c>
      <c r="I632" s="94">
        <f>+'Ark1'!Y3512</f>
        <v>124.32008086253369</v>
      </c>
      <c r="J632" s="94">
        <f>+'Ark1'!AA3512</f>
        <v>22.76295907068852</v>
      </c>
      <c r="K632" s="94">
        <f t="shared" si="20"/>
        <v>2.1071200146192148</v>
      </c>
      <c r="L632" s="9">
        <f t="shared" si="21"/>
        <v>2.3782051282051282</v>
      </c>
      <c r="M632" s="39"/>
      <c r="P632"/>
      <c r="Q632"/>
      <c r="R632"/>
      <c r="S632"/>
      <c r="T632"/>
      <c r="U632"/>
      <c r="V632"/>
      <c r="W632"/>
    </row>
    <row r="633" spans="1:23">
      <c r="A633" s="39"/>
      <c r="B633">
        <f>+'Ark1'!C3513</f>
        <v>2007</v>
      </c>
      <c r="C633">
        <f>+'Ark1'!M3513</f>
        <v>60</v>
      </c>
      <c r="D633">
        <f>+'Ark1'!Q3513</f>
        <v>290</v>
      </c>
      <c r="E633" s="9">
        <f>+'Ark1'!R3513</f>
        <v>673</v>
      </c>
      <c r="F633" s="9">
        <f>+'Ark1'!S3513</f>
        <v>673</v>
      </c>
      <c r="G633" s="94">
        <f>+'Ark1'!T3513</f>
        <v>9.2917299461549092</v>
      </c>
      <c r="H633" s="94">
        <f>+'Ark1'!U3513</f>
        <v>8.3123216440325915</v>
      </c>
      <c r="I633" s="94">
        <f>+'Ark1'!Y3513</f>
        <v>122.21322436849923</v>
      </c>
      <c r="J633" s="94">
        <f>+'Ark1'!AA3513</f>
        <v>22.350006309292887</v>
      </c>
      <c r="K633" s="94">
        <f t="shared" si="20"/>
        <v>2.0368870728083204</v>
      </c>
      <c r="L633" s="9">
        <f t="shared" si="21"/>
        <v>2.3206896551724139</v>
      </c>
      <c r="M633" s="39"/>
      <c r="P633"/>
      <c r="Q633"/>
      <c r="R633"/>
      <c r="S633"/>
      <c r="T633"/>
      <c r="U633"/>
      <c r="V633"/>
      <c r="W633"/>
    </row>
    <row r="634" spans="1:23">
      <c r="A634" s="39"/>
      <c r="B634">
        <f>+'Ark1'!C3514</f>
        <v>2007</v>
      </c>
      <c r="C634">
        <f>+'Ark1'!M3514</f>
        <v>61</v>
      </c>
      <c r="D634">
        <f>+'Ark1'!Q3514</f>
        <v>144</v>
      </c>
      <c r="E634" s="9">
        <f>+'Ark1'!R3514</f>
        <v>284</v>
      </c>
      <c r="F634" s="9">
        <f>+'Ark1'!S3514</f>
        <v>284</v>
      </c>
      <c r="G634" s="94">
        <f>+'Ark1'!T3514</f>
        <v>3.9210271986745826</v>
      </c>
      <c r="H634" s="94">
        <f>+'Ark1'!U3514</f>
        <v>3.4692253748374515</v>
      </c>
      <c r="I634" s="94">
        <f>+'Ark1'!Y3514</f>
        <v>120.87183098591544</v>
      </c>
      <c r="J634" s="94">
        <f>+'Ark1'!AA3514</f>
        <v>22.950138439538534</v>
      </c>
      <c r="K634" s="94">
        <f t="shared" si="20"/>
        <v>1.9815054259986138</v>
      </c>
      <c r="L634" s="9">
        <f t="shared" si="21"/>
        <v>1.9722222222222223</v>
      </c>
      <c r="M634" s="39"/>
      <c r="P634"/>
      <c r="Q634"/>
      <c r="R634"/>
      <c r="S634"/>
      <c r="T634"/>
      <c r="U634"/>
      <c r="V634"/>
      <c r="W634"/>
    </row>
    <row r="635" spans="1:23">
      <c r="A635" s="39"/>
      <c r="B635">
        <f>+'Ark1'!C3515</f>
        <v>2007</v>
      </c>
      <c r="C635">
        <f>+'Ark1'!M3515</f>
        <v>62</v>
      </c>
      <c r="D635">
        <f>+'Ark1'!Q3515</f>
        <v>179</v>
      </c>
      <c r="E635" s="9">
        <f>+'Ark1'!R3515</f>
        <v>327</v>
      </c>
      <c r="F635" s="9">
        <f>+'Ark1'!S3515</f>
        <v>327</v>
      </c>
      <c r="G635" s="94">
        <f>+'Ark1'!T3515</f>
        <v>4.51470385199503</v>
      </c>
      <c r="H635" s="94">
        <f>+'Ark1'!U3515</f>
        <v>3.8283400652599568</v>
      </c>
      <c r="I635" s="94">
        <f>+'Ark1'!Y3515</f>
        <v>115.84403669724777</v>
      </c>
      <c r="J635" s="94">
        <f>+'Ark1'!AA3515</f>
        <v>20.296825339773211</v>
      </c>
      <c r="K635" s="94">
        <f t="shared" si="20"/>
        <v>1.8684522047943188</v>
      </c>
      <c r="L635" s="9">
        <f t="shared" si="21"/>
        <v>1.8268156424581006</v>
      </c>
      <c r="M635" s="39"/>
      <c r="P635"/>
      <c r="Q635"/>
      <c r="R635"/>
      <c r="S635"/>
      <c r="T635"/>
      <c r="U635"/>
      <c r="V635"/>
      <c r="W635"/>
    </row>
    <row r="636" spans="1:23">
      <c r="A636" s="39"/>
      <c r="B636">
        <f>+'Ark1'!C3516</f>
        <v>2007</v>
      </c>
      <c r="C636">
        <f>+'Ark1'!M3516</f>
        <v>63</v>
      </c>
      <c r="D636">
        <f>+'Ark1'!Q3516</f>
        <v>88</v>
      </c>
      <c r="E636" s="9">
        <f>+'Ark1'!R3516</f>
        <v>132</v>
      </c>
      <c r="F636" s="9">
        <f>+'Ark1'!S3516</f>
        <v>132</v>
      </c>
      <c r="G636" s="94">
        <f>+'Ark1'!T3516</f>
        <v>1.8224492613557912</v>
      </c>
      <c r="H636" s="94">
        <f>+'Ark1'!U3516</f>
        <v>1.5617355586303201</v>
      </c>
      <c r="I636" s="94">
        <f>+'Ark1'!Y3516</f>
        <v>117.06969696969701</v>
      </c>
      <c r="J636" s="94">
        <f>+'Ark1'!AA3516</f>
        <v>23.169163608823183</v>
      </c>
      <c r="K636" s="94">
        <f t="shared" si="20"/>
        <v>1.8582491582491589</v>
      </c>
      <c r="L636" s="9">
        <f t="shared" si="21"/>
        <v>1.5</v>
      </c>
      <c r="M636" s="39"/>
      <c r="P636"/>
      <c r="Q636"/>
      <c r="R636"/>
      <c r="S636"/>
      <c r="T636"/>
      <c r="U636"/>
      <c r="V636"/>
      <c r="W636"/>
    </row>
    <row r="637" spans="1:23">
      <c r="A637" s="39"/>
      <c r="B637">
        <f>+'Ark1'!C3517</f>
        <v>2007</v>
      </c>
      <c r="C637">
        <f>+'Ark1'!M3517</f>
        <v>64</v>
      </c>
      <c r="D637">
        <f>+'Ark1'!Q3517</f>
        <v>29</v>
      </c>
      <c r="E637" s="9">
        <f>+'Ark1'!R3517</f>
        <v>37</v>
      </c>
      <c r="F637" s="9">
        <f>+'Ark1'!S3517</f>
        <v>37</v>
      </c>
      <c r="G637" s="94">
        <f>+'Ark1'!T3517</f>
        <v>0.51083805053154763</v>
      </c>
      <c r="H637" s="94">
        <f>+'Ark1'!U3517</f>
        <v>0.45857007592505605</v>
      </c>
      <c r="I637" s="94">
        <f>+'Ark1'!Y3517</f>
        <v>122.63513513513519</v>
      </c>
      <c r="J637" s="94">
        <f>+'Ark1'!AA3517</f>
        <v>20.440727974239639</v>
      </c>
      <c r="K637" s="94">
        <f t="shared" si="20"/>
        <v>1.9161739864864873</v>
      </c>
      <c r="L637" s="9">
        <f t="shared" si="21"/>
        <v>1.2758620689655173</v>
      </c>
      <c r="M637" s="39"/>
      <c r="P637"/>
      <c r="Q637"/>
      <c r="R637"/>
      <c r="S637"/>
      <c r="T637"/>
      <c r="U637"/>
      <c r="V637"/>
      <c r="W637"/>
    </row>
    <row r="638" spans="1:23">
      <c r="A638" s="39"/>
      <c r="B638">
        <f>+'Ark1'!C3518</f>
        <v>2007</v>
      </c>
      <c r="C638">
        <f>+'Ark1'!M3518</f>
        <v>65</v>
      </c>
      <c r="D638">
        <f>+'Ark1'!Q3518</f>
        <v>12</v>
      </c>
      <c r="E638" s="9">
        <f>+'Ark1'!R3518</f>
        <v>12</v>
      </c>
      <c r="F638" s="9">
        <f>+'Ark1'!S3518</f>
        <v>12</v>
      </c>
      <c r="G638" s="94">
        <f>+'Ark1'!T3518</f>
        <v>0.16567720557779925</v>
      </c>
      <c r="H638" s="94">
        <f>+'Ark1'!U3518</f>
        <v>0.14408448644547703</v>
      </c>
      <c r="I638" s="94">
        <f>+'Ark1'!Y3518</f>
        <v>118.80833333333337</v>
      </c>
      <c r="J638" s="94">
        <f>+'Ark1'!AA3518</f>
        <v>17.051513047885798</v>
      </c>
      <c r="K638" s="94">
        <f t="shared" si="20"/>
        <v>1.8278205128205134</v>
      </c>
      <c r="L638" s="9">
        <f t="shared" si="21"/>
        <v>1</v>
      </c>
      <c r="M638" s="39"/>
      <c r="P638"/>
      <c r="Q638"/>
      <c r="R638"/>
      <c r="S638"/>
      <c r="T638"/>
      <c r="U638"/>
      <c r="V638"/>
      <c r="W638"/>
    </row>
    <row r="639" spans="1:23">
      <c r="A639" s="39"/>
      <c r="B639">
        <f>+'Ark1'!C3519</f>
        <v>2007</v>
      </c>
      <c r="C639">
        <f>+'Ark1'!M3519</f>
        <v>66</v>
      </c>
      <c r="D639">
        <f>+'Ark1'!Q3519</f>
        <v>0</v>
      </c>
      <c r="E639" s="9">
        <f>+'Ark1'!R3519</f>
        <v>0</v>
      </c>
      <c r="F639" s="9">
        <f>+'Ark1'!S3519</f>
        <v>0</v>
      </c>
      <c r="G639" s="94">
        <f>+'Ark1'!T3519</f>
        <v>0</v>
      </c>
      <c r="H639" s="94">
        <f>+'Ark1'!U3519</f>
        <v>0</v>
      </c>
      <c r="I639" s="94">
        <f>+'Ark1'!Y3519</f>
        <v>0</v>
      </c>
      <c r="J639" s="94">
        <f>+'Ark1'!AA3519</f>
        <v>0</v>
      </c>
      <c r="K639" s="94">
        <f t="shared" si="20"/>
        <v>0</v>
      </c>
      <c r="L639" s="9" t="e">
        <f t="shared" si="21"/>
        <v>#DIV/0!</v>
      </c>
      <c r="M639" s="39"/>
      <c r="P639"/>
      <c r="Q639"/>
      <c r="R639"/>
      <c r="S639"/>
      <c r="T639"/>
      <c r="U639"/>
      <c r="V639"/>
      <c r="W639"/>
    </row>
    <row r="640" spans="1:23">
      <c r="A640" s="39"/>
      <c r="B640">
        <f>+'Ark1'!C3520</f>
        <v>2007</v>
      </c>
      <c r="C640">
        <f>+'Ark1'!M3520</f>
        <v>67</v>
      </c>
      <c r="D640">
        <f>+'Ark1'!Q3520</f>
        <v>0</v>
      </c>
      <c r="E640" s="9">
        <f>+'Ark1'!R3520</f>
        <v>0</v>
      </c>
      <c r="F640" s="9">
        <f>+'Ark1'!S3520</f>
        <v>0</v>
      </c>
      <c r="G640" s="94">
        <f>+'Ark1'!T3520</f>
        <v>0</v>
      </c>
      <c r="H640" s="94">
        <f>+'Ark1'!U3520</f>
        <v>0</v>
      </c>
      <c r="I640" s="94">
        <f>+'Ark1'!Y3520</f>
        <v>0</v>
      </c>
      <c r="J640" s="94">
        <f>+'Ark1'!AA3520</f>
        <v>0</v>
      </c>
      <c r="K640" s="94">
        <f t="shared" si="20"/>
        <v>0</v>
      </c>
      <c r="L640" s="9" t="e">
        <f t="shared" si="21"/>
        <v>#DIV/0!</v>
      </c>
      <c r="M640" s="39"/>
      <c r="P640"/>
      <c r="Q640"/>
      <c r="R640"/>
      <c r="S640"/>
      <c r="T640"/>
      <c r="U640"/>
      <c r="V640"/>
      <c r="W640"/>
    </row>
    <row r="641" spans="1:23">
      <c r="A641" s="39"/>
      <c r="B641">
        <f>+'Ark1'!C3521</f>
        <v>2007</v>
      </c>
      <c r="C641">
        <f>+'Ark1'!M3521</f>
        <v>68</v>
      </c>
      <c r="D641">
        <f>+'Ark1'!Q3521</f>
        <v>0</v>
      </c>
      <c r="E641" s="9">
        <f>+'Ark1'!R3521</f>
        <v>0</v>
      </c>
      <c r="F641" s="9">
        <f>+'Ark1'!S3521</f>
        <v>0</v>
      </c>
      <c r="G641" s="94">
        <f>+'Ark1'!T3521</f>
        <v>0</v>
      </c>
      <c r="H641" s="94">
        <f>+'Ark1'!U3521</f>
        <v>0</v>
      </c>
      <c r="I641" s="94">
        <f>+'Ark1'!Y3521</f>
        <v>0</v>
      </c>
      <c r="J641" s="94">
        <f>+'Ark1'!AA3521</f>
        <v>0</v>
      </c>
      <c r="K641" s="94">
        <f t="shared" si="20"/>
        <v>0</v>
      </c>
      <c r="L641" s="9" t="e">
        <f t="shared" si="21"/>
        <v>#DIV/0!</v>
      </c>
      <c r="M641" s="39"/>
      <c r="P641"/>
      <c r="Q641"/>
      <c r="R641"/>
      <c r="S641"/>
      <c r="T641"/>
      <c r="U641"/>
      <c r="V641"/>
      <c r="W641"/>
    </row>
    <row r="642" spans="1:23">
      <c r="A642" s="39"/>
      <c r="B642" s="47">
        <f>+'Ark1'!C3522</f>
        <v>2006</v>
      </c>
      <c r="C642" s="47">
        <f>+'Ark1'!M3522</f>
        <v>0</v>
      </c>
      <c r="D642" s="47">
        <f>+'Ark1'!Q3522</f>
        <v>105</v>
      </c>
      <c r="E642" s="64">
        <f>+'Ark1'!R3522</f>
        <v>203</v>
      </c>
      <c r="F642" s="64">
        <f>+'Ark1'!S3522</f>
        <v>0</v>
      </c>
      <c r="G642" s="99">
        <f>+'Ark1'!T3522</f>
        <v>2.6244343891402711</v>
      </c>
      <c r="H642" s="99">
        <f>+'Ark1'!U3522</f>
        <v>0</v>
      </c>
      <c r="I642" s="99">
        <f>+'Ark1'!Y3522</f>
        <v>0</v>
      </c>
      <c r="J642" s="99">
        <f>+'Ark1'!AA3522</f>
        <v>0</v>
      </c>
      <c r="K642" s="99" t="e">
        <f t="shared" si="20"/>
        <v>#DIV/0!</v>
      </c>
      <c r="L642" s="64">
        <f t="shared" si="21"/>
        <v>1.9333333333333333</v>
      </c>
      <c r="M642" s="39"/>
      <c r="P642"/>
      <c r="Q642"/>
      <c r="R642"/>
      <c r="S642"/>
      <c r="T642"/>
      <c r="U642"/>
      <c r="V642"/>
      <c r="W642"/>
    </row>
    <row r="643" spans="1:23">
      <c r="A643" s="39"/>
      <c r="B643" s="47">
        <f>+'Ark1'!C3523</f>
        <v>2006</v>
      </c>
      <c r="C643" s="47">
        <f>+'Ark1'!M3523</f>
        <v>35</v>
      </c>
      <c r="D643" s="47">
        <f>+'Ark1'!Q3523</f>
        <v>3</v>
      </c>
      <c r="E643" s="64">
        <f>+'Ark1'!R3523</f>
        <v>3</v>
      </c>
      <c r="F643" s="64">
        <f>+'Ark1'!S3523</f>
        <v>3</v>
      </c>
      <c r="G643" s="99">
        <f>+'Ark1'!T3523</f>
        <v>3.8784744667097609E-2</v>
      </c>
      <c r="H643" s="99">
        <f>+'Ark1'!U3523</f>
        <v>6.5002099655527848E-2</v>
      </c>
      <c r="I643" s="99">
        <f>+'Ark1'!Y3523</f>
        <v>222.3333333333334</v>
      </c>
      <c r="J643" s="99">
        <f>+'Ark1'!AA3523</f>
        <v>29.385862057950249</v>
      </c>
      <c r="K643" s="99">
        <f t="shared" si="20"/>
        <v>6.3523809523809547</v>
      </c>
      <c r="L643" s="64">
        <f t="shared" si="21"/>
        <v>1</v>
      </c>
      <c r="M643" s="39"/>
      <c r="P643"/>
      <c r="Q643"/>
      <c r="R643"/>
      <c r="S643"/>
      <c r="T643"/>
      <c r="U643"/>
      <c r="V643"/>
      <c r="W643"/>
    </row>
    <row r="644" spans="1:23">
      <c r="A644" s="39"/>
      <c r="B644" s="47">
        <f>+'Ark1'!C3524</f>
        <v>2006</v>
      </c>
      <c r="C644" s="47">
        <f>+'Ark1'!M3524</f>
        <v>36</v>
      </c>
      <c r="D644" s="47">
        <f>+'Ark1'!Q3524</f>
        <v>1</v>
      </c>
      <c r="E644" s="64">
        <f>+'Ark1'!R3524</f>
        <v>1</v>
      </c>
      <c r="F644" s="64">
        <f>+'Ark1'!S3524</f>
        <v>1</v>
      </c>
      <c r="G644" s="99">
        <f>+'Ark1'!T3524</f>
        <v>1.2928248222365872E-2</v>
      </c>
      <c r="H644" s="99">
        <f>+'Ark1'!U3524</f>
        <v>1.9578593434476075E-2</v>
      </c>
      <c r="I644" s="99">
        <f>+'Ark1'!Y3524</f>
        <v>200.9</v>
      </c>
      <c r="J644" s="99">
        <f>+'Ark1'!AA3524</f>
        <v>0</v>
      </c>
      <c r="K644" s="99">
        <f t="shared" si="20"/>
        <v>5.5805555555555557</v>
      </c>
      <c r="L644" s="64">
        <f t="shared" si="21"/>
        <v>1</v>
      </c>
      <c r="M644" s="39"/>
      <c r="P644"/>
      <c r="Q644"/>
      <c r="R644"/>
      <c r="S644"/>
      <c r="T644"/>
      <c r="U644"/>
      <c r="V644"/>
      <c r="W644"/>
    </row>
    <row r="645" spans="1:23">
      <c r="A645" s="39"/>
      <c r="B645" s="47">
        <f>+'Ark1'!C3525</f>
        <v>2006</v>
      </c>
      <c r="C645" s="47">
        <f>+'Ark1'!M3525</f>
        <v>37</v>
      </c>
      <c r="D645" s="47">
        <f>+'Ark1'!Q3525</f>
        <v>2</v>
      </c>
      <c r="E645" s="64">
        <f>+'Ark1'!R3525</f>
        <v>2</v>
      </c>
      <c r="F645" s="64">
        <f>+'Ark1'!S3525</f>
        <v>2</v>
      </c>
      <c r="G645" s="99">
        <f>+'Ark1'!T3525</f>
        <v>2.5856496444731744E-2</v>
      </c>
      <c r="H645" s="99">
        <f>+'Ark1'!U3525</f>
        <v>3.9634713538085696E-2</v>
      </c>
      <c r="I645" s="99">
        <f>+'Ark1'!Y3525</f>
        <v>203.35</v>
      </c>
      <c r="J645" s="99">
        <f>+'Ark1'!AA3525</f>
        <v>27.150000000000095</v>
      </c>
      <c r="K645" s="99">
        <f t="shared" si="20"/>
        <v>5.4959459459459454</v>
      </c>
      <c r="L645" s="64">
        <f t="shared" si="21"/>
        <v>1</v>
      </c>
      <c r="M645" s="39"/>
      <c r="P645"/>
      <c r="Q645"/>
      <c r="R645"/>
      <c r="S645"/>
      <c r="T645"/>
      <c r="U645"/>
      <c r="V645"/>
      <c r="W645"/>
    </row>
    <row r="646" spans="1:23">
      <c r="A646" s="39"/>
      <c r="B646" s="47">
        <f>+'Ark1'!C3526</f>
        <v>2006</v>
      </c>
      <c r="C646" s="47">
        <f>+'Ark1'!M3526</f>
        <v>38</v>
      </c>
      <c r="D646" s="47">
        <f>+'Ark1'!Q3526</f>
        <v>6</v>
      </c>
      <c r="E646" s="64">
        <f>+'Ark1'!R3526</f>
        <v>6</v>
      </c>
      <c r="F646" s="64">
        <f>+'Ark1'!S3526</f>
        <v>6</v>
      </c>
      <c r="G646" s="99">
        <f>+'Ark1'!T3526</f>
        <v>7.7569489334195219E-2</v>
      </c>
      <c r="H646" s="99">
        <f>+'Ark1'!U3526</f>
        <v>0.11064000560557832</v>
      </c>
      <c r="I646" s="99">
        <f>+'Ark1'!Y3526</f>
        <v>189.21666666666673</v>
      </c>
      <c r="J646" s="99">
        <f>+'Ark1'!AA3526</f>
        <v>22.98546038018122</v>
      </c>
      <c r="K646" s="99">
        <f t="shared" si="20"/>
        <v>4.9793859649122822</v>
      </c>
      <c r="L646" s="64">
        <f t="shared" si="21"/>
        <v>1</v>
      </c>
      <c r="M646" s="39"/>
      <c r="P646"/>
      <c r="Q646"/>
      <c r="R646"/>
      <c r="S646"/>
      <c r="T646"/>
      <c r="U646"/>
      <c r="V646"/>
      <c r="W646"/>
    </row>
    <row r="647" spans="1:23">
      <c r="A647" s="39"/>
      <c r="B647" s="47">
        <f>+'Ark1'!C3527</f>
        <v>2006</v>
      </c>
      <c r="C647" s="47">
        <f>+'Ark1'!M3527</f>
        <v>39</v>
      </c>
      <c r="D647" s="47">
        <f>+'Ark1'!Q3527</f>
        <v>3</v>
      </c>
      <c r="E647" s="64">
        <f>+'Ark1'!R3527</f>
        <v>3</v>
      </c>
      <c r="F647" s="64">
        <f>+'Ark1'!S3527</f>
        <v>3</v>
      </c>
      <c r="G647" s="99">
        <f>+'Ark1'!T3527</f>
        <v>3.8784744667097609E-2</v>
      </c>
      <c r="H647" s="99">
        <f>+'Ark1'!U3527</f>
        <v>5.5412584503947718E-2</v>
      </c>
      <c r="I647" s="99">
        <f>+'Ark1'!Y3527</f>
        <v>189.53333333333327</v>
      </c>
      <c r="J647" s="99">
        <f>+'Ark1'!AA3527</f>
        <v>13.186440847409592</v>
      </c>
      <c r="K647" s="99">
        <f t="shared" si="20"/>
        <v>4.8598290598290586</v>
      </c>
      <c r="L647" s="64">
        <f t="shared" si="21"/>
        <v>1</v>
      </c>
      <c r="M647" s="39"/>
      <c r="P647"/>
      <c r="Q647"/>
      <c r="R647"/>
      <c r="S647"/>
      <c r="T647"/>
      <c r="U647"/>
      <c r="V647"/>
      <c r="W647"/>
    </row>
    <row r="648" spans="1:23">
      <c r="A648" s="39"/>
      <c r="B648" s="47">
        <f>+'Ark1'!C3528</f>
        <v>2006</v>
      </c>
      <c r="C648" s="47">
        <f>+'Ark1'!M3528</f>
        <v>40</v>
      </c>
      <c r="D648" s="47">
        <f>+'Ark1'!Q3528</f>
        <v>11</v>
      </c>
      <c r="E648" s="64">
        <f>+'Ark1'!R3528</f>
        <v>11</v>
      </c>
      <c r="F648" s="64">
        <f>+'Ark1'!S3528</f>
        <v>11</v>
      </c>
      <c r="G648" s="99">
        <f>+'Ark1'!T3528</f>
        <v>0.14221073044602453</v>
      </c>
      <c r="H648" s="99">
        <f>+'Ark1'!U3528</f>
        <v>0.17601243206574027</v>
      </c>
      <c r="I648" s="99">
        <f>+'Ark1'!Y3528</f>
        <v>164.19090909090906</v>
      </c>
      <c r="J648" s="99">
        <f>+'Ark1'!AA3528</f>
        <v>35.140405506675002</v>
      </c>
      <c r="K648" s="99">
        <f t="shared" si="20"/>
        <v>4.1047727272727261</v>
      </c>
      <c r="L648" s="64">
        <f t="shared" si="21"/>
        <v>1</v>
      </c>
      <c r="M648" s="39"/>
      <c r="P648"/>
      <c r="Q648"/>
      <c r="R648"/>
      <c r="S648"/>
      <c r="T648"/>
      <c r="U648"/>
      <c r="V648"/>
      <c r="W648"/>
    </row>
    <row r="649" spans="1:23">
      <c r="A649" s="39"/>
      <c r="B649" s="47">
        <f>+'Ark1'!C3529</f>
        <v>2006</v>
      </c>
      <c r="C649" s="47">
        <f>+'Ark1'!M3529</f>
        <v>41</v>
      </c>
      <c r="D649" s="47">
        <f>+'Ark1'!Q3529</f>
        <v>17</v>
      </c>
      <c r="E649" s="64">
        <f>+'Ark1'!R3529</f>
        <v>17</v>
      </c>
      <c r="F649" s="64">
        <f>+'Ark1'!S3529</f>
        <v>17</v>
      </c>
      <c r="G649" s="99">
        <f>+'Ark1'!T3529</f>
        <v>0.21978021978021972</v>
      </c>
      <c r="H649" s="99">
        <f>+'Ark1'!U3529</f>
        <v>0.32622867855604104</v>
      </c>
      <c r="I649" s="99">
        <f>+'Ark1'!Y3529</f>
        <v>196.91176470588232</v>
      </c>
      <c r="J649" s="99">
        <f>+'Ark1'!AA3529</f>
        <v>18.10842775365543</v>
      </c>
      <c r="K649" s="99">
        <f t="shared" si="20"/>
        <v>4.8027259684361541</v>
      </c>
      <c r="L649" s="64">
        <f t="shared" si="21"/>
        <v>1</v>
      </c>
      <c r="M649" s="39"/>
      <c r="P649"/>
      <c r="Q649"/>
      <c r="R649"/>
      <c r="S649"/>
      <c r="T649"/>
      <c r="U649"/>
      <c r="V649"/>
      <c r="W649"/>
    </row>
    <row r="650" spans="1:23">
      <c r="A650" s="39"/>
      <c r="B650" s="47">
        <f>+'Ark1'!C3530</f>
        <v>2006</v>
      </c>
      <c r="C650" s="47">
        <f>+'Ark1'!M3530</f>
        <v>42</v>
      </c>
      <c r="D650" s="47">
        <f>+'Ark1'!Q3530</f>
        <v>12</v>
      </c>
      <c r="E650" s="64">
        <f>+'Ark1'!R3530</f>
        <v>12</v>
      </c>
      <c r="F650" s="64">
        <f>+'Ark1'!S3530</f>
        <v>12</v>
      </c>
      <c r="G650" s="99">
        <f>+'Ark1'!T3530</f>
        <v>0.15513897866839044</v>
      </c>
      <c r="H650" s="99">
        <f>+'Ark1'!U3530</f>
        <v>0.20945878978954424</v>
      </c>
      <c r="I650" s="99">
        <f>+'Ark1'!Y3530</f>
        <v>179.10833333333338</v>
      </c>
      <c r="J650" s="99">
        <f>+'Ark1'!AA3530</f>
        <v>31.458900657135967</v>
      </c>
      <c r="K650" s="99">
        <f t="shared" si="20"/>
        <v>4.2644841269841276</v>
      </c>
      <c r="L650" s="64">
        <f t="shared" si="21"/>
        <v>1</v>
      </c>
      <c r="M650" s="39"/>
      <c r="P650"/>
      <c r="Q650"/>
      <c r="R650"/>
      <c r="S650"/>
      <c r="T650"/>
      <c r="U650"/>
      <c r="V650"/>
      <c r="W650"/>
    </row>
    <row r="651" spans="1:23">
      <c r="A651" s="39"/>
      <c r="B651" s="47">
        <f>+'Ark1'!C3531</f>
        <v>2006</v>
      </c>
      <c r="C651" s="47">
        <f>+'Ark1'!M3531</f>
        <v>43</v>
      </c>
      <c r="D651" s="47">
        <f>+'Ark1'!Q3531</f>
        <v>27</v>
      </c>
      <c r="E651" s="64">
        <f>+'Ark1'!R3531</f>
        <v>28</v>
      </c>
      <c r="F651" s="64">
        <f>+'Ark1'!S3531</f>
        <v>28</v>
      </c>
      <c r="G651" s="99">
        <f>+'Ark1'!T3531</f>
        <v>0.36199095022624422</v>
      </c>
      <c r="H651" s="99">
        <f>+'Ark1'!U3531</f>
        <v>0.4779554685915603</v>
      </c>
      <c r="I651" s="99">
        <f>+'Ark1'!Y3531</f>
        <v>175.15714285714279</v>
      </c>
      <c r="J651" s="99">
        <f>+'Ark1'!AA3531</f>
        <v>29.217649125283476</v>
      </c>
      <c r="K651" s="99">
        <f t="shared" si="20"/>
        <v>4.0734219269102976</v>
      </c>
      <c r="L651" s="64">
        <f t="shared" si="21"/>
        <v>1.037037037037037</v>
      </c>
      <c r="M651" s="39"/>
      <c r="P651"/>
      <c r="Q651"/>
      <c r="R651"/>
      <c r="S651"/>
      <c r="T651"/>
      <c r="U651"/>
      <c r="V651"/>
      <c r="W651"/>
    </row>
    <row r="652" spans="1:23">
      <c r="A652" s="39"/>
      <c r="B652" s="47">
        <f>+'Ark1'!C3532</f>
        <v>2006</v>
      </c>
      <c r="C652" s="47">
        <f>+'Ark1'!M3532</f>
        <v>44</v>
      </c>
      <c r="D652" s="47">
        <f>+'Ark1'!Q3532</f>
        <v>34</v>
      </c>
      <c r="E652" s="64">
        <f>+'Ark1'!R3532</f>
        <v>38</v>
      </c>
      <c r="F652" s="64">
        <f>+'Ark1'!S3532</f>
        <v>38</v>
      </c>
      <c r="G652" s="99">
        <f>+'Ark1'!T3532</f>
        <v>0.49127343244990301</v>
      </c>
      <c r="H652" s="99">
        <f>+'Ark1'!U3532</f>
        <v>0.66744584725753997</v>
      </c>
      <c r="I652" s="99">
        <f>+'Ark1'!Y3532</f>
        <v>180.2315789473684</v>
      </c>
      <c r="J652" s="99">
        <f>+'Ark1'!AA3532</f>
        <v>27.501436376489256</v>
      </c>
      <c r="K652" s="99">
        <f t="shared" si="20"/>
        <v>4.0961722488038275</v>
      </c>
      <c r="L652" s="64">
        <f t="shared" si="21"/>
        <v>1.1176470588235294</v>
      </c>
      <c r="M652" s="39"/>
      <c r="P652"/>
      <c r="Q652"/>
      <c r="R652"/>
      <c r="S652"/>
      <c r="T652"/>
      <c r="U652"/>
      <c r="V652"/>
      <c r="W652"/>
    </row>
    <row r="653" spans="1:23">
      <c r="A653" s="39"/>
      <c r="B653" s="47">
        <f>+'Ark1'!C3533</f>
        <v>2006</v>
      </c>
      <c r="C653" s="47">
        <f>+'Ark1'!M3533</f>
        <v>45</v>
      </c>
      <c r="D653" s="47">
        <f>+'Ark1'!Q3533</f>
        <v>34</v>
      </c>
      <c r="E653" s="64">
        <f>+'Ark1'!R3533</f>
        <v>38</v>
      </c>
      <c r="F653" s="64">
        <f>+'Ark1'!S3533</f>
        <v>38</v>
      </c>
      <c r="G653" s="99">
        <f>+'Ark1'!T3533</f>
        <v>0.49127343244990301</v>
      </c>
      <c r="H653" s="99">
        <f>+'Ark1'!U3533</f>
        <v>0.62018045245554443</v>
      </c>
      <c r="I653" s="99">
        <f>+'Ark1'!Y3533</f>
        <v>167.46842105263161</v>
      </c>
      <c r="J653" s="99">
        <f>+'Ark1'!AA3533</f>
        <v>33.977586306139258</v>
      </c>
      <c r="K653" s="99">
        <f t="shared" si="20"/>
        <v>3.7215204678362581</v>
      </c>
      <c r="L653" s="64">
        <f t="shared" si="21"/>
        <v>1.1176470588235294</v>
      </c>
      <c r="M653" s="39"/>
      <c r="P653"/>
      <c r="Q653"/>
      <c r="R653"/>
      <c r="S653"/>
      <c r="T653"/>
      <c r="U653"/>
      <c r="V653"/>
      <c r="W653"/>
    </row>
    <row r="654" spans="1:23">
      <c r="A654" s="39"/>
      <c r="B654" s="47">
        <f>+'Ark1'!C3534</f>
        <v>2006</v>
      </c>
      <c r="C654" s="47">
        <f>+'Ark1'!M3534</f>
        <v>46</v>
      </c>
      <c r="D654" s="47">
        <f>+'Ark1'!Q3534</f>
        <v>66</v>
      </c>
      <c r="E654" s="64">
        <f>+'Ark1'!R3534</f>
        <v>78</v>
      </c>
      <c r="F654" s="64">
        <f>+'Ark1'!S3534</f>
        <v>78</v>
      </c>
      <c r="G654" s="99">
        <f>+'Ark1'!T3534</f>
        <v>1.0084033613445376</v>
      </c>
      <c r="H654" s="99">
        <f>+'Ark1'!U3534</f>
        <v>1.2572205199641715</v>
      </c>
      <c r="I654" s="99">
        <f>+'Ark1'!Y3534</f>
        <v>165.39230769230764</v>
      </c>
      <c r="J654" s="99">
        <f>+'Ark1'!AA3534</f>
        <v>27.840975931680596</v>
      </c>
      <c r="K654" s="99">
        <f t="shared" si="20"/>
        <v>3.5954849498327746</v>
      </c>
      <c r="L654" s="64">
        <f t="shared" si="21"/>
        <v>1.1818181818181819</v>
      </c>
      <c r="M654" s="39"/>
      <c r="P654"/>
      <c r="Q654"/>
      <c r="R654"/>
      <c r="S654"/>
      <c r="T654"/>
      <c r="U654"/>
      <c r="V654"/>
      <c r="W654"/>
    </row>
    <row r="655" spans="1:23">
      <c r="A655" s="39"/>
      <c r="B655" s="47">
        <f>+'Ark1'!C3535</f>
        <v>2006</v>
      </c>
      <c r="C655" s="47">
        <f>+'Ark1'!M3535</f>
        <v>47</v>
      </c>
      <c r="D655" s="47">
        <f>+'Ark1'!Q3535</f>
        <v>88</v>
      </c>
      <c r="E655" s="64">
        <f>+'Ark1'!R3535</f>
        <v>107</v>
      </c>
      <c r="F655" s="64">
        <f>+'Ark1'!S3535</f>
        <v>107</v>
      </c>
      <c r="G655" s="99">
        <f>+'Ark1'!T3535</f>
        <v>1.3833225597931482</v>
      </c>
      <c r="H655" s="99">
        <f>+'Ark1'!U3535</f>
        <v>1.7877623948137877</v>
      </c>
      <c r="I655" s="99">
        <f>+'Ark1'!Y3535</f>
        <v>171.44485981308412</v>
      </c>
      <c r="J655" s="99">
        <f>+'Ark1'!AA3535</f>
        <v>25.26828840289992</v>
      </c>
      <c r="K655" s="99">
        <f t="shared" si="20"/>
        <v>3.6477629747464708</v>
      </c>
      <c r="L655" s="64">
        <f t="shared" si="21"/>
        <v>1.2159090909090908</v>
      </c>
      <c r="M655" s="39"/>
      <c r="P655"/>
      <c r="Q655"/>
      <c r="R655"/>
      <c r="S655"/>
      <c r="T655"/>
      <c r="U655"/>
      <c r="V655"/>
      <c r="W655"/>
    </row>
    <row r="656" spans="1:23">
      <c r="A656" s="39"/>
      <c r="B656" s="47">
        <f>+'Ark1'!C3536</f>
        <v>2006</v>
      </c>
      <c r="C656" s="47">
        <f>+'Ark1'!M3536</f>
        <v>48</v>
      </c>
      <c r="D656" s="47">
        <f>+'Ark1'!Q3536</f>
        <v>80</v>
      </c>
      <c r="E656" s="64">
        <f>+'Ark1'!R3536</f>
        <v>102</v>
      </c>
      <c r="F656" s="64">
        <f>+'Ark1'!S3536</f>
        <v>102</v>
      </c>
      <c r="G656" s="99">
        <f>+'Ark1'!T3536</f>
        <v>1.3186813186813184</v>
      </c>
      <c r="H656" s="99">
        <f>+'Ark1'!U3536</f>
        <v>1.6385012016617535</v>
      </c>
      <c r="I656" s="99">
        <f>+'Ark1'!Y3536</f>
        <v>164.83333333333337</v>
      </c>
      <c r="J656" s="99">
        <f>+'Ark1'!AA3536</f>
        <v>30.995057586190111</v>
      </c>
      <c r="K656" s="99">
        <f t="shared" si="20"/>
        <v>3.4340277777777786</v>
      </c>
      <c r="L656" s="64">
        <f t="shared" si="21"/>
        <v>1.2749999999999999</v>
      </c>
      <c r="M656" s="39"/>
      <c r="P656"/>
      <c r="Q656"/>
      <c r="R656"/>
      <c r="S656"/>
      <c r="T656"/>
      <c r="U656"/>
      <c r="V656"/>
      <c r="W656"/>
    </row>
    <row r="657" spans="1:23">
      <c r="A657" s="39"/>
      <c r="B657" s="47">
        <f>+'Ark1'!C3537</f>
        <v>2006</v>
      </c>
      <c r="C657" s="47">
        <f>+'Ark1'!M3537</f>
        <v>49</v>
      </c>
      <c r="D657" s="47">
        <f>+'Ark1'!Q3537</f>
        <v>122</v>
      </c>
      <c r="E657" s="64">
        <f>+'Ark1'!R3537</f>
        <v>168</v>
      </c>
      <c r="F657" s="64">
        <f>+'Ark1'!S3537</f>
        <v>168</v>
      </c>
      <c r="G657" s="99">
        <f>+'Ark1'!T3537</f>
        <v>2.1719457013574655</v>
      </c>
      <c r="H657" s="99">
        <f>+'Ark1'!U3537</f>
        <v>2.5525067372678474</v>
      </c>
      <c r="I657" s="99">
        <f>+'Ark1'!Y3537</f>
        <v>155.90357142857147</v>
      </c>
      <c r="J657" s="99">
        <f>+'Ark1'!AA3537</f>
        <v>30.564587922364193</v>
      </c>
      <c r="K657" s="99">
        <f t="shared" si="20"/>
        <v>3.1817055393586013</v>
      </c>
      <c r="L657" s="64">
        <f t="shared" si="21"/>
        <v>1.3770491803278688</v>
      </c>
      <c r="M657" s="39"/>
      <c r="P657"/>
      <c r="Q657"/>
      <c r="R657"/>
      <c r="S657"/>
      <c r="T657"/>
      <c r="U657"/>
      <c r="V657"/>
      <c r="W657"/>
    </row>
    <row r="658" spans="1:23">
      <c r="A658" s="39"/>
      <c r="B658" s="47">
        <f>+'Ark1'!C3538</f>
        <v>2006</v>
      </c>
      <c r="C658" s="47">
        <f>+'Ark1'!M3538</f>
        <v>50</v>
      </c>
      <c r="D658" s="47">
        <f>+'Ark1'!Q3538</f>
        <v>178</v>
      </c>
      <c r="E658" s="64">
        <f>+'Ark1'!R3538</f>
        <v>257</v>
      </c>
      <c r="F658" s="64">
        <f>+'Ark1'!S3538</f>
        <v>257</v>
      </c>
      <c r="G658" s="99">
        <f>+'Ark1'!T3538</f>
        <v>3.3225597931480295</v>
      </c>
      <c r="H658" s="99">
        <f>+'Ark1'!U3538</f>
        <v>4.0094893320054865</v>
      </c>
      <c r="I658" s="99">
        <f>+'Ark1'!Y3538</f>
        <v>160.08638132295732</v>
      </c>
      <c r="J658" s="99">
        <f>+'Ark1'!AA3538</f>
        <v>28.845933318343207</v>
      </c>
      <c r="K658" s="99">
        <f t="shared" si="20"/>
        <v>3.2017276264591463</v>
      </c>
      <c r="L658" s="64">
        <f t="shared" si="21"/>
        <v>1.4438202247191012</v>
      </c>
      <c r="M658" s="39"/>
      <c r="P658"/>
      <c r="Q658"/>
      <c r="R658"/>
      <c r="S658"/>
      <c r="T658"/>
      <c r="U658"/>
      <c r="V658"/>
      <c r="W658"/>
    </row>
    <row r="659" spans="1:23">
      <c r="A659" s="39"/>
      <c r="B659" s="47">
        <f>+'Ark1'!C3539</f>
        <v>2006</v>
      </c>
      <c r="C659" s="47">
        <f>+'Ark1'!M3539</f>
        <v>51</v>
      </c>
      <c r="D659" s="47">
        <f>+'Ark1'!Q3539</f>
        <v>145</v>
      </c>
      <c r="E659" s="64">
        <f>+'Ark1'!R3539</f>
        <v>203</v>
      </c>
      <c r="F659" s="64">
        <f>+'Ark1'!S3539</f>
        <v>203</v>
      </c>
      <c r="G659" s="99">
        <f>+'Ark1'!T3539</f>
        <v>2.6244343891402711</v>
      </c>
      <c r="H659" s="99">
        <f>+'Ark1'!U3539</f>
        <v>3.0677385223785056</v>
      </c>
      <c r="I659" s="99">
        <f>+'Ark1'!Y3539</f>
        <v>155.06748768472903</v>
      </c>
      <c r="J659" s="99">
        <f>+'Ark1'!AA3539</f>
        <v>26.35342262090558</v>
      </c>
      <c r="K659" s="99">
        <f t="shared" si="20"/>
        <v>3.040538974210373</v>
      </c>
      <c r="L659" s="64">
        <f t="shared" si="21"/>
        <v>1.4</v>
      </c>
      <c r="M659" s="39"/>
      <c r="P659"/>
      <c r="Q659"/>
      <c r="R659"/>
      <c r="S659"/>
      <c r="T659"/>
      <c r="U659"/>
      <c r="V659"/>
      <c r="W659"/>
    </row>
    <row r="660" spans="1:23">
      <c r="A660" s="39"/>
      <c r="B660" s="47">
        <f>+'Ark1'!C3540</f>
        <v>2006</v>
      </c>
      <c r="C660" s="47">
        <f>+'Ark1'!M3540</f>
        <v>52</v>
      </c>
      <c r="D660" s="47">
        <f>+'Ark1'!Q3540</f>
        <v>237</v>
      </c>
      <c r="E660" s="64">
        <f>+'Ark1'!R3540</f>
        <v>365</v>
      </c>
      <c r="F660" s="64">
        <f>+'Ark1'!S3540</f>
        <v>365</v>
      </c>
      <c r="G660" s="99">
        <f>+'Ark1'!T3540</f>
        <v>4.7188106011635433</v>
      </c>
      <c r="H660" s="99">
        <f>+'Ark1'!U3540</f>
        <v>5.501857627470141</v>
      </c>
      <c r="I660" s="99">
        <f>+'Ark1'!Y3540</f>
        <v>154.67315068493153</v>
      </c>
      <c r="J660" s="99">
        <f>+'Ark1'!AA3540</f>
        <v>25.607947015470646</v>
      </c>
      <c r="K660" s="99">
        <f t="shared" si="20"/>
        <v>2.974483667017914</v>
      </c>
      <c r="L660" s="64">
        <f t="shared" si="21"/>
        <v>1.5400843881856541</v>
      </c>
      <c r="M660" s="39"/>
      <c r="P660"/>
      <c r="Q660"/>
      <c r="R660"/>
      <c r="S660"/>
      <c r="T660"/>
      <c r="U660"/>
      <c r="V660"/>
      <c r="W660"/>
    </row>
    <row r="661" spans="1:23">
      <c r="A661" s="39"/>
      <c r="B661" s="47">
        <f>+'Ark1'!C3541</f>
        <v>2006</v>
      </c>
      <c r="C661" s="47">
        <f>+'Ark1'!M3541</f>
        <v>53</v>
      </c>
      <c r="D661" s="47">
        <f>+'Ark1'!Q3541</f>
        <v>294</v>
      </c>
      <c r="E661" s="64">
        <f>+'Ark1'!R3541</f>
        <v>517</v>
      </c>
      <c r="F661" s="64">
        <f>+'Ark1'!S3541</f>
        <v>517</v>
      </c>
      <c r="G661" s="99">
        <f>+'Ark1'!T3541</f>
        <v>6.6839043309631565</v>
      </c>
      <c r="H661" s="99">
        <f>+'Ark1'!U3541</f>
        <v>7.4151608090549201</v>
      </c>
      <c r="I661" s="99">
        <f>+'Ark1'!Y3541</f>
        <v>147.17311411992262</v>
      </c>
      <c r="J661" s="99">
        <f>+'Ark1'!AA3541</f>
        <v>25.332105770321181</v>
      </c>
      <c r="K661" s="99">
        <f t="shared" si="20"/>
        <v>2.7768512098098608</v>
      </c>
      <c r="L661" s="64">
        <f t="shared" si="21"/>
        <v>1.7585034013605443</v>
      </c>
      <c r="M661" s="39"/>
      <c r="P661"/>
      <c r="Q661"/>
      <c r="R661"/>
      <c r="S661"/>
      <c r="T661"/>
      <c r="U661"/>
      <c r="V661"/>
      <c r="W661"/>
    </row>
    <row r="662" spans="1:23">
      <c r="A662" s="39"/>
      <c r="B662" s="47">
        <f>+'Ark1'!C3542</f>
        <v>2006</v>
      </c>
      <c r="C662" s="47">
        <f>+'Ark1'!M3542</f>
        <v>54</v>
      </c>
      <c r="D662" s="47">
        <f>+'Ark1'!Q3542</f>
        <v>267</v>
      </c>
      <c r="E662" s="64">
        <f>+'Ark1'!R3542</f>
        <v>504</v>
      </c>
      <c r="F662" s="64">
        <f>+'Ark1'!S3542</f>
        <v>504</v>
      </c>
      <c r="G662" s="99">
        <f>+'Ark1'!T3542</f>
        <v>6.515837104072399</v>
      </c>
      <c r="H662" s="99">
        <f>+'Ark1'!U3542</f>
        <v>6.9036907646439678</v>
      </c>
      <c r="I662" s="99">
        <f>+'Ark1'!Y3542</f>
        <v>140.55595238095242</v>
      </c>
      <c r="J662" s="99">
        <f>+'Ark1'!AA3542</f>
        <v>27.130682498291776</v>
      </c>
      <c r="K662" s="99">
        <f t="shared" si="20"/>
        <v>2.6028880070546743</v>
      </c>
      <c r="L662" s="64">
        <f t="shared" si="21"/>
        <v>1.8876404494382022</v>
      </c>
      <c r="M662" s="39"/>
      <c r="P662"/>
      <c r="Q662"/>
      <c r="R662"/>
      <c r="S662"/>
      <c r="T662"/>
      <c r="U662"/>
      <c r="V662"/>
      <c r="W662"/>
    </row>
    <row r="663" spans="1:23">
      <c r="A663" s="39"/>
      <c r="B663" s="47">
        <f>+'Ark1'!C3543</f>
        <v>2006</v>
      </c>
      <c r="C663" s="47">
        <f>+'Ark1'!M3543</f>
        <v>55</v>
      </c>
      <c r="D663" s="47">
        <f>+'Ark1'!Q3543</f>
        <v>456</v>
      </c>
      <c r="E663" s="64">
        <f>+'Ark1'!R3543</f>
        <v>976</v>
      </c>
      <c r="F663" s="64">
        <f>+'Ark1'!S3543</f>
        <v>976</v>
      </c>
      <c r="G663" s="99">
        <f>+'Ark1'!T3543</f>
        <v>12.617970265029085</v>
      </c>
      <c r="H663" s="99">
        <f>+'Ark1'!U3543</f>
        <v>12.704061032975936</v>
      </c>
      <c r="I663" s="99">
        <f>+'Ark1'!Y3543</f>
        <v>133.56454918032779</v>
      </c>
      <c r="J663" s="99">
        <f>+'Ark1'!AA3543</f>
        <v>27.142183183993986</v>
      </c>
      <c r="K663" s="99">
        <f t="shared" si="20"/>
        <v>2.4284463487332326</v>
      </c>
      <c r="L663" s="64">
        <f t="shared" si="21"/>
        <v>2.1403508771929824</v>
      </c>
      <c r="M663" s="39"/>
      <c r="P663"/>
      <c r="Q663"/>
      <c r="R663"/>
      <c r="S663"/>
      <c r="T663"/>
      <c r="U663"/>
      <c r="V663"/>
      <c r="W663"/>
    </row>
    <row r="664" spans="1:23">
      <c r="A664" s="39"/>
      <c r="B664" s="47">
        <f>+'Ark1'!C3544</f>
        <v>2006</v>
      </c>
      <c r="C664" s="47">
        <f>+'Ark1'!M3544</f>
        <v>56</v>
      </c>
      <c r="D664" s="47">
        <f>+'Ark1'!Q3544</f>
        <v>352</v>
      </c>
      <c r="E664" s="64">
        <f>+'Ark1'!R3544</f>
        <v>670</v>
      </c>
      <c r="F664" s="64">
        <f>+'Ark1'!S3544</f>
        <v>670</v>
      </c>
      <c r="G664" s="99">
        <f>+'Ark1'!T3544</f>
        <v>8.6619263089851319</v>
      </c>
      <c r="H664" s="99">
        <f>+'Ark1'!U3544</f>
        <v>9.0089011945670787</v>
      </c>
      <c r="I664" s="99">
        <f>+'Ark1'!Y3544</f>
        <v>137.97343283582097</v>
      </c>
      <c r="J664" s="99">
        <f>+'Ark1'!AA3544</f>
        <v>24.557684972339779</v>
      </c>
      <c r="K664" s="99">
        <f t="shared" si="20"/>
        <v>2.46381130063966</v>
      </c>
      <c r="L664" s="64">
        <f t="shared" si="21"/>
        <v>1.9034090909090908</v>
      </c>
      <c r="M664" s="39"/>
      <c r="P664"/>
      <c r="Q664"/>
      <c r="R664"/>
      <c r="S664"/>
      <c r="T664"/>
      <c r="U664"/>
      <c r="V664"/>
      <c r="W664"/>
    </row>
    <row r="665" spans="1:23">
      <c r="A665" s="39"/>
      <c r="B665" s="47">
        <f>+'Ark1'!C3545</f>
        <v>2006</v>
      </c>
      <c r="C665" s="47">
        <f>+'Ark1'!M3545</f>
        <v>57</v>
      </c>
      <c r="D665" s="47">
        <f>+'Ark1'!Q3545</f>
        <v>286</v>
      </c>
      <c r="E665" s="64">
        <f>+'Ark1'!R3545</f>
        <v>596</v>
      </c>
      <c r="F665" s="64">
        <f>+'Ark1'!S3545</f>
        <v>596</v>
      </c>
      <c r="G665" s="99">
        <f>+'Ark1'!T3545</f>
        <v>7.705235940530061</v>
      </c>
      <c r="H665" s="99">
        <f>+'Ark1'!U3545</f>
        <v>7.7183804985124995</v>
      </c>
      <c r="I665" s="99">
        <f>+'Ark1'!Y3545</f>
        <v>132.88573825503349</v>
      </c>
      <c r="J665" s="99">
        <f>+'Ark1'!AA3545</f>
        <v>24.948394683301423</v>
      </c>
      <c r="K665" s="99">
        <f t="shared" si="20"/>
        <v>2.3313287413163768</v>
      </c>
      <c r="L665" s="64">
        <f t="shared" si="21"/>
        <v>2.0839160839160837</v>
      </c>
      <c r="M665" s="39"/>
      <c r="P665"/>
      <c r="Q665"/>
      <c r="R665"/>
      <c r="S665"/>
      <c r="T665"/>
      <c r="U665"/>
      <c r="V665"/>
      <c r="W665"/>
    </row>
    <row r="666" spans="1:23">
      <c r="A666" s="39"/>
      <c r="B666" s="47">
        <f>+'Ark1'!C3546</f>
        <v>2006</v>
      </c>
      <c r="C666" s="47">
        <f>+'Ark1'!M3546</f>
        <v>58</v>
      </c>
      <c r="D666" s="47">
        <f>+'Ark1'!Q3546</f>
        <v>386</v>
      </c>
      <c r="E666" s="64">
        <f>+'Ark1'!R3546</f>
        <v>793</v>
      </c>
      <c r="F666" s="64">
        <f>+'Ark1'!S3546</f>
        <v>793</v>
      </c>
      <c r="G666" s="99">
        <f>+'Ark1'!T3546</f>
        <v>10.252100840336132</v>
      </c>
      <c r="H666" s="99">
        <f>+'Ark1'!U3546</f>
        <v>9.8200923146760353</v>
      </c>
      <c r="I666" s="99">
        <f>+'Ark1'!Y3546</f>
        <v>127.0693568726355</v>
      </c>
      <c r="J666" s="99">
        <f>+'Ark1'!AA3546</f>
        <v>24.363730340010282</v>
      </c>
      <c r="K666" s="99">
        <f t="shared" si="20"/>
        <v>2.190850980562681</v>
      </c>
      <c r="L666" s="64">
        <f t="shared" si="21"/>
        <v>2.0544041450777204</v>
      </c>
      <c r="M666" s="39"/>
      <c r="P666"/>
      <c r="Q666"/>
      <c r="R666"/>
      <c r="S666"/>
      <c r="T666"/>
      <c r="U666"/>
      <c r="V666"/>
      <c r="W666"/>
    </row>
    <row r="667" spans="1:23">
      <c r="A667" s="39"/>
      <c r="B667" s="47">
        <f>+'Ark1'!C3547</f>
        <v>2006</v>
      </c>
      <c r="C667" s="47">
        <f>+'Ark1'!M3547</f>
        <v>59</v>
      </c>
      <c r="D667" s="47">
        <f>+'Ark1'!Q3547</f>
        <v>327</v>
      </c>
      <c r="E667" s="64">
        <f>+'Ark1'!R3547</f>
        <v>670</v>
      </c>
      <c r="F667" s="64">
        <f>+'Ark1'!S3547</f>
        <v>670</v>
      </c>
      <c r="G667" s="99">
        <f>+'Ark1'!T3547</f>
        <v>8.6619263089851319</v>
      </c>
      <c r="H667" s="99">
        <f>+'Ark1'!U3547</f>
        <v>8.0677935841270916</v>
      </c>
      <c r="I667" s="99">
        <f>+'Ark1'!Y3547</f>
        <v>123.5601492537314</v>
      </c>
      <c r="J667" s="99">
        <f>+'Ark1'!AA3547</f>
        <v>23.17594693633038</v>
      </c>
      <c r="K667" s="99">
        <f t="shared" si="20"/>
        <v>2.094239817859854</v>
      </c>
      <c r="L667" s="64">
        <f t="shared" si="21"/>
        <v>2.0489296636085625</v>
      </c>
      <c r="M667" s="39"/>
      <c r="P667"/>
      <c r="Q667"/>
      <c r="R667"/>
      <c r="S667"/>
      <c r="T667"/>
      <c r="U667"/>
      <c r="V667"/>
      <c r="W667"/>
    </row>
    <row r="668" spans="1:23">
      <c r="A668" s="39"/>
      <c r="B668" s="47">
        <f>+'Ark1'!C3548</f>
        <v>2006</v>
      </c>
      <c r="C668" s="47">
        <f>+'Ark1'!M3548</f>
        <v>60</v>
      </c>
      <c r="D668" s="47">
        <f>+'Ark1'!Q3548</f>
        <v>267</v>
      </c>
      <c r="E668" s="64">
        <f>+'Ark1'!R3548</f>
        <v>536</v>
      </c>
      <c r="F668" s="64">
        <f>+'Ark1'!S3548</f>
        <v>536</v>
      </c>
      <c r="G668" s="99">
        <f>+'Ark1'!T3548</f>
        <v>6.9295410471881045</v>
      </c>
      <c r="H668" s="99">
        <f>+'Ark1'!U3548</f>
        <v>6.3168981972588591</v>
      </c>
      <c r="I668" s="99">
        <f>+'Ark1'!Y3548</f>
        <v>120.93097014925377</v>
      </c>
      <c r="J668" s="99">
        <f>+'Ark1'!AA3548</f>
        <v>24.490703608469779</v>
      </c>
      <c r="K668" s="99">
        <f t="shared" si="20"/>
        <v>2.0155161691542296</v>
      </c>
      <c r="L668" s="64">
        <f t="shared" si="21"/>
        <v>2.0074906367041199</v>
      </c>
      <c r="M668" s="39"/>
      <c r="P668"/>
      <c r="Q668"/>
      <c r="R668"/>
      <c r="S668"/>
      <c r="T668"/>
      <c r="U668"/>
      <c r="V668"/>
      <c r="W668"/>
    </row>
    <row r="669" spans="1:23">
      <c r="A669" s="39"/>
      <c r="B669" s="47">
        <f>+'Ark1'!C3549</f>
        <v>2006</v>
      </c>
      <c r="C669" s="47">
        <f>+'Ark1'!M3549</f>
        <v>61</v>
      </c>
      <c r="D669" s="47">
        <f>+'Ark1'!Q3549</f>
        <v>190</v>
      </c>
      <c r="E669" s="64">
        <f>+'Ark1'!R3549</f>
        <v>323</v>
      </c>
      <c r="F669" s="64">
        <f>+'Ark1'!S3549</f>
        <v>323</v>
      </c>
      <c r="G669" s="99">
        <f>+'Ark1'!T3549</f>
        <v>4.1758241758241752</v>
      </c>
      <c r="H669" s="99">
        <f>+'Ark1'!U3549</f>
        <v>3.7723827226173312</v>
      </c>
      <c r="I669" s="99">
        <f>+'Ark1'!Y3549</f>
        <v>119.84272445820439</v>
      </c>
      <c r="J669" s="99">
        <f>+'Ark1'!AA3549</f>
        <v>22.594327242408792</v>
      </c>
      <c r="K669" s="99">
        <f t="shared" si="20"/>
        <v>1.9646348271836784</v>
      </c>
      <c r="L669" s="64">
        <f t="shared" si="21"/>
        <v>1.7</v>
      </c>
      <c r="M669" s="39"/>
      <c r="P669"/>
      <c r="Q669"/>
      <c r="R669"/>
      <c r="S669"/>
      <c r="T669"/>
      <c r="U669"/>
      <c r="V669"/>
      <c r="W669"/>
    </row>
    <row r="670" spans="1:23">
      <c r="A670" s="39"/>
      <c r="B670" s="47">
        <f>+'Ark1'!C3550</f>
        <v>2006</v>
      </c>
      <c r="C670" s="47">
        <f>+'Ark1'!M3550</f>
        <v>62</v>
      </c>
      <c r="D670" s="47">
        <f>+'Ark1'!Q3550</f>
        <v>187</v>
      </c>
      <c r="E670" s="64">
        <f>+'Ark1'!R3550</f>
        <v>321</v>
      </c>
      <c r="F670" s="64">
        <f>+'Ark1'!S3550</f>
        <v>321</v>
      </c>
      <c r="G670" s="99">
        <f>+'Ark1'!T3550</f>
        <v>4.1499676793794444</v>
      </c>
      <c r="H670" s="99">
        <f>+'Ark1'!U3550</f>
        <v>3.5244391814725127</v>
      </c>
      <c r="I670" s="99">
        <f>+'Ark1'!Y3550</f>
        <v>112.66355140186921</v>
      </c>
      <c r="J670" s="99">
        <f>+'Ark1'!AA3550</f>
        <v>21.576887336645889</v>
      </c>
      <c r="K670" s="99">
        <f t="shared" si="20"/>
        <v>1.8171540548688583</v>
      </c>
      <c r="L670" s="64">
        <f t="shared" si="21"/>
        <v>1.7165775401069518</v>
      </c>
      <c r="M670" s="39"/>
      <c r="P670"/>
      <c r="Q670"/>
      <c r="R670"/>
      <c r="S670"/>
      <c r="T670"/>
      <c r="U670"/>
      <c r="V670"/>
      <c r="W670"/>
    </row>
    <row r="671" spans="1:23">
      <c r="A671" s="39"/>
      <c r="B671" s="47">
        <f>+'Ark1'!C3551</f>
        <v>2006</v>
      </c>
      <c r="C671" s="47">
        <f>+'Ark1'!M3551</f>
        <v>63</v>
      </c>
      <c r="D671" s="47">
        <f>+'Ark1'!Q3551</f>
        <v>83</v>
      </c>
      <c r="E671" s="64">
        <f>+'Ark1'!R3551</f>
        <v>118</v>
      </c>
      <c r="F671" s="64">
        <f>+'Ark1'!S3551</f>
        <v>118</v>
      </c>
      <c r="G671" s="99">
        <f>+'Ark1'!T3551</f>
        <v>1.5255332902391723</v>
      </c>
      <c r="H671" s="99">
        <f>+'Ark1'!U3551</f>
        <v>1.3527940718864744</v>
      </c>
      <c r="I671" s="99">
        <f>+'Ark1'!Y3551</f>
        <v>117.63813559322033</v>
      </c>
      <c r="J671" s="99">
        <f>+'Ark1'!AA3551</f>
        <v>22.820400178800625</v>
      </c>
      <c r="K671" s="99">
        <f t="shared" si="20"/>
        <v>1.8672719935431799</v>
      </c>
      <c r="L671" s="64">
        <f t="shared" si="21"/>
        <v>1.4216867469879517</v>
      </c>
      <c r="M671" s="39"/>
      <c r="P671"/>
      <c r="Q671"/>
      <c r="R671"/>
      <c r="S671"/>
      <c r="T671"/>
      <c r="U671"/>
      <c r="V671"/>
      <c r="W671"/>
    </row>
    <row r="672" spans="1:23">
      <c r="A672" s="39"/>
      <c r="B672" s="47">
        <f>+'Ark1'!C3552</f>
        <v>2006</v>
      </c>
      <c r="C672" s="47">
        <f>+'Ark1'!M3552</f>
        <v>64</v>
      </c>
      <c r="D672" s="47">
        <f>+'Ark1'!Q3552</f>
        <v>34</v>
      </c>
      <c r="E672" s="64">
        <f>+'Ark1'!R3552</f>
        <v>47</v>
      </c>
      <c r="F672" s="64">
        <f>+'Ark1'!S3552</f>
        <v>47</v>
      </c>
      <c r="G672" s="99">
        <f>+'Ark1'!T3552</f>
        <v>0.60762766645119604</v>
      </c>
      <c r="H672" s="99">
        <f>+'Ark1'!U3552</f>
        <v>0.54268469586472612</v>
      </c>
      <c r="I672" s="99">
        <f>+'Ark1'!Y3552</f>
        <v>118.48085106382977</v>
      </c>
      <c r="J672" s="99">
        <f>+'Ark1'!AA3552</f>
        <v>19.868724897761329</v>
      </c>
      <c r="K672" s="99">
        <f t="shared" si="20"/>
        <v>1.8512632978723402</v>
      </c>
      <c r="L672" s="64">
        <f t="shared" si="21"/>
        <v>1.3823529411764706</v>
      </c>
      <c r="M672" s="39"/>
      <c r="P672"/>
      <c r="Q672"/>
      <c r="R672"/>
      <c r="S672"/>
      <c r="T672"/>
      <c r="U672"/>
      <c r="V672"/>
      <c r="W672"/>
    </row>
    <row r="673" spans="1:23">
      <c r="A673" s="39"/>
      <c r="B673" s="47">
        <f>+'Ark1'!C3553</f>
        <v>2006</v>
      </c>
      <c r="C673" s="47">
        <f>+'Ark1'!M3553</f>
        <v>65</v>
      </c>
      <c r="D673" s="47">
        <f>+'Ark1'!Q3553</f>
        <v>17</v>
      </c>
      <c r="E673" s="64">
        <f>+'Ark1'!R3553</f>
        <v>22</v>
      </c>
      <c r="F673" s="64">
        <f>+'Ark1'!S3553</f>
        <v>22</v>
      </c>
      <c r="G673" s="99">
        <f>+'Ark1'!T3553</f>
        <v>0.28442146089204906</v>
      </c>
      <c r="H673" s="99">
        <f>+'Ark1'!U3553</f>
        <v>0.27009493132727952</v>
      </c>
      <c r="I673" s="99">
        <f>+'Ark1'!Y3553</f>
        <v>125.97727272727272</v>
      </c>
      <c r="J673" s="99">
        <f>+'Ark1'!AA3553</f>
        <v>20.813695923995081</v>
      </c>
      <c r="K673" s="99">
        <f t="shared" si="20"/>
        <v>1.9381118881118879</v>
      </c>
      <c r="L673" s="64">
        <f t="shared" si="21"/>
        <v>1.2941176470588236</v>
      </c>
      <c r="M673" s="39"/>
      <c r="P673"/>
      <c r="Q673"/>
      <c r="R673"/>
      <c r="S673"/>
      <c r="T673"/>
      <c r="U673"/>
      <c r="V673"/>
      <c r="W673"/>
    </row>
    <row r="674" spans="1:23">
      <c r="A674" s="39"/>
      <c r="B674" s="47">
        <f>+'Ark1'!C3554</f>
        <v>2006</v>
      </c>
      <c r="C674" s="47">
        <f>+'Ark1'!M3554</f>
        <v>66</v>
      </c>
      <c r="D674" s="47">
        <f>+'Ark1'!Q3554</f>
        <v>0</v>
      </c>
      <c r="E674" s="64">
        <f>+'Ark1'!R3554</f>
        <v>0</v>
      </c>
      <c r="F674" s="64">
        <f>+'Ark1'!S3554</f>
        <v>0</v>
      </c>
      <c r="G674" s="99">
        <f>+'Ark1'!T3554</f>
        <v>0</v>
      </c>
      <c r="H674" s="99">
        <f>+'Ark1'!U3554</f>
        <v>0</v>
      </c>
      <c r="I674" s="99">
        <f>+'Ark1'!Y3554</f>
        <v>0</v>
      </c>
      <c r="J674" s="99">
        <f>+'Ark1'!AA3554</f>
        <v>0</v>
      </c>
      <c r="K674" s="99">
        <f t="shared" si="20"/>
        <v>0</v>
      </c>
      <c r="L674" s="64" t="e">
        <f t="shared" si="21"/>
        <v>#DIV/0!</v>
      </c>
      <c r="M674" s="39"/>
      <c r="P674"/>
      <c r="Q674"/>
      <c r="R674"/>
      <c r="S674"/>
      <c r="T674"/>
      <c r="U674"/>
      <c r="V674"/>
      <c r="W674"/>
    </row>
    <row r="675" spans="1:23">
      <c r="A675" s="39"/>
      <c r="B675" s="47">
        <f>+'Ark1'!C3555</f>
        <v>2006</v>
      </c>
      <c r="C675" s="47">
        <f>+'Ark1'!M3555</f>
        <v>67</v>
      </c>
      <c r="D675" s="47">
        <f>+'Ark1'!Q3555</f>
        <v>0</v>
      </c>
      <c r="E675" s="64">
        <f>+'Ark1'!R3555</f>
        <v>0</v>
      </c>
      <c r="F675" s="64">
        <f>+'Ark1'!S3555</f>
        <v>0</v>
      </c>
      <c r="G675" s="99">
        <f>+'Ark1'!T3555</f>
        <v>0</v>
      </c>
      <c r="H675" s="99">
        <f>+'Ark1'!U3555</f>
        <v>0</v>
      </c>
      <c r="I675" s="99">
        <f>+'Ark1'!Y3555</f>
        <v>0</v>
      </c>
      <c r="J675" s="99">
        <f>+'Ark1'!AA3555</f>
        <v>0</v>
      </c>
      <c r="K675" s="99">
        <f t="shared" si="20"/>
        <v>0</v>
      </c>
      <c r="L675" s="64" t="e">
        <f t="shared" si="21"/>
        <v>#DIV/0!</v>
      </c>
      <c r="M675" s="39"/>
      <c r="P675"/>
      <c r="Q675"/>
      <c r="R675"/>
      <c r="S675"/>
      <c r="T675"/>
      <c r="U675"/>
      <c r="V675"/>
      <c r="W675"/>
    </row>
    <row r="676" spans="1:23">
      <c r="A676" s="39"/>
      <c r="B676" s="47">
        <f>+'Ark1'!C3556</f>
        <v>2006</v>
      </c>
      <c r="C676" s="47">
        <f>+'Ark1'!M3556</f>
        <v>68</v>
      </c>
      <c r="D676" s="47">
        <f>+'Ark1'!Q3556</f>
        <v>0</v>
      </c>
      <c r="E676" s="64">
        <f>+'Ark1'!R3556</f>
        <v>0</v>
      </c>
      <c r="F676" s="64">
        <f>+'Ark1'!S3556</f>
        <v>0</v>
      </c>
      <c r="G676" s="99">
        <f>+'Ark1'!T3556</f>
        <v>0</v>
      </c>
      <c r="H676" s="99">
        <f>+'Ark1'!U3556</f>
        <v>0</v>
      </c>
      <c r="I676" s="99">
        <f>+'Ark1'!Y3556</f>
        <v>0</v>
      </c>
      <c r="J676" s="99">
        <f>+'Ark1'!AA3556</f>
        <v>0</v>
      </c>
      <c r="K676" s="99">
        <f t="shared" si="20"/>
        <v>0</v>
      </c>
      <c r="L676" s="64" t="e">
        <f t="shared" si="21"/>
        <v>#DIV/0!</v>
      </c>
      <c r="M676" s="39"/>
      <c r="P676"/>
      <c r="Q676"/>
      <c r="R676"/>
      <c r="S676"/>
      <c r="T676"/>
      <c r="U676"/>
      <c r="V676"/>
      <c r="W676"/>
    </row>
    <row r="677" spans="1:23">
      <c r="A677" s="39"/>
      <c r="B677">
        <f>+'Ark1'!C3557</f>
        <v>2005</v>
      </c>
      <c r="C677">
        <f>+'Ark1'!M3557</f>
        <v>0</v>
      </c>
      <c r="D677">
        <f>+'Ark1'!Q3557</f>
        <v>86</v>
      </c>
      <c r="E677" s="9">
        <f>+'Ark1'!R3557</f>
        <v>151</v>
      </c>
      <c r="F677" s="9">
        <f>+'Ark1'!S3557</f>
        <v>0</v>
      </c>
      <c r="G677" s="94">
        <f>+'Ark1'!T3557</f>
        <v>1.7058291911432444</v>
      </c>
      <c r="H677" s="94">
        <f>+'Ark1'!U3557</f>
        <v>0</v>
      </c>
      <c r="I677" s="94">
        <f>+'Ark1'!Y3557</f>
        <v>0</v>
      </c>
      <c r="J677" s="94">
        <f>+'Ark1'!AA3557</f>
        <v>0</v>
      </c>
      <c r="K677" s="94" t="e">
        <f t="shared" si="20"/>
        <v>#DIV/0!</v>
      </c>
      <c r="L677" s="9">
        <f t="shared" si="21"/>
        <v>1.7558139534883721</v>
      </c>
      <c r="M677" s="39"/>
      <c r="P677"/>
      <c r="Q677"/>
      <c r="R677"/>
      <c r="S677"/>
      <c r="T677"/>
      <c r="U677"/>
      <c r="V677"/>
      <c r="W677"/>
    </row>
    <row r="678" spans="1:23">
      <c r="A678" s="39"/>
      <c r="B678">
        <f>+'Ark1'!C3558</f>
        <v>2005</v>
      </c>
      <c r="C678">
        <f>+'Ark1'!M3558</f>
        <v>35</v>
      </c>
      <c r="D678">
        <f>+'Ark1'!Q3558</f>
        <v>2</v>
      </c>
      <c r="E678" s="9">
        <f>+'Ark1'!R3558</f>
        <v>2</v>
      </c>
      <c r="F678" s="9">
        <f>+'Ark1'!S3558</f>
        <v>2</v>
      </c>
      <c r="G678" s="94">
        <f>+'Ark1'!T3558</f>
        <v>2.2593764121102582E-2</v>
      </c>
      <c r="H678" s="94">
        <f>+'Ark1'!U3558</f>
        <v>3.4394460792481339E-2</v>
      </c>
      <c r="I678" s="94">
        <f>+'Ark1'!Y3558</f>
        <v>202.4</v>
      </c>
      <c r="J678" s="94">
        <f>+'Ark1'!AA3558</f>
        <v>14</v>
      </c>
      <c r="K678" s="94">
        <f t="shared" si="20"/>
        <v>5.7828571428571429</v>
      </c>
      <c r="L678" s="9">
        <f t="shared" si="21"/>
        <v>1</v>
      </c>
      <c r="M678" s="39"/>
      <c r="P678"/>
      <c r="Q678"/>
      <c r="R678"/>
      <c r="S678"/>
      <c r="T678"/>
      <c r="U678"/>
      <c r="V678"/>
      <c r="W678"/>
    </row>
    <row r="679" spans="1:23">
      <c r="A679" s="39"/>
      <c r="B679">
        <f>+'Ark1'!C3559</f>
        <v>2005</v>
      </c>
      <c r="C679">
        <f>+'Ark1'!M3559</f>
        <v>36</v>
      </c>
      <c r="D679">
        <f>+'Ark1'!Q3559</f>
        <v>1</v>
      </c>
      <c r="E679" s="9">
        <f>+'Ark1'!R3559</f>
        <v>1</v>
      </c>
      <c r="F679" s="9">
        <f>+'Ark1'!S3559</f>
        <v>1</v>
      </c>
      <c r="G679" s="94">
        <f>+'Ark1'!T3559</f>
        <v>1.1296882060551291E-2</v>
      </c>
      <c r="H679" s="94">
        <f>+'Ark1'!U3559</f>
        <v>1.8667151769041872E-2</v>
      </c>
      <c r="I679" s="94">
        <f>+'Ark1'!Y3559</f>
        <v>219.7</v>
      </c>
      <c r="J679" s="94">
        <f>+'Ark1'!AA3559</f>
        <v>0</v>
      </c>
      <c r="K679" s="94">
        <f t="shared" si="20"/>
        <v>6.1027777777777779</v>
      </c>
      <c r="L679" s="9">
        <f t="shared" si="21"/>
        <v>1</v>
      </c>
      <c r="M679" s="39"/>
      <c r="P679"/>
      <c r="Q679"/>
      <c r="R679"/>
      <c r="S679"/>
      <c r="T679"/>
      <c r="U679"/>
      <c r="V679"/>
      <c r="W679"/>
    </row>
    <row r="680" spans="1:23">
      <c r="A680" s="39"/>
      <c r="B680">
        <f>+'Ark1'!C3560</f>
        <v>2005</v>
      </c>
      <c r="C680">
        <f>+'Ark1'!M3560</f>
        <v>37</v>
      </c>
      <c r="D680">
        <f>+'Ark1'!Q3560</f>
        <v>8</v>
      </c>
      <c r="E680" s="9">
        <f>+'Ark1'!R3560</f>
        <v>7</v>
      </c>
      <c r="F680" s="9">
        <f>+'Ark1'!S3560</f>
        <v>7</v>
      </c>
      <c r="G680" s="94">
        <f>+'Ark1'!T3560</f>
        <v>7.9078174423859018E-2</v>
      </c>
      <c r="H680" s="94">
        <f>+'Ark1'!U3560</f>
        <v>0.12742434004566269</v>
      </c>
      <c r="I680" s="94">
        <f>+'Ark1'!Y3560</f>
        <v>214.24285714285719</v>
      </c>
      <c r="J680" s="94">
        <f>+'Ark1'!AA3560</f>
        <v>32.592674774856775</v>
      </c>
      <c r="K680" s="94">
        <f t="shared" si="20"/>
        <v>5.7903474903474912</v>
      </c>
      <c r="L680" s="9">
        <f t="shared" si="21"/>
        <v>0.875</v>
      </c>
      <c r="M680" s="39"/>
      <c r="P680"/>
      <c r="Q680"/>
      <c r="R680"/>
      <c r="S680"/>
      <c r="T680"/>
      <c r="U680"/>
      <c r="V680"/>
      <c r="W680"/>
    </row>
    <row r="681" spans="1:23">
      <c r="A681" s="39"/>
      <c r="B681">
        <f>+'Ark1'!C3561</f>
        <v>2005</v>
      </c>
      <c r="C681">
        <f>+'Ark1'!M3561</f>
        <v>38</v>
      </c>
      <c r="D681">
        <f>+'Ark1'!Q3561</f>
        <v>4</v>
      </c>
      <c r="E681" s="9">
        <f>+'Ark1'!R3561</f>
        <v>4</v>
      </c>
      <c r="F681" s="9">
        <f>+'Ark1'!S3561</f>
        <v>4</v>
      </c>
      <c r="G681" s="94">
        <f>+'Ark1'!T3561</f>
        <v>4.5187528242205163E-2</v>
      </c>
      <c r="H681" s="94">
        <f>+'Ark1'!U3561</f>
        <v>6.4234714325879183E-2</v>
      </c>
      <c r="I681" s="94">
        <f>+'Ark1'!Y3561</f>
        <v>189</v>
      </c>
      <c r="J681" s="94">
        <f>+'Ark1'!AA3561</f>
        <v>3.6667424234597807</v>
      </c>
      <c r="K681" s="94">
        <f t="shared" si="20"/>
        <v>4.9736842105263159</v>
      </c>
      <c r="L681" s="9">
        <f t="shared" si="21"/>
        <v>1</v>
      </c>
      <c r="M681" s="39"/>
      <c r="P681"/>
      <c r="Q681"/>
      <c r="R681"/>
      <c r="S681"/>
      <c r="T681"/>
      <c r="U681"/>
      <c r="V681"/>
      <c r="W681"/>
    </row>
    <row r="682" spans="1:23">
      <c r="A682" s="39"/>
      <c r="B682">
        <f>+'Ark1'!C3562</f>
        <v>2005</v>
      </c>
      <c r="C682">
        <f>+'Ark1'!M3562</f>
        <v>39</v>
      </c>
      <c r="D682">
        <f>+'Ark1'!Q3562</f>
        <v>8</v>
      </c>
      <c r="E682" s="9">
        <f>+'Ark1'!R3562</f>
        <v>8</v>
      </c>
      <c r="F682" s="9">
        <f>+'Ark1'!S3562</f>
        <v>8</v>
      </c>
      <c r="G682" s="94">
        <f>+'Ark1'!T3562</f>
        <v>9.0375056484410327E-2</v>
      </c>
      <c r="H682" s="94">
        <f>+'Ark1'!U3562</f>
        <v>0.1216381177631331</v>
      </c>
      <c r="I682" s="94">
        <f>+'Ark1'!Y3562</f>
        <v>178.95</v>
      </c>
      <c r="J682" s="94">
        <f>+'Ark1'!AA3562</f>
        <v>18.531662094912264</v>
      </c>
      <c r="K682" s="94">
        <f t="shared" si="20"/>
        <v>4.5884615384615381</v>
      </c>
      <c r="L682" s="9">
        <f t="shared" si="21"/>
        <v>1</v>
      </c>
      <c r="M682" s="39"/>
      <c r="P682"/>
      <c r="Q682"/>
      <c r="R682"/>
      <c r="S682"/>
      <c r="T682"/>
      <c r="U682"/>
      <c r="V682"/>
      <c r="W682"/>
    </row>
    <row r="683" spans="1:23">
      <c r="A683" s="39"/>
      <c r="B683">
        <f>+'Ark1'!C3563</f>
        <v>2005</v>
      </c>
      <c r="C683">
        <f>+'Ark1'!M3563</f>
        <v>40</v>
      </c>
      <c r="D683">
        <f>+'Ark1'!Q3563</f>
        <v>20</v>
      </c>
      <c r="E683" s="9">
        <f>+'Ark1'!R3563</f>
        <v>20</v>
      </c>
      <c r="F683" s="9">
        <f>+'Ark1'!S3563</f>
        <v>20</v>
      </c>
      <c r="G683" s="94">
        <f>+'Ark1'!T3563</f>
        <v>0.2259376412110258</v>
      </c>
      <c r="H683" s="94">
        <f>+'Ark1'!U3563</f>
        <v>0.30678023749341177</v>
      </c>
      <c r="I683" s="94">
        <f>+'Ark1'!Y3563</f>
        <v>180.53</v>
      </c>
      <c r="J683" s="94">
        <f>+'Ark1'!AA3563</f>
        <v>35.205498150146958</v>
      </c>
      <c r="K683" s="94">
        <f t="shared" si="20"/>
        <v>4.5132500000000002</v>
      </c>
      <c r="L683" s="9">
        <f t="shared" si="21"/>
        <v>1</v>
      </c>
      <c r="M683" s="39"/>
      <c r="P683"/>
      <c r="Q683"/>
      <c r="R683"/>
      <c r="S683"/>
      <c r="T683"/>
      <c r="U683"/>
      <c r="V683"/>
      <c r="W683"/>
    </row>
    <row r="684" spans="1:23">
      <c r="A684" s="39"/>
      <c r="B684">
        <f>+'Ark1'!C3564</f>
        <v>2005</v>
      </c>
      <c r="C684">
        <f>+'Ark1'!M3564</f>
        <v>41</v>
      </c>
      <c r="D684">
        <f>+'Ark1'!Q3564</f>
        <v>9</v>
      </c>
      <c r="E684" s="9">
        <f>+'Ark1'!R3564</f>
        <v>9</v>
      </c>
      <c r="F684" s="9">
        <f>+'Ark1'!S3564</f>
        <v>9</v>
      </c>
      <c r="G684" s="94">
        <f>+'Ark1'!T3564</f>
        <v>0.10167193854496157</v>
      </c>
      <c r="H684" s="94">
        <f>+'Ark1'!U3564</f>
        <v>0.14611698178070692</v>
      </c>
      <c r="I684" s="94">
        <f>+'Ark1'!Y3564</f>
        <v>191.07777777777775</v>
      </c>
      <c r="J684" s="94">
        <f>+'Ark1'!AA3564</f>
        <v>17.49817627181455</v>
      </c>
      <c r="K684" s="94">
        <f t="shared" si="20"/>
        <v>4.6604336043360428</v>
      </c>
      <c r="L684" s="9">
        <f t="shared" si="21"/>
        <v>1</v>
      </c>
      <c r="M684" s="39"/>
      <c r="P684"/>
      <c r="Q684"/>
      <c r="R684"/>
      <c r="S684"/>
      <c r="T684"/>
      <c r="U684"/>
      <c r="V684"/>
      <c r="W684"/>
    </row>
    <row r="685" spans="1:23">
      <c r="A685" s="39"/>
      <c r="B685">
        <f>+'Ark1'!C3565</f>
        <v>2005</v>
      </c>
      <c r="C685">
        <f>+'Ark1'!M3565</f>
        <v>42</v>
      </c>
      <c r="D685">
        <f>+'Ark1'!Q3565</f>
        <v>13</v>
      </c>
      <c r="E685" s="9">
        <f>+'Ark1'!R3565</f>
        <v>15</v>
      </c>
      <c r="F685" s="9">
        <f>+'Ark1'!S3565</f>
        <v>15</v>
      </c>
      <c r="G685" s="94">
        <f>+'Ark1'!T3565</f>
        <v>0.16945323090826933</v>
      </c>
      <c r="H685" s="94">
        <f>+'Ark1'!U3565</f>
        <v>0.23229855683459488</v>
      </c>
      <c r="I685" s="94">
        <f>+'Ark1'!Y3565</f>
        <v>182.26666666666671</v>
      </c>
      <c r="J685" s="94">
        <f>+'Ark1'!AA3565</f>
        <v>26.206631900256426</v>
      </c>
      <c r="K685" s="94">
        <f t="shared" si="20"/>
        <v>4.3396825396825403</v>
      </c>
      <c r="L685" s="9">
        <f t="shared" si="21"/>
        <v>1.1538461538461537</v>
      </c>
      <c r="M685" s="39"/>
      <c r="P685"/>
      <c r="Q685"/>
      <c r="R685"/>
      <c r="S685"/>
      <c r="T685"/>
      <c r="U685"/>
      <c r="V685"/>
      <c r="W685"/>
    </row>
    <row r="686" spans="1:23">
      <c r="A686" s="39"/>
      <c r="B686">
        <f>+'Ark1'!C3566</f>
        <v>2005</v>
      </c>
      <c r="C686">
        <f>+'Ark1'!M3566</f>
        <v>43</v>
      </c>
      <c r="D686">
        <f>+'Ark1'!Q3566</f>
        <v>34</v>
      </c>
      <c r="E686" s="9">
        <f>+'Ark1'!R3566</f>
        <v>36</v>
      </c>
      <c r="F686" s="9">
        <f>+'Ark1'!S3566</f>
        <v>36</v>
      </c>
      <c r="G686" s="94">
        <f>+'Ark1'!T3566</f>
        <v>0.40668775417984626</v>
      </c>
      <c r="H686" s="94">
        <f>+'Ark1'!U3566</f>
        <v>0.56407595432096147</v>
      </c>
      <c r="I686" s="94">
        <f>+'Ark1'!Y3566</f>
        <v>184.41111111111121</v>
      </c>
      <c r="J686" s="94">
        <f>+'Ark1'!AA3566</f>
        <v>29.0211013055611</v>
      </c>
      <c r="K686" s="94">
        <f t="shared" si="20"/>
        <v>4.2886304909560744</v>
      </c>
      <c r="L686" s="9">
        <f t="shared" si="21"/>
        <v>1.0588235294117647</v>
      </c>
      <c r="M686" s="39"/>
      <c r="P686"/>
      <c r="Q686"/>
      <c r="R686"/>
      <c r="S686"/>
      <c r="T686"/>
      <c r="U686"/>
      <c r="V686"/>
      <c r="W686"/>
    </row>
    <row r="687" spans="1:23">
      <c r="A687" s="39"/>
      <c r="B687">
        <f>+'Ark1'!C3567</f>
        <v>2005</v>
      </c>
      <c r="C687">
        <f>+'Ark1'!M3567</f>
        <v>44</v>
      </c>
      <c r="D687">
        <f>+'Ark1'!Q3567</f>
        <v>32</v>
      </c>
      <c r="E687" s="9">
        <f>+'Ark1'!R3567</f>
        <v>35</v>
      </c>
      <c r="F687" s="9">
        <f>+'Ark1'!S3567</f>
        <v>35</v>
      </c>
      <c r="G687" s="94">
        <f>+'Ark1'!T3567</f>
        <v>0.39539087211929513</v>
      </c>
      <c r="H687" s="94">
        <f>+'Ark1'!U3567</f>
        <v>0.51936655395286913</v>
      </c>
      <c r="I687" s="94">
        <f>+'Ark1'!Y3567</f>
        <v>174.64571428571423</v>
      </c>
      <c r="J687" s="94">
        <f>+'Ark1'!AA3567</f>
        <v>29.15776145490663</v>
      </c>
      <c r="K687" s="94">
        <f t="shared" si="20"/>
        <v>3.9692207792207781</v>
      </c>
      <c r="L687" s="9">
        <f t="shared" si="21"/>
        <v>1.09375</v>
      </c>
      <c r="M687" s="39"/>
      <c r="P687"/>
      <c r="Q687"/>
      <c r="R687"/>
      <c r="S687"/>
      <c r="T687"/>
      <c r="U687"/>
      <c r="V687"/>
      <c r="W687"/>
    </row>
    <row r="688" spans="1:23">
      <c r="A688" s="39"/>
      <c r="B688">
        <f>+'Ark1'!C3568</f>
        <v>2005</v>
      </c>
      <c r="C688">
        <f>+'Ark1'!M3568</f>
        <v>45</v>
      </c>
      <c r="D688">
        <f>+'Ark1'!Q3568</f>
        <v>31</v>
      </c>
      <c r="E688" s="9">
        <f>+'Ark1'!R3568</f>
        <v>34</v>
      </c>
      <c r="F688" s="9">
        <f>+'Ark1'!S3568</f>
        <v>34</v>
      </c>
      <c r="G688" s="94">
        <f>+'Ark1'!T3568</f>
        <v>0.38409399005874389</v>
      </c>
      <c r="H688" s="94">
        <f>+'Ark1'!U3568</f>
        <v>0.49040145591888473</v>
      </c>
      <c r="I688" s="94">
        <f>+'Ark1'!Y3568</f>
        <v>169.75588235294117</v>
      </c>
      <c r="J688" s="94">
        <f>+'Ark1'!AA3568</f>
        <v>26.78017474766672</v>
      </c>
      <c r="K688" s="94">
        <f t="shared" ref="K688:K746" si="22">+I688/C688</f>
        <v>3.7723529411764707</v>
      </c>
      <c r="L688" s="9">
        <f t="shared" ref="L688:L746" si="23">+E688/D688</f>
        <v>1.096774193548387</v>
      </c>
      <c r="M688" s="39"/>
      <c r="P688"/>
      <c r="Q688"/>
      <c r="R688"/>
      <c r="S688"/>
      <c r="T688"/>
      <c r="U688"/>
      <c r="V688"/>
      <c r="W688"/>
    </row>
    <row r="689" spans="1:23">
      <c r="A689" s="39"/>
      <c r="B689">
        <f>+'Ark1'!C3569</f>
        <v>2005</v>
      </c>
      <c r="C689">
        <f>+'Ark1'!M3569</f>
        <v>46</v>
      </c>
      <c r="D689">
        <f>+'Ark1'!Q3569</f>
        <v>69</v>
      </c>
      <c r="E689" s="9">
        <f>+'Ark1'!R3569</f>
        <v>80</v>
      </c>
      <c r="F689" s="9">
        <f>+'Ark1'!S3569</f>
        <v>80</v>
      </c>
      <c r="G689" s="94">
        <f>+'Ark1'!T3569</f>
        <v>0.90375056484410321</v>
      </c>
      <c r="H689" s="94">
        <f>+'Ark1'!U3569</f>
        <v>1.1614333075856351</v>
      </c>
      <c r="I689" s="94">
        <f>+'Ark1'!Y3569</f>
        <v>170.86625000000001</v>
      </c>
      <c r="J689" s="94">
        <f>+'Ark1'!AA3569</f>
        <v>29.122186317952057</v>
      </c>
      <c r="K689" s="94">
        <f t="shared" si="22"/>
        <v>3.7144836956521741</v>
      </c>
      <c r="L689" s="9">
        <f t="shared" si="23"/>
        <v>1.1594202898550725</v>
      </c>
      <c r="M689" s="39"/>
      <c r="P689"/>
      <c r="Q689"/>
      <c r="R689"/>
      <c r="S689"/>
      <c r="T689"/>
      <c r="U689"/>
      <c r="V689"/>
      <c r="W689"/>
    </row>
    <row r="690" spans="1:23">
      <c r="A690" s="39"/>
      <c r="B690">
        <f>+'Ark1'!C3570</f>
        <v>2005</v>
      </c>
      <c r="C690">
        <f>+'Ark1'!M3570</f>
        <v>47</v>
      </c>
      <c r="D690">
        <f>+'Ark1'!Q3570</f>
        <v>111</v>
      </c>
      <c r="E690" s="9">
        <f>+'Ark1'!R3570</f>
        <v>128</v>
      </c>
      <c r="F690" s="9">
        <f>+'Ark1'!S3570</f>
        <v>128</v>
      </c>
      <c r="G690" s="94">
        <f>+'Ark1'!T3570</f>
        <v>1.4460009037505652</v>
      </c>
      <c r="H690" s="94">
        <f>+'Ark1'!U3570</f>
        <v>1.8900554891069901</v>
      </c>
      <c r="I690" s="94">
        <f>+'Ark1'!Y3570</f>
        <v>173.78671875000001</v>
      </c>
      <c r="J690" s="94">
        <f>+'Ark1'!AA3570</f>
        <v>25.025382024724379</v>
      </c>
      <c r="K690" s="94">
        <f t="shared" si="22"/>
        <v>3.6975897606382979</v>
      </c>
      <c r="L690" s="9">
        <f t="shared" si="23"/>
        <v>1.1531531531531531</v>
      </c>
      <c r="M690" s="39"/>
      <c r="P690"/>
      <c r="Q690"/>
      <c r="R690"/>
      <c r="S690"/>
      <c r="T690"/>
      <c r="U690"/>
      <c r="V690"/>
      <c r="W690"/>
    </row>
    <row r="691" spans="1:23">
      <c r="A691" s="39"/>
      <c r="B691">
        <f>+'Ark1'!C3571</f>
        <v>2005</v>
      </c>
      <c r="C691">
        <f>+'Ark1'!M3571</f>
        <v>48</v>
      </c>
      <c r="D691">
        <f>+'Ark1'!Q3571</f>
        <v>91</v>
      </c>
      <c r="E691" s="9">
        <f>+'Ark1'!R3571</f>
        <v>103</v>
      </c>
      <c r="F691" s="9">
        <f>+'Ark1'!S3571</f>
        <v>103</v>
      </c>
      <c r="G691" s="94">
        <f>+'Ark1'!T3571</f>
        <v>1.1635788522367829</v>
      </c>
      <c r="H691" s="94">
        <f>+'Ark1'!U3571</f>
        <v>1.4480849685925381</v>
      </c>
      <c r="I691" s="94">
        <f>+'Ark1'!Y3571</f>
        <v>165.46601941747562</v>
      </c>
      <c r="J691" s="94">
        <f>+'Ark1'!AA3571</f>
        <v>25.891155866746274</v>
      </c>
      <c r="K691" s="94">
        <f t="shared" si="22"/>
        <v>3.4472087378640754</v>
      </c>
      <c r="L691" s="9">
        <f t="shared" si="23"/>
        <v>1.1318681318681318</v>
      </c>
      <c r="M691" s="39"/>
      <c r="P691"/>
      <c r="Q691"/>
      <c r="R691"/>
      <c r="S691"/>
      <c r="T691"/>
      <c r="U691"/>
      <c r="V691"/>
      <c r="W691"/>
    </row>
    <row r="692" spans="1:23">
      <c r="A692" s="39"/>
      <c r="B692">
        <f>+'Ark1'!C3572</f>
        <v>2005</v>
      </c>
      <c r="C692">
        <f>+'Ark1'!M3572</f>
        <v>49</v>
      </c>
      <c r="D692">
        <f>+'Ark1'!Q3572</f>
        <v>169</v>
      </c>
      <c r="E692" s="9">
        <f>+'Ark1'!R3572</f>
        <v>224</v>
      </c>
      <c r="F692" s="9">
        <f>+'Ark1'!S3572</f>
        <v>224</v>
      </c>
      <c r="G692" s="94">
        <f>+'Ark1'!T3572</f>
        <v>2.5305015815634886</v>
      </c>
      <c r="H692" s="94">
        <f>+'Ark1'!U3572</f>
        <v>3.0455156479927448</v>
      </c>
      <c r="I692" s="94">
        <f>+'Ark1'!Y3572</f>
        <v>160.01651785714287</v>
      </c>
      <c r="J692" s="94">
        <f>+'Ark1'!AA3572</f>
        <v>23.869106311065597</v>
      </c>
      <c r="K692" s="94">
        <f t="shared" si="22"/>
        <v>3.2656432215743445</v>
      </c>
      <c r="L692" s="9">
        <f t="shared" si="23"/>
        <v>1.3254437869822486</v>
      </c>
      <c r="M692" s="39"/>
      <c r="P692"/>
      <c r="Q692"/>
      <c r="R692"/>
      <c r="S692"/>
      <c r="T692"/>
      <c r="U692"/>
      <c r="V692"/>
      <c r="W692"/>
    </row>
    <row r="693" spans="1:23">
      <c r="A693" s="39"/>
      <c r="B693">
        <f>+'Ark1'!C3573</f>
        <v>2005</v>
      </c>
      <c r="C693">
        <f>+'Ark1'!M3573</f>
        <v>50</v>
      </c>
      <c r="D693">
        <f>+'Ark1'!Q3573</f>
        <v>195</v>
      </c>
      <c r="E693" s="9">
        <f>+'Ark1'!R3573</f>
        <v>253</v>
      </c>
      <c r="F693" s="9">
        <f>+'Ark1'!S3573</f>
        <v>253</v>
      </c>
      <c r="G693" s="94">
        <f>+'Ark1'!T3573</f>
        <v>2.8581111613194756</v>
      </c>
      <c r="H693" s="94">
        <f>+'Ark1'!U3573</f>
        <v>3.4345944890523561</v>
      </c>
      <c r="I693" s="94">
        <f>+'Ark1'!Y3573</f>
        <v>159.77430830039523</v>
      </c>
      <c r="J693" s="94">
        <f>+'Ark1'!AA3573</f>
        <v>27.681993048660409</v>
      </c>
      <c r="K693" s="94">
        <f t="shared" si="22"/>
        <v>3.1954861660079046</v>
      </c>
      <c r="L693" s="9">
        <f t="shared" si="23"/>
        <v>1.2974358974358975</v>
      </c>
      <c r="M693" s="39"/>
      <c r="P693"/>
      <c r="Q693"/>
      <c r="R693"/>
      <c r="S693"/>
      <c r="T693"/>
      <c r="U693"/>
      <c r="V693"/>
      <c r="W693"/>
    </row>
    <row r="694" spans="1:23">
      <c r="A694" s="39"/>
      <c r="B694">
        <f>+'Ark1'!C3574</f>
        <v>2005</v>
      </c>
      <c r="C694">
        <f>+'Ark1'!M3574</f>
        <v>51</v>
      </c>
      <c r="D694">
        <f>+'Ark1'!Q3574</f>
        <v>164</v>
      </c>
      <c r="E694" s="9">
        <f>+'Ark1'!R3574</f>
        <v>199</v>
      </c>
      <c r="F694" s="9">
        <f>+'Ark1'!S3574</f>
        <v>199</v>
      </c>
      <c r="G694" s="94">
        <f>+'Ark1'!T3574</f>
        <v>2.2480795300497065</v>
      </c>
      <c r="H694" s="94">
        <f>+'Ark1'!U3574</f>
        <v>2.6683916009882283</v>
      </c>
      <c r="I694" s="94">
        <f>+'Ark1'!Y3574</f>
        <v>157.81507537688449</v>
      </c>
      <c r="J694" s="94">
        <f>+'Ark1'!AA3574</f>
        <v>27.457731314037954</v>
      </c>
      <c r="K694" s="94">
        <f t="shared" si="22"/>
        <v>3.0944132426840096</v>
      </c>
      <c r="L694" s="9">
        <f t="shared" si="23"/>
        <v>1.2134146341463414</v>
      </c>
      <c r="M694" s="39"/>
      <c r="P694"/>
      <c r="Q694"/>
      <c r="R694"/>
      <c r="S694"/>
      <c r="T694"/>
      <c r="U694"/>
      <c r="V694"/>
      <c r="W694"/>
    </row>
    <row r="695" spans="1:23">
      <c r="A695" s="39"/>
      <c r="B695">
        <f>+'Ark1'!C3575</f>
        <v>2005</v>
      </c>
      <c r="C695">
        <f>+'Ark1'!M3575</f>
        <v>52</v>
      </c>
      <c r="D695">
        <f>+'Ark1'!Q3575</f>
        <v>268</v>
      </c>
      <c r="E695" s="9">
        <f>+'Ark1'!R3575</f>
        <v>369</v>
      </c>
      <c r="F695" s="9">
        <f>+'Ark1'!S3575</f>
        <v>369</v>
      </c>
      <c r="G695" s="94">
        <f>+'Ark1'!T3575</f>
        <v>4.168549480343426</v>
      </c>
      <c r="H695" s="94">
        <f>+'Ark1'!U3575</f>
        <v>4.7564616426566788</v>
      </c>
      <c r="I695" s="94">
        <f>+'Ark1'!Y3575</f>
        <v>151.70840108401092</v>
      </c>
      <c r="J695" s="94">
        <f>+'Ark1'!AA3575</f>
        <v>24.884838494037766</v>
      </c>
      <c r="K695" s="94">
        <f t="shared" si="22"/>
        <v>2.9174692516155947</v>
      </c>
      <c r="L695" s="9">
        <f t="shared" si="23"/>
        <v>1.3768656716417911</v>
      </c>
      <c r="M695" s="39"/>
      <c r="P695"/>
      <c r="Q695"/>
      <c r="R695"/>
      <c r="S695"/>
      <c r="T695"/>
      <c r="U695"/>
      <c r="V695"/>
      <c r="W695"/>
    </row>
    <row r="696" spans="1:23">
      <c r="A696" s="39"/>
      <c r="B696">
        <f>+'Ark1'!C3576</f>
        <v>2005</v>
      </c>
      <c r="C696">
        <f>+'Ark1'!M3576</f>
        <v>53</v>
      </c>
      <c r="D696">
        <f>+'Ark1'!Q3576</f>
        <v>324</v>
      </c>
      <c r="E696" s="9">
        <f>+'Ark1'!R3576</f>
        <v>472</v>
      </c>
      <c r="F696" s="9">
        <f>+'Ark1'!S3576</f>
        <v>472</v>
      </c>
      <c r="G696" s="94">
        <f>+'Ark1'!T3576</f>
        <v>5.3321283325802069</v>
      </c>
      <c r="H696" s="94">
        <f>+'Ark1'!U3576</f>
        <v>5.9793257683079357</v>
      </c>
      <c r="I696" s="94">
        <f>+'Ark1'!Y3576</f>
        <v>149.09470338983061</v>
      </c>
      <c r="J696" s="94">
        <f>+'Ark1'!AA3576</f>
        <v>24.314058183193634</v>
      </c>
      <c r="K696" s="94">
        <f t="shared" si="22"/>
        <v>2.8131076111288795</v>
      </c>
      <c r="L696" s="9">
        <f t="shared" si="23"/>
        <v>1.4567901234567902</v>
      </c>
      <c r="M696" s="39"/>
      <c r="P696"/>
      <c r="Q696"/>
      <c r="R696"/>
      <c r="S696"/>
      <c r="T696"/>
      <c r="U696"/>
      <c r="V696"/>
      <c r="W696"/>
    </row>
    <row r="697" spans="1:23">
      <c r="A697" s="39"/>
      <c r="B697">
        <f>+'Ark1'!C3577</f>
        <v>2005</v>
      </c>
      <c r="C697">
        <f>+'Ark1'!M3577</f>
        <v>54</v>
      </c>
      <c r="D697">
        <f>+'Ark1'!Q3577</f>
        <v>325</v>
      </c>
      <c r="E697" s="9">
        <f>+'Ark1'!R3577</f>
        <v>502</v>
      </c>
      <c r="F697" s="9">
        <f>+'Ark1'!S3577</f>
        <v>502</v>
      </c>
      <c r="G697" s="94">
        <f>+'Ark1'!T3577</f>
        <v>5.671034794396749</v>
      </c>
      <c r="H697" s="94">
        <f>+'Ark1'!U3577</f>
        <v>6.1971375277978735</v>
      </c>
      <c r="I697" s="94">
        <f>+'Ark1'!Y3577</f>
        <v>145.29123505976102</v>
      </c>
      <c r="J697" s="94">
        <f>+'Ark1'!AA3577</f>
        <v>24.916655553516879</v>
      </c>
      <c r="K697" s="94">
        <f t="shared" si="22"/>
        <v>2.6905784270326114</v>
      </c>
      <c r="L697" s="9">
        <f t="shared" si="23"/>
        <v>1.5446153846153847</v>
      </c>
      <c r="M697" s="39"/>
      <c r="P697"/>
      <c r="Q697"/>
      <c r="R697"/>
      <c r="S697"/>
      <c r="T697"/>
      <c r="U697"/>
      <c r="V697"/>
      <c r="W697"/>
    </row>
    <row r="698" spans="1:23">
      <c r="A698" s="39"/>
      <c r="B698">
        <f>+'Ark1'!C3578</f>
        <v>2005</v>
      </c>
      <c r="C698">
        <f>+'Ark1'!M3578</f>
        <v>55</v>
      </c>
      <c r="D698">
        <f>+'Ark1'!Q3578</f>
        <v>551</v>
      </c>
      <c r="E698" s="9">
        <f>+'Ark1'!R3578</f>
        <v>1001</v>
      </c>
      <c r="F698" s="9">
        <f>+'Ark1'!S3578</f>
        <v>1001</v>
      </c>
      <c r="G698" s="94">
        <f>+'Ark1'!T3578</f>
        <v>11.308178942611837</v>
      </c>
      <c r="H698" s="94">
        <f>+'Ark1'!U3578</f>
        <v>11.537429848427305</v>
      </c>
      <c r="I698" s="94">
        <f>+'Ark1'!Y3578</f>
        <v>135.65224775224763</v>
      </c>
      <c r="J698" s="94">
        <f>+'Ark1'!AA3578</f>
        <v>26.731579827659033</v>
      </c>
      <c r="K698" s="94">
        <f t="shared" si="22"/>
        <v>2.4664045045863205</v>
      </c>
      <c r="L698" s="9">
        <f t="shared" si="23"/>
        <v>1.8166969147005445</v>
      </c>
      <c r="M698" s="39"/>
      <c r="P698"/>
      <c r="Q698"/>
      <c r="R698"/>
      <c r="S698"/>
      <c r="T698"/>
      <c r="U698"/>
      <c r="V698"/>
      <c r="W698"/>
    </row>
    <row r="699" spans="1:23">
      <c r="A699" s="39"/>
      <c r="B699">
        <f>+'Ark1'!C3579</f>
        <v>2005</v>
      </c>
      <c r="C699">
        <f>+'Ark1'!M3579</f>
        <v>56</v>
      </c>
      <c r="D699">
        <f>+'Ark1'!Q3579</f>
        <v>497</v>
      </c>
      <c r="E699" s="9">
        <f>+'Ark1'!R3579</f>
        <v>926</v>
      </c>
      <c r="F699" s="9">
        <f>+'Ark1'!S3579</f>
        <v>926</v>
      </c>
      <c r="G699" s="94">
        <f>+'Ark1'!T3579</f>
        <v>10.460912788070493</v>
      </c>
      <c r="H699" s="94">
        <f>+'Ark1'!U3579</f>
        <v>10.655986824066638</v>
      </c>
      <c r="I699" s="94">
        <f>+'Ark1'!Y3579</f>
        <v>135.43617710583152</v>
      </c>
      <c r="J699" s="94">
        <f>+'Ark1'!AA3579</f>
        <v>24.121372769027804</v>
      </c>
      <c r="K699" s="94">
        <f t="shared" si="22"/>
        <v>2.4185031626041344</v>
      </c>
      <c r="L699" s="9">
        <f t="shared" si="23"/>
        <v>1.8631790744466801</v>
      </c>
      <c r="M699" s="39"/>
      <c r="P699"/>
      <c r="Q699"/>
      <c r="R699"/>
      <c r="S699"/>
      <c r="T699"/>
      <c r="U699"/>
      <c r="V699"/>
      <c r="W699"/>
    </row>
    <row r="700" spans="1:23">
      <c r="A700" s="39"/>
      <c r="B700">
        <f>+'Ark1'!C3580</f>
        <v>2005</v>
      </c>
      <c r="C700">
        <f>+'Ark1'!M3580</f>
        <v>57</v>
      </c>
      <c r="D700">
        <f>+'Ark1'!Q3580</f>
        <v>373</v>
      </c>
      <c r="E700" s="9">
        <f>+'Ark1'!R3580</f>
        <v>659</v>
      </c>
      <c r="F700" s="9">
        <f>+'Ark1'!S3580</f>
        <v>659</v>
      </c>
      <c r="G700" s="94">
        <f>+'Ark1'!T3580</f>
        <v>7.444645277903299</v>
      </c>
      <c r="H700" s="94">
        <f>+'Ark1'!U3580</f>
        <v>7.4395864439942558</v>
      </c>
      <c r="I700" s="94">
        <f>+'Ark1'!Y3580</f>
        <v>132.86646433990902</v>
      </c>
      <c r="J700" s="94">
        <f>+'Ark1'!AA3580</f>
        <v>22.419880243646968</v>
      </c>
      <c r="K700" s="94">
        <f t="shared" si="22"/>
        <v>2.3309906024545439</v>
      </c>
      <c r="L700" s="9">
        <f t="shared" si="23"/>
        <v>1.7667560321715818</v>
      </c>
      <c r="M700" s="39"/>
      <c r="P700"/>
      <c r="Q700"/>
      <c r="R700"/>
      <c r="S700"/>
      <c r="T700"/>
      <c r="U700"/>
      <c r="V700"/>
      <c r="W700"/>
    </row>
    <row r="701" spans="1:23">
      <c r="A701" s="39"/>
      <c r="B701">
        <f>+'Ark1'!C3581</f>
        <v>2005</v>
      </c>
      <c r="C701">
        <f>+'Ark1'!M3581</f>
        <v>58</v>
      </c>
      <c r="D701">
        <f>+'Ark1'!Q3581</f>
        <v>496</v>
      </c>
      <c r="E701" s="9">
        <f>+'Ark1'!R3581</f>
        <v>984</v>
      </c>
      <c r="F701" s="9">
        <f>+'Ark1'!S3581</f>
        <v>984</v>
      </c>
      <c r="G701" s="94">
        <f>+'Ark1'!T3581</f>
        <v>11.11613194758247</v>
      </c>
      <c r="H701" s="94">
        <f>+'Ark1'!U3581</f>
        <v>10.645918287495718</v>
      </c>
      <c r="I701" s="94">
        <f>+'Ark1'!Y3581</f>
        <v>127.33272357723578</v>
      </c>
      <c r="J701" s="94">
        <f>+'Ark1'!AA3581</f>
        <v>23.489104598910082</v>
      </c>
      <c r="K701" s="94">
        <f t="shared" si="22"/>
        <v>2.1953917858144099</v>
      </c>
      <c r="L701" s="9">
        <f t="shared" si="23"/>
        <v>1.9838709677419355</v>
      </c>
      <c r="M701" s="39"/>
      <c r="P701"/>
      <c r="Q701"/>
      <c r="R701"/>
      <c r="S701"/>
      <c r="T701"/>
      <c r="U701"/>
      <c r="V701"/>
      <c r="W701"/>
    </row>
    <row r="702" spans="1:23">
      <c r="A702" s="39"/>
      <c r="B702">
        <f>+'Ark1'!C3582</f>
        <v>2005</v>
      </c>
      <c r="C702">
        <f>+'Ark1'!M3582</f>
        <v>59</v>
      </c>
      <c r="D702">
        <f>+'Ark1'!Q3582</f>
        <v>446</v>
      </c>
      <c r="E702" s="9">
        <f>+'Ark1'!R3582</f>
        <v>915</v>
      </c>
      <c r="F702" s="9">
        <f>+'Ark1'!S3582</f>
        <v>915</v>
      </c>
      <c r="G702" s="94">
        <f>+'Ark1'!T3582</f>
        <v>10.336647085404431</v>
      </c>
      <c r="H702" s="94">
        <f>+'Ark1'!U3582</f>
        <v>9.5569274632887176</v>
      </c>
      <c r="I702" s="94">
        <f>+'Ark1'!Y3582</f>
        <v>122.92754098360663</v>
      </c>
      <c r="J702" s="94">
        <f>+'Ark1'!AA3582</f>
        <v>21.908378664379512</v>
      </c>
      <c r="K702" s="94">
        <f t="shared" si="22"/>
        <v>2.0835176437899428</v>
      </c>
      <c r="L702" s="9">
        <f t="shared" si="23"/>
        <v>2.0515695067264574</v>
      </c>
      <c r="M702" s="39"/>
      <c r="P702"/>
      <c r="Q702"/>
      <c r="R702"/>
      <c r="S702"/>
      <c r="T702"/>
      <c r="U702"/>
      <c r="V702"/>
      <c r="W702"/>
    </row>
    <row r="703" spans="1:23">
      <c r="A703" s="39"/>
      <c r="B703">
        <f>+'Ark1'!C3583</f>
        <v>2005</v>
      </c>
      <c r="C703">
        <f>+'Ark1'!M3583</f>
        <v>60</v>
      </c>
      <c r="D703">
        <f>+'Ark1'!Q3583</f>
        <v>374</v>
      </c>
      <c r="E703" s="9">
        <f>+'Ark1'!R3583</f>
        <v>768</v>
      </c>
      <c r="F703" s="9">
        <f>+'Ark1'!S3583</f>
        <v>768</v>
      </c>
      <c r="G703" s="94">
        <f>+'Ark1'!T3583</f>
        <v>8.6760054225033887</v>
      </c>
      <c r="H703" s="94">
        <f>+'Ark1'!U3583</f>
        <v>7.7680671392109888</v>
      </c>
      <c r="I703" s="94">
        <f>+'Ark1'!Y3583</f>
        <v>119.04296875000009</v>
      </c>
      <c r="J703" s="94">
        <f>+'Ark1'!AA3583</f>
        <v>21.895430995487938</v>
      </c>
      <c r="K703" s="94">
        <f t="shared" si="22"/>
        <v>1.9840494791666681</v>
      </c>
      <c r="L703" s="9">
        <f t="shared" si="23"/>
        <v>2.0534759358288772</v>
      </c>
      <c r="M703" s="39"/>
      <c r="P703"/>
      <c r="Q703"/>
      <c r="R703"/>
      <c r="S703"/>
      <c r="T703"/>
      <c r="U703"/>
      <c r="V703"/>
      <c r="W703"/>
    </row>
    <row r="704" spans="1:23">
      <c r="A704" s="39"/>
      <c r="B704">
        <f>+'Ark1'!C3584</f>
        <v>2005</v>
      </c>
      <c r="C704">
        <f>+'Ark1'!M3584</f>
        <v>61</v>
      </c>
      <c r="D704">
        <f>+'Ark1'!Q3584</f>
        <v>263</v>
      </c>
      <c r="E704" s="9">
        <f>+'Ark1'!R3584</f>
        <v>435</v>
      </c>
      <c r="F704" s="9">
        <f>+'Ark1'!S3584</f>
        <v>435</v>
      </c>
      <c r="G704" s="94">
        <f>+'Ark1'!T3584</f>
        <v>4.9141436963398091</v>
      </c>
      <c r="H704" s="94">
        <f>+'Ark1'!U3584</f>
        <v>4.2883384170238292</v>
      </c>
      <c r="I704" s="94">
        <f>+'Ark1'!Y3584</f>
        <v>116.02505747126436</v>
      </c>
      <c r="J704" s="94">
        <f>+'Ark1'!AA3584</f>
        <v>21.956434234798952</v>
      </c>
      <c r="K704" s="94">
        <f t="shared" si="22"/>
        <v>1.9020501224797437</v>
      </c>
      <c r="L704" s="9">
        <f t="shared" si="23"/>
        <v>1.6539923954372624</v>
      </c>
      <c r="M704" s="39"/>
      <c r="P704"/>
      <c r="Q704"/>
      <c r="R704"/>
      <c r="S704"/>
      <c r="T704"/>
      <c r="U704"/>
      <c r="V704"/>
      <c r="W704"/>
    </row>
    <row r="705" spans="1:24">
      <c r="A705" s="39"/>
      <c r="B705">
        <f>+'Ark1'!C3585</f>
        <v>2005</v>
      </c>
      <c r="C705">
        <f>+'Ark1'!M3585</f>
        <v>62</v>
      </c>
      <c r="D705">
        <f>+'Ark1'!Q3585</f>
        <v>190</v>
      </c>
      <c r="E705" s="9">
        <f>+'Ark1'!R3585</f>
        <v>358</v>
      </c>
      <c r="F705" s="9">
        <f>+'Ark1'!S3585</f>
        <v>358</v>
      </c>
      <c r="G705" s="94">
        <f>+'Ark1'!T3585</f>
        <v>4.0442837776773608</v>
      </c>
      <c r="H705" s="94">
        <f>+'Ark1'!U3585</f>
        <v>3.3379790212481804</v>
      </c>
      <c r="I705" s="94">
        <f>+'Ark1'!Y3585</f>
        <v>109.73687150837993</v>
      </c>
      <c r="J705" s="94">
        <f>+'Ark1'!AA3585</f>
        <v>20.86411833238957</v>
      </c>
      <c r="K705" s="94">
        <f t="shared" si="22"/>
        <v>1.7699495404577408</v>
      </c>
      <c r="L705" s="9">
        <f t="shared" si="23"/>
        <v>1.8842105263157896</v>
      </c>
      <c r="M705" s="39"/>
      <c r="P705"/>
      <c r="Q705"/>
      <c r="R705"/>
      <c r="S705"/>
      <c r="T705"/>
      <c r="U705"/>
      <c r="V705"/>
      <c r="W705"/>
    </row>
    <row r="706" spans="1:24">
      <c r="A706" s="39"/>
      <c r="B706">
        <f>+'Ark1'!C3586</f>
        <v>2005</v>
      </c>
      <c r="C706">
        <f>+'Ark1'!M3586</f>
        <v>63</v>
      </c>
      <c r="D706">
        <f>+'Ark1'!Q3586</f>
        <v>72</v>
      </c>
      <c r="E706" s="9">
        <f>+'Ark1'!R3586</f>
        <v>108</v>
      </c>
      <c r="F706" s="9">
        <f>+'Ark1'!S3586</f>
        <v>108</v>
      </c>
      <c r="G706" s="94">
        <f>+'Ark1'!T3586</f>
        <v>1.2200632625395389</v>
      </c>
      <c r="H706" s="94">
        <f>+'Ark1'!U3586</f>
        <v>1.0685563681284678</v>
      </c>
      <c r="I706" s="94">
        <f>+'Ark1'!Y3586</f>
        <v>116.4462962962963</v>
      </c>
      <c r="J706" s="94">
        <f>+'Ark1'!AA3586</f>
        <v>25.283278129017404</v>
      </c>
      <c r="K706" s="94">
        <f t="shared" si="22"/>
        <v>1.8483539094650205</v>
      </c>
      <c r="L706" s="9">
        <f t="shared" si="23"/>
        <v>1.5</v>
      </c>
      <c r="M706" s="39"/>
      <c r="P706"/>
      <c r="Q706"/>
      <c r="R706"/>
      <c r="S706"/>
      <c r="T706"/>
      <c r="U706"/>
      <c r="V706"/>
      <c r="W706"/>
    </row>
    <row r="707" spans="1:24">
      <c r="A707" s="39"/>
      <c r="B707">
        <f>+'Ark1'!C3587</f>
        <v>2005</v>
      </c>
      <c r="C707">
        <f>+'Ark1'!M3587</f>
        <v>64</v>
      </c>
      <c r="D707">
        <f>+'Ark1'!Q3587</f>
        <v>23</v>
      </c>
      <c r="E707" s="9">
        <f>+'Ark1'!R3587</f>
        <v>28</v>
      </c>
      <c r="F707" s="9">
        <f>+'Ark1'!S3587</f>
        <v>28</v>
      </c>
      <c r="G707" s="94">
        <f>+'Ark1'!T3587</f>
        <v>0.31631269769543607</v>
      </c>
      <c r="H707" s="94">
        <f>+'Ark1'!U3587</f>
        <v>0.29441760398228034</v>
      </c>
      <c r="I707" s="94">
        <f>+'Ark1'!Y3587</f>
        <v>123.75357142857148</v>
      </c>
      <c r="J707" s="94">
        <f>+'Ark1'!AA3587</f>
        <v>16.335357841697789</v>
      </c>
      <c r="K707" s="94">
        <f t="shared" si="22"/>
        <v>1.9336495535714293</v>
      </c>
      <c r="L707" s="9">
        <f t="shared" si="23"/>
        <v>1.2173913043478262</v>
      </c>
      <c r="M707" s="39"/>
      <c r="P707"/>
      <c r="Q707"/>
      <c r="R707"/>
      <c r="S707"/>
      <c r="T707"/>
      <c r="U707"/>
      <c r="V707"/>
      <c r="W707"/>
    </row>
    <row r="708" spans="1:24">
      <c r="A708" s="39"/>
      <c r="B708">
        <f>+'Ark1'!C3588</f>
        <v>2005</v>
      </c>
      <c r="C708">
        <f>+'Ark1'!M3588</f>
        <v>65</v>
      </c>
      <c r="D708">
        <f>+'Ark1'!Q3588</f>
        <v>15</v>
      </c>
      <c r="E708" s="9">
        <f>+'Ark1'!R3588</f>
        <v>18</v>
      </c>
      <c r="F708" s="9">
        <f>+'Ark1'!S3588</f>
        <v>18</v>
      </c>
      <c r="G708" s="94">
        <f>+'Ark1'!T3588</f>
        <v>0.20334387708992313</v>
      </c>
      <c r="H708" s="94">
        <f>+'Ark1'!U3588</f>
        <v>0.20039361605500799</v>
      </c>
      <c r="I708" s="94">
        <f>+'Ark1'!Y3588</f>
        <v>131.02777777777777</v>
      </c>
      <c r="J708" s="94">
        <f>+'Ark1'!AA3588</f>
        <v>15.534935738362559</v>
      </c>
      <c r="K708" s="94">
        <f t="shared" si="22"/>
        <v>2.0158119658119658</v>
      </c>
      <c r="L708" s="9">
        <f t="shared" si="23"/>
        <v>1.2</v>
      </c>
      <c r="M708" s="39"/>
      <c r="P708"/>
      <c r="Q708"/>
      <c r="R708"/>
      <c r="S708"/>
      <c r="T708"/>
      <c r="U708"/>
      <c r="V708"/>
      <c r="W708"/>
    </row>
    <row r="709" spans="1:24">
      <c r="A709" s="39"/>
      <c r="B709">
        <f>+'Ark1'!C3589</f>
        <v>2005</v>
      </c>
      <c r="C709">
        <f>+'Ark1'!M3589</f>
        <v>66</v>
      </c>
      <c r="D709">
        <f>+'Ark1'!Q3589</f>
        <v>0</v>
      </c>
      <c r="E709" s="9">
        <f>+'Ark1'!R3589</f>
        <v>0</v>
      </c>
      <c r="F709" s="9">
        <f>+'Ark1'!S3589</f>
        <v>0</v>
      </c>
      <c r="G709" s="94">
        <f>+'Ark1'!T3589</f>
        <v>0</v>
      </c>
      <c r="H709" s="94">
        <f>+'Ark1'!U3589</f>
        <v>0</v>
      </c>
      <c r="I709" s="94">
        <f>+'Ark1'!Y3589</f>
        <v>0</v>
      </c>
      <c r="J709" s="94">
        <f>+'Ark1'!AA3589</f>
        <v>0</v>
      </c>
      <c r="K709" s="94">
        <f t="shared" si="22"/>
        <v>0</v>
      </c>
      <c r="L709" s="9" t="e">
        <f t="shared" si="23"/>
        <v>#DIV/0!</v>
      </c>
      <c r="M709" s="39"/>
      <c r="P709"/>
      <c r="Q709"/>
      <c r="R709"/>
      <c r="S709"/>
      <c r="T709"/>
      <c r="U709"/>
      <c r="V709"/>
      <c r="W709"/>
    </row>
    <row r="710" spans="1:24">
      <c r="A710" s="39"/>
      <c r="B710">
        <f>+'Ark1'!C3590</f>
        <v>2005</v>
      </c>
      <c r="C710">
        <f>+'Ark1'!M3590</f>
        <v>67</v>
      </c>
      <c r="D710">
        <f>+'Ark1'!Q3590</f>
        <v>0</v>
      </c>
      <c r="E710" s="9">
        <f>+'Ark1'!R3590</f>
        <v>0</v>
      </c>
      <c r="F710" s="9">
        <f>+'Ark1'!S3590</f>
        <v>0</v>
      </c>
      <c r="G710" s="94">
        <f>+'Ark1'!T3590</f>
        <v>0</v>
      </c>
      <c r="H710" s="94">
        <f>+'Ark1'!U3590</f>
        <v>0</v>
      </c>
      <c r="I710" s="94">
        <f>+'Ark1'!Y3590</f>
        <v>0</v>
      </c>
      <c r="J710" s="94">
        <f>+'Ark1'!AA3590</f>
        <v>0</v>
      </c>
      <c r="K710" s="94">
        <f t="shared" si="22"/>
        <v>0</v>
      </c>
      <c r="L710" s="9" t="e">
        <f t="shared" si="23"/>
        <v>#DIV/0!</v>
      </c>
      <c r="M710" s="39"/>
      <c r="P710"/>
      <c r="Q710"/>
      <c r="R710"/>
      <c r="S710"/>
      <c r="T710"/>
      <c r="U710"/>
      <c r="V710"/>
      <c r="W710"/>
    </row>
    <row r="711" spans="1:24">
      <c r="A711" s="39"/>
      <c r="B711">
        <f>+'Ark1'!C3591</f>
        <v>2005</v>
      </c>
      <c r="C711">
        <f>+'Ark1'!M3591</f>
        <v>68</v>
      </c>
      <c r="D711">
        <f>+'Ark1'!Q3591</f>
        <v>0</v>
      </c>
      <c r="E711" s="9">
        <f>+'Ark1'!R3591</f>
        <v>0</v>
      </c>
      <c r="F711" s="9">
        <f>+'Ark1'!S3591</f>
        <v>0</v>
      </c>
      <c r="G711" s="94">
        <f>+'Ark1'!T3591</f>
        <v>0</v>
      </c>
      <c r="H711" s="94">
        <f>+'Ark1'!U3591</f>
        <v>0</v>
      </c>
      <c r="I711" s="94">
        <f>+'Ark1'!Y3591</f>
        <v>0</v>
      </c>
      <c r="J711" s="94">
        <f>+'Ark1'!AA3591</f>
        <v>0</v>
      </c>
      <c r="K711" s="94">
        <f t="shared" si="22"/>
        <v>0</v>
      </c>
      <c r="L711" s="9" t="e">
        <f t="shared" si="23"/>
        <v>#DIV/0!</v>
      </c>
      <c r="M711" s="39"/>
      <c r="P711"/>
      <c r="Q711"/>
      <c r="R711"/>
      <c r="S711"/>
      <c r="T711"/>
      <c r="U711"/>
      <c r="V711"/>
      <c r="W711"/>
    </row>
    <row r="712" spans="1:24">
      <c r="A712" s="39"/>
      <c r="B712" s="47">
        <f>+'Ark1'!C3592</f>
        <v>2004</v>
      </c>
      <c r="C712" s="47">
        <f>+'Ark1'!M3592</f>
        <v>0</v>
      </c>
      <c r="D712" s="47">
        <f>+'Ark1'!Q3592</f>
        <v>64</v>
      </c>
      <c r="E712" s="64">
        <f>+'Ark1'!R3592</f>
        <v>103</v>
      </c>
      <c r="F712" s="64">
        <f>+'Ark1'!S3592</f>
        <v>0</v>
      </c>
      <c r="G712" s="99">
        <f>+'Ark1'!T3592</f>
        <v>1.3104325699745547</v>
      </c>
      <c r="H712" s="99">
        <f>+'Ark1'!U3592</f>
        <v>0</v>
      </c>
      <c r="I712" s="99">
        <f>+'Ark1'!Y3592</f>
        <v>0</v>
      </c>
      <c r="J712" s="99">
        <f>+'Ark1'!AA3592</f>
        <v>0</v>
      </c>
      <c r="K712" s="99" t="e">
        <f t="shared" si="22"/>
        <v>#DIV/0!</v>
      </c>
      <c r="L712" s="64">
        <f t="shared" si="23"/>
        <v>1.609375</v>
      </c>
      <c r="M712" s="39"/>
      <c r="P712"/>
      <c r="Q712"/>
      <c r="R712"/>
      <c r="S712"/>
      <c r="T712"/>
      <c r="U712"/>
      <c r="V712"/>
      <c r="W712"/>
    </row>
    <row r="713" spans="1:24">
      <c r="A713" s="39"/>
      <c r="B713" s="47">
        <f>+'Ark1'!C3593</f>
        <v>2004</v>
      </c>
      <c r="C713" s="47">
        <f>+'Ark1'!M3593</f>
        <v>35</v>
      </c>
      <c r="D713" s="47">
        <f>+'Ark1'!Q3593</f>
        <v>2</v>
      </c>
      <c r="E713" s="64">
        <f>+'Ark1'!R3593</f>
        <v>2</v>
      </c>
      <c r="F713" s="64">
        <f>+'Ark1'!S3593</f>
        <v>2</v>
      </c>
      <c r="G713" s="99">
        <f>+'Ark1'!T3593</f>
        <v>2.5445292620865138E-2</v>
      </c>
      <c r="H713" s="99">
        <f>+'Ark1'!U3593</f>
        <v>3.3506191942369354E-2</v>
      </c>
      <c r="I713" s="99">
        <f>+'Ark1'!Y3593</f>
        <v>176.2</v>
      </c>
      <c r="J713" s="99">
        <f>+'Ark1'!AA3593</f>
        <v>68</v>
      </c>
      <c r="K713" s="99">
        <f t="shared" si="22"/>
        <v>5.0342857142857138</v>
      </c>
      <c r="L713" s="64">
        <f t="shared" si="23"/>
        <v>1</v>
      </c>
      <c r="M713" s="39"/>
      <c r="N713" s="94"/>
      <c r="O713" s="94"/>
      <c r="P713" s="94"/>
      <c r="Q713" s="94"/>
      <c r="R713" s="94"/>
      <c r="S713" s="94"/>
      <c r="V713" s="94"/>
      <c r="W713" s="94"/>
      <c r="X713" s="94"/>
    </row>
    <row r="714" spans="1:24">
      <c r="A714" s="39"/>
      <c r="B714" s="47">
        <f>+'Ark1'!C3594</f>
        <v>2004</v>
      </c>
      <c r="C714" s="47">
        <f>+'Ark1'!M3594</f>
        <v>36</v>
      </c>
      <c r="D714" s="47">
        <f>+'Ark1'!Q3594</f>
        <v>1</v>
      </c>
      <c r="E714" s="64">
        <f>+'Ark1'!R3594</f>
        <v>1</v>
      </c>
      <c r="F714" s="64">
        <f>+'Ark1'!S3594</f>
        <v>1</v>
      </c>
      <c r="G714" s="99">
        <f>+'Ark1'!T3594</f>
        <v>1.2722646310432569E-2</v>
      </c>
      <c r="H714" s="99">
        <f>+'Ark1'!U3594</f>
        <v>2.1668731962729781E-2</v>
      </c>
      <c r="I714" s="99">
        <f>+'Ark1'!Y3594</f>
        <v>227.9</v>
      </c>
      <c r="J714" s="99">
        <f>+'Ark1'!AA3594</f>
        <v>0</v>
      </c>
      <c r="K714" s="99">
        <f t="shared" si="22"/>
        <v>6.3305555555555557</v>
      </c>
      <c r="L714" s="64">
        <f t="shared" si="23"/>
        <v>1</v>
      </c>
      <c r="M714" s="39"/>
    </row>
    <row r="715" spans="1:24">
      <c r="A715" s="39"/>
      <c r="B715" s="47">
        <f>+'Ark1'!C3595</f>
        <v>2004</v>
      </c>
      <c r="C715" s="47">
        <f>+'Ark1'!M3595</f>
        <v>37</v>
      </c>
      <c r="D715" s="47">
        <f>+'Ark1'!Q3595</f>
        <v>1</v>
      </c>
      <c r="E715" s="64">
        <f>+'Ark1'!R3595</f>
        <v>3</v>
      </c>
      <c r="F715" s="64">
        <f>+'Ark1'!S3595</f>
        <v>3</v>
      </c>
      <c r="G715" s="99">
        <f>+'Ark1'!T3595</f>
        <v>3.8167938931297725E-2</v>
      </c>
      <c r="H715" s="99">
        <f>+'Ark1'!U3595</f>
        <v>6.392228389005368E-2</v>
      </c>
      <c r="I715" s="99">
        <f>+'Ark1'!Y3595</f>
        <v>224.1</v>
      </c>
      <c r="J715" s="99">
        <f>+'Ark1'!AA3595</f>
        <v>5.1322509681431399</v>
      </c>
      <c r="K715" s="99">
        <f t="shared" si="22"/>
        <v>6.0567567567567568</v>
      </c>
      <c r="L715" s="64">
        <f t="shared" si="23"/>
        <v>3</v>
      </c>
      <c r="M715" s="39"/>
    </row>
    <row r="716" spans="1:24">
      <c r="A716" s="39"/>
      <c r="B716" s="47">
        <f>+'Ark1'!C3596</f>
        <v>2004</v>
      </c>
      <c r="C716" s="47">
        <f>+'Ark1'!M3596</f>
        <v>38</v>
      </c>
      <c r="D716" s="47">
        <f>+'Ark1'!Q3596</f>
        <v>5</v>
      </c>
      <c r="E716" s="64">
        <f>+'Ark1'!R3596</f>
        <v>5</v>
      </c>
      <c r="F716" s="64">
        <f>+'Ark1'!S3596</f>
        <v>5</v>
      </c>
      <c r="G716" s="99">
        <f>+'Ark1'!T3596</f>
        <v>6.3613231552162836E-2</v>
      </c>
      <c r="H716" s="99">
        <f>+'Ark1'!U3596</f>
        <v>9.6525215833976621E-2</v>
      </c>
      <c r="I716" s="99">
        <f>+'Ark1'!Y3596</f>
        <v>203.04</v>
      </c>
      <c r="J716" s="99">
        <f>+'Ark1'!AA3596</f>
        <v>16.103490304899523</v>
      </c>
      <c r="K716" s="99">
        <f t="shared" si="22"/>
        <v>5.3431578947368417</v>
      </c>
      <c r="L716" s="64">
        <f t="shared" si="23"/>
        <v>1</v>
      </c>
      <c r="M716" s="39"/>
    </row>
    <row r="717" spans="1:24">
      <c r="A717" s="39"/>
      <c r="B717" s="47">
        <f>+'Ark1'!C3597</f>
        <v>2004</v>
      </c>
      <c r="C717" s="47">
        <f>+'Ark1'!M3597</f>
        <v>39</v>
      </c>
      <c r="D717" s="47">
        <f>+'Ark1'!Q3597</f>
        <v>5</v>
      </c>
      <c r="E717" s="64">
        <f>+'Ark1'!R3597</f>
        <v>5</v>
      </c>
      <c r="F717" s="64">
        <f>+'Ark1'!S3597</f>
        <v>5</v>
      </c>
      <c r="G717" s="99">
        <f>+'Ark1'!T3597</f>
        <v>6.3613231552162836E-2</v>
      </c>
      <c r="H717" s="99">
        <f>+'Ark1'!U3597</f>
        <v>0.10616632781739392</v>
      </c>
      <c r="I717" s="99">
        <f>+'Ark1'!Y3597</f>
        <v>223.32000000000005</v>
      </c>
      <c r="J717" s="99">
        <f>+'Ark1'!AA3597</f>
        <v>38.75122707734549</v>
      </c>
      <c r="K717" s="99">
        <f t="shared" si="22"/>
        <v>5.7261538461538475</v>
      </c>
      <c r="L717" s="64">
        <f t="shared" si="23"/>
        <v>1</v>
      </c>
      <c r="M717" s="39"/>
    </row>
    <row r="718" spans="1:24">
      <c r="A718" s="39"/>
      <c r="B718" s="47">
        <f>+'Ark1'!C3598</f>
        <v>2004</v>
      </c>
      <c r="C718" s="47">
        <f>+'Ark1'!M3598</f>
        <v>40</v>
      </c>
      <c r="D718" s="47">
        <f>+'Ark1'!Q3598</f>
        <v>17</v>
      </c>
      <c r="E718" s="64">
        <f>+'Ark1'!R3598</f>
        <v>18</v>
      </c>
      <c r="F718" s="64">
        <f>+'Ark1'!S3598</f>
        <v>18</v>
      </c>
      <c r="G718" s="99">
        <f>+'Ark1'!T3598</f>
        <v>0.22900763358778625</v>
      </c>
      <c r="H718" s="99">
        <f>+'Ark1'!U3598</f>
        <v>0.27985847151864346</v>
      </c>
      <c r="I718" s="99">
        <f>+'Ark1'!Y3598</f>
        <v>163.52222222222221</v>
      </c>
      <c r="J718" s="99">
        <f>+'Ark1'!AA3598</f>
        <v>36.667341744627194</v>
      </c>
      <c r="K718" s="99">
        <f t="shared" si="22"/>
        <v>4.0880555555555551</v>
      </c>
      <c r="L718" s="64">
        <f t="shared" si="23"/>
        <v>1.0588235294117647</v>
      </c>
      <c r="M718" s="39"/>
    </row>
    <row r="719" spans="1:24">
      <c r="A719" s="39"/>
      <c r="B719" s="47">
        <f>+'Ark1'!C3599</f>
        <v>2004</v>
      </c>
      <c r="C719" s="47">
        <f>+'Ark1'!M3599</f>
        <v>41</v>
      </c>
      <c r="D719" s="47">
        <f>+'Ark1'!Q3599</f>
        <v>6</v>
      </c>
      <c r="E719" s="64">
        <f>+'Ark1'!R3599</f>
        <v>6</v>
      </c>
      <c r="F719" s="64">
        <f>+'Ark1'!S3599</f>
        <v>6</v>
      </c>
      <c r="G719" s="99">
        <f>+'Ark1'!T3599</f>
        <v>7.633587786259545E-2</v>
      </c>
      <c r="H719" s="99">
        <f>+'Ark1'!U3599</f>
        <v>0.11456189180295356</v>
      </c>
      <c r="I719" s="99">
        <f>+'Ark1'!Y3599</f>
        <v>200.81666666666672</v>
      </c>
      <c r="J719" s="99">
        <f>+'Ark1'!AA3599</f>
        <v>20.728435916767712</v>
      </c>
      <c r="K719" s="99">
        <f t="shared" si="22"/>
        <v>4.8979674796747981</v>
      </c>
      <c r="L719" s="64">
        <f t="shared" si="23"/>
        <v>1</v>
      </c>
      <c r="M719" s="39"/>
    </row>
    <row r="720" spans="1:24">
      <c r="A720" s="39"/>
      <c r="B720" s="47">
        <f>+'Ark1'!C3600</f>
        <v>2004</v>
      </c>
      <c r="C720" s="47">
        <f>+'Ark1'!M3600</f>
        <v>42</v>
      </c>
      <c r="D720" s="47">
        <f>+'Ark1'!Q3600</f>
        <v>5</v>
      </c>
      <c r="E720" s="64">
        <f>+'Ark1'!R3600</f>
        <v>5</v>
      </c>
      <c r="F720" s="64">
        <f>+'Ark1'!S3600</f>
        <v>5</v>
      </c>
      <c r="G720" s="99">
        <f>+'Ark1'!T3600</f>
        <v>6.3613231552162836E-2</v>
      </c>
      <c r="H720" s="99">
        <f>+'Ark1'!U3600</f>
        <v>8.9803059845538727E-2</v>
      </c>
      <c r="I720" s="99">
        <f>+'Ark1'!Y3600</f>
        <v>188.9</v>
      </c>
      <c r="J720" s="99">
        <f>+'Ark1'!AA3600</f>
        <v>21.495673983385625</v>
      </c>
      <c r="K720" s="99">
        <f t="shared" si="22"/>
        <v>4.4976190476190476</v>
      </c>
      <c r="L720" s="64">
        <f t="shared" si="23"/>
        <v>1</v>
      </c>
      <c r="M720" s="39"/>
    </row>
    <row r="721" spans="1:13">
      <c r="A721" s="39"/>
      <c r="B721" s="47">
        <f>+'Ark1'!C3601</f>
        <v>2004</v>
      </c>
      <c r="C721" s="47">
        <f>+'Ark1'!M3601</f>
        <v>43</v>
      </c>
      <c r="D721" s="47">
        <f>+'Ark1'!Q3601</f>
        <v>28</v>
      </c>
      <c r="E721" s="64">
        <f>+'Ark1'!R3601</f>
        <v>31</v>
      </c>
      <c r="F721" s="64">
        <f>+'Ark1'!S3601</f>
        <v>31</v>
      </c>
      <c r="G721" s="99">
        <f>+'Ark1'!T3601</f>
        <v>0.3944020356234097</v>
      </c>
      <c r="H721" s="99">
        <f>+'Ark1'!U3601</f>
        <v>0.56313982303139931</v>
      </c>
      <c r="I721" s="99">
        <f>+'Ark1'!Y3601</f>
        <v>191.05806451612901</v>
      </c>
      <c r="J721" s="99">
        <f>+'Ark1'!AA3601</f>
        <v>18.759509832539319</v>
      </c>
      <c r="K721" s="99">
        <f t="shared" si="22"/>
        <v>4.4432108027006745</v>
      </c>
      <c r="L721" s="64">
        <f t="shared" si="23"/>
        <v>1.1071428571428572</v>
      </c>
      <c r="M721" s="39"/>
    </row>
    <row r="722" spans="1:13">
      <c r="A722" s="39"/>
      <c r="B722" s="47">
        <f>+'Ark1'!C3602</f>
        <v>2004</v>
      </c>
      <c r="C722" s="47">
        <f>+'Ark1'!M3602</f>
        <v>44</v>
      </c>
      <c r="D722" s="47">
        <f>+'Ark1'!Q3602</f>
        <v>25</v>
      </c>
      <c r="E722" s="64">
        <f>+'Ark1'!R3602</f>
        <v>26</v>
      </c>
      <c r="F722" s="64">
        <f>+'Ark1'!S3602</f>
        <v>26</v>
      </c>
      <c r="G722" s="99">
        <f>+'Ark1'!T3602</f>
        <v>0.33078880407124683</v>
      </c>
      <c r="H722" s="99">
        <f>+'Ark1'!U3602</f>
        <v>0.4594740992097045</v>
      </c>
      <c r="I722" s="99">
        <f>+'Ark1'!Y3602</f>
        <v>185.86538461538464</v>
      </c>
      <c r="J722" s="99">
        <f>+'Ark1'!AA3602</f>
        <v>20.099061254536505</v>
      </c>
      <c r="K722" s="99">
        <f t="shared" si="22"/>
        <v>4.2242132867132876</v>
      </c>
      <c r="L722" s="64">
        <f t="shared" si="23"/>
        <v>1.04</v>
      </c>
      <c r="M722" s="39"/>
    </row>
    <row r="723" spans="1:13">
      <c r="A723" s="39"/>
      <c r="B723" s="47">
        <f>+'Ark1'!C3603</f>
        <v>2004</v>
      </c>
      <c r="C723" s="47">
        <f>+'Ark1'!M3603</f>
        <v>45</v>
      </c>
      <c r="D723" s="47">
        <f>+'Ark1'!Q3603</f>
        <v>20</v>
      </c>
      <c r="E723" s="64">
        <f>+'Ark1'!R3603</f>
        <v>20</v>
      </c>
      <c r="F723" s="64">
        <f>+'Ark1'!S3603</f>
        <v>20</v>
      </c>
      <c r="G723" s="99">
        <f>+'Ark1'!T3603</f>
        <v>0.2544529262086514</v>
      </c>
      <c r="H723" s="99">
        <f>+'Ark1'!U3603</f>
        <v>0.34726068340271166</v>
      </c>
      <c r="I723" s="99">
        <f>+'Ark1'!Y3603</f>
        <v>182.61499999999995</v>
      </c>
      <c r="J723" s="99">
        <f>+'Ark1'!AA3603</f>
        <v>26.827807867957112</v>
      </c>
      <c r="K723" s="99">
        <f t="shared" si="22"/>
        <v>4.0581111111111099</v>
      </c>
      <c r="L723" s="64">
        <f t="shared" si="23"/>
        <v>1</v>
      </c>
      <c r="M723" s="39"/>
    </row>
    <row r="724" spans="1:13">
      <c r="A724" s="39"/>
      <c r="B724" s="47">
        <f>+'Ark1'!C3604</f>
        <v>2004</v>
      </c>
      <c r="C724" s="47">
        <f>+'Ark1'!M3604</f>
        <v>46</v>
      </c>
      <c r="D724" s="47">
        <f>+'Ark1'!Q3604</f>
        <v>73</v>
      </c>
      <c r="E724" s="64">
        <f>+'Ark1'!R3604</f>
        <v>84</v>
      </c>
      <c r="F724" s="64">
        <f>+'Ark1'!S3604</f>
        <v>84</v>
      </c>
      <c r="G724" s="99">
        <f>+'Ark1'!T3604</f>
        <v>1.0687022900763361</v>
      </c>
      <c r="H724" s="99">
        <f>+'Ark1'!U3604</f>
        <v>1.4416219735204101</v>
      </c>
      <c r="I724" s="99">
        <f>+'Ark1'!Y3604</f>
        <v>180.50238095238089</v>
      </c>
      <c r="J724" s="99">
        <f>+'Ark1'!AA3604</f>
        <v>24.832725989011969</v>
      </c>
      <c r="K724" s="99">
        <f t="shared" si="22"/>
        <v>3.9239648033126282</v>
      </c>
      <c r="L724" s="64">
        <f t="shared" si="23"/>
        <v>1.1506849315068493</v>
      </c>
      <c r="M724" s="39"/>
    </row>
    <row r="725" spans="1:13">
      <c r="A725" s="39"/>
      <c r="B725" s="47">
        <f>+'Ark1'!C3605</f>
        <v>2004</v>
      </c>
      <c r="C725" s="47">
        <f>+'Ark1'!M3605</f>
        <v>47</v>
      </c>
      <c r="D725" s="47">
        <f>+'Ark1'!Q3605</f>
        <v>74</v>
      </c>
      <c r="E725" s="64">
        <f>+'Ark1'!R3605</f>
        <v>79</v>
      </c>
      <c r="F725" s="64">
        <f>+'Ark1'!S3605</f>
        <v>79</v>
      </c>
      <c r="G725" s="99">
        <f>+'Ark1'!T3605</f>
        <v>1.0050890585241732</v>
      </c>
      <c r="H725" s="99">
        <f>+'Ark1'!U3605</f>
        <v>1.2793964777994378</v>
      </c>
      <c r="I725" s="99">
        <f>+'Ark1'!Y3605</f>
        <v>170.3291139240506</v>
      </c>
      <c r="J725" s="99">
        <f>+'Ark1'!AA3605</f>
        <v>29.310697713986823</v>
      </c>
      <c r="K725" s="99">
        <f t="shared" si="22"/>
        <v>3.6240237005117151</v>
      </c>
      <c r="L725" s="64">
        <f t="shared" si="23"/>
        <v>1.0675675675675675</v>
      </c>
      <c r="M725" s="39"/>
    </row>
    <row r="726" spans="1:13">
      <c r="A726" s="39"/>
      <c r="B726" s="47">
        <f>+'Ark1'!C3606</f>
        <v>2004</v>
      </c>
      <c r="C726" s="47">
        <f>+'Ark1'!M3606</f>
        <v>48</v>
      </c>
      <c r="D726" s="47">
        <f>+'Ark1'!Q3606</f>
        <v>60</v>
      </c>
      <c r="E726" s="64">
        <f>+'Ark1'!R3606</f>
        <v>68</v>
      </c>
      <c r="F726" s="64">
        <f>+'Ark1'!S3606</f>
        <v>68</v>
      </c>
      <c r="G726" s="99">
        <f>+'Ark1'!T3606</f>
        <v>0.86513994910941472</v>
      </c>
      <c r="H726" s="99">
        <f>+'Ark1'!U3606</f>
        <v>1.1375656420433875</v>
      </c>
      <c r="I726" s="99">
        <f>+'Ark1'!Y3606</f>
        <v>175.94558823529411</v>
      </c>
      <c r="J726" s="99">
        <f>+'Ark1'!AA3606</f>
        <v>22.173058863401344</v>
      </c>
      <c r="K726" s="99">
        <f t="shared" si="22"/>
        <v>3.6655330882352941</v>
      </c>
      <c r="L726" s="64">
        <f t="shared" si="23"/>
        <v>1.1333333333333333</v>
      </c>
      <c r="M726" s="39"/>
    </row>
    <row r="727" spans="1:13">
      <c r="A727" s="39"/>
      <c r="B727" s="47">
        <f>+'Ark1'!C3607</f>
        <v>2004</v>
      </c>
      <c r="C727" s="47">
        <f>+'Ark1'!M3607</f>
        <v>49</v>
      </c>
      <c r="D727" s="47">
        <f>+'Ark1'!Q3607</f>
        <v>138</v>
      </c>
      <c r="E727" s="64">
        <f>+'Ark1'!R3607</f>
        <v>162</v>
      </c>
      <c r="F727" s="64">
        <f>+'Ark1'!S3607</f>
        <v>162</v>
      </c>
      <c r="G727" s="99">
        <f>+'Ark1'!T3607</f>
        <v>2.0610687022900764</v>
      </c>
      <c r="H727" s="99">
        <f>+'Ark1'!U3607</f>
        <v>2.6116859595079016</v>
      </c>
      <c r="I727" s="99">
        <f>+'Ark1'!Y3607</f>
        <v>169.55740740740748</v>
      </c>
      <c r="J727" s="99">
        <f>+'Ark1'!AA3607</f>
        <v>24.598978212131275</v>
      </c>
      <c r="K727" s="99">
        <f t="shared" si="22"/>
        <v>3.4603552532123976</v>
      </c>
      <c r="L727" s="64">
        <f t="shared" si="23"/>
        <v>1.173913043478261</v>
      </c>
      <c r="M727" s="39"/>
    </row>
    <row r="728" spans="1:13">
      <c r="A728" s="39"/>
      <c r="B728" s="47">
        <f>+'Ark1'!C3608</f>
        <v>2004</v>
      </c>
      <c r="C728" s="47">
        <f>+'Ark1'!M3608</f>
        <v>50</v>
      </c>
      <c r="D728" s="47">
        <f>+'Ark1'!Q3608</f>
        <v>153</v>
      </c>
      <c r="E728" s="64">
        <f>+'Ark1'!R3608</f>
        <v>187</v>
      </c>
      <c r="F728" s="64">
        <f>+'Ark1'!S3608</f>
        <v>187</v>
      </c>
      <c r="G728" s="99">
        <f>+'Ark1'!T3608</f>
        <v>2.3791348600508906</v>
      </c>
      <c r="H728" s="99">
        <f>+'Ark1'!U3608</f>
        <v>2.9682169428946681</v>
      </c>
      <c r="I728" s="99">
        <f>+'Ark1'!Y3608</f>
        <v>166.94171122994649</v>
      </c>
      <c r="J728" s="99">
        <f>+'Ark1'!AA3608</f>
        <v>25.131657034644206</v>
      </c>
      <c r="K728" s="99">
        <f t="shared" si="22"/>
        <v>3.33883422459893</v>
      </c>
      <c r="L728" s="64">
        <f t="shared" si="23"/>
        <v>1.2222222222222223</v>
      </c>
      <c r="M728" s="39"/>
    </row>
    <row r="729" spans="1:13">
      <c r="A729" s="39"/>
      <c r="B729" s="47">
        <f>+'Ark1'!C3609</f>
        <v>2004</v>
      </c>
      <c r="C729" s="47">
        <f>+'Ark1'!M3609</f>
        <v>51</v>
      </c>
      <c r="D729" s="47">
        <f>+'Ark1'!Q3609</f>
        <v>125</v>
      </c>
      <c r="E729" s="64">
        <f>+'Ark1'!R3609</f>
        <v>153</v>
      </c>
      <c r="F729" s="64">
        <f>+'Ark1'!S3609</f>
        <v>153</v>
      </c>
      <c r="G729" s="99">
        <f>+'Ark1'!T3609</f>
        <v>1.9465648854961828</v>
      </c>
      <c r="H729" s="99">
        <f>+'Ark1'!U3609</f>
        <v>2.3516231439552082</v>
      </c>
      <c r="I729" s="99">
        <f>+'Ark1'!Y3609</f>
        <v>161.65424836601306</v>
      </c>
      <c r="J729" s="99">
        <f>+'Ark1'!AA3609</f>
        <v>24.246781302268005</v>
      </c>
      <c r="K729" s="99">
        <f t="shared" si="22"/>
        <v>3.1696911444316287</v>
      </c>
      <c r="L729" s="64">
        <f t="shared" si="23"/>
        <v>1.224</v>
      </c>
      <c r="M729" s="39"/>
    </row>
    <row r="730" spans="1:13">
      <c r="A730" s="39"/>
      <c r="B730" s="47">
        <f>+'Ark1'!C3610</f>
        <v>2004</v>
      </c>
      <c r="C730" s="47">
        <f>+'Ark1'!M3610</f>
        <v>52</v>
      </c>
      <c r="D730" s="47">
        <f>+'Ark1'!Q3610</f>
        <v>229</v>
      </c>
      <c r="E730" s="64">
        <f>+'Ark1'!R3610</f>
        <v>306</v>
      </c>
      <c r="F730" s="64">
        <f>+'Ark1'!S3610</f>
        <v>306</v>
      </c>
      <c r="G730" s="99">
        <f>+'Ark1'!T3610</f>
        <v>3.8931297709923656</v>
      </c>
      <c r="H730" s="99">
        <f>+'Ark1'!U3610</f>
        <v>4.5372556241959217</v>
      </c>
      <c r="I730" s="99">
        <f>+'Ark1'!Y3610</f>
        <v>155.94901960784313</v>
      </c>
      <c r="J730" s="99">
        <f>+'Ark1'!AA3610</f>
        <v>23.012388302362439</v>
      </c>
      <c r="K730" s="99">
        <f t="shared" si="22"/>
        <v>2.9990196078431373</v>
      </c>
      <c r="L730" s="64">
        <f t="shared" si="23"/>
        <v>1.3362445414847162</v>
      </c>
      <c r="M730" s="39"/>
    </row>
    <row r="731" spans="1:13">
      <c r="A731" s="39"/>
      <c r="B731" s="47">
        <f>+'Ark1'!C3611</f>
        <v>2004</v>
      </c>
      <c r="C731" s="47">
        <f>+'Ark1'!M3611</f>
        <v>53</v>
      </c>
      <c r="D731" s="47">
        <f>+'Ark1'!Q3611</f>
        <v>288</v>
      </c>
      <c r="E731" s="64">
        <f>+'Ark1'!R3611</f>
        <v>394</v>
      </c>
      <c r="F731" s="64">
        <f>+'Ark1'!S3611</f>
        <v>394</v>
      </c>
      <c r="G731" s="99">
        <f>+'Ark1'!T3611</f>
        <v>5.0127226463104311</v>
      </c>
      <c r="H731" s="99">
        <f>+'Ark1'!U3611</f>
        <v>5.7510373941082227</v>
      </c>
      <c r="I731" s="99">
        <f>+'Ark1'!Y3611</f>
        <v>153.51852791878181</v>
      </c>
      <c r="J731" s="99">
        <f>+'Ark1'!AA3611</f>
        <v>22.742825875370944</v>
      </c>
      <c r="K731" s="99">
        <f t="shared" si="22"/>
        <v>2.8965759984675814</v>
      </c>
      <c r="L731" s="64">
        <f t="shared" si="23"/>
        <v>1.3680555555555556</v>
      </c>
      <c r="M731" s="39"/>
    </row>
    <row r="732" spans="1:13">
      <c r="A732" s="39"/>
      <c r="B732" s="47">
        <f>+'Ark1'!C3612</f>
        <v>2004</v>
      </c>
      <c r="C732" s="47">
        <f>+'Ark1'!M3612</f>
        <v>54</v>
      </c>
      <c r="D732" s="47">
        <f>+'Ark1'!Q3612</f>
        <v>334</v>
      </c>
      <c r="E732" s="64">
        <f>+'Ark1'!R3612</f>
        <v>494</v>
      </c>
      <c r="F732" s="64">
        <f>+'Ark1'!S3612</f>
        <v>494</v>
      </c>
      <c r="G732" s="99">
        <f>+'Ark1'!T3612</f>
        <v>6.2849872773536877</v>
      </c>
      <c r="H732" s="99">
        <f>+'Ark1'!U3612</f>
        <v>6.7679275003591659</v>
      </c>
      <c r="I732" s="99">
        <f>+'Ark1'!Y3612</f>
        <v>144.0919028340081</v>
      </c>
      <c r="J732" s="99">
        <f>+'Ark1'!AA3612</f>
        <v>25.581795764114315</v>
      </c>
      <c r="K732" s="99">
        <f t="shared" si="22"/>
        <v>2.6683685710001499</v>
      </c>
      <c r="L732" s="64">
        <f t="shared" si="23"/>
        <v>1.4790419161676647</v>
      </c>
      <c r="M732" s="39"/>
    </row>
    <row r="733" spans="1:13">
      <c r="A733" s="39"/>
      <c r="B733" s="47">
        <f>+'Ark1'!C3613</f>
        <v>2004</v>
      </c>
      <c r="C733" s="47">
        <f>+'Ark1'!M3613</f>
        <v>55</v>
      </c>
      <c r="D733" s="47">
        <f>+'Ark1'!Q3613</f>
        <v>543</v>
      </c>
      <c r="E733" s="64">
        <f>+'Ark1'!R3613</f>
        <v>903</v>
      </c>
      <c r="F733" s="64">
        <f>+'Ark1'!S3613</f>
        <v>903</v>
      </c>
      <c r="G733" s="99">
        <f>+'Ark1'!T3613</f>
        <v>11.488549618320617</v>
      </c>
      <c r="H733" s="99">
        <f>+'Ark1'!U3613</f>
        <v>11.69995528387607</v>
      </c>
      <c r="I733" s="99">
        <f>+'Ark1'!Y3613</f>
        <v>136.27220376522689</v>
      </c>
      <c r="J733" s="99">
        <f>+'Ark1'!AA3613</f>
        <v>26.876926592758963</v>
      </c>
      <c r="K733" s="99">
        <f t="shared" si="22"/>
        <v>2.4776764320950342</v>
      </c>
      <c r="L733" s="64">
        <f t="shared" si="23"/>
        <v>1.6629834254143647</v>
      </c>
      <c r="M733" s="39"/>
    </row>
    <row r="734" spans="1:13">
      <c r="A734" s="39"/>
      <c r="B734" s="47">
        <f>+'Ark1'!C3614</f>
        <v>2004</v>
      </c>
      <c r="C734" s="47">
        <f>+'Ark1'!M3614</f>
        <v>56</v>
      </c>
      <c r="D734" s="47">
        <f>+'Ark1'!Q3614</f>
        <v>456</v>
      </c>
      <c r="E734" s="64">
        <f>+'Ark1'!R3614</f>
        <v>771</v>
      </c>
      <c r="F734" s="64">
        <f>+'Ark1'!S3614</f>
        <v>771</v>
      </c>
      <c r="G734" s="99">
        <f>+'Ark1'!T3614</f>
        <v>9.8091603053435072</v>
      </c>
      <c r="H734" s="99">
        <f>+'Ark1'!U3614</f>
        <v>10.134434562568774</v>
      </c>
      <c r="I734" s="99">
        <f>+'Ark1'!Y3614</f>
        <v>138.24708171206231</v>
      </c>
      <c r="J734" s="99">
        <f>+'Ark1'!AA3614</f>
        <v>23.225953799043236</v>
      </c>
      <c r="K734" s="99">
        <f t="shared" si="22"/>
        <v>2.4686978877153982</v>
      </c>
      <c r="L734" s="64">
        <f t="shared" si="23"/>
        <v>1.6907894736842106</v>
      </c>
      <c r="M734" s="39"/>
    </row>
    <row r="735" spans="1:13">
      <c r="A735" s="39"/>
      <c r="B735" s="47">
        <f>+'Ark1'!C3615</f>
        <v>2004</v>
      </c>
      <c r="C735" s="47">
        <f>+'Ark1'!M3615</f>
        <v>57</v>
      </c>
      <c r="D735" s="47">
        <f>+'Ark1'!Q3615</f>
        <v>293</v>
      </c>
      <c r="E735" s="64">
        <f>+'Ark1'!R3615</f>
        <v>553</v>
      </c>
      <c r="F735" s="64">
        <f>+'Ark1'!S3615</f>
        <v>553</v>
      </c>
      <c r="G735" s="99">
        <f>+'Ark1'!T3615</f>
        <v>7.0356234096692116</v>
      </c>
      <c r="H735" s="99">
        <f>+'Ark1'!U3615</f>
        <v>7.041253975889048</v>
      </c>
      <c r="I735" s="99">
        <f>+'Ark1'!Y3615</f>
        <v>133.91699819168184</v>
      </c>
      <c r="J735" s="99">
        <f>+'Ark1'!AA3615</f>
        <v>23.069778584474754</v>
      </c>
      <c r="K735" s="99">
        <f t="shared" si="22"/>
        <v>2.349421020906699</v>
      </c>
      <c r="L735" s="64">
        <f t="shared" si="23"/>
        <v>1.8873720136518772</v>
      </c>
      <c r="M735" s="39"/>
    </row>
    <row r="736" spans="1:13">
      <c r="A736" s="39"/>
      <c r="B736" s="47">
        <f>+'Ark1'!C3616</f>
        <v>2004</v>
      </c>
      <c r="C736" s="47">
        <f>+'Ark1'!M3616</f>
        <v>58</v>
      </c>
      <c r="D736" s="47">
        <f>+'Ark1'!Q3616</f>
        <v>480</v>
      </c>
      <c r="E736" s="64">
        <f>+'Ark1'!R3616</f>
        <v>886</v>
      </c>
      <c r="F736" s="64">
        <f>+'Ark1'!S3616</f>
        <v>886</v>
      </c>
      <c r="G736" s="99">
        <f>+'Ark1'!T3616</f>
        <v>11.272264631043258</v>
      </c>
      <c r="H736" s="99">
        <f>+'Ark1'!U3616</f>
        <v>10.916562641223525</v>
      </c>
      <c r="I736" s="99">
        <f>+'Ark1'!Y3616</f>
        <v>129.5874717832958</v>
      </c>
      <c r="J736" s="99">
        <f>+'Ark1'!AA3616</f>
        <v>23.199568254544197</v>
      </c>
      <c r="K736" s="99">
        <f t="shared" si="22"/>
        <v>2.2342667548844104</v>
      </c>
      <c r="L736" s="64">
        <f t="shared" si="23"/>
        <v>1.8458333333333334</v>
      </c>
      <c r="M736" s="39"/>
    </row>
    <row r="737" spans="1:13">
      <c r="A737" s="39"/>
      <c r="B737" s="47">
        <f>+'Ark1'!C3617</f>
        <v>2004</v>
      </c>
      <c r="C737" s="47">
        <f>+'Ark1'!M3617</f>
        <v>59</v>
      </c>
      <c r="D737" s="47">
        <f>+'Ark1'!Q3617</f>
        <v>427</v>
      </c>
      <c r="E737" s="64">
        <f>+'Ark1'!R3617</f>
        <v>825</v>
      </c>
      <c r="F737" s="64">
        <f>+'Ark1'!S3617</f>
        <v>825</v>
      </c>
      <c r="G737" s="99">
        <f>+'Ark1'!T3617</f>
        <v>10.496183206106872</v>
      </c>
      <c r="H737" s="99">
        <f>+'Ark1'!U3617</f>
        <v>9.7229853712764456</v>
      </c>
      <c r="I737" s="99">
        <f>+'Ark1'!Y3617</f>
        <v>123.95284848484825</v>
      </c>
      <c r="J737" s="99">
        <f>+'Ark1'!AA3617</f>
        <v>22.86379845443442</v>
      </c>
      <c r="K737" s="99">
        <f t="shared" si="22"/>
        <v>2.1008957370313261</v>
      </c>
      <c r="L737" s="64">
        <f t="shared" si="23"/>
        <v>1.9320843091334894</v>
      </c>
      <c r="M737" s="39"/>
    </row>
    <row r="738" spans="1:13">
      <c r="A738" s="39"/>
      <c r="B738" s="47">
        <f>+'Ark1'!C3618</f>
        <v>2004</v>
      </c>
      <c r="C738" s="47">
        <f>+'Ark1'!M3618</f>
        <v>60</v>
      </c>
      <c r="D738" s="47">
        <f>+'Ark1'!Q3618</f>
        <v>420</v>
      </c>
      <c r="E738" s="64">
        <f>+'Ark1'!R3618</f>
        <v>841</v>
      </c>
      <c r="F738" s="64">
        <f>+'Ark1'!S3618</f>
        <v>841</v>
      </c>
      <c r="G738" s="99">
        <f>+'Ark1'!T3618</f>
        <v>10.699745547073791</v>
      </c>
      <c r="H738" s="99">
        <f>+'Ark1'!U3618</f>
        <v>9.5785873755248314</v>
      </c>
      <c r="I738" s="99">
        <f>+'Ark1'!Y3618</f>
        <v>119.78882282996436</v>
      </c>
      <c r="J738" s="99">
        <f>+'Ark1'!AA3618</f>
        <v>21.296247846417831</v>
      </c>
      <c r="K738" s="99">
        <f t="shared" si="22"/>
        <v>1.996480380499406</v>
      </c>
      <c r="L738" s="64">
        <f t="shared" si="23"/>
        <v>2.0023809523809524</v>
      </c>
      <c r="M738" s="39"/>
    </row>
    <row r="739" spans="1:13">
      <c r="A739" s="39"/>
      <c r="B739" s="47">
        <f>+'Ark1'!C3619</f>
        <v>2004</v>
      </c>
      <c r="C739" s="47">
        <f>+'Ark1'!M3619</f>
        <v>61</v>
      </c>
      <c r="D739" s="47">
        <f>+'Ark1'!Q3619</f>
        <v>268</v>
      </c>
      <c r="E739" s="64">
        <f>+'Ark1'!R3619</f>
        <v>431</v>
      </c>
      <c r="F739" s="64">
        <f>+'Ark1'!S3619</f>
        <v>431</v>
      </c>
      <c r="G739" s="99">
        <f>+'Ark1'!T3619</f>
        <v>5.4834605597964385</v>
      </c>
      <c r="H739" s="99">
        <f>+'Ark1'!U3619</f>
        <v>4.6183873880563748</v>
      </c>
      <c r="I739" s="99">
        <f>+'Ark1'!Y3619</f>
        <v>112.70000000000002</v>
      </c>
      <c r="J739" s="99">
        <f>+'Ark1'!AA3619</f>
        <v>19.549525424304566</v>
      </c>
      <c r="K739" s="99">
        <f t="shared" si="22"/>
        <v>1.8475409836065577</v>
      </c>
      <c r="L739" s="64">
        <f t="shared" si="23"/>
        <v>1.6082089552238805</v>
      </c>
      <c r="M739" s="39"/>
    </row>
    <row r="740" spans="1:13">
      <c r="A740" s="39"/>
      <c r="B740" s="47">
        <f>+'Ark1'!C3620</f>
        <v>2004</v>
      </c>
      <c r="C740" s="47">
        <f>+'Ark1'!M3620</f>
        <v>62</v>
      </c>
      <c r="D740" s="47">
        <f>+'Ark1'!Q3620</f>
        <v>219</v>
      </c>
      <c r="E740" s="64">
        <f>+'Ark1'!R3620</f>
        <v>384</v>
      </c>
      <c r="F740" s="64">
        <f>+'Ark1'!S3620</f>
        <v>384</v>
      </c>
      <c r="G740" s="99">
        <f>+'Ark1'!T3620</f>
        <v>4.8854961832061088</v>
      </c>
      <c r="H740" s="99">
        <f>+'Ark1'!U3620</f>
        <v>4.0221026770819845</v>
      </c>
      <c r="I740" s="99">
        <f>+'Ark1'!Y3620</f>
        <v>110.16223958333336</v>
      </c>
      <c r="J740" s="99">
        <f>+'Ark1'!AA3620</f>
        <v>19.154424700555722</v>
      </c>
      <c r="K740" s="99">
        <f t="shared" si="22"/>
        <v>1.7768103158602155</v>
      </c>
      <c r="L740" s="64">
        <f t="shared" si="23"/>
        <v>1.7534246575342465</v>
      </c>
      <c r="M740" s="39"/>
    </row>
    <row r="741" spans="1:13">
      <c r="A741" s="39"/>
      <c r="B741" s="47">
        <f>+'Ark1'!C3621</f>
        <v>2004</v>
      </c>
      <c r="C741" s="47">
        <f>+'Ark1'!M3621</f>
        <v>63</v>
      </c>
      <c r="D741" s="47">
        <f>+'Ark1'!Q3621</f>
        <v>51</v>
      </c>
      <c r="E741" s="64">
        <f>+'Ark1'!R3621</f>
        <v>67</v>
      </c>
      <c r="F741" s="64">
        <f>+'Ark1'!S3621</f>
        <v>67</v>
      </c>
      <c r="G741" s="99">
        <f>+'Ark1'!T3621</f>
        <v>0.85241730279898187</v>
      </c>
      <c r="H741" s="99">
        <f>+'Ark1'!U3621</f>
        <v>0.70707192678383635</v>
      </c>
      <c r="I741" s="99">
        <f>+'Ark1'!Y3621</f>
        <v>110.99402985074629</v>
      </c>
      <c r="J741" s="99">
        <f>+'Ark1'!AA3621</f>
        <v>21.196873048727905</v>
      </c>
      <c r="K741" s="99">
        <f t="shared" si="22"/>
        <v>1.7618099976308934</v>
      </c>
      <c r="L741" s="64">
        <f t="shared" si="23"/>
        <v>1.3137254901960784</v>
      </c>
      <c r="M741" s="39"/>
    </row>
    <row r="742" spans="1:13">
      <c r="A742" s="39"/>
      <c r="B742" s="47">
        <f>+'Ark1'!C3622</f>
        <v>2004</v>
      </c>
      <c r="C742" s="47">
        <f>+'Ark1'!M3622</f>
        <v>64</v>
      </c>
      <c r="D742" s="47">
        <f>+'Ark1'!Q3622</f>
        <v>20</v>
      </c>
      <c r="E742" s="64">
        <f>+'Ark1'!R3622</f>
        <v>30</v>
      </c>
      <c r="F742" s="64">
        <f>+'Ark1'!S3622</f>
        <v>30</v>
      </c>
      <c r="G742" s="99">
        <f>+'Ark1'!T3622</f>
        <v>0.38167938931297729</v>
      </c>
      <c r="H742" s="99">
        <f>+'Ark1'!U3622</f>
        <v>0.35316515139255605</v>
      </c>
      <c r="I742" s="99">
        <f>+'Ark1'!Y3622</f>
        <v>123.81333333333336</v>
      </c>
      <c r="J742" s="99">
        <f>+'Ark1'!AA3622</f>
        <v>25.212295060589312</v>
      </c>
      <c r="K742" s="99">
        <f t="shared" si="22"/>
        <v>1.9345833333333338</v>
      </c>
      <c r="L742" s="64">
        <f t="shared" si="23"/>
        <v>1.5</v>
      </c>
      <c r="M742" s="39"/>
    </row>
    <row r="743" spans="1:13">
      <c r="A743" s="39"/>
      <c r="B743" s="47">
        <f>+'Ark1'!C3623</f>
        <v>2004</v>
      </c>
      <c r="C743" s="47">
        <f>+'Ark1'!M3623</f>
        <v>65</v>
      </c>
      <c r="D743" s="47">
        <f>+'Ark1'!Q3623</f>
        <v>16</v>
      </c>
      <c r="E743" s="64">
        <f>+'Ark1'!R3623</f>
        <v>17</v>
      </c>
      <c r="F743" s="64">
        <f>+'Ark1'!S3623</f>
        <v>17</v>
      </c>
      <c r="G743" s="99">
        <f>+'Ark1'!T3623</f>
        <v>0.21628498727735368</v>
      </c>
      <c r="H743" s="99">
        <f>+'Ark1'!U3623</f>
        <v>0.18327620768476488</v>
      </c>
      <c r="I743" s="99">
        <f>+'Ark1'!Y3623</f>
        <v>113.38823529411764</v>
      </c>
      <c r="J743" s="99">
        <f>+'Ark1'!AA3623</f>
        <v>22.162976078372697</v>
      </c>
      <c r="K743" s="99">
        <f t="shared" si="22"/>
        <v>1.7444343891402714</v>
      </c>
      <c r="L743" s="64">
        <f t="shared" si="23"/>
        <v>1.0625</v>
      </c>
      <c r="M743" s="39"/>
    </row>
    <row r="744" spans="1:13">
      <c r="A744" s="39"/>
      <c r="B744" s="47">
        <f>+'Ark1'!C3624</f>
        <v>2004</v>
      </c>
      <c r="C744" s="47">
        <f>+'Ark1'!M3624</f>
        <v>66</v>
      </c>
      <c r="D744" s="47">
        <f>+'Ark1'!Q3624</f>
        <v>0</v>
      </c>
      <c r="E744" s="64">
        <f>+'Ark1'!R3624</f>
        <v>0</v>
      </c>
      <c r="F744" s="64">
        <f>+'Ark1'!S3624</f>
        <v>0</v>
      </c>
      <c r="G744" s="99">
        <f>+'Ark1'!T3624</f>
        <v>0</v>
      </c>
      <c r="H744" s="99">
        <f>+'Ark1'!U3624</f>
        <v>0</v>
      </c>
      <c r="I744" s="99">
        <f>+'Ark1'!Y3624</f>
        <v>0</v>
      </c>
      <c r="J744" s="99">
        <f>+'Ark1'!AA3624</f>
        <v>0</v>
      </c>
      <c r="K744" s="99">
        <f t="shared" si="22"/>
        <v>0</v>
      </c>
      <c r="L744" s="64" t="e">
        <f t="shared" si="23"/>
        <v>#DIV/0!</v>
      </c>
      <c r="M744" s="39"/>
    </row>
    <row r="745" spans="1:13">
      <c r="A745" s="39"/>
      <c r="B745" s="47">
        <f>+'Ark1'!C3625</f>
        <v>2004</v>
      </c>
      <c r="C745" s="47">
        <f>+'Ark1'!M3625</f>
        <v>67</v>
      </c>
      <c r="D745" s="47">
        <f>+'Ark1'!Q3625</f>
        <v>0</v>
      </c>
      <c r="E745" s="64">
        <f>+'Ark1'!R3625</f>
        <v>0</v>
      </c>
      <c r="F745" s="64">
        <f>+'Ark1'!S3625</f>
        <v>0</v>
      </c>
      <c r="G745" s="99">
        <f>+'Ark1'!T3625</f>
        <v>0</v>
      </c>
      <c r="H745" s="99">
        <f>+'Ark1'!U3625</f>
        <v>0</v>
      </c>
      <c r="I745" s="99">
        <f>+'Ark1'!Y3625</f>
        <v>0</v>
      </c>
      <c r="J745" s="99">
        <f>+'Ark1'!AA3625</f>
        <v>0</v>
      </c>
      <c r="K745" s="99">
        <f t="shared" si="22"/>
        <v>0</v>
      </c>
      <c r="L745" s="64" t="e">
        <f t="shared" si="23"/>
        <v>#DIV/0!</v>
      </c>
      <c r="M745" s="39"/>
    </row>
    <row r="746" spans="1:13">
      <c r="A746" s="39"/>
      <c r="B746" s="47">
        <f>+'Ark1'!C3626</f>
        <v>2004</v>
      </c>
      <c r="C746" s="47">
        <f>+'Ark1'!M3626</f>
        <v>68</v>
      </c>
      <c r="D746" s="47">
        <f>+'Ark1'!Q3626</f>
        <v>0</v>
      </c>
      <c r="E746" s="64">
        <f>+'Ark1'!R3626</f>
        <v>0</v>
      </c>
      <c r="F746" s="64">
        <f>+'Ark1'!S3626</f>
        <v>0</v>
      </c>
      <c r="G746" s="99">
        <f>+'Ark1'!T3626</f>
        <v>0</v>
      </c>
      <c r="H746" s="99">
        <f>+'Ark1'!U3626</f>
        <v>0</v>
      </c>
      <c r="I746" s="99">
        <f>+'Ark1'!Y3626</f>
        <v>0</v>
      </c>
      <c r="J746" s="99">
        <f>+'Ark1'!AA3626</f>
        <v>0</v>
      </c>
      <c r="K746" s="99">
        <f t="shared" si="22"/>
        <v>0</v>
      </c>
      <c r="L746" s="64" t="e">
        <f t="shared" si="23"/>
        <v>#DIV/0!</v>
      </c>
      <c r="M746" s="39"/>
    </row>
    <row r="747" spans="1:13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</row>
    <row r="748" spans="1:13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</row>
  </sheetData>
  <mergeCells count="1">
    <mergeCell ref="L5:M5"/>
  </mergeCells>
  <conditionalFormatting sqref="O36:P37 O106:P106">
    <cfRule type="cellIs" dxfId="50" priority="2" stopIfTrue="1" operator="lessThan">
      <formula>0</formula>
    </cfRule>
  </conditionalFormatting>
  <conditionalFormatting sqref="O83:P83">
    <cfRule type="cellIs" dxfId="49" priority="3" stopIfTrue="1" operator="greaterThan">
      <formula>0</formula>
    </cfRule>
  </conditionalFormatting>
  <conditionalFormatting sqref="O60:P60">
    <cfRule type="cellIs" dxfId="48" priority="4" stopIfTrue="1" operator="greaterThan">
      <formula>0</formula>
    </cfRule>
    <cfRule type="cellIs" dxfId="47" priority="5" stopIfTrue="1" operator="lessThan">
      <formula>0</formula>
    </cfRule>
  </conditionalFormatting>
  <conditionalFormatting sqref="O83:P83">
    <cfRule type="cellIs" dxfId="46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98066-7538-42F4-A1FC-8617B0B32184}">
  <dimension ref="A1"/>
  <sheetViews>
    <sheetView workbookViewId="0">
      <selection activeCell="A6" sqref="A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138"/>
  <sheetViews>
    <sheetView zoomScale="94" zoomScaleNormal="94" workbookViewId="0">
      <pane xSplit="7" ySplit="11" topLeftCell="H12" activePane="bottomRight" state="frozen"/>
      <selection pane="topRight" activeCell="H1" sqref="H1"/>
      <selection pane="bottomLeft" activeCell="A12" sqref="A12"/>
      <selection pane="bottomRight" activeCell="N22" sqref="N22"/>
    </sheetView>
  </sheetViews>
  <sheetFormatPr baseColWidth="10" defaultRowHeight="15"/>
  <cols>
    <col min="1" max="1" width="2.90625" customWidth="1"/>
    <col min="2" max="2" width="6.08984375" customWidth="1"/>
    <col min="3" max="3" width="0.54296875" customWidth="1"/>
    <col min="4" max="4" width="10.54296875" customWidth="1"/>
    <col min="5" max="5" width="7.36328125" customWidth="1"/>
    <col min="6" max="6" width="5" customWidth="1"/>
    <col min="7" max="7" width="7.36328125" customWidth="1"/>
    <col min="8" max="8" width="6.08984375" customWidth="1"/>
    <col min="9" max="9" width="7.90625" customWidth="1"/>
    <col min="10" max="10" width="5.08984375" style="94" customWidth="1"/>
    <col min="11" max="11" width="4.36328125" customWidth="1"/>
    <col min="12" max="12" width="5.81640625" style="94" customWidth="1"/>
    <col min="13" max="13" width="7.81640625" customWidth="1"/>
    <col min="14" max="14" width="5.90625" style="94" customWidth="1"/>
    <col min="15" max="15" width="6.453125" customWidth="1"/>
    <col min="16" max="16" width="7.08984375" style="9" customWidth="1"/>
    <col min="17" max="17" width="5.90625" customWidth="1"/>
    <col min="18" max="18" width="7.6328125" customWidth="1"/>
    <col min="19" max="19" width="7.81640625" style="9" customWidth="1"/>
    <col min="20" max="20" width="6.6328125" style="94" customWidth="1"/>
    <col min="21" max="21" width="8.54296875" customWidth="1"/>
    <col min="22" max="22" width="9.453125" style="9" customWidth="1"/>
    <col min="23" max="23" width="8" style="9" customWidth="1"/>
    <col min="24" max="24" width="7.08984375" style="9" customWidth="1"/>
    <col min="25" max="25" width="7.1796875" style="1" customWidth="1"/>
    <col min="26" max="27" width="8.90625" style="1" customWidth="1"/>
    <col min="28" max="28" width="8.1796875" style="94" customWidth="1"/>
    <col min="29" max="29" width="8.08984375" style="1" customWidth="1"/>
    <col min="30" max="31" width="10.90625" style="1"/>
    <col min="33" max="33" width="14" customWidth="1"/>
    <col min="34" max="34" width="12.54296875" customWidth="1"/>
    <col min="35" max="35" width="10.90625" customWidth="1"/>
  </cols>
  <sheetData>
    <row r="1" spans="1:35">
      <c r="A1" s="39"/>
      <c r="B1" s="39"/>
      <c r="C1" s="39"/>
      <c r="D1" s="39"/>
      <c r="E1" s="39"/>
      <c r="F1" s="39"/>
      <c r="G1" s="39"/>
      <c r="H1" s="39"/>
      <c r="I1" s="39"/>
      <c r="J1" s="98"/>
      <c r="K1" s="39"/>
      <c r="L1" s="98"/>
      <c r="M1" s="39"/>
      <c r="N1" s="98"/>
      <c r="O1" s="39"/>
      <c r="P1" s="63"/>
      <c r="Q1" s="39"/>
      <c r="R1" s="39"/>
      <c r="S1" s="63"/>
      <c r="T1" s="98"/>
      <c r="U1" s="39"/>
      <c r="V1" s="4"/>
      <c r="W1" s="4"/>
      <c r="X1" s="4"/>
      <c r="Y1" s="4"/>
      <c r="Z1" s="4"/>
      <c r="AA1"/>
      <c r="AB1"/>
      <c r="AC1"/>
      <c r="AD1"/>
      <c r="AE1"/>
    </row>
    <row r="2" spans="1:35" s="120" customFormat="1" ht="31.8">
      <c r="A2" s="138"/>
      <c r="B2" s="139" t="s">
        <v>380</v>
      </c>
      <c r="C2" s="138"/>
      <c r="D2" s="138"/>
      <c r="E2" s="138"/>
      <c r="F2" s="138"/>
      <c r="G2" s="138"/>
      <c r="H2" s="138"/>
      <c r="I2" s="139" t="s">
        <v>416</v>
      </c>
      <c r="J2" s="141"/>
      <c r="K2" s="138"/>
      <c r="L2" s="138"/>
      <c r="M2" s="141" t="str">
        <f>+År!B2</f>
        <v>Flådd purke</v>
      </c>
      <c r="N2" s="141"/>
      <c r="O2" s="138"/>
      <c r="P2" s="145"/>
      <c r="Q2" s="139"/>
      <c r="R2" s="138"/>
      <c r="S2" s="145"/>
      <c r="T2" s="138"/>
      <c r="U2" s="144"/>
      <c r="V2" s="4"/>
      <c r="W2" s="4"/>
      <c r="X2" s="4"/>
      <c r="Y2" s="4"/>
      <c r="Z2" s="4"/>
      <c r="AA2" s="4"/>
      <c r="AB2"/>
      <c r="AC2"/>
      <c r="AD2"/>
      <c r="AE2"/>
      <c r="AF2"/>
      <c r="AG2"/>
      <c r="AH2"/>
      <c r="AI2"/>
    </row>
    <row r="3" spans="1:35">
      <c r="A3" s="39"/>
      <c r="B3" s="39"/>
      <c r="C3" s="39"/>
      <c r="D3" s="39"/>
      <c r="E3" s="39"/>
      <c r="F3" s="39"/>
      <c r="G3" s="39"/>
      <c r="H3" s="39"/>
      <c r="I3" s="39"/>
      <c r="J3" s="98"/>
      <c r="K3" s="39"/>
      <c r="L3" s="98"/>
      <c r="M3" s="39"/>
      <c r="N3" s="98"/>
      <c r="O3" s="39"/>
      <c r="P3" s="63"/>
      <c r="Q3" s="39"/>
      <c r="R3" s="39"/>
      <c r="S3" s="63"/>
      <c r="T3" s="98"/>
      <c r="U3" s="39"/>
      <c r="V3" s="4"/>
      <c r="W3" s="4"/>
      <c r="X3" s="4"/>
      <c r="Y3" s="4"/>
      <c r="Z3" s="4"/>
      <c r="AA3"/>
      <c r="AB3"/>
      <c r="AC3"/>
      <c r="AD3"/>
      <c r="AE3"/>
    </row>
    <row r="4" spans="1:35">
      <c r="A4" s="39"/>
      <c r="B4" s="39"/>
      <c r="C4" s="39"/>
      <c r="D4" s="39"/>
      <c r="E4" s="39"/>
      <c r="F4" s="39"/>
      <c r="G4" s="39"/>
      <c r="H4" s="39"/>
      <c r="I4" s="39"/>
      <c r="J4" s="98"/>
      <c r="K4" s="39"/>
      <c r="L4" s="98"/>
      <c r="M4" s="39"/>
      <c r="N4" s="98"/>
      <c r="O4" s="39"/>
      <c r="P4" s="63"/>
      <c r="Q4" s="39"/>
      <c r="R4" s="39"/>
      <c r="S4" s="63"/>
      <c r="T4" s="98"/>
      <c r="U4" s="39"/>
      <c r="V4" s="4"/>
      <c r="W4" s="4"/>
      <c r="X4" s="4"/>
      <c r="Y4" s="4"/>
      <c r="Z4" s="4"/>
      <c r="AA4"/>
      <c r="AB4"/>
      <c r="AC4"/>
      <c r="AD4"/>
      <c r="AE4"/>
    </row>
    <row r="5" spans="1:35" s="131" customFormat="1" ht="19.8">
      <c r="A5" s="152"/>
      <c r="B5" s="152"/>
      <c r="C5" s="152"/>
      <c r="D5" s="152"/>
      <c r="E5" s="136" t="s">
        <v>8</v>
      </c>
      <c r="F5" s="136"/>
      <c r="G5" s="130">
        <f>+År!Q2</f>
        <v>17</v>
      </c>
      <c r="H5" s="136"/>
      <c r="I5" s="152"/>
      <c r="J5" s="161" t="s">
        <v>372</v>
      </c>
      <c r="K5" s="136"/>
      <c r="L5" s="153"/>
      <c r="M5" s="152"/>
      <c r="N5" s="161"/>
      <c r="O5" s="291">
        <f>SUM(G12:G29)</f>
        <v>6499</v>
      </c>
      <c r="P5" s="290"/>
      <c r="Q5" s="136"/>
      <c r="R5" s="39"/>
      <c r="S5" s="154"/>
      <c r="T5" s="152"/>
      <c r="U5" s="153"/>
      <c r="V5" s="4"/>
      <c r="W5" s="4"/>
      <c r="X5" s="4"/>
      <c r="Y5" s="4"/>
      <c r="Z5" s="4"/>
      <c r="AA5"/>
      <c r="AB5"/>
      <c r="AC5"/>
      <c r="AD5"/>
      <c r="AE5"/>
      <c r="AF5"/>
      <c r="AG5"/>
      <c r="AH5"/>
    </row>
    <row r="6" spans="1:35" ht="15.6">
      <c r="A6" s="45"/>
      <c r="B6" s="45"/>
      <c r="C6" s="39"/>
      <c r="D6" s="39"/>
      <c r="E6" s="39"/>
      <c r="F6" s="39"/>
      <c r="G6" s="39"/>
      <c r="H6" s="39"/>
      <c r="I6" s="39"/>
      <c r="J6" s="98"/>
      <c r="K6" s="39"/>
      <c r="L6" s="98"/>
      <c r="M6" s="39"/>
      <c r="N6" s="98"/>
      <c r="O6" s="45"/>
      <c r="P6" s="63"/>
      <c r="Q6" s="39"/>
      <c r="R6" s="39"/>
      <c r="S6" s="63"/>
      <c r="T6" s="98"/>
      <c r="U6" s="39"/>
      <c r="V6" s="4"/>
      <c r="W6" s="4"/>
      <c r="X6" s="4"/>
      <c r="Y6" s="4"/>
      <c r="Z6" s="4"/>
      <c r="AA6"/>
      <c r="AB6"/>
      <c r="AC6"/>
      <c r="AD6"/>
      <c r="AE6"/>
      <c r="AI6" s="5"/>
    </row>
    <row r="7" spans="1:35" ht="15.6">
      <c r="A7" s="45"/>
      <c r="B7" s="45"/>
      <c r="C7" s="39"/>
      <c r="D7" s="39"/>
      <c r="E7" s="39"/>
      <c r="F7" s="39"/>
      <c r="G7" s="39"/>
      <c r="H7" s="39"/>
      <c r="I7" s="39"/>
      <c r="J7" s="98"/>
      <c r="K7" s="39"/>
      <c r="L7" s="98"/>
      <c r="M7" s="39"/>
      <c r="N7" s="98"/>
      <c r="O7" s="45"/>
      <c r="P7" s="63"/>
      <c r="Q7" s="39"/>
      <c r="R7" s="39"/>
      <c r="S7" s="63"/>
      <c r="T7" s="98"/>
      <c r="U7" s="39"/>
      <c r="V7" s="4"/>
      <c r="W7" s="4"/>
      <c r="X7" s="4"/>
      <c r="Y7" s="4"/>
      <c r="Z7" s="4"/>
      <c r="AA7"/>
      <c r="AB7"/>
      <c r="AC7"/>
      <c r="AD7"/>
      <c r="AE7"/>
      <c r="AI7" s="5"/>
    </row>
    <row r="8" spans="1:35" ht="15.6">
      <c r="A8" s="45"/>
      <c r="B8" s="45"/>
      <c r="C8" s="39"/>
      <c r="D8" s="39"/>
      <c r="E8" s="39"/>
      <c r="F8" s="39"/>
      <c r="G8" s="39"/>
      <c r="H8" s="39"/>
      <c r="I8" s="39"/>
      <c r="J8" s="98"/>
      <c r="K8" s="39"/>
      <c r="L8" s="98"/>
      <c r="M8" s="39"/>
      <c r="N8" s="98"/>
      <c r="O8" s="45"/>
      <c r="P8" s="63"/>
      <c r="Q8" s="39"/>
      <c r="R8" s="39"/>
      <c r="S8" s="81" t="s">
        <v>460</v>
      </c>
      <c r="T8" s="142" t="s">
        <v>3</v>
      </c>
      <c r="U8" s="39"/>
      <c r="V8" s="4"/>
      <c r="W8" s="4"/>
      <c r="X8" s="4"/>
      <c r="Y8" s="4"/>
      <c r="Z8" s="4"/>
      <c r="AA8"/>
      <c r="AB8"/>
      <c r="AC8"/>
      <c r="AD8"/>
      <c r="AE8"/>
      <c r="AI8" s="5"/>
    </row>
    <row r="9" spans="1:35" ht="15.6">
      <c r="A9" s="39"/>
      <c r="B9" s="39"/>
      <c r="C9" s="39"/>
      <c r="D9" s="39"/>
      <c r="E9" s="34" t="s">
        <v>3</v>
      </c>
      <c r="F9" s="39"/>
      <c r="G9" s="39"/>
      <c r="H9" s="39"/>
      <c r="I9" s="71" t="s">
        <v>3</v>
      </c>
      <c r="J9" s="98"/>
      <c r="K9" s="39"/>
      <c r="L9" s="98"/>
      <c r="M9" s="39"/>
      <c r="N9" s="98"/>
      <c r="O9" s="45"/>
      <c r="P9" s="71" t="s">
        <v>18</v>
      </c>
      <c r="Q9" s="39"/>
      <c r="R9" s="77" t="s">
        <v>395</v>
      </c>
      <c r="S9" s="71" t="s">
        <v>461</v>
      </c>
      <c r="T9" s="93" t="s">
        <v>11</v>
      </c>
      <c r="U9" s="39"/>
      <c r="V9" s="4"/>
      <c r="W9" s="4"/>
      <c r="X9" s="4"/>
      <c r="Y9" s="4"/>
      <c r="Z9" s="4"/>
      <c r="AA9"/>
      <c r="AB9"/>
      <c r="AC9"/>
      <c r="AD9"/>
      <c r="AE9"/>
    </row>
    <row r="10" spans="1:35" ht="15.6">
      <c r="A10" s="39"/>
      <c r="B10" s="39"/>
      <c r="C10" s="39"/>
      <c r="D10" s="39"/>
      <c r="E10" s="34" t="s">
        <v>440</v>
      </c>
      <c r="F10" s="34"/>
      <c r="G10" s="71" t="s">
        <v>3</v>
      </c>
      <c r="H10" s="34"/>
      <c r="I10" s="71" t="s">
        <v>401</v>
      </c>
      <c r="J10" s="93" t="s">
        <v>3</v>
      </c>
      <c r="K10" s="39"/>
      <c r="L10" s="93" t="s">
        <v>1</v>
      </c>
      <c r="M10" s="77" t="s">
        <v>18</v>
      </c>
      <c r="N10" s="98"/>
      <c r="O10" s="77" t="s">
        <v>395</v>
      </c>
      <c r="P10" s="71" t="s">
        <v>399</v>
      </c>
      <c r="Q10" s="39"/>
      <c r="R10" s="77" t="s">
        <v>399</v>
      </c>
      <c r="S10" s="71" t="s">
        <v>465</v>
      </c>
      <c r="T10" s="93" t="s">
        <v>447</v>
      </c>
      <c r="U10" s="39"/>
      <c r="V10" s="4"/>
      <c r="W10" s="52"/>
      <c r="X10" s="4"/>
      <c r="Z10" s="5"/>
      <c r="AA10"/>
      <c r="AB10"/>
      <c r="AC10"/>
      <c r="AD10"/>
      <c r="AE10"/>
    </row>
    <row r="11" spans="1:35" ht="15.6">
      <c r="A11" s="39"/>
      <c r="B11" s="45" t="s">
        <v>63</v>
      </c>
      <c r="C11" s="45" t="s">
        <v>381</v>
      </c>
      <c r="D11" s="42"/>
      <c r="E11" s="34" t="s">
        <v>419</v>
      </c>
      <c r="F11" s="113" t="s">
        <v>446</v>
      </c>
      <c r="G11" s="71" t="s">
        <v>11</v>
      </c>
      <c r="H11" s="113" t="s">
        <v>446</v>
      </c>
      <c r="I11" s="71" t="s">
        <v>394</v>
      </c>
      <c r="J11" s="93" t="s">
        <v>363</v>
      </c>
      <c r="K11" s="113" t="s">
        <v>446</v>
      </c>
      <c r="L11" s="93" t="s">
        <v>363</v>
      </c>
      <c r="M11" s="77" t="s">
        <v>394</v>
      </c>
      <c r="N11" s="124" t="s">
        <v>446</v>
      </c>
      <c r="O11" s="77" t="s">
        <v>397</v>
      </c>
      <c r="P11" s="71" t="s">
        <v>396</v>
      </c>
      <c r="Q11" s="113" t="s">
        <v>446</v>
      </c>
      <c r="R11" s="77" t="s">
        <v>396</v>
      </c>
      <c r="S11" s="71" t="s">
        <v>394</v>
      </c>
      <c r="T11" s="93" t="s">
        <v>454</v>
      </c>
      <c r="U11" s="39"/>
      <c r="V11" s="4"/>
      <c r="W11" s="52"/>
      <c r="X11" s="4"/>
      <c r="Z11" s="5"/>
      <c r="AA11"/>
      <c r="AB11"/>
      <c r="AC11"/>
      <c r="AD11"/>
      <c r="AE11"/>
    </row>
    <row r="12" spans="1:35" ht="15.6">
      <c r="A12" s="39"/>
      <c r="B12" s="203">
        <f>+'Ark1'!C3907</f>
        <v>2024</v>
      </c>
      <c r="C12" s="47">
        <f>+'Ark1'!N3907</f>
        <v>60</v>
      </c>
      <c r="D12" s="48" t="s">
        <v>423</v>
      </c>
      <c r="E12" s="47">
        <f>+'Ark1'!Q3907</f>
        <v>9</v>
      </c>
      <c r="F12" s="59">
        <f t="shared" ref="F12:F29" si="0">+E12-E31</f>
        <v>-1</v>
      </c>
      <c r="G12" s="190">
        <f>+'Ark1'!R3907</f>
        <v>10</v>
      </c>
      <c r="H12" s="59">
        <f t="shared" ref="H12:H29" si="1">+G12-G31</f>
        <v>-2</v>
      </c>
      <c r="I12" s="64">
        <f>+'Ark1'!S3907</f>
        <v>10</v>
      </c>
      <c r="J12" s="99">
        <f>+'Ark1'!T3907</f>
        <v>0.15386982612709652</v>
      </c>
      <c r="K12" s="96">
        <f t="shared" ref="K12:K29" si="2">+J12-J31</f>
        <v>-4.9347786065960214E-2</v>
      </c>
      <c r="L12" s="99">
        <f>+'Ark1'!U3907</f>
        <v>6.7956677980863314E-2</v>
      </c>
      <c r="M12" s="191">
        <f>+'Ark1'!W3907</f>
        <v>61.6</v>
      </c>
      <c r="N12" s="96">
        <f t="shared" ref="N12:N29" si="3">+M12-M31</f>
        <v>-1.2333333333333485</v>
      </c>
      <c r="O12" s="49">
        <f>+'Ark1'!AB3907</f>
        <v>1.7435595774161023</v>
      </c>
      <c r="P12" s="190">
        <f>+'Ark1'!Y3907</f>
        <v>60.83</v>
      </c>
      <c r="Q12" s="96">
        <f t="shared" ref="Q12:Q29" si="4">+P12-P31</f>
        <v>-1.5783333333333331</v>
      </c>
      <c r="R12" s="49">
        <f>+'Ark1'!AA3907</f>
        <v>6.3319902084573645</v>
      </c>
      <c r="S12" s="64">
        <f>+'Ark1'!AC3907</f>
        <v>41.865175365147799</v>
      </c>
      <c r="T12" s="99">
        <f>+G12/E12</f>
        <v>1.1111111111111112</v>
      </c>
      <c r="U12" s="39"/>
      <c r="V12" s="4"/>
      <c r="W12" s="52"/>
      <c r="X12" s="4"/>
      <c r="Z12" s="5"/>
      <c r="AA12"/>
      <c r="AB12"/>
      <c r="AC12"/>
      <c r="AD12"/>
      <c r="AE12"/>
    </row>
    <row r="13" spans="1:35" ht="15.6">
      <c r="A13" s="39"/>
      <c r="B13" s="203">
        <f>+'Ark1'!C3908</f>
        <v>2024</v>
      </c>
      <c r="C13" s="47">
        <f>+'Ark1'!N3908</f>
        <v>70</v>
      </c>
      <c r="D13" s="48" t="s">
        <v>424</v>
      </c>
      <c r="E13" s="47">
        <f>+'Ark1'!Q3908</f>
        <v>17</v>
      </c>
      <c r="F13" s="59">
        <f t="shared" si="0"/>
        <v>-5</v>
      </c>
      <c r="G13" s="190">
        <f>+'Ark1'!R3908</f>
        <v>51</v>
      </c>
      <c r="H13" s="59">
        <f t="shared" si="1"/>
        <v>13</v>
      </c>
      <c r="I13" s="64">
        <f>+'Ark1'!S3908</f>
        <v>51</v>
      </c>
      <c r="J13" s="99">
        <f>+'Ark1'!T3908</f>
        <v>0.78473611324819204</v>
      </c>
      <c r="K13" s="96">
        <f t="shared" si="2"/>
        <v>0.14121367463684587</v>
      </c>
      <c r="L13" s="99">
        <f>+'Ark1'!U3908</f>
        <v>0.43466355858613009</v>
      </c>
      <c r="M13" s="191">
        <f>+'Ark1'!W3908</f>
        <v>63.529411764705877</v>
      </c>
      <c r="N13" s="96">
        <f t="shared" si="3"/>
        <v>-0.26006191950466473</v>
      </c>
      <c r="O13" s="49">
        <f>+'Ark1'!AB3908</f>
        <v>2.2259868151086821</v>
      </c>
      <c r="P13" s="190">
        <f>+'Ark1'!Y3908</f>
        <v>76.290196078431393</v>
      </c>
      <c r="Q13" s="96">
        <f t="shared" si="4"/>
        <v>0.35861713106299931</v>
      </c>
      <c r="R13" s="49">
        <f>+'Ark1'!AA3908</f>
        <v>2.7477802022691873</v>
      </c>
      <c r="S13" s="64">
        <f>+'Ark1'!AC3908</f>
        <v>2.6814883915049954</v>
      </c>
      <c r="T13" s="99">
        <f t="shared" ref="T13:T31" si="5">+G13/E13</f>
        <v>3</v>
      </c>
      <c r="U13" s="39"/>
      <c r="V13" s="4"/>
      <c r="W13" s="52"/>
      <c r="X13" s="4"/>
      <c r="Z13" s="5"/>
      <c r="AA13"/>
      <c r="AB13"/>
      <c r="AC13"/>
      <c r="AD13"/>
      <c r="AE13"/>
    </row>
    <row r="14" spans="1:35" ht="15.6">
      <c r="A14" s="39"/>
      <c r="B14" s="203">
        <f>+'Ark1'!C3909</f>
        <v>2024</v>
      </c>
      <c r="C14" s="47">
        <f>+'Ark1'!N3909</f>
        <v>80</v>
      </c>
      <c r="D14" s="48" t="s">
        <v>425</v>
      </c>
      <c r="E14" s="47">
        <f>+'Ark1'!Q3909</f>
        <v>48</v>
      </c>
      <c r="F14" s="59">
        <f t="shared" si="0"/>
        <v>6</v>
      </c>
      <c r="G14" s="190">
        <f>+'Ark1'!R3909</f>
        <v>163</v>
      </c>
      <c r="H14" s="59">
        <f t="shared" si="1"/>
        <v>49</v>
      </c>
      <c r="I14" s="64">
        <f>+'Ark1'!S3909</f>
        <v>162</v>
      </c>
      <c r="J14" s="99">
        <f>+'Ark1'!T3909</f>
        <v>2.5080781658716722</v>
      </c>
      <c r="K14" s="96">
        <f t="shared" si="2"/>
        <v>0.57751085003763269</v>
      </c>
      <c r="L14" s="99">
        <f>+'Ark1'!U3909</f>
        <v>1.5575518659822363</v>
      </c>
      <c r="M14" s="191">
        <f>+'Ark1'!W3909</f>
        <v>63.308641975308646</v>
      </c>
      <c r="N14" s="96">
        <f t="shared" si="3"/>
        <v>-9.9420954878368661E-3</v>
      </c>
      <c r="O14" s="49">
        <f>+'Ark1'!AB3909</f>
        <v>2.0735963588589001</v>
      </c>
      <c r="P14" s="190">
        <f>+'Ark1'!Y3909</f>
        <v>85.534355828220853</v>
      </c>
      <c r="Q14" s="96">
        <f t="shared" si="4"/>
        <v>0.32119793348398673</v>
      </c>
      <c r="R14" s="49">
        <f>+'Ark1'!AA3909</f>
        <v>2.5763888842679781</v>
      </c>
      <c r="S14" s="64">
        <f>+'Ark1'!AC3909</f>
        <v>-3.9074017911197472</v>
      </c>
      <c r="T14" s="99">
        <f t="shared" si="5"/>
        <v>3.3958333333333335</v>
      </c>
      <c r="U14" s="39"/>
      <c r="V14" s="4"/>
      <c r="W14" s="52"/>
      <c r="X14" s="4"/>
      <c r="Z14" s="5"/>
      <c r="AA14"/>
      <c r="AB14"/>
      <c r="AC14"/>
      <c r="AD14"/>
      <c r="AE14"/>
    </row>
    <row r="15" spans="1:35" ht="15.6">
      <c r="A15" s="39"/>
      <c r="B15" s="203">
        <f>+'Ark1'!C3910</f>
        <v>2024</v>
      </c>
      <c r="C15" s="47">
        <f>+'Ark1'!N3910</f>
        <v>90</v>
      </c>
      <c r="D15" s="48" t="s">
        <v>405</v>
      </c>
      <c r="E15" s="47">
        <f>+'Ark1'!Q3910</f>
        <v>97</v>
      </c>
      <c r="F15" s="59">
        <f t="shared" si="0"/>
        <v>16</v>
      </c>
      <c r="G15" s="190">
        <f>+'Ark1'!R3910</f>
        <v>348</v>
      </c>
      <c r="H15" s="59">
        <f t="shared" si="1"/>
        <v>31</v>
      </c>
      <c r="I15" s="64">
        <f>+'Ark1'!S3910</f>
        <v>345</v>
      </c>
      <c r="J15" s="99">
        <f>+'Ark1'!T3910</f>
        <v>5.3546699492229566</v>
      </c>
      <c r="K15" s="96">
        <f t="shared" si="2"/>
        <v>-1.3661972876958473E-2</v>
      </c>
      <c r="L15" s="99">
        <f>+'Ark1'!U3910</f>
        <v>3.6903950502782226</v>
      </c>
      <c r="M15" s="191">
        <f>+'Ark1'!W3910</f>
        <v>62.866666666666646</v>
      </c>
      <c r="N15" s="96">
        <f t="shared" si="3"/>
        <v>-2.5738396624475968E-2</v>
      </c>
      <c r="O15" s="49">
        <f>+'Ark1'!AB3910</f>
        <v>2.282806984716117</v>
      </c>
      <c r="P15" s="190">
        <f>+'Ark1'!Y3910</f>
        <v>94.924712643678163</v>
      </c>
      <c r="Q15" s="96">
        <f t="shared" si="4"/>
        <v>-0.52260596830916484</v>
      </c>
      <c r="R15" s="49">
        <f>+'Ark1'!AA3910</f>
        <v>2.8260396279948741</v>
      </c>
      <c r="S15" s="64">
        <f>+'Ark1'!AC3910</f>
        <v>-7.7006500917503073</v>
      </c>
      <c r="T15" s="99">
        <f t="shared" si="5"/>
        <v>3.5876288659793816</v>
      </c>
      <c r="U15" s="39"/>
      <c r="V15" s="4"/>
      <c r="W15" s="52"/>
      <c r="X15" s="4"/>
      <c r="Z15" s="5"/>
      <c r="AA15"/>
      <c r="AB15" s="2"/>
      <c r="AC15" s="2"/>
      <c r="AD15" s="2"/>
      <c r="AE15"/>
    </row>
    <row r="16" spans="1:35" ht="15.6">
      <c r="A16" s="39"/>
      <c r="B16" s="203">
        <f>+'Ark1'!C3911</f>
        <v>2024</v>
      </c>
      <c r="C16" s="47">
        <f>+'Ark1'!N3911</f>
        <v>100</v>
      </c>
      <c r="D16" s="48" t="s">
        <v>426</v>
      </c>
      <c r="E16" s="47">
        <f>+'Ark1'!Q3911</f>
        <v>101</v>
      </c>
      <c r="F16" s="59">
        <f t="shared" si="0"/>
        <v>5</v>
      </c>
      <c r="G16" s="190">
        <f>+'Ark1'!R3911</f>
        <v>579</v>
      </c>
      <c r="H16" s="59">
        <f t="shared" si="1"/>
        <v>25</v>
      </c>
      <c r="I16" s="64">
        <f>+'Ark1'!S3911</f>
        <v>577</v>
      </c>
      <c r="J16" s="99">
        <f>+'Ark1'!T3911</f>
        <v>8.9090629327588875</v>
      </c>
      <c r="K16" s="96">
        <f t="shared" si="2"/>
        <v>-0.4728168301538993</v>
      </c>
      <c r="L16" s="99">
        <f>+'Ark1'!U3911</f>
        <v>6.7888084523226944</v>
      </c>
      <c r="M16" s="191">
        <f>+'Ark1'!W3911</f>
        <v>62.190641247833639</v>
      </c>
      <c r="N16" s="96">
        <f t="shared" si="3"/>
        <v>0.19064124783363923</v>
      </c>
      <c r="O16" s="49">
        <f>+'Ark1'!AB3911</f>
        <v>2.5544433923276757</v>
      </c>
      <c r="P16" s="190">
        <f>+'Ark1'!Y3911</f>
        <v>104.95440414507777</v>
      </c>
      <c r="Q16" s="96">
        <f t="shared" si="4"/>
        <v>0.37570378406695681</v>
      </c>
      <c r="R16" s="49">
        <f>+'Ark1'!AA3911</f>
        <v>2.8324680205538058</v>
      </c>
      <c r="S16" s="64">
        <f>+'Ark1'!AC3911</f>
        <v>-8.2111861452141657</v>
      </c>
      <c r="T16" s="99">
        <f t="shared" si="5"/>
        <v>5.7326732673267324</v>
      </c>
      <c r="U16" s="39"/>
      <c r="V16" s="4"/>
      <c r="W16" s="52"/>
      <c r="X16" s="4"/>
      <c r="Y16" s="11"/>
      <c r="Z16" s="5"/>
      <c r="AA16"/>
      <c r="AB16" s="2"/>
      <c r="AC16" s="2"/>
      <c r="AD16" s="4"/>
      <c r="AE16" s="4"/>
      <c r="AF16" s="4"/>
    </row>
    <row r="17" spans="1:32" ht="15.6">
      <c r="A17" s="39"/>
      <c r="B17" s="203">
        <f>+'Ark1'!C3912</f>
        <v>2024</v>
      </c>
      <c r="C17" s="47">
        <f>+'Ark1'!N3912</f>
        <v>110</v>
      </c>
      <c r="D17" s="48" t="s">
        <v>427</v>
      </c>
      <c r="E17" s="47">
        <f>+'Ark1'!Q3912</f>
        <v>135</v>
      </c>
      <c r="F17" s="59">
        <f t="shared" si="0"/>
        <v>0</v>
      </c>
      <c r="G17" s="190">
        <f>+'Ark1'!R3912</f>
        <v>828</v>
      </c>
      <c r="H17" s="59">
        <f t="shared" si="1"/>
        <v>99</v>
      </c>
      <c r="I17" s="64">
        <f>+'Ark1'!S3912</f>
        <v>827</v>
      </c>
      <c r="J17" s="99">
        <f>+'Ark1'!T3912</f>
        <v>12.740421603323592</v>
      </c>
      <c r="K17" s="96">
        <f t="shared" si="2"/>
        <v>0.39495166259539616</v>
      </c>
      <c r="L17" s="99">
        <f>+'Ark1'!U3912</f>
        <v>10.646430777415237</v>
      </c>
      <c r="M17" s="191">
        <f>+'Ark1'!W3912</f>
        <v>61.472793228536858</v>
      </c>
      <c r="N17" s="96">
        <f t="shared" si="3"/>
        <v>-0.37293679901136301</v>
      </c>
      <c r="O17" s="49">
        <f>+'Ark1'!AB3912</f>
        <v>2.8412529057683007</v>
      </c>
      <c r="P17" s="190">
        <f>+'Ark1'!Y3912</f>
        <v>115.09577294685984</v>
      </c>
      <c r="Q17" s="96">
        <f t="shared" si="4"/>
        <v>0.49124619788861423</v>
      </c>
      <c r="R17" s="49">
        <f>+'Ark1'!AA3912</f>
        <v>2.9366919655953714</v>
      </c>
      <c r="S17" s="64">
        <f>+'Ark1'!AC3912</f>
        <v>-5.5977065305974687</v>
      </c>
      <c r="T17" s="99">
        <f t="shared" si="5"/>
        <v>6.1333333333333337</v>
      </c>
      <c r="U17" s="39"/>
      <c r="V17" s="4"/>
      <c r="W17" s="52"/>
      <c r="X17" s="4"/>
      <c r="Z17" s="5"/>
      <c r="AA17"/>
      <c r="AB17"/>
      <c r="AC17"/>
      <c r="AD17"/>
      <c r="AE17"/>
    </row>
    <row r="18" spans="1:32" ht="15.6">
      <c r="A18" s="39"/>
      <c r="B18" s="203">
        <f>+'Ark1'!C3913</f>
        <v>2024</v>
      </c>
      <c r="C18" s="47">
        <f>+'Ark1'!N3913</f>
        <v>120</v>
      </c>
      <c r="D18" s="48" t="s">
        <v>428</v>
      </c>
      <c r="E18" s="47">
        <f>+'Ark1'!Q3913</f>
        <v>152</v>
      </c>
      <c r="F18" s="59">
        <f t="shared" si="0"/>
        <v>-13</v>
      </c>
      <c r="G18" s="190">
        <f>+'Ark1'!R3913</f>
        <v>866</v>
      </c>
      <c r="H18" s="59">
        <f t="shared" si="1"/>
        <v>86</v>
      </c>
      <c r="I18" s="64">
        <f>+'Ark1'!S3913</f>
        <v>864</v>
      </c>
      <c r="J18" s="99">
        <f>+'Ark1'!T3913</f>
        <v>13.325126942606561</v>
      </c>
      <c r="K18" s="96">
        <f t="shared" si="2"/>
        <v>0.11598215005787615</v>
      </c>
      <c r="L18" s="99">
        <f>+'Ark1'!U3913</f>
        <v>12.064930075449437</v>
      </c>
      <c r="M18" s="191">
        <f>+'Ark1'!W3913</f>
        <v>61.016203703703702</v>
      </c>
      <c r="N18" s="96">
        <f t="shared" si="3"/>
        <v>-7.097578347579514E-2</v>
      </c>
      <c r="O18" s="49">
        <f>+'Ark1'!AB3913</f>
        <v>2.8943137796032574</v>
      </c>
      <c r="P18" s="190">
        <f>+'Ark1'!Y3913</f>
        <v>124.7075057736719</v>
      </c>
      <c r="Q18" s="96">
        <f t="shared" si="4"/>
        <v>-0.46851986735370588</v>
      </c>
      <c r="R18" s="49">
        <f>+'Ark1'!AA3913</f>
        <v>2.8674815936029914</v>
      </c>
      <c r="S18" s="64">
        <f>+'Ark1'!AC3913</f>
        <v>-6.7043420358601447</v>
      </c>
      <c r="T18" s="99">
        <f t="shared" si="5"/>
        <v>5.6973684210526319</v>
      </c>
      <c r="U18" s="39"/>
      <c r="V18" s="4"/>
      <c r="W18" s="52"/>
      <c r="X18" s="4"/>
      <c r="Z18" s="5"/>
      <c r="AA18"/>
      <c r="AB18"/>
      <c r="AC18"/>
      <c r="AD18"/>
      <c r="AE18"/>
    </row>
    <row r="19" spans="1:32" ht="15.6">
      <c r="A19" s="39"/>
      <c r="B19" s="203">
        <f>+'Ark1'!C3914</f>
        <v>2024</v>
      </c>
      <c r="C19" s="47">
        <f>+'Ark1'!N3914</f>
        <v>130</v>
      </c>
      <c r="D19" s="48" t="s">
        <v>429</v>
      </c>
      <c r="E19" s="47">
        <f>+'Ark1'!Q3914</f>
        <v>170</v>
      </c>
      <c r="F19" s="59">
        <f t="shared" si="0"/>
        <v>2</v>
      </c>
      <c r="G19" s="190">
        <f>+'Ark1'!R3914</f>
        <v>813</v>
      </c>
      <c r="H19" s="59">
        <f t="shared" si="1"/>
        <v>56</v>
      </c>
      <c r="I19" s="64">
        <f>+'Ark1'!S3914</f>
        <v>813</v>
      </c>
      <c r="J19" s="99">
        <f>+'Ark1'!T3914</f>
        <v>12.509616864132949</v>
      </c>
      <c r="K19" s="96">
        <f t="shared" si="2"/>
        <v>-0.3100275050457153</v>
      </c>
      <c r="L19" s="99">
        <f>+'Ark1'!U3914</f>
        <v>12.252422583513381</v>
      </c>
      <c r="M19" s="191">
        <f>+'Ark1'!W3914</f>
        <v>60.635916359163602</v>
      </c>
      <c r="N19" s="96">
        <f t="shared" si="3"/>
        <v>0.18809601570258394</v>
      </c>
      <c r="O19" s="49">
        <f>+'Ark1'!AB3914</f>
        <v>3.1101609538825321</v>
      </c>
      <c r="P19" s="190">
        <f>+'Ark1'!Y3914</f>
        <v>134.90159901599023</v>
      </c>
      <c r="Q19" s="96">
        <f t="shared" si="4"/>
        <v>-0.25229794570051922</v>
      </c>
      <c r="R19" s="49">
        <f>+'Ark1'!AA3914</f>
        <v>2.8464751127224246</v>
      </c>
      <c r="S19" s="64">
        <f>+'Ark1'!AC3914</f>
        <v>-3.333479306478941</v>
      </c>
      <c r="T19" s="99">
        <f t="shared" si="5"/>
        <v>4.7823529411764705</v>
      </c>
      <c r="U19" s="39"/>
      <c r="V19" s="4"/>
      <c r="W19" s="52"/>
      <c r="X19" s="4"/>
      <c r="Z19" s="5"/>
      <c r="AA19"/>
      <c r="AB19" s="2"/>
      <c r="AC19" s="2"/>
      <c r="AD19" s="2"/>
      <c r="AE19"/>
    </row>
    <row r="20" spans="1:32" ht="15.6">
      <c r="A20" s="39"/>
      <c r="B20" s="203">
        <f>+'Ark1'!C3915</f>
        <v>2024</v>
      </c>
      <c r="C20" s="47">
        <f>+'Ark1'!N3915</f>
        <v>140</v>
      </c>
      <c r="D20" s="48" t="s">
        <v>430</v>
      </c>
      <c r="E20" s="47">
        <f>+'Ark1'!Q3915</f>
        <v>168</v>
      </c>
      <c r="F20" s="59">
        <f t="shared" si="0"/>
        <v>-15</v>
      </c>
      <c r="G20" s="190">
        <f>+'Ark1'!R3915</f>
        <v>767</v>
      </c>
      <c r="H20" s="59">
        <f t="shared" si="1"/>
        <v>79</v>
      </c>
      <c r="I20" s="64">
        <f>+'Ark1'!S3915</f>
        <v>767</v>
      </c>
      <c r="J20" s="99">
        <f>+'Ark1'!T3915</f>
        <v>11.8018156639483</v>
      </c>
      <c r="K20" s="96">
        <f t="shared" si="2"/>
        <v>0.15067256487971648</v>
      </c>
      <c r="L20" s="99">
        <f>+'Ark1'!U3915</f>
        <v>12.415862695112915</v>
      </c>
      <c r="M20" s="191">
        <f>+'Ark1'!W3915</f>
        <v>59.807040417209905</v>
      </c>
      <c r="N20" s="96">
        <f t="shared" si="3"/>
        <v>-0.19441730873759866</v>
      </c>
      <c r="O20" s="49">
        <f>+'Ark1'!AB3915</f>
        <v>3.3017402826484767</v>
      </c>
      <c r="P20" s="190">
        <f>+'Ark1'!Y3915</f>
        <v>144.89960886571055</v>
      </c>
      <c r="Q20" s="96">
        <f t="shared" si="4"/>
        <v>0.27068444710593553</v>
      </c>
      <c r="R20" s="49">
        <f>+'Ark1'!AA3915</f>
        <v>2.917681984922575</v>
      </c>
      <c r="S20" s="64">
        <f>+'Ark1'!AC3915</f>
        <v>-6.3955631360585583</v>
      </c>
      <c r="T20" s="99">
        <f t="shared" si="5"/>
        <v>4.5654761904761907</v>
      </c>
      <c r="U20" s="39"/>
      <c r="V20" s="4"/>
      <c r="W20" s="52"/>
      <c r="X20" s="4"/>
      <c r="Z20" s="5"/>
      <c r="AA20"/>
      <c r="AB20" s="2"/>
      <c r="AC20" s="2"/>
      <c r="AD20" s="2"/>
      <c r="AE20"/>
    </row>
    <row r="21" spans="1:32" ht="15.6">
      <c r="A21" s="39"/>
      <c r="B21" s="203">
        <f>+'Ark1'!C3916</f>
        <v>2024</v>
      </c>
      <c r="C21" s="47">
        <f>+'Ark1'!N3916</f>
        <v>150</v>
      </c>
      <c r="D21" s="48" t="s">
        <v>431</v>
      </c>
      <c r="E21" s="47">
        <f>+'Ark1'!Q3916</f>
        <v>166</v>
      </c>
      <c r="F21" s="59">
        <f t="shared" si="0"/>
        <v>-10</v>
      </c>
      <c r="G21" s="190">
        <f>+'Ark1'!R3916</f>
        <v>643</v>
      </c>
      <c r="H21" s="59">
        <f t="shared" si="1"/>
        <v>55</v>
      </c>
      <c r="I21" s="64">
        <f>+'Ark1'!S3916</f>
        <v>642</v>
      </c>
      <c r="J21" s="99">
        <f>+'Ark1'!T3916</f>
        <v>9.8938298199723018</v>
      </c>
      <c r="K21" s="96">
        <f t="shared" si="2"/>
        <v>-6.3833177487476078E-2</v>
      </c>
      <c r="L21" s="99">
        <f>+'Ark1'!U3916</f>
        <v>11.11994906656482</v>
      </c>
      <c r="M21" s="191">
        <f>+'Ark1'!W3916</f>
        <v>59.104361370716518</v>
      </c>
      <c r="N21" s="96">
        <f t="shared" si="3"/>
        <v>-0.16310029878946608</v>
      </c>
      <c r="O21" s="49">
        <f>+'Ark1'!AB3916</f>
        <v>3.2506907457092074</v>
      </c>
      <c r="P21" s="190">
        <f>+'Ark1'!Y3916</f>
        <v>154.80233281493011</v>
      </c>
      <c r="Q21" s="96">
        <f t="shared" si="4"/>
        <v>0.26695866527032308</v>
      </c>
      <c r="R21" s="49">
        <f>+'Ark1'!AA3916</f>
        <v>2.9280939978117817</v>
      </c>
      <c r="S21" s="64">
        <f>+'Ark1'!AC3916</f>
        <v>-6.9780390758732009</v>
      </c>
      <c r="T21" s="99">
        <f t="shared" si="5"/>
        <v>3.8734939759036147</v>
      </c>
      <c r="U21" s="39"/>
      <c r="V21" s="4"/>
      <c r="W21" s="52"/>
      <c r="X21" s="4"/>
      <c r="Z21" s="5"/>
      <c r="AA21"/>
      <c r="AB21" s="2"/>
      <c r="AC21" s="2"/>
      <c r="AD21" s="2"/>
      <c r="AE21"/>
    </row>
    <row r="22" spans="1:32" ht="15.6">
      <c r="A22" s="39"/>
      <c r="B22" s="203">
        <f>+'Ark1'!C3917</f>
        <v>2024</v>
      </c>
      <c r="C22" s="47">
        <f>+'Ark1'!N3917</f>
        <v>160</v>
      </c>
      <c r="D22" s="48" t="s">
        <v>432</v>
      </c>
      <c r="E22" s="47">
        <f>+'Ark1'!Q3917</f>
        <v>160</v>
      </c>
      <c r="F22" s="59">
        <f t="shared" si="0"/>
        <v>-5</v>
      </c>
      <c r="G22" s="190">
        <f>+'Ark1'!R3917</f>
        <v>486</v>
      </c>
      <c r="H22" s="59">
        <f t="shared" si="1"/>
        <v>8</v>
      </c>
      <c r="I22" s="64">
        <f>+'Ark1'!S3917</f>
        <v>485</v>
      </c>
      <c r="J22" s="99">
        <f>+'Ark1'!T3917</f>
        <v>7.47807354977689</v>
      </c>
      <c r="K22" s="96">
        <f t="shared" si="2"/>
        <v>-0.61676133591320248</v>
      </c>
      <c r="L22" s="99">
        <f>+'Ark1'!U3917</f>
        <v>8.9264777561136146</v>
      </c>
      <c r="M22" s="191">
        <f>+'Ark1'!W3917</f>
        <v>58.418556701030951</v>
      </c>
      <c r="N22" s="96">
        <f t="shared" si="3"/>
        <v>0.59010481818579308</v>
      </c>
      <c r="O22" s="49">
        <f>+'Ark1'!AB3917</f>
        <v>3.5301449956175448</v>
      </c>
      <c r="P22" s="190">
        <f>+'Ark1'!Y3917</f>
        <v>164.41049382716045</v>
      </c>
      <c r="Q22" s="96">
        <f t="shared" si="4"/>
        <v>-0.28113797200265367</v>
      </c>
      <c r="R22" s="49">
        <f>+'Ark1'!AA3917</f>
        <v>2.8047060492957394</v>
      </c>
      <c r="S22" s="64">
        <f>+'Ark1'!AC3917</f>
        <v>-2.5415557591454871</v>
      </c>
      <c r="T22" s="99">
        <f t="shared" si="5"/>
        <v>3.0375000000000001</v>
      </c>
      <c r="U22" s="39"/>
      <c r="V22" s="4"/>
      <c r="W22" s="52"/>
      <c r="X22" s="4"/>
      <c r="Z22" s="5"/>
      <c r="AA22"/>
      <c r="AB22" s="2"/>
      <c r="AC22" s="2"/>
      <c r="AD22" s="2"/>
      <c r="AE22"/>
    </row>
    <row r="23" spans="1:32" ht="15.6">
      <c r="A23" s="39"/>
      <c r="B23" s="203">
        <f>+'Ark1'!C3918</f>
        <v>2024</v>
      </c>
      <c r="C23" s="47">
        <f>+'Ark1'!N3918</f>
        <v>170</v>
      </c>
      <c r="D23" s="48" t="s">
        <v>433</v>
      </c>
      <c r="E23" s="47">
        <f>+'Ark1'!Q3918</f>
        <v>131</v>
      </c>
      <c r="F23" s="59">
        <f t="shared" si="0"/>
        <v>-9</v>
      </c>
      <c r="G23" s="190">
        <f>+'Ark1'!R3918</f>
        <v>345</v>
      </c>
      <c r="H23" s="59">
        <f t="shared" si="1"/>
        <v>19</v>
      </c>
      <c r="I23" s="64">
        <f>+'Ark1'!S3918</f>
        <v>345</v>
      </c>
      <c r="J23" s="99">
        <f>+'Ark1'!T3918</f>
        <v>5.3085090013848282</v>
      </c>
      <c r="K23" s="96">
        <f t="shared" si="2"/>
        <v>-0.21223612985988005</v>
      </c>
      <c r="L23" s="99">
        <f>+'Ark1'!U3918</f>
        <v>6.7239909863281193</v>
      </c>
      <c r="M23" s="191">
        <f>+'Ark1'!W3918</f>
        <v>57.4</v>
      </c>
      <c r="N23" s="96">
        <f t="shared" si="3"/>
        <v>0.29846153846155232</v>
      </c>
      <c r="O23" s="49">
        <f>+'Ark1'!AB3918</f>
        <v>3.3797350037617324</v>
      </c>
      <c r="P23" s="190">
        <f>+'Ark1'!Y3918</f>
        <v>174.45913043478265</v>
      </c>
      <c r="Q23" s="96">
        <f t="shared" si="4"/>
        <v>0.10943718324884344</v>
      </c>
      <c r="R23" s="49">
        <f>+'Ark1'!AA3918</f>
        <v>2.8649575655739139</v>
      </c>
      <c r="S23" s="64">
        <f>+'Ark1'!AC3918</f>
        <v>-6.9108068135828518</v>
      </c>
      <c r="T23" s="99">
        <f t="shared" si="5"/>
        <v>2.6335877862595418</v>
      </c>
      <c r="U23" s="39"/>
      <c r="V23" s="4"/>
      <c r="W23" s="52"/>
      <c r="X23" s="4"/>
      <c r="Z23" s="5"/>
      <c r="AA23"/>
      <c r="AB23" s="2"/>
      <c r="AC23" s="2"/>
      <c r="AD23" s="2"/>
      <c r="AE23"/>
    </row>
    <row r="24" spans="1:32" ht="15.6">
      <c r="A24" s="39"/>
      <c r="B24" s="203">
        <f>+'Ark1'!C3919</f>
        <v>2024</v>
      </c>
      <c r="C24" s="47">
        <f>+'Ark1'!N3919</f>
        <v>180</v>
      </c>
      <c r="D24" s="48" t="s">
        <v>434</v>
      </c>
      <c r="E24" s="47">
        <f>+'Ark1'!Q3919</f>
        <v>113</v>
      </c>
      <c r="F24" s="59">
        <f t="shared" si="0"/>
        <v>-2</v>
      </c>
      <c r="G24" s="190">
        <f>+'Ark1'!R3919</f>
        <v>248</v>
      </c>
      <c r="H24" s="59">
        <f t="shared" si="1"/>
        <v>13</v>
      </c>
      <c r="I24" s="64">
        <f>+'Ark1'!S3919</f>
        <v>247</v>
      </c>
      <c r="J24" s="99">
        <f>+'Ark1'!T3919</f>
        <v>3.8159716879519929</v>
      </c>
      <c r="K24" s="96">
        <f t="shared" si="2"/>
        <v>-0.16370655082870167</v>
      </c>
      <c r="L24" s="99">
        <f>+'Ark1'!U3919</f>
        <v>5.0940808426404605</v>
      </c>
      <c r="M24" s="191">
        <f>+'Ark1'!W3919</f>
        <v>56.344129554655879</v>
      </c>
      <c r="N24" s="96">
        <f t="shared" si="3"/>
        <v>0.16115083125159657</v>
      </c>
      <c r="O24" s="49">
        <f>+'Ark1'!AB3919</f>
        <v>3.8618601105658743</v>
      </c>
      <c r="P24" s="190">
        <f>+'Ark1'!Y3919</f>
        <v>183.86532258064503</v>
      </c>
      <c r="Q24" s="96">
        <f t="shared" si="4"/>
        <v>-0.81467741935492199</v>
      </c>
      <c r="R24" s="49">
        <f>+'Ark1'!AA3919</f>
        <v>2.9613547891008114</v>
      </c>
      <c r="S24" s="64">
        <f>+'Ark1'!AC3919</f>
        <v>-4.4862295179762803</v>
      </c>
      <c r="T24" s="99">
        <f t="shared" si="5"/>
        <v>2.1946902654867255</v>
      </c>
      <c r="U24" s="39"/>
      <c r="V24" s="4"/>
      <c r="W24" s="52"/>
      <c r="X24" s="4"/>
      <c r="Y24" s="11"/>
      <c r="Z24" s="5"/>
      <c r="AA24"/>
      <c r="AB24" s="2"/>
      <c r="AC24" s="2"/>
      <c r="AD24" s="4"/>
      <c r="AE24" s="4"/>
      <c r="AF24" s="4"/>
    </row>
    <row r="25" spans="1:32" ht="15.6">
      <c r="A25" s="39"/>
      <c r="B25" s="203">
        <f>+'Ark1'!C3920</f>
        <v>2024</v>
      </c>
      <c r="C25" s="47">
        <f>+'Ark1'!N3920</f>
        <v>190</v>
      </c>
      <c r="D25" s="48" t="s">
        <v>435</v>
      </c>
      <c r="E25" s="47">
        <f>+'Ark1'!Q3920</f>
        <v>94</v>
      </c>
      <c r="F25" s="59">
        <f t="shared" si="0"/>
        <v>9</v>
      </c>
      <c r="G25" s="190">
        <f>+'Ark1'!R3920</f>
        <v>138</v>
      </c>
      <c r="H25" s="59">
        <f t="shared" si="1"/>
        <v>3</v>
      </c>
      <c r="I25" s="64">
        <f>+'Ark1'!S3920</f>
        <v>138</v>
      </c>
      <c r="J25" s="99">
        <f>+'Ark1'!T3920</f>
        <v>2.1234036005539312</v>
      </c>
      <c r="K25" s="96">
        <f t="shared" si="2"/>
        <v>-0.16279453661795751</v>
      </c>
      <c r="L25" s="99">
        <f>+'Ark1'!U3920</f>
        <v>3.003756664820751</v>
      </c>
      <c r="M25" s="191">
        <f>+'Ark1'!W3920</f>
        <v>54.949275362318843</v>
      </c>
      <c r="N25" s="96">
        <f t="shared" si="3"/>
        <v>0.28260869565219338</v>
      </c>
      <c r="O25" s="49">
        <f>+'Ark1'!AB3920</f>
        <v>4.0366481714916924</v>
      </c>
      <c r="P25" s="190">
        <f>+'Ark1'!Y3920</f>
        <v>194.83695652173913</v>
      </c>
      <c r="Q25" s="96">
        <f t="shared" si="4"/>
        <v>0.37028985507240009</v>
      </c>
      <c r="R25" s="49">
        <f>+'Ark1'!AA3920</f>
        <v>2.837458448571339</v>
      </c>
      <c r="S25" s="64">
        <f>+'Ark1'!AC3920</f>
        <v>-13.326436674168011</v>
      </c>
      <c r="T25" s="99">
        <f t="shared" si="5"/>
        <v>1.4680851063829787</v>
      </c>
      <c r="U25" s="39"/>
      <c r="V25" s="4"/>
      <c r="W25" s="52"/>
      <c r="X25" s="4"/>
      <c r="Y25" s="11"/>
      <c r="Z25" s="5"/>
      <c r="AA25"/>
      <c r="AB25" s="1"/>
      <c r="AD25" s="9"/>
      <c r="AE25" s="9"/>
      <c r="AF25" s="9"/>
    </row>
    <row r="26" spans="1:32" ht="15.6">
      <c r="A26" s="39"/>
      <c r="B26" s="203">
        <f>+'Ark1'!C3921</f>
        <v>2024</v>
      </c>
      <c r="C26" s="47">
        <f>+'Ark1'!N3921</f>
        <v>200</v>
      </c>
      <c r="D26" s="48" t="s">
        <v>436</v>
      </c>
      <c r="E26" s="47">
        <f>+'Ark1'!Q3921</f>
        <v>66</v>
      </c>
      <c r="F26" s="59">
        <f t="shared" si="0"/>
        <v>24</v>
      </c>
      <c r="G26" s="190">
        <f>+'Ark1'!R3921</f>
        <v>93</v>
      </c>
      <c r="H26" s="59">
        <f t="shared" si="1"/>
        <v>30</v>
      </c>
      <c r="I26" s="64">
        <f>+'Ark1'!S3921</f>
        <v>93</v>
      </c>
      <c r="J26" s="99">
        <f>+'Ark1'!T3921</f>
        <v>1.4309893829819973</v>
      </c>
      <c r="K26" s="96">
        <f t="shared" si="2"/>
        <v>0.36409691896844909</v>
      </c>
      <c r="L26" s="99">
        <f>+'Ark1'!U3921</f>
        <v>2.1220514448697951</v>
      </c>
      <c r="M26" s="191">
        <f>+'Ark1'!W3921</f>
        <v>53.741935483870975</v>
      </c>
      <c r="N26" s="96">
        <f t="shared" si="3"/>
        <v>0.24987199180745989</v>
      </c>
      <c r="O26" s="49">
        <f>+'Ark1'!AB3921</f>
        <v>4.632524627667431</v>
      </c>
      <c r="P26" s="190">
        <f>+'Ark1'!Y3921</f>
        <v>204.24838709677411</v>
      </c>
      <c r="Q26" s="96">
        <f t="shared" si="4"/>
        <v>0.74521249359955277</v>
      </c>
      <c r="R26" s="49">
        <f>+'Ark1'!AA3921</f>
        <v>2.9778253197792535</v>
      </c>
      <c r="S26" s="64">
        <f>+'Ark1'!AC3921</f>
        <v>-12.458967739985001</v>
      </c>
      <c r="T26" s="99">
        <f t="shared" si="5"/>
        <v>1.4090909090909092</v>
      </c>
      <c r="U26" s="39"/>
      <c r="V26" s="4"/>
      <c r="W26" s="52"/>
      <c r="X26" s="4"/>
      <c r="Y26" s="11"/>
      <c r="Z26" s="5"/>
      <c r="AA26"/>
      <c r="AB26" s="1"/>
      <c r="AD26" s="9"/>
      <c r="AE26" s="9"/>
      <c r="AF26" s="9"/>
    </row>
    <row r="27" spans="1:32" ht="15.6">
      <c r="A27" s="39"/>
      <c r="B27" s="203">
        <f>+'Ark1'!C3922</f>
        <v>2024</v>
      </c>
      <c r="C27" s="47">
        <f>+'Ark1'!N3922</f>
        <v>210</v>
      </c>
      <c r="D27" s="48" t="s">
        <v>437</v>
      </c>
      <c r="E27" s="47">
        <f>+'Ark1'!Q3922</f>
        <v>35</v>
      </c>
      <c r="F27" s="59">
        <f t="shared" si="0"/>
        <v>8</v>
      </c>
      <c r="G27" s="190">
        <f>+'Ark1'!R3922</f>
        <v>47</v>
      </c>
      <c r="H27" s="59">
        <f t="shared" si="1"/>
        <v>10</v>
      </c>
      <c r="I27" s="64">
        <f>+'Ark1'!S3922</f>
        <v>47</v>
      </c>
      <c r="J27" s="99">
        <f>+'Ark1'!T3922</f>
        <v>0.72318818279735342</v>
      </c>
      <c r="K27" s="96">
        <f t="shared" si="2"/>
        <v>9.6600545202095156E-2</v>
      </c>
      <c r="L27" s="99">
        <f>+'Ark1'!U3922</f>
        <v>1.1246310727692796</v>
      </c>
      <c r="M27" s="191">
        <f>+'Ark1'!W3922</f>
        <v>52.936170212765937</v>
      </c>
      <c r="N27" s="96">
        <f t="shared" si="3"/>
        <v>1.0750591016548228</v>
      </c>
      <c r="O27" s="49">
        <f>+'Ark1'!AB3922</f>
        <v>4.4502175673285604</v>
      </c>
      <c r="P27" s="190">
        <f>+'Ark1'!Y3922</f>
        <v>214.18936170212768</v>
      </c>
      <c r="Q27" s="96">
        <f t="shared" si="4"/>
        <v>5.632604945370872</v>
      </c>
      <c r="R27" s="49">
        <f>+'Ark1'!AA3922</f>
        <v>2.6112061322163354</v>
      </c>
      <c r="S27" s="64">
        <f>+'Ark1'!AC3922</f>
        <v>-16.356349608404788</v>
      </c>
      <c r="T27" s="99">
        <f t="shared" si="5"/>
        <v>1.3428571428571427</v>
      </c>
      <c r="U27" s="39"/>
      <c r="V27" s="4"/>
      <c r="W27" s="52"/>
      <c r="X27" s="4"/>
      <c r="Y27" s="11"/>
      <c r="Z27" s="5"/>
      <c r="AA27"/>
      <c r="AB27" s="1"/>
      <c r="AD27" s="9"/>
      <c r="AE27" s="9"/>
      <c r="AF27" s="9"/>
    </row>
    <row r="28" spans="1:32" ht="15.6">
      <c r="A28" s="39"/>
      <c r="B28" s="203">
        <f>+'Ark1'!C3923</f>
        <v>2024</v>
      </c>
      <c r="C28" s="47">
        <f>+'Ark1'!N3923</f>
        <v>220</v>
      </c>
      <c r="D28" s="48" t="s">
        <v>438</v>
      </c>
      <c r="E28" s="47">
        <f>+'Ark1'!Q3923</f>
        <v>21</v>
      </c>
      <c r="F28" s="59">
        <f t="shared" si="0"/>
        <v>-1</v>
      </c>
      <c r="G28" s="190">
        <f>+'Ark1'!R3923</f>
        <v>27</v>
      </c>
      <c r="H28" s="59">
        <f t="shared" si="1"/>
        <v>3</v>
      </c>
      <c r="I28" s="64">
        <f>+'Ark1'!S3923</f>
        <v>27</v>
      </c>
      <c r="J28" s="99">
        <f>+'Ark1'!T3923</f>
        <v>0.41544853054316039</v>
      </c>
      <c r="K28" s="96">
        <f t="shared" si="2"/>
        <v>9.0133061570469297E-3</v>
      </c>
      <c r="L28" s="99">
        <f>+'Ark1'!U3923</f>
        <v>0.67687443073853826</v>
      </c>
      <c r="M28" s="191">
        <f>+'Ark1'!W3923</f>
        <v>50.666666666666657</v>
      </c>
      <c r="N28" s="96">
        <f t="shared" si="3"/>
        <v>0.25</v>
      </c>
      <c r="O28" s="49">
        <f>+'Ark1'!AB3923</f>
        <v>4.2600643361512924</v>
      </c>
      <c r="P28" s="190">
        <f>+'Ark1'!Y3923</f>
        <v>224.40370370370368</v>
      </c>
      <c r="Q28" s="96">
        <f t="shared" si="4"/>
        <v>0.21203703703696419</v>
      </c>
      <c r="R28" s="49">
        <f>+'Ark1'!AA3923</f>
        <v>2.9488832137782222</v>
      </c>
      <c r="S28" s="64">
        <f>+'Ark1'!AC3923</f>
        <v>0.83533403282031649</v>
      </c>
      <c r="T28" s="99">
        <f t="shared" si="5"/>
        <v>1.2857142857142858</v>
      </c>
      <c r="U28" s="39"/>
      <c r="V28" s="4"/>
      <c r="W28" s="52"/>
      <c r="X28" s="4"/>
      <c r="Y28" s="5"/>
      <c r="Z28" s="5"/>
      <c r="AA28"/>
      <c r="AB28" s="1"/>
      <c r="AD28" s="9"/>
      <c r="AE28" s="9"/>
      <c r="AF28" s="9"/>
    </row>
    <row r="29" spans="1:32" ht="15.6">
      <c r="A29" s="39"/>
      <c r="B29" s="203">
        <f>+'Ark1'!C3924</f>
        <v>2024</v>
      </c>
      <c r="C29" s="47">
        <f>+'Ark1'!N3924</f>
        <v>230</v>
      </c>
      <c r="D29" s="48" t="s">
        <v>439</v>
      </c>
      <c r="E29" s="47">
        <f>+'Ark1'!Q3924</f>
        <v>23</v>
      </c>
      <c r="F29" s="59">
        <f t="shared" si="0"/>
        <v>7</v>
      </c>
      <c r="G29" s="190">
        <f>+'Ark1'!R3924</f>
        <v>47</v>
      </c>
      <c r="H29" s="59">
        <f t="shared" si="1"/>
        <v>17</v>
      </c>
      <c r="I29" s="64">
        <f>+'Ark1'!S3924</f>
        <v>47</v>
      </c>
      <c r="J29" s="99">
        <f>+'Ark1'!T3924</f>
        <v>0.72318818279735342</v>
      </c>
      <c r="K29" s="96">
        <f t="shared" si="2"/>
        <v>0.21514415231471162</v>
      </c>
      <c r="L29" s="99">
        <f>+'Ark1'!U3924</f>
        <v>1.2891659985135104</v>
      </c>
      <c r="M29" s="191">
        <f>+'Ark1'!W3924</f>
        <v>47.191489361702118</v>
      </c>
      <c r="N29" s="96">
        <f t="shared" si="3"/>
        <v>-2.4085106382978836</v>
      </c>
      <c r="O29" s="49">
        <f>+'Ark1'!AB3924</f>
        <v>5.5106793722284255</v>
      </c>
      <c r="P29" s="190">
        <f>+'Ark1'!Y3924</f>
        <v>245.52553191489355</v>
      </c>
      <c r="Q29" s="96">
        <f t="shared" si="4"/>
        <v>0.46553191489354617</v>
      </c>
      <c r="R29" s="49">
        <f>+'Ark1'!AA3924</f>
        <v>14.89820020666704</v>
      </c>
      <c r="S29" s="64">
        <f>+'Ark1'!AC3924</f>
        <v>-47.662363129631103</v>
      </c>
      <c r="T29" s="99">
        <f t="shared" si="5"/>
        <v>2.0434782608695654</v>
      </c>
      <c r="U29" s="39"/>
      <c r="V29" s="4"/>
      <c r="W29" s="52"/>
      <c r="X29" s="4"/>
      <c r="Y29" s="5"/>
      <c r="Z29" s="5"/>
      <c r="AA29"/>
      <c r="AB29" s="1"/>
      <c r="AD29" s="9"/>
      <c r="AE29" s="9"/>
      <c r="AF29" s="9"/>
    </row>
    <row r="30" spans="1:32" ht="15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4"/>
      <c r="W30" s="52"/>
      <c r="X30" s="4"/>
      <c r="Y30" s="5"/>
      <c r="Z30" s="5"/>
      <c r="AA30"/>
      <c r="AB30" s="1"/>
      <c r="AD30" s="9"/>
      <c r="AE30" s="9"/>
      <c r="AF30" s="9"/>
    </row>
    <row r="31" spans="1:32" ht="15.6">
      <c r="A31" s="39"/>
      <c r="B31">
        <f>+'Ark1'!C3925</f>
        <v>2023</v>
      </c>
      <c r="C31">
        <f>+'Ark1'!N3925</f>
        <v>60</v>
      </c>
      <c r="D31" s="3" t="s">
        <v>423</v>
      </c>
      <c r="E31">
        <f>+'Ark1'!Q3925</f>
        <v>10</v>
      </c>
      <c r="G31" s="9">
        <f>+'Ark1'!R3925</f>
        <v>12</v>
      </c>
      <c r="I31" s="9">
        <f>+'Ark1'!S3925</f>
        <v>12</v>
      </c>
      <c r="J31" s="94">
        <f>+'Ark1'!T3925</f>
        <v>0.20321761219305673</v>
      </c>
      <c r="L31" s="94">
        <f>+'Ark1'!U3925</f>
        <v>9.2014654030921308E-2</v>
      </c>
      <c r="M31" s="1">
        <f>+'Ark1'!W3925</f>
        <v>62.83333333333335</v>
      </c>
      <c r="O31" s="1">
        <f>+'Ark1'!AB3925</f>
        <v>2.3392781412695278</v>
      </c>
      <c r="P31" s="9">
        <f>+'Ark1'!Y3925</f>
        <v>62.408333333333331</v>
      </c>
      <c r="R31" s="1">
        <f>+'Ark1'!AA3925</f>
        <v>4.5191183382995916</v>
      </c>
      <c r="S31" s="9">
        <f>+'Ark1'!AC3925</f>
        <v>48.49265605577488</v>
      </c>
      <c r="T31" s="94">
        <f t="shared" si="5"/>
        <v>1.2</v>
      </c>
      <c r="U31" s="39"/>
      <c r="V31" s="4"/>
      <c r="W31" s="52"/>
      <c r="X31" s="4"/>
      <c r="Y31" s="5"/>
      <c r="Z31" s="5"/>
      <c r="AA31"/>
      <c r="AB31" s="1"/>
      <c r="AD31" s="9"/>
      <c r="AE31" s="9"/>
      <c r="AF31" s="9"/>
    </row>
    <row r="32" spans="1:32" ht="15.6">
      <c r="A32" s="39"/>
      <c r="B32">
        <f>+'Ark1'!C3926</f>
        <v>2023</v>
      </c>
      <c r="C32">
        <f>+'Ark1'!N3926</f>
        <v>70</v>
      </c>
      <c r="D32" s="3" t="s">
        <v>424</v>
      </c>
      <c r="E32">
        <f>+'Ark1'!Q3926</f>
        <v>22</v>
      </c>
      <c r="G32" s="9">
        <f>+'Ark1'!R3926</f>
        <v>38</v>
      </c>
      <c r="I32" s="9">
        <f>+'Ark1'!S3926</f>
        <v>38</v>
      </c>
      <c r="J32" s="94">
        <f>+'Ark1'!T3926</f>
        <v>0.64352243861134617</v>
      </c>
      <c r="L32" s="94">
        <f>+'Ark1'!U3926</f>
        <v>0.35451873780320514</v>
      </c>
      <c r="M32" s="1">
        <f>+'Ark1'!W3926</f>
        <v>63.789473684210542</v>
      </c>
      <c r="O32" s="1">
        <f>+'Ark1'!AB3926</f>
        <v>1.9487903770077184</v>
      </c>
      <c r="P32" s="9">
        <f>+'Ark1'!Y3926</f>
        <v>75.931578947368394</v>
      </c>
      <c r="R32" s="1">
        <f>+'Ark1'!AA3926</f>
        <v>2.7749922013322843</v>
      </c>
      <c r="S32" s="9">
        <f>+'Ark1'!AC3926</f>
        <v>-8.5388916835226851</v>
      </c>
      <c r="T32" s="94">
        <f t="shared" ref="T32:T49" si="6">+G32/E32</f>
        <v>1.7272727272727273</v>
      </c>
      <c r="U32" s="39"/>
      <c r="V32" s="4"/>
      <c r="W32" s="52"/>
      <c r="X32" s="4"/>
      <c r="Y32" s="5"/>
      <c r="Z32" s="5"/>
      <c r="AA32"/>
      <c r="AB32" s="1"/>
      <c r="AD32" s="9"/>
      <c r="AE32" s="9"/>
      <c r="AF32" s="9"/>
    </row>
    <row r="33" spans="1:32" ht="15.6">
      <c r="A33" s="39"/>
      <c r="B33">
        <f>+'Ark1'!C3927</f>
        <v>2023</v>
      </c>
      <c r="C33">
        <f>+'Ark1'!N3927</f>
        <v>80</v>
      </c>
      <c r="D33" s="3" t="s">
        <v>425</v>
      </c>
      <c r="E33">
        <f>+'Ark1'!Q3927</f>
        <v>42</v>
      </c>
      <c r="G33" s="9">
        <f>+'Ark1'!R3927</f>
        <v>114</v>
      </c>
      <c r="I33" s="9">
        <f>+'Ark1'!S3927</f>
        <v>113</v>
      </c>
      <c r="J33" s="94">
        <f>+'Ark1'!T3927</f>
        <v>1.9305673158340395</v>
      </c>
      <c r="L33" s="94">
        <f>+'Ark1'!U3927</f>
        <v>1.1935611612399242</v>
      </c>
      <c r="M33" s="1">
        <f>+'Ark1'!W3927</f>
        <v>63.318584070796483</v>
      </c>
      <c r="O33" s="1">
        <f>+'Ark1'!AB3927</f>
        <v>2.1626986040086926</v>
      </c>
      <c r="P33" s="9">
        <f>+'Ark1'!Y3927</f>
        <v>85.213157894736867</v>
      </c>
      <c r="R33" s="1">
        <f>+'Ark1'!AA3927</f>
        <v>2.6720593787412446</v>
      </c>
      <c r="S33" s="9">
        <f>+'Ark1'!AC3927</f>
        <v>5.8006307087334781</v>
      </c>
      <c r="T33" s="94">
        <f t="shared" si="6"/>
        <v>2.7142857142857144</v>
      </c>
      <c r="U33" s="39"/>
      <c r="V33" s="4"/>
      <c r="W33" s="52"/>
      <c r="X33" s="4"/>
      <c r="Y33" s="5"/>
      <c r="Z33" s="5"/>
      <c r="AA33"/>
      <c r="AB33" s="1"/>
      <c r="AD33" s="9"/>
      <c r="AE33" s="9"/>
      <c r="AF33" s="9"/>
    </row>
    <row r="34" spans="1:32" ht="15.6">
      <c r="A34" s="39"/>
      <c r="B34">
        <f>+'Ark1'!C3928</f>
        <v>2023</v>
      </c>
      <c r="C34">
        <f>+'Ark1'!N3928</f>
        <v>90</v>
      </c>
      <c r="D34" s="3" t="s">
        <v>405</v>
      </c>
      <c r="E34">
        <f>+'Ark1'!Q3928</f>
        <v>81</v>
      </c>
      <c r="G34" s="9">
        <f>+'Ark1'!R3928</f>
        <v>317</v>
      </c>
      <c r="I34" s="9">
        <f>+'Ark1'!S3928</f>
        <v>316</v>
      </c>
      <c r="J34" s="94">
        <f>+'Ark1'!T3928</f>
        <v>5.3683319220999151</v>
      </c>
      <c r="L34" s="94">
        <f>+'Ark1'!U3928</f>
        <v>3.717544377196929</v>
      </c>
      <c r="M34" s="1">
        <f>+'Ark1'!W3928</f>
        <v>62.892405063291122</v>
      </c>
      <c r="O34" s="1">
        <f>+'Ark1'!AB3928</f>
        <v>2.2377244404455703</v>
      </c>
      <c r="P34" s="9">
        <f>+'Ark1'!Y3928</f>
        <v>95.447318611987328</v>
      </c>
      <c r="R34" s="1">
        <f>+'Ark1'!AA3928</f>
        <v>2.7247052293359406</v>
      </c>
      <c r="S34" s="9">
        <f>+'Ark1'!AC3928</f>
        <v>-9.1047841466150814</v>
      </c>
      <c r="T34" s="94">
        <f t="shared" si="6"/>
        <v>3.9135802469135803</v>
      </c>
      <c r="U34" s="39"/>
      <c r="V34" s="4"/>
      <c r="W34" s="52"/>
      <c r="X34" s="4"/>
      <c r="Y34" s="5"/>
      <c r="Z34" s="5"/>
      <c r="AA34"/>
      <c r="AB34" s="1"/>
      <c r="AD34" s="9"/>
      <c r="AE34" s="9"/>
      <c r="AF34" s="9"/>
    </row>
    <row r="35" spans="1:32" ht="15.6">
      <c r="A35" s="39"/>
      <c r="B35">
        <f>+'Ark1'!C3929</f>
        <v>2023</v>
      </c>
      <c r="C35">
        <f>+'Ark1'!N3929</f>
        <v>100</v>
      </c>
      <c r="D35" s="3" t="s">
        <v>426</v>
      </c>
      <c r="E35">
        <f>+'Ark1'!Q3929</f>
        <v>96</v>
      </c>
      <c r="G35" s="9">
        <f>+'Ark1'!R3929</f>
        <v>554</v>
      </c>
      <c r="I35" s="9">
        <f>+'Ark1'!S3929</f>
        <v>550</v>
      </c>
      <c r="J35" s="94">
        <f>+'Ark1'!T3929</f>
        <v>9.3818797629127868</v>
      </c>
      <c r="L35" s="94">
        <f>+'Ark1'!U3929</f>
        <v>7.1184620172624884</v>
      </c>
      <c r="M35" s="1">
        <f>+'Ark1'!W3929</f>
        <v>62</v>
      </c>
      <c r="O35" s="1">
        <f>+'Ark1'!AB3929</f>
        <v>2.571168818049312</v>
      </c>
      <c r="P35" s="9">
        <f>+'Ark1'!Y3929</f>
        <v>104.57870036101082</v>
      </c>
      <c r="R35" s="1">
        <f>+'Ark1'!AA3929</f>
        <v>2.8179269327561718</v>
      </c>
      <c r="S35" s="9">
        <f>+'Ark1'!AC3929</f>
        <v>-9.7491783011005566</v>
      </c>
      <c r="T35" s="94">
        <f t="shared" si="6"/>
        <v>5.770833333333333</v>
      </c>
      <c r="U35" s="39"/>
      <c r="V35" s="4"/>
      <c r="W35" s="52"/>
      <c r="X35" s="4"/>
      <c r="Y35" s="5"/>
      <c r="Z35" s="5"/>
      <c r="AA35"/>
      <c r="AB35" s="1"/>
      <c r="AD35" s="9"/>
      <c r="AE35" s="9"/>
      <c r="AF35" s="9"/>
    </row>
    <row r="36" spans="1:32" ht="15.6">
      <c r="A36" s="39"/>
      <c r="B36">
        <f>+'Ark1'!C3930</f>
        <v>2023</v>
      </c>
      <c r="C36">
        <f>+'Ark1'!N3930</f>
        <v>110</v>
      </c>
      <c r="D36" s="3" t="s">
        <v>427</v>
      </c>
      <c r="E36">
        <f>+'Ark1'!Q3930</f>
        <v>135</v>
      </c>
      <c r="G36" s="9">
        <f>+'Ark1'!R3930</f>
        <v>729</v>
      </c>
      <c r="I36" s="9">
        <f>+'Ark1'!S3930</f>
        <v>726</v>
      </c>
      <c r="J36" s="94">
        <f>+'Ark1'!T3930</f>
        <v>12.345469940728195</v>
      </c>
      <c r="L36" s="94">
        <f>+'Ark1'!U3930</f>
        <v>10.265083049706476</v>
      </c>
      <c r="M36" s="1">
        <f>+'Ark1'!W3930</f>
        <v>61.845730027548221</v>
      </c>
      <c r="O36" s="1">
        <f>+'Ark1'!AB3930</f>
        <v>2.7294743040926193</v>
      </c>
      <c r="P36" s="9">
        <f>+'Ark1'!Y3930</f>
        <v>114.60452674897122</v>
      </c>
      <c r="R36" s="1">
        <f>+'Ark1'!AA3930</f>
        <v>2.9460441275001954</v>
      </c>
      <c r="S36" s="9">
        <f>+'Ark1'!AC3930</f>
        <v>-4.6824030650890949</v>
      </c>
      <c r="T36" s="94">
        <f t="shared" si="6"/>
        <v>5.4</v>
      </c>
      <c r="U36" s="39"/>
      <c r="V36" s="4"/>
      <c r="W36" s="52"/>
      <c r="X36" s="4"/>
      <c r="Y36" s="5"/>
      <c r="Z36" s="5"/>
      <c r="AA36"/>
      <c r="AB36" s="11"/>
      <c r="AC36" s="11"/>
      <c r="AD36" s="9"/>
      <c r="AE36" s="9"/>
      <c r="AF36" s="9"/>
    </row>
    <row r="37" spans="1:32" ht="16.5" customHeight="1">
      <c r="A37" s="39"/>
      <c r="B37">
        <f>+'Ark1'!C3931</f>
        <v>2023</v>
      </c>
      <c r="C37">
        <f>+'Ark1'!N3931</f>
        <v>120</v>
      </c>
      <c r="D37" s="3" t="s">
        <v>428</v>
      </c>
      <c r="E37">
        <f>+'Ark1'!Q3931</f>
        <v>165</v>
      </c>
      <c r="G37" s="9">
        <f>+'Ark1'!R3931</f>
        <v>780</v>
      </c>
      <c r="I37" s="9">
        <f>+'Ark1'!S3931</f>
        <v>780</v>
      </c>
      <c r="J37" s="94">
        <f>+'Ark1'!T3931</f>
        <v>13.209144792548685</v>
      </c>
      <c r="L37" s="94">
        <f>+'Ark1'!U3931</f>
        <v>11.996344478586289</v>
      </c>
      <c r="M37" s="1">
        <f>+'Ark1'!W3931</f>
        <v>61.087179487179498</v>
      </c>
      <c r="O37" s="1">
        <f>+'Ark1'!AB3931</f>
        <v>3.1309193773189721</v>
      </c>
      <c r="P37" s="9">
        <f>+'Ark1'!Y3931</f>
        <v>125.1760256410256</v>
      </c>
      <c r="R37" s="1">
        <f>+'Ark1'!AA3931</f>
        <v>2.82637796652075</v>
      </c>
      <c r="S37" s="9">
        <f>+'Ark1'!AC3931</f>
        <v>-5.1412917203506243</v>
      </c>
      <c r="T37" s="94">
        <f t="shared" si="6"/>
        <v>4.7272727272727275</v>
      </c>
      <c r="U37" s="39"/>
      <c r="V37" s="4"/>
      <c r="W37" s="52"/>
      <c r="X37" s="4"/>
      <c r="Y37" s="5"/>
      <c r="Z37" s="5"/>
      <c r="AA37"/>
      <c r="AB37" s="11"/>
      <c r="AC37" s="11"/>
      <c r="AD37" s="9"/>
      <c r="AE37" s="9"/>
      <c r="AF37" s="9"/>
    </row>
    <row r="38" spans="1:32" ht="16.5" customHeight="1">
      <c r="A38" s="39"/>
      <c r="B38">
        <f>+'Ark1'!C3932</f>
        <v>2023</v>
      </c>
      <c r="C38">
        <f>+'Ark1'!N3932</f>
        <v>130</v>
      </c>
      <c r="D38" s="3" t="s">
        <v>429</v>
      </c>
      <c r="E38">
        <f>+'Ark1'!Q3932</f>
        <v>168</v>
      </c>
      <c r="G38" s="9">
        <f>+'Ark1'!R3932</f>
        <v>757</v>
      </c>
      <c r="I38" s="9">
        <f>+'Ark1'!S3932</f>
        <v>757</v>
      </c>
      <c r="J38" s="94">
        <f>+'Ark1'!T3932</f>
        <v>12.819644369178665</v>
      </c>
      <c r="L38" s="94">
        <f>+'Ark1'!U3932</f>
        <v>12.570646649598876</v>
      </c>
      <c r="M38" s="1">
        <f>+'Ark1'!W3932</f>
        <v>60.447820343461018</v>
      </c>
      <c r="O38" s="1">
        <f>+'Ark1'!AB3932</f>
        <v>3.4074262095123955</v>
      </c>
      <c r="P38" s="9">
        <f>+'Ark1'!Y3932</f>
        <v>135.15389696169075</v>
      </c>
      <c r="R38" s="1">
        <f>+'Ark1'!AA3932</f>
        <v>2.8568259363535957</v>
      </c>
      <c r="S38" s="9">
        <f>+'Ark1'!AC3932</f>
        <v>-8.5869808831635481</v>
      </c>
      <c r="T38" s="94">
        <f t="shared" si="6"/>
        <v>4.5059523809523814</v>
      </c>
      <c r="U38" s="39"/>
      <c r="V38" s="4"/>
      <c r="W38" s="51"/>
      <c r="X38" s="4"/>
      <c r="Y38" s="5"/>
      <c r="Z38" s="5"/>
      <c r="AA38"/>
      <c r="AB38" s="11"/>
      <c r="AC38" s="11"/>
      <c r="AD38" s="9"/>
      <c r="AE38" s="9"/>
      <c r="AF38" s="9"/>
    </row>
    <row r="39" spans="1:32">
      <c r="A39" s="39"/>
      <c r="B39">
        <f>+'Ark1'!C3933</f>
        <v>2023</v>
      </c>
      <c r="C39">
        <f>+'Ark1'!N3933</f>
        <v>140</v>
      </c>
      <c r="D39" s="3" t="s">
        <v>430</v>
      </c>
      <c r="E39">
        <f>+'Ark1'!Q3933</f>
        <v>183</v>
      </c>
      <c r="G39" s="9">
        <f>+'Ark1'!R3933</f>
        <v>688</v>
      </c>
      <c r="I39" s="9">
        <f>+'Ark1'!S3933</f>
        <v>686</v>
      </c>
      <c r="J39" s="94">
        <f>+'Ark1'!T3933</f>
        <v>11.651143099068584</v>
      </c>
      <c r="L39" s="94">
        <f>+'Ark1'!U3933</f>
        <v>12.225785211577797</v>
      </c>
      <c r="M39" s="1">
        <f>+'Ark1'!W3933</f>
        <v>60.001457725947503</v>
      </c>
      <c r="O39" s="1">
        <f>+'Ark1'!AB3933</f>
        <v>3.5136133715304396</v>
      </c>
      <c r="P39" s="9">
        <f>+'Ark1'!Y3933</f>
        <v>144.62892441860461</v>
      </c>
      <c r="R39" s="1">
        <f>+'Ark1'!AA3933</f>
        <v>2.9224163209100631</v>
      </c>
      <c r="S39" s="9">
        <f>+'Ark1'!AC3933</f>
        <v>-5.5444327352594067</v>
      </c>
      <c r="T39" s="94">
        <f t="shared" si="6"/>
        <v>3.7595628415300548</v>
      </c>
      <c r="U39" s="39"/>
      <c r="V39"/>
      <c r="W39"/>
      <c r="X39" s="4"/>
      <c r="Y39"/>
      <c r="Z39"/>
      <c r="AA39"/>
      <c r="AB39" s="11"/>
      <c r="AC39" s="11"/>
      <c r="AD39" s="9"/>
      <c r="AE39" s="9"/>
      <c r="AF39" s="9"/>
    </row>
    <row r="40" spans="1:32" ht="17.25" customHeight="1">
      <c r="A40" s="39"/>
      <c r="B40">
        <f>+'Ark1'!C3934</f>
        <v>2023</v>
      </c>
      <c r="C40">
        <f>+'Ark1'!N3934</f>
        <v>150</v>
      </c>
      <c r="D40" s="3" t="s">
        <v>431</v>
      </c>
      <c r="E40">
        <f>+'Ark1'!Q3934</f>
        <v>176</v>
      </c>
      <c r="G40" s="9">
        <f>+'Ark1'!R3934</f>
        <v>588</v>
      </c>
      <c r="I40" s="9">
        <f>+'Ark1'!S3934</f>
        <v>587</v>
      </c>
      <c r="J40" s="94">
        <f>+'Ark1'!T3934</f>
        <v>9.9576629974597779</v>
      </c>
      <c r="L40" s="94">
        <f>+'Ark1'!U3934</f>
        <v>11.164477453460968</v>
      </c>
      <c r="M40" s="1">
        <f>+'Ark1'!W3934</f>
        <v>59.267461669505984</v>
      </c>
      <c r="O40" s="1">
        <f>+'Ark1'!AB3934</f>
        <v>3.5646878094279009</v>
      </c>
      <c r="P40" s="9">
        <f>+'Ark1'!Y3934</f>
        <v>154.53537414965979</v>
      </c>
      <c r="R40" s="1">
        <f>+'Ark1'!AA3934</f>
        <v>2.866334852216851</v>
      </c>
      <c r="S40" s="9">
        <f>+'Ark1'!AC3934</f>
        <v>-2.6607761939894878</v>
      </c>
      <c r="T40" s="94">
        <f t="shared" si="6"/>
        <v>3.3409090909090908</v>
      </c>
      <c r="U40" s="39"/>
      <c r="V40" s="2"/>
      <c r="W40" s="51"/>
      <c r="X40" s="4"/>
      <c r="Y40"/>
      <c r="Z40" s="5"/>
      <c r="AA40"/>
      <c r="AB40" s="11"/>
      <c r="AC40" s="11"/>
      <c r="AD40" s="9"/>
      <c r="AE40" s="9"/>
      <c r="AF40" s="9"/>
    </row>
    <row r="41" spans="1:32" ht="15.6">
      <c r="A41" s="39"/>
      <c r="B41">
        <f>+'Ark1'!C3935</f>
        <v>2023</v>
      </c>
      <c r="C41">
        <f>+'Ark1'!N3935</f>
        <v>160</v>
      </c>
      <c r="D41" s="3" t="s">
        <v>432</v>
      </c>
      <c r="E41">
        <f>+'Ark1'!Q3935</f>
        <v>165</v>
      </c>
      <c r="G41" s="9">
        <f>+'Ark1'!R3935</f>
        <v>478</v>
      </c>
      <c r="I41" s="9">
        <f>+'Ark1'!S3935</f>
        <v>478</v>
      </c>
      <c r="J41" s="94">
        <f>+'Ark1'!T3935</f>
        <v>8.0948348856900925</v>
      </c>
      <c r="L41" s="94">
        <f>+'Ark1'!U3935</f>
        <v>9.6723632039185521</v>
      </c>
      <c r="M41" s="1">
        <f>+'Ark1'!W3935</f>
        <v>57.828451882845158</v>
      </c>
      <c r="O41" s="1">
        <f>+'Ark1'!AB3935</f>
        <v>3.7270730252506494</v>
      </c>
      <c r="P41" s="9">
        <f>+'Ark1'!Y3935</f>
        <v>164.6916317991631</v>
      </c>
      <c r="R41" s="1">
        <f>+'Ark1'!AA3935</f>
        <v>3.0284310143036173</v>
      </c>
      <c r="S41" s="9">
        <f>+'Ark1'!AC3935</f>
        <v>-8.1031327433352409</v>
      </c>
      <c r="T41" s="94">
        <f t="shared" si="6"/>
        <v>2.896969696969697</v>
      </c>
      <c r="U41" s="39"/>
      <c r="V41" s="2"/>
      <c r="W41" s="51"/>
      <c r="X41" s="4"/>
      <c r="Y41"/>
      <c r="Z41"/>
      <c r="AA41"/>
      <c r="AB41" s="11"/>
      <c r="AC41" s="11"/>
      <c r="AD41" s="9"/>
      <c r="AE41" s="9"/>
      <c r="AF41" s="9"/>
    </row>
    <row r="42" spans="1:32">
      <c r="A42" s="39"/>
      <c r="B42">
        <f>+'Ark1'!C3936</f>
        <v>2023</v>
      </c>
      <c r="C42">
        <f>+'Ark1'!N3936</f>
        <v>170</v>
      </c>
      <c r="D42" s="3" t="s">
        <v>433</v>
      </c>
      <c r="E42">
        <f>+'Ark1'!Q3936</f>
        <v>140</v>
      </c>
      <c r="G42" s="9">
        <f>+'Ark1'!R3936</f>
        <v>326</v>
      </c>
      <c r="I42" s="9">
        <f>+'Ark1'!S3936</f>
        <v>325</v>
      </c>
      <c r="J42" s="94">
        <f>+'Ark1'!T3936</f>
        <v>5.5207451312447082</v>
      </c>
      <c r="L42" s="94">
        <f>+'Ark1'!U3936</f>
        <v>6.9834809798497908</v>
      </c>
      <c r="M42" s="1">
        <f>+'Ark1'!W3936</f>
        <v>57.101538461538446</v>
      </c>
      <c r="O42" s="1">
        <f>+'Ark1'!AB3936</f>
        <v>3.9064637681152679</v>
      </c>
      <c r="P42" s="9">
        <f>+'Ark1'!Y3936</f>
        <v>174.34969325153381</v>
      </c>
      <c r="R42" s="1">
        <f>+'Ark1'!AA3936</f>
        <v>2.8674661515259006</v>
      </c>
      <c r="S42" s="9">
        <f>+'Ark1'!AC3936</f>
        <v>6.5555415662074994</v>
      </c>
      <c r="T42" s="94">
        <f t="shared" si="6"/>
        <v>2.3285714285714287</v>
      </c>
      <c r="U42" s="39"/>
      <c r="V42" s="12"/>
      <c r="W42" s="11"/>
      <c r="X42" s="4"/>
      <c r="Y42"/>
      <c r="Z42"/>
      <c r="AA42"/>
      <c r="AB42" s="11"/>
      <c r="AC42" s="11"/>
      <c r="AD42" s="9"/>
      <c r="AE42" s="9"/>
      <c r="AF42" s="9"/>
    </row>
    <row r="43" spans="1:32" ht="21">
      <c r="A43" s="39"/>
      <c r="B43">
        <f>+'Ark1'!C3937</f>
        <v>2023</v>
      </c>
      <c r="C43">
        <f>+'Ark1'!N3937</f>
        <v>180</v>
      </c>
      <c r="D43" s="3" t="s">
        <v>434</v>
      </c>
      <c r="E43">
        <f>+'Ark1'!Q3937</f>
        <v>115</v>
      </c>
      <c r="G43" s="9">
        <f>+'Ark1'!R3937</f>
        <v>235</v>
      </c>
      <c r="I43" s="9">
        <f>+'Ark1'!S3937</f>
        <v>235</v>
      </c>
      <c r="J43" s="94">
        <f>+'Ark1'!T3937</f>
        <v>3.9796782387806946</v>
      </c>
      <c r="L43" s="94">
        <f>+'Ark1'!U3937</f>
        <v>5.3323775964897582</v>
      </c>
      <c r="M43" s="1">
        <f>+'Ark1'!W3937</f>
        <v>56.182978723404283</v>
      </c>
      <c r="O43" s="1">
        <f>+'Ark1'!AB3937</f>
        <v>3.9308555264420657</v>
      </c>
      <c r="P43" s="9">
        <f>+'Ark1'!Y3937</f>
        <v>184.67999999999995</v>
      </c>
      <c r="R43" s="1">
        <f>+'Ark1'!AA3937</f>
        <v>2.8766233159983181</v>
      </c>
      <c r="S43" s="9">
        <f>+'Ark1'!AC3937</f>
        <v>-3.7421670887266818</v>
      </c>
      <c r="T43" s="94">
        <f t="shared" si="6"/>
        <v>2.0434782608695654</v>
      </c>
      <c r="U43" s="39"/>
      <c r="V43" s="2"/>
      <c r="W43" s="5"/>
      <c r="X43" s="4"/>
      <c r="Y43"/>
      <c r="Z43"/>
      <c r="AA43"/>
      <c r="AB43" s="50"/>
      <c r="AC43" s="50"/>
      <c r="AD43" s="9"/>
      <c r="AE43" s="9"/>
      <c r="AF43" s="9"/>
    </row>
    <row r="44" spans="1:32">
      <c r="A44" s="39"/>
      <c r="B44">
        <f>+'Ark1'!C3938</f>
        <v>2023</v>
      </c>
      <c r="C44">
        <f>+'Ark1'!N3938</f>
        <v>190</v>
      </c>
      <c r="D44" s="3" t="s">
        <v>435</v>
      </c>
      <c r="E44">
        <f>+'Ark1'!Q3938</f>
        <v>85</v>
      </c>
      <c r="G44" s="9">
        <f>+'Ark1'!R3938</f>
        <v>135</v>
      </c>
      <c r="I44" s="9">
        <f>+'Ark1'!S3938</f>
        <v>135</v>
      </c>
      <c r="J44" s="94">
        <f>+'Ark1'!T3938</f>
        <v>2.2861981371718887</v>
      </c>
      <c r="L44" s="94">
        <f>+'Ark1'!U3938</f>
        <v>3.22561184707408</v>
      </c>
      <c r="M44" s="1">
        <f>+'Ark1'!W3938</f>
        <v>54.66666666666665</v>
      </c>
      <c r="O44" s="1">
        <f>+'Ark1'!AB3938</f>
        <v>3.8739395203600449</v>
      </c>
      <c r="P44" s="9">
        <f>+'Ark1'!Y3938</f>
        <v>194.46666666666673</v>
      </c>
      <c r="R44" s="1">
        <f>+'Ark1'!AA3938</f>
        <v>3.1461440243881036</v>
      </c>
      <c r="S44" s="9">
        <f>+'Ark1'!AC3938</f>
        <v>-18.719123597645265</v>
      </c>
      <c r="T44" s="94">
        <f t="shared" si="6"/>
        <v>1.588235294117647</v>
      </c>
      <c r="U44" s="39"/>
      <c r="V44" s="4"/>
      <c r="W44" s="4"/>
      <c r="X44" s="4"/>
      <c r="Y44" s="4"/>
      <c r="Z44" s="4"/>
      <c r="AA44"/>
      <c r="AB44"/>
      <c r="AC44"/>
      <c r="AD44"/>
      <c r="AE44"/>
    </row>
    <row r="45" spans="1:32" ht="15.6">
      <c r="A45" s="39"/>
      <c r="B45">
        <f>+'Ark1'!C3939</f>
        <v>2023</v>
      </c>
      <c r="C45">
        <f>+'Ark1'!N3939</f>
        <v>200</v>
      </c>
      <c r="D45" s="3" t="s">
        <v>436</v>
      </c>
      <c r="E45">
        <f>+'Ark1'!Q3939</f>
        <v>42</v>
      </c>
      <c r="G45" s="9">
        <f>+'Ark1'!R3939</f>
        <v>63</v>
      </c>
      <c r="I45" s="9">
        <f>+'Ark1'!S3939</f>
        <v>63</v>
      </c>
      <c r="J45" s="94">
        <f>+'Ark1'!T3939</f>
        <v>1.0668924640135482</v>
      </c>
      <c r="L45" s="94">
        <f>+'Ark1'!U3939</f>
        <v>1.5752333755297541</v>
      </c>
      <c r="M45" s="1">
        <f>+'Ark1'!W3939</f>
        <v>53.492063492063515</v>
      </c>
      <c r="O45" s="1">
        <f>+'Ark1'!AB3939</f>
        <v>4.2234155134373124</v>
      </c>
      <c r="P45" s="9">
        <f>+'Ark1'!Y3939</f>
        <v>203.50317460317456</v>
      </c>
      <c r="R45" s="1">
        <f>+'Ark1'!AA3939</f>
        <v>2.6796687934435179</v>
      </c>
      <c r="S45" s="9">
        <f>+'Ark1'!AC3939</f>
        <v>-7.3210237850285855</v>
      </c>
      <c r="T45" s="94">
        <f t="shared" si="6"/>
        <v>1.5</v>
      </c>
      <c r="U45" s="39"/>
      <c r="V45" s="4"/>
      <c r="W45" s="14"/>
      <c r="X45" s="4"/>
      <c r="Z45" s="18"/>
      <c r="AA45"/>
      <c r="AB45" s="1"/>
      <c r="AC45" s="5"/>
      <c r="AD45"/>
      <c r="AE45"/>
    </row>
    <row r="46" spans="1:32" ht="15.6">
      <c r="A46" s="39"/>
      <c r="B46">
        <f>+'Ark1'!C3940</f>
        <v>2023</v>
      </c>
      <c r="C46">
        <f>+'Ark1'!N3940</f>
        <v>210</v>
      </c>
      <c r="D46" s="3" t="s">
        <v>437</v>
      </c>
      <c r="E46">
        <f>+'Ark1'!Q3940</f>
        <v>27</v>
      </c>
      <c r="G46" s="9">
        <f>+'Ark1'!R3940</f>
        <v>37</v>
      </c>
      <c r="I46" s="9">
        <f>+'Ark1'!S3940</f>
        <v>36</v>
      </c>
      <c r="J46" s="94">
        <f>+'Ark1'!T3940</f>
        <v>0.62658763759525826</v>
      </c>
      <c r="L46" s="94">
        <f>+'Ark1'!U3940</f>
        <v>0.94811093509815392</v>
      </c>
      <c r="M46" s="1">
        <f>+'Ark1'!W3940</f>
        <v>51.861111111111114</v>
      </c>
      <c r="O46" s="1">
        <f>+'Ark1'!AB3940</f>
        <v>4.1776706546549605</v>
      </c>
      <c r="P46" s="9">
        <f>+'Ark1'!Y3940</f>
        <v>208.55675675675681</v>
      </c>
      <c r="R46" s="1">
        <f>+'Ark1'!AA3940</f>
        <v>2.6081602711496896</v>
      </c>
      <c r="S46" s="9">
        <f>+'Ark1'!AC3940</f>
        <v>-38.686347115417504</v>
      </c>
      <c r="T46" s="94">
        <f t="shared" si="6"/>
        <v>1.3703703703703705</v>
      </c>
      <c r="U46" s="39"/>
      <c r="V46" s="4"/>
      <c r="W46" s="14"/>
      <c r="X46" s="4"/>
      <c r="Z46" s="18"/>
      <c r="AA46"/>
      <c r="AB46"/>
      <c r="AC46"/>
      <c r="AD46"/>
      <c r="AE46"/>
    </row>
    <row r="47" spans="1:32" ht="15.6">
      <c r="A47" s="39"/>
      <c r="B47">
        <f>+'Ark1'!C3941</f>
        <v>2023</v>
      </c>
      <c r="C47">
        <f>+'Ark1'!N3941</f>
        <v>220</v>
      </c>
      <c r="D47" s="3" t="s">
        <v>438</v>
      </c>
      <c r="E47">
        <f>+'Ark1'!Q3941</f>
        <v>22</v>
      </c>
      <c r="G47" s="9">
        <f>+'Ark1'!R3941</f>
        <v>24</v>
      </c>
      <c r="I47" s="9">
        <f>+'Ark1'!S3941</f>
        <v>24</v>
      </c>
      <c r="J47" s="94">
        <f>+'Ark1'!T3941</f>
        <v>0.40643522438611346</v>
      </c>
      <c r="L47" s="94">
        <f>+'Ark1'!U3941</f>
        <v>0.66109500264224241</v>
      </c>
      <c r="M47" s="1">
        <f>+'Ark1'!W3941</f>
        <v>50.416666666666657</v>
      </c>
      <c r="O47" s="1">
        <f>+'Ark1'!AB3941</f>
        <v>4.2221308469645153</v>
      </c>
      <c r="P47" s="9">
        <f>+'Ark1'!Y3941</f>
        <v>224.19166666666672</v>
      </c>
      <c r="R47" s="1">
        <f>+'Ark1'!AA3941</f>
        <v>2.8279728703687819</v>
      </c>
      <c r="S47" s="9">
        <f>+'Ark1'!AC3941</f>
        <v>-0.59905652856294322</v>
      </c>
      <c r="T47" s="94">
        <f t="shared" si="6"/>
        <v>1.0909090909090908</v>
      </c>
      <c r="U47" s="39"/>
      <c r="V47" s="4"/>
      <c r="W47" s="14"/>
      <c r="X47" s="4"/>
      <c r="Z47" s="18"/>
      <c r="AA47"/>
      <c r="AB47"/>
      <c r="AC47"/>
      <c r="AD47"/>
      <c r="AE47"/>
    </row>
    <row r="48" spans="1:32" ht="15.6">
      <c r="A48" s="39"/>
      <c r="B48">
        <f>+'Ark1'!C3942</f>
        <v>2023</v>
      </c>
      <c r="C48">
        <f>+'Ark1'!N3942</f>
        <v>230</v>
      </c>
      <c r="D48" s="3" t="s">
        <v>439</v>
      </c>
      <c r="E48">
        <f>+'Ark1'!Q3942</f>
        <v>16</v>
      </c>
      <c r="G48" s="9">
        <f>+'Ark1'!R3942</f>
        <v>30</v>
      </c>
      <c r="I48" s="9">
        <f>+'Ark1'!S3942</f>
        <v>30</v>
      </c>
      <c r="J48" s="94">
        <f>+'Ark1'!T3942</f>
        <v>0.5080440304826418</v>
      </c>
      <c r="L48" s="94">
        <f>+'Ark1'!U3942</f>
        <v>0.90328926893380623</v>
      </c>
      <c r="M48" s="1">
        <f>+'Ark1'!W3942</f>
        <v>49.6</v>
      </c>
      <c r="O48" s="1">
        <f>+'Ark1'!AB3942</f>
        <v>5.3640780506377084</v>
      </c>
      <c r="P48" s="9">
        <f>+'Ark1'!Y3942</f>
        <v>245.06</v>
      </c>
      <c r="R48" s="1">
        <f>+'Ark1'!AA3942</f>
        <v>14.13153919429881</v>
      </c>
      <c r="S48" s="9">
        <f>+'Ark1'!AC3942</f>
        <v>-14.286214479013829</v>
      </c>
      <c r="T48" s="94">
        <f t="shared" si="6"/>
        <v>1.875</v>
      </c>
      <c r="U48" s="39"/>
      <c r="V48" s="4"/>
      <c r="W48" s="14"/>
      <c r="X48" s="4"/>
      <c r="Z48" s="18"/>
      <c r="AA48"/>
      <c r="AB48"/>
      <c r="AC48"/>
      <c r="AD48"/>
      <c r="AE48"/>
    </row>
    <row r="49" spans="1:31" ht="15.6">
      <c r="A49" s="39"/>
      <c r="B49" s="47">
        <f>+'Ark1'!C3943</f>
        <v>2022</v>
      </c>
      <c r="C49" s="47">
        <f>+'Ark1'!N3943</f>
        <v>60</v>
      </c>
      <c r="D49" s="48" t="s">
        <v>423</v>
      </c>
      <c r="E49" s="47">
        <f>+'Ark1'!Q3943</f>
        <v>9</v>
      </c>
      <c r="F49" s="47"/>
      <c r="G49" s="64">
        <f>+'Ark1'!R3943</f>
        <v>9</v>
      </c>
      <c r="H49" s="47"/>
      <c r="I49" s="64">
        <f>+'Ark1'!S3943</f>
        <v>9</v>
      </c>
      <c r="J49" s="99">
        <f>+'Ark1'!T3943</f>
        <v>0.13467005835702531</v>
      </c>
      <c r="K49" s="47"/>
      <c r="L49" s="99">
        <f>+'Ark1'!U3943</f>
        <v>6.3645787488768646E-2</v>
      </c>
      <c r="M49" s="49">
        <f>+'Ark1'!W3943</f>
        <v>61</v>
      </c>
      <c r="N49" s="99"/>
      <c r="O49" s="49">
        <f>+'Ark1'!AB3943</f>
        <v>3.0184617127124724</v>
      </c>
      <c r="P49" s="64">
        <f>+'Ark1'!Y3943</f>
        <v>64.411111111111126</v>
      </c>
      <c r="Q49" s="47"/>
      <c r="R49" s="49">
        <f>+'Ark1'!AA3943</f>
        <v>5.3035511047777089</v>
      </c>
      <c r="S49" s="64">
        <f>+'Ark1'!AC3943</f>
        <v>53.304795441104176</v>
      </c>
      <c r="T49" s="99">
        <f t="shared" si="6"/>
        <v>1</v>
      </c>
      <c r="U49" s="39"/>
      <c r="V49" s="4"/>
      <c r="W49" s="14"/>
      <c r="X49" s="4"/>
      <c r="Y49" s="11"/>
      <c r="Z49" s="18"/>
      <c r="AA49"/>
      <c r="AB49"/>
      <c r="AC49"/>
      <c r="AD49"/>
      <c r="AE49"/>
    </row>
    <row r="50" spans="1:31" ht="15.6">
      <c r="A50" s="39"/>
      <c r="B50" s="47">
        <f>+'Ark1'!C3944</f>
        <v>2022</v>
      </c>
      <c r="C50" s="47">
        <f>+'Ark1'!N3944</f>
        <v>70</v>
      </c>
      <c r="D50" s="48" t="s">
        <v>424</v>
      </c>
      <c r="E50" s="47">
        <f>+'Ark1'!Q3944</f>
        <v>23</v>
      </c>
      <c r="F50" s="47"/>
      <c r="G50" s="64">
        <f>+'Ark1'!R3944</f>
        <v>36</v>
      </c>
      <c r="H50" s="47"/>
      <c r="I50" s="64">
        <f>+'Ark1'!S3944</f>
        <v>36</v>
      </c>
      <c r="J50" s="99">
        <f>+'Ark1'!T3944</f>
        <v>0.53868023342810123</v>
      </c>
      <c r="K50" s="47"/>
      <c r="L50" s="99">
        <f>+'Ark1'!U3944</f>
        <v>0.30306791140567846</v>
      </c>
      <c r="M50" s="49">
        <f>+'Ark1'!W3944</f>
        <v>62.527777777777779</v>
      </c>
      <c r="N50" s="99"/>
      <c r="O50" s="49">
        <f>+'Ark1'!AB3944</f>
        <v>2.7737470756192035</v>
      </c>
      <c r="P50" s="64">
        <f>+'Ark1'!Y3944</f>
        <v>76.678055555555545</v>
      </c>
      <c r="Q50" s="47"/>
      <c r="R50" s="49">
        <f>+'Ark1'!AA3944</f>
        <v>2.6701579431486264</v>
      </c>
      <c r="S50" s="64">
        <f>+'Ark1'!AC3944</f>
        <v>11.91431653817445</v>
      </c>
      <c r="T50" s="99">
        <f t="shared" ref="T50:T84" si="7">+G50/E50</f>
        <v>1.5652173913043479</v>
      </c>
      <c r="U50" s="39"/>
      <c r="V50" s="4"/>
      <c r="W50" s="14"/>
      <c r="X50" s="4"/>
      <c r="Y50" s="11"/>
      <c r="Z50" s="18"/>
      <c r="AA50"/>
      <c r="AB50"/>
      <c r="AC50"/>
      <c r="AD50"/>
      <c r="AE50"/>
    </row>
    <row r="51" spans="1:31" ht="15.6">
      <c r="A51" s="39"/>
      <c r="B51" s="47">
        <f>+'Ark1'!C3945</f>
        <v>2022</v>
      </c>
      <c r="C51" s="47">
        <f>+'Ark1'!N3945</f>
        <v>80</v>
      </c>
      <c r="D51" s="48" t="s">
        <v>425</v>
      </c>
      <c r="E51" s="47">
        <f>+'Ark1'!Q3945</f>
        <v>44</v>
      </c>
      <c r="F51" s="47"/>
      <c r="G51" s="64">
        <f>+'Ark1'!R3945</f>
        <v>157</v>
      </c>
      <c r="H51" s="47"/>
      <c r="I51" s="64">
        <f>+'Ark1'!S3945</f>
        <v>155</v>
      </c>
      <c r="J51" s="99">
        <f>+'Ark1'!T3945</f>
        <v>2.3492443513392192</v>
      </c>
      <c r="K51" s="47"/>
      <c r="L51" s="99">
        <f>+'Ark1'!U3945</f>
        <v>1.465150840735929</v>
      </c>
      <c r="M51" s="49">
        <f>+'Ark1'!W3945</f>
        <v>62.858064516129026</v>
      </c>
      <c r="N51" s="99"/>
      <c r="O51" s="49">
        <f>+'Ark1'!AB3945</f>
        <v>2.6431621084074512</v>
      </c>
      <c r="P51" s="64">
        <f>+'Ark1'!Y3945</f>
        <v>84.999490445859863</v>
      </c>
      <c r="Q51" s="47"/>
      <c r="R51" s="49">
        <f>+'Ark1'!AA3945</f>
        <v>2.735499045910843</v>
      </c>
      <c r="S51" s="64">
        <f>+'Ark1'!AC3945</f>
        <v>-2.7493648141939904</v>
      </c>
      <c r="T51" s="99">
        <f t="shared" si="7"/>
        <v>3.5681818181818183</v>
      </c>
      <c r="U51" s="39"/>
      <c r="V51" s="4"/>
      <c r="W51" s="14"/>
      <c r="X51" s="4"/>
      <c r="Y51" s="11"/>
      <c r="Z51" s="18"/>
      <c r="AA51"/>
      <c r="AB51"/>
      <c r="AC51"/>
      <c r="AD51"/>
      <c r="AE51"/>
    </row>
    <row r="52" spans="1:31" ht="15.6">
      <c r="A52" s="39"/>
      <c r="B52" s="47">
        <f>+'Ark1'!C3946</f>
        <v>2022</v>
      </c>
      <c r="C52" s="47">
        <f>+'Ark1'!N3946</f>
        <v>90</v>
      </c>
      <c r="D52" s="48" t="s">
        <v>405</v>
      </c>
      <c r="E52" s="47">
        <f>+'Ark1'!Q3946</f>
        <v>83</v>
      </c>
      <c r="F52" s="47"/>
      <c r="G52" s="64">
        <f>+'Ark1'!R3946</f>
        <v>373</v>
      </c>
      <c r="H52" s="47"/>
      <c r="I52" s="64">
        <f>+'Ark1'!S3946</f>
        <v>371</v>
      </c>
      <c r="J52" s="99">
        <f>+'Ark1'!T3946</f>
        <v>5.5813257519078254</v>
      </c>
      <c r="K52" s="47"/>
      <c r="L52" s="99">
        <f>+'Ark1'!U3946</f>
        <v>3.894475525883613</v>
      </c>
      <c r="M52" s="49">
        <f>+'Ark1'!W3946</f>
        <v>62.811320754716995</v>
      </c>
      <c r="N52" s="99"/>
      <c r="O52" s="49">
        <f>+'Ark1'!AB3946</f>
        <v>2.5000228855179594</v>
      </c>
      <c r="P52" s="64">
        <f>+'Ark1'!Y3946</f>
        <v>95.098525469168933</v>
      </c>
      <c r="Q52" s="47"/>
      <c r="R52" s="49">
        <f>+'Ark1'!AA3946</f>
        <v>2.8000023479788978</v>
      </c>
      <c r="S52" s="64">
        <f>+'Ark1'!AC3946</f>
        <v>-8.4337617430936103</v>
      </c>
      <c r="T52" s="99">
        <f t="shared" si="7"/>
        <v>4.4939759036144578</v>
      </c>
      <c r="U52" s="39"/>
      <c r="V52" s="4"/>
      <c r="W52" s="14"/>
      <c r="X52" s="4"/>
      <c r="Y52" s="11"/>
      <c r="Z52" s="18"/>
      <c r="AA52"/>
      <c r="AB52"/>
      <c r="AC52"/>
      <c r="AD52"/>
      <c r="AE52"/>
    </row>
    <row r="53" spans="1:31" ht="15.6">
      <c r="A53" s="39"/>
      <c r="B53" s="47">
        <f>+'Ark1'!C3947</f>
        <v>2022</v>
      </c>
      <c r="C53" s="47">
        <f>+'Ark1'!N3947</f>
        <v>100</v>
      </c>
      <c r="D53" s="48" t="s">
        <v>426</v>
      </c>
      <c r="E53" s="47">
        <f>+'Ark1'!Q3947</f>
        <v>109</v>
      </c>
      <c r="F53" s="47"/>
      <c r="G53" s="64">
        <f>+'Ark1'!R3947</f>
        <v>702</v>
      </c>
      <c r="H53" s="47"/>
      <c r="I53" s="64">
        <f>+'Ark1'!S3947</f>
        <v>700</v>
      </c>
      <c r="J53" s="99">
        <f>+'Ark1'!T3947</f>
        <v>10.504264551847969</v>
      </c>
      <c r="K53" s="47"/>
      <c r="L53" s="99">
        <f>+'Ark1'!U3947</f>
        <v>8.1019726065983502</v>
      </c>
      <c r="M53" s="49">
        <f>+'Ark1'!W3947</f>
        <v>62.077142857142888</v>
      </c>
      <c r="N53" s="99"/>
      <c r="O53" s="49">
        <f>+'Ark1'!AB3947</f>
        <v>2.6805741084738326</v>
      </c>
      <c r="P53" s="64">
        <f>+'Ark1'!Y3947</f>
        <v>105.1204700854701</v>
      </c>
      <c r="Q53" s="47"/>
      <c r="R53" s="49">
        <f>+'Ark1'!AA3947</f>
        <v>2.7922063564389257</v>
      </c>
      <c r="S53" s="64">
        <f>+'Ark1'!AC3947</f>
        <v>-5.4506117908903686</v>
      </c>
      <c r="T53" s="99">
        <f t="shared" si="7"/>
        <v>6.4403669724770642</v>
      </c>
      <c r="U53" s="39"/>
      <c r="V53" s="4"/>
      <c r="W53" s="14"/>
      <c r="X53" s="4"/>
      <c r="Y53" s="11"/>
      <c r="Z53" s="18"/>
      <c r="AA53"/>
      <c r="AB53"/>
      <c r="AC53"/>
      <c r="AD53"/>
      <c r="AE53"/>
    </row>
    <row r="54" spans="1:31" ht="15.6">
      <c r="A54" s="39"/>
      <c r="B54" s="47">
        <f>+'Ark1'!C3948</f>
        <v>2022</v>
      </c>
      <c r="C54" s="47">
        <f>+'Ark1'!N3948</f>
        <v>110</v>
      </c>
      <c r="D54" s="48" t="s">
        <v>427</v>
      </c>
      <c r="E54" s="47">
        <f>+'Ark1'!Q3948</f>
        <v>142</v>
      </c>
      <c r="F54" s="47"/>
      <c r="G54" s="64">
        <f>+'Ark1'!R3948</f>
        <v>862</v>
      </c>
      <c r="H54" s="47"/>
      <c r="I54" s="64">
        <f>+'Ark1'!S3948</f>
        <v>857</v>
      </c>
      <c r="J54" s="99">
        <f>+'Ark1'!T3948</f>
        <v>12.898398922639531</v>
      </c>
      <c r="K54" s="47"/>
      <c r="L54" s="99">
        <f>+'Ark1'!U3948</f>
        <v>10.834196125158384</v>
      </c>
      <c r="M54" s="49">
        <f>+'Ark1'!W3948</f>
        <v>61.48424737456245</v>
      </c>
      <c r="N54" s="99"/>
      <c r="O54" s="49">
        <f>+'Ark1'!AB3948</f>
        <v>2.9567156199672406</v>
      </c>
      <c r="P54" s="64">
        <f>+'Ark1'!Y3948</f>
        <v>114.47827146171696</v>
      </c>
      <c r="Q54" s="47"/>
      <c r="R54" s="49">
        <f>+'Ark1'!AA3948</f>
        <v>2.8826112170584959</v>
      </c>
      <c r="S54" s="64">
        <f>+'Ark1'!AC3948</f>
        <v>-3.5209800139995755</v>
      </c>
      <c r="T54" s="99">
        <f t="shared" si="7"/>
        <v>6.070422535211268</v>
      </c>
      <c r="U54" s="39"/>
      <c r="V54" s="4"/>
      <c r="W54" s="14"/>
      <c r="X54" s="4"/>
      <c r="Y54" s="5"/>
      <c r="Z54" s="18"/>
      <c r="AA54"/>
      <c r="AB54"/>
      <c r="AC54"/>
      <c r="AD54"/>
      <c r="AE54"/>
    </row>
    <row r="55" spans="1:31" ht="15.6">
      <c r="A55" s="39"/>
      <c r="B55" s="47">
        <f>+'Ark1'!C3949</f>
        <v>2022</v>
      </c>
      <c r="C55" s="47">
        <f>+'Ark1'!N3949</f>
        <v>120</v>
      </c>
      <c r="D55" s="48" t="s">
        <v>428</v>
      </c>
      <c r="E55" s="47">
        <f>+'Ark1'!Q3949</f>
        <v>173</v>
      </c>
      <c r="F55" s="47"/>
      <c r="G55" s="64">
        <f>+'Ark1'!R3949</f>
        <v>892</v>
      </c>
      <c r="H55" s="47"/>
      <c r="I55" s="64">
        <f>+'Ark1'!S3949</f>
        <v>891</v>
      </c>
      <c r="J55" s="99">
        <f>+'Ark1'!T3949</f>
        <v>13.347299117162949</v>
      </c>
      <c r="K55" s="47"/>
      <c r="L55" s="99">
        <f>+'Ark1'!U3949</f>
        <v>12.243411793646768</v>
      </c>
      <c r="M55" s="49">
        <f>+'Ark1'!W3949</f>
        <v>60.896745230078565</v>
      </c>
      <c r="N55" s="99"/>
      <c r="O55" s="49">
        <f>+'Ark1'!AB3949</f>
        <v>3.1402853890279001</v>
      </c>
      <c r="P55" s="64">
        <f>+'Ark1'!Y3949</f>
        <v>125.0176233183857</v>
      </c>
      <c r="Q55" s="47"/>
      <c r="R55" s="49">
        <f>+'Ark1'!AA3949</f>
        <v>2.8848222348748007</v>
      </c>
      <c r="S55" s="64">
        <f>+'Ark1'!AC3949</f>
        <v>-7.5843845339392724</v>
      </c>
      <c r="T55" s="99">
        <f t="shared" si="7"/>
        <v>5.1560693641618496</v>
      </c>
      <c r="U55" s="39"/>
      <c r="V55" s="4"/>
      <c r="W55" s="14"/>
      <c r="X55" s="4"/>
      <c r="Y55" s="5"/>
      <c r="Z55" s="18"/>
      <c r="AA55"/>
      <c r="AB55"/>
      <c r="AC55"/>
      <c r="AD55"/>
      <c r="AE55"/>
    </row>
    <row r="56" spans="1:31" ht="15.6">
      <c r="A56" s="39"/>
      <c r="B56" s="47">
        <f>+'Ark1'!C3950</f>
        <v>2022</v>
      </c>
      <c r="C56" s="47">
        <f>+'Ark1'!N3950</f>
        <v>130</v>
      </c>
      <c r="D56" s="48" t="s">
        <v>429</v>
      </c>
      <c r="E56" s="47">
        <f>+'Ark1'!Q3950</f>
        <v>193</v>
      </c>
      <c r="F56" s="47"/>
      <c r="G56" s="64">
        <f>+'Ark1'!R3950</f>
        <v>862</v>
      </c>
      <c r="H56" s="47"/>
      <c r="I56" s="64">
        <f>+'Ark1'!S3950</f>
        <v>860</v>
      </c>
      <c r="J56" s="99">
        <f>+'Ark1'!T3950</f>
        <v>12.898398922639531</v>
      </c>
      <c r="K56" s="47"/>
      <c r="L56" s="99">
        <f>+'Ark1'!U3950</f>
        <v>12.73921324672061</v>
      </c>
      <c r="M56" s="49">
        <f>+'Ark1'!W3950</f>
        <v>60.290697674418638</v>
      </c>
      <c r="N56" s="99"/>
      <c r="O56" s="49">
        <f>+'Ark1'!AB3950</f>
        <v>3.4309341024823246</v>
      </c>
      <c r="P56" s="64">
        <f>+'Ark1'!Y3950</f>
        <v>134.6074129930395</v>
      </c>
      <c r="Q56" s="47"/>
      <c r="R56" s="49">
        <f>+'Ark1'!AA3950</f>
        <v>2.862062949904578</v>
      </c>
      <c r="S56" s="64">
        <f>+'Ark1'!AC3950</f>
        <v>-6.8631881936707666</v>
      </c>
      <c r="T56" s="99">
        <f t="shared" si="7"/>
        <v>4.4663212435233159</v>
      </c>
      <c r="U56" s="39"/>
      <c r="V56" s="4"/>
      <c r="W56" s="14"/>
      <c r="X56" s="4"/>
      <c r="Y56" s="5"/>
      <c r="Z56" s="18"/>
      <c r="AA56"/>
      <c r="AB56"/>
      <c r="AC56"/>
      <c r="AD56"/>
      <c r="AE56"/>
    </row>
    <row r="57" spans="1:31" ht="15.6">
      <c r="A57" s="39"/>
      <c r="B57" s="47">
        <f>+'Ark1'!C3951</f>
        <v>2022</v>
      </c>
      <c r="C57" s="47">
        <f>+'Ark1'!N3951</f>
        <v>140</v>
      </c>
      <c r="D57" s="48" t="s">
        <v>430</v>
      </c>
      <c r="E57" s="47">
        <f>+'Ark1'!Q3951</f>
        <v>189</v>
      </c>
      <c r="F57" s="47"/>
      <c r="G57" s="64">
        <f>+'Ark1'!R3951</f>
        <v>766</v>
      </c>
      <c r="H57" s="47"/>
      <c r="I57" s="64">
        <f>+'Ark1'!S3951</f>
        <v>765</v>
      </c>
      <c r="J57" s="99">
        <f>+'Ark1'!T3951</f>
        <v>11.461918300164596</v>
      </c>
      <c r="K57" s="47"/>
      <c r="L57" s="99">
        <f>+'Ark1'!U3951</f>
        <v>12.16040986964898</v>
      </c>
      <c r="M57" s="49">
        <f>+'Ark1'!W3951</f>
        <v>59.529411764705877</v>
      </c>
      <c r="N57" s="99"/>
      <c r="O57" s="49">
        <f>+'Ark1'!AB3951</f>
        <v>3.7817221645430328</v>
      </c>
      <c r="P57" s="64">
        <f>+'Ark1'!Y3951</f>
        <v>144.59493472584845</v>
      </c>
      <c r="Q57" s="47"/>
      <c r="R57" s="49">
        <f>+'Ark1'!AA3951</f>
        <v>2.9241871845169261</v>
      </c>
      <c r="S57" s="64">
        <f>+'Ark1'!AC3951</f>
        <v>-13.248880792418884</v>
      </c>
      <c r="T57" s="99">
        <f t="shared" si="7"/>
        <v>4.052910052910053</v>
      </c>
      <c r="U57" s="39"/>
      <c r="V57" s="4"/>
      <c r="W57" s="14"/>
      <c r="X57" s="4"/>
      <c r="Y57" s="5"/>
      <c r="Z57" s="18"/>
      <c r="AA57"/>
      <c r="AB57"/>
      <c r="AC57"/>
      <c r="AD57"/>
      <c r="AE57"/>
    </row>
    <row r="58" spans="1:31" ht="15.6">
      <c r="A58" s="39"/>
      <c r="B58" s="47">
        <f>+'Ark1'!C3952</f>
        <v>2022</v>
      </c>
      <c r="C58" s="47">
        <f>+'Ark1'!N3952</f>
        <v>150</v>
      </c>
      <c r="D58" s="48" t="s">
        <v>431</v>
      </c>
      <c r="E58" s="47">
        <f>+'Ark1'!Q3952</f>
        <v>186</v>
      </c>
      <c r="F58" s="47"/>
      <c r="G58" s="64">
        <f>+'Ark1'!R3952</f>
        <v>635</v>
      </c>
      <c r="H58" s="47"/>
      <c r="I58" s="64">
        <f>+'Ark1'!S3952</f>
        <v>635</v>
      </c>
      <c r="J58" s="99">
        <f>+'Ark1'!T3952</f>
        <v>9.5017207840790068</v>
      </c>
      <c r="K58" s="47"/>
      <c r="L58" s="99">
        <f>+'Ark1'!U3952</f>
        <v>10.81962028464258</v>
      </c>
      <c r="M58" s="49">
        <f>+'Ark1'!W3952</f>
        <v>58.519685039370088</v>
      </c>
      <c r="N58" s="99"/>
      <c r="O58" s="49">
        <f>+'Ark1'!AB3952</f>
        <v>3.8484077773132128</v>
      </c>
      <c r="P58" s="64">
        <f>+'Ark1'!Y3952</f>
        <v>155.19292913385831</v>
      </c>
      <c r="Q58" s="47"/>
      <c r="R58" s="49">
        <f>+'Ark1'!AA3952</f>
        <v>2.9078397836838721</v>
      </c>
      <c r="S58" s="64">
        <f>+'Ark1'!AC3952</f>
        <v>-7.7241276842995186</v>
      </c>
      <c r="T58" s="99">
        <f t="shared" si="7"/>
        <v>3.413978494623656</v>
      </c>
      <c r="U58" s="39"/>
      <c r="V58" s="4"/>
      <c r="W58" s="14"/>
      <c r="X58" s="4"/>
      <c r="Y58" s="5"/>
      <c r="Z58" s="18"/>
      <c r="AA58"/>
      <c r="AB58"/>
      <c r="AC58"/>
      <c r="AD58"/>
      <c r="AE58"/>
    </row>
    <row r="59" spans="1:31" ht="15.6">
      <c r="A59" s="39"/>
      <c r="B59" s="47">
        <f>+'Ark1'!C3953</f>
        <v>2022</v>
      </c>
      <c r="C59" s="47">
        <f>+'Ark1'!N3953</f>
        <v>160</v>
      </c>
      <c r="D59" s="48" t="s">
        <v>432</v>
      </c>
      <c r="E59" s="47">
        <f>+'Ark1'!Q3953</f>
        <v>165</v>
      </c>
      <c r="F59" s="47"/>
      <c r="G59" s="64">
        <f>+'Ark1'!R3953</f>
        <v>501</v>
      </c>
      <c r="H59" s="47"/>
      <c r="I59" s="64">
        <f>+'Ark1'!S3953</f>
        <v>501</v>
      </c>
      <c r="J59" s="99">
        <f>+'Ark1'!T3953</f>
        <v>7.4966332485410749</v>
      </c>
      <c r="K59" s="47"/>
      <c r="L59" s="99">
        <f>+'Ark1'!U3953</f>
        <v>9.0729468996508675</v>
      </c>
      <c r="M59" s="49">
        <f>+'Ark1'!W3953</f>
        <v>57.992015968063853</v>
      </c>
      <c r="N59" s="99"/>
      <c r="O59" s="49">
        <f>+'Ark1'!AB3953</f>
        <v>3.6835850106496504</v>
      </c>
      <c r="P59" s="64">
        <f>+'Ark1'!Y3953</f>
        <v>164.94694610778447</v>
      </c>
      <c r="Q59" s="47"/>
      <c r="R59" s="49">
        <f>+'Ark1'!AA3953</f>
        <v>2.8372045037848874</v>
      </c>
      <c r="S59" s="64">
        <f>+'Ark1'!AC3953</f>
        <v>-8.0787390185328984</v>
      </c>
      <c r="T59" s="99">
        <f t="shared" si="7"/>
        <v>3.0363636363636362</v>
      </c>
      <c r="U59" s="39"/>
      <c r="V59" s="4"/>
      <c r="W59" s="14"/>
      <c r="X59" s="4"/>
      <c r="Y59" s="5"/>
      <c r="Z59" s="18"/>
      <c r="AA59"/>
      <c r="AB59"/>
      <c r="AC59"/>
      <c r="AD59"/>
      <c r="AE59"/>
    </row>
    <row r="60" spans="1:31" ht="15.6">
      <c r="A60" s="39"/>
      <c r="B60" s="47">
        <f>+'Ark1'!C3954</f>
        <v>2022</v>
      </c>
      <c r="C60" s="47">
        <f>+'Ark1'!N3954</f>
        <v>170</v>
      </c>
      <c r="D60" s="48" t="s">
        <v>433</v>
      </c>
      <c r="E60" s="47">
        <f>+'Ark1'!Q3954</f>
        <v>138</v>
      </c>
      <c r="F60" s="47"/>
      <c r="G60" s="64">
        <f>+'Ark1'!R3954</f>
        <v>361</v>
      </c>
      <c r="H60" s="47"/>
      <c r="I60" s="64">
        <f>+'Ark1'!S3954</f>
        <v>361</v>
      </c>
      <c r="J60" s="99">
        <f>+'Ark1'!T3954</f>
        <v>5.4017656740984608</v>
      </c>
      <c r="K60" s="47"/>
      <c r="L60" s="99">
        <f>+'Ark1'!U3954</f>
        <v>6.9325710155568654</v>
      </c>
      <c r="M60" s="49">
        <f>+'Ark1'!W3954</f>
        <v>56.434903047091424</v>
      </c>
      <c r="N60" s="99"/>
      <c r="O60" s="49">
        <f>+'Ark1'!AB3954</f>
        <v>4.012004224722074</v>
      </c>
      <c r="P60" s="64">
        <f>+'Ark1'!Y3954</f>
        <v>174.91246537396131</v>
      </c>
      <c r="Q60" s="47"/>
      <c r="R60" s="49">
        <f>+'Ark1'!AA3954</f>
        <v>2.9026476145042039</v>
      </c>
      <c r="S60" s="64">
        <f>+'Ark1'!AC3954</f>
        <v>-13.845071535307053</v>
      </c>
      <c r="T60" s="99">
        <f t="shared" si="7"/>
        <v>2.6159420289855073</v>
      </c>
      <c r="U60" s="39"/>
      <c r="V60" s="4"/>
      <c r="W60" s="14"/>
      <c r="X60" s="4"/>
      <c r="Y60" s="5"/>
      <c r="Z60" s="18"/>
      <c r="AA60"/>
      <c r="AB60"/>
      <c r="AC60"/>
      <c r="AD60"/>
      <c r="AE60"/>
    </row>
    <row r="61" spans="1:31" ht="15.6">
      <c r="A61" s="39"/>
      <c r="B61" s="47">
        <f>+'Ark1'!C3955</f>
        <v>2022</v>
      </c>
      <c r="C61" s="47">
        <f>+'Ark1'!N3955</f>
        <v>180</v>
      </c>
      <c r="D61" s="48" t="s">
        <v>434</v>
      </c>
      <c r="E61" s="47">
        <f>+'Ark1'!Q3955</f>
        <v>110</v>
      </c>
      <c r="F61" s="47"/>
      <c r="G61" s="64">
        <f>+'Ark1'!R3955</f>
        <v>215</v>
      </c>
      <c r="H61" s="47"/>
      <c r="I61" s="64">
        <f>+'Ark1'!S3955</f>
        <v>215</v>
      </c>
      <c r="J61" s="99">
        <f>+'Ark1'!T3955</f>
        <v>3.2171180607511598</v>
      </c>
      <c r="K61" s="47"/>
      <c r="L61" s="99">
        <f>+'Ark1'!U3955</f>
        <v>4.3618751698053595</v>
      </c>
      <c r="M61" s="49">
        <f>+'Ark1'!W3955</f>
        <v>55.31162790697671</v>
      </c>
      <c r="N61" s="99"/>
      <c r="O61" s="49">
        <f>+'Ark1'!AB3955</f>
        <v>4.0221022677505323</v>
      </c>
      <c r="P61" s="64">
        <f>+'Ark1'!Y3955</f>
        <v>184.78572093023263</v>
      </c>
      <c r="Q61" s="47"/>
      <c r="R61" s="49">
        <f>+'Ark1'!AA3955</f>
        <v>3.047437858833876</v>
      </c>
      <c r="S61" s="64">
        <f>+'Ark1'!AC3955</f>
        <v>-6.8491182359132186</v>
      </c>
      <c r="T61" s="99">
        <f t="shared" si="7"/>
        <v>1.9545454545454546</v>
      </c>
      <c r="U61" s="39"/>
      <c r="V61" s="4"/>
      <c r="W61" s="14"/>
      <c r="X61" s="4"/>
      <c r="Y61" s="5"/>
      <c r="Z61" s="18"/>
      <c r="AA61"/>
      <c r="AB61"/>
      <c r="AC61"/>
      <c r="AD61"/>
      <c r="AE61"/>
    </row>
    <row r="62" spans="1:31" ht="15.6">
      <c r="A62" s="39"/>
      <c r="B62" s="47">
        <f>+'Ark1'!C3956</f>
        <v>2022</v>
      </c>
      <c r="C62" s="47">
        <f>+'Ark1'!N3956</f>
        <v>190</v>
      </c>
      <c r="D62" s="48" t="s">
        <v>435</v>
      </c>
      <c r="E62" s="47">
        <f>+'Ark1'!Q3956</f>
        <v>83</v>
      </c>
      <c r="F62" s="47"/>
      <c r="G62" s="64">
        <f>+'Ark1'!R3956</f>
        <v>138</v>
      </c>
      <c r="H62" s="47"/>
      <c r="I62" s="64">
        <f>+'Ark1'!S3956</f>
        <v>138</v>
      </c>
      <c r="J62" s="99">
        <f>+'Ark1'!T3956</f>
        <v>2.0649408948077213</v>
      </c>
      <c r="K62" s="47"/>
      <c r="L62" s="99">
        <f>+'Ark1'!U3956</f>
        <v>2.9434249883176999</v>
      </c>
      <c r="M62" s="49">
        <f>+'Ark1'!W3956</f>
        <v>54.789855072463759</v>
      </c>
      <c r="N62" s="99"/>
      <c r="O62" s="49">
        <f>+'Ark1'!AB3956</f>
        <v>4.1606383612613191</v>
      </c>
      <c r="P62" s="64">
        <f>+'Ark1'!Y3956</f>
        <v>194.27079710144923</v>
      </c>
      <c r="Q62" s="47"/>
      <c r="R62" s="49">
        <f>+'Ark1'!AA3956</f>
        <v>3.1023259300442434</v>
      </c>
      <c r="S62" s="64">
        <f>+'Ark1'!AC3956</f>
        <v>-3.9167229133695742</v>
      </c>
      <c r="T62" s="99">
        <f t="shared" si="7"/>
        <v>1.6626506024096386</v>
      </c>
      <c r="U62" s="39"/>
      <c r="V62" s="4"/>
      <c r="W62" s="18"/>
      <c r="X62" s="4"/>
      <c r="Y62" s="5"/>
      <c r="Z62" s="18"/>
      <c r="AA62"/>
      <c r="AB62"/>
      <c r="AC62"/>
      <c r="AD62"/>
      <c r="AE62"/>
    </row>
    <row r="63" spans="1:31">
      <c r="A63" s="39"/>
      <c r="B63" s="47">
        <f>+'Ark1'!C3957</f>
        <v>2022</v>
      </c>
      <c r="C63" s="47">
        <f>+'Ark1'!N3957</f>
        <v>200</v>
      </c>
      <c r="D63" s="48" t="s">
        <v>436</v>
      </c>
      <c r="E63" s="47">
        <f>+'Ark1'!Q3957</f>
        <v>61</v>
      </c>
      <c r="F63" s="47"/>
      <c r="G63" s="64">
        <f>+'Ark1'!R3957</f>
        <v>88</v>
      </c>
      <c r="H63" s="47"/>
      <c r="I63" s="64">
        <f>+'Ark1'!S3957</f>
        <v>88</v>
      </c>
      <c r="J63" s="99">
        <f>+'Ark1'!T3957</f>
        <v>1.3167739039353583</v>
      </c>
      <c r="K63" s="47"/>
      <c r="L63" s="99">
        <f>+'Ark1'!U3957</f>
        <v>1.9772825929836175</v>
      </c>
      <c r="M63" s="49">
        <f>+'Ark1'!W3957</f>
        <v>52.318181818181827</v>
      </c>
      <c r="N63" s="99"/>
      <c r="O63" s="49">
        <f>+'Ark1'!AB3957</f>
        <v>4.7519026202560575</v>
      </c>
      <c r="P63" s="64">
        <f>+'Ark1'!Y3957</f>
        <v>204.65374999999997</v>
      </c>
      <c r="Q63" s="47"/>
      <c r="R63" s="49">
        <f>+'Ark1'!AA3957</f>
        <v>3.0043095230448262</v>
      </c>
      <c r="S63" s="64">
        <f>+'Ark1'!AC3957</f>
        <v>2.4178057600689553</v>
      </c>
      <c r="T63" s="99">
        <f t="shared" si="7"/>
        <v>1.4426229508196722</v>
      </c>
      <c r="U63" s="39"/>
      <c r="V63" s="11"/>
      <c r="W63" s="11"/>
      <c r="X63" s="4"/>
      <c r="Y63"/>
      <c r="Z63"/>
      <c r="AA63"/>
      <c r="AB63"/>
      <c r="AC63"/>
      <c r="AD63"/>
      <c r="AE63"/>
    </row>
    <row r="64" spans="1:31" ht="15.6">
      <c r="A64" s="39"/>
      <c r="B64" s="47">
        <f>+'Ark1'!C3958</f>
        <v>2022</v>
      </c>
      <c r="C64" s="47">
        <f>+'Ark1'!N3958</f>
        <v>210</v>
      </c>
      <c r="D64" s="48" t="s">
        <v>437</v>
      </c>
      <c r="E64" s="47">
        <f>+'Ark1'!Q3958</f>
        <v>25</v>
      </c>
      <c r="F64" s="47"/>
      <c r="G64" s="64">
        <f>+'Ark1'!R3958</f>
        <v>39</v>
      </c>
      <c r="H64" s="47"/>
      <c r="I64" s="64">
        <f>+'Ark1'!S3958</f>
        <v>38</v>
      </c>
      <c r="J64" s="99">
        <f>+'Ark1'!T3958</f>
        <v>0.58357025288044306</v>
      </c>
      <c r="K64" s="47"/>
      <c r="L64" s="99">
        <f>+'Ark1'!U3958</f>
        <v>0.89810277583685694</v>
      </c>
      <c r="M64" s="49">
        <f>+'Ark1'!W3958</f>
        <v>52.105263157894754</v>
      </c>
      <c r="N64" s="99"/>
      <c r="O64" s="49">
        <f>+'Ark1'!AB3958</f>
        <v>4.4116441241464308</v>
      </c>
      <c r="P64" s="64">
        <f>+'Ark1'!Y3958</f>
        <v>209.74666666666673</v>
      </c>
      <c r="Q64" s="47"/>
      <c r="R64" s="49">
        <f>+'Ark1'!AA3958</f>
        <v>2.5457957302765526</v>
      </c>
      <c r="S64" s="64">
        <f>+'Ark1'!AC3958</f>
        <v>-25.433331605275271</v>
      </c>
      <c r="T64" s="99">
        <f t="shared" si="7"/>
        <v>1.56</v>
      </c>
      <c r="U64" s="39"/>
      <c r="V64" s="5"/>
      <c r="W64" s="18"/>
      <c r="X64" s="4"/>
      <c r="Y64"/>
      <c r="Z64" s="18"/>
      <c r="AA64"/>
      <c r="AB64"/>
      <c r="AC64"/>
      <c r="AD64"/>
      <c r="AE64"/>
    </row>
    <row r="65" spans="1:31">
      <c r="A65" s="39"/>
      <c r="B65" s="47">
        <f>+'Ark1'!C3959</f>
        <v>2022</v>
      </c>
      <c r="C65" s="47">
        <f>+'Ark1'!N3959</f>
        <v>220</v>
      </c>
      <c r="D65" s="48" t="s">
        <v>438</v>
      </c>
      <c r="E65" s="47">
        <f>+'Ark1'!Q3959</f>
        <v>19</v>
      </c>
      <c r="F65" s="47"/>
      <c r="G65" s="64">
        <f>+'Ark1'!R3959</f>
        <v>23</v>
      </c>
      <c r="H65" s="47"/>
      <c r="I65" s="64">
        <f>+'Ark1'!S3959</f>
        <v>23</v>
      </c>
      <c r="J65" s="99">
        <f>+'Ark1'!T3959</f>
        <v>0.34415681580128682</v>
      </c>
      <c r="K65" s="47"/>
      <c r="L65" s="99">
        <f>+'Ark1'!U3959</f>
        <v>0.56776170578000562</v>
      </c>
      <c r="M65" s="49">
        <f>+'Ark1'!W3959</f>
        <v>48.652173913043477</v>
      </c>
      <c r="N65" s="99"/>
      <c r="O65" s="49">
        <f>+'Ark1'!AB3959</f>
        <v>5.000945090264576</v>
      </c>
      <c r="P65" s="64">
        <f>+'Ark1'!Y3959</f>
        <v>224.83913043478265</v>
      </c>
      <c r="Q65" s="47"/>
      <c r="R65" s="49">
        <f>+'Ark1'!AA3959</f>
        <v>2.45511695115571</v>
      </c>
      <c r="S65" s="64">
        <f>+'Ark1'!AC3959</f>
        <v>-43.268589741428158</v>
      </c>
      <c r="T65" s="99">
        <f t="shared" si="7"/>
        <v>1.2105263157894737</v>
      </c>
      <c r="U65" s="39"/>
      <c r="V65" s="11"/>
      <c r="W65" s="11"/>
      <c r="X65" s="4"/>
      <c r="Y65"/>
      <c r="Z65"/>
      <c r="AA65"/>
      <c r="AB65"/>
      <c r="AC65"/>
      <c r="AD65"/>
      <c r="AE65"/>
    </row>
    <row r="66" spans="1:31">
      <c r="A66" s="39"/>
      <c r="B66" s="47">
        <f>+'Ark1'!C3960</f>
        <v>2022</v>
      </c>
      <c r="C66" s="47">
        <f>+'Ark1'!N3960</f>
        <v>230</v>
      </c>
      <c r="D66" s="48" t="s">
        <v>439</v>
      </c>
      <c r="E66" s="47">
        <f>+'Ark1'!Q3960</f>
        <v>16</v>
      </c>
      <c r="F66" s="47"/>
      <c r="G66" s="64">
        <f>+'Ark1'!R3960</f>
        <v>24</v>
      </c>
      <c r="H66" s="47"/>
      <c r="I66" s="64">
        <f>+'Ark1'!S3960</f>
        <v>23</v>
      </c>
      <c r="J66" s="99">
        <f>+'Ark1'!T3960</f>
        <v>0.35912015561873434</v>
      </c>
      <c r="K66" s="47"/>
      <c r="L66" s="99">
        <f>+'Ark1'!U3960</f>
        <v>0.62087086013905712</v>
      </c>
      <c r="M66" s="49">
        <f>+'Ark1'!W3960</f>
        <v>48.043478260869563</v>
      </c>
      <c r="N66" s="99"/>
      <c r="O66" s="49">
        <f>+'Ark1'!AB3960</f>
        <v>5.2459364055682913</v>
      </c>
      <c r="P66" s="64">
        <f>+'Ark1'!Y3960</f>
        <v>235.62625</v>
      </c>
      <c r="Q66" s="47"/>
      <c r="R66" s="49">
        <f>+'Ark1'!AA3960</f>
        <v>15.574032153065565</v>
      </c>
      <c r="S66" s="64">
        <f>+'Ark1'!AC3960</f>
        <v>-47.073425094569394</v>
      </c>
      <c r="T66" s="99">
        <f t="shared" si="7"/>
        <v>1.5</v>
      </c>
      <c r="U66" s="39"/>
      <c r="V66" s="11"/>
      <c r="W66" s="11"/>
      <c r="X66" s="4"/>
      <c r="Y66"/>
      <c r="Z66"/>
      <c r="AA66"/>
      <c r="AB66"/>
      <c r="AC66"/>
      <c r="AD66"/>
      <c r="AE66"/>
    </row>
    <row r="67" spans="1:31">
      <c r="A67" s="39"/>
      <c r="B67">
        <f>+'Ark1'!C3961</f>
        <v>2021</v>
      </c>
      <c r="C67">
        <f>+'Ark1'!N3961</f>
        <v>60</v>
      </c>
      <c r="D67" s="3" t="s">
        <v>423</v>
      </c>
      <c r="E67">
        <f>+'Ark1'!Q3961</f>
        <v>12</v>
      </c>
      <c r="G67" s="9">
        <f>+'Ark1'!R3961</f>
        <v>13</v>
      </c>
      <c r="I67" s="9">
        <f>+'Ark1'!S3961</f>
        <v>13</v>
      </c>
      <c r="J67" s="94">
        <f>+'Ark1'!T3961</f>
        <v>0.20310818010383516</v>
      </c>
      <c r="L67" s="94">
        <f>+'Ark1'!U3961</f>
        <v>9.3719500713924667E-2</v>
      </c>
      <c r="M67" s="1">
        <f>+'Ark1'!W3961</f>
        <v>60.692307692307693</v>
      </c>
      <c r="O67" s="1">
        <f>+'Ark1'!AB3961</f>
        <v>3.122735866182174</v>
      </c>
      <c r="P67" s="9">
        <f>+'Ark1'!Y3961</f>
        <v>62.737692307692306</v>
      </c>
      <c r="R67" s="1">
        <f>+'Ark1'!AA3961</f>
        <v>5.474922063156324</v>
      </c>
      <c r="S67" s="9">
        <f>+'Ark1'!AC3961</f>
        <v>-9.1646964190023326</v>
      </c>
      <c r="T67" s="94">
        <f t="shared" si="7"/>
        <v>1.0833333333333333</v>
      </c>
      <c r="U67" s="39"/>
      <c r="V67" s="11"/>
      <c r="W67" s="11"/>
      <c r="X67" s="4"/>
      <c r="Y67"/>
      <c r="Z67"/>
      <c r="AA67"/>
      <c r="AB67"/>
      <c r="AC67"/>
      <c r="AD67"/>
      <c r="AE67"/>
    </row>
    <row r="68" spans="1:31" ht="15.6">
      <c r="A68" s="39"/>
      <c r="B68">
        <f>+'Ark1'!C3962</f>
        <v>2021</v>
      </c>
      <c r="C68">
        <f>+'Ark1'!N3962</f>
        <v>70</v>
      </c>
      <c r="D68" s="3" t="s">
        <v>424</v>
      </c>
      <c r="E68">
        <f>+'Ark1'!Q3962</f>
        <v>27</v>
      </c>
      <c r="G68" s="9">
        <f>+'Ark1'!R3962</f>
        <v>42</v>
      </c>
      <c r="I68" s="9">
        <f>+'Ark1'!S3962</f>
        <v>40</v>
      </c>
      <c r="J68" s="94">
        <f>+'Ark1'!T3962</f>
        <v>0.65619565879700592</v>
      </c>
      <c r="L68" s="94">
        <f>+'Ark1'!U3962</f>
        <v>0.35015165485778021</v>
      </c>
      <c r="M68" s="1">
        <f>+'Ark1'!W3962</f>
        <v>61.75</v>
      </c>
      <c r="O68" s="1">
        <f>+'Ark1'!AB3962</f>
        <v>2.1994317447922778</v>
      </c>
      <c r="P68" s="9">
        <f>+'Ark1'!Y3962</f>
        <v>72.551904761904737</v>
      </c>
      <c r="R68" s="1">
        <f>+'Ark1'!AA3962</f>
        <v>2.6465968242262998</v>
      </c>
      <c r="S68" s="9">
        <f>+'Ark1'!AC3962</f>
        <v>-4.4085998986521124</v>
      </c>
      <c r="T68" s="94">
        <f t="shared" si="7"/>
        <v>1.5555555555555556</v>
      </c>
      <c r="U68" s="39"/>
      <c r="V68" s="2"/>
      <c r="W68" s="5"/>
      <c r="X68" s="4"/>
      <c r="Y68"/>
      <c r="Z68"/>
      <c r="AA68"/>
      <c r="AB68"/>
      <c r="AC68"/>
      <c r="AD68"/>
      <c r="AE68"/>
    </row>
    <row r="69" spans="1:31">
      <c r="A69" s="39"/>
      <c r="B69">
        <f>+'Ark1'!C3963</f>
        <v>2021</v>
      </c>
      <c r="C69">
        <f>+'Ark1'!N3963</f>
        <v>80</v>
      </c>
      <c r="D69" s="3" t="s">
        <v>425</v>
      </c>
      <c r="E69">
        <f>+'Ark1'!Q3963</f>
        <v>49</v>
      </c>
      <c r="G69" s="9">
        <f>+'Ark1'!R3963</f>
        <v>137</v>
      </c>
      <c r="I69" s="9">
        <f>+'Ark1'!S3963</f>
        <v>135</v>
      </c>
      <c r="J69" s="94">
        <f>+'Ark1'!T3963</f>
        <v>2.1404477441711856</v>
      </c>
      <c r="L69" s="94">
        <f>+'Ark1'!U3963</f>
        <v>1.3340748403284401</v>
      </c>
      <c r="M69" s="1">
        <f>+'Ark1'!W3963</f>
        <v>61.207407407407402</v>
      </c>
      <c r="O69" s="1">
        <f>+'Ark1'!AB3963</f>
        <v>2.1640027941937205</v>
      </c>
      <c r="P69" s="9">
        <f>+'Ark1'!Y3963</f>
        <v>84.742554744525492</v>
      </c>
      <c r="R69" s="1">
        <f>+'Ark1'!AA3963</f>
        <v>2.7656886624826078</v>
      </c>
      <c r="S69" s="9">
        <f>+'Ark1'!AC3963</f>
        <v>-10.437772445076289</v>
      </c>
      <c r="T69" s="94">
        <f t="shared" si="7"/>
        <v>2.795918367346939</v>
      </c>
      <c r="U69" s="39"/>
      <c r="V69" s="4"/>
      <c r="W69" s="4"/>
      <c r="X69" s="4"/>
      <c r="Y69" s="4"/>
      <c r="Z69" s="4"/>
      <c r="AA69"/>
      <c r="AB69"/>
      <c r="AC69"/>
      <c r="AD69"/>
      <c r="AE69"/>
    </row>
    <row r="70" spans="1:31" ht="15.6">
      <c r="A70" s="39"/>
      <c r="B70">
        <f>+'Ark1'!C3964</f>
        <v>2021</v>
      </c>
      <c r="C70">
        <f>+'Ark1'!N3964</f>
        <v>90</v>
      </c>
      <c r="D70" s="3" t="s">
        <v>405</v>
      </c>
      <c r="E70">
        <f>+'Ark1'!Q3964</f>
        <v>84</v>
      </c>
      <c r="G70" s="9">
        <f>+'Ark1'!R3964</f>
        <v>322</v>
      </c>
      <c r="I70" s="9">
        <f>+'Ark1'!S3964</f>
        <v>319</v>
      </c>
      <c r="J70" s="94">
        <f>+'Ark1'!T3964</f>
        <v>5.0308333841103794</v>
      </c>
      <c r="L70" s="94">
        <f>+'Ark1'!U3964</f>
        <v>3.5141727432450152</v>
      </c>
      <c r="M70" s="1">
        <f>+'Ark1'!W3964</f>
        <v>60.836990595611283</v>
      </c>
      <c r="O70" s="1">
        <f>+'Ark1'!AB3964</f>
        <v>2.064419818738279</v>
      </c>
      <c r="P70" s="9">
        <f>+'Ark1'!Y3964</f>
        <v>94.974968944099373</v>
      </c>
      <c r="R70" s="1">
        <f>+'Ark1'!AA3964</f>
        <v>2.8646350896398003</v>
      </c>
      <c r="S70" s="9">
        <f>+'Ark1'!AC3964</f>
        <v>6.3452686734147372</v>
      </c>
      <c r="T70" s="94">
        <f t="shared" si="7"/>
        <v>3.8333333333333335</v>
      </c>
      <c r="U70" s="39"/>
      <c r="V70" s="4"/>
      <c r="W70" s="11"/>
      <c r="X70" s="4"/>
      <c r="Z70" s="5"/>
      <c r="AA70"/>
      <c r="AB70"/>
      <c r="AC70"/>
      <c r="AD70"/>
      <c r="AE70"/>
    </row>
    <row r="71" spans="1:31" ht="15.6">
      <c r="A71" s="39"/>
      <c r="B71">
        <f>+'Ark1'!C3965</f>
        <v>2021</v>
      </c>
      <c r="C71">
        <f>+'Ark1'!N3965</f>
        <v>100</v>
      </c>
      <c r="D71" s="3" t="s">
        <v>426</v>
      </c>
      <c r="E71">
        <f>+'Ark1'!Q3965</f>
        <v>116</v>
      </c>
      <c r="G71" s="9">
        <f>+'Ark1'!R3965</f>
        <v>646</v>
      </c>
      <c r="I71" s="9">
        <f>+'Ark1'!S3965</f>
        <v>644</v>
      </c>
      <c r="J71" s="94">
        <f>+'Ark1'!T3965</f>
        <v>10.092914180544424</v>
      </c>
      <c r="L71" s="94">
        <f>+'Ark1'!U3965</f>
        <v>7.8130146175486255</v>
      </c>
      <c r="M71" s="1">
        <f>+'Ark1'!W3965</f>
        <v>60.009316770186352</v>
      </c>
      <c r="O71" s="1">
        <f>+'Ark1'!AB3965</f>
        <v>2.49842935114</v>
      </c>
      <c r="P71" s="9">
        <f>+'Ark1'!Y3965</f>
        <v>105.25143962848304</v>
      </c>
      <c r="R71" s="1">
        <f>+'Ark1'!AA3965</f>
        <v>2.8443132365188144</v>
      </c>
      <c r="S71" s="9">
        <f>+'Ark1'!AC3965</f>
        <v>-8.115645122398762</v>
      </c>
      <c r="T71" s="94">
        <f t="shared" si="7"/>
        <v>5.568965517241379</v>
      </c>
      <c r="U71" s="39"/>
      <c r="V71" s="4"/>
      <c r="W71" s="11"/>
      <c r="X71" s="4"/>
      <c r="Z71" s="5"/>
      <c r="AA71"/>
      <c r="AB71"/>
      <c r="AC71"/>
      <c r="AD71"/>
      <c r="AE71"/>
    </row>
    <row r="72" spans="1:31" ht="15.6">
      <c r="A72" s="39"/>
      <c r="B72">
        <f>+'Ark1'!C3966</f>
        <v>2021</v>
      </c>
      <c r="C72">
        <f>+'Ark1'!N3966</f>
        <v>110</v>
      </c>
      <c r="D72" s="3" t="s">
        <v>427</v>
      </c>
      <c r="E72">
        <f>+'Ark1'!Q3966</f>
        <v>148</v>
      </c>
      <c r="G72" s="9">
        <f>+'Ark1'!R3966</f>
        <v>829</v>
      </c>
      <c r="I72" s="9">
        <f>+'Ark1'!S3966</f>
        <v>828</v>
      </c>
      <c r="J72" s="94">
        <f>+'Ark1'!T3966</f>
        <v>12.952052408159943</v>
      </c>
      <c r="L72" s="94">
        <f>+'Ark1'!U3966</f>
        <v>10.957952591278305</v>
      </c>
      <c r="M72" s="1">
        <f>+'Ark1'!W3966</f>
        <v>59.460144927536241</v>
      </c>
      <c r="O72" s="1">
        <f>+'Ark1'!AB3966</f>
        <v>2.6963216988396157</v>
      </c>
      <c r="P72" s="9">
        <f>+'Ark1'!Y3966</f>
        <v>115.03150784077218</v>
      </c>
      <c r="R72" s="1">
        <f>+'Ark1'!AA3966</f>
        <v>2.8391965854015839</v>
      </c>
      <c r="S72" s="9">
        <f>+'Ark1'!AC3966</f>
        <v>-11.469073399437516</v>
      </c>
      <c r="T72" s="94">
        <f t="shared" si="7"/>
        <v>5.6013513513513518</v>
      </c>
      <c r="U72" s="39"/>
      <c r="V72" s="4"/>
      <c r="W72" s="11"/>
      <c r="X72" s="4"/>
      <c r="Z72" s="5"/>
      <c r="AA72"/>
      <c r="AB72"/>
      <c r="AC72"/>
      <c r="AD72"/>
      <c r="AE72"/>
    </row>
    <row r="73" spans="1:31" ht="15.6">
      <c r="A73" s="39"/>
      <c r="B73">
        <f>+'Ark1'!C3967</f>
        <v>2021</v>
      </c>
      <c r="C73">
        <f>+'Ark1'!N3967</f>
        <v>120</v>
      </c>
      <c r="D73" s="3" t="s">
        <v>428</v>
      </c>
      <c r="E73">
        <f>+'Ark1'!Q3967</f>
        <v>176</v>
      </c>
      <c r="G73" s="9">
        <f>+'Ark1'!R3967</f>
        <v>960</v>
      </c>
      <c r="I73" s="9">
        <f>+'Ark1'!S3967</f>
        <v>960</v>
      </c>
      <c r="J73" s="94">
        <f>+'Ark1'!T3967</f>
        <v>14.998757915360134</v>
      </c>
      <c r="L73" s="94">
        <f>+'Ark1'!U3967</f>
        <v>13.796873568292392</v>
      </c>
      <c r="M73" s="1">
        <f>+'Ark1'!W3967</f>
        <v>58.768749999999997</v>
      </c>
      <c r="O73" s="1">
        <f>+'Ark1'!AB3967</f>
        <v>2.9309168254148905</v>
      </c>
      <c r="P73" s="9">
        <f>+'Ark1'!Y3967</f>
        <v>125.06948958333329</v>
      </c>
      <c r="R73" s="1">
        <f>+'Ark1'!AA3967</f>
        <v>2.8712108816635098</v>
      </c>
      <c r="S73" s="9">
        <f>+'Ark1'!AC3967</f>
        <v>-6.86503318327446</v>
      </c>
      <c r="T73" s="94">
        <f t="shared" si="7"/>
        <v>5.4545454545454541</v>
      </c>
      <c r="U73" s="39"/>
      <c r="V73" s="4"/>
      <c r="W73" s="11"/>
      <c r="X73" s="4"/>
      <c r="Z73" s="5"/>
      <c r="AA73"/>
      <c r="AB73"/>
      <c r="AC73"/>
      <c r="AD73"/>
      <c r="AE73"/>
    </row>
    <row r="74" spans="1:31" ht="15.6">
      <c r="A74" s="39"/>
      <c r="B74">
        <f>+'Ark1'!C3968</f>
        <v>2021</v>
      </c>
      <c r="C74">
        <f>+'Ark1'!N3968</f>
        <v>130</v>
      </c>
      <c r="D74" s="3" t="s">
        <v>429</v>
      </c>
      <c r="E74">
        <f>+'Ark1'!Q3968</f>
        <v>195</v>
      </c>
      <c r="G74" s="9">
        <f>+'Ark1'!R3968</f>
        <v>835</v>
      </c>
      <c r="I74" s="9">
        <f>+'Ark1'!S3968</f>
        <v>835</v>
      </c>
      <c r="J74" s="94">
        <f>+'Ark1'!T3968</f>
        <v>13.04579464513095</v>
      </c>
      <c r="L74" s="94">
        <f>+'Ark1'!U3968</f>
        <v>12.965265973481651</v>
      </c>
      <c r="M74" s="1">
        <f>+'Ark1'!W3968</f>
        <v>58.302994011976047</v>
      </c>
      <c r="O74" s="1">
        <f>+'Ark1'!AB3968</f>
        <v>3.276178311585809</v>
      </c>
      <c r="P74" s="9">
        <f>+'Ark1'!Y3968</f>
        <v>135.12536526946113</v>
      </c>
      <c r="R74" s="1">
        <f>+'Ark1'!AA3968</f>
        <v>2.988608224245775</v>
      </c>
      <c r="S74" s="9">
        <f>+'Ark1'!AC3968</f>
        <v>-7.2419496339346541</v>
      </c>
      <c r="T74" s="94">
        <f t="shared" si="7"/>
        <v>4.2820512820512819</v>
      </c>
      <c r="U74" s="39"/>
      <c r="V74" s="4"/>
      <c r="W74" s="11"/>
      <c r="X74" s="4"/>
      <c r="Y74" s="11"/>
      <c r="Z74" s="5"/>
      <c r="AA74"/>
      <c r="AB74"/>
      <c r="AC74"/>
      <c r="AD74"/>
      <c r="AE74"/>
    </row>
    <row r="75" spans="1:31" ht="15.6">
      <c r="A75" s="39"/>
      <c r="B75">
        <f>+'Ark1'!C3969</f>
        <v>2021</v>
      </c>
      <c r="C75">
        <f>+'Ark1'!N3969</f>
        <v>140</v>
      </c>
      <c r="D75" s="3" t="s">
        <v>430</v>
      </c>
      <c r="E75">
        <f>+'Ark1'!Q3969</f>
        <v>191</v>
      </c>
      <c r="G75" s="9">
        <f>+'Ark1'!R3969</f>
        <v>734.53</v>
      </c>
      <c r="I75" s="9">
        <f>+'Ark1'!S3969</f>
        <v>734.53</v>
      </c>
      <c r="J75" s="94">
        <f>+'Ark1'!T3969</f>
        <v>11.476080887051539</v>
      </c>
      <c r="L75" s="94">
        <f>+'Ark1'!U3969</f>
        <v>12.240745367360471</v>
      </c>
      <c r="M75" s="1">
        <f>+'Ark1'!W3969</f>
        <v>57.284780744149309</v>
      </c>
      <c r="O75" s="1">
        <f>+'Ark1'!AB3969</f>
        <v>3.2341183601485004</v>
      </c>
      <c r="P75" s="9">
        <f>+'Ark1'!Y3969</f>
        <v>145.02412426994144</v>
      </c>
      <c r="R75" s="1">
        <f>+'Ark1'!AA3969</f>
        <v>0</v>
      </c>
      <c r="S75" s="9">
        <f>+'Ark1'!AC3969</f>
        <v>0</v>
      </c>
      <c r="T75" s="94">
        <f t="shared" si="7"/>
        <v>3.8457068062827222</v>
      </c>
      <c r="U75" s="39"/>
      <c r="V75" s="4"/>
      <c r="W75" s="11"/>
      <c r="X75" s="4"/>
      <c r="Y75" s="11"/>
      <c r="Z75" s="5"/>
      <c r="AA75"/>
      <c r="AB75"/>
      <c r="AC75"/>
      <c r="AD75"/>
      <c r="AE75"/>
    </row>
    <row r="76" spans="1:31" ht="15.6">
      <c r="A76" s="39"/>
      <c r="B76">
        <f>+'Ark1'!C3970</f>
        <v>2021</v>
      </c>
      <c r="C76">
        <f>+'Ark1'!N3970</f>
        <v>150</v>
      </c>
      <c r="D76" s="3" t="s">
        <v>431</v>
      </c>
      <c r="E76">
        <f>+'Ark1'!Q3970</f>
        <v>189</v>
      </c>
      <c r="G76" s="9">
        <f>+'Ark1'!R3970</f>
        <v>623</v>
      </c>
      <c r="I76" s="9">
        <f>+'Ark1'!S3970</f>
        <v>623</v>
      </c>
      <c r="J76" s="94">
        <f>+'Ark1'!T3970</f>
        <v>9.7335689388222519</v>
      </c>
      <c r="L76" s="94">
        <f>+'Ark1'!U3970</f>
        <v>11.074628824974019</v>
      </c>
      <c r="M76" s="1">
        <f>+'Ark1'!W3970</f>
        <v>56.481540930979151</v>
      </c>
      <c r="O76" s="1">
        <f>+'Ark1'!AB3970</f>
        <v>3.5486840462630656</v>
      </c>
      <c r="P76" s="9">
        <f>+'Ark1'!Y3970</f>
        <v>154.69741573033716</v>
      </c>
      <c r="R76" s="1">
        <f>+'Ark1'!AA3970</f>
        <v>2.8205498306583978</v>
      </c>
      <c r="S76" s="9">
        <f>+'Ark1'!AC3970</f>
        <v>-7.1206229659099138</v>
      </c>
      <c r="T76" s="94">
        <f t="shared" si="7"/>
        <v>3.2962962962962963</v>
      </c>
      <c r="U76" s="39"/>
      <c r="V76" s="4"/>
      <c r="W76" s="11"/>
      <c r="X76" s="4"/>
      <c r="Y76" s="11"/>
      <c r="Z76" s="5"/>
      <c r="AA76"/>
      <c r="AB76"/>
      <c r="AC76"/>
      <c r="AD76"/>
      <c r="AE76"/>
    </row>
    <row r="77" spans="1:31" ht="15.6">
      <c r="A77" s="39"/>
      <c r="B77">
        <f>+'Ark1'!C3971</f>
        <v>2021</v>
      </c>
      <c r="C77">
        <f>+'Ark1'!N3971</f>
        <v>160</v>
      </c>
      <c r="D77" s="3" t="s">
        <v>432</v>
      </c>
      <c r="E77">
        <f>+'Ark1'!Q3971</f>
        <v>157</v>
      </c>
      <c r="G77" s="9">
        <f>+'Ark1'!R3971</f>
        <v>471</v>
      </c>
      <c r="I77" s="9">
        <f>+'Ark1'!S3971</f>
        <v>471</v>
      </c>
      <c r="J77" s="94">
        <f>+'Ark1'!T3971</f>
        <v>7.3587656022235652</v>
      </c>
      <c r="L77" s="94">
        <f>+'Ark1'!U3971</f>
        <v>8.9113008970867984</v>
      </c>
      <c r="M77" s="1">
        <f>+'Ark1'!W3971</f>
        <v>55.63269639065819</v>
      </c>
      <c r="O77" s="1">
        <f>+'Ark1'!AB3971</f>
        <v>3.6197900478651879</v>
      </c>
      <c r="P77" s="9">
        <f>+'Ark1'!Y3971</f>
        <v>164.65014861995763</v>
      </c>
      <c r="R77" s="1">
        <f>+'Ark1'!AA3971</f>
        <v>2.9216860623763177</v>
      </c>
      <c r="S77" s="9">
        <f>+'Ark1'!AC3971</f>
        <v>-2.641795545272668</v>
      </c>
      <c r="T77" s="94">
        <f t="shared" si="7"/>
        <v>3</v>
      </c>
      <c r="U77" s="39"/>
      <c r="V77" s="4"/>
      <c r="W77" s="11"/>
      <c r="X77" s="4"/>
      <c r="Y77" s="11"/>
      <c r="Z77" s="5"/>
      <c r="AA77"/>
      <c r="AB77"/>
      <c r="AC77"/>
      <c r="AD77"/>
      <c r="AE77"/>
    </row>
    <row r="78" spans="1:31" ht="15.6">
      <c r="A78" s="39"/>
      <c r="B78">
        <f>+'Ark1'!C3972</f>
        <v>2021</v>
      </c>
      <c r="C78">
        <f>+'Ark1'!N3972</f>
        <v>170</v>
      </c>
      <c r="D78" s="3" t="s">
        <v>433</v>
      </c>
      <c r="E78">
        <f>+'Ark1'!Q3972</f>
        <v>128</v>
      </c>
      <c r="G78" s="9">
        <f>+'Ark1'!R3972</f>
        <v>318</v>
      </c>
      <c r="I78" s="9">
        <f>+'Ark1'!S3972</f>
        <v>318</v>
      </c>
      <c r="J78" s="94">
        <f>+'Ark1'!T3972</f>
        <v>4.9683385594630449</v>
      </c>
      <c r="L78" s="94">
        <f>+'Ark1'!U3972</f>
        <v>6.3860430325786766</v>
      </c>
      <c r="M78" s="1">
        <f>+'Ark1'!W3972</f>
        <v>54.443396226415089</v>
      </c>
      <c r="O78" s="1">
        <f>+'Ark1'!AB3972</f>
        <v>3.817569912650328</v>
      </c>
      <c r="P78" s="9">
        <f>+'Ark1'!Y3972</f>
        <v>174.76185534591201</v>
      </c>
      <c r="R78" s="1">
        <f>+'Ark1'!AA3972</f>
        <v>2.9396705444410474</v>
      </c>
      <c r="S78" s="9">
        <f>+'Ark1'!AC3972</f>
        <v>-11.243283916996514</v>
      </c>
      <c r="T78" s="94">
        <f t="shared" si="7"/>
        <v>2.484375</v>
      </c>
      <c r="U78" s="39"/>
      <c r="V78" s="4"/>
      <c r="W78" s="11"/>
      <c r="X78" s="4"/>
      <c r="Y78" s="5"/>
      <c r="Z78" s="5"/>
      <c r="AA78"/>
      <c r="AB78"/>
      <c r="AC78"/>
      <c r="AD78"/>
      <c r="AE78"/>
    </row>
    <row r="79" spans="1:31" ht="15.6">
      <c r="A79" s="39"/>
      <c r="B79">
        <f>+'Ark1'!C3973</f>
        <v>2021</v>
      </c>
      <c r="C79">
        <f>+'Ark1'!N3973</f>
        <v>180</v>
      </c>
      <c r="D79" s="3" t="s">
        <v>434</v>
      </c>
      <c r="E79">
        <f>+'Ark1'!Q3973</f>
        <v>101</v>
      </c>
      <c r="G79" s="9">
        <f>+'Ark1'!R3973</f>
        <v>189</v>
      </c>
      <c r="I79" s="9">
        <f>+'Ark1'!S3973</f>
        <v>189</v>
      </c>
      <c r="J79" s="94">
        <f>+'Ark1'!T3973</f>
        <v>2.9528804645865256</v>
      </c>
      <c r="L79" s="94">
        <f>+'Ark1'!U3973</f>
        <v>4.0027577036914748</v>
      </c>
      <c r="M79" s="1">
        <f>+'Ark1'!W3973</f>
        <v>53.12169312169312</v>
      </c>
      <c r="O79" s="1">
        <f>+'Ark1'!AB3973</f>
        <v>4.0001329727905341</v>
      </c>
      <c r="P79" s="9">
        <f>+'Ark1'!Y3973</f>
        <v>184.30597883597875</v>
      </c>
      <c r="R79" s="1">
        <f>+'Ark1'!AA3973</f>
        <v>2.9203389525000776</v>
      </c>
      <c r="S79" s="9">
        <f>+'Ark1'!AC3973</f>
        <v>-1.7287188632182189</v>
      </c>
      <c r="T79" s="94">
        <f t="shared" si="7"/>
        <v>1.8712871287128714</v>
      </c>
      <c r="U79" s="39"/>
      <c r="V79" s="4"/>
      <c r="W79" s="11"/>
      <c r="X79" s="4"/>
      <c r="Y79" s="5"/>
      <c r="Z79" s="5"/>
      <c r="AA79"/>
      <c r="AB79"/>
      <c r="AC79"/>
      <c r="AD79"/>
      <c r="AE79"/>
    </row>
    <row r="80" spans="1:31" ht="15.6">
      <c r="A80" s="39"/>
      <c r="B80">
        <f>+'Ark1'!C3974</f>
        <v>2021</v>
      </c>
      <c r="C80">
        <f>+'Ark1'!N3974</f>
        <v>190</v>
      </c>
      <c r="D80" s="3" t="s">
        <v>435</v>
      </c>
      <c r="E80">
        <f>+'Ark1'!Q3974</f>
        <v>72</v>
      </c>
      <c r="G80" s="9">
        <f>+'Ark1'!R3974</f>
        <v>126</v>
      </c>
      <c r="I80" s="9">
        <f>+'Ark1'!S3974</f>
        <v>125</v>
      </c>
      <c r="J80" s="94">
        <f>+'Ark1'!T3974</f>
        <v>1.9685869763910175</v>
      </c>
      <c r="L80" s="94">
        <f>+'Ark1'!U3974</f>
        <v>2.7985737546466458</v>
      </c>
      <c r="M80" s="1">
        <f>+'Ark1'!W3974</f>
        <v>51.832000000000008</v>
      </c>
      <c r="O80" s="1">
        <f>+'Ark1'!AB3974</f>
        <v>4.1196815410902907</v>
      </c>
      <c r="P80" s="9">
        <f>+'Ark1'!Y3974</f>
        <v>193.28944444444443</v>
      </c>
      <c r="R80" s="1">
        <f>+'Ark1'!AA3974</f>
        <v>2.6668073088205886</v>
      </c>
      <c r="S80" s="9">
        <f>+'Ark1'!AC3974</f>
        <v>-15.27918883570992</v>
      </c>
      <c r="T80" s="94">
        <f t="shared" si="7"/>
        <v>1.75</v>
      </c>
      <c r="U80" s="39"/>
      <c r="V80" s="4"/>
      <c r="W80" s="11"/>
      <c r="X80" s="4"/>
      <c r="Y80" s="5"/>
      <c r="Z80" s="5"/>
      <c r="AA80"/>
      <c r="AB80"/>
      <c r="AC80"/>
      <c r="AD80"/>
      <c r="AE80"/>
    </row>
    <row r="81" spans="1:31" ht="15.6">
      <c r="A81" s="39"/>
      <c r="B81">
        <f>+'Ark1'!C3975</f>
        <v>2021</v>
      </c>
      <c r="C81">
        <f>+'Ark1'!N3975</f>
        <v>200</v>
      </c>
      <c r="D81" s="3" t="s">
        <v>436</v>
      </c>
      <c r="E81">
        <f>+'Ark1'!Q3975</f>
        <v>54</v>
      </c>
      <c r="G81" s="9">
        <f>+'Ark1'!R3975</f>
        <v>85</v>
      </c>
      <c r="I81" s="9">
        <f>+'Ark1'!S3975</f>
        <v>85</v>
      </c>
      <c r="J81" s="94">
        <f>+'Ark1'!T3975</f>
        <v>1.328015023755845</v>
      </c>
      <c r="L81" s="94">
        <f>+'Ark1'!U3975</f>
        <v>1.9986526105303248</v>
      </c>
      <c r="M81" s="1">
        <f>+'Ark1'!W3975</f>
        <v>50.352941176470594</v>
      </c>
      <c r="O81" s="1">
        <f>+'Ark1'!AB3975</f>
        <v>4.5054369308332909</v>
      </c>
      <c r="P81" s="9">
        <f>+'Ark1'!Y3975</f>
        <v>204.62576470588235</v>
      </c>
      <c r="R81" s="1">
        <f>+'Ark1'!AA3975</f>
        <v>2.7142050624666081</v>
      </c>
      <c r="S81" s="9">
        <f>+'Ark1'!AC3975</f>
        <v>-25.851758247652914</v>
      </c>
      <c r="T81" s="94">
        <f t="shared" si="7"/>
        <v>1.5740740740740742</v>
      </c>
      <c r="U81" s="39"/>
      <c r="V81" s="4"/>
      <c r="W81" s="11"/>
      <c r="X81" s="4"/>
      <c r="Y81" s="5"/>
      <c r="Z81" s="5"/>
      <c r="AA81"/>
      <c r="AB81"/>
      <c r="AC81"/>
      <c r="AD81"/>
      <c r="AE81"/>
    </row>
    <row r="82" spans="1:31" ht="15.6">
      <c r="A82" s="39"/>
      <c r="B82">
        <f>+'Ark1'!C3976</f>
        <v>2021</v>
      </c>
      <c r="C82">
        <f>+'Ark1'!N3976</f>
        <v>210</v>
      </c>
      <c r="D82" s="3" t="s">
        <v>437</v>
      </c>
      <c r="E82">
        <f>+'Ark1'!Q3976</f>
        <v>30</v>
      </c>
      <c r="G82" s="9">
        <f>+'Ark1'!R3976</f>
        <v>41</v>
      </c>
      <c r="I82" s="9">
        <f>+'Ark1'!S3976</f>
        <v>41</v>
      </c>
      <c r="J82" s="94">
        <f>+'Ark1'!T3976</f>
        <v>0.6405719526351723</v>
      </c>
      <c r="L82" s="94">
        <f>+'Ark1'!U3976</f>
        <v>1.0070626254573731</v>
      </c>
      <c r="M82" s="1">
        <f>+'Ark1'!W3976</f>
        <v>49.41463414634147</v>
      </c>
      <c r="O82" s="1">
        <f>+'Ark1'!AB3976</f>
        <v>4.685085884399542</v>
      </c>
      <c r="P82" s="9">
        <f>+'Ark1'!Y3976</f>
        <v>213.75414634146347</v>
      </c>
      <c r="R82" s="1">
        <f>+'Ark1'!AA3976</f>
        <v>2.7365065637969703</v>
      </c>
      <c r="S82" s="9">
        <f>+'Ark1'!AC3976</f>
        <v>-4.2995193272829439</v>
      </c>
      <c r="T82" s="94">
        <f t="shared" si="7"/>
        <v>1.3666666666666667</v>
      </c>
      <c r="U82" s="39"/>
      <c r="V82" s="4"/>
      <c r="W82" s="11"/>
      <c r="X82" s="4"/>
      <c r="Y82" s="5"/>
      <c r="Z82" s="5"/>
      <c r="AA82"/>
      <c r="AB82"/>
      <c r="AC82"/>
      <c r="AD82"/>
      <c r="AE82"/>
    </row>
    <row r="83" spans="1:31" ht="15.6">
      <c r="A83" s="39"/>
      <c r="B83">
        <f>+'Ark1'!C3977</f>
        <v>2021</v>
      </c>
      <c r="C83">
        <f>+'Ark1'!N3977</f>
        <v>220</v>
      </c>
      <c r="D83" s="3" t="s">
        <v>438</v>
      </c>
      <c r="E83">
        <f>+'Ark1'!Q3977</f>
        <v>10</v>
      </c>
      <c r="G83" s="9">
        <f>+'Ark1'!R3977</f>
        <v>12</v>
      </c>
      <c r="I83" s="9">
        <f>+'Ark1'!S3977</f>
        <v>12</v>
      </c>
      <c r="J83" s="94">
        <f>+'Ark1'!T3977</f>
        <v>0.1874844739420016</v>
      </c>
      <c r="L83" s="94">
        <f>+'Ark1'!U3977</f>
        <v>0.3101629518961872</v>
      </c>
      <c r="M83" s="1">
        <f>+'Ark1'!W3977</f>
        <v>47.416666666666657</v>
      </c>
      <c r="O83" s="1">
        <f>+'Ark1'!AB3977</f>
        <v>5.9225323037438384</v>
      </c>
      <c r="P83" s="9">
        <f>+'Ark1'!Y3977</f>
        <v>224.93166666666659</v>
      </c>
      <c r="R83" s="1">
        <f>+'Ark1'!AA3977</f>
        <v>2.2720836007746872</v>
      </c>
      <c r="S83" s="9">
        <f>+'Ark1'!AC3977</f>
        <v>-52.377664743007848</v>
      </c>
      <c r="T83" s="94">
        <f t="shared" si="7"/>
        <v>1.2</v>
      </c>
      <c r="U83" s="39"/>
      <c r="V83" s="4"/>
      <c r="W83" s="11"/>
      <c r="X83" s="4"/>
      <c r="Y83" s="5"/>
      <c r="Z83" s="5"/>
      <c r="AA83"/>
      <c r="AB83"/>
      <c r="AC83"/>
      <c r="AD83"/>
      <c r="AE83"/>
    </row>
    <row r="84" spans="1:31" ht="15.6">
      <c r="A84" s="39"/>
      <c r="B84">
        <f>+'Ark1'!C3978</f>
        <v>2021</v>
      </c>
      <c r="C84">
        <f>+'Ark1'!N3978</f>
        <v>230</v>
      </c>
      <c r="D84" s="3" t="s">
        <v>439</v>
      </c>
      <c r="E84">
        <f>+'Ark1'!Q3978</f>
        <v>15</v>
      </c>
      <c r="G84" s="9">
        <f>+'Ark1'!R3978</f>
        <v>17</v>
      </c>
      <c r="I84" s="9">
        <f>+'Ark1'!S3978</f>
        <v>16</v>
      </c>
      <c r="J84" s="94">
        <f>+'Ark1'!T3978</f>
        <v>0.26560300475116899</v>
      </c>
      <c r="L84" s="94">
        <f>+'Ark1'!U3978</f>
        <v>0.4448467420318889</v>
      </c>
      <c r="M84" s="1">
        <f>+'Ark1'!W3978</f>
        <v>48.5</v>
      </c>
      <c r="O84" s="1">
        <f>+'Ark1'!AB3978</f>
        <v>5.6789083458002736</v>
      </c>
      <c r="P84" s="9">
        <f>+'Ark1'!Y3978</f>
        <v>227.72117647058823</v>
      </c>
      <c r="R84" s="1">
        <f>+'Ark1'!AA3978</f>
        <v>12.874676148840742</v>
      </c>
      <c r="S84" s="9">
        <f>+'Ark1'!AC3978</f>
        <v>29.511234193085365</v>
      </c>
      <c r="T84" s="94">
        <f t="shared" si="7"/>
        <v>1.1333333333333333</v>
      </c>
      <c r="U84" s="39"/>
      <c r="V84" s="4"/>
      <c r="W84" s="11"/>
      <c r="X84" s="4"/>
      <c r="Y84" s="5"/>
      <c r="Z84" s="5"/>
      <c r="AA84"/>
      <c r="AB84"/>
      <c r="AC84"/>
      <c r="AD84"/>
      <c r="AE84"/>
    </row>
    <row r="85" spans="1:31" ht="15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4"/>
      <c r="W85" s="11"/>
      <c r="X85" s="4"/>
      <c r="Y85" s="5"/>
      <c r="Z85" s="5"/>
      <c r="AA85"/>
      <c r="AB85"/>
      <c r="AC85"/>
      <c r="AD85"/>
      <c r="AE85"/>
    </row>
    <row r="86" spans="1:31" ht="15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4"/>
      <c r="W86" s="11"/>
      <c r="X86" s="4"/>
      <c r="Y86" s="5"/>
      <c r="Z86" s="5"/>
      <c r="AA86"/>
      <c r="AB86"/>
      <c r="AC86"/>
      <c r="AD86"/>
      <c r="AE86"/>
    </row>
    <row r="87" spans="1:31">
      <c r="T87" s="52"/>
      <c r="X87" s="1"/>
    </row>
    <row r="88" spans="1:31">
      <c r="T88" s="52"/>
      <c r="X88" s="1"/>
    </row>
    <row r="89" spans="1:31">
      <c r="T89" s="52"/>
      <c r="X89" s="1"/>
    </row>
    <row r="90" spans="1:31">
      <c r="T90" s="52"/>
      <c r="X90" s="1"/>
    </row>
    <row r="91" spans="1:31">
      <c r="T91" s="52"/>
      <c r="X91" s="1"/>
    </row>
    <row r="92" spans="1:31">
      <c r="T92" s="52"/>
      <c r="X92" s="1"/>
    </row>
    <row r="93" spans="1:31">
      <c r="T93" s="52"/>
      <c r="X93" s="1"/>
    </row>
    <row r="94" spans="1:31">
      <c r="T94" s="52"/>
      <c r="X94" s="1"/>
    </row>
    <row r="95" spans="1:31">
      <c r="T95" s="52"/>
      <c r="X95" s="1"/>
    </row>
    <row r="96" spans="1:31">
      <c r="T96" s="52"/>
      <c r="X96" s="1"/>
    </row>
    <row r="97" spans="20:24">
      <c r="T97" s="52"/>
      <c r="X97" s="1"/>
    </row>
    <row r="98" spans="20:24">
      <c r="T98" s="52"/>
      <c r="X98" s="1"/>
    </row>
    <row r="99" spans="20:24">
      <c r="T99" s="52"/>
      <c r="X99" s="1"/>
    </row>
    <row r="100" spans="20:24">
      <c r="T100" s="52"/>
      <c r="X100" s="1"/>
    </row>
    <row r="101" spans="20:24">
      <c r="T101" s="52"/>
      <c r="X101" s="1"/>
    </row>
    <row r="102" spans="20:24">
      <c r="T102" s="52"/>
      <c r="X102" s="1"/>
    </row>
    <row r="103" spans="20:24">
      <c r="T103" s="52"/>
      <c r="X103" s="1"/>
    </row>
    <row r="104" spans="20:24">
      <c r="T104" s="52"/>
      <c r="X104" s="1"/>
    </row>
    <row r="105" spans="20:24">
      <c r="T105" s="52"/>
      <c r="X105" s="1"/>
    </row>
    <row r="106" spans="20:24">
      <c r="T106" s="52"/>
      <c r="X106" s="1"/>
    </row>
    <row r="107" spans="20:24">
      <c r="T107" s="52"/>
      <c r="X107" s="1"/>
    </row>
    <row r="108" spans="20:24">
      <c r="T108" s="52"/>
      <c r="X108" s="1"/>
    </row>
    <row r="109" spans="20:24">
      <c r="T109" s="52"/>
      <c r="X109" s="1"/>
    </row>
    <row r="110" spans="20:24">
      <c r="T110" s="52"/>
      <c r="X110" s="1"/>
    </row>
    <row r="111" spans="20:24">
      <c r="T111" s="52"/>
      <c r="X111" s="1"/>
    </row>
    <row r="112" spans="20:24">
      <c r="T112" s="52"/>
      <c r="X112" s="1"/>
    </row>
    <row r="113" spans="20:24">
      <c r="T113" s="52"/>
      <c r="X113" s="1"/>
    </row>
    <row r="114" spans="20:24">
      <c r="T114" s="52"/>
      <c r="X114" s="1"/>
    </row>
    <row r="115" spans="20:24">
      <c r="T115" s="52"/>
      <c r="X115" s="1"/>
    </row>
    <row r="116" spans="20:24">
      <c r="T116" s="52"/>
      <c r="X116" s="1"/>
    </row>
    <row r="117" spans="20:24">
      <c r="T117" s="52"/>
      <c r="X117" s="1"/>
    </row>
    <row r="118" spans="20:24">
      <c r="T118" s="52"/>
      <c r="X118" s="1"/>
    </row>
    <row r="119" spans="20:24">
      <c r="T119" s="52"/>
      <c r="X119" s="1"/>
    </row>
    <row r="120" spans="20:24">
      <c r="T120" s="52"/>
      <c r="X120" s="1"/>
    </row>
    <row r="121" spans="20:24">
      <c r="T121" s="52"/>
      <c r="X121" s="1"/>
    </row>
    <row r="122" spans="20:24">
      <c r="T122" s="52"/>
      <c r="X122" s="1"/>
    </row>
    <row r="123" spans="20:24">
      <c r="T123" s="52"/>
      <c r="X123" s="1"/>
    </row>
    <row r="124" spans="20:24">
      <c r="T124" s="52"/>
      <c r="X124" s="1"/>
    </row>
    <row r="125" spans="20:24">
      <c r="T125" s="52"/>
      <c r="X125" s="1"/>
    </row>
    <row r="126" spans="20:24">
      <c r="T126" s="52"/>
      <c r="X126" s="1"/>
    </row>
    <row r="127" spans="20:24">
      <c r="T127" s="52"/>
      <c r="X127" s="1"/>
    </row>
    <row r="128" spans="20:24">
      <c r="T128" s="52"/>
      <c r="X128" s="1"/>
    </row>
    <row r="129" spans="20:24">
      <c r="T129" s="52"/>
      <c r="X129" s="1"/>
    </row>
    <row r="130" spans="20:24">
      <c r="T130" s="52"/>
      <c r="X130" s="1"/>
    </row>
    <row r="131" spans="20:24">
      <c r="T131" s="52"/>
      <c r="X131" s="1"/>
    </row>
    <row r="132" spans="20:24">
      <c r="T132" s="52"/>
      <c r="X132" s="1"/>
    </row>
    <row r="133" spans="20:24">
      <c r="T133" s="52"/>
      <c r="X133" s="1"/>
    </row>
    <row r="134" spans="20:24">
      <c r="T134" s="52"/>
      <c r="X134" s="1"/>
    </row>
    <row r="135" spans="20:24">
      <c r="T135" s="52"/>
      <c r="X135" s="1"/>
    </row>
    <row r="136" spans="20:24">
      <c r="T136" s="52"/>
      <c r="X136" s="1"/>
    </row>
    <row r="137" spans="20:24">
      <c r="T137" s="52"/>
      <c r="X137" s="1"/>
    </row>
    <row r="138" spans="20:24">
      <c r="T138" s="52"/>
      <c r="X138" s="1"/>
    </row>
  </sheetData>
  <mergeCells count="1">
    <mergeCell ref="O5:P5"/>
  </mergeCells>
  <conditionalFormatting sqref="W40:W41">
    <cfRule type="cellIs" dxfId="45" priority="12" stopIfTrue="1" operator="lessThan">
      <formula>0</formula>
    </cfRule>
  </conditionalFormatting>
  <conditionalFormatting sqref="W64">
    <cfRule type="cellIs" dxfId="44" priority="14" stopIfTrue="1" operator="greaterThan">
      <formula>0</formula>
    </cfRule>
    <cfRule type="cellIs" dxfId="43" priority="15" stopIfTrue="1" operator="lessThan">
      <formula>0</formula>
    </cfRule>
  </conditionalFormatting>
  <conditionalFormatting sqref="F12:F29">
    <cfRule type="cellIs" dxfId="42" priority="9" operator="lessThan">
      <formula>0</formula>
    </cfRule>
    <cfRule type="cellIs" dxfId="41" priority="10" operator="greaterThan">
      <formula>0</formula>
    </cfRule>
  </conditionalFormatting>
  <conditionalFormatting sqref="H12:H29">
    <cfRule type="cellIs" dxfId="40" priority="7" operator="lessThan">
      <formula>0</formula>
    </cfRule>
    <cfRule type="cellIs" dxfId="39" priority="8" operator="greaterThan">
      <formula>0</formula>
    </cfRule>
  </conditionalFormatting>
  <conditionalFormatting sqref="K12:K29">
    <cfRule type="cellIs" dxfId="38" priority="5" operator="lessThan">
      <formula>0</formula>
    </cfRule>
    <cfRule type="cellIs" dxfId="37" priority="6" operator="greaterThan">
      <formula>0</formula>
    </cfRule>
  </conditionalFormatting>
  <conditionalFormatting sqref="N12:N29">
    <cfRule type="cellIs" dxfId="36" priority="3" operator="lessThan">
      <formula>0</formula>
    </cfRule>
    <cfRule type="cellIs" dxfId="35" priority="4" operator="greaterThan">
      <formula>0</formula>
    </cfRule>
  </conditionalFormatting>
  <conditionalFormatting sqref="Q12:Q29">
    <cfRule type="cellIs" dxfId="34" priority="1" operator="lessThan">
      <formula>0</formula>
    </cfRule>
    <cfRule type="cellIs" dxfId="3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B1DF1-C3A9-42F5-A826-42F52EEEB053}">
  <dimension ref="AB1:AW443"/>
  <sheetViews>
    <sheetView zoomScale="94" zoomScaleNormal="94" workbookViewId="0">
      <selection activeCell="A171" sqref="A171"/>
    </sheetView>
  </sheetViews>
  <sheetFormatPr baseColWidth="10" defaultRowHeight="15"/>
  <cols>
    <col min="28" max="28" width="2.90625" customWidth="1"/>
    <col min="29" max="29" width="6.08984375" customWidth="1"/>
    <col min="30" max="30" width="4.453125" customWidth="1"/>
    <col min="31" max="31" width="9.1796875" customWidth="1"/>
    <col min="32" max="33" width="7.36328125" customWidth="1"/>
    <col min="34" max="34" width="7.81640625" customWidth="1"/>
    <col min="35" max="35" width="7.08984375" style="9" customWidth="1"/>
    <col min="36" max="36" width="6.6328125" style="94" customWidth="1"/>
    <col min="37" max="37" width="9.453125" style="9" customWidth="1"/>
    <col min="38" max="38" width="8" style="9" customWidth="1"/>
    <col min="39" max="39" width="7.1796875" style="1" customWidth="1"/>
    <col min="40" max="41" width="8.90625" style="1" customWidth="1"/>
    <col min="42" max="42" width="8.1796875" style="94" customWidth="1"/>
    <col min="43" max="43" width="8.08984375" style="1" customWidth="1"/>
    <col min="44" max="45" width="10.90625" style="1"/>
    <col min="47" max="47" width="14" customWidth="1"/>
    <col min="48" max="48" width="12.54296875" customWidth="1"/>
    <col min="49" max="49" width="10.90625" customWidth="1"/>
  </cols>
  <sheetData>
    <row r="1" spans="28:49">
      <c r="AI1"/>
      <c r="AJ1"/>
      <c r="AK1"/>
      <c r="AL1" s="4"/>
      <c r="AM1" s="4"/>
      <c r="AN1" s="4"/>
      <c r="AO1"/>
      <c r="AP1"/>
      <c r="AQ1"/>
      <c r="AR1"/>
      <c r="AS1"/>
    </row>
    <row r="2" spans="28:49" s="120" customFormat="1" ht="15" customHeight="1">
      <c r="AL2" s="4"/>
      <c r="AM2" s="4"/>
      <c r="AN2" s="4"/>
      <c r="AO2" s="4"/>
      <c r="AP2"/>
      <c r="AQ2"/>
      <c r="AR2"/>
      <c r="AS2"/>
      <c r="AT2"/>
      <c r="AU2"/>
      <c r="AV2"/>
      <c r="AW2"/>
    </row>
    <row r="3" spans="28:49" ht="15" customHeight="1"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4"/>
      <c r="AM3" s="4"/>
      <c r="AN3" s="4"/>
      <c r="AO3"/>
      <c r="AP3"/>
      <c r="AQ3"/>
      <c r="AR3"/>
      <c r="AS3"/>
    </row>
    <row r="4" spans="28:49" ht="15" customHeight="1"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4"/>
      <c r="AM4" s="4"/>
      <c r="AN4" s="4"/>
      <c r="AO4"/>
      <c r="AP4"/>
      <c r="AQ4"/>
      <c r="AR4"/>
      <c r="AS4"/>
    </row>
    <row r="5" spans="28:49" s="131" customFormat="1" ht="15" customHeight="1"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/>
      <c r="AP5"/>
      <c r="AQ5"/>
      <c r="AR5"/>
      <c r="AS5"/>
      <c r="AT5"/>
      <c r="AU5"/>
      <c r="AV5"/>
    </row>
    <row r="6" spans="28:49" ht="15.6">
      <c r="AI6"/>
      <c r="AJ6"/>
      <c r="AK6"/>
      <c r="AL6"/>
      <c r="AM6"/>
      <c r="AN6"/>
      <c r="AO6"/>
      <c r="AP6"/>
      <c r="AQ6"/>
      <c r="AR6"/>
      <c r="AS6"/>
      <c r="AW6" s="5"/>
    </row>
    <row r="7" spans="28:49" ht="15.6">
      <c r="AI7"/>
      <c r="AJ7"/>
      <c r="AK7"/>
      <c r="AL7"/>
      <c r="AM7"/>
      <c r="AN7"/>
      <c r="AO7"/>
      <c r="AP7"/>
      <c r="AQ7"/>
      <c r="AR7"/>
      <c r="AS7"/>
      <c r="AW7" s="5"/>
    </row>
    <row r="8" spans="28:49" ht="15.6">
      <c r="AB8" s="45"/>
      <c r="AC8" s="45"/>
      <c r="AD8" s="39"/>
      <c r="AE8" s="39"/>
      <c r="AF8" s="39"/>
      <c r="AG8" s="39"/>
      <c r="AH8" s="39"/>
      <c r="AI8" s="63"/>
      <c r="AJ8" s="142" t="s">
        <v>3</v>
      </c>
      <c r="AK8" s="4"/>
      <c r="AL8" s="4"/>
      <c r="AM8" s="4"/>
      <c r="AN8" s="4"/>
      <c r="AO8"/>
      <c r="AP8"/>
      <c r="AQ8"/>
      <c r="AR8"/>
      <c r="AS8"/>
      <c r="AW8" s="5"/>
    </row>
    <row r="9" spans="28:49" ht="15.6">
      <c r="AB9" s="39"/>
      <c r="AC9" s="39"/>
      <c r="AD9" s="39"/>
      <c r="AE9" s="39"/>
      <c r="AF9" s="34" t="s">
        <v>3</v>
      </c>
      <c r="AG9" s="39"/>
      <c r="AH9" s="39"/>
      <c r="AI9" s="71" t="s">
        <v>18</v>
      </c>
      <c r="AJ9" s="93" t="s">
        <v>11</v>
      </c>
      <c r="AK9" s="4"/>
      <c r="AL9" s="4"/>
      <c r="AM9" s="4"/>
      <c r="AN9" s="4"/>
      <c r="AO9"/>
      <c r="AP9"/>
      <c r="AQ9"/>
      <c r="AR9"/>
      <c r="AS9"/>
    </row>
    <row r="10" spans="28:49" ht="15.6">
      <c r="AB10" s="39"/>
      <c r="AC10" s="39"/>
      <c r="AD10" s="39"/>
      <c r="AE10" s="39"/>
      <c r="AF10" s="34" t="s">
        <v>440</v>
      </c>
      <c r="AG10" s="71" t="s">
        <v>3</v>
      </c>
      <c r="AH10" s="77" t="s">
        <v>18</v>
      </c>
      <c r="AI10" s="71" t="s">
        <v>399</v>
      </c>
      <c r="AJ10" s="93" t="s">
        <v>447</v>
      </c>
      <c r="AK10" s="4"/>
      <c r="AL10" s="52"/>
      <c r="AN10" s="5"/>
      <c r="AO10"/>
      <c r="AP10"/>
      <c r="AQ10"/>
      <c r="AR10"/>
      <c r="AS10"/>
    </row>
    <row r="11" spans="28:49" ht="15.6">
      <c r="AB11" s="39"/>
      <c r="AC11" s="45" t="s">
        <v>63</v>
      </c>
      <c r="AD11" s="45" t="s">
        <v>381</v>
      </c>
      <c r="AE11" s="42"/>
      <c r="AF11" s="34" t="s">
        <v>419</v>
      </c>
      <c r="AG11" s="71" t="s">
        <v>11</v>
      </c>
      <c r="AH11" s="77" t="s">
        <v>394</v>
      </c>
      <c r="AI11" s="71" t="s">
        <v>396</v>
      </c>
      <c r="AJ11" s="93" t="s">
        <v>454</v>
      </c>
      <c r="AK11" s="4"/>
      <c r="AL11" s="52"/>
      <c r="AN11" s="5"/>
      <c r="AO11"/>
      <c r="AP11"/>
      <c r="AQ11"/>
      <c r="AR11"/>
      <c r="AS11"/>
    </row>
    <row r="12" spans="28:49" ht="15.6">
      <c r="AB12" s="39"/>
      <c r="AC12" s="47">
        <f>+'Ark1'!C3907</f>
        <v>2024</v>
      </c>
      <c r="AD12" s="47">
        <f>+'Ark1'!N3907</f>
        <v>60</v>
      </c>
      <c r="AE12" s="48" t="s">
        <v>423</v>
      </c>
      <c r="AF12" s="47">
        <f>+'Ark1'!Q3907</f>
        <v>9</v>
      </c>
      <c r="AG12" s="190">
        <f>+'Ark1'!R3907</f>
        <v>10</v>
      </c>
      <c r="AH12" s="191">
        <f>+'Ark1'!W3907</f>
        <v>61.6</v>
      </c>
      <c r="AI12" s="190">
        <f>+'Ark1'!Y3907</f>
        <v>60.83</v>
      </c>
      <c r="AJ12" s="99">
        <f t="shared" ref="AJ12:AJ75" si="0">+AG12/AF12</f>
        <v>1.1111111111111112</v>
      </c>
      <c r="AK12" s="4"/>
      <c r="AL12" s="52"/>
      <c r="AN12" s="5"/>
      <c r="AO12"/>
      <c r="AP12"/>
      <c r="AQ12"/>
      <c r="AR12"/>
      <c r="AS12"/>
    </row>
    <row r="13" spans="28:49" ht="15.6">
      <c r="AB13" s="39"/>
      <c r="AC13" s="47">
        <f>+'Ark1'!C3908</f>
        <v>2024</v>
      </c>
      <c r="AD13" s="47">
        <f>+'Ark1'!N3908</f>
        <v>70</v>
      </c>
      <c r="AE13" s="48" t="s">
        <v>424</v>
      </c>
      <c r="AF13" s="47">
        <f>+'Ark1'!Q3908</f>
        <v>17</v>
      </c>
      <c r="AG13" s="190">
        <f>+'Ark1'!R3908</f>
        <v>51</v>
      </c>
      <c r="AH13" s="191">
        <f>+'Ark1'!W3908</f>
        <v>63.529411764705877</v>
      </c>
      <c r="AI13" s="190">
        <f>+'Ark1'!Y3908</f>
        <v>76.290196078431393</v>
      </c>
      <c r="AJ13" s="99">
        <f t="shared" si="0"/>
        <v>3</v>
      </c>
      <c r="AK13" s="4"/>
      <c r="AL13" s="52"/>
      <c r="AN13" s="5"/>
      <c r="AO13"/>
      <c r="AP13"/>
      <c r="AQ13"/>
      <c r="AR13"/>
      <c r="AS13"/>
    </row>
    <row r="14" spans="28:49" ht="15.6">
      <c r="AB14" s="39"/>
      <c r="AC14" s="47">
        <f>+'Ark1'!C3909</f>
        <v>2024</v>
      </c>
      <c r="AD14" s="47">
        <f>+'Ark1'!N3909</f>
        <v>80</v>
      </c>
      <c r="AE14" s="48" t="s">
        <v>425</v>
      </c>
      <c r="AF14" s="47">
        <f>+'Ark1'!Q3909</f>
        <v>48</v>
      </c>
      <c r="AG14" s="190">
        <f>+'Ark1'!R3909</f>
        <v>163</v>
      </c>
      <c r="AH14" s="191">
        <f>+'Ark1'!W3909</f>
        <v>63.308641975308646</v>
      </c>
      <c r="AI14" s="190">
        <f>+'Ark1'!Y3909</f>
        <v>85.534355828220853</v>
      </c>
      <c r="AJ14" s="99">
        <f t="shared" si="0"/>
        <v>3.3958333333333335</v>
      </c>
      <c r="AK14" s="4"/>
      <c r="AL14" s="52"/>
      <c r="AN14" s="5"/>
      <c r="AO14"/>
      <c r="AP14"/>
      <c r="AQ14"/>
      <c r="AR14"/>
      <c r="AS14"/>
    </row>
    <row r="15" spans="28:49" ht="15.6">
      <c r="AB15" s="39"/>
      <c r="AC15" s="47">
        <f>+'Ark1'!C3910</f>
        <v>2024</v>
      </c>
      <c r="AD15" s="47">
        <f>+'Ark1'!N3910</f>
        <v>90</v>
      </c>
      <c r="AE15" s="48" t="s">
        <v>405</v>
      </c>
      <c r="AF15" s="47">
        <f>+'Ark1'!Q3910</f>
        <v>97</v>
      </c>
      <c r="AG15" s="190">
        <f>+'Ark1'!R3910</f>
        <v>348</v>
      </c>
      <c r="AH15" s="191">
        <f>+'Ark1'!W3910</f>
        <v>62.866666666666646</v>
      </c>
      <c r="AI15" s="190">
        <f>+'Ark1'!Y3910</f>
        <v>94.924712643678163</v>
      </c>
      <c r="AJ15" s="99">
        <f t="shared" si="0"/>
        <v>3.5876288659793816</v>
      </c>
      <c r="AK15" s="4"/>
      <c r="AL15" s="52"/>
      <c r="AN15" s="5"/>
      <c r="AO15"/>
      <c r="AP15" s="2"/>
      <c r="AQ15" s="2"/>
      <c r="AR15" s="2"/>
      <c r="AS15"/>
    </row>
    <row r="16" spans="28:49" ht="15.6">
      <c r="AB16" s="39"/>
      <c r="AC16" s="47">
        <f>+'Ark1'!C3911</f>
        <v>2024</v>
      </c>
      <c r="AD16" s="47">
        <f>+'Ark1'!N3911</f>
        <v>100</v>
      </c>
      <c r="AE16" s="48" t="s">
        <v>426</v>
      </c>
      <c r="AF16" s="47">
        <f>+'Ark1'!Q3911</f>
        <v>101</v>
      </c>
      <c r="AG16" s="190">
        <f>+'Ark1'!R3911</f>
        <v>579</v>
      </c>
      <c r="AH16" s="191">
        <f>+'Ark1'!W3911</f>
        <v>62.190641247833639</v>
      </c>
      <c r="AI16" s="190">
        <f>+'Ark1'!Y3911</f>
        <v>104.95440414507777</v>
      </c>
      <c r="AJ16" s="99">
        <f t="shared" si="0"/>
        <v>5.7326732673267324</v>
      </c>
      <c r="AK16" s="4"/>
      <c r="AL16" s="52"/>
      <c r="AM16" s="11"/>
      <c r="AN16" s="5"/>
      <c r="AO16"/>
      <c r="AP16" s="2"/>
      <c r="AQ16" s="2"/>
      <c r="AR16" s="4"/>
      <c r="AS16" s="4"/>
      <c r="AT16" s="4"/>
    </row>
    <row r="17" spans="28:46" ht="15.6">
      <c r="AB17" s="39"/>
      <c r="AC17" s="47">
        <f>+'Ark1'!C3912</f>
        <v>2024</v>
      </c>
      <c r="AD17" s="47">
        <f>+'Ark1'!N3912</f>
        <v>110</v>
      </c>
      <c r="AE17" s="48" t="s">
        <v>427</v>
      </c>
      <c r="AF17" s="47">
        <f>+'Ark1'!Q3912</f>
        <v>135</v>
      </c>
      <c r="AG17" s="190">
        <f>+'Ark1'!R3912</f>
        <v>828</v>
      </c>
      <c r="AH17" s="191">
        <f>+'Ark1'!W3912</f>
        <v>61.472793228536858</v>
      </c>
      <c r="AI17" s="190">
        <f>+'Ark1'!Y3912</f>
        <v>115.09577294685984</v>
      </c>
      <c r="AJ17" s="99">
        <f t="shared" si="0"/>
        <v>6.1333333333333337</v>
      </c>
      <c r="AK17" s="4"/>
      <c r="AL17" s="52"/>
      <c r="AN17" s="5"/>
      <c r="AO17"/>
      <c r="AP17"/>
      <c r="AQ17"/>
      <c r="AR17"/>
      <c r="AS17"/>
    </row>
    <row r="18" spans="28:46" ht="15.6">
      <c r="AB18" s="39"/>
      <c r="AC18" s="47">
        <f>+'Ark1'!C3913</f>
        <v>2024</v>
      </c>
      <c r="AD18" s="47">
        <f>+'Ark1'!N3913</f>
        <v>120</v>
      </c>
      <c r="AE18" s="48" t="s">
        <v>428</v>
      </c>
      <c r="AF18" s="47">
        <f>+'Ark1'!Q3913</f>
        <v>152</v>
      </c>
      <c r="AG18" s="190">
        <f>+'Ark1'!R3913</f>
        <v>866</v>
      </c>
      <c r="AH18" s="191">
        <f>+'Ark1'!W3913</f>
        <v>61.016203703703702</v>
      </c>
      <c r="AI18" s="190">
        <f>+'Ark1'!Y3913</f>
        <v>124.7075057736719</v>
      </c>
      <c r="AJ18" s="99">
        <f t="shared" si="0"/>
        <v>5.6973684210526319</v>
      </c>
      <c r="AK18" s="4"/>
      <c r="AL18" s="52"/>
      <c r="AN18" s="5"/>
      <c r="AO18"/>
      <c r="AP18"/>
      <c r="AQ18"/>
      <c r="AR18"/>
      <c r="AS18"/>
    </row>
    <row r="19" spans="28:46" ht="15.6">
      <c r="AB19" s="39"/>
      <c r="AC19" s="47">
        <f>+'Ark1'!C3914</f>
        <v>2024</v>
      </c>
      <c r="AD19" s="47">
        <f>+'Ark1'!N3914</f>
        <v>130</v>
      </c>
      <c r="AE19" s="48" t="s">
        <v>429</v>
      </c>
      <c r="AF19" s="47">
        <f>+'Ark1'!Q3914</f>
        <v>170</v>
      </c>
      <c r="AG19" s="190">
        <f>+'Ark1'!R3914</f>
        <v>813</v>
      </c>
      <c r="AH19" s="191">
        <f>+'Ark1'!W3914</f>
        <v>60.635916359163602</v>
      </c>
      <c r="AI19" s="190">
        <f>+'Ark1'!Y3914</f>
        <v>134.90159901599023</v>
      </c>
      <c r="AJ19" s="99">
        <f t="shared" si="0"/>
        <v>4.7823529411764705</v>
      </c>
      <c r="AK19" s="4"/>
      <c r="AL19" s="52"/>
      <c r="AN19" s="5"/>
      <c r="AO19"/>
      <c r="AP19" s="2"/>
      <c r="AQ19" s="2"/>
      <c r="AR19" s="2"/>
      <c r="AS19"/>
    </row>
    <row r="20" spans="28:46" ht="15.6">
      <c r="AB20" s="39"/>
      <c r="AC20" s="47">
        <f>+'Ark1'!C3915</f>
        <v>2024</v>
      </c>
      <c r="AD20" s="47">
        <f>+'Ark1'!N3915</f>
        <v>140</v>
      </c>
      <c r="AE20" s="48" t="s">
        <v>430</v>
      </c>
      <c r="AF20" s="47">
        <f>+'Ark1'!Q3915</f>
        <v>168</v>
      </c>
      <c r="AG20" s="190">
        <f>+'Ark1'!R3915</f>
        <v>767</v>
      </c>
      <c r="AH20" s="191">
        <f>+'Ark1'!W3915</f>
        <v>59.807040417209905</v>
      </c>
      <c r="AI20" s="190">
        <f>+'Ark1'!Y3915</f>
        <v>144.89960886571055</v>
      </c>
      <c r="AJ20" s="99">
        <f t="shared" si="0"/>
        <v>4.5654761904761907</v>
      </c>
      <c r="AK20" s="4"/>
      <c r="AL20" s="52"/>
      <c r="AN20" s="5"/>
      <c r="AO20"/>
      <c r="AP20" s="2"/>
      <c r="AQ20" s="2"/>
      <c r="AR20" s="2"/>
      <c r="AS20"/>
    </row>
    <row r="21" spans="28:46" ht="15.6">
      <c r="AB21" s="39"/>
      <c r="AC21" s="47">
        <f>+'Ark1'!C3916</f>
        <v>2024</v>
      </c>
      <c r="AD21" s="47">
        <f>+'Ark1'!N3916</f>
        <v>150</v>
      </c>
      <c r="AE21" s="48" t="s">
        <v>431</v>
      </c>
      <c r="AF21" s="47">
        <f>+'Ark1'!Q3916</f>
        <v>166</v>
      </c>
      <c r="AG21" s="190">
        <f>+'Ark1'!R3916</f>
        <v>643</v>
      </c>
      <c r="AH21" s="191">
        <f>+'Ark1'!W3916</f>
        <v>59.104361370716518</v>
      </c>
      <c r="AI21" s="190">
        <f>+'Ark1'!Y3916</f>
        <v>154.80233281493011</v>
      </c>
      <c r="AJ21" s="99">
        <f t="shared" si="0"/>
        <v>3.8734939759036147</v>
      </c>
      <c r="AK21" s="4"/>
      <c r="AL21" s="52"/>
      <c r="AN21" s="5"/>
      <c r="AO21"/>
      <c r="AP21" s="2"/>
      <c r="AQ21" s="2"/>
      <c r="AR21" s="2"/>
      <c r="AS21"/>
    </row>
    <row r="22" spans="28:46" ht="15.6">
      <c r="AB22" s="39"/>
      <c r="AC22" s="47">
        <f>+'Ark1'!C3917</f>
        <v>2024</v>
      </c>
      <c r="AD22" s="47">
        <f>+'Ark1'!N3917</f>
        <v>160</v>
      </c>
      <c r="AE22" s="48" t="s">
        <v>432</v>
      </c>
      <c r="AF22" s="47">
        <f>+'Ark1'!Q3917</f>
        <v>160</v>
      </c>
      <c r="AG22" s="190">
        <f>+'Ark1'!R3917</f>
        <v>486</v>
      </c>
      <c r="AH22" s="191">
        <f>+'Ark1'!W3917</f>
        <v>58.418556701030951</v>
      </c>
      <c r="AI22" s="190">
        <f>+'Ark1'!Y3917</f>
        <v>164.41049382716045</v>
      </c>
      <c r="AJ22" s="99">
        <f t="shared" si="0"/>
        <v>3.0375000000000001</v>
      </c>
      <c r="AK22" s="4"/>
      <c r="AL22" s="52"/>
      <c r="AN22" s="5"/>
      <c r="AO22"/>
      <c r="AP22" s="2"/>
      <c r="AQ22" s="2"/>
      <c r="AR22" s="2"/>
      <c r="AS22"/>
    </row>
    <row r="23" spans="28:46" ht="15.6">
      <c r="AB23" s="39"/>
      <c r="AC23" s="47">
        <f>+'Ark1'!C3918</f>
        <v>2024</v>
      </c>
      <c r="AD23" s="47">
        <f>+'Ark1'!N3918</f>
        <v>170</v>
      </c>
      <c r="AE23" s="48" t="s">
        <v>433</v>
      </c>
      <c r="AF23" s="47">
        <f>+'Ark1'!Q3918</f>
        <v>131</v>
      </c>
      <c r="AG23" s="190">
        <f>+'Ark1'!R3918</f>
        <v>345</v>
      </c>
      <c r="AH23" s="191">
        <f>+'Ark1'!W3918</f>
        <v>57.4</v>
      </c>
      <c r="AI23" s="190">
        <f>+'Ark1'!Y3918</f>
        <v>174.45913043478265</v>
      </c>
      <c r="AJ23" s="99">
        <f t="shared" si="0"/>
        <v>2.6335877862595418</v>
      </c>
      <c r="AK23" s="4"/>
      <c r="AL23" s="52"/>
      <c r="AN23" s="5"/>
      <c r="AO23"/>
      <c r="AP23" s="2"/>
      <c r="AQ23" s="2"/>
      <c r="AR23" s="2"/>
      <c r="AS23"/>
    </row>
    <row r="24" spans="28:46" ht="15.6">
      <c r="AB24" s="39"/>
      <c r="AC24" s="47">
        <f>+'Ark1'!C3919</f>
        <v>2024</v>
      </c>
      <c r="AD24" s="47">
        <f>+'Ark1'!N3919</f>
        <v>180</v>
      </c>
      <c r="AE24" s="48" t="s">
        <v>434</v>
      </c>
      <c r="AF24" s="47">
        <f>+'Ark1'!Q3919</f>
        <v>113</v>
      </c>
      <c r="AG24" s="190">
        <f>+'Ark1'!R3919</f>
        <v>248</v>
      </c>
      <c r="AH24" s="191">
        <f>+'Ark1'!W3919</f>
        <v>56.344129554655879</v>
      </c>
      <c r="AI24" s="190">
        <f>+'Ark1'!Y3919</f>
        <v>183.86532258064503</v>
      </c>
      <c r="AJ24" s="99">
        <f t="shared" si="0"/>
        <v>2.1946902654867255</v>
      </c>
      <c r="AK24" s="4"/>
      <c r="AL24" s="52"/>
      <c r="AM24" s="11"/>
      <c r="AN24" s="5"/>
      <c r="AO24"/>
      <c r="AP24" s="2"/>
      <c r="AQ24" s="2"/>
      <c r="AR24" s="4"/>
      <c r="AS24" s="4"/>
      <c r="AT24" s="4"/>
    </row>
    <row r="25" spans="28:46" ht="15.6">
      <c r="AB25" s="39"/>
      <c r="AC25" s="47">
        <f>+'Ark1'!C3920</f>
        <v>2024</v>
      </c>
      <c r="AD25" s="47">
        <f>+'Ark1'!N3920</f>
        <v>190</v>
      </c>
      <c r="AE25" s="48" t="s">
        <v>435</v>
      </c>
      <c r="AF25" s="47">
        <f>+'Ark1'!Q3920</f>
        <v>94</v>
      </c>
      <c r="AG25" s="190">
        <f>+'Ark1'!R3920</f>
        <v>138</v>
      </c>
      <c r="AH25" s="191">
        <f>+'Ark1'!W3920</f>
        <v>54.949275362318843</v>
      </c>
      <c r="AI25" s="190">
        <f>+'Ark1'!Y3920</f>
        <v>194.83695652173913</v>
      </c>
      <c r="AJ25" s="99">
        <f t="shared" si="0"/>
        <v>1.4680851063829787</v>
      </c>
      <c r="AK25" s="4"/>
      <c r="AL25" s="52"/>
      <c r="AM25" s="11"/>
      <c r="AN25" s="5"/>
      <c r="AO25"/>
      <c r="AP25" s="1"/>
      <c r="AR25" s="9"/>
      <c r="AS25" s="9"/>
      <c r="AT25" s="9"/>
    </row>
    <row r="26" spans="28:46" ht="15.6">
      <c r="AB26" s="39"/>
      <c r="AC26" s="47">
        <f>+'Ark1'!C3921</f>
        <v>2024</v>
      </c>
      <c r="AD26" s="47">
        <f>+'Ark1'!N3921</f>
        <v>200</v>
      </c>
      <c r="AE26" s="48" t="s">
        <v>436</v>
      </c>
      <c r="AF26" s="47">
        <f>+'Ark1'!Q3921</f>
        <v>66</v>
      </c>
      <c r="AG26" s="190">
        <f>+'Ark1'!R3921</f>
        <v>93</v>
      </c>
      <c r="AH26" s="191">
        <f>+'Ark1'!W3921</f>
        <v>53.741935483870975</v>
      </c>
      <c r="AI26" s="190">
        <f>+'Ark1'!Y3921</f>
        <v>204.24838709677411</v>
      </c>
      <c r="AJ26" s="99">
        <f t="shared" si="0"/>
        <v>1.4090909090909092</v>
      </c>
      <c r="AK26" s="4"/>
      <c r="AL26" s="52"/>
      <c r="AM26" s="11"/>
      <c r="AN26" s="5"/>
      <c r="AO26"/>
      <c r="AP26" s="1"/>
      <c r="AR26" s="9"/>
      <c r="AS26" s="9"/>
      <c r="AT26" s="9"/>
    </row>
    <row r="27" spans="28:46" ht="15.6">
      <c r="AB27" s="39"/>
      <c r="AC27" s="47">
        <f>+'Ark1'!C3922</f>
        <v>2024</v>
      </c>
      <c r="AD27" s="47">
        <f>+'Ark1'!N3922</f>
        <v>210</v>
      </c>
      <c r="AE27" s="48" t="s">
        <v>437</v>
      </c>
      <c r="AF27" s="47">
        <f>+'Ark1'!Q3922</f>
        <v>35</v>
      </c>
      <c r="AG27" s="190">
        <f>+'Ark1'!R3922</f>
        <v>47</v>
      </c>
      <c r="AH27" s="191">
        <f>+'Ark1'!W3922</f>
        <v>52.936170212765937</v>
      </c>
      <c r="AI27" s="190">
        <f>+'Ark1'!Y3922</f>
        <v>214.18936170212768</v>
      </c>
      <c r="AJ27" s="99">
        <f t="shared" si="0"/>
        <v>1.3428571428571427</v>
      </c>
      <c r="AK27" s="4"/>
      <c r="AL27" s="52"/>
      <c r="AM27" s="11"/>
      <c r="AN27" s="5"/>
      <c r="AO27"/>
      <c r="AP27" s="1"/>
      <c r="AR27" s="9"/>
      <c r="AS27" s="9"/>
      <c r="AT27" s="9"/>
    </row>
    <row r="28" spans="28:46" ht="15.6">
      <c r="AB28" s="39"/>
      <c r="AC28" s="47">
        <f>+'Ark1'!C3923</f>
        <v>2024</v>
      </c>
      <c r="AD28" s="47">
        <f>+'Ark1'!N3923</f>
        <v>220</v>
      </c>
      <c r="AE28" s="48" t="s">
        <v>438</v>
      </c>
      <c r="AF28" s="47">
        <f>+'Ark1'!Q3923</f>
        <v>21</v>
      </c>
      <c r="AG28" s="190">
        <f>+'Ark1'!R3923</f>
        <v>27</v>
      </c>
      <c r="AH28" s="191">
        <f>+'Ark1'!W3923</f>
        <v>50.666666666666657</v>
      </c>
      <c r="AI28" s="190">
        <f>+'Ark1'!Y3923</f>
        <v>224.40370370370368</v>
      </c>
      <c r="AJ28" s="99">
        <f t="shared" si="0"/>
        <v>1.2857142857142858</v>
      </c>
      <c r="AK28" s="4"/>
      <c r="AL28" s="52"/>
      <c r="AM28" s="5"/>
      <c r="AN28" s="5"/>
      <c r="AO28"/>
      <c r="AP28" s="1"/>
      <c r="AR28" s="9"/>
      <c r="AS28" s="9"/>
      <c r="AT28" s="9"/>
    </row>
    <row r="29" spans="28:46" ht="15.6">
      <c r="AB29" s="39"/>
      <c r="AC29" s="47">
        <f>+'Ark1'!C3924</f>
        <v>2024</v>
      </c>
      <c r="AD29" s="47">
        <f>+'Ark1'!N3924</f>
        <v>230</v>
      </c>
      <c r="AE29" s="48" t="s">
        <v>439</v>
      </c>
      <c r="AF29" s="47">
        <f>+'Ark1'!Q3924</f>
        <v>23</v>
      </c>
      <c r="AG29" s="190">
        <f>+'Ark1'!R3924</f>
        <v>47</v>
      </c>
      <c r="AH29" s="191">
        <f>+'Ark1'!W3924</f>
        <v>47.191489361702118</v>
      </c>
      <c r="AI29" s="190">
        <f>+'Ark1'!Y3924</f>
        <v>245.52553191489355</v>
      </c>
      <c r="AJ29" s="99">
        <f t="shared" si="0"/>
        <v>2.0434782608695654</v>
      </c>
      <c r="AK29" s="4"/>
      <c r="AL29" s="52"/>
      <c r="AM29" s="5"/>
      <c r="AN29" s="5"/>
      <c r="AO29"/>
      <c r="AP29" s="1"/>
      <c r="AR29" s="9"/>
      <c r="AS29" s="9"/>
      <c r="AT29" s="9"/>
    </row>
    <row r="30" spans="28:46" ht="15.6">
      <c r="AB30" s="39"/>
      <c r="AC30">
        <f>+'Ark1'!C3925</f>
        <v>2023</v>
      </c>
      <c r="AD30">
        <f>+'Ark1'!N3925</f>
        <v>60</v>
      </c>
      <c r="AE30" s="3" t="s">
        <v>423</v>
      </c>
      <c r="AF30">
        <f>+'Ark1'!Q3925</f>
        <v>10</v>
      </c>
      <c r="AG30" s="9">
        <f>+'Ark1'!R3925</f>
        <v>12</v>
      </c>
      <c r="AH30" s="1">
        <f>+'Ark1'!W3925</f>
        <v>62.83333333333335</v>
      </c>
      <c r="AI30" s="9">
        <f>+'Ark1'!Y3925</f>
        <v>62.408333333333331</v>
      </c>
      <c r="AJ30" s="94">
        <f t="shared" si="0"/>
        <v>1.2</v>
      </c>
      <c r="AK30" s="4"/>
      <c r="AL30" s="52"/>
      <c r="AM30" s="5"/>
      <c r="AN30" s="5"/>
      <c r="AO30"/>
      <c r="AP30" s="1"/>
      <c r="AR30" s="9"/>
      <c r="AS30" s="9"/>
      <c r="AT30" s="9"/>
    </row>
    <row r="31" spans="28:46" ht="15.6">
      <c r="AB31" s="39"/>
      <c r="AC31">
        <f>+'Ark1'!C3926</f>
        <v>2023</v>
      </c>
      <c r="AD31">
        <f>+'Ark1'!N3926</f>
        <v>70</v>
      </c>
      <c r="AE31" s="3" t="s">
        <v>424</v>
      </c>
      <c r="AF31">
        <f>+'Ark1'!Q3926</f>
        <v>22</v>
      </c>
      <c r="AG31" s="9">
        <f>+'Ark1'!R3926</f>
        <v>38</v>
      </c>
      <c r="AH31" s="1">
        <f>+'Ark1'!W3926</f>
        <v>63.789473684210542</v>
      </c>
      <c r="AI31" s="9">
        <f>+'Ark1'!Y3926</f>
        <v>75.931578947368394</v>
      </c>
      <c r="AJ31" s="94">
        <f t="shared" si="0"/>
        <v>1.7272727272727273</v>
      </c>
      <c r="AK31" s="4"/>
      <c r="AL31" s="52"/>
      <c r="AM31" s="5"/>
      <c r="AN31" s="5"/>
      <c r="AO31"/>
      <c r="AP31" s="1"/>
      <c r="AR31" s="9"/>
      <c r="AS31" s="9"/>
      <c r="AT31" s="9"/>
    </row>
    <row r="32" spans="28:46" ht="15.6">
      <c r="AB32" s="39"/>
      <c r="AC32">
        <f>+'Ark1'!C3927</f>
        <v>2023</v>
      </c>
      <c r="AD32">
        <f>+'Ark1'!N3927</f>
        <v>80</v>
      </c>
      <c r="AE32" s="3" t="s">
        <v>425</v>
      </c>
      <c r="AF32">
        <f>+'Ark1'!Q3927</f>
        <v>42</v>
      </c>
      <c r="AG32" s="9">
        <f>+'Ark1'!R3927</f>
        <v>114</v>
      </c>
      <c r="AH32" s="1">
        <f>+'Ark1'!W3927</f>
        <v>63.318584070796483</v>
      </c>
      <c r="AI32" s="9">
        <f>+'Ark1'!Y3927</f>
        <v>85.213157894736867</v>
      </c>
      <c r="AJ32" s="94">
        <f t="shared" si="0"/>
        <v>2.7142857142857144</v>
      </c>
      <c r="AK32" s="4"/>
      <c r="AL32" s="52"/>
      <c r="AM32" s="5"/>
      <c r="AN32" s="5"/>
      <c r="AO32"/>
      <c r="AP32" s="1"/>
      <c r="AR32" s="9"/>
      <c r="AS32" s="9"/>
      <c r="AT32" s="9"/>
    </row>
    <row r="33" spans="28:46" ht="15.6">
      <c r="AB33" s="39"/>
      <c r="AC33">
        <f>+'Ark1'!C3928</f>
        <v>2023</v>
      </c>
      <c r="AD33">
        <f>+'Ark1'!N3928</f>
        <v>90</v>
      </c>
      <c r="AE33" s="3" t="s">
        <v>405</v>
      </c>
      <c r="AF33">
        <f>+'Ark1'!Q3928</f>
        <v>81</v>
      </c>
      <c r="AG33" s="9">
        <f>+'Ark1'!R3928</f>
        <v>317</v>
      </c>
      <c r="AH33" s="1">
        <f>+'Ark1'!W3928</f>
        <v>62.892405063291122</v>
      </c>
      <c r="AI33" s="9">
        <f>+'Ark1'!Y3928</f>
        <v>95.447318611987328</v>
      </c>
      <c r="AJ33" s="94">
        <f t="shared" si="0"/>
        <v>3.9135802469135803</v>
      </c>
      <c r="AK33" s="4"/>
      <c r="AL33" s="52"/>
      <c r="AM33" s="5"/>
      <c r="AN33" s="5"/>
      <c r="AO33"/>
      <c r="AP33" s="1"/>
      <c r="AR33" s="9"/>
      <c r="AS33" s="9"/>
      <c r="AT33" s="9"/>
    </row>
    <row r="34" spans="28:46" ht="15.6">
      <c r="AB34" s="39"/>
      <c r="AC34">
        <f>+'Ark1'!C3929</f>
        <v>2023</v>
      </c>
      <c r="AD34">
        <f>+'Ark1'!N3929</f>
        <v>100</v>
      </c>
      <c r="AE34" s="3" t="s">
        <v>426</v>
      </c>
      <c r="AF34">
        <f>+'Ark1'!Q3929</f>
        <v>96</v>
      </c>
      <c r="AG34" s="9">
        <f>+'Ark1'!R3929</f>
        <v>554</v>
      </c>
      <c r="AH34" s="1">
        <f>+'Ark1'!W3929</f>
        <v>62</v>
      </c>
      <c r="AI34" s="9">
        <f>+'Ark1'!Y3929</f>
        <v>104.57870036101082</v>
      </c>
      <c r="AJ34" s="94">
        <f t="shared" si="0"/>
        <v>5.770833333333333</v>
      </c>
      <c r="AK34" s="4"/>
      <c r="AL34" s="52"/>
      <c r="AM34" s="5"/>
      <c r="AN34" s="5"/>
      <c r="AO34"/>
      <c r="AP34" s="1"/>
      <c r="AR34" s="9"/>
      <c r="AS34" s="9"/>
      <c r="AT34" s="9"/>
    </row>
    <row r="35" spans="28:46" ht="15.6">
      <c r="AB35" s="39"/>
      <c r="AC35">
        <f>+'Ark1'!C3930</f>
        <v>2023</v>
      </c>
      <c r="AD35">
        <f>+'Ark1'!N3930</f>
        <v>110</v>
      </c>
      <c r="AE35" s="3" t="s">
        <v>427</v>
      </c>
      <c r="AF35">
        <f>+'Ark1'!Q3930</f>
        <v>135</v>
      </c>
      <c r="AG35" s="9">
        <f>+'Ark1'!R3930</f>
        <v>729</v>
      </c>
      <c r="AH35" s="1">
        <f>+'Ark1'!W3930</f>
        <v>61.845730027548221</v>
      </c>
      <c r="AI35" s="9">
        <f>+'Ark1'!Y3930</f>
        <v>114.60452674897122</v>
      </c>
      <c r="AJ35" s="94">
        <f t="shared" si="0"/>
        <v>5.4</v>
      </c>
      <c r="AK35" s="4"/>
      <c r="AL35" s="52"/>
      <c r="AM35" s="5"/>
      <c r="AN35" s="5"/>
      <c r="AO35"/>
      <c r="AP35" s="11"/>
      <c r="AQ35" s="11"/>
      <c r="AR35" s="9"/>
      <c r="AS35" s="9"/>
      <c r="AT35" s="9"/>
    </row>
    <row r="36" spans="28:46" ht="16.5" customHeight="1">
      <c r="AB36" s="39"/>
      <c r="AC36">
        <f>+'Ark1'!C3931</f>
        <v>2023</v>
      </c>
      <c r="AD36">
        <f>+'Ark1'!N3931</f>
        <v>120</v>
      </c>
      <c r="AE36" s="3" t="s">
        <v>428</v>
      </c>
      <c r="AF36">
        <f>+'Ark1'!Q3931</f>
        <v>165</v>
      </c>
      <c r="AG36" s="9">
        <f>+'Ark1'!R3931</f>
        <v>780</v>
      </c>
      <c r="AH36" s="1">
        <f>+'Ark1'!W3931</f>
        <v>61.087179487179498</v>
      </c>
      <c r="AI36" s="9">
        <f>+'Ark1'!Y3931</f>
        <v>125.1760256410256</v>
      </c>
      <c r="AJ36" s="94">
        <f t="shared" si="0"/>
        <v>4.7272727272727275</v>
      </c>
      <c r="AK36" s="4"/>
      <c r="AL36" s="52"/>
      <c r="AM36" s="5"/>
      <c r="AN36" s="5"/>
      <c r="AO36"/>
      <c r="AP36" s="11"/>
      <c r="AQ36" s="11"/>
      <c r="AR36" s="9"/>
      <c r="AS36" s="9"/>
      <c r="AT36" s="9"/>
    </row>
    <row r="37" spans="28:46" ht="16.5" customHeight="1">
      <c r="AB37" s="39"/>
      <c r="AC37">
        <f>+'Ark1'!C3932</f>
        <v>2023</v>
      </c>
      <c r="AD37">
        <f>+'Ark1'!N3932</f>
        <v>130</v>
      </c>
      <c r="AE37" s="3" t="s">
        <v>429</v>
      </c>
      <c r="AF37">
        <f>+'Ark1'!Q3932</f>
        <v>168</v>
      </c>
      <c r="AG37" s="9">
        <f>+'Ark1'!R3932</f>
        <v>757</v>
      </c>
      <c r="AH37" s="1">
        <f>+'Ark1'!W3932</f>
        <v>60.447820343461018</v>
      </c>
      <c r="AI37" s="9">
        <f>+'Ark1'!Y3932</f>
        <v>135.15389696169075</v>
      </c>
      <c r="AJ37" s="94">
        <f t="shared" si="0"/>
        <v>4.5059523809523814</v>
      </c>
      <c r="AK37" s="4"/>
      <c r="AL37" s="51"/>
      <c r="AM37" s="5"/>
      <c r="AN37" s="5"/>
      <c r="AO37"/>
      <c r="AP37" s="11"/>
      <c r="AQ37" s="11"/>
      <c r="AR37" s="9"/>
      <c r="AS37" s="9"/>
      <c r="AT37" s="9"/>
    </row>
    <row r="38" spans="28:46">
      <c r="AB38" s="39"/>
      <c r="AC38">
        <f>+'Ark1'!C3933</f>
        <v>2023</v>
      </c>
      <c r="AD38">
        <f>+'Ark1'!N3933</f>
        <v>140</v>
      </c>
      <c r="AE38" s="3" t="s">
        <v>430</v>
      </c>
      <c r="AF38">
        <f>+'Ark1'!Q3933</f>
        <v>183</v>
      </c>
      <c r="AG38" s="9">
        <f>+'Ark1'!R3933</f>
        <v>688</v>
      </c>
      <c r="AH38" s="1">
        <f>+'Ark1'!W3933</f>
        <v>60.001457725947503</v>
      </c>
      <c r="AI38" s="9">
        <f>+'Ark1'!Y3933</f>
        <v>144.62892441860461</v>
      </c>
      <c r="AJ38" s="94">
        <f t="shared" si="0"/>
        <v>3.7595628415300548</v>
      </c>
      <c r="AK38"/>
      <c r="AL38"/>
      <c r="AM38"/>
      <c r="AN38"/>
      <c r="AO38"/>
      <c r="AP38" s="11"/>
      <c r="AQ38" s="11"/>
      <c r="AR38" s="9"/>
      <c r="AS38" s="9"/>
      <c r="AT38" s="9"/>
    </row>
    <row r="39" spans="28:46" ht="17.25" customHeight="1">
      <c r="AB39" s="39"/>
      <c r="AC39">
        <f>+'Ark1'!C3934</f>
        <v>2023</v>
      </c>
      <c r="AD39">
        <f>+'Ark1'!N3934</f>
        <v>150</v>
      </c>
      <c r="AE39" s="3" t="s">
        <v>431</v>
      </c>
      <c r="AF39">
        <f>+'Ark1'!Q3934</f>
        <v>176</v>
      </c>
      <c r="AG39" s="9">
        <f>+'Ark1'!R3934</f>
        <v>588</v>
      </c>
      <c r="AH39" s="1">
        <f>+'Ark1'!W3934</f>
        <v>59.267461669505984</v>
      </c>
      <c r="AI39" s="9">
        <f>+'Ark1'!Y3934</f>
        <v>154.53537414965979</v>
      </c>
      <c r="AJ39" s="94">
        <f t="shared" si="0"/>
        <v>3.3409090909090908</v>
      </c>
      <c r="AK39" s="2"/>
      <c r="AL39" s="51"/>
      <c r="AM39"/>
      <c r="AN39" s="5"/>
      <c r="AO39"/>
      <c r="AP39" s="11"/>
      <c r="AQ39" s="11"/>
      <c r="AR39" s="9"/>
      <c r="AS39" s="9"/>
      <c r="AT39" s="9"/>
    </row>
    <row r="40" spans="28:46" ht="15.6">
      <c r="AB40" s="39"/>
      <c r="AC40">
        <f>+'Ark1'!C3935</f>
        <v>2023</v>
      </c>
      <c r="AD40">
        <f>+'Ark1'!N3935</f>
        <v>160</v>
      </c>
      <c r="AE40" s="3" t="s">
        <v>432</v>
      </c>
      <c r="AF40">
        <f>+'Ark1'!Q3935</f>
        <v>165</v>
      </c>
      <c r="AG40" s="9">
        <f>+'Ark1'!R3935</f>
        <v>478</v>
      </c>
      <c r="AH40" s="1">
        <f>+'Ark1'!W3935</f>
        <v>57.828451882845158</v>
      </c>
      <c r="AI40" s="9">
        <f>+'Ark1'!Y3935</f>
        <v>164.6916317991631</v>
      </c>
      <c r="AJ40" s="94">
        <f t="shared" si="0"/>
        <v>2.896969696969697</v>
      </c>
      <c r="AK40" s="2"/>
      <c r="AL40" s="51"/>
      <c r="AM40"/>
      <c r="AN40"/>
      <c r="AO40"/>
      <c r="AP40" s="11"/>
      <c r="AQ40" s="11"/>
      <c r="AR40" s="9"/>
      <c r="AS40" s="9"/>
      <c r="AT40" s="9"/>
    </row>
    <row r="41" spans="28:46">
      <c r="AB41" s="39"/>
      <c r="AC41">
        <f>+'Ark1'!C3936</f>
        <v>2023</v>
      </c>
      <c r="AD41">
        <f>+'Ark1'!N3936</f>
        <v>170</v>
      </c>
      <c r="AE41" s="3" t="s">
        <v>433</v>
      </c>
      <c r="AF41">
        <f>+'Ark1'!Q3936</f>
        <v>140</v>
      </c>
      <c r="AG41" s="9">
        <f>+'Ark1'!R3936</f>
        <v>326</v>
      </c>
      <c r="AH41" s="1">
        <f>+'Ark1'!W3936</f>
        <v>57.101538461538446</v>
      </c>
      <c r="AI41" s="9">
        <f>+'Ark1'!Y3936</f>
        <v>174.34969325153381</v>
      </c>
      <c r="AJ41" s="94">
        <f t="shared" si="0"/>
        <v>2.3285714285714287</v>
      </c>
      <c r="AK41" s="12"/>
      <c r="AL41" s="11"/>
      <c r="AM41"/>
      <c r="AN41"/>
      <c r="AO41"/>
      <c r="AP41" s="11"/>
      <c r="AQ41" s="11"/>
      <c r="AR41" s="9"/>
      <c r="AS41" s="9"/>
      <c r="AT41" s="9"/>
    </row>
    <row r="42" spans="28:46" ht="21">
      <c r="AB42" s="39"/>
      <c r="AC42">
        <f>+'Ark1'!C3937</f>
        <v>2023</v>
      </c>
      <c r="AD42">
        <f>+'Ark1'!N3937</f>
        <v>180</v>
      </c>
      <c r="AE42" s="3" t="s">
        <v>434</v>
      </c>
      <c r="AF42">
        <f>+'Ark1'!Q3937</f>
        <v>115</v>
      </c>
      <c r="AG42" s="9">
        <f>+'Ark1'!R3937</f>
        <v>235</v>
      </c>
      <c r="AH42" s="1">
        <f>+'Ark1'!W3937</f>
        <v>56.182978723404283</v>
      </c>
      <c r="AI42" s="9">
        <f>+'Ark1'!Y3937</f>
        <v>184.67999999999995</v>
      </c>
      <c r="AJ42" s="94">
        <f t="shared" si="0"/>
        <v>2.0434782608695654</v>
      </c>
      <c r="AK42" s="2"/>
      <c r="AL42" s="5"/>
      <c r="AM42"/>
      <c r="AN42"/>
      <c r="AO42"/>
      <c r="AP42" s="50"/>
      <c r="AQ42" s="50"/>
      <c r="AR42" s="9"/>
      <c r="AS42" s="9"/>
      <c r="AT42" s="9"/>
    </row>
    <row r="43" spans="28:46">
      <c r="AB43" s="39"/>
      <c r="AC43">
        <f>+'Ark1'!C3938</f>
        <v>2023</v>
      </c>
      <c r="AD43">
        <f>+'Ark1'!N3938</f>
        <v>190</v>
      </c>
      <c r="AE43" s="3" t="s">
        <v>435</v>
      </c>
      <c r="AF43">
        <f>+'Ark1'!Q3938</f>
        <v>85</v>
      </c>
      <c r="AG43" s="9">
        <f>+'Ark1'!R3938</f>
        <v>135</v>
      </c>
      <c r="AH43" s="1">
        <f>+'Ark1'!W3938</f>
        <v>54.66666666666665</v>
      </c>
      <c r="AI43" s="9">
        <f>+'Ark1'!Y3938</f>
        <v>194.46666666666673</v>
      </c>
      <c r="AJ43" s="94">
        <f t="shared" si="0"/>
        <v>1.588235294117647</v>
      </c>
      <c r="AK43" s="4"/>
      <c r="AL43" s="4"/>
      <c r="AM43" s="4"/>
      <c r="AN43" s="4"/>
      <c r="AO43"/>
      <c r="AP43"/>
      <c r="AQ43"/>
      <c r="AR43"/>
      <c r="AS43"/>
    </row>
    <row r="44" spans="28:46" ht="15.6">
      <c r="AB44" s="39"/>
      <c r="AC44">
        <f>+'Ark1'!C3939</f>
        <v>2023</v>
      </c>
      <c r="AD44">
        <f>+'Ark1'!N3939</f>
        <v>200</v>
      </c>
      <c r="AE44" s="3" t="s">
        <v>436</v>
      </c>
      <c r="AF44">
        <f>+'Ark1'!Q3939</f>
        <v>42</v>
      </c>
      <c r="AG44" s="9">
        <f>+'Ark1'!R3939</f>
        <v>63</v>
      </c>
      <c r="AH44" s="1">
        <f>+'Ark1'!W3939</f>
        <v>53.492063492063515</v>
      </c>
      <c r="AI44" s="9">
        <f>+'Ark1'!Y3939</f>
        <v>203.50317460317456</v>
      </c>
      <c r="AJ44" s="94">
        <f t="shared" si="0"/>
        <v>1.5</v>
      </c>
      <c r="AK44" s="4"/>
      <c r="AL44" s="14"/>
      <c r="AN44" s="18"/>
      <c r="AO44"/>
      <c r="AP44" s="1"/>
      <c r="AQ44" s="5"/>
      <c r="AR44"/>
      <c r="AS44"/>
    </row>
    <row r="45" spans="28:46" ht="15.6">
      <c r="AB45" s="39"/>
      <c r="AC45">
        <f>+'Ark1'!C3940</f>
        <v>2023</v>
      </c>
      <c r="AD45">
        <f>+'Ark1'!N3940</f>
        <v>210</v>
      </c>
      <c r="AE45" s="3" t="s">
        <v>437</v>
      </c>
      <c r="AF45">
        <f>+'Ark1'!Q3940</f>
        <v>27</v>
      </c>
      <c r="AG45" s="9">
        <f>+'Ark1'!R3940</f>
        <v>37</v>
      </c>
      <c r="AH45" s="1">
        <f>+'Ark1'!W3940</f>
        <v>51.861111111111114</v>
      </c>
      <c r="AI45" s="9">
        <f>+'Ark1'!Y3940</f>
        <v>208.55675675675681</v>
      </c>
      <c r="AJ45" s="94">
        <f t="shared" si="0"/>
        <v>1.3703703703703705</v>
      </c>
      <c r="AK45" s="4"/>
      <c r="AL45" s="14"/>
      <c r="AN45" s="18"/>
      <c r="AO45"/>
      <c r="AP45"/>
      <c r="AQ45"/>
      <c r="AR45"/>
      <c r="AS45"/>
    </row>
    <row r="46" spans="28:46" ht="15.6">
      <c r="AB46" s="39"/>
      <c r="AC46">
        <f>+'Ark1'!C3941</f>
        <v>2023</v>
      </c>
      <c r="AD46">
        <f>+'Ark1'!N3941</f>
        <v>220</v>
      </c>
      <c r="AE46" s="3" t="s">
        <v>438</v>
      </c>
      <c r="AF46">
        <f>+'Ark1'!Q3941</f>
        <v>22</v>
      </c>
      <c r="AG46" s="9">
        <f>+'Ark1'!R3941</f>
        <v>24</v>
      </c>
      <c r="AH46" s="1">
        <f>+'Ark1'!W3941</f>
        <v>50.416666666666657</v>
      </c>
      <c r="AI46" s="9">
        <f>+'Ark1'!Y3941</f>
        <v>224.19166666666672</v>
      </c>
      <c r="AJ46" s="94">
        <f t="shared" si="0"/>
        <v>1.0909090909090908</v>
      </c>
      <c r="AK46" s="4"/>
      <c r="AL46" s="14"/>
      <c r="AN46" s="18"/>
      <c r="AO46"/>
      <c r="AP46"/>
      <c r="AQ46"/>
      <c r="AR46"/>
      <c r="AS46"/>
    </row>
    <row r="47" spans="28:46" ht="15.6">
      <c r="AB47" s="39"/>
      <c r="AC47">
        <f>+'Ark1'!C3942</f>
        <v>2023</v>
      </c>
      <c r="AD47">
        <f>+'Ark1'!N3942</f>
        <v>230</v>
      </c>
      <c r="AE47" s="3" t="s">
        <v>439</v>
      </c>
      <c r="AF47">
        <f>+'Ark1'!Q3942</f>
        <v>16</v>
      </c>
      <c r="AG47" s="9">
        <f>+'Ark1'!R3942</f>
        <v>30</v>
      </c>
      <c r="AH47" s="1">
        <f>+'Ark1'!W3942</f>
        <v>49.6</v>
      </c>
      <c r="AI47" s="9">
        <f>+'Ark1'!Y3942</f>
        <v>245.06</v>
      </c>
      <c r="AJ47" s="94">
        <f t="shared" si="0"/>
        <v>1.875</v>
      </c>
      <c r="AK47" s="4"/>
      <c r="AL47" s="14"/>
      <c r="AN47" s="18"/>
      <c r="AO47"/>
      <c r="AP47"/>
      <c r="AQ47"/>
      <c r="AR47"/>
      <c r="AS47"/>
    </row>
    <row r="48" spans="28:46" ht="15.6">
      <c r="AB48" s="39"/>
      <c r="AC48" s="47">
        <f>+'Ark1'!C3943</f>
        <v>2022</v>
      </c>
      <c r="AD48" s="47">
        <f>+'Ark1'!N3943</f>
        <v>60</v>
      </c>
      <c r="AE48" s="48" t="s">
        <v>423</v>
      </c>
      <c r="AF48" s="47">
        <f>+'Ark1'!Q3943</f>
        <v>9</v>
      </c>
      <c r="AG48" s="64">
        <f>+'Ark1'!R3943</f>
        <v>9</v>
      </c>
      <c r="AH48" s="49">
        <f>+'Ark1'!W3943</f>
        <v>61</v>
      </c>
      <c r="AI48" s="64">
        <f>+'Ark1'!Y3943</f>
        <v>64.411111111111126</v>
      </c>
      <c r="AJ48" s="99">
        <f t="shared" si="0"/>
        <v>1</v>
      </c>
      <c r="AK48" s="4"/>
      <c r="AL48" s="14"/>
      <c r="AM48" s="11"/>
      <c r="AN48" s="18"/>
      <c r="AO48"/>
      <c r="AP48"/>
      <c r="AQ48"/>
      <c r="AR48"/>
      <c r="AS48"/>
    </row>
    <row r="49" spans="28:45" ht="15.6">
      <c r="AB49" s="39"/>
      <c r="AC49" s="47">
        <f>+'Ark1'!C3944</f>
        <v>2022</v>
      </c>
      <c r="AD49" s="47">
        <f>+'Ark1'!N3944</f>
        <v>70</v>
      </c>
      <c r="AE49" s="48" t="s">
        <v>424</v>
      </c>
      <c r="AF49" s="47">
        <f>+'Ark1'!Q3944</f>
        <v>23</v>
      </c>
      <c r="AG49" s="64">
        <f>+'Ark1'!R3944</f>
        <v>36</v>
      </c>
      <c r="AH49" s="49">
        <f>+'Ark1'!W3944</f>
        <v>62.527777777777779</v>
      </c>
      <c r="AI49" s="64">
        <f>+'Ark1'!Y3944</f>
        <v>76.678055555555545</v>
      </c>
      <c r="AJ49" s="99">
        <f t="shared" si="0"/>
        <v>1.5652173913043479</v>
      </c>
      <c r="AK49" s="4"/>
      <c r="AL49" s="14"/>
      <c r="AM49" s="11"/>
      <c r="AN49" s="18"/>
      <c r="AO49"/>
      <c r="AP49"/>
      <c r="AQ49"/>
      <c r="AR49"/>
      <c r="AS49"/>
    </row>
    <row r="50" spans="28:45" ht="15.6">
      <c r="AB50" s="39"/>
      <c r="AC50" s="47">
        <f>+'Ark1'!C3945</f>
        <v>2022</v>
      </c>
      <c r="AD50" s="47">
        <f>+'Ark1'!N3945</f>
        <v>80</v>
      </c>
      <c r="AE50" s="48" t="s">
        <v>425</v>
      </c>
      <c r="AF50" s="47">
        <f>+'Ark1'!Q3945</f>
        <v>44</v>
      </c>
      <c r="AG50" s="64">
        <f>+'Ark1'!R3945</f>
        <v>157</v>
      </c>
      <c r="AH50" s="49">
        <f>+'Ark1'!W3945</f>
        <v>62.858064516129026</v>
      </c>
      <c r="AI50" s="64">
        <f>+'Ark1'!Y3945</f>
        <v>84.999490445859863</v>
      </c>
      <c r="AJ50" s="99">
        <f t="shared" si="0"/>
        <v>3.5681818181818183</v>
      </c>
      <c r="AK50" s="4"/>
      <c r="AL50" s="14"/>
      <c r="AM50" s="11"/>
      <c r="AN50" s="18"/>
      <c r="AO50"/>
      <c r="AP50"/>
      <c r="AQ50"/>
      <c r="AR50"/>
      <c r="AS50"/>
    </row>
    <row r="51" spans="28:45" ht="15.6">
      <c r="AB51" s="39"/>
      <c r="AC51" s="47">
        <f>+'Ark1'!C3946</f>
        <v>2022</v>
      </c>
      <c r="AD51" s="47">
        <f>+'Ark1'!N3946</f>
        <v>90</v>
      </c>
      <c r="AE51" s="48" t="s">
        <v>405</v>
      </c>
      <c r="AF51" s="47">
        <f>+'Ark1'!Q3946</f>
        <v>83</v>
      </c>
      <c r="AG51" s="64">
        <f>+'Ark1'!R3946</f>
        <v>373</v>
      </c>
      <c r="AH51" s="49">
        <f>+'Ark1'!W3946</f>
        <v>62.811320754716995</v>
      </c>
      <c r="AI51" s="64">
        <f>+'Ark1'!Y3946</f>
        <v>95.098525469168933</v>
      </c>
      <c r="AJ51" s="99">
        <f t="shared" si="0"/>
        <v>4.4939759036144578</v>
      </c>
      <c r="AK51" s="4"/>
      <c r="AL51" s="14"/>
      <c r="AM51" s="11"/>
      <c r="AN51" s="18"/>
      <c r="AO51"/>
      <c r="AP51"/>
      <c r="AQ51"/>
      <c r="AR51"/>
      <c r="AS51"/>
    </row>
    <row r="52" spans="28:45" ht="15.6">
      <c r="AB52" s="39"/>
      <c r="AC52" s="47">
        <f>+'Ark1'!C3947</f>
        <v>2022</v>
      </c>
      <c r="AD52" s="47">
        <f>+'Ark1'!N3947</f>
        <v>100</v>
      </c>
      <c r="AE52" s="48" t="s">
        <v>426</v>
      </c>
      <c r="AF52" s="47">
        <f>+'Ark1'!Q3947</f>
        <v>109</v>
      </c>
      <c r="AG52" s="64">
        <f>+'Ark1'!R3947</f>
        <v>702</v>
      </c>
      <c r="AH52" s="49">
        <f>+'Ark1'!W3947</f>
        <v>62.077142857142888</v>
      </c>
      <c r="AI52" s="64">
        <f>+'Ark1'!Y3947</f>
        <v>105.1204700854701</v>
      </c>
      <c r="AJ52" s="99">
        <f t="shared" si="0"/>
        <v>6.4403669724770642</v>
      </c>
      <c r="AK52" s="4"/>
      <c r="AL52" s="14"/>
      <c r="AM52" s="11"/>
      <c r="AN52" s="18"/>
      <c r="AO52"/>
      <c r="AP52"/>
      <c r="AQ52"/>
      <c r="AR52"/>
      <c r="AS52"/>
    </row>
    <row r="53" spans="28:45" ht="15.6">
      <c r="AB53" s="39"/>
      <c r="AC53" s="47">
        <f>+'Ark1'!C3948</f>
        <v>2022</v>
      </c>
      <c r="AD53" s="47">
        <f>+'Ark1'!N3948</f>
        <v>110</v>
      </c>
      <c r="AE53" s="48" t="s">
        <v>427</v>
      </c>
      <c r="AF53" s="47">
        <f>+'Ark1'!Q3948</f>
        <v>142</v>
      </c>
      <c r="AG53" s="64">
        <f>+'Ark1'!R3948</f>
        <v>862</v>
      </c>
      <c r="AH53" s="49">
        <f>+'Ark1'!W3948</f>
        <v>61.48424737456245</v>
      </c>
      <c r="AI53" s="64">
        <f>+'Ark1'!Y3948</f>
        <v>114.47827146171696</v>
      </c>
      <c r="AJ53" s="99">
        <f t="shared" si="0"/>
        <v>6.070422535211268</v>
      </c>
      <c r="AK53" s="4"/>
      <c r="AL53" s="14"/>
      <c r="AM53" s="5"/>
      <c r="AN53" s="18"/>
      <c r="AO53"/>
      <c r="AP53"/>
      <c r="AQ53"/>
      <c r="AR53"/>
      <c r="AS53"/>
    </row>
    <row r="54" spans="28:45" ht="15.6">
      <c r="AB54" s="39"/>
      <c r="AC54" s="47">
        <f>+'Ark1'!C3949</f>
        <v>2022</v>
      </c>
      <c r="AD54" s="47">
        <f>+'Ark1'!N3949</f>
        <v>120</v>
      </c>
      <c r="AE54" s="48" t="s">
        <v>428</v>
      </c>
      <c r="AF54" s="47">
        <f>+'Ark1'!Q3949</f>
        <v>173</v>
      </c>
      <c r="AG54" s="64">
        <f>+'Ark1'!R3949</f>
        <v>892</v>
      </c>
      <c r="AH54" s="49">
        <f>+'Ark1'!W3949</f>
        <v>60.896745230078565</v>
      </c>
      <c r="AI54" s="64">
        <f>+'Ark1'!Y3949</f>
        <v>125.0176233183857</v>
      </c>
      <c r="AJ54" s="99">
        <f t="shared" si="0"/>
        <v>5.1560693641618496</v>
      </c>
      <c r="AK54" s="4"/>
      <c r="AL54" s="14"/>
      <c r="AM54" s="5"/>
      <c r="AN54" s="18"/>
      <c r="AO54"/>
      <c r="AP54"/>
      <c r="AQ54"/>
      <c r="AR54"/>
      <c r="AS54"/>
    </row>
    <row r="55" spans="28:45" ht="15.6">
      <c r="AB55" s="39"/>
      <c r="AC55" s="47">
        <f>+'Ark1'!C3950</f>
        <v>2022</v>
      </c>
      <c r="AD55" s="47">
        <f>+'Ark1'!N3950</f>
        <v>130</v>
      </c>
      <c r="AE55" s="48" t="s">
        <v>429</v>
      </c>
      <c r="AF55" s="47">
        <f>+'Ark1'!Q3950</f>
        <v>193</v>
      </c>
      <c r="AG55" s="64">
        <f>+'Ark1'!R3950</f>
        <v>862</v>
      </c>
      <c r="AH55" s="49">
        <f>+'Ark1'!W3950</f>
        <v>60.290697674418638</v>
      </c>
      <c r="AI55" s="64">
        <f>+'Ark1'!Y3950</f>
        <v>134.6074129930395</v>
      </c>
      <c r="AJ55" s="99">
        <f t="shared" si="0"/>
        <v>4.4663212435233159</v>
      </c>
      <c r="AK55" s="4"/>
      <c r="AL55" s="14"/>
      <c r="AM55" s="5"/>
      <c r="AN55" s="18"/>
      <c r="AO55"/>
      <c r="AP55"/>
      <c r="AQ55"/>
      <c r="AR55"/>
      <c r="AS55"/>
    </row>
    <row r="56" spans="28:45" ht="15.6">
      <c r="AB56" s="39"/>
      <c r="AC56" s="47">
        <f>+'Ark1'!C3951</f>
        <v>2022</v>
      </c>
      <c r="AD56" s="47">
        <f>+'Ark1'!N3951</f>
        <v>140</v>
      </c>
      <c r="AE56" s="48" t="s">
        <v>430</v>
      </c>
      <c r="AF56" s="47">
        <f>+'Ark1'!Q3951</f>
        <v>189</v>
      </c>
      <c r="AG56" s="64">
        <f>+'Ark1'!R3951</f>
        <v>766</v>
      </c>
      <c r="AH56" s="49">
        <f>+'Ark1'!W3951</f>
        <v>59.529411764705877</v>
      </c>
      <c r="AI56" s="64">
        <f>+'Ark1'!Y3951</f>
        <v>144.59493472584845</v>
      </c>
      <c r="AJ56" s="99">
        <f t="shared" si="0"/>
        <v>4.052910052910053</v>
      </c>
      <c r="AK56" s="4"/>
      <c r="AL56" s="14"/>
      <c r="AM56" s="5"/>
      <c r="AN56" s="18"/>
      <c r="AO56"/>
      <c r="AP56"/>
      <c r="AQ56"/>
      <c r="AR56"/>
      <c r="AS56"/>
    </row>
    <row r="57" spans="28:45" ht="15.6">
      <c r="AB57" s="39"/>
      <c r="AC57" s="47">
        <f>+'Ark1'!C3952</f>
        <v>2022</v>
      </c>
      <c r="AD57" s="47">
        <f>+'Ark1'!N3952</f>
        <v>150</v>
      </c>
      <c r="AE57" s="48" t="s">
        <v>431</v>
      </c>
      <c r="AF57" s="47">
        <f>+'Ark1'!Q3952</f>
        <v>186</v>
      </c>
      <c r="AG57" s="64">
        <f>+'Ark1'!R3952</f>
        <v>635</v>
      </c>
      <c r="AH57" s="49">
        <f>+'Ark1'!W3952</f>
        <v>58.519685039370088</v>
      </c>
      <c r="AI57" s="64">
        <f>+'Ark1'!Y3952</f>
        <v>155.19292913385831</v>
      </c>
      <c r="AJ57" s="99">
        <f t="shared" si="0"/>
        <v>3.413978494623656</v>
      </c>
      <c r="AK57" s="4"/>
      <c r="AL57" s="14"/>
      <c r="AM57" s="5"/>
      <c r="AN57" s="18"/>
      <c r="AO57"/>
      <c r="AP57"/>
      <c r="AQ57"/>
      <c r="AR57"/>
      <c r="AS57"/>
    </row>
    <row r="58" spans="28:45" ht="15.6">
      <c r="AB58" s="39"/>
      <c r="AC58" s="47">
        <f>+'Ark1'!C3953</f>
        <v>2022</v>
      </c>
      <c r="AD58" s="47">
        <f>+'Ark1'!N3953</f>
        <v>160</v>
      </c>
      <c r="AE58" s="48" t="s">
        <v>432</v>
      </c>
      <c r="AF58" s="47">
        <f>+'Ark1'!Q3953</f>
        <v>165</v>
      </c>
      <c r="AG58" s="64">
        <f>+'Ark1'!R3953</f>
        <v>501</v>
      </c>
      <c r="AH58" s="49">
        <f>+'Ark1'!W3953</f>
        <v>57.992015968063853</v>
      </c>
      <c r="AI58" s="64">
        <f>+'Ark1'!Y3953</f>
        <v>164.94694610778447</v>
      </c>
      <c r="AJ58" s="99">
        <f t="shared" si="0"/>
        <v>3.0363636363636362</v>
      </c>
      <c r="AK58" s="4"/>
      <c r="AL58" s="14"/>
      <c r="AM58" s="5"/>
      <c r="AN58" s="18"/>
      <c r="AO58"/>
      <c r="AP58"/>
      <c r="AQ58"/>
      <c r="AR58"/>
      <c r="AS58"/>
    </row>
    <row r="59" spans="28:45" ht="15.6">
      <c r="AB59" s="39"/>
      <c r="AC59" s="47">
        <f>+'Ark1'!C3954</f>
        <v>2022</v>
      </c>
      <c r="AD59" s="47">
        <f>+'Ark1'!N3954</f>
        <v>170</v>
      </c>
      <c r="AE59" s="48" t="s">
        <v>433</v>
      </c>
      <c r="AF59" s="47">
        <f>+'Ark1'!Q3954</f>
        <v>138</v>
      </c>
      <c r="AG59" s="64">
        <f>+'Ark1'!R3954</f>
        <v>361</v>
      </c>
      <c r="AH59" s="49">
        <f>+'Ark1'!W3954</f>
        <v>56.434903047091424</v>
      </c>
      <c r="AI59" s="64">
        <f>+'Ark1'!Y3954</f>
        <v>174.91246537396131</v>
      </c>
      <c r="AJ59" s="99">
        <f t="shared" si="0"/>
        <v>2.6159420289855073</v>
      </c>
      <c r="AK59" s="4"/>
      <c r="AL59" s="14"/>
      <c r="AM59" s="5"/>
      <c r="AN59" s="18"/>
      <c r="AO59"/>
      <c r="AP59"/>
      <c r="AQ59"/>
      <c r="AR59"/>
      <c r="AS59"/>
    </row>
    <row r="60" spans="28:45" ht="15.6">
      <c r="AB60" s="39"/>
      <c r="AC60" s="47">
        <f>+'Ark1'!C3955</f>
        <v>2022</v>
      </c>
      <c r="AD60" s="47">
        <f>+'Ark1'!N3955</f>
        <v>180</v>
      </c>
      <c r="AE60" s="48" t="s">
        <v>434</v>
      </c>
      <c r="AF60" s="47">
        <f>+'Ark1'!Q3955</f>
        <v>110</v>
      </c>
      <c r="AG60" s="64">
        <f>+'Ark1'!R3955</f>
        <v>215</v>
      </c>
      <c r="AH60" s="49">
        <f>+'Ark1'!W3955</f>
        <v>55.31162790697671</v>
      </c>
      <c r="AI60" s="64">
        <f>+'Ark1'!Y3955</f>
        <v>184.78572093023263</v>
      </c>
      <c r="AJ60" s="99">
        <f t="shared" si="0"/>
        <v>1.9545454545454546</v>
      </c>
      <c r="AK60" s="4"/>
      <c r="AL60" s="14"/>
      <c r="AM60" s="5"/>
      <c r="AN60" s="18"/>
      <c r="AO60"/>
      <c r="AP60"/>
      <c r="AQ60"/>
      <c r="AR60"/>
      <c r="AS60"/>
    </row>
    <row r="61" spans="28:45" ht="15.6">
      <c r="AB61" s="39"/>
      <c r="AC61" s="47">
        <f>+'Ark1'!C3956</f>
        <v>2022</v>
      </c>
      <c r="AD61" s="47">
        <f>+'Ark1'!N3956</f>
        <v>190</v>
      </c>
      <c r="AE61" s="48" t="s">
        <v>435</v>
      </c>
      <c r="AF61" s="47">
        <f>+'Ark1'!Q3956</f>
        <v>83</v>
      </c>
      <c r="AG61" s="64">
        <f>+'Ark1'!R3956</f>
        <v>138</v>
      </c>
      <c r="AH61" s="49">
        <f>+'Ark1'!W3956</f>
        <v>54.789855072463759</v>
      </c>
      <c r="AI61" s="64">
        <f>+'Ark1'!Y3956</f>
        <v>194.27079710144923</v>
      </c>
      <c r="AJ61" s="99">
        <f t="shared" si="0"/>
        <v>1.6626506024096386</v>
      </c>
      <c r="AK61" s="4"/>
      <c r="AL61" s="18"/>
      <c r="AM61" s="5"/>
      <c r="AN61" s="18"/>
      <c r="AO61"/>
      <c r="AP61"/>
      <c r="AQ61"/>
      <c r="AR61"/>
      <c r="AS61"/>
    </row>
    <row r="62" spans="28:45">
      <c r="AB62" s="39"/>
      <c r="AC62" s="47">
        <f>+'Ark1'!C3957</f>
        <v>2022</v>
      </c>
      <c r="AD62" s="47">
        <f>+'Ark1'!N3957</f>
        <v>200</v>
      </c>
      <c r="AE62" s="48" t="s">
        <v>436</v>
      </c>
      <c r="AF62" s="47">
        <f>+'Ark1'!Q3957</f>
        <v>61</v>
      </c>
      <c r="AG62" s="64">
        <f>+'Ark1'!R3957</f>
        <v>88</v>
      </c>
      <c r="AH62" s="49">
        <f>+'Ark1'!W3957</f>
        <v>52.318181818181827</v>
      </c>
      <c r="AI62" s="64">
        <f>+'Ark1'!Y3957</f>
        <v>204.65374999999997</v>
      </c>
      <c r="AJ62" s="99">
        <f t="shared" si="0"/>
        <v>1.4426229508196722</v>
      </c>
      <c r="AK62" s="11"/>
      <c r="AL62" s="11"/>
      <c r="AM62"/>
      <c r="AN62"/>
      <c r="AO62"/>
      <c r="AP62"/>
      <c r="AQ62"/>
      <c r="AR62"/>
      <c r="AS62"/>
    </row>
    <row r="63" spans="28:45" ht="15.6">
      <c r="AB63" s="39"/>
      <c r="AC63" s="47">
        <f>+'Ark1'!C3958</f>
        <v>2022</v>
      </c>
      <c r="AD63" s="47">
        <f>+'Ark1'!N3958</f>
        <v>210</v>
      </c>
      <c r="AE63" s="48" t="s">
        <v>437</v>
      </c>
      <c r="AF63" s="47">
        <f>+'Ark1'!Q3958</f>
        <v>25</v>
      </c>
      <c r="AG63" s="64">
        <f>+'Ark1'!R3958</f>
        <v>39</v>
      </c>
      <c r="AH63" s="49">
        <f>+'Ark1'!W3958</f>
        <v>52.105263157894754</v>
      </c>
      <c r="AI63" s="64">
        <f>+'Ark1'!Y3958</f>
        <v>209.74666666666673</v>
      </c>
      <c r="AJ63" s="99">
        <f t="shared" si="0"/>
        <v>1.56</v>
      </c>
      <c r="AK63" s="5"/>
      <c r="AL63" s="18"/>
      <c r="AM63"/>
      <c r="AN63" s="18"/>
      <c r="AO63"/>
      <c r="AP63"/>
      <c r="AQ63"/>
      <c r="AR63"/>
      <c r="AS63"/>
    </row>
    <row r="64" spans="28:45">
      <c r="AB64" s="39"/>
      <c r="AC64" s="47">
        <f>+'Ark1'!C3959</f>
        <v>2022</v>
      </c>
      <c r="AD64" s="47">
        <f>+'Ark1'!N3959</f>
        <v>220</v>
      </c>
      <c r="AE64" s="48" t="s">
        <v>438</v>
      </c>
      <c r="AF64" s="47">
        <f>+'Ark1'!Q3959</f>
        <v>19</v>
      </c>
      <c r="AG64" s="64">
        <f>+'Ark1'!R3959</f>
        <v>23</v>
      </c>
      <c r="AH64" s="49">
        <f>+'Ark1'!W3959</f>
        <v>48.652173913043477</v>
      </c>
      <c r="AI64" s="64">
        <f>+'Ark1'!Y3959</f>
        <v>224.83913043478265</v>
      </c>
      <c r="AJ64" s="99">
        <f t="shared" si="0"/>
        <v>1.2105263157894737</v>
      </c>
      <c r="AK64" s="11"/>
      <c r="AL64" s="11"/>
      <c r="AM64"/>
      <c r="AN64"/>
      <c r="AO64"/>
      <c r="AP64"/>
      <c r="AQ64"/>
      <c r="AR64"/>
      <c r="AS64"/>
    </row>
    <row r="65" spans="28:45">
      <c r="AB65" s="39"/>
      <c r="AC65" s="47">
        <f>+'Ark1'!C3960</f>
        <v>2022</v>
      </c>
      <c r="AD65" s="47">
        <f>+'Ark1'!N3960</f>
        <v>230</v>
      </c>
      <c r="AE65" s="48" t="s">
        <v>439</v>
      </c>
      <c r="AF65" s="47">
        <f>+'Ark1'!Q3960</f>
        <v>16</v>
      </c>
      <c r="AG65" s="64">
        <f>+'Ark1'!R3960</f>
        <v>24</v>
      </c>
      <c r="AH65" s="49">
        <f>+'Ark1'!W3960</f>
        <v>48.043478260869563</v>
      </c>
      <c r="AI65" s="64">
        <f>+'Ark1'!Y3960</f>
        <v>235.62625</v>
      </c>
      <c r="AJ65" s="99">
        <f t="shared" si="0"/>
        <v>1.5</v>
      </c>
      <c r="AK65" s="11"/>
      <c r="AL65" s="11"/>
      <c r="AM65"/>
      <c r="AN65"/>
      <c r="AO65"/>
      <c r="AP65"/>
      <c r="AQ65"/>
      <c r="AR65"/>
      <c r="AS65"/>
    </row>
    <row r="66" spans="28:45">
      <c r="AB66" s="39"/>
      <c r="AC66">
        <f>+'Ark1'!C3961</f>
        <v>2021</v>
      </c>
      <c r="AD66">
        <f>+'Ark1'!N3961</f>
        <v>60</v>
      </c>
      <c r="AE66" s="3" t="s">
        <v>423</v>
      </c>
      <c r="AF66">
        <f>+'Ark1'!Q3961</f>
        <v>12</v>
      </c>
      <c r="AG66" s="9">
        <f>+'Ark1'!R3961</f>
        <v>13</v>
      </c>
      <c r="AH66" s="1">
        <f>+'Ark1'!W3961</f>
        <v>60.692307692307693</v>
      </c>
      <c r="AI66" s="9">
        <f>+'Ark1'!Y3961</f>
        <v>62.737692307692306</v>
      </c>
      <c r="AJ66" s="94">
        <f t="shared" si="0"/>
        <v>1.0833333333333333</v>
      </c>
      <c r="AK66" s="11"/>
      <c r="AL66" s="11"/>
      <c r="AM66"/>
      <c r="AN66"/>
      <c r="AO66"/>
      <c r="AP66"/>
      <c r="AQ66"/>
      <c r="AR66"/>
      <c r="AS66"/>
    </row>
    <row r="67" spans="28:45" ht="15.6">
      <c r="AB67" s="39"/>
      <c r="AC67">
        <f>+'Ark1'!C3962</f>
        <v>2021</v>
      </c>
      <c r="AD67">
        <f>+'Ark1'!N3962</f>
        <v>70</v>
      </c>
      <c r="AE67" s="3" t="s">
        <v>424</v>
      </c>
      <c r="AF67">
        <f>+'Ark1'!Q3962</f>
        <v>27</v>
      </c>
      <c r="AG67" s="9">
        <f>+'Ark1'!R3962</f>
        <v>42</v>
      </c>
      <c r="AH67" s="1">
        <f>+'Ark1'!W3962</f>
        <v>61.75</v>
      </c>
      <c r="AI67" s="9">
        <f>+'Ark1'!Y3962</f>
        <v>72.551904761904737</v>
      </c>
      <c r="AJ67" s="94">
        <f t="shared" si="0"/>
        <v>1.5555555555555556</v>
      </c>
      <c r="AK67" s="2"/>
      <c r="AL67" s="5"/>
      <c r="AM67"/>
      <c r="AN67"/>
      <c r="AO67"/>
      <c r="AP67"/>
      <c r="AQ67"/>
      <c r="AR67"/>
      <c r="AS67"/>
    </row>
    <row r="68" spans="28:45">
      <c r="AB68" s="39"/>
      <c r="AC68">
        <f>+'Ark1'!C3963</f>
        <v>2021</v>
      </c>
      <c r="AD68">
        <f>+'Ark1'!N3963</f>
        <v>80</v>
      </c>
      <c r="AE68" s="3" t="s">
        <v>425</v>
      </c>
      <c r="AF68">
        <f>+'Ark1'!Q3963</f>
        <v>49</v>
      </c>
      <c r="AG68" s="9">
        <f>+'Ark1'!R3963</f>
        <v>137</v>
      </c>
      <c r="AH68" s="1">
        <f>+'Ark1'!W3963</f>
        <v>61.207407407407402</v>
      </c>
      <c r="AI68" s="9">
        <f>+'Ark1'!Y3963</f>
        <v>84.742554744525492</v>
      </c>
      <c r="AJ68" s="94">
        <f t="shared" si="0"/>
        <v>2.795918367346939</v>
      </c>
      <c r="AK68" s="4"/>
      <c r="AL68" s="4"/>
      <c r="AM68" s="4"/>
      <c r="AN68" s="4"/>
      <c r="AO68"/>
      <c r="AP68"/>
      <c r="AQ68"/>
      <c r="AR68"/>
      <c r="AS68"/>
    </row>
    <row r="69" spans="28:45" ht="15.6">
      <c r="AB69" s="39"/>
      <c r="AC69">
        <f>+'Ark1'!C3964</f>
        <v>2021</v>
      </c>
      <c r="AD69">
        <f>+'Ark1'!N3964</f>
        <v>90</v>
      </c>
      <c r="AE69" s="3" t="s">
        <v>405</v>
      </c>
      <c r="AF69">
        <f>+'Ark1'!Q3964</f>
        <v>84</v>
      </c>
      <c r="AG69" s="9">
        <f>+'Ark1'!R3964</f>
        <v>322</v>
      </c>
      <c r="AH69" s="1">
        <f>+'Ark1'!W3964</f>
        <v>60.836990595611283</v>
      </c>
      <c r="AI69" s="9">
        <f>+'Ark1'!Y3964</f>
        <v>94.974968944099373</v>
      </c>
      <c r="AJ69" s="94">
        <f t="shared" si="0"/>
        <v>3.8333333333333335</v>
      </c>
      <c r="AK69" s="4"/>
      <c r="AL69" s="11"/>
      <c r="AN69" s="5"/>
      <c r="AO69"/>
      <c r="AP69"/>
      <c r="AQ69"/>
      <c r="AR69"/>
      <c r="AS69"/>
    </row>
    <row r="70" spans="28:45" ht="15.6">
      <c r="AB70" s="39"/>
      <c r="AC70">
        <f>+'Ark1'!C3965</f>
        <v>2021</v>
      </c>
      <c r="AD70">
        <f>+'Ark1'!N3965</f>
        <v>100</v>
      </c>
      <c r="AE70" s="3" t="s">
        <v>426</v>
      </c>
      <c r="AF70">
        <f>+'Ark1'!Q3965</f>
        <v>116</v>
      </c>
      <c r="AG70" s="9">
        <f>+'Ark1'!R3965</f>
        <v>646</v>
      </c>
      <c r="AH70" s="1">
        <f>+'Ark1'!W3965</f>
        <v>60.009316770186352</v>
      </c>
      <c r="AI70" s="9">
        <f>+'Ark1'!Y3965</f>
        <v>105.25143962848304</v>
      </c>
      <c r="AJ70" s="94">
        <f t="shared" si="0"/>
        <v>5.568965517241379</v>
      </c>
      <c r="AK70" s="4"/>
      <c r="AL70" s="11"/>
      <c r="AN70" s="5"/>
      <c r="AO70"/>
      <c r="AP70"/>
      <c r="AQ70"/>
      <c r="AR70"/>
      <c r="AS70"/>
    </row>
    <row r="71" spans="28:45" ht="15.6">
      <c r="AB71" s="39"/>
      <c r="AC71">
        <f>+'Ark1'!C3966</f>
        <v>2021</v>
      </c>
      <c r="AD71">
        <f>+'Ark1'!N3966</f>
        <v>110</v>
      </c>
      <c r="AE71" s="3" t="s">
        <v>427</v>
      </c>
      <c r="AF71">
        <f>+'Ark1'!Q3966</f>
        <v>148</v>
      </c>
      <c r="AG71" s="9">
        <f>+'Ark1'!R3966</f>
        <v>829</v>
      </c>
      <c r="AH71" s="1">
        <f>+'Ark1'!W3966</f>
        <v>59.460144927536241</v>
      </c>
      <c r="AI71" s="9">
        <f>+'Ark1'!Y3966</f>
        <v>115.03150784077218</v>
      </c>
      <c r="AJ71" s="94">
        <f t="shared" si="0"/>
        <v>5.6013513513513518</v>
      </c>
      <c r="AK71" s="4"/>
      <c r="AL71" s="11"/>
      <c r="AN71" s="5"/>
      <c r="AO71"/>
      <c r="AP71"/>
      <c r="AQ71"/>
      <c r="AR71"/>
      <c r="AS71"/>
    </row>
    <row r="72" spans="28:45" ht="15.6">
      <c r="AB72" s="39"/>
      <c r="AC72">
        <f>+'Ark1'!C3967</f>
        <v>2021</v>
      </c>
      <c r="AD72">
        <f>+'Ark1'!N3967</f>
        <v>120</v>
      </c>
      <c r="AE72" s="3" t="s">
        <v>428</v>
      </c>
      <c r="AF72">
        <f>+'Ark1'!Q3967</f>
        <v>176</v>
      </c>
      <c r="AG72" s="9">
        <f>+'Ark1'!R3967</f>
        <v>960</v>
      </c>
      <c r="AH72" s="1">
        <f>+'Ark1'!W3967</f>
        <v>58.768749999999997</v>
      </c>
      <c r="AI72" s="9">
        <f>+'Ark1'!Y3967</f>
        <v>125.06948958333329</v>
      </c>
      <c r="AJ72" s="94">
        <f t="shared" si="0"/>
        <v>5.4545454545454541</v>
      </c>
      <c r="AK72" s="4"/>
      <c r="AL72" s="11"/>
      <c r="AN72" s="5"/>
      <c r="AO72"/>
      <c r="AP72"/>
      <c r="AQ72"/>
      <c r="AR72"/>
      <c r="AS72"/>
    </row>
    <row r="73" spans="28:45" ht="15.6">
      <c r="AB73" s="39"/>
      <c r="AC73">
        <f>+'Ark1'!C3968</f>
        <v>2021</v>
      </c>
      <c r="AD73">
        <f>+'Ark1'!N3968</f>
        <v>130</v>
      </c>
      <c r="AE73" s="3" t="s">
        <v>429</v>
      </c>
      <c r="AF73">
        <f>+'Ark1'!Q3968</f>
        <v>195</v>
      </c>
      <c r="AG73" s="9">
        <f>+'Ark1'!R3968</f>
        <v>835</v>
      </c>
      <c r="AH73" s="1">
        <f>+'Ark1'!W3968</f>
        <v>58.302994011976047</v>
      </c>
      <c r="AI73" s="9">
        <f>+'Ark1'!Y3968</f>
        <v>135.12536526946113</v>
      </c>
      <c r="AJ73" s="94">
        <f t="shared" si="0"/>
        <v>4.2820512820512819</v>
      </c>
      <c r="AK73" s="4"/>
      <c r="AL73" s="11"/>
      <c r="AM73" s="11"/>
      <c r="AN73" s="5"/>
      <c r="AO73"/>
      <c r="AP73"/>
      <c r="AQ73"/>
      <c r="AR73"/>
      <c r="AS73"/>
    </row>
    <row r="74" spans="28:45" ht="15.6">
      <c r="AB74" s="39"/>
      <c r="AC74">
        <f>+'Ark1'!C3969</f>
        <v>2021</v>
      </c>
      <c r="AD74">
        <f>+'Ark1'!N3969</f>
        <v>140</v>
      </c>
      <c r="AE74" s="3" t="s">
        <v>430</v>
      </c>
      <c r="AF74">
        <f>+'Ark1'!Q3969</f>
        <v>191</v>
      </c>
      <c r="AG74" s="9">
        <f>+'Ark1'!R3969</f>
        <v>734.53</v>
      </c>
      <c r="AH74" s="1">
        <f>+'Ark1'!W3969</f>
        <v>57.284780744149309</v>
      </c>
      <c r="AI74" s="9">
        <f>+'Ark1'!Y3969</f>
        <v>145.02412426994144</v>
      </c>
      <c r="AJ74" s="94">
        <f t="shared" si="0"/>
        <v>3.8457068062827222</v>
      </c>
      <c r="AK74" s="4"/>
      <c r="AL74" s="11"/>
      <c r="AM74" s="11"/>
      <c r="AN74" s="5"/>
      <c r="AO74"/>
      <c r="AP74"/>
      <c r="AQ74"/>
      <c r="AR74"/>
      <c r="AS74"/>
    </row>
    <row r="75" spans="28:45" ht="15.6">
      <c r="AB75" s="39"/>
      <c r="AC75">
        <f>+'Ark1'!C3970</f>
        <v>2021</v>
      </c>
      <c r="AD75">
        <f>+'Ark1'!N3970</f>
        <v>150</v>
      </c>
      <c r="AE75" s="3" t="s">
        <v>431</v>
      </c>
      <c r="AF75">
        <f>+'Ark1'!Q3970</f>
        <v>189</v>
      </c>
      <c r="AG75" s="9">
        <f>+'Ark1'!R3970</f>
        <v>623</v>
      </c>
      <c r="AH75" s="1">
        <f>+'Ark1'!W3970</f>
        <v>56.481540930979151</v>
      </c>
      <c r="AI75" s="9">
        <f>+'Ark1'!Y3970</f>
        <v>154.69741573033716</v>
      </c>
      <c r="AJ75" s="94">
        <f t="shared" si="0"/>
        <v>3.2962962962962963</v>
      </c>
      <c r="AK75" s="4"/>
      <c r="AL75" s="11"/>
      <c r="AM75" s="11"/>
      <c r="AN75" s="5"/>
      <c r="AO75"/>
      <c r="AP75"/>
      <c r="AQ75"/>
      <c r="AR75"/>
      <c r="AS75"/>
    </row>
    <row r="76" spans="28:45" ht="15.6">
      <c r="AB76" s="39"/>
      <c r="AC76">
        <f>+'Ark1'!C3971</f>
        <v>2021</v>
      </c>
      <c r="AD76">
        <f>+'Ark1'!N3971</f>
        <v>160</v>
      </c>
      <c r="AE76" s="3" t="s">
        <v>432</v>
      </c>
      <c r="AF76">
        <f>+'Ark1'!Q3971</f>
        <v>157</v>
      </c>
      <c r="AG76" s="9">
        <f>+'Ark1'!R3971</f>
        <v>471</v>
      </c>
      <c r="AH76" s="1">
        <f>+'Ark1'!W3971</f>
        <v>55.63269639065819</v>
      </c>
      <c r="AI76" s="9">
        <f>+'Ark1'!Y3971</f>
        <v>164.65014861995763</v>
      </c>
      <c r="AJ76" s="94">
        <f t="shared" ref="AJ76:AJ139" si="1">+AG76/AF76</f>
        <v>3</v>
      </c>
      <c r="AK76" s="4"/>
      <c r="AL76" s="11"/>
      <c r="AM76" s="11"/>
      <c r="AN76" s="5"/>
      <c r="AO76"/>
      <c r="AP76"/>
      <c r="AQ76"/>
      <c r="AR76"/>
      <c r="AS76"/>
    </row>
    <row r="77" spans="28:45" ht="15.6">
      <c r="AB77" s="39"/>
      <c r="AC77">
        <f>+'Ark1'!C3972</f>
        <v>2021</v>
      </c>
      <c r="AD77">
        <f>+'Ark1'!N3972</f>
        <v>170</v>
      </c>
      <c r="AE77" s="3" t="s">
        <v>433</v>
      </c>
      <c r="AF77">
        <f>+'Ark1'!Q3972</f>
        <v>128</v>
      </c>
      <c r="AG77" s="9">
        <f>+'Ark1'!R3972</f>
        <v>318</v>
      </c>
      <c r="AH77" s="1">
        <f>+'Ark1'!W3972</f>
        <v>54.443396226415089</v>
      </c>
      <c r="AI77" s="9">
        <f>+'Ark1'!Y3972</f>
        <v>174.76185534591201</v>
      </c>
      <c r="AJ77" s="94">
        <f t="shared" si="1"/>
        <v>2.484375</v>
      </c>
      <c r="AK77" s="4"/>
      <c r="AL77" s="11"/>
      <c r="AM77" s="5"/>
      <c r="AN77" s="5"/>
      <c r="AO77"/>
      <c r="AP77"/>
      <c r="AQ77"/>
      <c r="AR77"/>
      <c r="AS77"/>
    </row>
    <row r="78" spans="28:45" ht="15.6">
      <c r="AB78" s="39"/>
      <c r="AC78">
        <f>+'Ark1'!C3973</f>
        <v>2021</v>
      </c>
      <c r="AD78">
        <f>+'Ark1'!N3973</f>
        <v>180</v>
      </c>
      <c r="AE78" s="3" t="s">
        <v>434</v>
      </c>
      <c r="AF78">
        <f>+'Ark1'!Q3973</f>
        <v>101</v>
      </c>
      <c r="AG78" s="9">
        <f>+'Ark1'!R3973</f>
        <v>189</v>
      </c>
      <c r="AH78" s="1">
        <f>+'Ark1'!W3973</f>
        <v>53.12169312169312</v>
      </c>
      <c r="AI78" s="9">
        <f>+'Ark1'!Y3973</f>
        <v>184.30597883597875</v>
      </c>
      <c r="AJ78" s="94">
        <f t="shared" si="1"/>
        <v>1.8712871287128714</v>
      </c>
      <c r="AK78" s="4"/>
      <c r="AL78" s="11"/>
      <c r="AM78" s="5"/>
      <c r="AN78" s="5"/>
      <c r="AO78"/>
      <c r="AP78"/>
      <c r="AQ78"/>
      <c r="AR78"/>
      <c r="AS78"/>
    </row>
    <row r="79" spans="28:45" ht="15.6">
      <c r="AB79" s="39"/>
      <c r="AC79">
        <f>+'Ark1'!C3974</f>
        <v>2021</v>
      </c>
      <c r="AD79">
        <f>+'Ark1'!N3974</f>
        <v>190</v>
      </c>
      <c r="AE79" s="3" t="s">
        <v>435</v>
      </c>
      <c r="AF79">
        <f>+'Ark1'!Q3974</f>
        <v>72</v>
      </c>
      <c r="AG79" s="9">
        <f>+'Ark1'!R3974</f>
        <v>126</v>
      </c>
      <c r="AH79" s="1">
        <f>+'Ark1'!W3974</f>
        <v>51.832000000000008</v>
      </c>
      <c r="AI79" s="9">
        <f>+'Ark1'!Y3974</f>
        <v>193.28944444444443</v>
      </c>
      <c r="AJ79" s="94">
        <f t="shared" si="1"/>
        <v>1.75</v>
      </c>
      <c r="AK79" s="4"/>
      <c r="AL79" s="11"/>
      <c r="AM79" s="5"/>
      <c r="AN79" s="5"/>
      <c r="AO79"/>
      <c r="AP79"/>
      <c r="AQ79"/>
      <c r="AR79"/>
      <c r="AS79"/>
    </row>
    <row r="80" spans="28:45" ht="15.6">
      <c r="AB80" s="39"/>
      <c r="AC80">
        <f>+'Ark1'!C3975</f>
        <v>2021</v>
      </c>
      <c r="AD80">
        <f>+'Ark1'!N3975</f>
        <v>200</v>
      </c>
      <c r="AE80" s="3" t="s">
        <v>436</v>
      </c>
      <c r="AF80">
        <f>+'Ark1'!Q3975</f>
        <v>54</v>
      </c>
      <c r="AG80" s="9">
        <f>+'Ark1'!R3975</f>
        <v>85</v>
      </c>
      <c r="AH80" s="1">
        <f>+'Ark1'!W3975</f>
        <v>50.352941176470594</v>
      </c>
      <c r="AI80" s="9">
        <f>+'Ark1'!Y3975</f>
        <v>204.62576470588235</v>
      </c>
      <c r="AJ80" s="94">
        <f t="shared" si="1"/>
        <v>1.5740740740740742</v>
      </c>
      <c r="AK80" s="4"/>
      <c r="AL80" s="11"/>
      <c r="AM80" s="5"/>
      <c r="AN80" s="5"/>
      <c r="AO80"/>
      <c r="AP80"/>
      <c r="AQ80"/>
      <c r="AR80"/>
      <c r="AS80"/>
    </row>
    <row r="81" spans="28:45" ht="15.6">
      <c r="AB81" s="39"/>
      <c r="AC81">
        <f>+'Ark1'!C3976</f>
        <v>2021</v>
      </c>
      <c r="AD81">
        <f>+'Ark1'!N3976</f>
        <v>210</v>
      </c>
      <c r="AE81" s="3" t="s">
        <v>437</v>
      </c>
      <c r="AF81">
        <f>+'Ark1'!Q3976</f>
        <v>30</v>
      </c>
      <c r="AG81" s="9">
        <f>+'Ark1'!R3976</f>
        <v>41</v>
      </c>
      <c r="AH81" s="1">
        <f>+'Ark1'!W3976</f>
        <v>49.41463414634147</v>
      </c>
      <c r="AI81" s="9">
        <f>+'Ark1'!Y3976</f>
        <v>213.75414634146347</v>
      </c>
      <c r="AJ81" s="94">
        <f t="shared" si="1"/>
        <v>1.3666666666666667</v>
      </c>
      <c r="AK81" s="4"/>
      <c r="AL81" s="11"/>
      <c r="AM81" s="5"/>
      <c r="AN81" s="5"/>
      <c r="AO81"/>
      <c r="AP81"/>
      <c r="AQ81"/>
      <c r="AR81"/>
      <c r="AS81"/>
    </row>
    <row r="82" spans="28:45" ht="15.6">
      <c r="AB82" s="39"/>
      <c r="AC82">
        <f>+'Ark1'!C3977</f>
        <v>2021</v>
      </c>
      <c r="AD82">
        <f>+'Ark1'!N3977</f>
        <v>220</v>
      </c>
      <c r="AE82" s="3" t="s">
        <v>438</v>
      </c>
      <c r="AF82">
        <f>+'Ark1'!Q3977</f>
        <v>10</v>
      </c>
      <c r="AG82" s="9">
        <f>+'Ark1'!R3977</f>
        <v>12</v>
      </c>
      <c r="AH82" s="1">
        <f>+'Ark1'!W3977</f>
        <v>47.416666666666657</v>
      </c>
      <c r="AI82" s="9">
        <f>+'Ark1'!Y3977</f>
        <v>224.93166666666659</v>
      </c>
      <c r="AJ82" s="94">
        <f t="shared" si="1"/>
        <v>1.2</v>
      </c>
      <c r="AK82" s="4"/>
      <c r="AL82" s="11"/>
      <c r="AM82" s="5"/>
      <c r="AN82" s="5"/>
      <c r="AO82"/>
      <c r="AP82"/>
      <c r="AQ82"/>
      <c r="AR82"/>
      <c r="AS82"/>
    </row>
    <row r="83" spans="28:45" ht="15.6">
      <c r="AB83" s="39"/>
      <c r="AC83">
        <f>+'Ark1'!C3978</f>
        <v>2021</v>
      </c>
      <c r="AD83">
        <f>+'Ark1'!N3978</f>
        <v>230</v>
      </c>
      <c r="AE83" s="3" t="s">
        <v>439</v>
      </c>
      <c r="AF83">
        <f>+'Ark1'!Q3978</f>
        <v>15</v>
      </c>
      <c r="AG83" s="9">
        <f>+'Ark1'!R3978</f>
        <v>17</v>
      </c>
      <c r="AH83" s="1">
        <f>+'Ark1'!W3978</f>
        <v>48.5</v>
      </c>
      <c r="AI83" s="9">
        <f>+'Ark1'!Y3978</f>
        <v>227.72117647058823</v>
      </c>
      <c r="AJ83" s="94">
        <f t="shared" si="1"/>
        <v>1.1333333333333333</v>
      </c>
      <c r="AK83" s="4"/>
      <c r="AL83" s="11"/>
      <c r="AM83" s="5"/>
      <c r="AN83" s="5"/>
      <c r="AO83"/>
      <c r="AP83"/>
      <c r="AQ83"/>
      <c r="AR83"/>
      <c r="AS83"/>
    </row>
    <row r="84" spans="28:45" ht="15.6">
      <c r="AB84" s="39"/>
      <c r="AC84" s="47" t="e">
        <f>+'Ark1'!#REF!</f>
        <v>#REF!</v>
      </c>
      <c r="AD84" s="47" t="e">
        <f>+'Ark1'!#REF!</f>
        <v>#REF!</v>
      </c>
      <c r="AE84" s="48" t="s">
        <v>423</v>
      </c>
      <c r="AF84" s="47" t="e">
        <f>+'Ark1'!#REF!</f>
        <v>#REF!</v>
      </c>
      <c r="AG84" s="64" t="e">
        <f>+'Ark1'!#REF!</f>
        <v>#REF!</v>
      </c>
      <c r="AH84" s="49" t="e">
        <f>+'Ark1'!#REF!</f>
        <v>#REF!</v>
      </c>
      <c r="AI84" s="64" t="e">
        <f>+'Ark1'!#REF!</f>
        <v>#REF!</v>
      </c>
      <c r="AJ84" s="99" t="e">
        <f t="shared" si="1"/>
        <v>#REF!</v>
      </c>
      <c r="AK84" s="4"/>
      <c r="AL84" s="11"/>
      <c r="AM84" s="5"/>
      <c r="AN84" s="5"/>
      <c r="AO84"/>
      <c r="AP84"/>
      <c r="AQ84"/>
      <c r="AR84"/>
      <c r="AS84"/>
    </row>
    <row r="85" spans="28:45" ht="15.6">
      <c r="AB85" s="39"/>
      <c r="AC85" s="47" t="e">
        <f>+'Ark1'!#REF!</f>
        <v>#REF!</v>
      </c>
      <c r="AD85" s="47" t="e">
        <f>+'Ark1'!#REF!</f>
        <v>#REF!</v>
      </c>
      <c r="AE85" s="48" t="s">
        <v>424</v>
      </c>
      <c r="AF85" s="47" t="e">
        <f>+'Ark1'!#REF!</f>
        <v>#REF!</v>
      </c>
      <c r="AG85" s="64" t="e">
        <f>+'Ark1'!#REF!</f>
        <v>#REF!</v>
      </c>
      <c r="AH85" s="49" t="e">
        <f>+'Ark1'!#REF!</f>
        <v>#REF!</v>
      </c>
      <c r="AI85" s="64" t="e">
        <f>+'Ark1'!#REF!</f>
        <v>#REF!</v>
      </c>
      <c r="AJ85" s="99" t="e">
        <f t="shared" si="1"/>
        <v>#REF!</v>
      </c>
      <c r="AK85" s="4"/>
      <c r="AL85" s="11"/>
      <c r="AM85" s="5"/>
      <c r="AN85" s="5"/>
      <c r="AO85"/>
      <c r="AP85"/>
      <c r="AQ85"/>
      <c r="AR85"/>
      <c r="AS85"/>
    </row>
    <row r="86" spans="28:45" ht="15.6">
      <c r="AB86" s="39"/>
      <c r="AC86" s="47" t="e">
        <f>+'Ark1'!#REF!</f>
        <v>#REF!</v>
      </c>
      <c r="AD86" s="47" t="e">
        <f>+'Ark1'!#REF!</f>
        <v>#REF!</v>
      </c>
      <c r="AE86" s="48" t="s">
        <v>425</v>
      </c>
      <c r="AF86" s="47" t="e">
        <f>+'Ark1'!#REF!</f>
        <v>#REF!</v>
      </c>
      <c r="AG86" s="64" t="e">
        <f>+'Ark1'!#REF!</f>
        <v>#REF!</v>
      </c>
      <c r="AH86" s="49" t="e">
        <f>+'Ark1'!#REF!</f>
        <v>#REF!</v>
      </c>
      <c r="AI86" s="64" t="e">
        <f>+'Ark1'!#REF!</f>
        <v>#REF!</v>
      </c>
      <c r="AJ86" s="99" t="e">
        <f t="shared" si="1"/>
        <v>#REF!</v>
      </c>
      <c r="AK86" s="4"/>
      <c r="AL86" s="5"/>
      <c r="AM86" s="5"/>
      <c r="AN86" s="5"/>
      <c r="AO86"/>
      <c r="AP86"/>
      <c r="AQ86"/>
      <c r="AR86"/>
      <c r="AS86"/>
    </row>
    <row r="87" spans="28:45">
      <c r="AB87" s="39"/>
      <c r="AC87" s="47" t="e">
        <f>+'Ark1'!#REF!</f>
        <v>#REF!</v>
      </c>
      <c r="AD87" s="47" t="e">
        <f>+'Ark1'!#REF!</f>
        <v>#REF!</v>
      </c>
      <c r="AE87" s="48" t="s">
        <v>405</v>
      </c>
      <c r="AF87" s="47" t="e">
        <f>+'Ark1'!#REF!</f>
        <v>#REF!</v>
      </c>
      <c r="AG87" s="64" t="e">
        <f>+'Ark1'!#REF!</f>
        <v>#REF!</v>
      </c>
      <c r="AH87" s="49" t="e">
        <f>+'Ark1'!#REF!</f>
        <v>#REF!</v>
      </c>
      <c r="AI87" s="64" t="e">
        <f>+'Ark1'!#REF!</f>
        <v>#REF!</v>
      </c>
      <c r="AJ87" s="99" t="e">
        <f t="shared" si="1"/>
        <v>#REF!</v>
      </c>
      <c r="AK87" s="11"/>
      <c r="AL87" s="11"/>
      <c r="AM87"/>
      <c r="AN87"/>
      <c r="AO87"/>
      <c r="AP87"/>
      <c r="AQ87"/>
      <c r="AR87"/>
      <c r="AS87"/>
    </row>
    <row r="88" spans="28:45" ht="15.6">
      <c r="AB88" s="39"/>
      <c r="AC88" s="47" t="e">
        <f>+'Ark1'!#REF!</f>
        <v>#REF!</v>
      </c>
      <c r="AD88" s="47" t="e">
        <f>+'Ark1'!#REF!</f>
        <v>#REF!</v>
      </c>
      <c r="AE88" s="48" t="s">
        <v>426</v>
      </c>
      <c r="AF88" s="47" t="e">
        <f>+'Ark1'!#REF!</f>
        <v>#REF!</v>
      </c>
      <c r="AG88" s="64" t="e">
        <f>+'Ark1'!#REF!</f>
        <v>#REF!</v>
      </c>
      <c r="AH88" s="49" t="e">
        <f>+'Ark1'!#REF!</f>
        <v>#REF!</v>
      </c>
      <c r="AI88" s="64" t="e">
        <f>+'Ark1'!#REF!</f>
        <v>#REF!</v>
      </c>
      <c r="AJ88" s="99" t="e">
        <f t="shared" si="1"/>
        <v>#REF!</v>
      </c>
      <c r="AK88" s="5"/>
      <c r="AL88" s="5"/>
      <c r="AM88"/>
      <c r="AN88" s="5"/>
      <c r="AO88"/>
      <c r="AP88"/>
      <c r="AQ88"/>
      <c r="AR88"/>
      <c r="AS88"/>
    </row>
    <row r="89" spans="28:45">
      <c r="AB89" s="39"/>
      <c r="AC89" s="47" t="e">
        <f>+'Ark1'!#REF!</f>
        <v>#REF!</v>
      </c>
      <c r="AD89" s="47" t="e">
        <f>+'Ark1'!#REF!</f>
        <v>#REF!</v>
      </c>
      <c r="AE89" s="48" t="s">
        <v>427</v>
      </c>
      <c r="AF89" s="47" t="e">
        <f>+'Ark1'!#REF!</f>
        <v>#REF!</v>
      </c>
      <c r="AG89" s="64" t="e">
        <f>+'Ark1'!#REF!</f>
        <v>#REF!</v>
      </c>
      <c r="AH89" s="49" t="e">
        <f>+'Ark1'!#REF!</f>
        <v>#REF!</v>
      </c>
      <c r="AI89" s="64" t="e">
        <f>+'Ark1'!#REF!</f>
        <v>#REF!</v>
      </c>
      <c r="AJ89" s="99" t="e">
        <f t="shared" si="1"/>
        <v>#REF!</v>
      </c>
      <c r="AK89" s="11"/>
      <c r="AL89" s="11"/>
      <c r="AM89"/>
      <c r="AN89"/>
      <c r="AO89"/>
      <c r="AP89"/>
      <c r="AQ89"/>
      <c r="AR89"/>
      <c r="AS89"/>
    </row>
    <row r="90" spans="28:45">
      <c r="AB90" s="39"/>
      <c r="AC90" s="47" t="e">
        <f>+'Ark1'!#REF!</f>
        <v>#REF!</v>
      </c>
      <c r="AD90" s="47" t="e">
        <f>+'Ark1'!#REF!</f>
        <v>#REF!</v>
      </c>
      <c r="AE90" s="48" t="s">
        <v>428</v>
      </c>
      <c r="AF90" s="47" t="e">
        <f>+'Ark1'!#REF!</f>
        <v>#REF!</v>
      </c>
      <c r="AG90" s="64" t="e">
        <f>+'Ark1'!#REF!</f>
        <v>#REF!</v>
      </c>
      <c r="AH90" s="49" t="e">
        <f>+'Ark1'!#REF!</f>
        <v>#REF!</v>
      </c>
      <c r="AI90" s="64" t="e">
        <f>+'Ark1'!#REF!</f>
        <v>#REF!</v>
      </c>
      <c r="AJ90" s="99" t="e">
        <f t="shared" si="1"/>
        <v>#REF!</v>
      </c>
      <c r="AK90" s="11"/>
      <c r="AL90" s="11"/>
      <c r="AM90"/>
      <c r="AN90"/>
      <c r="AO90"/>
      <c r="AP90"/>
      <c r="AQ90"/>
      <c r="AR90"/>
      <c r="AS90"/>
    </row>
    <row r="91" spans="28:45" ht="15.6">
      <c r="AB91" s="39"/>
      <c r="AC91" s="47" t="e">
        <f>+'Ark1'!#REF!</f>
        <v>#REF!</v>
      </c>
      <c r="AD91" s="47" t="e">
        <f>+'Ark1'!#REF!</f>
        <v>#REF!</v>
      </c>
      <c r="AE91" s="48" t="s">
        <v>429</v>
      </c>
      <c r="AF91" s="47" t="e">
        <f>+'Ark1'!#REF!</f>
        <v>#REF!</v>
      </c>
      <c r="AG91" s="64" t="e">
        <f>+'Ark1'!#REF!</f>
        <v>#REF!</v>
      </c>
      <c r="AH91" s="49" t="e">
        <f>+'Ark1'!#REF!</f>
        <v>#REF!</v>
      </c>
      <c r="AI91" s="64" t="e">
        <f>+'Ark1'!#REF!</f>
        <v>#REF!</v>
      </c>
      <c r="AJ91" s="99" t="e">
        <f t="shared" si="1"/>
        <v>#REF!</v>
      </c>
      <c r="AK91" s="2"/>
      <c r="AL91" s="5"/>
      <c r="AM91"/>
      <c r="AN91" s="2"/>
      <c r="AO91"/>
      <c r="AP91"/>
      <c r="AQ91"/>
      <c r="AR91"/>
      <c r="AS91"/>
    </row>
    <row r="92" spans="28:45">
      <c r="AB92" s="39"/>
      <c r="AC92" s="47" t="e">
        <f>+'Ark1'!#REF!</f>
        <v>#REF!</v>
      </c>
      <c r="AD92" s="47" t="e">
        <f>+'Ark1'!#REF!</f>
        <v>#REF!</v>
      </c>
      <c r="AE92" s="48" t="s">
        <v>430</v>
      </c>
      <c r="AF92" s="47" t="e">
        <f>+'Ark1'!#REF!</f>
        <v>#REF!</v>
      </c>
      <c r="AG92" s="64" t="e">
        <f>+'Ark1'!#REF!</f>
        <v>#REF!</v>
      </c>
      <c r="AH92" s="49" t="e">
        <f>+'Ark1'!#REF!</f>
        <v>#REF!</v>
      </c>
      <c r="AI92" s="64" t="e">
        <f>+'Ark1'!#REF!</f>
        <v>#REF!</v>
      </c>
      <c r="AJ92" s="99" t="e">
        <f t="shared" si="1"/>
        <v>#REF!</v>
      </c>
      <c r="AK92" s="4"/>
      <c r="AL92" s="4"/>
      <c r="AM92" s="4"/>
      <c r="AN92" s="4"/>
      <c r="AO92"/>
      <c r="AP92"/>
      <c r="AQ92"/>
      <c r="AR92"/>
      <c r="AS92"/>
    </row>
    <row r="93" spans="28:45" ht="15.6">
      <c r="AB93" s="39"/>
      <c r="AC93" s="47" t="e">
        <f>+'Ark1'!#REF!</f>
        <v>#REF!</v>
      </c>
      <c r="AD93" s="47" t="e">
        <f>+'Ark1'!#REF!</f>
        <v>#REF!</v>
      </c>
      <c r="AE93" s="48" t="s">
        <v>431</v>
      </c>
      <c r="AF93" s="47" t="e">
        <f>+'Ark1'!#REF!</f>
        <v>#REF!</v>
      </c>
      <c r="AG93" s="64" t="e">
        <f>+'Ark1'!#REF!</f>
        <v>#REF!</v>
      </c>
      <c r="AH93" s="49" t="e">
        <f>+'Ark1'!#REF!</f>
        <v>#REF!</v>
      </c>
      <c r="AI93" s="64" t="e">
        <f>+'Ark1'!#REF!</f>
        <v>#REF!</v>
      </c>
      <c r="AJ93" s="99" t="e">
        <f t="shared" si="1"/>
        <v>#REF!</v>
      </c>
      <c r="AK93" s="4"/>
      <c r="AL93" s="11"/>
      <c r="AN93" s="5"/>
      <c r="AO93"/>
      <c r="AP93"/>
      <c r="AQ93"/>
      <c r="AR93"/>
      <c r="AS93"/>
    </row>
    <row r="94" spans="28:45" ht="15.6">
      <c r="AB94" s="39"/>
      <c r="AC94" s="47" t="e">
        <f>+'Ark1'!#REF!</f>
        <v>#REF!</v>
      </c>
      <c r="AD94" s="47" t="e">
        <f>+'Ark1'!#REF!</f>
        <v>#REF!</v>
      </c>
      <c r="AE94" s="48" t="s">
        <v>432</v>
      </c>
      <c r="AF94" s="47" t="e">
        <f>+'Ark1'!#REF!</f>
        <v>#REF!</v>
      </c>
      <c r="AG94" s="64" t="e">
        <f>+'Ark1'!#REF!</f>
        <v>#REF!</v>
      </c>
      <c r="AH94" s="49" t="e">
        <f>+'Ark1'!#REF!</f>
        <v>#REF!</v>
      </c>
      <c r="AI94" s="64" t="e">
        <f>+'Ark1'!#REF!</f>
        <v>#REF!</v>
      </c>
      <c r="AJ94" s="99" t="e">
        <f t="shared" si="1"/>
        <v>#REF!</v>
      </c>
      <c r="AK94" s="4"/>
      <c r="AL94" s="11"/>
      <c r="AN94" s="5"/>
      <c r="AO94"/>
      <c r="AP94"/>
      <c r="AQ94"/>
      <c r="AR94"/>
      <c r="AS94"/>
    </row>
    <row r="95" spans="28:45" ht="15.6">
      <c r="AB95" s="39"/>
      <c r="AC95" s="47" t="e">
        <f>+'Ark1'!#REF!</f>
        <v>#REF!</v>
      </c>
      <c r="AD95" s="47" t="e">
        <f>+'Ark1'!#REF!</f>
        <v>#REF!</v>
      </c>
      <c r="AE95" s="48" t="s">
        <v>433</v>
      </c>
      <c r="AF95" s="47" t="e">
        <f>+'Ark1'!#REF!</f>
        <v>#REF!</v>
      </c>
      <c r="AG95" s="64" t="e">
        <f>+'Ark1'!#REF!</f>
        <v>#REF!</v>
      </c>
      <c r="AH95" s="49" t="e">
        <f>+'Ark1'!#REF!</f>
        <v>#REF!</v>
      </c>
      <c r="AI95" s="64" t="e">
        <f>+'Ark1'!#REF!</f>
        <v>#REF!</v>
      </c>
      <c r="AJ95" s="99" t="e">
        <f t="shared" si="1"/>
        <v>#REF!</v>
      </c>
      <c r="AK95" s="4"/>
      <c r="AL95" s="11"/>
      <c r="AN95" s="5"/>
      <c r="AO95"/>
      <c r="AP95"/>
      <c r="AQ95"/>
      <c r="AR95"/>
      <c r="AS95"/>
    </row>
    <row r="96" spans="28:45" ht="15.6">
      <c r="AB96" s="39"/>
      <c r="AC96" s="47" t="e">
        <f>+'Ark1'!#REF!</f>
        <v>#REF!</v>
      </c>
      <c r="AD96" s="47" t="e">
        <f>+'Ark1'!#REF!</f>
        <v>#REF!</v>
      </c>
      <c r="AE96" s="48" t="s">
        <v>434</v>
      </c>
      <c r="AF96" s="47" t="e">
        <f>+'Ark1'!#REF!</f>
        <v>#REF!</v>
      </c>
      <c r="AG96" s="64" t="e">
        <f>+'Ark1'!#REF!</f>
        <v>#REF!</v>
      </c>
      <c r="AH96" s="49" t="e">
        <f>+'Ark1'!#REF!</f>
        <v>#REF!</v>
      </c>
      <c r="AI96" s="64" t="e">
        <f>+'Ark1'!#REF!</f>
        <v>#REF!</v>
      </c>
      <c r="AJ96" s="99" t="e">
        <f t="shared" si="1"/>
        <v>#REF!</v>
      </c>
      <c r="AK96" s="4"/>
      <c r="AL96" s="11"/>
      <c r="AN96" s="5"/>
      <c r="AO96"/>
      <c r="AP96"/>
      <c r="AQ96"/>
      <c r="AR96"/>
      <c r="AS96"/>
    </row>
    <row r="97" spans="28:45" ht="15.6">
      <c r="AB97" s="39"/>
      <c r="AC97" s="47" t="e">
        <f>+'Ark1'!#REF!</f>
        <v>#REF!</v>
      </c>
      <c r="AD97" s="47" t="e">
        <f>+'Ark1'!#REF!</f>
        <v>#REF!</v>
      </c>
      <c r="AE97" s="48" t="s">
        <v>435</v>
      </c>
      <c r="AF97" s="47" t="e">
        <f>+'Ark1'!#REF!</f>
        <v>#REF!</v>
      </c>
      <c r="AG97" s="64" t="e">
        <f>+'Ark1'!#REF!</f>
        <v>#REF!</v>
      </c>
      <c r="AH97" s="49" t="e">
        <f>+'Ark1'!#REF!</f>
        <v>#REF!</v>
      </c>
      <c r="AI97" s="64" t="e">
        <f>+'Ark1'!#REF!</f>
        <v>#REF!</v>
      </c>
      <c r="AJ97" s="99" t="e">
        <f t="shared" si="1"/>
        <v>#REF!</v>
      </c>
      <c r="AK97" s="4"/>
      <c r="AL97" s="11"/>
      <c r="AN97" s="5"/>
      <c r="AO97"/>
      <c r="AP97"/>
      <c r="AQ97"/>
      <c r="AR97"/>
      <c r="AS97"/>
    </row>
    <row r="98" spans="28:45" ht="15.6">
      <c r="AB98" s="39"/>
      <c r="AC98" s="47" t="e">
        <f>+'Ark1'!#REF!</f>
        <v>#REF!</v>
      </c>
      <c r="AD98" s="47" t="e">
        <f>+'Ark1'!#REF!</f>
        <v>#REF!</v>
      </c>
      <c r="AE98" s="48" t="s">
        <v>436</v>
      </c>
      <c r="AF98" s="47" t="e">
        <f>+'Ark1'!#REF!</f>
        <v>#REF!</v>
      </c>
      <c r="AG98" s="64" t="e">
        <f>+'Ark1'!#REF!</f>
        <v>#REF!</v>
      </c>
      <c r="AH98" s="49" t="e">
        <f>+'Ark1'!#REF!</f>
        <v>#REF!</v>
      </c>
      <c r="AI98" s="64" t="e">
        <f>+'Ark1'!#REF!</f>
        <v>#REF!</v>
      </c>
      <c r="AJ98" s="99" t="e">
        <f t="shared" si="1"/>
        <v>#REF!</v>
      </c>
      <c r="AK98" s="4"/>
      <c r="AL98" s="11"/>
      <c r="AM98" s="11"/>
      <c r="AN98" s="5"/>
      <c r="AO98"/>
      <c r="AP98"/>
      <c r="AQ98"/>
      <c r="AR98"/>
      <c r="AS98"/>
    </row>
    <row r="99" spans="28:45" ht="15.6">
      <c r="AB99" s="39"/>
      <c r="AC99" s="47" t="e">
        <f>+'Ark1'!#REF!</f>
        <v>#REF!</v>
      </c>
      <c r="AD99" s="47" t="e">
        <f>+'Ark1'!#REF!</f>
        <v>#REF!</v>
      </c>
      <c r="AE99" s="48" t="s">
        <v>437</v>
      </c>
      <c r="AF99" s="47" t="e">
        <f>+'Ark1'!#REF!</f>
        <v>#REF!</v>
      </c>
      <c r="AG99" s="64" t="e">
        <f>+'Ark1'!#REF!</f>
        <v>#REF!</v>
      </c>
      <c r="AH99" s="49" t="e">
        <f>+'Ark1'!#REF!</f>
        <v>#REF!</v>
      </c>
      <c r="AI99" s="64" t="e">
        <f>+'Ark1'!#REF!</f>
        <v>#REF!</v>
      </c>
      <c r="AJ99" s="99" t="e">
        <f t="shared" si="1"/>
        <v>#REF!</v>
      </c>
      <c r="AK99" s="4"/>
      <c r="AL99" s="11"/>
      <c r="AM99" s="11"/>
      <c r="AN99" s="5"/>
      <c r="AO99"/>
      <c r="AP99"/>
      <c r="AQ99"/>
      <c r="AR99"/>
      <c r="AS99"/>
    </row>
    <row r="100" spans="28:45" ht="15.6">
      <c r="AB100" s="39"/>
      <c r="AC100" s="47" t="e">
        <f>+'Ark1'!#REF!</f>
        <v>#REF!</v>
      </c>
      <c r="AD100" s="47" t="e">
        <f>+'Ark1'!#REF!</f>
        <v>#REF!</v>
      </c>
      <c r="AE100" s="48" t="s">
        <v>438</v>
      </c>
      <c r="AF100" s="47" t="e">
        <f>+'Ark1'!#REF!</f>
        <v>#REF!</v>
      </c>
      <c r="AG100" s="64" t="e">
        <f>+'Ark1'!#REF!</f>
        <v>#REF!</v>
      </c>
      <c r="AH100" s="49" t="e">
        <f>+'Ark1'!#REF!</f>
        <v>#REF!</v>
      </c>
      <c r="AI100" s="64" t="e">
        <f>+'Ark1'!#REF!</f>
        <v>#REF!</v>
      </c>
      <c r="AJ100" s="99" t="e">
        <f t="shared" si="1"/>
        <v>#REF!</v>
      </c>
      <c r="AK100" s="4"/>
      <c r="AL100" s="11"/>
      <c r="AM100" s="11"/>
      <c r="AN100" s="5"/>
      <c r="AO100"/>
      <c r="AP100"/>
      <c r="AQ100"/>
      <c r="AR100"/>
      <c r="AS100"/>
    </row>
    <row r="101" spans="28:45" ht="15.6">
      <c r="AB101" s="39"/>
      <c r="AC101" s="47" t="e">
        <f>+'Ark1'!#REF!</f>
        <v>#REF!</v>
      </c>
      <c r="AD101" s="47" t="e">
        <f>+'Ark1'!#REF!</f>
        <v>#REF!</v>
      </c>
      <c r="AE101" s="48" t="s">
        <v>439</v>
      </c>
      <c r="AF101" s="47" t="e">
        <f>+'Ark1'!#REF!</f>
        <v>#REF!</v>
      </c>
      <c r="AG101" s="64" t="e">
        <f>+'Ark1'!#REF!</f>
        <v>#REF!</v>
      </c>
      <c r="AH101" s="49" t="e">
        <f>+'Ark1'!#REF!</f>
        <v>#REF!</v>
      </c>
      <c r="AI101" s="64" t="e">
        <f>+'Ark1'!#REF!</f>
        <v>#REF!</v>
      </c>
      <c r="AJ101" s="99" t="e">
        <f t="shared" si="1"/>
        <v>#REF!</v>
      </c>
      <c r="AK101" s="4"/>
      <c r="AL101" s="11"/>
      <c r="AM101" s="11"/>
      <c r="AN101" s="5"/>
      <c r="AO101"/>
      <c r="AP101"/>
      <c r="AQ101"/>
      <c r="AR101"/>
      <c r="AS101"/>
    </row>
    <row r="102" spans="28:45" ht="15.6">
      <c r="AB102" s="39"/>
      <c r="AC102" t="e">
        <f>+'Ark1'!#REF!</f>
        <v>#REF!</v>
      </c>
      <c r="AD102" t="e">
        <f>+'Ark1'!#REF!</f>
        <v>#REF!</v>
      </c>
      <c r="AE102" s="3" t="s">
        <v>423</v>
      </c>
      <c r="AF102" t="e">
        <f>+'Ark1'!#REF!</f>
        <v>#REF!</v>
      </c>
      <c r="AG102" s="9" t="e">
        <f>+'Ark1'!#REF!</f>
        <v>#REF!</v>
      </c>
      <c r="AH102" s="1" t="e">
        <f>+'Ark1'!#REF!</f>
        <v>#REF!</v>
      </c>
      <c r="AI102" s="9" t="e">
        <f>+'Ark1'!#REF!</f>
        <v>#REF!</v>
      </c>
      <c r="AJ102" s="94" t="e">
        <f t="shared" si="1"/>
        <v>#REF!</v>
      </c>
      <c r="AK102" s="4"/>
      <c r="AL102" s="11"/>
      <c r="AM102" s="5"/>
      <c r="AN102" s="5"/>
      <c r="AO102"/>
      <c r="AP102"/>
      <c r="AQ102"/>
      <c r="AR102"/>
      <c r="AS102"/>
    </row>
    <row r="103" spans="28:45" ht="15.6">
      <c r="AB103" s="39"/>
      <c r="AC103" t="e">
        <f>+'Ark1'!#REF!</f>
        <v>#REF!</v>
      </c>
      <c r="AD103" t="e">
        <f>+'Ark1'!#REF!</f>
        <v>#REF!</v>
      </c>
      <c r="AE103" s="3" t="s">
        <v>424</v>
      </c>
      <c r="AF103" t="e">
        <f>+'Ark1'!#REF!</f>
        <v>#REF!</v>
      </c>
      <c r="AG103" s="9" t="e">
        <f>+'Ark1'!#REF!</f>
        <v>#REF!</v>
      </c>
      <c r="AH103" s="1" t="e">
        <f>+'Ark1'!#REF!</f>
        <v>#REF!</v>
      </c>
      <c r="AI103" s="9" t="e">
        <f>+'Ark1'!#REF!</f>
        <v>#REF!</v>
      </c>
      <c r="AJ103" s="94" t="e">
        <f t="shared" si="1"/>
        <v>#REF!</v>
      </c>
      <c r="AK103" s="4"/>
      <c r="AL103" s="11"/>
      <c r="AM103" s="5"/>
      <c r="AN103" s="5"/>
      <c r="AO103"/>
      <c r="AP103"/>
      <c r="AQ103"/>
      <c r="AR103"/>
      <c r="AS103"/>
    </row>
    <row r="104" spans="28:45" ht="15.6">
      <c r="AB104" s="39"/>
      <c r="AC104" t="e">
        <f>+'Ark1'!#REF!</f>
        <v>#REF!</v>
      </c>
      <c r="AD104" t="e">
        <f>+'Ark1'!#REF!</f>
        <v>#REF!</v>
      </c>
      <c r="AE104" s="3" t="s">
        <v>425</v>
      </c>
      <c r="AF104" t="e">
        <f>+'Ark1'!#REF!</f>
        <v>#REF!</v>
      </c>
      <c r="AG104" s="9" t="e">
        <f>+'Ark1'!#REF!</f>
        <v>#REF!</v>
      </c>
      <c r="AH104" s="1" t="e">
        <f>+'Ark1'!#REF!</f>
        <v>#REF!</v>
      </c>
      <c r="AI104" s="9" t="e">
        <f>+'Ark1'!#REF!</f>
        <v>#REF!</v>
      </c>
      <c r="AJ104" s="94" t="e">
        <f t="shared" si="1"/>
        <v>#REF!</v>
      </c>
      <c r="AK104" s="4"/>
      <c r="AL104" s="11"/>
      <c r="AM104" s="5"/>
      <c r="AN104" s="5"/>
      <c r="AO104"/>
      <c r="AP104"/>
      <c r="AQ104"/>
      <c r="AR104"/>
      <c r="AS104"/>
    </row>
    <row r="105" spans="28:45" ht="15.6">
      <c r="AB105" s="39"/>
      <c r="AC105" t="e">
        <f>+'Ark1'!#REF!</f>
        <v>#REF!</v>
      </c>
      <c r="AD105" t="e">
        <f>+'Ark1'!#REF!</f>
        <v>#REF!</v>
      </c>
      <c r="AE105" s="3" t="s">
        <v>405</v>
      </c>
      <c r="AF105" t="e">
        <f>+'Ark1'!#REF!</f>
        <v>#REF!</v>
      </c>
      <c r="AG105" s="9" t="e">
        <f>+'Ark1'!#REF!</f>
        <v>#REF!</v>
      </c>
      <c r="AH105" s="1" t="e">
        <f>+'Ark1'!#REF!</f>
        <v>#REF!</v>
      </c>
      <c r="AI105" s="9" t="e">
        <f>+'Ark1'!#REF!</f>
        <v>#REF!</v>
      </c>
      <c r="AJ105" s="94" t="e">
        <f t="shared" si="1"/>
        <v>#REF!</v>
      </c>
      <c r="AK105" s="4"/>
      <c r="AL105" s="11"/>
      <c r="AM105" s="5"/>
      <c r="AN105" s="5"/>
      <c r="AO105"/>
      <c r="AP105"/>
      <c r="AQ105"/>
      <c r="AR105"/>
      <c r="AS105"/>
    </row>
    <row r="106" spans="28:45" ht="15.6">
      <c r="AB106" s="39"/>
      <c r="AC106" t="e">
        <f>+'Ark1'!#REF!</f>
        <v>#REF!</v>
      </c>
      <c r="AD106" t="e">
        <f>+'Ark1'!#REF!</f>
        <v>#REF!</v>
      </c>
      <c r="AE106" s="3" t="s">
        <v>426</v>
      </c>
      <c r="AF106" t="e">
        <f>+'Ark1'!#REF!</f>
        <v>#REF!</v>
      </c>
      <c r="AG106" s="9" t="e">
        <f>+'Ark1'!#REF!</f>
        <v>#REF!</v>
      </c>
      <c r="AH106" s="1" t="e">
        <f>+'Ark1'!#REF!</f>
        <v>#REF!</v>
      </c>
      <c r="AI106" s="9" t="e">
        <f>+'Ark1'!#REF!</f>
        <v>#REF!</v>
      </c>
      <c r="AJ106" s="94" t="e">
        <f t="shared" si="1"/>
        <v>#REF!</v>
      </c>
      <c r="AK106" s="4"/>
      <c r="AL106" s="11"/>
      <c r="AM106" s="5"/>
      <c r="AN106" s="5"/>
      <c r="AO106"/>
      <c r="AP106"/>
      <c r="AQ106"/>
      <c r="AR106"/>
      <c r="AS106"/>
    </row>
    <row r="107" spans="28:45" ht="15.6">
      <c r="AB107" s="39"/>
      <c r="AC107" t="e">
        <f>+'Ark1'!#REF!</f>
        <v>#REF!</v>
      </c>
      <c r="AD107" t="e">
        <f>+'Ark1'!#REF!</f>
        <v>#REF!</v>
      </c>
      <c r="AE107" s="3" t="s">
        <v>427</v>
      </c>
      <c r="AF107" t="e">
        <f>+'Ark1'!#REF!</f>
        <v>#REF!</v>
      </c>
      <c r="AG107" s="9" t="e">
        <f>+'Ark1'!#REF!</f>
        <v>#REF!</v>
      </c>
      <c r="AH107" s="1" t="e">
        <f>+'Ark1'!#REF!</f>
        <v>#REF!</v>
      </c>
      <c r="AI107" s="9" t="e">
        <f>+'Ark1'!#REF!</f>
        <v>#REF!</v>
      </c>
      <c r="AJ107" s="94" t="e">
        <f t="shared" si="1"/>
        <v>#REF!</v>
      </c>
      <c r="AK107" s="4"/>
      <c r="AL107" s="11"/>
      <c r="AM107" s="5"/>
      <c r="AN107" s="5"/>
      <c r="AO107"/>
      <c r="AP107"/>
      <c r="AQ107"/>
      <c r="AR107"/>
      <c r="AS107"/>
    </row>
    <row r="108" spans="28:45" ht="15.6">
      <c r="AB108" s="39"/>
      <c r="AC108" t="e">
        <f>+'Ark1'!#REF!</f>
        <v>#REF!</v>
      </c>
      <c r="AD108" t="e">
        <f>+'Ark1'!#REF!</f>
        <v>#REF!</v>
      </c>
      <c r="AE108" s="3" t="s">
        <v>428</v>
      </c>
      <c r="AF108" t="e">
        <f>+'Ark1'!#REF!</f>
        <v>#REF!</v>
      </c>
      <c r="AG108" s="9" t="e">
        <f>+'Ark1'!#REF!</f>
        <v>#REF!</v>
      </c>
      <c r="AH108" s="1" t="e">
        <f>+'Ark1'!#REF!</f>
        <v>#REF!</v>
      </c>
      <c r="AI108" s="9" t="e">
        <f>+'Ark1'!#REF!</f>
        <v>#REF!</v>
      </c>
      <c r="AJ108" s="94" t="e">
        <f t="shared" si="1"/>
        <v>#REF!</v>
      </c>
      <c r="AK108" s="4"/>
      <c r="AL108" s="11"/>
      <c r="AM108" s="5"/>
      <c r="AN108" s="5"/>
      <c r="AO108"/>
      <c r="AP108"/>
      <c r="AQ108"/>
      <c r="AR108"/>
      <c r="AS108"/>
    </row>
    <row r="109" spans="28:45" ht="15.6">
      <c r="AB109" s="39"/>
      <c r="AC109" t="e">
        <f>+'Ark1'!#REF!</f>
        <v>#REF!</v>
      </c>
      <c r="AD109" t="e">
        <f>+'Ark1'!#REF!</f>
        <v>#REF!</v>
      </c>
      <c r="AE109" s="3" t="s">
        <v>429</v>
      </c>
      <c r="AF109" t="e">
        <f>+'Ark1'!#REF!</f>
        <v>#REF!</v>
      </c>
      <c r="AG109" s="9" t="e">
        <f>+'Ark1'!#REF!</f>
        <v>#REF!</v>
      </c>
      <c r="AH109" s="1" t="e">
        <f>+'Ark1'!#REF!</f>
        <v>#REF!</v>
      </c>
      <c r="AI109" s="9" t="e">
        <f>+'Ark1'!#REF!</f>
        <v>#REF!</v>
      </c>
      <c r="AJ109" s="94" t="e">
        <f t="shared" si="1"/>
        <v>#REF!</v>
      </c>
      <c r="AK109" s="4"/>
      <c r="AL109" s="11"/>
      <c r="AM109" s="5"/>
      <c r="AN109" s="5"/>
      <c r="AO109"/>
      <c r="AP109"/>
      <c r="AQ109"/>
      <c r="AR109"/>
      <c r="AS109"/>
    </row>
    <row r="110" spans="28:45" ht="15.6">
      <c r="AB110" s="39"/>
      <c r="AC110" t="e">
        <f>+'Ark1'!#REF!</f>
        <v>#REF!</v>
      </c>
      <c r="AD110" t="e">
        <f>+'Ark1'!#REF!</f>
        <v>#REF!</v>
      </c>
      <c r="AE110" s="3" t="s">
        <v>430</v>
      </c>
      <c r="AF110" t="e">
        <f>+'Ark1'!#REF!</f>
        <v>#REF!</v>
      </c>
      <c r="AG110" s="9" t="e">
        <f>+'Ark1'!#REF!</f>
        <v>#REF!</v>
      </c>
      <c r="AH110" s="1" t="e">
        <f>+'Ark1'!#REF!</f>
        <v>#REF!</v>
      </c>
      <c r="AI110" s="9" t="e">
        <f>+'Ark1'!#REF!</f>
        <v>#REF!</v>
      </c>
      <c r="AJ110" s="94" t="e">
        <f t="shared" si="1"/>
        <v>#REF!</v>
      </c>
      <c r="AK110" s="4"/>
      <c r="AL110" s="5"/>
      <c r="AM110" s="5"/>
      <c r="AN110" s="5"/>
      <c r="AO110"/>
      <c r="AP110"/>
      <c r="AQ110"/>
      <c r="AR110"/>
      <c r="AS110"/>
    </row>
    <row r="111" spans="28:45">
      <c r="AB111" s="39"/>
      <c r="AC111" t="e">
        <f>+'Ark1'!#REF!</f>
        <v>#REF!</v>
      </c>
      <c r="AD111" t="e">
        <f>+'Ark1'!#REF!</f>
        <v>#REF!</v>
      </c>
      <c r="AE111" s="3" t="s">
        <v>431</v>
      </c>
      <c r="AF111" t="e">
        <f>+'Ark1'!#REF!</f>
        <v>#REF!</v>
      </c>
      <c r="AG111" s="9" t="e">
        <f>+'Ark1'!#REF!</f>
        <v>#REF!</v>
      </c>
      <c r="AH111" s="1" t="e">
        <f>+'Ark1'!#REF!</f>
        <v>#REF!</v>
      </c>
      <c r="AI111" s="9" t="e">
        <f>+'Ark1'!#REF!</f>
        <v>#REF!</v>
      </c>
      <c r="AJ111" s="94" t="e">
        <f t="shared" si="1"/>
        <v>#REF!</v>
      </c>
      <c r="AK111" s="11"/>
      <c r="AL111" s="11"/>
      <c r="AM111"/>
      <c r="AN111"/>
      <c r="AO111"/>
      <c r="AP111"/>
      <c r="AQ111"/>
      <c r="AR111"/>
      <c r="AS111"/>
    </row>
    <row r="112" spans="28:45" ht="15.6">
      <c r="AB112" s="39"/>
      <c r="AC112" t="e">
        <f>+'Ark1'!#REF!</f>
        <v>#REF!</v>
      </c>
      <c r="AD112" t="e">
        <f>+'Ark1'!#REF!</f>
        <v>#REF!</v>
      </c>
      <c r="AE112" s="3" t="s">
        <v>432</v>
      </c>
      <c r="AF112" t="e">
        <f>+'Ark1'!#REF!</f>
        <v>#REF!</v>
      </c>
      <c r="AG112" s="9" t="e">
        <f>+'Ark1'!#REF!</f>
        <v>#REF!</v>
      </c>
      <c r="AH112" s="1" t="e">
        <f>+'Ark1'!#REF!</f>
        <v>#REF!</v>
      </c>
      <c r="AI112" s="9" t="e">
        <f>+'Ark1'!#REF!</f>
        <v>#REF!</v>
      </c>
      <c r="AJ112" s="94" t="e">
        <f t="shared" si="1"/>
        <v>#REF!</v>
      </c>
      <c r="AK112" s="5"/>
      <c r="AL112" s="5"/>
      <c r="AM112"/>
      <c r="AN112" s="5"/>
      <c r="AO112"/>
      <c r="AP112"/>
      <c r="AQ112"/>
      <c r="AR112"/>
      <c r="AS112"/>
    </row>
    <row r="113" spans="28:45" ht="15.6">
      <c r="AB113" s="39"/>
      <c r="AC113" t="e">
        <f>+'Ark1'!#REF!</f>
        <v>#REF!</v>
      </c>
      <c r="AD113" t="e">
        <f>+'Ark1'!#REF!</f>
        <v>#REF!</v>
      </c>
      <c r="AE113" s="3" t="s">
        <v>433</v>
      </c>
      <c r="AF113" t="e">
        <f>+'Ark1'!#REF!</f>
        <v>#REF!</v>
      </c>
      <c r="AG113" s="9" t="e">
        <f>+'Ark1'!#REF!</f>
        <v>#REF!</v>
      </c>
      <c r="AH113" s="1" t="e">
        <f>+'Ark1'!#REF!</f>
        <v>#REF!</v>
      </c>
      <c r="AI113" s="9" t="e">
        <f>+'Ark1'!#REF!</f>
        <v>#REF!</v>
      </c>
      <c r="AJ113" s="94" t="e">
        <f t="shared" si="1"/>
        <v>#REF!</v>
      </c>
      <c r="AK113" s="5"/>
      <c r="AL113" s="5"/>
      <c r="AM113"/>
      <c r="AN113" s="5"/>
      <c r="AO113"/>
      <c r="AP113"/>
      <c r="AQ113"/>
      <c r="AR113"/>
      <c r="AS113"/>
    </row>
    <row r="114" spans="28:45">
      <c r="AB114" s="39"/>
      <c r="AC114" t="e">
        <f>+'Ark1'!#REF!</f>
        <v>#REF!</v>
      </c>
      <c r="AD114" t="e">
        <f>+'Ark1'!#REF!</f>
        <v>#REF!</v>
      </c>
      <c r="AE114" s="3" t="s">
        <v>434</v>
      </c>
      <c r="AF114" t="e">
        <f>+'Ark1'!#REF!</f>
        <v>#REF!</v>
      </c>
      <c r="AG114" s="9" t="e">
        <f>+'Ark1'!#REF!</f>
        <v>#REF!</v>
      </c>
      <c r="AH114" s="1" t="e">
        <f>+'Ark1'!#REF!</f>
        <v>#REF!</v>
      </c>
      <c r="AI114" s="9" t="e">
        <f>+'Ark1'!#REF!</f>
        <v>#REF!</v>
      </c>
      <c r="AJ114" s="94" t="e">
        <f t="shared" si="1"/>
        <v>#REF!</v>
      </c>
      <c r="AK114" s="11"/>
      <c r="AL114" s="11"/>
      <c r="AM114"/>
      <c r="AN114"/>
      <c r="AO114"/>
      <c r="AP114"/>
      <c r="AQ114"/>
      <c r="AR114"/>
      <c r="AS114"/>
    </row>
    <row r="115" spans="28:45">
      <c r="AB115" s="39"/>
      <c r="AC115" t="e">
        <f>+'Ark1'!#REF!</f>
        <v>#REF!</v>
      </c>
      <c r="AD115" t="e">
        <f>+'Ark1'!#REF!</f>
        <v>#REF!</v>
      </c>
      <c r="AE115" s="3" t="s">
        <v>435</v>
      </c>
      <c r="AF115" t="e">
        <f>+'Ark1'!#REF!</f>
        <v>#REF!</v>
      </c>
      <c r="AG115" s="9" t="e">
        <f>+'Ark1'!#REF!</f>
        <v>#REF!</v>
      </c>
      <c r="AH115" s="1" t="e">
        <f>+'Ark1'!#REF!</f>
        <v>#REF!</v>
      </c>
      <c r="AI115" s="9" t="e">
        <f>+'Ark1'!#REF!</f>
        <v>#REF!</v>
      </c>
      <c r="AJ115" s="94" t="e">
        <f t="shared" si="1"/>
        <v>#REF!</v>
      </c>
      <c r="AK115" s="11"/>
      <c r="AL115" s="11"/>
      <c r="AM115"/>
      <c r="AN115"/>
      <c r="AO115"/>
      <c r="AP115"/>
      <c r="AQ115"/>
      <c r="AR115"/>
      <c r="AS115"/>
    </row>
    <row r="116" spans="28:45">
      <c r="AB116" s="39"/>
      <c r="AC116" t="e">
        <f>+'Ark1'!#REF!</f>
        <v>#REF!</v>
      </c>
      <c r="AD116" t="e">
        <f>+'Ark1'!#REF!</f>
        <v>#REF!</v>
      </c>
      <c r="AE116" s="3" t="s">
        <v>436</v>
      </c>
      <c r="AF116" t="e">
        <f>+'Ark1'!#REF!</f>
        <v>#REF!</v>
      </c>
      <c r="AG116" s="9" t="e">
        <f>+'Ark1'!#REF!</f>
        <v>#REF!</v>
      </c>
      <c r="AH116" s="1" t="e">
        <f>+'Ark1'!#REF!</f>
        <v>#REF!</v>
      </c>
      <c r="AI116" s="9" t="e">
        <f>+'Ark1'!#REF!</f>
        <v>#REF!</v>
      </c>
      <c r="AJ116" s="94" t="e">
        <f t="shared" si="1"/>
        <v>#REF!</v>
      </c>
      <c r="AK116" s="11"/>
      <c r="AL116" s="11"/>
      <c r="AM116"/>
      <c r="AN116"/>
      <c r="AO116"/>
      <c r="AP116"/>
      <c r="AQ116"/>
      <c r="AR116"/>
      <c r="AS116"/>
    </row>
    <row r="117" spans="28:45">
      <c r="AB117" s="39"/>
      <c r="AC117" t="e">
        <f>+'Ark1'!#REF!</f>
        <v>#REF!</v>
      </c>
      <c r="AD117" t="e">
        <f>+'Ark1'!#REF!</f>
        <v>#REF!</v>
      </c>
      <c r="AE117" s="3" t="s">
        <v>437</v>
      </c>
      <c r="AF117" t="e">
        <f>+'Ark1'!#REF!</f>
        <v>#REF!</v>
      </c>
      <c r="AG117" s="9" t="e">
        <f>+'Ark1'!#REF!</f>
        <v>#REF!</v>
      </c>
      <c r="AH117" s="1" t="e">
        <f>+'Ark1'!#REF!</f>
        <v>#REF!</v>
      </c>
      <c r="AI117" s="9" t="e">
        <f>+'Ark1'!#REF!</f>
        <v>#REF!</v>
      </c>
      <c r="AJ117" s="94" t="e">
        <f t="shared" si="1"/>
        <v>#REF!</v>
      </c>
      <c r="AK117" s="11"/>
      <c r="AL117" s="11"/>
      <c r="AM117"/>
      <c r="AN117"/>
      <c r="AO117"/>
      <c r="AP117"/>
      <c r="AQ117"/>
      <c r="AR117"/>
      <c r="AS117"/>
    </row>
    <row r="118" spans="28:45">
      <c r="AB118" s="39"/>
      <c r="AC118" t="e">
        <f>+'Ark1'!#REF!</f>
        <v>#REF!</v>
      </c>
      <c r="AD118" t="e">
        <f>+'Ark1'!#REF!</f>
        <v>#REF!</v>
      </c>
      <c r="AE118" s="3" t="s">
        <v>438</v>
      </c>
      <c r="AF118" t="e">
        <f>+'Ark1'!#REF!</f>
        <v>#REF!</v>
      </c>
      <c r="AG118" s="9" t="e">
        <f>+'Ark1'!#REF!</f>
        <v>#REF!</v>
      </c>
      <c r="AH118" s="1" t="e">
        <f>+'Ark1'!#REF!</f>
        <v>#REF!</v>
      </c>
      <c r="AI118" s="9" t="e">
        <f>+'Ark1'!#REF!</f>
        <v>#REF!</v>
      </c>
      <c r="AJ118" s="94" t="e">
        <f t="shared" si="1"/>
        <v>#REF!</v>
      </c>
      <c r="AK118" s="11"/>
      <c r="AL118" s="11"/>
      <c r="AM118"/>
      <c r="AN118"/>
      <c r="AO118"/>
      <c r="AP118"/>
      <c r="AQ118"/>
      <c r="AR118"/>
      <c r="AS118"/>
    </row>
    <row r="119" spans="28:45">
      <c r="AB119" s="39"/>
      <c r="AC119" t="e">
        <f>+'Ark1'!#REF!</f>
        <v>#REF!</v>
      </c>
      <c r="AD119" t="e">
        <f>+'Ark1'!#REF!</f>
        <v>#REF!</v>
      </c>
      <c r="AE119" s="3" t="s">
        <v>439</v>
      </c>
      <c r="AF119" t="e">
        <f>+'Ark1'!#REF!</f>
        <v>#REF!</v>
      </c>
      <c r="AG119" s="9" t="e">
        <f>+'Ark1'!#REF!</f>
        <v>#REF!</v>
      </c>
      <c r="AH119" s="1" t="e">
        <f>+'Ark1'!#REF!</f>
        <v>#REF!</v>
      </c>
      <c r="AI119" s="9" t="e">
        <f>+'Ark1'!#REF!</f>
        <v>#REF!</v>
      </c>
      <c r="AJ119" s="94" t="e">
        <f t="shared" si="1"/>
        <v>#REF!</v>
      </c>
      <c r="AK119" s="11"/>
      <c r="AL119" s="11"/>
      <c r="AM119"/>
      <c r="AN119"/>
      <c r="AO119"/>
      <c r="AP119"/>
      <c r="AQ119"/>
      <c r="AR119"/>
      <c r="AS119"/>
    </row>
    <row r="120" spans="28:45">
      <c r="AB120" s="39"/>
      <c r="AC120" s="47" t="e">
        <f>+'Ark1'!#REF!</f>
        <v>#REF!</v>
      </c>
      <c r="AD120" s="47" t="e">
        <f>+'Ark1'!#REF!</f>
        <v>#REF!</v>
      </c>
      <c r="AE120" s="48" t="s">
        <v>423</v>
      </c>
      <c r="AF120" s="47" t="e">
        <f>+'Ark1'!#REF!</f>
        <v>#REF!</v>
      </c>
      <c r="AG120" s="64" t="e">
        <f>+'Ark1'!#REF!</f>
        <v>#REF!</v>
      </c>
      <c r="AH120" s="49" t="e">
        <f>+'Ark1'!#REF!</f>
        <v>#REF!</v>
      </c>
      <c r="AI120" s="64" t="e">
        <f>+'Ark1'!#REF!</f>
        <v>#REF!</v>
      </c>
      <c r="AJ120" s="99" t="e">
        <f t="shared" si="1"/>
        <v>#REF!</v>
      </c>
      <c r="AK120" s="11"/>
      <c r="AL120" s="11"/>
      <c r="AM120"/>
      <c r="AN120"/>
      <c r="AO120"/>
      <c r="AP120"/>
      <c r="AQ120"/>
      <c r="AR120"/>
      <c r="AS120"/>
    </row>
    <row r="121" spans="28:45">
      <c r="AB121" s="39"/>
      <c r="AC121" s="47" t="e">
        <f>+'Ark1'!#REF!</f>
        <v>#REF!</v>
      </c>
      <c r="AD121" s="47" t="e">
        <f>+'Ark1'!#REF!</f>
        <v>#REF!</v>
      </c>
      <c r="AE121" s="48" t="s">
        <v>424</v>
      </c>
      <c r="AF121" s="47" t="e">
        <f>+'Ark1'!#REF!</f>
        <v>#REF!</v>
      </c>
      <c r="AG121" s="64" t="e">
        <f>+'Ark1'!#REF!</f>
        <v>#REF!</v>
      </c>
      <c r="AH121" s="49" t="e">
        <f>+'Ark1'!#REF!</f>
        <v>#REF!</v>
      </c>
      <c r="AI121" s="64" t="e">
        <f>+'Ark1'!#REF!</f>
        <v>#REF!</v>
      </c>
      <c r="AJ121" s="99" t="e">
        <f t="shared" si="1"/>
        <v>#REF!</v>
      </c>
      <c r="AK121" s="11"/>
      <c r="AL121" s="11"/>
      <c r="AM121"/>
      <c r="AN121"/>
      <c r="AO121"/>
      <c r="AP121"/>
      <c r="AQ121"/>
      <c r="AR121"/>
      <c r="AS121"/>
    </row>
    <row r="122" spans="28:45">
      <c r="AB122" s="39"/>
      <c r="AC122" s="47" t="e">
        <f>+'Ark1'!#REF!</f>
        <v>#REF!</v>
      </c>
      <c r="AD122" s="47" t="e">
        <f>+'Ark1'!#REF!</f>
        <v>#REF!</v>
      </c>
      <c r="AE122" s="48" t="s">
        <v>425</v>
      </c>
      <c r="AF122" s="47" t="e">
        <f>+'Ark1'!#REF!</f>
        <v>#REF!</v>
      </c>
      <c r="AG122" s="64" t="e">
        <f>+'Ark1'!#REF!</f>
        <v>#REF!</v>
      </c>
      <c r="AH122" s="49" t="e">
        <f>+'Ark1'!#REF!</f>
        <v>#REF!</v>
      </c>
      <c r="AI122" s="64" t="e">
        <f>+'Ark1'!#REF!</f>
        <v>#REF!</v>
      </c>
      <c r="AJ122" s="99" t="e">
        <f t="shared" si="1"/>
        <v>#REF!</v>
      </c>
      <c r="AK122" s="11"/>
      <c r="AL122" s="11"/>
      <c r="AM122"/>
      <c r="AN122"/>
      <c r="AO122"/>
      <c r="AP122"/>
      <c r="AQ122"/>
      <c r="AR122"/>
      <c r="AS122"/>
    </row>
    <row r="123" spans="28:45">
      <c r="AB123" s="39"/>
      <c r="AC123" s="47" t="e">
        <f>+'Ark1'!#REF!</f>
        <v>#REF!</v>
      </c>
      <c r="AD123" s="47" t="e">
        <f>+'Ark1'!#REF!</f>
        <v>#REF!</v>
      </c>
      <c r="AE123" s="48" t="s">
        <v>405</v>
      </c>
      <c r="AF123" s="47" t="e">
        <f>+'Ark1'!#REF!</f>
        <v>#REF!</v>
      </c>
      <c r="AG123" s="64" t="e">
        <f>+'Ark1'!#REF!</f>
        <v>#REF!</v>
      </c>
      <c r="AH123" s="49" t="e">
        <f>+'Ark1'!#REF!</f>
        <v>#REF!</v>
      </c>
      <c r="AI123" s="64" t="e">
        <f>+'Ark1'!#REF!</f>
        <v>#REF!</v>
      </c>
      <c r="AJ123" s="99" t="e">
        <f t="shared" si="1"/>
        <v>#REF!</v>
      </c>
      <c r="AK123" s="11"/>
      <c r="AL123" s="11"/>
      <c r="AM123"/>
      <c r="AN123"/>
      <c r="AO123"/>
      <c r="AP123"/>
      <c r="AQ123"/>
      <c r="AR123"/>
      <c r="AS123"/>
    </row>
    <row r="124" spans="28:45">
      <c r="AB124" s="39"/>
      <c r="AC124" s="47" t="e">
        <f>+'Ark1'!#REF!</f>
        <v>#REF!</v>
      </c>
      <c r="AD124" s="47" t="e">
        <f>+'Ark1'!#REF!</f>
        <v>#REF!</v>
      </c>
      <c r="AE124" s="48" t="s">
        <v>426</v>
      </c>
      <c r="AF124" s="47" t="e">
        <f>+'Ark1'!#REF!</f>
        <v>#REF!</v>
      </c>
      <c r="AG124" s="64" t="e">
        <f>+'Ark1'!#REF!</f>
        <v>#REF!</v>
      </c>
      <c r="AH124" s="49" t="e">
        <f>+'Ark1'!#REF!</f>
        <v>#REF!</v>
      </c>
      <c r="AI124" s="64" t="e">
        <f>+'Ark1'!#REF!</f>
        <v>#REF!</v>
      </c>
      <c r="AJ124" s="99" t="e">
        <f t="shared" si="1"/>
        <v>#REF!</v>
      </c>
      <c r="AK124" s="11"/>
      <c r="AL124" s="11"/>
      <c r="AM124"/>
      <c r="AN124"/>
      <c r="AO124"/>
      <c r="AP124"/>
      <c r="AQ124"/>
      <c r="AR124"/>
      <c r="AS124"/>
    </row>
    <row r="125" spans="28:45">
      <c r="AB125" s="39"/>
      <c r="AC125" s="47" t="e">
        <f>+'Ark1'!#REF!</f>
        <v>#REF!</v>
      </c>
      <c r="AD125" s="47" t="e">
        <f>+'Ark1'!#REF!</f>
        <v>#REF!</v>
      </c>
      <c r="AE125" s="48" t="s">
        <v>427</v>
      </c>
      <c r="AF125" s="47" t="e">
        <f>+'Ark1'!#REF!</f>
        <v>#REF!</v>
      </c>
      <c r="AG125" s="64" t="e">
        <f>+'Ark1'!#REF!</f>
        <v>#REF!</v>
      </c>
      <c r="AH125" s="49" t="e">
        <f>+'Ark1'!#REF!</f>
        <v>#REF!</v>
      </c>
      <c r="AI125" s="64" t="e">
        <f>+'Ark1'!#REF!</f>
        <v>#REF!</v>
      </c>
      <c r="AJ125" s="99" t="e">
        <f t="shared" si="1"/>
        <v>#REF!</v>
      </c>
      <c r="AK125" s="11"/>
      <c r="AL125" s="11"/>
      <c r="AM125"/>
      <c r="AN125"/>
      <c r="AO125"/>
      <c r="AP125"/>
      <c r="AQ125"/>
      <c r="AR125"/>
      <c r="AS125"/>
    </row>
    <row r="126" spans="28:45">
      <c r="AB126" s="39"/>
      <c r="AC126" s="47" t="e">
        <f>+'Ark1'!#REF!</f>
        <v>#REF!</v>
      </c>
      <c r="AD126" s="47" t="e">
        <f>+'Ark1'!#REF!</f>
        <v>#REF!</v>
      </c>
      <c r="AE126" s="48" t="s">
        <v>428</v>
      </c>
      <c r="AF126" s="47" t="e">
        <f>+'Ark1'!#REF!</f>
        <v>#REF!</v>
      </c>
      <c r="AG126" s="64" t="e">
        <f>+'Ark1'!#REF!</f>
        <v>#REF!</v>
      </c>
      <c r="AH126" s="49" t="e">
        <f>+'Ark1'!#REF!</f>
        <v>#REF!</v>
      </c>
      <c r="AI126" s="64" t="e">
        <f>+'Ark1'!#REF!</f>
        <v>#REF!</v>
      </c>
      <c r="AJ126" s="99" t="e">
        <f t="shared" si="1"/>
        <v>#REF!</v>
      </c>
      <c r="AK126" s="11"/>
      <c r="AL126" s="11"/>
      <c r="AM126"/>
      <c r="AN126"/>
      <c r="AO126"/>
      <c r="AP126"/>
      <c r="AQ126"/>
      <c r="AR126"/>
      <c r="AS126"/>
    </row>
    <row r="127" spans="28:45">
      <c r="AB127" s="39"/>
      <c r="AC127" s="47" t="e">
        <f>+'Ark1'!#REF!</f>
        <v>#REF!</v>
      </c>
      <c r="AD127" s="47" t="e">
        <f>+'Ark1'!#REF!</f>
        <v>#REF!</v>
      </c>
      <c r="AE127" s="48" t="s">
        <v>429</v>
      </c>
      <c r="AF127" s="47" t="e">
        <f>+'Ark1'!#REF!</f>
        <v>#REF!</v>
      </c>
      <c r="AG127" s="64" t="e">
        <f>+'Ark1'!#REF!</f>
        <v>#REF!</v>
      </c>
      <c r="AH127" s="49" t="e">
        <f>+'Ark1'!#REF!</f>
        <v>#REF!</v>
      </c>
      <c r="AI127" s="64" t="e">
        <f>+'Ark1'!#REF!</f>
        <v>#REF!</v>
      </c>
      <c r="AJ127" s="99" t="e">
        <f t="shared" si="1"/>
        <v>#REF!</v>
      </c>
      <c r="AK127" s="11"/>
      <c r="AL127" s="11"/>
      <c r="AM127"/>
      <c r="AN127"/>
      <c r="AO127"/>
      <c r="AP127"/>
      <c r="AQ127"/>
      <c r="AR127"/>
      <c r="AS127"/>
    </row>
    <row r="128" spans="28:45">
      <c r="AB128" s="39"/>
      <c r="AC128" s="47" t="e">
        <f>+'Ark1'!#REF!</f>
        <v>#REF!</v>
      </c>
      <c r="AD128" s="47" t="e">
        <f>+'Ark1'!#REF!</f>
        <v>#REF!</v>
      </c>
      <c r="AE128" s="48" t="s">
        <v>430</v>
      </c>
      <c r="AF128" s="47" t="e">
        <f>+'Ark1'!#REF!</f>
        <v>#REF!</v>
      </c>
      <c r="AG128" s="64" t="e">
        <f>+'Ark1'!#REF!</f>
        <v>#REF!</v>
      </c>
      <c r="AH128" s="49" t="e">
        <f>+'Ark1'!#REF!</f>
        <v>#REF!</v>
      </c>
      <c r="AI128" s="64" t="e">
        <f>+'Ark1'!#REF!</f>
        <v>#REF!</v>
      </c>
      <c r="AJ128" s="99" t="e">
        <f t="shared" si="1"/>
        <v>#REF!</v>
      </c>
      <c r="AK128" s="11"/>
      <c r="AL128" s="11"/>
      <c r="AM128"/>
      <c r="AN128"/>
      <c r="AO128"/>
      <c r="AP128"/>
      <c r="AQ128"/>
      <c r="AR128"/>
      <c r="AS128"/>
    </row>
    <row r="129" spans="28:45">
      <c r="AB129" s="39"/>
      <c r="AC129" s="47" t="e">
        <f>+'Ark1'!#REF!</f>
        <v>#REF!</v>
      </c>
      <c r="AD129" s="47" t="e">
        <f>+'Ark1'!#REF!</f>
        <v>#REF!</v>
      </c>
      <c r="AE129" s="48" t="s">
        <v>431</v>
      </c>
      <c r="AF129" s="47" t="e">
        <f>+'Ark1'!#REF!</f>
        <v>#REF!</v>
      </c>
      <c r="AG129" s="64" t="e">
        <f>+'Ark1'!#REF!</f>
        <v>#REF!</v>
      </c>
      <c r="AH129" s="49" t="e">
        <f>+'Ark1'!#REF!</f>
        <v>#REF!</v>
      </c>
      <c r="AI129" s="64" t="e">
        <f>+'Ark1'!#REF!</f>
        <v>#REF!</v>
      </c>
      <c r="AJ129" s="99" t="e">
        <f t="shared" si="1"/>
        <v>#REF!</v>
      </c>
      <c r="AK129" s="11"/>
      <c r="AL129" s="11"/>
      <c r="AM129"/>
      <c r="AN129"/>
      <c r="AO129"/>
      <c r="AP129"/>
      <c r="AQ129"/>
      <c r="AR129"/>
      <c r="AS129"/>
    </row>
    <row r="130" spans="28:45">
      <c r="AB130" s="39"/>
      <c r="AC130" s="47" t="e">
        <f>+'Ark1'!#REF!</f>
        <v>#REF!</v>
      </c>
      <c r="AD130" s="47" t="e">
        <f>+'Ark1'!#REF!</f>
        <v>#REF!</v>
      </c>
      <c r="AE130" s="48" t="s">
        <v>432</v>
      </c>
      <c r="AF130" s="47" t="e">
        <f>+'Ark1'!#REF!</f>
        <v>#REF!</v>
      </c>
      <c r="AG130" s="64" t="e">
        <f>+'Ark1'!#REF!</f>
        <v>#REF!</v>
      </c>
      <c r="AH130" s="49" t="e">
        <f>+'Ark1'!#REF!</f>
        <v>#REF!</v>
      </c>
      <c r="AI130" s="64" t="e">
        <f>+'Ark1'!#REF!</f>
        <v>#REF!</v>
      </c>
      <c r="AJ130" s="99" t="e">
        <f t="shared" si="1"/>
        <v>#REF!</v>
      </c>
      <c r="AK130" s="11"/>
      <c r="AL130" s="11"/>
      <c r="AM130"/>
      <c r="AN130"/>
      <c r="AO130"/>
      <c r="AP130"/>
      <c r="AQ130"/>
      <c r="AR130"/>
      <c r="AS130"/>
    </row>
    <row r="131" spans="28:45">
      <c r="AB131" s="39"/>
      <c r="AC131" s="47" t="e">
        <f>+'Ark1'!#REF!</f>
        <v>#REF!</v>
      </c>
      <c r="AD131" s="47" t="e">
        <f>+'Ark1'!#REF!</f>
        <v>#REF!</v>
      </c>
      <c r="AE131" s="48" t="s">
        <v>433</v>
      </c>
      <c r="AF131" s="47" t="e">
        <f>+'Ark1'!#REF!</f>
        <v>#REF!</v>
      </c>
      <c r="AG131" s="64" t="e">
        <f>+'Ark1'!#REF!</f>
        <v>#REF!</v>
      </c>
      <c r="AH131" s="49" t="e">
        <f>+'Ark1'!#REF!</f>
        <v>#REF!</v>
      </c>
      <c r="AI131" s="64" t="e">
        <f>+'Ark1'!#REF!</f>
        <v>#REF!</v>
      </c>
      <c r="AJ131" s="99" t="e">
        <f t="shared" si="1"/>
        <v>#REF!</v>
      </c>
      <c r="AK131" s="11"/>
      <c r="AL131" s="11"/>
      <c r="AM131"/>
      <c r="AN131"/>
      <c r="AO131"/>
      <c r="AP131"/>
      <c r="AQ131"/>
      <c r="AR131"/>
      <c r="AS131"/>
    </row>
    <row r="132" spans="28:45">
      <c r="AB132" s="39"/>
      <c r="AC132" s="47" t="e">
        <f>+'Ark1'!#REF!</f>
        <v>#REF!</v>
      </c>
      <c r="AD132" s="47" t="e">
        <f>+'Ark1'!#REF!</f>
        <v>#REF!</v>
      </c>
      <c r="AE132" s="48" t="s">
        <v>434</v>
      </c>
      <c r="AF132" s="47" t="e">
        <f>+'Ark1'!#REF!</f>
        <v>#REF!</v>
      </c>
      <c r="AG132" s="64" t="e">
        <f>+'Ark1'!#REF!</f>
        <v>#REF!</v>
      </c>
      <c r="AH132" s="49" t="e">
        <f>+'Ark1'!#REF!</f>
        <v>#REF!</v>
      </c>
      <c r="AI132" s="64" t="e">
        <f>+'Ark1'!#REF!</f>
        <v>#REF!</v>
      </c>
      <c r="AJ132" s="99" t="e">
        <f t="shared" si="1"/>
        <v>#REF!</v>
      </c>
      <c r="AK132" s="11"/>
      <c r="AL132" s="11"/>
      <c r="AM132"/>
      <c r="AN132"/>
      <c r="AO132"/>
      <c r="AP132"/>
      <c r="AQ132"/>
      <c r="AR132"/>
      <c r="AS132"/>
    </row>
    <row r="133" spans="28:45">
      <c r="AB133" s="39"/>
      <c r="AC133" s="47" t="e">
        <f>+'Ark1'!#REF!</f>
        <v>#REF!</v>
      </c>
      <c r="AD133" s="47" t="e">
        <f>+'Ark1'!#REF!</f>
        <v>#REF!</v>
      </c>
      <c r="AE133" s="48" t="s">
        <v>435</v>
      </c>
      <c r="AF133" s="47" t="e">
        <f>+'Ark1'!#REF!</f>
        <v>#REF!</v>
      </c>
      <c r="AG133" s="64" t="e">
        <f>+'Ark1'!#REF!</f>
        <v>#REF!</v>
      </c>
      <c r="AH133" s="49" t="e">
        <f>+'Ark1'!#REF!</f>
        <v>#REF!</v>
      </c>
      <c r="AI133" s="64" t="e">
        <f>+'Ark1'!#REF!</f>
        <v>#REF!</v>
      </c>
      <c r="AJ133" s="99" t="e">
        <f t="shared" si="1"/>
        <v>#REF!</v>
      </c>
      <c r="AK133" s="11"/>
      <c r="AL133" s="11"/>
      <c r="AM133"/>
      <c r="AN133"/>
      <c r="AO133"/>
      <c r="AP133"/>
      <c r="AQ133"/>
      <c r="AR133"/>
      <c r="AS133"/>
    </row>
    <row r="134" spans="28:45">
      <c r="AB134" s="39"/>
      <c r="AC134" s="47" t="e">
        <f>+'Ark1'!#REF!</f>
        <v>#REF!</v>
      </c>
      <c r="AD134" s="47" t="e">
        <f>+'Ark1'!#REF!</f>
        <v>#REF!</v>
      </c>
      <c r="AE134" s="48" t="s">
        <v>436</v>
      </c>
      <c r="AF134" s="47" t="e">
        <f>+'Ark1'!#REF!</f>
        <v>#REF!</v>
      </c>
      <c r="AG134" s="64" t="e">
        <f>+'Ark1'!#REF!</f>
        <v>#REF!</v>
      </c>
      <c r="AH134" s="49" t="e">
        <f>+'Ark1'!#REF!</f>
        <v>#REF!</v>
      </c>
      <c r="AI134" s="64" t="e">
        <f>+'Ark1'!#REF!</f>
        <v>#REF!</v>
      </c>
      <c r="AJ134" s="99" t="e">
        <f t="shared" si="1"/>
        <v>#REF!</v>
      </c>
      <c r="AK134" s="11"/>
      <c r="AL134" s="11"/>
      <c r="AM134"/>
      <c r="AN134"/>
      <c r="AO134"/>
      <c r="AP134"/>
      <c r="AQ134"/>
      <c r="AR134"/>
      <c r="AS134"/>
    </row>
    <row r="135" spans="28:45">
      <c r="AB135" s="39"/>
      <c r="AC135" s="47" t="e">
        <f>+'Ark1'!#REF!</f>
        <v>#REF!</v>
      </c>
      <c r="AD135" s="47" t="e">
        <f>+'Ark1'!#REF!</f>
        <v>#REF!</v>
      </c>
      <c r="AE135" s="48" t="s">
        <v>437</v>
      </c>
      <c r="AF135" s="47" t="e">
        <f>+'Ark1'!#REF!</f>
        <v>#REF!</v>
      </c>
      <c r="AG135" s="64" t="e">
        <f>+'Ark1'!#REF!</f>
        <v>#REF!</v>
      </c>
      <c r="AH135" s="49" t="e">
        <f>+'Ark1'!#REF!</f>
        <v>#REF!</v>
      </c>
      <c r="AI135" s="64" t="e">
        <f>+'Ark1'!#REF!</f>
        <v>#REF!</v>
      </c>
      <c r="AJ135" s="99" t="e">
        <f t="shared" si="1"/>
        <v>#REF!</v>
      </c>
      <c r="AK135" s="11"/>
      <c r="AL135" s="11"/>
      <c r="AM135"/>
      <c r="AN135"/>
      <c r="AO135"/>
      <c r="AP135"/>
      <c r="AQ135"/>
      <c r="AR135"/>
      <c r="AS135"/>
    </row>
    <row r="136" spans="28:45">
      <c r="AB136" s="39"/>
      <c r="AC136" s="47" t="e">
        <f>+'Ark1'!#REF!</f>
        <v>#REF!</v>
      </c>
      <c r="AD136" s="47" t="e">
        <f>+'Ark1'!#REF!</f>
        <v>#REF!</v>
      </c>
      <c r="AE136" s="48" t="s">
        <v>438</v>
      </c>
      <c r="AF136" s="47" t="e">
        <f>+'Ark1'!#REF!</f>
        <v>#REF!</v>
      </c>
      <c r="AG136" s="64" t="e">
        <f>+'Ark1'!#REF!</f>
        <v>#REF!</v>
      </c>
      <c r="AH136" s="49" t="e">
        <f>+'Ark1'!#REF!</f>
        <v>#REF!</v>
      </c>
      <c r="AI136" s="64" t="e">
        <f>+'Ark1'!#REF!</f>
        <v>#REF!</v>
      </c>
      <c r="AJ136" s="99" t="e">
        <f t="shared" si="1"/>
        <v>#REF!</v>
      </c>
      <c r="AK136" s="11"/>
      <c r="AL136" s="11"/>
      <c r="AM136"/>
      <c r="AN136"/>
      <c r="AO136"/>
      <c r="AP136"/>
      <c r="AQ136"/>
      <c r="AR136"/>
      <c r="AS136"/>
    </row>
    <row r="137" spans="28:45">
      <c r="AB137" s="39"/>
      <c r="AC137" s="47" t="e">
        <f>+'Ark1'!#REF!</f>
        <v>#REF!</v>
      </c>
      <c r="AD137" s="47" t="e">
        <f>+'Ark1'!#REF!</f>
        <v>#REF!</v>
      </c>
      <c r="AE137" s="48" t="s">
        <v>439</v>
      </c>
      <c r="AF137" s="47" t="e">
        <f>+'Ark1'!#REF!</f>
        <v>#REF!</v>
      </c>
      <c r="AG137" s="64" t="e">
        <f>+'Ark1'!#REF!</f>
        <v>#REF!</v>
      </c>
      <c r="AH137" s="49" t="e">
        <f>+'Ark1'!#REF!</f>
        <v>#REF!</v>
      </c>
      <c r="AI137" s="64" t="e">
        <f>+'Ark1'!#REF!</f>
        <v>#REF!</v>
      </c>
      <c r="AJ137" s="99" t="e">
        <f t="shared" si="1"/>
        <v>#REF!</v>
      </c>
      <c r="AK137" s="11"/>
      <c r="AL137" s="11"/>
      <c r="AM137"/>
      <c r="AN137"/>
      <c r="AO137"/>
      <c r="AP137"/>
      <c r="AQ137"/>
      <c r="AR137"/>
      <c r="AS137"/>
    </row>
    <row r="138" spans="28:45">
      <c r="AB138" s="39"/>
      <c r="AC138" t="e">
        <f>+'Ark1'!#REF!</f>
        <v>#REF!</v>
      </c>
      <c r="AD138" t="e">
        <f>+'Ark1'!#REF!</f>
        <v>#REF!</v>
      </c>
      <c r="AE138" s="3" t="s">
        <v>423</v>
      </c>
      <c r="AF138" t="e">
        <f>+'Ark1'!#REF!</f>
        <v>#REF!</v>
      </c>
      <c r="AG138" s="9" t="e">
        <f>+'Ark1'!#REF!</f>
        <v>#REF!</v>
      </c>
      <c r="AH138" s="1" t="e">
        <f>+'Ark1'!#REF!</f>
        <v>#REF!</v>
      </c>
      <c r="AI138" s="9" t="e">
        <f>+'Ark1'!#REF!</f>
        <v>#REF!</v>
      </c>
      <c r="AJ138" s="94" t="e">
        <f t="shared" si="1"/>
        <v>#REF!</v>
      </c>
      <c r="AK138" s="11"/>
      <c r="AL138" s="11"/>
      <c r="AM138"/>
      <c r="AN138"/>
      <c r="AO138"/>
      <c r="AP138"/>
      <c r="AQ138"/>
      <c r="AR138"/>
      <c r="AS138"/>
    </row>
    <row r="139" spans="28:45">
      <c r="AB139" s="39"/>
      <c r="AC139" t="e">
        <f>+'Ark1'!#REF!</f>
        <v>#REF!</v>
      </c>
      <c r="AD139" t="e">
        <f>+'Ark1'!#REF!</f>
        <v>#REF!</v>
      </c>
      <c r="AE139" s="3" t="s">
        <v>424</v>
      </c>
      <c r="AF139" t="e">
        <f>+'Ark1'!#REF!</f>
        <v>#REF!</v>
      </c>
      <c r="AG139" s="9" t="e">
        <f>+'Ark1'!#REF!</f>
        <v>#REF!</v>
      </c>
      <c r="AH139" s="1" t="e">
        <f>+'Ark1'!#REF!</f>
        <v>#REF!</v>
      </c>
      <c r="AI139" s="9" t="e">
        <f>+'Ark1'!#REF!</f>
        <v>#REF!</v>
      </c>
      <c r="AJ139" s="94" t="e">
        <f t="shared" si="1"/>
        <v>#REF!</v>
      </c>
      <c r="AK139" s="11"/>
      <c r="AL139" s="11"/>
      <c r="AM139"/>
      <c r="AN139"/>
      <c r="AO139"/>
      <c r="AP139"/>
      <c r="AQ139"/>
      <c r="AR139"/>
      <c r="AS139"/>
    </row>
    <row r="140" spans="28:45">
      <c r="AB140" s="39"/>
      <c r="AC140" t="e">
        <f>+'Ark1'!#REF!</f>
        <v>#REF!</v>
      </c>
      <c r="AD140" t="e">
        <f>+'Ark1'!#REF!</f>
        <v>#REF!</v>
      </c>
      <c r="AE140" s="3" t="s">
        <v>425</v>
      </c>
      <c r="AF140" t="e">
        <f>+'Ark1'!#REF!</f>
        <v>#REF!</v>
      </c>
      <c r="AG140" s="9" t="e">
        <f>+'Ark1'!#REF!</f>
        <v>#REF!</v>
      </c>
      <c r="AH140" s="1" t="e">
        <f>+'Ark1'!#REF!</f>
        <v>#REF!</v>
      </c>
      <c r="AI140" s="9" t="e">
        <f>+'Ark1'!#REF!</f>
        <v>#REF!</v>
      </c>
      <c r="AJ140" s="94" t="e">
        <f t="shared" ref="AJ140:AJ203" si="2">+AG140/AF140</f>
        <v>#REF!</v>
      </c>
      <c r="AK140" s="11"/>
      <c r="AL140" s="11"/>
      <c r="AM140"/>
      <c r="AN140"/>
      <c r="AO140"/>
      <c r="AP140"/>
      <c r="AQ140"/>
      <c r="AR140"/>
      <c r="AS140"/>
    </row>
    <row r="141" spans="28:45">
      <c r="AB141" s="39"/>
      <c r="AC141" t="e">
        <f>+'Ark1'!#REF!</f>
        <v>#REF!</v>
      </c>
      <c r="AD141" t="e">
        <f>+'Ark1'!#REF!</f>
        <v>#REF!</v>
      </c>
      <c r="AE141" s="3" t="s">
        <v>405</v>
      </c>
      <c r="AF141" t="e">
        <f>+'Ark1'!#REF!</f>
        <v>#REF!</v>
      </c>
      <c r="AG141" s="9" t="e">
        <f>+'Ark1'!#REF!</f>
        <v>#REF!</v>
      </c>
      <c r="AH141" s="1" t="e">
        <f>+'Ark1'!#REF!</f>
        <v>#REF!</v>
      </c>
      <c r="AI141" s="9" t="e">
        <f>+'Ark1'!#REF!</f>
        <v>#REF!</v>
      </c>
      <c r="AJ141" s="94" t="e">
        <f t="shared" si="2"/>
        <v>#REF!</v>
      </c>
      <c r="AK141" s="11"/>
      <c r="AL141" s="11"/>
      <c r="AM141"/>
      <c r="AN141"/>
      <c r="AO141"/>
      <c r="AP141"/>
      <c r="AQ141"/>
      <c r="AR141"/>
      <c r="AS141"/>
    </row>
    <row r="142" spans="28:45">
      <c r="AB142" s="39"/>
      <c r="AC142" t="e">
        <f>+'Ark1'!#REF!</f>
        <v>#REF!</v>
      </c>
      <c r="AD142" t="e">
        <f>+'Ark1'!#REF!</f>
        <v>#REF!</v>
      </c>
      <c r="AE142" s="3" t="s">
        <v>426</v>
      </c>
      <c r="AF142" t="e">
        <f>+'Ark1'!#REF!</f>
        <v>#REF!</v>
      </c>
      <c r="AG142" s="9" t="e">
        <f>+'Ark1'!#REF!</f>
        <v>#REF!</v>
      </c>
      <c r="AH142" s="1" t="e">
        <f>+'Ark1'!#REF!</f>
        <v>#REF!</v>
      </c>
      <c r="AI142" s="9" t="e">
        <f>+'Ark1'!#REF!</f>
        <v>#REF!</v>
      </c>
      <c r="AJ142" s="94" t="e">
        <f t="shared" si="2"/>
        <v>#REF!</v>
      </c>
      <c r="AK142" s="11"/>
      <c r="AL142" s="11"/>
      <c r="AM142"/>
      <c r="AN142"/>
      <c r="AO142"/>
      <c r="AP142"/>
      <c r="AQ142"/>
      <c r="AR142"/>
      <c r="AS142"/>
    </row>
    <row r="143" spans="28:45">
      <c r="AB143" s="39"/>
      <c r="AC143" t="e">
        <f>+'Ark1'!#REF!</f>
        <v>#REF!</v>
      </c>
      <c r="AD143" t="e">
        <f>+'Ark1'!#REF!</f>
        <v>#REF!</v>
      </c>
      <c r="AE143" s="3" t="s">
        <v>427</v>
      </c>
      <c r="AF143" t="e">
        <f>+'Ark1'!#REF!</f>
        <v>#REF!</v>
      </c>
      <c r="AG143" s="9" t="e">
        <f>+'Ark1'!#REF!</f>
        <v>#REF!</v>
      </c>
      <c r="AH143" s="1" t="e">
        <f>+'Ark1'!#REF!</f>
        <v>#REF!</v>
      </c>
      <c r="AI143" s="9" t="e">
        <f>+'Ark1'!#REF!</f>
        <v>#REF!</v>
      </c>
      <c r="AJ143" s="94" t="e">
        <f t="shared" si="2"/>
        <v>#REF!</v>
      </c>
      <c r="AK143" s="11"/>
      <c r="AL143" s="11"/>
      <c r="AM143"/>
      <c r="AN143"/>
      <c r="AO143"/>
      <c r="AP143"/>
      <c r="AQ143"/>
      <c r="AR143"/>
      <c r="AS143"/>
    </row>
    <row r="144" spans="28:45">
      <c r="AB144" s="39"/>
      <c r="AC144" t="e">
        <f>+'Ark1'!#REF!</f>
        <v>#REF!</v>
      </c>
      <c r="AD144" t="e">
        <f>+'Ark1'!#REF!</f>
        <v>#REF!</v>
      </c>
      <c r="AE144" s="3" t="s">
        <v>428</v>
      </c>
      <c r="AF144" t="e">
        <f>+'Ark1'!#REF!</f>
        <v>#REF!</v>
      </c>
      <c r="AG144" s="9" t="e">
        <f>+'Ark1'!#REF!</f>
        <v>#REF!</v>
      </c>
      <c r="AH144" s="1" t="e">
        <f>+'Ark1'!#REF!</f>
        <v>#REF!</v>
      </c>
      <c r="AI144" s="9" t="e">
        <f>+'Ark1'!#REF!</f>
        <v>#REF!</v>
      </c>
      <c r="AJ144" s="94" t="e">
        <f t="shared" si="2"/>
        <v>#REF!</v>
      </c>
      <c r="AK144" s="11"/>
      <c r="AL144" s="11"/>
      <c r="AM144"/>
      <c r="AN144"/>
      <c r="AO144"/>
      <c r="AP144"/>
      <c r="AQ144"/>
      <c r="AR144"/>
      <c r="AS144"/>
    </row>
    <row r="145" spans="28:45">
      <c r="AB145" s="39"/>
      <c r="AC145" t="e">
        <f>+'Ark1'!#REF!</f>
        <v>#REF!</v>
      </c>
      <c r="AD145" t="e">
        <f>+'Ark1'!#REF!</f>
        <v>#REF!</v>
      </c>
      <c r="AE145" s="3" t="s">
        <v>429</v>
      </c>
      <c r="AF145" t="e">
        <f>+'Ark1'!#REF!</f>
        <v>#REF!</v>
      </c>
      <c r="AG145" s="9" t="e">
        <f>+'Ark1'!#REF!</f>
        <v>#REF!</v>
      </c>
      <c r="AH145" s="1" t="e">
        <f>+'Ark1'!#REF!</f>
        <v>#REF!</v>
      </c>
      <c r="AI145" s="9" t="e">
        <f>+'Ark1'!#REF!</f>
        <v>#REF!</v>
      </c>
      <c r="AJ145" s="94" t="e">
        <f t="shared" si="2"/>
        <v>#REF!</v>
      </c>
      <c r="AK145" s="11"/>
      <c r="AL145" s="11"/>
      <c r="AM145"/>
      <c r="AN145"/>
      <c r="AO145"/>
      <c r="AP145"/>
      <c r="AQ145"/>
      <c r="AR145"/>
      <c r="AS145"/>
    </row>
    <row r="146" spans="28:45">
      <c r="AB146" s="39"/>
      <c r="AC146" t="e">
        <f>+'Ark1'!#REF!</f>
        <v>#REF!</v>
      </c>
      <c r="AD146" t="e">
        <f>+'Ark1'!#REF!</f>
        <v>#REF!</v>
      </c>
      <c r="AE146" s="3" t="s">
        <v>430</v>
      </c>
      <c r="AF146" t="e">
        <f>+'Ark1'!#REF!</f>
        <v>#REF!</v>
      </c>
      <c r="AG146" s="9" t="e">
        <f>+'Ark1'!#REF!</f>
        <v>#REF!</v>
      </c>
      <c r="AH146" s="1" t="e">
        <f>+'Ark1'!#REF!</f>
        <v>#REF!</v>
      </c>
      <c r="AI146" s="9" t="e">
        <f>+'Ark1'!#REF!</f>
        <v>#REF!</v>
      </c>
      <c r="AJ146" s="94" t="e">
        <f t="shared" si="2"/>
        <v>#REF!</v>
      </c>
      <c r="AK146" s="11"/>
      <c r="AL146" s="11"/>
      <c r="AM146"/>
      <c r="AN146"/>
      <c r="AO146"/>
      <c r="AP146"/>
      <c r="AQ146"/>
      <c r="AR146"/>
      <c r="AS146"/>
    </row>
    <row r="147" spans="28:45">
      <c r="AB147" s="39"/>
      <c r="AC147" t="e">
        <f>+'Ark1'!#REF!</f>
        <v>#REF!</v>
      </c>
      <c r="AD147" t="e">
        <f>+'Ark1'!#REF!</f>
        <v>#REF!</v>
      </c>
      <c r="AE147" s="3" t="s">
        <v>431</v>
      </c>
      <c r="AF147" t="e">
        <f>+'Ark1'!#REF!</f>
        <v>#REF!</v>
      </c>
      <c r="AG147" s="9" t="e">
        <f>+'Ark1'!#REF!</f>
        <v>#REF!</v>
      </c>
      <c r="AH147" s="1" t="e">
        <f>+'Ark1'!#REF!</f>
        <v>#REF!</v>
      </c>
      <c r="AI147" s="9" t="e">
        <f>+'Ark1'!#REF!</f>
        <v>#REF!</v>
      </c>
      <c r="AJ147" s="94" t="e">
        <f t="shared" si="2"/>
        <v>#REF!</v>
      </c>
      <c r="AK147" s="11"/>
      <c r="AL147" s="11"/>
      <c r="AM147"/>
      <c r="AN147"/>
      <c r="AO147"/>
      <c r="AP147"/>
      <c r="AQ147"/>
      <c r="AR147"/>
      <c r="AS147"/>
    </row>
    <row r="148" spans="28:45">
      <c r="AB148" s="39"/>
      <c r="AC148" t="e">
        <f>+'Ark1'!#REF!</f>
        <v>#REF!</v>
      </c>
      <c r="AD148" t="e">
        <f>+'Ark1'!#REF!</f>
        <v>#REF!</v>
      </c>
      <c r="AE148" s="3" t="s">
        <v>432</v>
      </c>
      <c r="AF148" t="e">
        <f>+'Ark1'!#REF!</f>
        <v>#REF!</v>
      </c>
      <c r="AG148" s="9" t="e">
        <f>+'Ark1'!#REF!</f>
        <v>#REF!</v>
      </c>
      <c r="AH148" s="1" t="e">
        <f>+'Ark1'!#REF!</f>
        <v>#REF!</v>
      </c>
      <c r="AI148" s="9" t="e">
        <f>+'Ark1'!#REF!</f>
        <v>#REF!</v>
      </c>
      <c r="AJ148" s="94" t="e">
        <f t="shared" si="2"/>
        <v>#REF!</v>
      </c>
      <c r="AK148" s="11"/>
      <c r="AL148" s="11"/>
      <c r="AM148"/>
      <c r="AN148"/>
      <c r="AO148"/>
      <c r="AP148"/>
      <c r="AQ148"/>
      <c r="AR148"/>
      <c r="AS148"/>
    </row>
    <row r="149" spans="28:45">
      <c r="AB149" s="39"/>
      <c r="AC149" t="e">
        <f>+'Ark1'!#REF!</f>
        <v>#REF!</v>
      </c>
      <c r="AD149" t="e">
        <f>+'Ark1'!#REF!</f>
        <v>#REF!</v>
      </c>
      <c r="AE149" s="3" t="s">
        <v>433</v>
      </c>
      <c r="AF149" t="e">
        <f>+'Ark1'!#REF!</f>
        <v>#REF!</v>
      </c>
      <c r="AG149" s="9" t="e">
        <f>+'Ark1'!#REF!</f>
        <v>#REF!</v>
      </c>
      <c r="AH149" s="1" t="e">
        <f>+'Ark1'!#REF!</f>
        <v>#REF!</v>
      </c>
      <c r="AI149" s="9" t="e">
        <f>+'Ark1'!#REF!</f>
        <v>#REF!</v>
      </c>
      <c r="AJ149" s="94" t="e">
        <f t="shared" si="2"/>
        <v>#REF!</v>
      </c>
      <c r="AK149" s="11"/>
      <c r="AL149" s="11"/>
      <c r="AM149"/>
      <c r="AN149"/>
      <c r="AO149"/>
      <c r="AP149"/>
      <c r="AQ149"/>
      <c r="AR149"/>
      <c r="AS149"/>
    </row>
    <row r="150" spans="28:45">
      <c r="AB150" s="39"/>
      <c r="AC150" t="e">
        <f>+'Ark1'!#REF!</f>
        <v>#REF!</v>
      </c>
      <c r="AD150" t="e">
        <f>+'Ark1'!#REF!</f>
        <v>#REF!</v>
      </c>
      <c r="AE150" s="3" t="s">
        <v>434</v>
      </c>
      <c r="AF150" t="e">
        <f>+'Ark1'!#REF!</f>
        <v>#REF!</v>
      </c>
      <c r="AG150" s="9" t="e">
        <f>+'Ark1'!#REF!</f>
        <v>#REF!</v>
      </c>
      <c r="AH150" s="1" t="e">
        <f>+'Ark1'!#REF!</f>
        <v>#REF!</v>
      </c>
      <c r="AI150" s="9" t="e">
        <f>+'Ark1'!#REF!</f>
        <v>#REF!</v>
      </c>
      <c r="AJ150" s="94" t="e">
        <f t="shared" si="2"/>
        <v>#REF!</v>
      </c>
      <c r="AK150" s="11"/>
      <c r="AL150" s="11"/>
      <c r="AM150"/>
      <c r="AN150"/>
      <c r="AO150"/>
      <c r="AP150"/>
      <c r="AQ150"/>
      <c r="AR150"/>
      <c r="AS150"/>
    </row>
    <row r="151" spans="28:45">
      <c r="AB151" s="39"/>
      <c r="AC151" t="e">
        <f>+'Ark1'!#REF!</f>
        <v>#REF!</v>
      </c>
      <c r="AD151" t="e">
        <f>+'Ark1'!#REF!</f>
        <v>#REF!</v>
      </c>
      <c r="AE151" s="3" t="s">
        <v>435</v>
      </c>
      <c r="AF151" t="e">
        <f>+'Ark1'!#REF!</f>
        <v>#REF!</v>
      </c>
      <c r="AG151" s="9" t="e">
        <f>+'Ark1'!#REF!</f>
        <v>#REF!</v>
      </c>
      <c r="AH151" s="1" t="e">
        <f>+'Ark1'!#REF!</f>
        <v>#REF!</v>
      </c>
      <c r="AI151" s="9" t="e">
        <f>+'Ark1'!#REF!</f>
        <v>#REF!</v>
      </c>
      <c r="AJ151" s="94" t="e">
        <f t="shared" si="2"/>
        <v>#REF!</v>
      </c>
      <c r="AK151" s="11"/>
      <c r="AL151" s="11"/>
      <c r="AM151"/>
      <c r="AN151"/>
      <c r="AO151"/>
      <c r="AP151"/>
      <c r="AQ151"/>
      <c r="AR151"/>
      <c r="AS151"/>
    </row>
    <row r="152" spans="28:45">
      <c r="AB152" s="39"/>
      <c r="AC152" t="e">
        <f>+'Ark1'!#REF!</f>
        <v>#REF!</v>
      </c>
      <c r="AD152" t="e">
        <f>+'Ark1'!#REF!</f>
        <v>#REF!</v>
      </c>
      <c r="AE152" s="3" t="s">
        <v>436</v>
      </c>
      <c r="AF152" t="e">
        <f>+'Ark1'!#REF!</f>
        <v>#REF!</v>
      </c>
      <c r="AG152" s="9" t="e">
        <f>+'Ark1'!#REF!</f>
        <v>#REF!</v>
      </c>
      <c r="AH152" s="1" t="e">
        <f>+'Ark1'!#REF!</f>
        <v>#REF!</v>
      </c>
      <c r="AI152" s="9" t="e">
        <f>+'Ark1'!#REF!</f>
        <v>#REF!</v>
      </c>
      <c r="AJ152" s="94" t="e">
        <f t="shared" si="2"/>
        <v>#REF!</v>
      </c>
      <c r="AK152" s="11"/>
      <c r="AL152" s="11"/>
      <c r="AM152"/>
      <c r="AN152"/>
      <c r="AO152"/>
      <c r="AP152"/>
      <c r="AQ152"/>
      <c r="AR152"/>
      <c r="AS152"/>
    </row>
    <row r="153" spans="28:45">
      <c r="AB153" s="39"/>
      <c r="AC153" t="e">
        <f>+'Ark1'!#REF!</f>
        <v>#REF!</v>
      </c>
      <c r="AD153" t="e">
        <f>+'Ark1'!#REF!</f>
        <v>#REF!</v>
      </c>
      <c r="AE153" s="3" t="s">
        <v>437</v>
      </c>
      <c r="AF153" t="e">
        <f>+'Ark1'!#REF!</f>
        <v>#REF!</v>
      </c>
      <c r="AG153" s="9" t="e">
        <f>+'Ark1'!#REF!</f>
        <v>#REF!</v>
      </c>
      <c r="AH153" s="1" t="e">
        <f>+'Ark1'!#REF!</f>
        <v>#REF!</v>
      </c>
      <c r="AI153" s="9" t="e">
        <f>+'Ark1'!#REF!</f>
        <v>#REF!</v>
      </c>
      <c r="AJ153" s="94" t="e">
        <f t="shared" si="2"/>
        <v>#REF!</v>
      </c>
      <c r="AK153" s="11"/>
      <c r="AL153" s="11"/>
      <c r="AM153"/>
      <c r="AN153"/>
      <c r="AO153"/>
      <c r="AP153"/>
      <c r="AQ153"/>
      <c r="AR153"/>
      <c r="AS153"/>
    </row>
    <row r="154" spans="28:45">
      <c r="AB154" s="39"/>
      <c r="AC154" t="e">
        <f>+'Ark1'!#REF!</f>
        <v>#REF!</v>
      </c>
      <c r="AD154" t="e">
        <f>+'Ark1'!#REF!</f>
        <v>#REF!</v>
      </c>
      <c r="AE154" s="3" t="s">
        <v>438</v>
      </c>
      <c r="AF154" t="e">
        <f>+'Ark1'!#REF!</f>
        <v>#REF!</v>
      </c>
      <c r="AG154" s="9" t="e">
        <f>+'Ark1'!#REF!</f>
        <v>#REF!</v>
      </c>
      <c r="AH154" s="1" t="e">
        <f>+'Ark1'!#REF!</f>
        <v>#REF!</v>
      </c>
      <c r="AI154" s="9" t="e">
        <f>+'Ark1'!#REF!</f>
        <v>#REF!</v>
      </c>
      <c r="AJ154" s="94" t="e">
        <f t="shared" si="2"/>
        <v>#REF!</v>
      </c>
      <c r="AK154" s="11"/>
      <c r="AL154" s="11"/>
      <c r="AM154"/>
      <c r="AN154"/>
      <c r="AO154"/>
      <c r="AP154"/>
      <c r="AQ154"/>
      <c r="AR154"/>
      <c r="AS154"/>
    </row>
    <row r="155" spans="28:45">
      <c r="AB155" s="39"/>
      <c r="AC155" t="e">
        <f>+'Ark1'!#REF!</f>
        <v>#REF!</v>
      </c>
      <c r="AD155" t="e">
        <f>+'Ark1'!#REF!</f>
        <v>#REF!</v>
      </c>
      <c r="AE155" s="3" t="s">
        <v>439</v>
      </c>
      <c r="AF155" t="e">
        <f>+'Ark1'!#REF!</f>
        <v>#REF!</v>
      </c>
      <c r="AG155" s="9" t="e">
        <f>+'Ark1'!#REF!</f>
        <v>#REF!</v>
      </c>
      <c r="AH155" s="1" t="e">
        <f>+'Ark1'!#REF!</f>
        <v>#REF!</v>
      </c>
      <c r="AI155" s="9" t="e">
        <f>+'Ark1'!#REF!</f>
        <v>#REF!</v>
      </c>
      <c r="AJ155" s="94" t="e">
        <f t="shared" si="2"/>
        <v>#REF!</v>
      </c>
      <c r="AK155" s="11"/>
      <c r="AL155" s="11"/>
      <c r="AM155"/>
      <c r="AN155"/>
      <c r="AO155"/>
      <c r="AP155"/>
      <c r="AQ155"/>
      <c r="AR155"/>
      <c r="AS155"/>
    </row>
    <row r="156" spans="28:45">
      <c r="AB156" s="39"/>
      <c r="AC156" s="47" t="e">
        <f>+'Ark1'!#REF!</f>
        <v>#REF!</v>
      </c>
      <c r="AD156" s="47" t="e">
        <f>+'Ark1'!#REF!</f>
        <v>#REF!</v>
      </c>
      <c r="AE156" s="48" t="s">
        <v>423</v>
      </c>
      <c r="AF156" s="47" t="e">
        <f>+'Ark1'!#REF!</f>
        <v>#REF!</v>
      </c>
      <c r="AG156" s="64" t="e">
        <f>+'Ark1'!#REF!</f>
        <v>#REF!</v>
      </c>
      <c r="AH156" s="49" t="e">
        <f>+'Ark1'!#REF!</f>
        <v>#REF!</v>
      </c>
      <c r="AI156" s="64" t="e">
        <f>+'Ark1'!#REF!</f>
        <v>#REF!</v>
      </c>
      <c r="AJ156" s="99" t="e">
        <f t="shared" si="2"/>
        <v>#REF!</v>
      </c>
      <c r="AK156" s="11"/>
      <c r="AL156" s="11"/>
      <c r="AM156"/>
      <c r="AN156"/>
      <c r="AO156"/>
      <c r="AP156"/>
      <c r="AQ156"/>
      <c r="AR156"/>
      <c r="AS156"/>
    </row>
    <row r="157" spans="28:45">
      <c r="AB157" s="39"/>
      <c r="AC157" s="47" t="e">
        <f>+'Ark1'!#REF!</f>
        <v>#REF!</v>
      </c>
      <c r="AD157" s="47" t="e">
        <f>+'Ark1'!#REF!</f>
        <v>#REF!</v>
      </c>
      <c r="AE157" s="48" t="s">
        <v>424</v>
      </c>
      <c r="AF157" s="47" t="e">
        <f>+'Ark1'!#REF!</f>
        <v>#REF!</v>
      </c>
      <c r="AG157" s="64" t="e">
        <f>+'Ark1'!#REF!</f>
        <v>#REF!</v>
      </c>
      <c r="AH157" s="49" t="e">
        <f>+'Ark1'!#REF!</f>
        <v>#REF!</v>
      </c>
      <c r="AI157" s="64" t="e">
        <f>+'Ark1'!#REF!</f>
        <v>#REF!</v>
      </c>
      <c r="AJ157" s="99" t="e">
        <f t="shared" si="2"/>
        <v>#REF!</v>
      </c>
      <c r="AK157" s="11"/>
      <c r="AL157" s="11"/>
      <c r="AM157"/>
      <c r="AN157"/>
      <c r="AO157"/>
      <c r="AP157"/>
      <c r="AQ157"/>
      <c r="AR157"/>
      <c r="AS157"/>
    </row>
    <row r="158" spans="28:45">
      <c r="AB158" s="39"/>
      <c r="AC158" s="47" t="e">
        <f>+'Ark1'!#REF!</f>
        <v>#REF!</v>
      </c>
      <c r="AD158" s="47" t="e">
        <f>+'Ark1'!#REF!</f>
        <v>#REF!</v>
      </c>
      <c r="AE158" s="48" t="s">
        <v>425</v>
      </c>
      <c r="AF158" s="47" t="e">
        <f>+'Ark1'!#REF!</f>
        <v>#REF!</v>
      </c>
      <c r="AG158" s="64" t="e">
        <f>+'Ark1'!#REF!</f>
        <v>#REF!</v>
      </c>
      <c r="AH158" s="49" t="e">
        <f>+'Ark1'!#REF!</f>
        <v>#REF!</v>
      </c>
      <c r="AI158" s="64" t="e">
        <f>+'Ark1'!#REF!</f>
        <v>#REF!</v>
      </c>
      <c r="AJ158" s="99" t="e">
        <f t="shared" si="2"/>
        <v>#REF!</v>
      </c>
      <c r="AK158" s="11"/>
      <c r="AL158" s="11"/>
      <c r="AM158"/>
      <c r="AN158"/>
      <c r="AO158"/>
      <c r="AP158"/>
      <c r="AQ158"/>
      <c r="AR158"/>
      <c r="AS158"/>
    </row>
    <row r="159" spans="28:45">
      <c r="AB159" s="39"/>
      <c r="AC159" s="47" t="e">
        <f>+'Ark1'!#REF!</f>
        <v>#REF!</v>
      </c>
      <c r="AD159" s="47" t="e">
        <f>+'Ark1'!#REF!</f>
        <v>#REF!</v>
      </c>
      <c r="AE159" s="48" t="s">
        <v>405</v>
      </c>
      <c r="AF159" s="47" t="e">
        <f>+'Ark1'!#REF!</f>
        <v>#REF!</v>
      </c>
      <c r="AG159" s="64" t="e">
        <f>+'Ark1'!#REF!</f>
        <v>#REF!</v>
      </c>
      <c r="AH159" s="49" t="e">
        <f>+'Ark1'!#REF!</f>
        <v>#REF!</v>
      </c>
      <c r="AI159" s="64" t="e">
        <f>+'Ark1'!#REF!</f>
        <v>#REF!</v>
      </c>
      <c r="AJ159" s="99" t="e">
        <f t="shared" si="2"/>
        <v>#REF!</v>
      </c>
      <c r="AK159" s="11"/>
      <c r="AL159" s="11"/>
      <c r="AM159"/>
      <c r="AN159"/>
      <c r="AO159"/>
      <c r="AP159"/>
      <c r="AQ159"/>
      <c r="AR159"/>
      <c r="AS159"/>
    </row>
    <row r="160" spans="28:45">
      <c r="AB160" s="39"/>
      <c r="AC160" s="47" t="e">
        <f>+'Ark1'!#REF!</f>
        <v>#REF!</v>
      </c>
      <c r="AD160" s="47" t="e">
        <f>+'Ark1'!#REF!</f>
        <v>#REF!</v>
      </c>
      <c r="AE160" s="48" t="s">
        <v>426</v>
      </c>
      <c r="AF160" s="47" t="e">
        <f>+'Ark1'!#REF!</f>
        <v>#REF!</v>
      </c>
      <c r="AG160" s="64" t="e">
        <f>+'Ark1'!#REF!</f>
        <v>#REF!</v>
      </c>
      <c r="AH160" s="49" t="e">
        <f>+'Ark1'!#REF!</f>
        <v>#REF!</v>
      </c>
      <c r="AI160" s="64" t="e">
        <f>+'Ark1'!#REF!</f>
        <v>#REF!</v>
      </c>
      <c r="AJ160" s="99" t="e">
        <f t="shared" si="2"/>
        <v>#REF!</v>
      </c>
      <c r="AK160" s="11"/>
      <c r="AL160" s="11"/>
      <c r="AM160"/>
      <c r="AN160"/>
      <c r="AO160"/>
      <c r="AP160"/>
      <c r="AQ160"/>
      <c r="AR160"/>
      <c r="AS160"/>
    </row>
    <row r="161" spans="28:45">
      <c r="AB161" s="39"/>
      <c r="AC161" s="47" t="e">
        <f>+'Ark1'!#REF!</f>
        <v>#REF!</v>
      </c>
      <c r="AD161" s="47" t="e">
        <f>+'Ark1'!#REF!</f>
        <v>#REF!</v>
      </c>
      <c r="AE161" s="48" t="s">
        <v>427</v>
      </c>
      <c r="AF161" s="47" t="e">
        <f>+'Ark1'!#REF!</f>
        <v>#REF!</v>
      </c>
      <c r="AG161" s="64" t="e">
        <f>+'Ark1'!#REF!</f>
        <v>#REF!</v>
      </c>
      <c r="AH161" s="49" t="e">
        <f>+'Ark1'!#REF!</f>
        <v>#REF!</v>
      </c>
      <c r="AI161" s="64" t="e">
        <f>+'Ark1'!#REF!</f>
        <v>#REF!</v>
      </c>
      <c r="AJ161" s="99" t="e">
        <f t="shared" si="2"/>
        <v>#REF!</v>
      </c>
      <c r="AK161" s="11"/>
      <c r="AL161" s="11"/>
      <c r="AM161"/>
      <c r="AN161"/>
      <c r="AO161"/>
      <c r="AP161"/>
      <c r="AQ161"/>
      <c r="AR161"/>
      <c r="AS161"/>
    </row>
    <row r="162" spans="28:45">
      <c r="AB162" s="39"/>
      <c r="AC162" s="47" t="e">
        <f>+'Ark1'!#REF!</f>
        <v>#REF!</v>
      </c>
      <c r="AD162" s="47" t="e">
        <f>+'Ark1'!#REF!</f>
        <v>#REF!</v>
      </c>
      <c r="AE162" s="48" t="s">
        <v>428</v>
      </c>
      <c r="AF162" s="47" t="e">
        <f>+'Ark1'!#REF!</f>
        <v>#REF!</v>
      </c>
      <c r="AG162" s="64" t="e">
        <f>+'Ark1'!#REF!</f>
        <v>#REF!</v>
      </c>
      <c r="AH162" s="49" t="e">
        <f>+'Ark1'!#REF!</f>
        <v>#REF!</v>
      </c>
      <c r="AI162" s="64" t="e">
        <f>+'Ark1'!#REF!</f>
        <v>#REF!</v>
      </c>
      <c r="AJ162" s="99" t="e">
        <f t="shared" si="2"/>
        <v>#REF!</v>
      </c>
      <c r="AK162" s="11"/>
      <c r="AL162" s="11"/>
      <c r="AM162"/>
      <c r="AN162"/>
      <c r="AO162"/>
      <c r="AP162"/>
      <c r="AQ162"/>
      <c r="AR162"/>
      <c r="AS162"/>
    </row>
    <row r="163" spans="28:45">
      <c r="AB163" s="39"/>
      <c r="AC163" s="47" t="e">
        <f>+'Ark1'!#REF!</f>
        <v>#REF!</v>
      </c>
      <c r="AD163" s="47" t="e">
        <f>+'Ark1'!#REF!</f>
        <v>#REF!</v>
      </c>
      <c r="AE163" s="48" t="s">
        <v>429</v>
      </c>
      <c r="AF163" s="47" t="e">
        <f>+'Ark1'!#REF!</f>
        <v>#REF!</v>
      </c>
      <c r="AG163" s="64" t="e">
        <f>+'Ark1'!#REF!</f>
        <v>#REF!</v>
      </c>
      <c r="AH163" s="49" t="e">
        <f>+'Ark1'!#REF!</f>
        <v>#REF!</v>
      </c>
      <c r="AI163" s="64" t="e">
        <f>+'Ark1'!#REF!</f>
        <v>#REF!</v>
      </c>
      <c r="AJ163" s="99" t="e">
        <f t="shared" si="2"/>
        <v>#REF!</v>
      </c>
      <c r="AK163" s="11"/>
      <c r="AL163" s="11"/>
      <c r="AM163"/>
      <c r="AN163"/>
      <c r="AO163"/>
      <c r="AP163"/>
      <c r="AQ163"/>
      <c r="AR163"/>
      <c r="AS163"/>
    </row>
    <row r="164" spans="28:45">
      <c r="AB164" s="39"/>
      <c r="AC164" s="47" t="e">
        <f>+'Ark1'!#REF!</f>
        <v>#REF!</v>
      </c>
      <c r="AD164" s="47" t="e">
        <f>+'Ark1'!#REF!</f>
        <v>#REF!</v>
      </c>
      <c r="AE164" s="48" t="s">
        <v>430</v>
      </c>
      <c r="AF164" s="47" t="e">
        <f>+'Ark1'!#REF!</f>
        <v>#REF!</v>
      </c>
      <c r="AG164" s="64" t="e">
        <f>+'Ark1'!#REF!</f>
        <v>#REF!</v>
      </c>
      <c r="AH164" s="49" t="e">
        <f>+'Ark1'!#REF!</f>
        <v>#REF!</v>
      </c>
      <c r="AI164" s="64" t="e">
        <f>+'Ark1'!#REF!</f>
        <v>#REF!</v>
      </c>
      <c r="AJ164" s="99" t="e">
        <f t="shared" si="2"/>
        <v>#REF!</v>
      </c>
      <c r="AK164" s="11"/>
      <c r="AL164" s="11"/>
      <c r="AM164"/>
      <c r="AN164"/>
      <c r="AO164"/>
      <c r="AP164"/>
      <c r="AQ164"/>
      <c r="AR164"/>
      <c r="AS164"/>
    </row>
    <row r="165" spans="28:45">
      <c r="AB165" s="39"/>
      <c r="AC165" s="47" t="e">
        <f>+'Ark1'!#REF!</f>
        <v>#REF!</v>
      </c>
      <c r="AD165" s="47" t="e">
        <f>+'Ark1'!#REF!</f>
        <v>#REF!</v>
      </c>
      <c r="AE165" s="48" t="s">
        <v>431</v>
      </c>
      <c r="AF165" s="47" t="e">
        <f>+'Ark1'!#REF!</f>
        <v>#REF!</v>
      </c>
      <c r="AG165" s="64" t="e">
        <f>+'Ark1'!#REF!</f>
        <v>#REF!</v>
      </c>
      <c r="AH165" s="49" t="e">
        <f>+'Ark1'!#REF!</f>
        <v>#REF!</v>
      </c>
      <c r="AI165" s="64" t="e">
        <f>+'Ark1'!#REF!</f>
        <v>#REF!</v>
      </c>
      <c r="AJ165" s="99" t="e">
        <f t="shared" si="2"/>
        <v>#REF!</v>
      </c>
      <c r="AK165" s="11"/>
      <c r="AL165" s="11"/>
      <c r="AM165"/>
      <c r="AN165"/>
      <c r="AO165"/>
      <c r="AP165"/>
      <c r="AQ165"/>
      <c r="AR165"/>
      <c r="AS165"/>
    </row>
    <row r="166" spans="28:45">
      <c r="AB166" s="39"/>
      <c r="AC166" s="47" t="e">
        <f>+'Ark1'!#REF!</f>
        <v>#REF!</v>
      </c>
      <c r="AD166" s="47" t="e">
        <f>+'Ark1'!#REF!</f>
        <v>#REF!</v>
      </c>
      <c r="AE166" s="48" t="s">
        <v>432</v>
      </c>
      <c r="AF166" s="47" t="e">
        <f>+'Ark1'!#REF!</f>
        <v>#REF!</v>
      </c>
      <c r="AG166" s="64" t="e">
        <f>+'Ark1'!#REF!</f>
        <v>#REF!</v>
      </c>
      <c r="AH166" s="49" t="e">
        <f>+'Ark1'!#REF!</f>
        <v>#REF!</v>
      </c>
      <c r="AI166" s="64" t="e">
        <f>+'Ark1'!#REF!</f>
        <v>#REF!</v>
      </c>
      <c r="AJ166" s="99" t="e">
        <f t="shared" si="2"/>
        <v>#REF!</v>
      </c>
      <c r="AK166" s="11"/>
      <c r="AL166" s="11"/>
      <c r="AM166"/>
      <c r="AN166"/>
      <c r="AO166"/>
      <c r="AP166"/>
      <c r="AQ166"/>
      <c r="AR166"/>
      <c r="AS166"/>
    </row>
    <row r="167" spans="28:45">
      <c r="AB167" s="39"/>
      <c r="AC167" s="47" t="e">
        <f>+'Ark1'!#REF!</f>
        <v>#REF!</v>
      </c>
      <c r="AD167" s="47" t="e">
        <f>+'Ark1'!#REF!</f>
        <v>#REF!</v>
      </c>
      <c r="AE167" s="48" t="s">
        <v>433</v>
      </c>
      <c r="AF167" s="47" t="e">
        <f>+'Ark1'!#REF!</f>
        <v>#REF!</v>
      </c>
      <c r="AG167" s="64" t="e">
        <f>+'Ark1'!#REF!</f>
        <v>#REF!</v>
      </c>
      <c r="AH167" s="49" t="e">
        <f>+'Ark1'!#REF!</f>
        <v>#REF!</v>
      </c>
      <c r="AI167" s="64" t="e">
        <f>+'Ark1'!#REF!</f>
        <v>#REF!</v>
      </c>
      <c r="AJ167" s="99" t="e">
        <f t="shared" si="2"/>
        <v>#REF!</v>
      </c>
      <c r="AK167" s="11"/>
      <c r="AL167" s="11"/>
      <c r="AM167"/>
      <c r="AN167"/>
      <c r="AO167"/>
      <c r="AP167"/>
      <c r="AQ167"/>
      <c r="AR167"/>
      <c r="AS167"/>
    </row>
    <row r="168" spans="28:45">
      <c r="AB168" s="39"/>
      <c r="AC168" s="47" t="e">
        <f>+'Ark1'!#REF!</f>
        <v>#REF!</v>
      </c>
      <c r="AD168" s="47" t="e">
        <f>+'Ark1'!#REF!</f>
        <v>#REF!</v>
      </c>
      <c r="AE168" s="48" t="s">
        <v>434</v>
      </c>
      <c r="AF168" s="47" t="e">
        <f>+'Ark1'!#REF!</f>
        <v>#REF!</v>
      </c>
      <c r="AG168" s="64" t="e">
        <f>+'Ark1'!#REF!</f>
        <v>#REF!</v>
      </c>
      <c r="AH168" s="49" t="e">
        <f>+'Ark1'!#REF!</f>
        <v>#REF!</v>
      </c>
      <c r="AI168" s="64" t="e">
        <f>+'Ark1'!#REF!</f>
        <v>#REF!</v>
      </c>
      <c r="AJ168" s="99" t="e">
        <f t="shared" si="2"/>
        <v>#REF!</v>
      </c>
      <c r="AK168" s="11"/>
      <c r="AL168" s="11"/>
      <c r="AM168"/>
      <c r="AN168"/>
      <c r="AO168"/>
      <c r="AP168"/>
      <c r="AQ168"/>
      <c r="AR168"/>
      <c r="AS168"/>
    </row>
    <row r="169" spans="28:45">
      <c r="AB169" s="39"/>
      <c r="AC169" s="47" t="e">
        <f>+'Ark1'!#REF!</f>
        <v>#REF!</v>
      </c>
      <c r="AD169" s="47" t="e">
        <f>+'Ark1'!#REF!</f>
        <v>#REF!</v>
      </c>
      <c r="AE169" s="48" t="s">
        <v>435</v>
      </c>
      <c r="AF169" s="47" t="e">
        <f>+'Ark1'!#REF!</f>
        <v>#REF!</v>
      </c>
      <c r="AG169" s="64" t="e">
        <f>+'Ark1'!#REF!</f>
        <v>#REF!</v>
      </c>
      <c r="AH169" s="49" t="e">
        <f>+'Ark1'!#REF!</f>
        <v>#REF!</v>
      </c>
      <c r="AI169" s="64" t="e">
        <f>+'Ark1'!#REF!</f>
        <v>#REF!</v>
      </c>
      <c r="AJ169" s="99" t="e">
        <f t="shared" si="2"/>
        <v>#REF!</v>
      </c>
      <c r="AK169" s="11"/>
      <c r="AL169" s="11"/>
      <c r="AM169"/>
      <c r="AN169"/>
      <c r="AO169"/>
      <c r="AP169"/>
      <c r="AQ169"/>
      <c r="AR169"/>
      <c r="AS169"/>
    </row>
    <row r="170" spans="28:45">
      <c r="AB170" s="39"/>
      <c r="AC170" s="47" t="e">
        <f>+'Ark1'!#REF!</f>
        <v>#REF!</v>
      </c>
      <c r="AD170" s="47" t="e">
        <f>+'Ark1'!#REF!</f>
        <v>#REF!</v>
      </c>
      <c r="AE170" s="48" t="s">
        <v>436</v>
      </c>
      <c r="AF170" s="47" t="e">
        <f>+'Ark1'!#REF!</f>
        <v>#REF!</v>
      </c>
      <c r="AG170" s="64" t="e">
        <f>+'Ark1'!#REF!</f>
        <v>#REF!</v>
      </c>
      <c r="AH170" s="49" t="e">
        <f>+'Ark1'!#REF!</f>
        <v>#REF!</v>
      </c>
      <c r="AI170" s="64" t="e">
        <f>+'Ark1'!#REF!</f>
        <v>#REF!</v>
      </c>
      <c r="AJ170" s="99" t="e">
        <f t="shared" si="2"/>
        <v>#REF!</v>
      </c>
      <c r="AK170" s="11"/>
      <c r="AL170" s="11"/>
      <c r="AM170"/>
      <c r="AN170"/>
      <c r="AO170"/>
      <c r="AP170"/>
      <c r="AQ170"/>
      <c r="AR170"/>
      <c r="AS170"/>
    </row>
    <row r="171" spans="28:45">
      <c r="AB171" s="39"/>
      <c r="AC171" s="47" t="e">
        <f>+'Ark1'!#REF!</f>
        <v>#REF!</v>
      </c>
      <c r="AD171" s="47" t="e">
        <f>+'Ark1'!#REF!</f>
        <v>#REF!</v>
      </c>
      <c r="AE171" s="48" t="s">
        <v>437</v>
      </c>
      <c r="AF171" s="47" t="e">
        <f>+'Ark1'!#REF!</f>
        <v>#REF!</v>
      </c>
      <c r="AG171" s="64" t="e">
        <f>+'Ark1'!#REF!</f>
        <v>#REF!</v>
      </c>
      <c r="AH171" s="49" t="e">
        <f>+'Ark1'!#REF!</f>
        <v>#REF!</v>
      </c>
      <c r="AI171" s="64" t="e">
        <f>+'Ark1'!#REF!</f>
        <v>#REF!</v>
      </c>
      <c r="AJ171" s="99" t="e">
        <f t="shared" si="2"/>
        <v>#REF!</v>
      </c>
      <c r="AK171" s="11"/>
      <c r="AL171" s="11"/>
      <c r="AM171"/>
      <c r="AN171"/>
      <c r="AO171"/>
      <c r="AP171"/>
      <c r="AQ171"/>
      <c r="AR171"/>
      <c r="AS171"/>
    </row>
    <row r="172" spans="28:45">
      <c r="AB172" s="39"/>
      <c r="AC172" s="47" t="e">
        <f>+'Ark1'!#REF!</f>
        <v>#REF!</v>
      </c>
      <c r="AD172" s="47" t="e">
        <f>+'Ark1'!#REF!</f>
        <v>#REF!</v>
      </c>
      <c r="AE172" s="48" t="s">
        <v>438</v>
      </c>
      <c r="AF172" s="47" t="e">
        <f>+'Ark1'!#REF!</f>
        <v>#REF!</v>
      </c>
      <c r="AG172" s="64" t="e">
        <f>+'Ark1'!#REF!</f>
        <v>#REF!</v>
      </c>
      <c r="AH172" s="49" t="e">
        <f>+'Ark1'!#REF!</f>
        <v>#REF!</v>
      </c>
      <c r="AI172" s="64" t="e">
        <f>+'Ark1'!#REF!</f>
        <v>#REF!</v>
      </c>
      <c r="AJ172" s="99" t="e">
        <f t="shared" si="2"/>
        <v>#REF!</v>
      </c>
      <c r="AK172"/>
      <c r="AL172"/>
      <c r="AM172"/>
      <c r="AN172"/>
      <c r="AO172"/>
      <c r="AP172"/>
      <c r="AQ172"/>
      <c r="AR172"/>
      <c r="AS172"/>
    </row>
    <row r="173" spans="28:45">
      <c r="AB173" s="39"/>
      <c r="AC173" s="47" t="e">
        <f>+'Ark1'!#REF!</f>
        <v>#REF!</v>
      </c>
      <c r="AD173" s="47" t="e">
        <f>+'Ark1'!#REF!</f>
        <v>#REF!</v>
      </c>
      <c r="AE173" s="48" t="s">
        <v>439</v>
      </c>
      <c r="AF173" s="47" t="e">
        <f>+'Ark1'!#REF!</f>
        <v>#REF!</v>
      </c>
      <c r="AG173" s="64" t="e">
        <f>+'Ark1'!#REF!</f>
        <v>#REF!</v>
      </c>
      <c r="AH173" s="49" t="e">
        <f>+'Ark1'!#REF!</f>
        <v>#REF!</v>
      </c>
      <c r="AI173" s="64" t="e">
        <f>+'Ark1'!#REF!</f>
        <v>#REF!</v>
      </c>
      <c r="AJ173" s="99" t="e">
        <f t="shared" si="2"/>
        <v>#REF!</v>
      </c>
      <c r="AK173"/>
      <c r="AL173"/>
      <c r="AM173"/>
      <c r="AN173"/>
      <c r="AO173"/>
      <c r="AP173"/>
      <c r="AQ173"/>
      <c r="AR173"/>
      <c r="AS173"/>
    </row>
    <row r="174" spans="28:45">
      <c r="AB174" s="39"/>
      <c r="AC174" t="e">
        <f>+'Ark1'!#REF!</f>
        <v>#REF!</v>
      </c>
      <c r="AD174" t="e">
        <f>+'Ark1'!#REF!</f>
        <v>#REF!</v>
      </c>
      <c r="AE174" s="3" t="s">
        <v>423</v>
      </c>
      <c r="AF174" t="e">
        <f>+'Ark1'!#REF!</f>
        <v>#REF!</v>
      </c>
      <c r="AG174" s="9" t="e">
        <f>+'Ark1'!#REF!</f>
        <v>#REF!</v>
      </c>
      <c r="AH174" s="1" t="e">
        <f>+'Ark1'!#REF!</f>
        <v>#REF!</v>
      </c>
      <c r="AI174" s="9" t="e">
        <f>+'Ark1'!#REF!</f>
        <v>#REF!</v>
      </c>
      <c r="AJ174" s="94" t="e">
        <f t="shared" si="2"/>
        <v>#REF!</v>
      </c>
      <c r="AK174"/>
      <c r="AL174"/>
      <c r="AM174"/>
      <c r="AN174"/>
      <c r="AO174"/>
      <c r="AP174"/>
      <c r="AQ174"/>
      <c r="AR174"/>
      <c r="AS174"/>
    </row>
    <row r="175" spans="28:45">
      <c r="AB175" s="39"/>
      <c r="AC175" t="e">
        <f>+'Ark1'!#REF!</f>
        <v>#REF!</v>
      </c>
      <c r="AD175" t="e">
        <f>+'Ark1'!#REF!</f>
        <v>#REF!</v>
      </c>
      <c r="AE175" s="3" t="s">
        <v>424</v>
      </c>
      <c r="AF175" t="e">
        <f>+'Ark1'!#REF!</f>
        <v>#REF!</v>
      </c>
      <c r="AG175" s="9" t="e">
        <f>+'Ark1'!#REF!</f>
        <v>#REF!</v>
      </c>
      <c r="AH175" s="1" t="e">
        <f>+'Ark1'!#REF!</f>
        <v>#REF!</v>
      </c>
      <c r="AI175" s="9" t="e">
        <f>+'Ark1'!#REF!</f>
        <v>#REF!</v>
      </c>
      <c r="AJ175" s="94" t="e">
        <f t="shared" si="2"/>
        <v>#REF!</v>
      </c>
      <c r="AK175"/>
      <c r="AL175"/>
      <c r="AM175"/>
      <c r="AN175"/>
      <c r="AO175"/>
      <c r="AP175"/>
      <c r="AQ175"/>
      <c r="AR175"/>
      <c r="AS175"/>
    </row>
    <row r="176" spans="28:45">
      <c r="AB176" s="39"/>
      <c r="AC176" t="e">
        <f>+'Ark1'!#REF!</f>
        <v>#REF!</v>
      </c>
      <c r="AD176" t="e">
        <f>+'Ark1'!#REF!</f>
        <v>#REF!</v>
      </c>
      <c r="AE176" s="3" t="s">
        <v>425</v>
      </c>
      <c r="AF176" t="e">
        <f>+'Ark1'!#REF!</f>
        <v>#REF!</v>
      </c>
      <c r="AG176" s="9" t="e">
        <f>+'Ark1'!#REF!</f>
        <v>#REF!</v>
      </c>
      <c r="AH176" s="1" t="e">
        <f>+'Ark1'!#REF!</f>
        <v>#REF!</v>
      </c>
      <c r="AI176" s="9" t="e">
        <f>+'Ark1'!#REF!</f>
        <v>#REF!</v>
      </c>
      <c r="AJ176" s="94" t="e">
        <f t="shared" si="2"/>
        <v>#REF!</v>
      </c>
      <c r="AK176"/>
      <c r="AL176"/>
      <c r="AM176"/>
      <c r="AN176"/>
      <c r="AO176"/>
      <c r="AP176"/>
      <c r="AQ176"/>
      <c r="AR176"/>
      <c r="AS176"/>
    </row>
    <row r="177" spans="28:45">
      <c r="AB177" s="39"/>
      <c r="AC177" t="e">
        <f>+'Ark1'!#REF!</f>
        <v>#REF!</v>
      </c>
      <c r="AD177" t="e">
        <f>+'Ark1'!#REF!</f>
        <v>#REF!</v>
      </c>
      <c r="AE177" s="3" t="s">
        <v>405</v>
      </c>
      <c r="AF177" t="e">
        <f>+'Ark1'!#REF!</f>
        <v>#REF!</v>
      </c>
      <c r="AG177" s="9" t="e">
        <f>+'Ark1'!#REF!</f>
        <v>#REF!</v>
      </c>
      <c r="AH177" s="1" t="e">
        <f>+'Ark1'!#REF!</f>
        <v>#REF!</v>
      </c>
      <c r="AI177" s="9" t="e">
        <f>+'Ark1'!#REF!</f>
        <v>#REF!</v>
      </c>
      <c r="AJ177" s="94" t="e">
        <f t="shared" si="2"/>
        <v>#REF!</v>
      </c>
      <c r="AK177"/>
      <c r="AL177"/>
      <c r="AM177"/>
      <c r="AN177"/>
      <c r="AO177"/>
      <c r="AP177"/>
      <c r="AQ177"/>
      <c r="AR177"/>
      <c r="AS177"/>
    </row>
    <row r="178" spans="28:45">
      <c r="AB178" s="39"/>
      <c r="AC178" t="e">
        <f>+'Ark1'!#REF!</f>
        <v>#REF!</v>
      </c>
      <c r="AD178" t="e">
        <f>+'Ark1'!#REF!</f>
        <v>#REF!</v>
      </c>
      <c r="AE178" s="3" t="s">
        <v>426</v>
      </c>
      <c r="AF178" t="e">
        <f>+'Ark1'!#REF!</f>
        <v>#REF!</v>
      </c>
      <c r="AG178" s="9" t="e">
        <f>+'Ark1'!#REF!</f>
        <v>#REF!</v>
      </c>
      <c r="AH178" s="1" t="e">
        <f>+'Ark1'!#REF!</f>
        <v>#REF!</v>
      </c>
      <c r="AI178" s="9" t="e">
        <f>+'Ark1'!#REF!</f>
        <v>#REF!</v>
      </c>
      <c r="AJ178" s="94" t="e">
        <f t="shared" si="2"/>
        <v>#REF!</v>
      </c>
      <c r="AK178"/>
      <c r="AL178"/>
      <c r="AM178"/>
      <c r="AN178"/>
      <c r="AO178"/>
      <c r="AP178"/>
      <c r="AQ178"/>
      <c r="AR178"/>
      <c r="AS178"/>
    </row>
    <row r="179" spans="28:45">
      <c r="AB179" s="39"/>
      <c r="AC179" t="e">
        <f>+'Ark1'!#REF!</f>
        <v>#REF!</v>
      </c>
      <c r="AD179" t="e">
        <f>+'Ark1'!#REF!</f>
        <v>#REF!</v>
      </c>
      <c r="AE179" s="3" t="s">
        <v>427</v>
      </c>
      <c r="AF179" t="e">
        <f>+'Ark1'!#REF!</f>
        <v>#REF!</v>
      </c>
      <c r="AG179" s="9" t="e">
        <f>+'Ark1'!#REF!</f>
        <v>#REF!</v>
      </c>
      <c r="AH179" s="1" t="e">
        <f>+'Ark1'!#REF!</f>
        <v>#REF!</v>
      </c>
      <c r="AI179" s="9" t="e">
        <f>+'Ark1'!#REF!</f>
        <v>#REF!</v>
      </c>
      <c r="AJ179" s="94" t="e">
        <f t="shared" si="2"/>
        <v>#REF!</v>
      </c>
      <c r="AK179"/>
      <c r="AL179"/>
      <c r="AM179"/>
      <c r="AN179"/>
      <c r="AO179"/>
      <c r="AP179"/>
      <c r="AQ179"/>
      <c r="AR179"/>
      <c r="AS179"/>
    </row>
    <row r="180" spans="28:45">
      <c r="AB180" s="39"/>
      <c r="AC180" t="e">
        <f>+'Ark1'!#REF!</f>
        <v>#REF!</v>
      </c>
      <c r="AD180" t="e">
        <f>+'Ark1'!#REF!</f>
        <v>#REF!</v>
      </c>
      <c r="AE180" s="3" t="s">
        <v>428</v>
      </c>
      <c r="AF180" t="e">
        <f>+'Ark1'!#REF!</f>
        <v>#REF!</v>
      </c>
      <c r="AG180" s="9" t="e">
        <f>+'Ark1'!#REF!</f>
        <v>#REF!</v>
      </c>
      <c r="AH180" s="1" t="e">
        <f>+'Ark1'!#REF!</f>
        <v>#REF!</v>
      </c>
      <c r="AI180" s="9" t="e">
        <f>+'Ark1'!#REF!</f>
        <v>#REF!</v>
      </c>
      <c r="AJ180" s="94" t="e">
        <f t="shared" si="2"/>
        <v>#REF!</v>
      </c>
      <c r="AK180"/>
      <c r="AL180"/>
      <c r="AM180"/>
      <c r="AN180"/>
      <c r="AO180"/>
      <c r="AP180"/>
      <c r="AQ180"/>
      <c r="AR180"/>
      <c r="AS180"/>
    </row>
    <row r="181" spans="28:45">
      <c r="AB181" s="39"/>
      <c r="AC181" t="e">
        <f>+'Ark1'!#REF!</f>
        <v>#REF!</v>
      </c>
      <c r="AD181" t="e">
        <f>+'Ark1'!#REF!</f>
        <v>#REF!</v>
      </c>
      <c r="AE181" s="3" t="s">
        <v>429</v>
      </c>
      <c r="AF181" t="e">
        <f>+'Ark1'!#REF!</f>
        <v>#REF!</v>
      </c>
      <c r="AG181" s="9" t="e">
        <f>+'Ark1'!#REF!</f>
        <v>#REF!</v>
      </c>
      <c r="AH181" s="1" t="e">
        <f>+'Ark1'!#REF!</f>
        <v>#REF!</v>
      </c>
      <c r="AI181" s="9" t="e">
        <f>+'Ark1'!#REF!</f>
        <v>#REF!</v>
      </c>
      <c r="AJ181" s="94" t="e">
        <f t="shared" si="2"/>
        <v>#REF!</v>
      </c>
      <c r="AK181"/>
      <c r="AL181"/>
      <c r="AM181"/>
      <c r="AN181"/>
      <c r="AO181"/>
      <c r="AP181"/>
      <c r="AQ181"/>
      <c r="AR181"/>
      <c r="AS181"/>
    </row>
    <row r="182" spans="28:45">
      <c r="AB182" s="39"/>
      <c r="AC182" t="e">
        <f>+'Ark1'!#REF!</f>
        <v>#REF!</v>
      </c>
      <c r="AD182" t="e">
        <f>+'Ark1'!#REF!</f>
        <v>#REF!</v>
      </c>
      <c r="AE182" s="3" t="s">
        <v>430</v>
      </c>
      <c r="AF182" t="e">
        <f>+'Ark1'!#REF!</f>
        <v>#REF!</v>
      </c>
      <c r="AG182" s="9" t="e">
        <f>+'Ark1'!#REF!</f>
        <v>#REF!</v>
      </c>
      <c r="AH182" s="1" t="e">
        <f>+'Ark1'!#REF!</f>
        <v>#REF!</v>
      </c>
      <c r="AI182" s="9" t="e">
        <f>+'Ark1'!#REF!</f>
        <v>#REF!</v>
      </c>
      <c r="AJ182" s="94" t="e">
        <f t="shared" si="2"/>
        <v>#REF!</v>
      </c>
      <c r="AK182"/>
      <c r="AL182"/>
      <c r="AM182"/>
      <c r="AN182"/>
      <c r="AO182"/>
      <c r="AP182"/>
      <c r="AQ182"/>
      <c r="AR182"/>
      <c r="AS182"/>
    </row>
    <row r="183" spans="28:45">
      <c r="AB183" s="39"/>
      <c r="AC183" t="e">
        <f>+'Ark1'!#REF!</f>
        <v>#REF!</v>
      </c>
      <c r="AD183" t="e">
        <f>+'Ark1'!#REF!</f>
        <v>#REF!</v>
      </c>
      <c r="AE183" s="3" t="s">
        <v>431</v>
      </c>
      <c r="AF183" t="e">
        <f>+'Ark1'!#REF!</f>
        <v>#REF!</v>
      </c>
      <c r="AG183" s="9" t="e">
        <f>+'Ark1'!#REF!</f>
        <v>#REF!</v>
      </c>
      <c r="AH183" s="1" t="e">
        <f>+'Ark1'!#REF!</f>
        <v>#REF!</v>
      </c>
      <c r="AI183" s="9" t="e">
        <f>+'Ark1'!#REF!</f>
        <v>#REF!</v>
      </c>
      <c r="AJ183" s="94" t="e">
        <f t="shared" si="2"/>
        <v>#REF!</v>
      </c>
      <c r="AK183"/>
      <c r="AL183"/>
      <c r="AM183"/>
      <c r="AN183"/>
      <c r="AO183"/>
      <c r="AP183"/>
      <c r="AQ183"/>
      <c r="AR183"/>
      <c r="AS183"/>
    </row>
    <row r="184" spans="28:45">
      <c r="AB184" s="39"/>
      <c r="AC184" t="e">
        <f>+'Ark1'!#REF!</f>
        <v>#REF!</v>
      </c>
      <c r="AD184" t="e">
        <f>+'Ark1'!#REF!</f>
        <v>#REF!</v>
      </c>
      <c r="AE184" s="3" t="s">
        <v>432</v>
      </c>
      <c r="AF184" t="e">
        <f>+'Ark1'!#REF!</f>
        <v>#REF!</v>
      </c>
      <c r="AG184" s="9" t="e">
        <f>+'Ark1'!#REF!</f>
        <v>#REF!</v>
      </c>
      <c r="AH184" s="1" t="e">
        <f>+'Ark1'!#REF!</f>
        <v>#REF!</v>
      </c>
      <c r="AI184" s="9" t="e">
        <f>+'Ark1'!#REF!</f>
        <v>#REF!</v>
      </c>
      <c r="AJ184" s="94" t="e">
        <f t="shared" si="2"/>
        <v>#REF!</v>
      </c>
      <c r="AK184"/>
      <c r="AL184"/>
      <c r="AM184"/>
      <c r="AN184"/>
      <c r="AO184"/>
      <c r="AP184"/>
      <c r="AQ184"/>
      <c r="AR184"/>
      <c r="AS184"/>
    </row>
    <row r="185" spans="28:45">
      <c r="AB185" s="39"/>
      <c r="AC185" t="e">
        <f>+'Ark1'!#REF!</f>
        <v>#REF!</v>
      </c>
      <c r="AD185" t="e">
        <f>+'Ark1'!#REF!</f>
        <v>#REF!</v>
      </c>
      <c r="AE185" s="3" t="s">
        <v>433</v>
      </c>
      <c r="AF185" t="e">
        <f>+'Ark1'!#REF!</f>
        <v>#REF!</v>
      </c>
      <c r="AG185" s="9" t="e">
        <f>+'Ark1'!#REF!</f>
        <v>#REF!</v>
      </c>
      <c r="AH185" s="1" t="e">
        <f>+'Ark1'!#REF!</f>
        <v>#REF!</v>
      </c>
      <c r="AI185" s="9" t="e">
        <f>+'Ark1'!#REF!</f>
        <v>#REF!</v>
      </c>
      <c r="AJ185" s="94" t="e">
        <f t="shared" si="2"/>
        <v>#REF!</v>
      </c>
      <c r="AK185"/>
      <c r="AL185"/>
      <c r="AM185"/>
      <c r="AN185"/>
      <c r="AO185"/>
      <c r="AP185"/>
      <c r="AQ185"/>
      <c r="AR185"/>
      <c r="AS185"/>
    </row>
    <row r="186" spans="28:45">
      <c r="AB186" s="39"/>
      <c r="AC186" t="e">
        <f>+'Ark1'!#REF!</f>
        <v>#REF!</v>
      </c>
      <c r="AD186" t="e">
        <f>+'Ark1'!#REF!</f>
        <v>#REF!</v>
      </c>
      <c r="AE186" s="3" t="s">
        <v>434</v>
      </c>
      <c r="AF186" t="e">
        <f>+'Ark1'!#REF!</f>
        <v>#REF!</v>
      </c>
      <c r="AG186" s="9" t="e">
        <f>+'Ark1'!#REF!</f>
        <v>#REF!</v>
      </c>
      <c r="AH186" s="1" t="e">
        <f>+'Ark1'!#REF!</f>
        <v>#REF!</v>
      </c>
      <c r="AI186" s="9" t="e">
        <f>+'Ark1'!#REF!</f>
        <v>#REF!</v>
      </c>
      <c r="AJ186" s="94" t="e">
        <f t="shared" si="2"/>
        <v>#REF!</v>
      </c>
      <c r="AK186"/>
      <c r="AL186"/>
      <c r="AM186"/>
      <c r="AN186"/>
      <c r="AO186"/>
      <c r="AP186"/>
      <c r="AQ186"/>
      <c r="AR186"/>
      <c r="AS186"/>
    </row>
    <row r="187" spans="28:45">
      <c r="AB187" s="39"/>
      <c r="AC187" t="e">
        <f>+'Ark1'!#REF!</f>
        <v>#REF!</v>
      </c>
      <c r="AD187" t="e">
        <f>+'Ark1'!#REF!</f>
        <v>#REF!</v>
      </c>
      <c r="AE187" s="3" t="s">
        <v>435</v>
      </c>
      <c r="AF187" t="e">
        <f>+'Ark1'!#REF!</f>
        <v>#REF!</v>
      </c>
      <c r="AG187" s="9" t="e">
        <f>+'Ark1'!#REF!</f>
        <v>#REF!</v>
      </c>
      <c r="AH187" s="1" t="e">
        <f>+'Ark1'!#REF!</f>
        <v>#REF!</v>
      </c>
      <c r="AI187" s="9" t="e">
        <f>+'Ark1'!#REF!</f>
        <v>#REF!</v>
      </c>
      <c r="AJ187" s="94" t="e">
        <f t="shared" si="2"/>
        <v>#REF!</v>
      </c>
      <c r="AK187"/>
      <c r="AL187"/>
      <c r="AM187"/>
      <c r="AN187"/>
      <c r="AO187"/>
      <c r="AP187"/>
      <c r="AQ187"/>
      <c r="AR187"/>
      <c r="AS187"/>
    </row>
    <row r="188" spans="28:45">
      <c r="AB188" s="39"/>
      <c r="AC188" t="e">
        <f>+'Ark1'!#REF!</f>
        <v>#REF!</v>
      </c>
      <c r="AD188" t="e">
        <f>+'Ark1'!#REF!</f>
        <v>#REF!</v>
      </c>
      <c r="AE188" s="3" t="s">
        <v>436</v>
      </c>
      <c r="AF188" t="e">
        <f>+'Ark1'!#REF!</f>
        <v>#REF!</v>
      </c>
      <c r="AG188" s="9" t="e">
        <f>+'Ark1'!#REF!</f>
        <v>#REF!</v>
      </c>
      <c r="AH188" s="1" t="e">
        <f>+'Ark1'!#REF!</f>
        <v>#REF!</v>
      </c>
      <c r="AI188" s="9" t="e">
        <f>+'Ark1'!#REF!</f>
        <v>#REF!</v>
      </c>
      <c r="AJ188" s="94" t="e">
        <f t="shared" si="2"/>
        <v>#REF!</v>
      </c>
      <c r="AK188"/>
      <c r="AL188"/>
      <c r="AM188"/>
      <c r="AN188"/>
      <c r="AO188"/>
      <c r="AP188"/>
      <c r="AQ188"/>
      <c r="AR188"/>
      <c r="AS188"/>
    </row>
    <row r="189" spans="28:45">
      <c r="AB189" s="39"/>
      <c r="AC189" t="e">
        <f>+'Ark1'!#REF!</f>
        <v>#REF!</v>
      </c>
      <c r="AD189" t="e">
        <f>+'Ark1'!#REF!</f>
        <v>#REF!</v>
      </c>
      <c r="AE189" s="3" t="s">
        <v>437</v>
      </c>
      <c r="AF189" t="e">
        <f>+'Ark1'!#REF!</f>
        <v>#REF!</v>
      </c>
      <c r="AG189" s="9" t="e">
        <f>+'Ark1'!#REF!</f>
        <v>#REF!</v>
      </c>
      <c r="AH189" s="1" t="e">
        <f>+'Ark1'!#REF!</f>
        <v>#REF!</v>
      </c>
      <c r="AI189" s="9" t="e">
        <f>+'Ark1'!#REF!</f>
        <v>#REF!</v>
      </c>
      <c r="AJ189" s="94" t="e">
        <f t="shared" si="2"/>
        <v>#REF!</v>
      </c>
      <c r="AK189"/>
      <c r="AL189"/>
      <c r="AM189"/>
      <c r="AN189"/>
      <c r="AO189"/>
      <c r="AP189"/>
      <c r="AQ189"/>
      <c r="AR189"/>
      <c r="AS189"/>
    </row>
    <row r="190" spans="28:45">
      <c r="AB190" s="39"/>
      <c r="AC190" t="e">
        <f>+'Ark1'!#REF!</f>
        <v>#REF!</v>
      </c>
      <c r="AD190" t="e">
        <f>+'Ark1'!#REF!</f>
        <v>#REF!</v>
      </c>
      <c r="AE190" s="3" t="s">
        <v>438</v>
      </c>
      <c r="AF190" t="e">
        <f>+'Ark1'!#REF!</f>
        <v>#REF!</v>
      </c>
      <c r="AG190" s="9" t="e">
        <f>+'Ark1'!#REF!</f>
        <v>#REF!</v>
      </c>
      <c r="AH190" s="1" t="e">
        <f>+'Ark1'!#REF!</f>
        <v>#REF!</v>
      </c>
      <c r="AI190" s="9" t="e">
        <f>+'Ark1'!#REF!</f>
        <v>#REF!</v>
      </c>
      <c r="AJ190" s="94" t="e">
        <f t="shared" si="2"/>
        <v>#REF!</v>
      </c>
      <c r="AK190"/>
      <c r="AL190"/>
      <c r="AM190"/>
      <c r="AN190"/>
      <c r="AO190"/>
      <c r="AP190"/>
      <c r="AQ190"/>
      <c r="AR190"/>
      <c r="AS190"/>
    </row>
    <row r="191" spans="28:45">
      <c r="AB191" s="39"/>
      <c r="AC191" t="e">
        <f>+'Ark1'!#REF!</f>
        <v>#REF!</v>
      </c>
      <c r="AD191" t="e">
        <f>+'Ark1'!#REF!</f>
        <v>#REF!</v>
      </c>
      <c r="AE191" s="3" t="s">
        <v>439</v>
      </c>
      <c r="AF191" t="e">
        <f>+'Ark1'!#REF!</f>
        <v>#REF!</v>
      </c>
      <c r="AG191" s="9" t="e">
        <f>+'Ark1'!#REF!</f>
        <v>#REF!</v>
      </c>
      <c r="AH191" s="1" t="e">
        <f>+'Ark1'!#REF!</f>
        <v>#REF!</v>
      </c>
      <c r="AI191" s="9" t="e">
        <f>+'Ark1'!#REF!</f>
        <v>#REF!</v>
      </c>
      <c r="AJ191" s="94" t="e">
        <f t="shared" si="2"/>
        <v>#REF!</v>
      </c>
      <c r="AK191"/>
      <c r="AL191"/>
      <c r="AM191"/>
      <c r="AN191"/>
      <c r="AO191"/>
      <c r="AP191"/>
      <c r="AQ191"/>
      <c r="AR191"/>
      <c r="AS191"/>
    </row>
    <row r="192" spans="28:45">
      <c r="AB192" s="39"/>
      <c r="AC192" s="47" t="e">
        <f>+'Ark1'!#REF!</f>
        <v>#REF!</v>
      </c>
      <c r="AD192" s="47" t="e">
        <f>+'Ark1'!#REF!</f>
        <v>#REF!</v>
      </c>
      <c r="AE192" s="48" t="s">
        <v>423</v>
      </c>
      <c r="AF192" s="47" t="e">
        <f>+'Ark1'!#REF!</f>
        <v>#REF!</v>
      </c>
      <c r="AG192" s="64" t="e">
        <f>+'Ark1'!#REF!</f>
        <v>#REF!</v>
      </c>
      <c r="AH192" s="49" t="e">
        <f>+'Ark1'!#REF!</f>
        <v>#REF!</v>
      </c>
      <c r="AI192" s="64" t="e">
        <f>+'Ark1'!#REF!</f>
        <v>#REF!</v>
      </c>
      <c r="AJ192" s="99" t="e">
        <f t="shared" si="2"/>
        <v>#REF!</v>
      </c>
      <c r="AK192"/>
      <c r="AL192"/>
      <c r="AM192"/>
      <c r="AN192"/>
      <c r="AO192"/>
      <c r="AP192"/>
      <c r="AQ192"/>
      <c r="AR192"/>
      <c r="AS192"/>
    </row>
    <row r="193" spans="28:45">
      <c r="AB193" s="39"/>
      <c r="AC193" s="47" t="e">
        <f>+'Ark1'!#REF!</f>
        <v>#REF!</v>
      </c>
      <c r="AD193" s="47" t="e">
        <f>+'Ark1'!#REF!</f>
        <v>#REF!</v>
      </c>
      <c r="AE193" s="48" t="s">
        <v>424</v>
      </c>
      <c r="AF193" s="47" t="e">
        <f>+'Ark1'!#REF!</f>
        <v>#REF!</v>
      </c>
      <c r="AG193" s="64" t="e">
        <f>+'Ark1'!#REF!</f>
        <v>#REF!</v>
      </c>
      <c r="AH193" s="49" t="e">
        <f>+'Ark1'!#REF!</f>
        <v>#REF!</v>
      </c>
      <c r="AI193" s="64" t="e">
        <f>+'Ark1'!#REF!</f>
        <v>#REF!</v>
      </c>
      <c r="AJ193" s="99" t="e">
        <f t="shared" si="2"/>
        <v>#REF!</v>
      </c>
      <c r="AK193"/>
      <c r="AL193"/>
      <c r="AM193"/>
      <c r="AN193"/>
      <c r="AO193"/>
      <c r="AP193"/>
      <c r="AQ193"/>
      <c r="AR193"/>
      <c r="AS193"/>
    </row>
    <row r="194" spans="28:45">
      <c r="AB194" s="39"/>
      <c r="AC194" s="47" t="e">
        <f>+'Ark1'!#REF!</f>
        <v>#REF!</v>
      </c>
      <c r="AD194" s="47" t="e">
        <f>+'Ark1'!#REF!</f>
        <v>#REF!</v>
      </c>
      <c r="AE194" s="48" t="s">
        <v>425</v>
      </c>
      <c r="AF194" s="47" t="e">
        <f>+'Ark1'!#REF!</f>
        <v>#REF!</v>
      </c>
      <c r="AG194" s="64" t="e">
        <f>+'Ark1'!#REF!</f>
        <v>#REF!</v>
      </c>
      <c r="AH194" s="49" t="e">
        <f>+'Ark1'!#REF!</f>
        <v>#REF!</v>
      </c>
      <c r="AI194" s="64" t="e">
        <f>+'Ark1'!#REF!</f>
        <v>#REF!</v>
      </c>
      <c r="AJ194" s="99" t="e">
        <f t="shared" si="2"/>
        <v>#REF!</v>
      </c>
      <c r="AK194"/>
      <c r="AL194"/>
      <c r="AM194"/>
      <c r="AN194"/>
      <c r="AO194"/>
      <c r="AP194"/>
      <c r="AQ194"/>
      <c r="AR194"/>
      <c r="AS194"/>
    </row>
    <row r="195" spans="28:45">
      <c r="AB195" s="39"/>
      <c r="AC195" s="47" t="e">
        <f>+'Ark1'!#REF!</f>
        <v>#REF!</v>
      </c>
      <c r="AD195" s="47" t="e">
        <f>+'Ark1'!#REF!</f>
        <v>#REF!</v>
      </c>
      <c r="AE195" s="48" t="s">
        <v>405</v>
      </c>
      <c r="AF195" s="47" t="e">
        <f>+'Ark1'!#REF!</f>
        <v>#REF!</v>
      </c>
      <c r="AG195" s="64" t="e">
        <f>+'Ark1'!#REF!</f>
        <v>#REF!</v>
      </c>
      <c r="AH195" s="49" t="e">
        <f>+'Ark1'!#REF!</f>
        <v>#REF!</v>
      </c>
      <c r="AI195" s="64" t="e">
        <f>+'Ark1'!#REF!</f>
        <v>#REF!</v>
      </c>
      <c r="AJ195" s="99" t="e">
        <f t="shared" si="2"/>
        <v>#REF!</v>
      </c>
      <c r="AK195"/>
      <c r="AL195"/>
      <c r="AM195"/>
      <c r="AN195"/>
      <c r="AO195"/>
      <c r="AP195"/>
      <c r="AQ195"/>
      <c r="AR195"/>
      <c r="AS195"/>
    </row>
    <row r="196" spans="28:45">
      <c r="AB196" s="39"/>
      <c r="AC196" s="47" t="e">
        <f>+'Ark1'!#REF!</f>
        <v>#REF!</v>
      </c>
      <c r="AD196" s="47" t="e">
        <f>+'Ark1'!#REF!</f>
        <v>#REF!</v>
      </c>
      <c r="AE196" s="48" t="s">
        <v>426</v>
      </c>
      <c r="AF196" s="47" t="e">
        <f>+'Ark1'!#REF!</f>
        <v>#REF!</v>
      </c>
      <c r="AG196" s="64" t="e">
        <f>+'Ark1'!#REF!</f>
        <v>#REF!</v>
      </c>
      <c r="AH196" s="49" t="e">
        <f>+'Ark1'!#REF!</f>
        <v>#REF!</v>
      </c>
      <c r="AI196" s="64" t="e">
        <f>+'Ark1'!#REF!</f>
        <v>#REF!</v>
      </c>
      <c r="AJ196" s="99" t="e">
        <f t="shared" si="2"/>
        <v>#REF!</v>
      </c>
      <c r="AK196"/>
      <c r="AL196"/>
      <c r="AM196"/>
      <c r="AN196"/>
      <c r="AO196"/>
      <c r="AP196"/>
      <c r="AQ196"/>
      <c r="AR196"/>
      <c r="AS196"/>
    </row>
    <row r="197" spans="28:45">
      <c r="AB197" s="39"/>
      <c r="AC197" s="47" t="e">
        <f>+'Ark1'!#REF!</f>
        <v>#REF!</v>
      </c>
      <c r="AD197" s="47" t="e">
        <f>+'Ark1'!#REF!</f>
        <v>#REF!</v>
      </c>
      <c r="AE197" s="48" t="s">
        <v>427</v>
      </c>
      <c r="AF197" s="47" t="e">
        <f>+'Ark1'!#REF!</f>
        <v>#REF!</v>
      </c>
      <c r="AG197" s="64" t="e">
        <f>+'Ark1'!#REF!</f>
        <v>#REF!</v>
      </c>
      <c r="AH197" s="49" t="e">
        <f>+'Ark1'!#REF!</f>
        <v>#REF!</v>
      </c>
      <c r="AI197" s="64" t="e">
        <f>+'Ark1'!#REF!</f>
        <v>#REF!</v>
      </c>
      <c r="AJ197" s="99" t="e">
        <f t="shared" si="2"/>
        <v>#REF!</v>
      </c>
      <c r="AK197"/>
      <c r="AL197"/>
      <c r="AM197"/>
      <c r="AN197"/>
      <c r="AO197"/>
      <c r="AP197"/>
      <c r="AQ197"/>
      <c r="AR197"/>
      <c r="AS197"/>
    </row>
    <row r="198" spans="28:45">
      <c r="AB198" s="39"/>
      <c r="AC198" s="47" t="e">
        <f>+'Ark1'!#REF!</f>
        <v>#REF!</v>
      </c>
      <c r="AD198" s="47" t="e">
        <f>+'Ark1'!#REF!</f>
        <v>#REF!</v>
      </c>
      <c r="AE198" s="48" t="s">
        <v>428</v>
      </c>
      <c r="AF198" s="47" t="e">
        <f>+'Ark1'!#REF!</f>
        <v>#REF!</v>
      </c>
      <c r="AG198" s="64" t="e">
        <f>+'Ark1'!#REF!</f>
        <v>#REF!</v>
      </c>
      <c r="AH198" s="49" t="e">
        <f>+'Ark1'!#REF!</f>
        <v>#REF!</v>
      </c>
      <c r="AI198" s="64" t="e">
        <f>+'Ark1'!#REF!</f>
        <v>#REF!</v>
      </c>
      <c r="AJ198" s="99" t="e">
        <f t="shared" si="2"/>
        <v>#REF!</v>
      </c>
      <c r="AK198"/>
      <c r="AL198"/>
      <c r="AM198"/>
      <c r="AN198"/>
      <c r="AO198"/>
      <c r="AP198"/>
      <c r="AQ198"/>
      <c r="AR198"/>
      <c r="AS198"/>
    </row>
    <row r="199" spans="28:45">
      <c r="AB199" s="39"/>
      <c r="AC199" s="47" t="e">
        <f>+'Ark1'!#REF!</f>
        <v>#REF!</v>
      </c>
      <c r="AD199" s="47" t="e">
        <f>+'Ark1'!#REF!</f>
        <v>#REF!</v>
      </c>
      <c r="AE199" s="48" t="s">
        <v>429</v>
      </c>
      <c r="AF199" s="47" t="e">
        <f>+'Ark1'!#REF!</f>
        <v>#REF!</v>
      </c>
      <c r="AG199" s="64" t="e">
        <f>+'Ark1'!#REF!</f>
        <v>#REF!</v>
      </c>
      <c r="AH199" s="49" t="e">
        <f>+'Ark1'!#REF!</f>
        <v>#REF!</v>
      </c>
      <c r="AI199" s="64" t="e">
        <f>+'Ark1'!#REF!</f>
        <v>#REF!</v>
      </c>
      <c r="AJ199" s="99" t="e">
        <f t="shared" si="2"/>
        <v>#REF!</v>
      </c>
      <c r="AK199"/>
      <c r="AL199"/>
      <c r="AM199"/>
      <c r="AN199"/>
      <c r="AO199"/>
      <c r="AP199"/>
      <c r="AQ199"/>
      <c r="AR199"/>
      <c r="AS199"/>
    </row>
    <row r="200" spans="28:45">
      <c r="AB200" s="39"/>
      <c r="AC200" s="47" t="e">
        <f>+'Ark1'!#REF!</f>
        <v>#REF!</v>
      </c>
      <c r="AD200" s="47" t="e">
        <f>+'Ark1'!#REF!</f>
        <v>#REF!</v>
      </c>
      <c r="AE200" s="48" t="s">
        <v>430</v>
      </c>
      <c r="AF200" s="47" t="e">
        <f>+'Ark1'!#REF!</f>
        <v>#REF!</v>
      </c>
      <c r="AG200" s="64" t="e">
        <f>+'Ark1'!#REF!</f>
        <v>#REF!</v>
      </c>
      <c r="AH200" s="49" t="e">
        <f>+'Ark1'!#REF!</f>
        <v>#REF!</v>
      </c>
      <c r="AI200" s="64" t="e">
        <f>+'Ark1'!#REF!</f>
        <v>#REF!</v>
      </c>
      <c r="AJ200" s="99" t="e">
        <f t="shared" si="2"/>
        <v>#REF!</v>
      </c>
      <c r="AK200"/>
      <c r="AL200"/>
      <c r="AM200"/>
      <c r="AN200"/>
      <c r="AO200"/>
      <c r="AP200"/>
      <c r="AQ200"/>
      <c r="AR200"/>
      <c r="AS200"/>
    </row>
    <row r="201" spans="28:45">
      <c r="AB201" s="39"/>
      <c r="AC201" s="47" t="e">
        <f>+'Ark1'!#REF!</f>
        <v>#REF!</v>
      </c>
      <c r="AD201" s="47" t="e">
        <f>+'Ark1'!#REF!</f>
        <v>#REF!</v>
      </c>
      <c r="AE201" s="48" t="s">
        <v>431</v>
      </c>
      <c r="AF201" s="47" t="e">
        <f>+'Ark1'!#REF!</f>
        <v>#REF!</v>
      </c>
      <c r="AG201" s="64" t="e">
        <f>+'Ark1'!#REF!</f>
        <v>#REF!</v>
      </c>
      <c r="AH201" s="49" t="e">
        <f>+'Ark1'!#REF!</f>
        <v>#REF!</v>
      </c>
      <c r="AI201" s="64" t="e">
        <f>+'Ark1'!#REF!</f>
        <v>#REF!</v>
      </c>
      <c r="AJ201" s="99" t="e">
        <f t="shared" si="2"/>
        <v>#REF!</v>
      </c>
      <c r="AK201"/>
      <c r="AL201"/>
      <c r="AM201"/>
      <c r="AN201"/>
      <c r="AO201"/>
      <c r="AP201"/>
      <c r="AQ201"/>
      <c r="AR201"/>
      <c r="AS201"/>
    </row>
    <row r="202" spans="28:45">
      <c r="AB202" s="39"/>
      <c r="AC202" s="47" t="e">
        <f>+'Ark1'!#REF!</f>
        <v>#REF!</v>
      </c>
      <c r="AD202" s="47" t="e">
        <f>+'Ark1'!#REF!</f>
        <v>#REF!</v>
      </c>
      <c r="AE202" s="48" t="s">
        <v>432</v>
      </c>
      <c r="AF202" s="47" t="e">
        <f>+'Ark1'!#REF!</f>
        <v>#REF!</v>
      </c>
      <c r="AG202" s="64" t="e">
        <f>+'Ark1'!#REF!</f>
        <v>#REF!</v>
      </c>
      <c r="AH202" s="49" t="e">
        <f>+'Ark1'!#REF!</f>
        <v>#REF!</v>
      </c>
      <c r="AI202" s="64" t="e">
        <f>+'Ark1'!#REF!</f>
        <v>#REF!</v>
      </c>
      <c r="AJ202" s="99" t="e">
        <f t="shared" si="2"/>
        <v>#REF!</v>
      </c>
      <c r="AK202"/>
      <c r="AL202"/>
      <c r="AM202"/>
      <c r="AN202"/>
      <c r="AO202"/>
      <c r="AP202"/>
      <c r="AQ202"/>
      <c r="AR202"/>
      <c r="AS202"/>
    </row>
    <row r="203" spans="28:45">
      <c r="AB203" s="39"/>
      <c r="AC203" s="47" t="e">
        <f>+'Ark1'!#REF!</f>
        <v>#REF!</v>
      </c>
      <c r="AD203" s="47" t="e">
        <f>+'Ark1'!#REF!</f>
        <v>#REF!</v>
      </c>
      <c r="AE203" s="48" t="s">
        <v>433</v>
      </c>
      <c r="AF203" s="47" t="e">
        <f>+'Ark1'!#REF!</f>
        <v>#REF!</v>
      </c>
      <c r="AG203" s="64" t="e">
        <f>+'Ark1'!#REF!</f>
        <v>#REF!</v>
      </c>
      <c r="AH203" s="49" t="e">
        <f>+'Ark1'!#REF!</f>
        <v>#REF!</v>
      </c>
      <c r="AI203" s="64" t="e">
        <f>+'Ark1'!#REF!</f>
        <v>#REF!</v>
      </c>
      <c r="AJ203" s="99" t="e">
        <f t="shared" si="2"/>
        <v>#REF!</v>
      </c>
      <c r="AK203"/>
      <c r="AL203"/>
      <c r="AM203"/>
      <c r="AN203"/>
      <c r="AO203"/>
      <c r="AP203"/>
      <c r="AQ203"/>
      <c r="AR203"/>
      <c r="AS203"/>
    </row>
    <row r="204" spans="28:45">
      <c r="AB204" s="39"/>
      <c r="AC204" s="47" t="e">
        <f>+'Ark1'!#REF!</f>
        <v>#REF!</v>
      </c>
      <c r="AD204" s="47" t="e">
        <f>+'Ark1'!#REF!</f>
        <v>#REF!</v>
      </c>
      <c r="AE204" s="48" t="s">
        <v>434</v>
      </c>
      <c r="AF204" s="47" t="e">
        <f>+'Ark1'!#REF!</f>
        <v>#REF!</v>
      </c>
      <c r="AG204" s="64" t="e">
        <f>+'Ark1'!#REF!</f>
        <v>#REF!</v>
      </c>
      <c r="AH204" s="49" t="e">
        <f>+'Ark1'!#REF!</f>
        <v>#REF!</v>
      </c>
      <c r="AI204" s="64" t="e">
        <f>+'Ark1'!#REF!</f>
        <v>#REF!</v>
      </c>
      <c r="AJ204" s="99" t="e">
        <f t="shared" ref="AJ204:AJ267" si="3">+AG204/AF204</f>
        <v>#REF!</v>
      </c>
      <c r="AK204"/>
      <c r="AL204"/>
      <c r="AM204"/>
      <c r="AN204"/>
      <c r="AO204"/>
      <c r="AP204"/>
      <c r="AQ204"/>
      <c r="AR204"/>
      <c r="AS204"/>
    </row>
    <row r="205" spans="28:45">
      <c r="AB205" s="39"/>
      <c r="AC205" s="47" t="e">
        <f>+'Ark1'!#REF!</f>
        <v>#REF!</v>
      </c>
      <c r="AD205" s="47" t="e">
        <f>+'Ark1'!#REF!</f>
        <v>#REF!</v>
      </c>
      <c r="AE205" s="48" t="s">
        <v>435</v>
      </c>
      <c r="AF205" s="47" t="e">
        <f>+'Ark1'!#REF!</f>
        <v>#REF!</v>
      </c>
      <c r="AG205" s="64" t="e">
        <f>+'Ark1'!#REF!</f>
        <v>#REF!</v>
      </c>
      <c r="AH205" s="49" t="e">
        <f>+'Ark1'!#REF!</f>
        <v>#REF!</v>
      </c>
      <c r="AI205" s="64" t="e">
        <f>+'Ark1'!#REF!</f>
        <v>#REF!</v>
      </c>
      <c r="AJ205" s="99" t="e">
        <f t="shared" si="3"/>
        <v>#REF!</v>
      </c>
      <c r="AK205"/>
      <c r="AL205"/>
      <c r="AM205"/>
      <c r="AN205"/>
      <c r="AO205"/>
      <c r="AP205"/>
      <c r="AQ205"/>
      <c r="AR205"/>
      <c r="AS205"/>
    </row>
    <row r="206" spans="28:45">
      <c r="AB206" s="39"/>
      <c r="AC206" s="47" t="e">
        <f>+'Ark1'!#REF!</f>
        <v>#REF!</v>
      </c>
      <c r="AD206" s="47" t="e">
        <f>+'Ark1'!#REF!</f>
        <v>#REF!</v>
      </c>
      <c r="AE206" s="48" t="s">
        <v>436</v>
      </c>
      <c r="AF206" s="47" t="e">
        <f>+'Ark1'!#REF!</f>
        <v>#REF!</v>
      </c>
      <c r="AG206" s="64" t="e">
        <f>+'Ark1'!#REF!</f>
        <v>#REF!</v>
      </c>
      <c r="AH206" s="49" t="e">
        <f>+'Ark1'!#REF!</f>
        <v>#REF!</v>
      </c>
      <c r="AI206" s="64" t="e">
        <f>+'Ark1'!#REF!</f>
        <v>#REF!</v>
      </c>
      <c r="AJ206" s="99" t="e">
        <f t="shared" si="3"/>
        <v>#REF!</v>
      </c>
      <c r="AK206"/>
      <c r="AL206"/>
      <c r="AM206"/>
      <c r="AN206"/>
      <c r="AO206"/>
      <c r="AP206"/>
      <c r="AQ206"/>
      <c r="AR206"/>
      <c r="AS206"/>
    </row>
    <row r="207" spans="28:45">
      <c r="AB207" s="39"/>
      <c r="AC207" s="47" t="e">
        <f>+'Ark1'!#REF!</f>
        <v>#REF!</v>
      </c>
      <c r="AD207" s="47" t="e">
        <f>+'Ark1'!#REF!</f>
        <v>#REF!</v>
      </c>
      <c r="AE207" s="48" t="s">
        <v>437</v>
      </c>
      <c r="AF207" s="47" t="e">
        <f>+'Ark1'!#REF!</f>
        <v>#REF!</v>
      </c>
      <c r="AG207" s="64" t="e">
        <f>+'Ark1'!#REF!</f>
        <v>#REF!</v>
      </c>
      <c r="AH207" s="49" t="e">
        <f>+'Ark1'!#REF!</f>
        <v>#REF!</v>
      </c>
      <c r="AI207" s="64" t="e">
        <f>+'Ark1'!#REF!</f>
        <v>#REF!</v>
      </c>
      <c r="AJ207" s="99" t="e">
        <f t="shared" si="3"/>
        <v>#REF!</v>
      </c>
      <c r="AK207"/>
      <c r="AL207"/>
      <c r="AM207"/>
      <c r="AN207"/>
      <c r="AO207"/>
      <c r="AP207"/>
      <c r="AQ207"/>
      <c r="AR207"/>
      <c r="AS207"/>
    </row>
    <row r="208" spans="28:45">
      <c r="AB208" s="39"/>
      <c r="AC208" s="47" t="e">
        <f>+'Ark1'!#REF!</f>
        <v>#REF!</v>
      </c>
      <c r="AD208" s="47" t="e">
        <f>+'Ark1'!#REF!</f>
        <v>#REF!</v>
      </c>
      <c r="AE208" s="48" t="s">
        <v>438</v>
      </c>
      <c r="AF208" s="47" t="e">
        <f>+'Ark1'!#REF!</f>
        <v>#REF!</v>
      </c>
      <c r="AG208" s="64" t="e">
        <f>+'Ark1'!#REF!</f>
        <v>#REF!</v>
      </c>
      <c r="AH208" s="49" t="e">
        <f>+'Ark1'!#REF!</f>
        <v>#REF!</v>
      </c>
      <c r="AI208" s="64" t="e">
        <f>+'Ark1'!#REF!</f>
        <v>#REF!</v>
      </c>
      <c r="AJ208" s="99" t="e">
        <f t="shared" si="3"/>
        <v>#REF!</v>
      </c>
      <c r="AK208"/>
      <c r="AL208"/>
      <c r="AM208"/>
      <c r="AN208"/>
      <c r="AO208"/>
      <c r="AP208"/>
      <c r="AQ208"/>
      <c r="AR208"/>
      <c r="AS208"/>
    </row>
    <row r="209" spans="28:45">
      <c r="AB209" s="39"/>
      <c r="AC209" s="47" t="e">
        <f>+'Ark1'!#REF!</f>
        <v>#REF!</v>
      </c>
      <c r="AD209" s="47" t="e">
        <f>+'Ark1'!#REF!</f>
        <v>#REF!</v>
      </c>
      <c r="AE209" s="48" t="s">
        <v>439</v>
      </c>
      <c r="AF209" s="47" t="e">
        <f>+'Ark1'!#REF!</f>
        <v>#REF!</v>
      </c>
      <c r="AG209" s="64" t="e">
        <f>+'Ark1'!#REF!</f>
        <v>#REF!</v>
      </c>
      <c r="AH209" s="49" t="e">
        <f>+'Ark1'!#REF!</f>
        <v>#REF!</v>
      </c>
      <c r="AI209" s="64" t="e">
        <f>+'Ark1'!#REF!</f>
        <v>#REF!</v>
      </c>
      <c r="AJ209" s="99" t="e">
        <f t="shared" si="3"/>
        <v>#REF!</v>
      </c>
      <c r="AK209"/>
      <c r="AL209"/>
      <c r="AM209"/>
      <c r="AN209"/>
      <c r="AO209"/>
      <c r="AP209"/>
      <c r="AQ209"/>
      <c r="AR209"/>
      <c r="AS209"/>
    </row>
    <row r="210" spans="28:45">
      <c r="AB210" s="39"/>
      <c r="AC210" t="e">
        <f>+'Ark1'!#REF!</f>
        <v>#REF!</v>
      </c>
      <c r="AD210" t="e">
        <f>+'Ark1'!#REF!</f>
        <v>#REF!</v>
      </c>
      <c r="AE210" s="3" t="s">
        <v>423</v>
      </c>
      <c r="AF210" t="e">
        <f>+'Ark1'!#REF!</f>
        <v>#REF!</v>
      </c>
      <c r="AG210" s="9" t="e">
        <f>+'Ark1'!#REF!</f>
        <v>#REF!</v>
      </c>
      <c r="AH210" s="1" t="e">
        <f>+'Ark1'!#REF!</f>
        <v>#REF!</v>
      </c>
      <c r="AI210" s="9" t="e">
        <f>+'Ark1'!#REF!</f>
        <v>#REF!</v>
      </c>
      <c r="AJ210" s="94" t="e">
        <f t="shared" si="3"/>
        <v>#REF!</v>
      </c>
      <c r="AK210"/>
      <c r="AL210"/>
      <c r="AM210"/>
      <c r="AN210"/>
      <c r="AO210"/>
      <c r="AP210"/>
      <c r="AQ210"/>
      <c r="AR210"/>
      <c r="AS210"/>
    </row>
    <row r="211" spans="28:45">
      <c r="AB211" s="39"/>
      <c r="AC211" t="e">
        <f>+'Ark1'!#REF!</f>
        <v>#REF!</v>
      </c>
      <c r="AD211" t="e">
        <f>+'Ark1'!#REF!</f>
        <v>#REF!</v>
      </c>
      <c r="AE211" s="3" t="s">
        <v>424</v>
      </c>
      <c r="AF211" t="e">
        <f>+'Ark1'!#REF!</f>
        <v>#REF!</v>
      </c>
      <c r="AG211" s="9" t="e">
        <f>+'Ark1'!#REF!</f>
        <v>#REF!</v>
      </c>
      <c r="AH211" s="1" t="e">
        <f>+'Ark1'!#REF!</f>
        <v>#REF!</v>
      </c>
      <c r="AI211" s="9" t="e">
        <f>+'Ark1'!#REF!</f>
        <v>#REF!</v>
      </c>
      <c r="AJ211" s="94" t="e">
        <f t="shared" si="3"/>
        <v>#REF!</v>
      </c>
      <c r="AK211"/>
      <c r="AL211"/>
      <c r="AM211"/>
      <c r="AN211"/>
      <c r="AO211"/>
      <c r="AP211"/>
      <c r="AQ211"/>
      <c r="AR211"/>
      <c r="AS211"/>
    </row>
    <row r="212" spans="28:45">
      <c r="AB212" s="39"/>
      <c r="AC212" t="e">
        <f>+'Ark1'!#REF!</f>
        <v>#REF!</v>
      </c>
      <c r="AD212" t="e">
        <f>+'Ark1'!#REF!</f>
        <v>#REF!</v>
      </c>
      <c r="AE212" s="3" t="s">
        <v>425</v>
      </c>
      <c r="AF212" t="e">
        <f>+'Ark1'!#REF!</f>
        <v>#REF!</v>
      </c>
      <c r="AG212" s="9" t="e">
        <f>+'Ark1'!#REF!</f>
        <v>#REF!</v>
      </c>
      <c r="AH212" s="1" t="e">
        <f>+'Ark1'!#REF!</f>
        <v>#REF!</v>
      </c>
      <c r="AI212" s="9" t="e">
        <f>+'Ark1'!#REF!</f>
        <v>#REF!</v>
      </c>
      <c r="AJ212" s="94" t="e">
        <f t="shared" si="3"/>
        <v>#REF!</v>
      </c>
      <c r="AK212"/>
      <c r="AL212"/>
      <c r="AM212"/>
      <c r="AN212"/>
      <c r="AO212"/>
      <c r="AP212"/>
      <c r="AQ212"/>
      <c r="AR212"/>
      <c r="AS212"/>
    </row>
    <row r="213" spans="28:45">
      <c r="AB213" s="39"/>
      <c r="AC213" t="e">
        <f>+'Ark1'!#REF!</f>
        <v>#REF!</v>
      </c>
      <c r="AD213" t="e">
        <f>+'Ark1'!#REF!</f>
        <v>#REF!</v>
      </c>
      <c r="AE213" s="3" t="s">
        <v>405</v>
      </c>
      <c r="AF213" t="e">
        <f>+'Ark1'!#REF!</f>
        <v>#REF!</v>
      </c>
      <c r="AG213" s="9" t="e">
        <f>+'Ark1'!#REF!</f>
        <v>#REF!</v>
      </c>
      <c r="AH213" s="1" t="e">
        <f>+'Ark1'!#REF!</f>
        <v>#REF!</v>
      </c>
      <c r="AI213" s="9" t="e">
        <f>+'Ark1'!#REF!</f>
        <v>#REF!</v>
      </c>
      <c r="AJ213" s="94" t="e">
        <f t="shared" si="3"/>
        <v>#REF!</v>
      </c>
      <c r="AK213"/>
      <c r="AL213"/>
      <c r="AM213"/>
      <c r="AN213"/>
      <c r="AO213"/>
      <c r="AP213"/>
      <c r="AQ213"/>
      <c r="AR213"/>
      <c r="AS213"/>
    </row>
    <row r="214" spans="28:45">
      <c r="AB214" s="39"/>
      <c r="AC214" t="e">
        <f>+'Ark1'!#REF!</f>
        <v>#REF!</v>
      </c>
      <c r="AD214" t="e">
        <f>+'Ark1'!#REF!</f>
        <v>#REF!</v>
      </c>
      <c r="AE214" s="3" t="s">
        <v>426</v>
      </c>
      <c r="AF214" t="e">
        <f>+'Ark1'!#REF!</f>
        <v>#REF!</v>
      </c>
      <c r="AG214" s="9" t="e">
        <f>+'Ark1'!#REF!</f>
        <v>#REF!</v>
      </c>
      <c r="AH214" s="1" t="e">
        <f>+'Ark1'!#REF!</f>
        <v>#REF!</v>
      </c>
      <c r="AI214" s="9" t="e">
        <f>+'Ark1'!#REF!</f>
        <v>#REF!</v>
      </c>
      <c r="AJ214" s="94" t="e">
        <f t="shared" si="3"/>
        <v>#REF!</v>
      </c>
      <c r="AK214"/>
      <c r="AL214"/>
      <c r="AM214"/>
      <c r="AN214"/>
      <c r="AO214"/>
      <c r="AP214"/>
      <c r="AQ214"/>
      <c r="AR214"/>
      <c r="AS214"/>
    </row>
    <row r="215" spans="28:45">
      <c r="AB215" s="39"/>
      <c r="AC215" t="e">
        <f>+'Ark1'!#REF!</f>
        <v>#REF!</v>
      </c>
      <c r="AD215" t="e">
        <f>+'Ark1'!#REF!</f>
        <v>#REF!</v>
      </c>
      <c r="AE215" s="3" t="s">
        <v>427</v>
      </c>
      <c r="AF215" t="e">
        <f>+'Ark1'!#REF!</f>
        <v>#REF!</v>
      </c>
      <c r="AG215" s="9" t="e">
        <f>+'Ark1'!#REF!</f>
        <v>#REF!</v>
      </c>
      <c r="AH215" s="1" t="e">
        <f>+'Ark1'!#REF!</f>
        <v>#REF!</v>
      </c>
      <c r="AI215" s="9" t="e">
        <f>+'Ark1'!#REF!</f>
        <v>#REF!</v>
      </c>
      <c r="AJ215" s="94" t="e">
        <f t="shared" si="3"/>
        <v>#REF!</v>
      </c>
      <c r="AK215"/>
      <c r="AL215"/>
      <c r="AM215"/>
      <c r="AN215"/>
      <c r="AO215"/>
      <c r="AP215"/>
      <c r="AQ215"/>
      <c r="AR215"/>
      <c r="AS215"/>
    </row>
    <row r="216" spans="28:45">
      <c r="AB216" s="39"/>
      <c r="AC216" t="e">
        <f>+'Ark1'!#REF!</f>
        <v>#REF!</v>
      </c>
      <c r="AD216" t="e">
        <f>+'Ark1'!#REF!</f>
        <v>#REF!</v>
      </c>
      <c r="AE216" s="3" t="s">
        <v>428</v>
      </c>
      <c r="AF216" t="e">
        <f>+'Ark1'!#REF!</f>
        <v>#REF!</v>
      </c>
      <c r="AG216" s="9" t="e">
        <f>+'Ark1'!#REF!</f>
        <v>#REF!</v>
      </c>
      <c r="AH216" s="1" t="e">
        <f>+'Ark1'!#REF!</f>
        <v>#REF!</v>
      </c>
      <c r="AI216" s="9" t="e">
        <f>+'Ark1'!#REF!</f>
        <v>#REF!</v>
      </c>
      <c r="AJ216" s="94" t="e">
        <f t="shared" si="3"/>
        <v>#REF!</v>
      </c>
      <c r="AK216"/>
      <c r="AL216"/>
      <c r="AM216"/>
      <c r="AN216"/>
      <c r="AO216"/>
      <c r="AP216"/>
      <c r="AQ216"/>
      <c r="AR216"/>
      <c r="AS216"/>
    </row>
    <row r="217" spans="28:45">
      <c r="AB217" s="39"/>
      <c r="AC217" t="e">
        <f>+'Ark1'!#REF!</f>
        <v>#REF!</v>
      </c>
      <c r="AD217" t="e">
        <f>+'Ark1'!#REF!</f>
        <v>#REF!</v>
      </c>
      <c r="AE217" s="3" t="s">
        <v>429</v>
      </c>
      <c r="AF217" t="e">
        <f>+'Ark1'!#REF!</f>
        <v>#REF!</v>
      </c>
      <c r="AG217" s="9" t="e">
        <f>+'Ark1'!#REF!</f>
        <v>#REF!</v>
      </c>
      <c r="AH217" s="1" t="e">
        <f>+'Ark1'!#REF!</f>
        <v>#REF!</v>
      </c>
      <c r="AI217" s="9" t="e">
        <f>+'Ark1'!#REF!</f>
        <v>#REF!</v>
      </c>
      <c r="AJ217" s="94" t="e">
        <f t="shared" si="3"/>
        <v>#REF!</v>
      </c>
      <c r="AK217"/>
      <c r="AL217"/>
      <c r="AM217"/>
      <c r="AN217"/>
      <c r="AO217"/>
      <c r="AP217"/>
      <c r="AQ217"/>
      <c r="AR217"/>
      <c r="AS217"/>
    </row>
    <row r="218" spans="28:45">
      <c r="AB218" s="39"/>
      <c r="AC218" t="e">
        <f>+'Ark1'!#REF!</f>
        <v>#REF!</v>
      </c>
      <c r="AD218" t="e">
        <f>+'Ark1'!#REF!</f>
        <v>#REF!</v>
      </c>
      <c r="AE218" s="3" t="s">
        <v>430</v>
      </c>
      <c r="AF218" t="e">
        <f>+'Ark1'!#REF!</f>
        <v>#REF!</v>
      </c>
      <c r="AG218" s="9" t="e">
        <f>+'Ark1'!#REF!</f>
        <v>#REF!</v>
      </c>
      <c r="AH218" s="1" t="e">
        <f>+'Ark1'!#REF!</f>
        <v>#REF!</v>
      </c>
      <c r="AI218" s="9" t="e">
        <f>+'Ark1'!#REF!</f>
        <v>#REF!</v>
      </c>
      <c r="AJ218" s="94" t="e">
        <f t="shared" si="3"/>
        <v>#REF!</v>
      </c>
      <c r="AK218"/>
      <c r="AL218"/>
      <c r="AM218"/>
      <c r="AN218"/>
      <c r="AO218"/>
      <c r="AP218"/>
      <c r="AQ218"/>
      <c r="AR218"/>
      <c r="AS218"/>
    </row>
    <row r="219" spans="28:45">
      <c r="AB219" s="39"/>
      <c r="AC219" t="e">
        <f>+'Ark1'!#REF!</f>
        <v>#REF!</v>
      </c>
      <c r="AD219" t="e">
        <f>+'Ark1'!#REF!</f>
        <v>#REF!</v>
      </c>
      <c r="AE219" s="3" t="s">
        <v>431</v>
      </c>
      <c r="AF219" t="e">
        <f>+'Ark1'!#REF!</f>
        <v>#REF!</v>
      </c>
      <c r="AG219" s="9" t="e">
        <f>+'Ark1'!#REF!</f>
        <v>#REF!</v>
      </c>
      <c r="AH219" s="1" t="e">
        <f>+'Ark1'!#REF!</f>
        <v>#REF!</v>
      </c>
      <c r="AI219" s="9" t="e">
        <f>+'Ark1'!#REF!</f>
        <v>#REF!</v>
      </c>
      <c r="AJ219" s="94" t="e">
        <f t="shared" si="3"/>
        <v>#REF!</v>
      </c>
      <c r="AK219"/>
      <c r="AL219"/>
      <c r="AM219"/>
      <c r="AN219"/>
      <c r="AO219"/>
      <c r="AP219"/>
      <c r="AQ219"/>
      <c r="AR219"/>
      <c r="AS219"/>
    </row>
    <row r="220" spans="28:45">
      <c r="AB220" s="39"/>
      <c r="AC220" t="e">
        <f>+'Ark1'!#REF!</f>
        <v>#REF!</v>
      </c>
      <c r="AD220" t="e">
        <f>+'Ark1'!#REF!</f>
        <v>#REF!</v>
      </c>
      <c r="AE220" s="3" t="s">
        <v>432</v>
      </c>
      <c r="AF220" t="e">
        <f>+'Ark1'!#REF!</f>
        <v>#REF!</v>
      </c>
      <c r="AG220" s="9" t="e">
        <f>+'Ark1'!#REF!</f>
        <v>#REF!</v>
      </c>
      <c r="AH220" s="1" t="e">
        <f>+'Ark1'!#REF!</f>
        <v>#REF!</v>
      </c>
      <c r="AI220" s="9" t="e">
        <f>+'Ark1'!#REF!</f>
        <v>#REF!</v>
      </c>
      <c r="AJ220" s="94" t="e">
        <f t="shared" si="3"/>
        <v>#REF!</v>
      </c>
      <c r="AK220"/>
      <c r="AL220"/>
      <c r="AM220"/>
      <c r="AN220"/>
      <c r="AO220"/>
      <c r="AP220"/>
      <c r="AQ220"/>
      <c r="AR220"/>
      <c r="AS220"/>
    </row>
    <row r="221" spans="28:45">
      <c r="AB221" s="39"/>
      <c r="AC221" t="e">
        <f>+'Ark1'!#REF!</f>
        <v>#REF!</v>
      </c>
      <c r="AD221" t="e">
        <f>+'Ark1'!#REF!</f>
        <v>#REF!</v>
      </c>
      <c r="AE221" s="3" t="s">
        <v>433</v>
      </c>
      <c r="AF221" t="e">
        <f>+'Ark1'!#REF!</f>
        <v>#REF!</v>
      </c>
      <c r="AG221" s="9" t="e">
        <f>+'Ark1'!#REF!</f>
        <v>#REF!</v>
      </c>
      <c r="AH221" s="1" t="e">
        <f>+'Ark1'!#REF!</f>
        <v>#REF!</v>
      </c>
      <c r="AI221" s="9" t="e">
        <f>+'Ark1'!#REF!</f>
        <v>#REF!</v>
      </c>
      <c r="AJ221" s="94" t="e">
        <f t="shared" si="3"/>
        <v>#REF!</v>
      </c>
      <c r="AK221"/>
      <c r="AL221"/>
      <c r="AM221"/>
      <c r="AN221"/>
      <c r="AO221"/>
      <c r="AP221"/>
      <c r="AQ221"/>
      <c r="AR221"/>
      <c r="AS221"/>
    </row>
    <row r="222" spans="28:45">
      <c r="AB222" s="39"/>
      <c r="AC222" t="e">
        <f>+'Ark1'!#REF!</f>
        <v>#REF!</v>
      </c>
      <c r="AD222" t="e">
        <f>+'Ark1'!#REF!</f>
        <v>#REF!</v>
      </c>
      <c r="AE222" s="3" t="s">
        <v>434</v>
      </c>
      <c r="AF222" t="e">
        <f>+'Ark1'!#REF!</f>
        <v>#REF!</v>
      </c>
      <c r="AG222" s="9" t="e">
        <f>+'Ark1'!#REF!</f>
        <v>#REF!</v>
      </c>
      <c r="AH222" s="1" t="e">
        <f>+'Ark1'!#REF!</f>
        <v>#REF!</v>
      </c>
      <c r="AI222" s="9" t="e">
        <f>+'Ark1'!#REF!</f>
        <v>#REF!</v>
      </c>
      <c r="AJ222" s="94" t="e">
        <f t="shared" si="3"/>
        <v>#REF!</v>
      </c>
      <c r="AK222"/>
      <c r="AL222"/>
      <c r="AM222"/>
      <c r="AN222"/>
      <c r="AO222"/>
      <c r="AP222"/>
      <c r="AQ222"/>
      <c r="AR222"/>
      <c r="AS222"/>
    </row>
    <row r="223" spans="28:45">
      <c r="AB223" s="39"/>
      <c r="AC223" t="e">
        <f>+'Ark1'!#REF!</f>
        <v>#REF!</v>
      </c>
      <c r="AD223" t="e">
        <f>+'Ark1'!#REF!</f>
        <v>#REF!</v>
      </c>
      <c r="AE223" s="3" t="s">
        <v>435</v>
      </c>
      <c r="AF223" t="e">
        <f>+'Ark1'!#REF!</f>
        <v>#REF!</v>
      </c>
      <c r="AG223" s="9" t="e">
        <f>+'Ark1'!#REF!</f>
        <v>#REF!</v>
      </c>
      <c r="AH223" s="1" t="e">
        <f>+'Ark1'!#REF!</f>
        <v>#REF!</v>
      </c>
      <c r="AI223" s="9" t="e">
        <f>+'Ark1'!#REF!</f>
        <v>#REF!</v>
      </c>
      <c r="AJ223" s="94" t="e">
        <f t="shared" si="3"/>
        <v>#REF!</v>
      </c>
      <c r="AK223"/>
      <c r="AL223"/>
      <c r="AM223"/>
      <c r="AN223"/>
      <c r="AO223"/>
      <c r="AP223"/>
      <c r="AQ223"/>
      <c r="AR223"/>
      <c r="AS223"/>
    </row>
    <row r="224" spans="28:45">
      <c r="AB224" s="39"/>
      <c r="AC224" t="e">
        <f>+'Ark1'!#REF!</f>
        <v>#REF!</v>
      </c>
      <c r="AD224" t="e">
        <f>+'Ark1'!#REF!</f>
        <v>#REF!</v>
      </c>
      <c r="AE224" s="3" t="s">
        <v>436</v>
      </c>
      <c r="AF224" t="e">
        <f>+'Ark1'!#REF!</f>
        <v>#REF!</v>
      </c>
      <c r="AG224" s="9" t="e">
        <f>+'Ark1'!#REF!</f>
        <v>#REF!</v>
      </c>
      <c r="AH224" s="1" t="e">
        <f>+'Ark1'!#REF!</f>
        <v>#REF!</v>
      </c>
      <c r="AI224" s="9" t="e">
        <f>+'Ark1'!#REF!</f>
        <v>#REF!</v>
      </c>
      <c r="AJ224" s="94" t="e">
        <f t="shared" si="3"/>
        <v>#REF!</v>
      </c>
      <c r="AK224"/>
      <c r="AL224"/>
      <c r="AM224"/>
      <c r="AN224"/>
      <c r="AO224"/>
      <c r="AP224"/>
      <c r="AQ224"/>
      <c r="AR224"/>
      <c r="AS224"/>
    </row>
    <row r="225" spans="28:45">
      <c r="AB225" s="39"/>
      <c r="AC225" t="e">
        <f>+'Ark1'!#REF!</f>
        <v>#REF!</v>
      </c>
      <c r="AD225" t="e">
        <f>+'Ark1'!#REF!</f>
        <v>#REF!</v>
      </c>
      <c r="AE225" s="3" t="s">
        <v>437</v>
      </c>
      <c r="AF225" t="e">
        <f>+'Ark1'!#REF!</f>
        <v>#REF!</v>
      </c>
      <c r="AG225" s="9" t="e">
        <f>+'Ark1'!#REF!</f>
        <v>#REF!</v>
      </c>
      <c r="AH225" s="1" t="e">
        <f>+'Ark1'!#REF!</f>
        <v>#REF!</v>
      </c>
      <c r="AI225" s="9" t="e">
        <f>+'Ark1'!#REF!</f>
        <v>#REF!</v>
      </c>
      <c r="AJ225" s="94" t="e">
        <f t="shared" si="3"/>
        <v>#REF!</v>
      </c>
      <c r="AK225"/>
      <c r="AL225"/>
      <c r="AM225"/>
      <c r="AN225"/>
      <c r="AO225"/>
      <c r="AP225"/>
      <c r="AQ225"/>
      <c r="AR225"/>
      <c r="AS225"/>
    </row>
    <row r="226" spans="28:45">
      <c r="AB226" s="39"/>
      <c r="AC226" t="e">
        <f>+'Ark1'!#REF!</f>
        <v>#REF!</v>
      </c>
      <c r="AD226" t="e">
        <f>+'Ark1'!#REF!</f>
        <v>#REF!</v>
      </c>
      <c r="AE226" s="3" t="s">
        <v>438</v>
      </c>
      <c r="AF226" t="e">
        <f>+'Ark1'!#REF!</f>
        <v>#REF!</v>
      </c>
      <c r="AG226" s="9" t="e">
        <f>+'Ark1'!#REF!</f>
        <v>#REF!</v>
      </c>
      <c r="AH226" s="1" t="e">
        <f>+'Ark1'!#REF!</f>
        <v>#REF!</v>
      </c>
      <c r="AI226" s="9" t="e">
        <f>+'Ark1'!#REF!</f>
        <v>#REF!</v>
      </c>
      <c r="AJ226" s="94" t="e">
        <f t="shared" si="3"/>
        <v>#REF!</v>
      </c>
      <c r="AK226"/>
      <c r="AL226"/>
      <c r="AM226"/>
      <c r="AN226"/>
      <c r="AO226"/>
      <c r="AP226"/>
      <c r="AQ226"/>
      <c r="AR226"/>
      <c r="AS226"/>
    </row>
    <row r="227" spans="28:45">
      <c r="AB227" s="39"/>
      <c r="AC227" t="e">
        <f>+'Ark1'!#REF!</f>
        <v>#REF!</v>
      </c>
      <c r="AD227" t="e">
        <f>+'Ark1'!#REF!</f>
        <v>#REF!</v>
      </c>
      <c r="AE227" s="3" t="s">
        <v>439</v>
      </c>
      <c r="AF227" t="e">
        <f>+'Ark1'!#REF!</f>
        <v>#REF!</v>
      </c>
      <c r="AG227" s="9" t="e">
        <f>+'Ark1'!#REF!</f>
        <v>#REF!</v>
      </c>
      <c r="AH227" s="1" t="e">
        <f>+'Ark1'!#REF!</f>
        <v>#REF!</v>
      </c>
      <c r="AI227" s="9" t="e">
        <f>+'Ark1'!#REF!</f>
        <v>#REF!</v>
      </c>
      <c r="AJ227" s="94" t="e">
        <f t="shared" si="3"/>
        <v>#REF!</v>
      </c>
      <c r="AK227"/>
      <c r="AL227"/>
      <c r="AM227"/>
      <c r="AN227"/>
      <c r="AO227"/>
      <c r="AP227"/>
      <c r="AQ227"/>
      <c r="AR227"/>
      <c r="AS227"/>
    </row>
    <row r="228" spans="28:45">
      <c r="AB228" s="39"/>
      <c r="AC228" s="47" t="e">
        <f>+'Ark1'!#REF!</f>
        <v>#REF!</v>
      </c>
      <c r="AD228" s="47" t="e">
        <f>+'Ark1'!#REF!</f>
        <v>#REF!</v>
      </c>
      <c r="AE228" s="48" t="s">
        <v>423</v>
      </c>
      <c r="AF228" s="47" t="e">
        <f>+'Ark1'!#REF!</f>
        <v>#REF!</v>
      </c>
      <c r="AG228" s="64" t="e">
        <f>+'Ark1'!#REF!</f>
        <v>#REF!</v>
      </c>
      <c r="AH228" s="49" t="e">
        <f>+'Ark1'!#REF!</f>
        <v>#REF!</v>
      </c>
      <c r="AI228" s="64" t="e">
        <f>+'Ark1'!#REF!</f>
        <v>#REF!</v>
      </c>
      <c r="AJ228" s="99" t="e">
        <f t="shared" si="3"/>
        <v>#REF!</v>
      </c>
      <c r="AK228"/>
      <c r="AL228"/>
      <c r="AM228"/>
      <c r="AN228"/>
      <c r="AO228"/>
      <c r="AP228"/>
      <c r="AQ228"/>
      <c r="AR228"/>
      <c r="AS228"/>
    </row>
    <row r="229" spans="28:45">
      <c r="AB229" s="39"/>
      <c r="AC229" s="47" t="e">
        <f>+'Ark1'!#REF!</f>
        <v>#REF!</v>
      </c>
      <c r="AD229" s="47" t="e">
        <f>+'Ark1'!#REF!</f>
        <v>#REF!</v>
      </c>
      <c r="AE229" s="48" t="s">
        <v>424</v>
      </c>
      <c r="AF229" s="47" t="e">
        <f>+'Ark1'!#REF!</f>
        <v>#REF!</v>
      </c>
      <c r="AG229" s="64" t="e">
        <f>+'Ark1'!#REF!</f>
        <v>#REF!</v>
      </c>
      <c r="AH229" s="49" t="e">
        <f>+'Ark1'!#REF!</f>
        <v>#REF!</v>
      </c>
      <c r="AI229" s="64" t="e">
        <f>+'Ark1'!#REF!</f>
        <v>#REF!</v>
      </c>
      <c r="AJ229" s="99" t="e">
        <f t="shared" si="3"/>
        <v>#REF!</v>
      </c>
      <c r="AK229"/>
      <c r="AL229"/>
      <c r="AM229"/>
      <c r="AN229"/>
      <c r="AO229"/>
      <c r="AP229"/>
      <c r="AQ229"/>
      <c r="AR229"/>
      <c r="AS229"/>
    </row>
    <row r="230" spans="28:45">
      <c r="AB230" s="39"/>
      <c r="AC230" s="47" t="e">
        <f>+'Ark1'!#REF!</f>
        <v>#REF!</v>
      </c>
      <c r="AD230" s="47" t="e">
        <f>+'Ark1'!#REF!</f>
        <v>#REF!</v>
      </c>
      <c r="AE230" s="48" t="s">
        <v>425</v>
      </c>
      <c r="AF230" s="47" t="e">
        <f>+'Ark1'!#REF!</f>
        <v>#REF!</v>
      </c>
      <c r="AG230" s="64" t="e">
        <f>+'Ark1'!#REF!</f>
        <v>#REF!</v>
      </c>
      <c r="AH230" s="49" t="e">
        <f>+'Ark1'!#REF!</f>
        <v>#REF!</v>
      </c>
      <c r="AI230" s="64" t="e">
        <f>+'Ark1'!#REF!</f>
        <v>#REF!</v>
      </c>
      <c r="AJ230" s="99" t="e">
        <f t="shared" si="3"/>
        <v>#REF!</v>
      </c>
      <c r="AK230"/>
      <c r="AL230"/>
      <c r="AM230"/>
      <c r="AN230"/>
      <c r="AO230"/>
      <c r="AP230"/>
      <c r="AQ230"/>
      <c r="AR230"/>
      <c r="AS230"/>
    </row>
    <row r="231" spans="28:45">
      <c r="AB231" s="39"/>
      <c r="AC231" s="47" t="e">
        <f>+'Ark1'!#REF!</f>
        <v>#REF!</v>
      </c>
      <c r="AD231" s="47" t="e">
        <f>+'Ark1'!#REF!</f>
        <v>#REF!</v>
      </c>
      <c r="AE231" s="48" t="s">
        <v>405</v>
      </c>
      <c r="AF231" s="47" t="e">
        <f>+'Ark1'!#REF!</f>
        <v>#REF!</v>
      </c>
      <c r="AG231" s="64" t="e">
        <f>+'Ark1'!#REF!</f>
        <v>#REF!</v>
      </c>
      <c r="AH231" s="49" t="e">
        <f>+'Ark1'!#REF!</f>
        <v>#REF!</v>
      </c>
      <c r="AI231" s="64" t="e">
        <f>+'Ark1'!#REF!</f>
        <v>#REF!</v>
      </c>
      <c r="AJ231" s="99" t="e">
        <f t="shared" si="3"/>
        <v>#REF!</v>
      </c>
      <c r="AK231"/>
      <c r="AL231"/>
      <c r="AM231"/>
      <c r="AN231"/>
      <c r="AO231"/>
      <c r="AP231"/>
      <c r="AQ231"/>
      <c r="AR231"/>
      <c r="AS231"/>
    </row>
    <row r="232" spans="28:45">
      <c r="AB232" s="39"/>
      <c r="AC232" s="47" t="e">
        <f>+'Ark1'!#REF!</f>
        <v>#REF!</v>
      </c>
      <c r="AD232" s="47" t="e">
        <f>+'Ark1'!#REF!</f>
        <v>#REF!</v>
      </c>
      <c r="AE232" s="48" t="s">
        <v>426</v>
      </c>
      <c r="AF232" s="47" t="e">
        <f>+'Ark1'!#REF!</f>
        <v>#REF!</v>
      </c>
      <c r="AG232" s="64" t="e">
        <f>+'Ark1'!#REF!</f>
        <v>#REF!</v>
      </c>
      <c r="AH232" s="49" t="e">
        <f>+'Ark1'!#REF!</f>
        <v>#REF!</v>
      </c>
      <c r="AI232" s="64" t="e">
        <f>+'Ark1'!#REF!</f>
        <v>#REF!</v>
      </c>
      <c r="AJ232" s="99" t="e">
        <f t="shared" si="3"/>
        <v>#REF!</v>
      </c>
      <c r="AK232"/>
      <c r="AL232"/>
      <c r="AM232"/>
      <c r="AN232"/>
      <c r="AO232"/>
      <c r="AP232"/>
      <c r="AQ232"/>
      <c r="AR232"/>
      <c r="AS232"/>
    </row>
    <row r="233" spans="28:45">
      <c r="AB233" s="39"/>
      <c r="AC233" s="47" t="e">
        <f>+'Ark1'!#REF!</f>
        <v>#REF!</v>
      </c>
      <c r="AD233" s="47" t="e">
        <f>+'Ark1'!#REF!</f>
        <v>#REF!</v>
      </c>
      <c r="AE233" s="48" t="s">
        <v>427</v>
      </c>
      <c r="AF233" s="47" t="e">
        <f>+'Ark1'!#REF!</f>
        <v>#REF!</v>
      </c>
      <c r="AG233" s="64" t="e">
        <f>+'Ark1'!#REF!</f>
        <v>#REF!</v>
      </c>
      <c r="AH233" s="49" t="e">
        <f>+'Ark1'!#REF!</f>
        <v>#REF!</v>
      </c>
      <c r="AI233" s="64" t="e">
        <f>+'Ark1'!#REF!</f>
        <v>#REF!</v>
      </c>
      <c r="AJ233" s="99" t="e">
        <f t="shared" si="3"/>
        <v>#REF!</v>
      </c>
      <c r="AK233"/>
      <c r="AL233"/>
      <c r="AM233"/>
      <c r="AN233"/>
      <c r="AO233"/>
      <c r="AP233"/>
      <c r="AQ233"/>
      <c r="AR233"/>
      <c r="AS233"/>
    </row>
    <row r="234" spans="28:45">
      <c r="AB234" s="39"/>
      <c r="AC234" s="47" t="e">
        <f>+'Ark1'!#REF!</f>
        <v>#REF!</v>
      </c>
      <c r="AD234" s="47" t="e">
        <f>+'Ark1'!#REF!</f>
        <v>#REF!</v>
      </c>
      <c r="AE234" s="48" t="s">
        <v>428</v>
      </c>
      <c r="AF234" s="47" t="e">
        <f>+'Ark1'!#REF!</f>
        <v>#REF!</v>
      </c>
      <c r="AG234" s="64" t="e">
        <f>+'Ark1'!#REF!</f>
        <v>#REF!</v>
      </c>
      <c r="AH234" s="49" t="e">
        <f>+'Ark1'!#REF!</f>
        <v>#REF!</v>
      </c>
      <c r="AI234" s="64" t="e">
        <f>+'Ark1'!#REF!</f>
        <v>#REF!</v>
      </c>
      <c r="AJ234" s="99" t="e">
        <f t="shared" si="3"/>
        <v>#REF!</v>
      </c>
      <c r="AK234"/>
      <c r="AL234"/>
      <c r="AM234"/>
      <c r="AN234"/>
      <c r="AO234"/>
      <c r="AP234"/>
      <c r="AQ234"/>
      <c r="AR234"/>
      <c r="AS234"/>
    </row>
    <row r="235" spans="28:45">
      <c r="AB235" s="39"/>
      <c r="AC235" s="47" t="e">
        <f>+'Ark1'!#REF!</f>
        <v>#REF!</v>
      </c>
      <c r="AD235" s="47" t="e">
        <f>+'Ark1'!#REF!</f>
        <v>#REF!</v>
      </c>
      <c r="AE235" s="48" t="s">
        <v>429</v>
      </c>
      <c r="AF235" s="47" t="e">
        <f>+'Ark1'!#REF!</f>
        <v>#REF!</v>
      </c>
      <c r="AG235" s="64" t="e">
        <f>+'Ark1'!#REF!</f>
        <v>#REF!</v>
      </c>
      <c r="AH235" s="49" t="e">
        <f>+'Ark1'!#REF!</f>
        <v>#REF!</v>
      </c>
      <c r="AI235" s="64" t="e">
        <f>+'Ark1'!#REF!</f>
        <v>#REF!</v>
      </c>
      <c r="AJ235" s="99" t="e">
        <f t="shared" si="3"/>
        <v>#REF!</v>
      </c>
      <c r="AK235"/>
      <c r="AL235"/>
      <c r="AM235"/>
      <c r="AN235"/>
      <c r="AO235"/>
      <c r="AP235"/>
      <c r="AQ235"/>
      <c r="AR235"/>
      <c r="AS235"/>
    </row>
    <row r="236" spans="28:45">
      <c r="AB236" s="39"/>
      <c r="AC236" s="47" t="e">
        <f>+'Ark1'!#REF!</f>
        <v>#REF!</v>
      </c>
      <c r="AD236" s="47" t="e">
        <f>+'Ark1'!#REF!</f>
        <v>#REF!</v>
      </c>
      <c r="AE236" s="48" t="s">
        <v>430</v>
      </c>
      <c r="AF236" s="47" t="e">
        <f>+'Ark1'!#REF!</f>
        <v>#REF!</v>
      </c>
      <c r="AG236" s="64" t="e">
        <f>+'Ark1'!#REF!</f>
        <v>#REF!</v>
      </c>
      <c r="AH236" s="49" t="e">
        <f>+'Ark1'!#REF!</f>
        <v>#REF!</v>
      </c>
      <c r="AI236" s="64" t="e">
        <f>+'Ark1'!#REF!</f>
        <v>#REF!</v>
      </c>
      <c r="AJ236" s="99" t="e">
        <f t="shared" si="3"/>
        <v>#REF!</v>
      </c>
      <c r="AK236"/>
      <c r="AL236"/>
      <c r="AM236"/>
      <c r="AN236"/>
      <c r="AO236"/>
      <c r="AP236"/>
      <c r="AQ236"/>
      <c r="AR236"/>
      <c r="AS236"/>
    </row>
    <row r="237" spans="28:45">
      <c r="AB237" s="39"/>
      <c r="AC237" s="47" t="e">
        <f>+'Ark1'!#REF!</f>
        <v>#REF!</v>
      </c>
      <c r="AD237" s="47" t="e">
        <f>+'Ark1'!#REF!</f>
        <v>#REF!</v>
      </c>
      <c r="AE237" s="48" t="s">
        <v>431</v>
      </c>
      <c r="AF237" s="47" t="e">
        <f>+'Ark1'!#REF!</f>
        <v>#REF!</v>
      </c>
      <c r="AG237" s="64" t="e">
        <f>+'Ark1'!#REF!</f>
        <v>#REF!</v>
      </c>
      <c r="AH237" s="49" t="e">
        <f>+'Ark1'!#REF!</f>
        <v>#REF!</v>
      </c>
      <c r="AI237" s="64" t="e">
        <f>+'Ark1'!#REF!</f>
        <v>#REF!</v>
      </c>
      <c r="AJ237" s="99" t="e">
        <f t="shared" si="3"/>
        <v>#REF!</v>
      </c>
      <c r="AK237"/>
      <c r="AL237"/>
      <c r="AM237"/>
      <c r="AN237"/>
      <c r="AO237"/>
      <c r="AP237"/>
      <c r="AQ237"/>
      <c r="AR237"/>
      <c r="AS237"/>
    </row>
    <row r="238" spans="28:45">
      <c r="AB238" s="39"/>
      <c r="AC238" s="47" t="e">
        <f>+'Ark1'!#REF!</f>
        <v>#REF!</v>
      </c>
      <c r="AD238" s="47" t="e">
        <f>+'Ark1'!#REF!</f>
        <v>#REF!</v>
      </c>
      <c r="AE238" s="48" t="s">
        <v>432</v>
      </c>
      <c r="AF238" s="47" t="e">
        <f>+'Ark1'!#REF!</f>
        <v>#REF!</v>
      </c>
      <c r="AG238" s="64" t="e">
        <f>+'Ark1'!#REF!</f>
        <v>#REF!</v>
      </c>
      <c r="AH238" s="49" t="e">
        <f>+'Ark1'!#REF!</f>
        <v>#REF!</v>
      </c>
      <c r="AI238" s="64" t="e">
        <f>+'Ark1'!#REF!</f>
        <v>#REF!</v>
      </c>
      <c r="AJ238" s="99" t="e">
        <f t="shared" si="3"/>
        <v>#REF!</v>
      </c>
      <c r="AK238"/>
      <c r="AL238"/>
      <c r="AM238"/>
      <c r="AN238"/>
      <c r="AO238"/>
      <c r="AP238"/>
      <c r="AQ238"/>
      <c r="AR238"/>
      <c r="AS238"/>
    </row>
    <row r="239" spans="28:45">
      <c r="AB239" s="39"/>
      <c r="AC239" s="47" t="e">
        <f>+'Ark1'!#REF!</f>
        <v>#REF!</v>
      </c>
      <c r="AD239" s="47" t="e">
        <f>+'Ark1'!#REF!</f>
        <v>#REF!</v>
      </c>
      <c r="AE239" s="48" t="s">
        <v>433</v>
      </c>
      <c r="AF239" s="47" t="e">
        <f>+'Ark1'!#REF!</f>
        <v>#REF!</v>
      </c>
      <c r="AG239" s="64" t="e">
        <f>+'Ark1'!#REF!</f>
        <v>#REF!</v>
      </c>
      <c r="AH239" s="49" t="e">
        <f>+'Ark1'!#REF!</f>
        <v>#REF!</v>
      </c>
      <c r="AI239" s="64" t="e">
        <f>+'Ark1'!#REF!</f>
        <v>#REF!</v>
      </c>
      <c r="AJ239" s="99" t="e">
        <f t="shared" si="3"/>
        <v>#REF!</v>
      </c>
      <c r="AK239"/>
      <c r="AL239"/>
      <c r="AM239"/>
      <c r="AN239"/>
      <c r="AO239"/>
      <c r="AP239"/>
      <c r="AQ239"/>
      <c r="AR239"/>
      <c r="AS239"/>
    </row>
    <row r="240" spans="28:45">
      <c r="AB240" s="39"/>
      <c r="AC240" s="47" t="e">
        <f>+'Ark1'!#REF!</f>
        <v>#REF!</v>
      </c>
      <c r="AD240" s="47" t="e">
        <f>+'Ark1'!#REF!</f>
        <v>#REF!</v>
      </c>
      <c r="AE240" s="48" t="s">
        <v>434</v>
      </c>
      <c r="AF240" s="47" t="e">
        <f>+'Ark1'!#REF!</f>
        <v>#REF!</v>
      </c>
      <c r="AG240" s="64" t="e">
        <f>+'Ark1'!#REF!</f>
        <v>#REF!</v>
      </c>
      <c r="AH240" s="49" t="e">
        <f>+'Ark1'!#REF!</f>
        <v>#REF!</v>
      </c>
      <c r="AI240" s="64" t="e">
        <f>+'Ark1'!#REF!</f>
        <v>#REF!</v>
      </c>
      <c r="AJ240" s="99" t="e">
        <f t="shared" si="3"/>
        <v>#REF!</v>
      </c>
      <c r="AK240"/>
      <c r="AL240"/>
      <c r="AM240"/>
      <c r="AN240"/>
      <c r="AO240"/>
      <c r="AP240"/>
      <c r="AQ240"/>
      <c r="AR240"/>
      <c r="AS240"/>
    </row>
    <row r="241" spans="28:45">
      <c r="AB241" s="39"/>
      <c r="AC241" s="47" t="e">
        <f>+'Ark1'!#REF!</f>
        <v>#REF!</v>
      </c>
      <c r="AD241" s="47" t="e">
        <f>+'Ark1'!#REF!</f>
        <v>#REF!</v>
      </c>
      <c r="AE241" s="48" t="s">
        <v>435</v>
      </c>
      <c r="AF241" s="47" t="e">
        <f>+'Ark1'!#REF!</f>
        <v>#REF!</v>
      </c>
      <c r="AG241" s="64" t="e">
        <f>+'Ark1'!#REF!</f>
        <v>#REF!</v>
      </c>
      <c r="AH241" s="49" t="e">
        <f>+'Ark1'!#REF!</f>
        <v>#REF!</v>
      </c>
      <c r="AI241" s="64" t="e">
        <f>+'Ark1'!#REF!</f>
        <v>#REF!</v>
      </c>
      <c r="AJ241" s="99" t="e">
        <f t="shared" si="3"/>
        <v>#REF!</v>
      </c>
      <c r="AK241"/>
      <c r="AL241"/>
      <c r="AM241"/>
      <c r="AN241"/>
      <c r="AO241"/>
      <c r="AP241"/>
      <c r="AQ241"/>
      <c r="AR241"/>
      <c r="AS241"/>
    </row>
    <row r="242" spans="28:45">
      <c r="AB242" s="39"/>
      <c r="AC242" s="47" t="e">
        <f>+'Ark1'!#REF!</f>
        <v>#REF!</v>
      </c>
      <c r="AD242" s="47" t="e">
        <f>+'Ark1'!#REF!</f>
        <v>#REF!</v>
      </c>
      <c r="AE242" s="48" t="s">
        <v>436</v>
      </c>
      <c r="AF242" s="47" t="e">
        <f>+'Ark1'!#REF!</f>
        <v>#REF!</v>
      </c>
      <c r="AG242" s="64" t="e">
        <f>+'Ark1'!#REF!</f>
        <v>#REF!</v>
      </c>
      <c r="AH242" s="49" t="e">
        <f>+'Ark1'!#REF!</f>
        <v>#REF!</v>
      </c>
      <c r="AI242" s="64" t="e">
        <f>+'Ark1'!#REF!</f>
        <v>#REF!</v>
      </c>
      <c r="AJ242" s="99" t="e">
        <f t="shared" si="3"/>
        <v>#REF!</v>
      </c>
      <c r="AK242"/>
      <c r="AL242"/>
      <c r="AM242"/>
      <c r="AN242"/>
      <c r="AO242"/>
      <c r="AP242"/>
      <c r="AQ242"/>
      <c r="AR242"/>
      <c r="AS242"/>
    </row>
    <row r="243" spans="28:45">
      <c r="AB243" s="39"/>
      <c r="AC243" s="47" t="e">
        <f>+'Ark1'!#REF!</f>
        <v>#REF!</v>
      </c>
      <c r="AD243" s="47" t="e">
        <f>+'Ark1'!#REF!</f>
        <v>#REF!</v>
      </c>
      <c r="AE243" s="48" t="s">
        <v>437</v>
      </c>
      <c r="AF243" s="47" t="e">
        <f>+'Ark1'!#REF!</f>
        <v>#REF!</v>
      </c>
      <c r="AG243" s="64" t="e">
        <f>+'Ark1'!#REF!</f>
        <v>#REF!</v>
      </c>
      <c r="AH243" s="49" t="e">
        <f>+'Ark1'!#REF!</f>
        <v>#REF!</v>
      </c>
      <c r="AI243" s="64" t="e">
        <f>+'Ark1'!#REF!</f>
        <v>#REF!</v>
      </c>
      <c r="AJ243" s="99" t="e">
        <f t="shared" si="3"/>
        <v>#REF!</v>
      </c>
      <c r="AK243"/>
      <c r="AL243"/>
      <c r="AM243"/>
      <c r="AN243"/>
      <c r="AO243"/>
      <c r="AP243"/>
      <c r="AQ243"/>
      <c r="AR243"/>
      <c r="AS243"/>
    </row>
    <row r="244" spans="28:45">
      <c r="AB244" s="39"/>
      <c r="AC244" s="47" t="e">
        <f>+'Ark1'!#REF!</f>
        <v>#REF!</v>
      </c>
      <c r="AD244" s="47" t="e">
        <f>+'Ark1'!#REF!</f>
        <v>#REF!</v>
      </c>
      <c r="AE244" s="48" t="s">
        <v>438</v>
      </c>
      <c r="AF244" s="47" t="e">
        <f>+'Ark1'!#REF!</f>
        <v>#REF!</v>
      </c>
      <c r="AG244" s="64" t="e">
        <f>+'Ark1'!#REF!</f>
        <v>#REF!</v>
      </c>
      <c r="AH244" s="49" t="e">
        <f>+'Ark1'!#REF!</f>
        <v>#REF!</v>
      </c>
      <c r="AI244" s="64" t="e">
        <f>+'Ark1'!#REF!</f>
        <v>#REF!</v>
      </c>
      <c r="AJ244" s="99" t="e">
        <f t="shared" si="3"/>
        <v>#REF!</v>
      </c>
      <c r="AK244"/>
      <c r="AL244"/>
      <c r="AM244"/>
      <c r="AN244"/>
      <c r="AO244"/>
      <c r="AP244"/>
      <c r="AQ244"/>
      <c r="AR244"/>
      <c r="AS244"/>
    </row>
    <row r="245" spans="28:45">
      <c r="AB245" s="39"/>
      <c r="AC245" s="47" t="e">
        <f>+'Ark1'!#REF!</f>
        <v>#REF!</v>
      </c>
      <c r="AD245" s="47" t="e">
        <f>+'Ark1'!#REF!</f>
        <v>#REF!</v>
      </c>
      <c r="AE245" s="48" t="s">
        <v>439</v>
      </c>
      <c r="AF245" s="47" t="e">
        <f>+'Ark1'!#REF!</f>
        <v>#REF!</v>
      </c>
      <c r="AG245" s="64" t="e">
        <f>+'Ark1'!#REF!</f>
        <v>#REF!</v>
      </c>
      <c r="AH245" s="49" t="e">
        <f>+'Ark1'!#REF!</f>
        <v>#REF!</v>
      </c>
      <c r="AI245" s="64" t="e">
        <f>+'Ark1'!#REF!</f>
        <v>#REF!</v>
      </c>
      <c r="AJ245" s="99" t="e">
        <f t="shared" si="3"/>
        <v>#REF!</v>
      </c>
      <c r="AK245"/>
      <c r="AL245"/>
      <c r="AM245"/>
      <c r="AN245"/>
      <c r="AO245"/>
      <c r="AP245"/>
      <c r="AQ245"/>
      <c r="AR245"/>
      <c r="AS245"/>
    </row>
    <row r="246" spans="28:45">
      <c r="AB246" s="39"/>
      <c r="AC246" t="e">
        <f>+'Ark1'!#REF!</f>
        <v>#REF!</v>
      </c>
      <c r="AD246" t="e">
        <f>+'Ark1'!#REF!</f>
        <v>#REF!</v>
      </c>
      <c r="AE246" s="3" t="s">
        <v>423</v>
      </c>
      <c r="AF246" t="e">
        <f>+'Ark1'!#REF!</f>
        <v>#REF!</v>
      </c>
      <c r="AG246" s="9" t="e">
        <f>+'Ark1'!#REF!</f>
        <v>#REF!</v>
      </c>
      <c r="AH246" s="1" t="e">
        <f>+'Ark1'!#REF!</f>
        <v>#REF!</v>
      </c>
      <c r="AI246" s="9" t="e">
        <f>+'Ark1'!#REF!</f>
        <v>#REF!</v>
      </c>
      <c r="AJ246" s="94" t="e">
        <f t="shared" si="3"/>
        <v>#REF!</v>
      </c>
      <c r="AK246"/>
      <c r="AL246"/>
      <c r="AM246"/>
      <c r="AN246"/>
      <c r="AO246"/>
      <c r="AP246"/>
      <c r="AQ246"/>
      <c r="AR246"/>
      <c r="AS246"/>
    </row>
    <row r="247" spans="28:45">
      <c r="AB247" s="39"/>
      <c r="AC247" t="e">
        <f>+'Ark1'!#REF!</f>
        <v>#REF!</v>
      </c>
      <c r="AD247" t="e">
        <f>+'Ark1'!#REF!</f>
        <v>#REF!</v>
      </c>
      <c r="AE247" s="3" t="s">
        <v>424</v>
      </c>
      <c r="AF247" t="e">
        <f>+'Ark1'!#REF!</f>
        <v>#REF!</v>
      </c>
      <c r="AG247" s="9" t="e">
        <f>+'Ark1'!#REF!</f>
        <v>#REF!</v>
      </c>
      <c r="AH247" s="1" t="e">
        <f>+'Ark1'!#REF!</f>
        <v>#REF!</v>
      </c>
      <c r="AI247" s="9" t="e">
        <f>+'Ark1'!#REF!</f>
        <v>#REF!</v>
      </c>
      <c r="AJ247" s="94" t="e">
        <f t="shared" si="3"/>
        <v>#REF!</v>
      </c>
      <c r="AK247"/>
      <c r="AL247"/>
      <c r="AM247"/>
      <c r="AN247"/>
      <c r="AO247"/>
      <c r="AP247"/>
      <c r="AQ247"/>
      <c r="AR247"/>
      <c r="AS247"/>
    </row>
    <row r="248" spans="28:45">
      <c r="AB248" s="39"/>
      <c r="AC248" t="e">
        <f>+'Ark1'!#REF!</f>
        <v>#REF!</v>
      </c>
      <c r="AD248" t="e">
        <f>+'Ark1'!#REF!</f>
        <v>#REF!</v>
      </c>
      <c r="AE248" s="3" t="s">
        <v>425</v>
      </c>
      <c r="AF248" t="e">
        <f>+'Ark1'!#REF!</f>
        <v>#REF!</v>
      </c>
      <c r="AG248" s="9" t="e">
        <f>+'Ark1'!#REF!</f>
        <v>#REF!</v>
      </c>
      <c r="AH248" s="1" t="e">
        <f>+'Ark1'!#REF!</f>
        <v>#REF!</v>
      </c>
      <c r="AI248" s="9" t="e">
        <f>+'Ark1'!#REF!</f>
        <v>#REF!</v>
      </c>
      <c r="AJ248" s="94" t="e">
        <f t="shared" si="3"/>
        <v>#REF!</v>
      </c>
      <c r="AK248"/>
      <c r="AL248"/>
      <c r="AM248"/>
      <c r="AN248"/>
      <c r="AO248"/>
      <c r="AP248"/>
      <c r="AQ248"/>
      <c r="AR248"/>
      <c r="AS248"/>
    </row>
    <row r="249" spans="28:45">
      <c r="AB249" s="39"/>
      <c r="AC249" t="e">
        <f>+'Ark1'!#REF!</f>
        <v>#REF!</v>
      </c>
      <c r="AD249" t="e">
        <f>+'Ark1'!#REF!</f>
        <v>#REF!</v>
      </c>
      <c r="AE249" s="3" t="s">
        <v>405</v>
      </c>
      <c r="AF249" t="e">
        <f>+'Ark1'!#REF!</f>
        <v>#REF!</v>
      </c>
      <c r="AG249" s="9" t="e">
        <f>+'Ark1'!#REF!</f>
        <v>#REF!</v>
      </c>
      <c r="AH249" s="1" t="e">
        <f>+'Ark1'!#REF!</f>
        <v>#REF!</v>
      </c>
      <c r="AI249" s="9" t="e">
        <f>+'Ark1'!#REF!</f>
        <v>#REF!</v>
      </c>
      <c r="AJ249" s="94" t="e">
        <f t="shared" si="3"/>
        <v>#REF!</v>
      </c>
      <c r="AK249"/>
      <c r="AL249"/>
      <c r="AM249"/>
      <c r="AN249"/>
      <c r="AO249"/>
      <c r="AP249"/>
      <c r="AQ249"/>
      <c r="AR249"/>
      <c r="AS249"/>
    </row>
    <row r="250" spans="28:45">
      <c r="AB250" s="39"/>
      <c r="AC250" t="e">
        <f>+'Ark1'!#REF!</f>
        <v>#REF!</v>
      </c>
      <c r="AD250" t="e">
        <f>+'Ark1'!#REF!</f>
        <v>#REF!</v>
      </c>
      <c r="AE250" s="3" t="s">
        <v>426</v>
      </c>
      <c r="AF250" t="e">
        <f>+'Ark1'!#REF!</f>
        <v>#REF!</v>
      </c>
      <c r="AG250" s="9" t="e">
        <f>+'Ark1'!#REF!</f>
        <v>#REF!</v>
      </c>
      <c r="AH250" s="1" t="e">
        <f>+'Ark1'!#REF!</f>
        <v>#REF!</v>
      </c>
      <c r="AI250" s="9" t="e">
        <f>+'Ark1'!#REF!</f>
        <v>#REF!</v>
      </c>
      <c r="AJ250" s="94" t="e">
        <f t="shared" si="3"/>
        <v>#REF!</v>
      </c>
      <c r="AK250"/>
      <c r="AL250"/>
      <c r="AM250"/>
      <c r="AN250"/>
      <c r="AO250"/>
      <c r="AP250"/>
      <c r="AQ250"/>
      <c r="AR250"/>
      <c r="AS250"/>
    </row>
    <row r="251" spans="28:45">
      <c r="AB251" s="39"/>
      <c r="AC251" t="e">
        <f>+'Ark1'!#REF!</f>
        <v>#REF!</v>
      </c>
      <c r="AD251" t="e">
        <f>+'Ark1'!#REF!</f>
        <v>#REF!</v>
      </c>
      <c r="AE251" s="3" t="s">
        <v>427</v>
      </c>
      <c r="AF251" t="e">
        <f>+'Ark1'!#REF!</f>
        <v>#REF!</v>
      </c>
      <c r="AG251" s="9" t="e">
        <f>+'Ark1'!#REF!</f>
        <v>#REF!</v>
      </c>
      <c r="AH251" s="1" t="e">
        <f>+'Ark1'!#REF!</f>
        <v>#REF!</v>
      </c>
      <c r="AI251" s="9" t="e">
        <f>+'Ark1'!#REF!</f>
        <v>#REF!</v>
      </c>
      <c r="AJ251" s="94" t="e">
        <f t="shared" si="3"/>
        <v>#REF!</v>
      </c>
      <c r="AK251"/>
      <c r="AL251"/>
      <c r="AM251"/>
      <c r="AN251"/>
      <c r="AO251"/>
      <c r="AP251"/>
      <c r="AQ251"/>
      <c r="AR251"/>
      <c r="AS251"/>
    </row>
    <row r="252" spans="28:45">
      <c r="AB252" s="39"/>
      <c r="AC252" t="e">
        <f>+'Ark1'!#REF!</f>
        <v>#REF!</v>
      </c>
      <c r="AD252" t="e">
        <f>+'Ark1'!#REF!</f>
        <v>#REF!</v>
      </c>
      <c r="AE252" s="3" t="s">
        <v>428</v>
      </c>
      <c r="AF252" t="e">
        <f>+'Ark1'!#REF!</f>
        <v>#REF!</v>
      </c>
      <c r="AG252" s="9" t="e">
        <f>+'Ark1'!#REF!</f>
        <v>#REF!</v>
      </c>
      <c r="AH252" s="1" t="e">
        <f>+'Ark1'!#REF!</f>
        <v>#REF!</v>
      </c>
      <c r="AI252" s="9" t="e">
        <f>+'Ark1'!#REF!</f>
        <v>#REF!</v>
      </c>
      <c r="AJ252" s="94" t="e">
        <f t="shared" si="3"/>
        <v>#REF!</v>
      </c>
      <c r="AK252"/>
      <c r="AL252"/>
      <c r="AM252"/>
      <c r="AN252"/>
      <c r="AO252"/>
      <c r="AP252"/>
      <c r="AQ252"/>
      <c r="AR252"/>
      <c r="AS252"/>
    </row>
    <row r="253" spans="28:45">
      <c r="AB253" s="39"/>
      <c r="AC253" t="e">
        <f>+'Ark1'!#REF!</f>
        <v>#REF!</v>
      </c>
      <c r="AD253" t="e">
        <f>+'Ark1'!#REF!</f>
        <v>#REF!</v>
      </c>
      <c r="AE253" s="3" t="s">
        <v>429</v>
      </c>
      <c r="AF253" t="e">
        <f>+'Ark1'!#REF!</f>
        <v>#REF!</v>
      </c>
      <c r="AG253" s="9" t="e">
        <f>+'Ark1'!#REF!</f>
        <v>#REF!</v>
      </c>
      <c r="AH253" s="1" t="e">
        <f>+'Ark1'!#REF!</f>
        <v>#REF!</v>
      </c>
      <c r="AI253" s="9" t="e">
        <f>+'Ark1'!#REF!</f>
        <v>#REF!</v>
      </c>
      <c r="AJ253" s="94" t="e">
        <f t="shared" si="3"/>
        <v>#REF!</v>
      </c>
      <c r="AK253"/>
      <c r="AL253"/>
      <c r="AM253"/>
      <c r="AN253"/>
      <c r="AO253"/>
      <c r="AP253"/>
      <c r="AQ253"/>
      <c r="AR253"/>
      <c r="AS253"/>
    </row>
    <row r="254" spans="28:45">
      <c r="AB254" s="39"/>
      <c r="AC254" t="e">
        <f>+'Ark1'!#REF!</f>
        <v>#REF!</v>
      </c>
      <c r="AD254" t="e">
        <f>+'Ark1'!#REF!</f>
        <v>#REF!</v>
      </c>
      <c r="AE254" s="3" t="s">
        <v>430</v>
      </c>
      <c r="AF254" t="e">
        <f>+'Ark1'!#REF!</f>
        <v>#REF!</v>
      </c>
      <c r="AG254" s="9" t="e">
        <f>+'Ark1'!#REF!</f>
        <v>#REF!</v>
      </c>
      <c r="AH254" s="1" t="e">
        <f>+'Ark1'!#REF!</f>
        <v>#REF!</v>
      </c>
      <c r="AI254" s="9" t="e">
        <f>+'Ark1'!#REF!</f>
        <v>#REF!</v>
      </c>
      <c r="AJ254" s="94" t="e">
        <f t="shared" si="3"/>
        <v>#REF!</v>
      </c>
      <c r="AK254"/>
      <c r="AL254"/>
      <c r="AM254"/>
      <c r="AN254"/>
      <c r="AO254"/>
      <c r="AP254"/>
      <c r="AQ254"/>
      <c r="AR254"/>
      <c r="AS254"/>
    </row>
    <row r="255" spans="28:45">
      <c r="AB255" s="39"/>
      <c r="AC255" t="e">
        <f>+'Ark1'!#REF!</f>
        <v>#REF!</v>
      </c>
      <c r="AD255" t="e">
        <f>+'Ark1'!#REF!</f>
        <v>#REF!</v>
      </c>
      <c r="AE255" s="3" t="s">
        <v>431</v>
      </c>
      <c r="AF255" t="e">
        <f>+'Ark1'!#REF!</f>
        <v>#REF!</v>
      </c>
      <c r="AG255" s="9" t="e">
        <f>+'Ark1'!#REF!</f>
        <v>#REF!</v>
      </c>
      <c r="AH255" s="1" t="e">
        <f>+'Ark1'!#REF!</f>
        <v>#REF!</v>
      </c>
      <c r="AI255" s="9" t="e">
        <f>+'Ark1'!#REF!</f>
        <v>#REF!</v>
      </c>
      <c r="AJ255" s="94" t="e">
        <f t="shared" si="3"/>
        <v>#REF!</v>
      </c>
      <c r="AK255"/>
      <c r="AL255"/>
      <c r="AM255"/>
      <c r="AN255"/>
      <c r="AO255"/>
      <c r="AP255"/>
      <c r="AQ255"/>
      <c r="AR255"/>
      <c r="AS255"/>
    </row>
    <row r="256" spans="28:45">
      <c r="AB256" s="39"/>
      <c r="AC256" t="e">
        <f>+'Ark1'!#REF!</f>
        <v>#REF!</v>
      </c>
      <c r="AD256" t="e">
        <f>+'Ark1'!#REF!</f>
        <v>#REF!</v>
      </c>
      <c r="AE256" s="3" t="s">
        <v>432</v>
      </c>
      <c r="AF256" t="e">
        <f>+'Ark1'!#REF!</f>
        <v>#REF!</v>
      </c>
      <c r="AG256" s="9" t="e">
        <f>+'Ark1'!#REF!</f>
        <v>#REF!</v>
      </c>
      <c r="AH256" s="1" t="e">
        <f>+'Ark1'!#REF!</f>
        <v>#REF!</v>
      </c>
      <c r="AI256" s="9" t="e">
        <f>+'Ark1'!#REF!</f>
        <v>#REF!</v>
      </c>
      <c r="AJ256" s="94" t="e">
        <f t="shared" si="3"/>
        <v>#REF!</v>
      </c>
      <c r="AK256"/>
      <c r="AL256"/>
      <c r="AM256"/>
      <c r="AN256"/>
      <c r="AO256"/>
      <c r="AP256"/>
      <c r="AQ256"/>
      <c r="AR256"/>
      <c r="AS256"/>
    </row>
    <row r="257" spans="28:45">
      <c r="AB257" s="39"/>
      <c r="AC257" t="e">
        <f>+'Ark1'!#REF!</f>
        <v>#REF!</v>
      </c>
      <c r="AD257" t="e">
        <f>+'Ark1'!#REF!</f>
        <v>#REF!</v>
      </c>
      <c r="AE257" s="3" t="s">
        <v>433</v>
      </c>
      <c r="AF257" t="e">
        <f>+'Ark1'!#REF!</f>
        <v>#REF!</v>
      </c>
      <c r="AG257" s="9" t="e">
        <f>+'Ark1'!#REF!</f>
        <v>#REF!</v>
      </c>
      <c r="AH257" s="1" t="e">
        <f>+'Ark1'!#REF!</f>
        <v>#REF!</v>
      </c>
      <c r="AI257" s="9" t="e">
        <f>+'Ark1'!#REF!</f>
        <v>#REF!</v>
      </c>
      <c r="AJ257" s="94" t="e">
        <f t="shared" si="3"/>
        <v>#REF!</v>
      </c>
      <c r="AK257"/>
      <c r="AL257"/>
      <c r="AM257"/>
      <c r="AN257"/>
      <c r="AO257"/>
      <c r="AP257"/>
      <c r="AQ257"/>
      <c r="AR257"/>
      <c r="AS257"/>
    </row>
    <row r="258" spans="28:45">
      <c r="AB258" s="39"/>
      <c r="AC258" t="e">
        <f>+'Ark1'!#REF!</f>
        <v>#REF!</v>
      </c>
      <c r="AD258" t="e">
        <f>+'Ark1'!#REF!</f>
        <v>#REF!</v>
      </c>
      <c r="AE258" s="3" t="s">
        <v>434</v>
      </c>
      <c r="AF258" t="e">
        <f>+'Ark1'!#REF!</f>
        <v>#REF!</v>
      </c>
      <c r="AG258" s="9" t="e">
        <f>+'Ark1'!#REF!</f>
        <v>#REF!</v>
      </c>
      <c r="AH258" s="1" t="e">
        <f>+'Ark1'!#REF!</f>
        <v>#REF!</v>
      </c>
      <c r="AI258" s="9" t="e">
        <f>+'Ark1'!#REF!</f>
        <v>#REF!</v>
      </c>
      <c r="AJ258" s="94" t="e">
        <f t="shared" si="3"/>
        <v>#REF!</v>
      </c>
      <c r="AK258"/>
      <c r="AL258"/>
      <c r="AM258"/>
      <c r="AN258"/>
      <c r="AO258"/>
      <c r="AP258"/>
      <c r="AQ258"/>
      <c r="AR258"/>
      <c r="AS258"/>
    </row>
    <row r="259" spans="28:45">
      <c r="AB259" s="39"/>
      <c r="AC259" t="e">
        <f>+'Ark1'!#REF!</f>
        <v>#REF!</v>
      </c>
      <c r="AD259" t="e">
        <f>+'Ark1'!#REF!</f>
        <v>#REF!</v>
      </c>
      <c r="AE259" s="3" t="s">
        <v>435</v>
      </c>
      <c r="AF259" t="e">
        <f>+'Ark1'!#REF!</f>
        <v>#REF!</v>
      </c>
      <c r="AG259" s="9" t="e">
        <f>+'Ark1'!#REF!</f>
        <v>#REF!</v>
      </c>
      <c r="AH259" s="1" t="e">
        <f>+'Ark1'!#REF!</f>
        <v>#REF!</v>
      </c>
      <c r="AI259" s="9" t="e">
        <f>+'Ark1'!#REF!</f>
        <v>#REF!</v>
      </c>
      <c r="AJ259" s="94" t="e">
        <f t="shared" si="3"/>
        <v>#REF!</v>
      </c>
      <c r="AK259"/>
      <c r="AL259"/>
      <c r="AM259"/>
      <c r="AN259"/>
      <c r="AO259"/>
      <c r="AP259"/>
      <c r="AQ259"/>
      <c r="AR259"/>
      <c r="AS259"/>
    </row>
    <row r="260" spans="28:45">
      <c r="AB260" s="39"/>
      <c r="AC260" t="e">
        <f>+'Ark1'!#REF!</f>
        <v>#REF!</v>
      </c>
      <c r="AD260" t="e">
        <f>+'Ark1'!#REF!</f>
        <v>#REF!</v>
      </c>
      <c r="AE260" s="3" t="s">
        <v>436</v>
      </c>
      <c r="AF260" t="e">
        <f>+'Ark1'!#REF!</f>
        <v>#REF!</v>
      </c>
      <c r="AG260" s="9" t="e">
        <f>+'Ark1'!#REF!</f>
        <v>#REF!</v>
      </c>
      <c r="AH260" s="1" t="e">
        <f>+'Ark1'!#REF!</f>
        <v>#REF!</v>
      </c>
      <c r="AI260" s="9" t="e">
        <f>+'Ark1'!#REF!</f>
        <v>#REF!</v>
      </c>
      <c r="AJ260" s="94" t="e">
        <f t="shared" si="3"/>
        <v>#REF!</v>
      </c>
      <c r="AK260"/>
      <c r="AL260"/>
      <c r="AM260"/>
      <c r="AN260"/>
      <c r="AO260"/>
      <c r="AP260"/>
      <c r="AQ260"/>
      <c r="AR260"/>
      <c r="AS260"/>
    </row>
    <row r="261" spans="28:45">
      <c r="AB261" s="39"/>
      <c r="AC261" t="e">
        <f>+'Ark1'!#REF!</f>
        <v>#REF!</v>
      </c>
      <c r="AD261" t="e">
        <f>+'Ark1'!#REF!</f>
        <v>#REF!</v>
      </c>
      <c r="AE261" s="3" t="s">
        <v>437</v>
      </c>
      <c r="AF261" t="e">
        <f>+'Ark1'!#REF!</f>
        <v>#REF!</v>
      </c>
      <c r="AG261" s="9" t="e">
        <f>+'Ark1'!#REF!</f>
        <v>#REF!</v>
      </c>
      <c r="AH261" s="1" t="e">
        <f>+'Ark1'!#REF!</f>
        <v>#REF!</v>
      </c>
      <c r="AI261" s="9" t="e">
        <f>+'Ark1'!#REF!</f>
        <v>#REF!</v>
      </c>
      <c r="AJ261" s="94" t="e">
        <f t="shared" si="3"/>
        <v>#REF!</v>
      </c>
      <c r="AK261"/>
      <c r="AL261"/>
      <c r="AM261"/>
      <c r="AN261"/>
      <c r="AO261"/>
      <c r="AP261"/>
      <c r="AQ261"/>
      <c r="AR261"/>
      <c r="AS261"/>
    </row>
    <row r="262" spans="28:45">
      <c r="AB262" s="39"/>
      <c r="AC262" t="e">
        <f>+'Ark1'!#REF!</f>
        <v>#REF!</v>
      </c>
      <c r="AD262" t="e">
        <f>+'Ark1'!#REF!</f>
        <v>#REF!</v>
      </c>
      <c r="AE262" s="3" t="s">
        <v>438</v>
      </c>
      <c r="AF262" t="e">
        <f>+'Ark1'!#REF!</f>
        <v>#REF!</v>
      </c>
      <c r="AG262" s="9" t="e">
        <f>+'Ark1'!#REF!</f>
        <v>#REF!</v>
      </c>
      <c r="AH262" s="1" t="e">
        <f>+'Ark1'!#REF!</f>
        <v>#REF!</v>
      </c>
      <c r="AI262" s="9" t="e">
        <f>+'Ark1'!#REF!</f>
        <v>#REF!</v>
      </c>
      <c r="AJ262" s="94" t="e">
        <f t="shared" si="3"/>
        <v>#REF!</v>
      </c>
      <c r="AK262"/>
      <c r="AL262"/>
      <c r="AM262"/>
      <c r="AN262"/>
      <c r="AO262"/>
      <c r="AP262"/>
      <c r="AQ262"/>
      <c r="AR262"/>
      <c r="AS262"/>
    </row>
    <row r="263" spans="28:45">
      <c r="AB263" s="39"/>
      <c r="AC263" t="e">
        <f>+'Ark1'!#REF!</f>
        <v>#REF!</v>
      </c>
      <c r="AD263" t="e">
        <f>+'Ark1'!#REF!</f>
        <v>#REF!</v>
      </c>
      <c r="AE263" s="3" t="s">
        <v>439</v>
      </c>
      <c r="AF263" t="e">
        <f>+'Ark1'!#REF!</f>
        <v>#REF!</v>
      </c>
      <c r="AG263" s="9" t="e">
        <f>+'Ark1'!#REF!</f>
        <v>#REF!</v>
      </c>
      <c r="AH263" s="1" t="e">
        <f>+'Ark1'!#REF!</f>
        <v>#REF!</v>
      </c>
      <c r="AI263" s="9" t="e">
        <f>+'Ark1'!#REF!</f>
        <v>#REF!</v>
      </c>
      <c r="AJ263" s="94" t="e">
        <f t="shared" si="3"/>
        <v>#REF!</v>
      </c>
      <c r="AK263"/>
      <c r="AL263"/>
      <c r="AM263"/>
      <c r="AN263"/>
      <c r="AO263"/>
      <c r="AP263"/>
      <c r="AQ263"/>
      <c r="AR263"/>
      <c r="AS263"/>
    </row>
    <row r="264" spans="28:45">
      <c r="AB264" s="39"/>
      <c r="AC264" s="47" t="e">
        <f>+'Ark1'!#REF!</f>
        <v>#REF!</v>
      </c>
      <c r="AD264" s="47" t="e">
        <f>+'Ark1'!#REF!</f>
        <v>#REF!</v>
      </c>
      <c r="AE264" s="48" t="s">
        <v>423</v>
      </c>
      <c r="AF264" s="47" t="e">
        <f>+'Ark1'!#REF!</f>
        <v>#REF!</v>
      </c>
      <c r="AG264" s="64" t="e">
        <f>+'Ark1'!#REF!</f>
        <v>#REF!</v>
      </c>
      <c r="AH264" s="49" t="e">
        <f>+'Ark1'!#REF!</f>
        <v>#REF!</v>
      </c>
      <c r="AI264" s="64" t="e">
        <f>+'Ark1'!#REF!</f>
        <v>#REF!</v>
      </c>
      <c r="AJ264" s="99" t="e">
        <f t="shared" si="3"/>
        <v>#REF!</v>
      </c>
      <c r="AK264"/>
      <c r="AL264"/>
      <c r="AM264"/>
      <c r="AN264"/>
      <c r="AO264"/>
      <c r="AP264"/>
      <c r="AQ264"/>
      <c r="AR264"/>
      <c r="AS264"/>
    </row>
    <row r="265" spans="28:45">
      <c r="AB265" s="39"/>
      <c r="AC265" s="47" t="e">
        <f>+'Ark1'!#REF!</f>
        <v>#REF!</v>
      </c>
      <c r="AD265" s="47" t="e">
        <f>+'Ark1'!#REF!</f>
        <v>#REF!</v>
      </c>
      <c r="AE265" s="48" t="s">
        <v>424</v>
      </c>
      <c r="AF265" s="47" t="e">
        <f>+'Ark1'!#REF!</f>
        <v>#REF!</v>
      </c>
      <c r="AG265" s="64" t="e">
        <f>+'Ark1'!#REF!</f>
        <v>#REF!</v>
      </c>
      <c r="AH265" s="49" t="e">
        <f>+'Ark1'!#REF!</f>
        <v>#REF!</v>
      </c>
      <c r="AI265" s="64" t="e">
        <f>+'Ark1'!#REF!</f>
        <v>#REF!</v>
      </c>
      <c r="AJ265" s="99" t="e">
        <f t="shared" si="3"/>
        <v>#REF!</v>
      </c>
      <c r="AK265"/>
      <c r="AL265"/>
      <c r="AM265"/>
      <c r="AN265"/>
      <c r="AO265"/>
      <c r="AP265"/>
      <c r="AQ265"/>
      <c r="AR265"/>
      <c r="AS265"/>
    </row>
    <row r="266" spans="28:45">
      <c r="AB266" s="39"/>
      <c r="AC266" s="47" t="e">
        <f>+'Ark1'!#REF!</f>
        <v>#REF!</v>
      </c>
      <c r="AD266" s="47" t="e">
        <f>+'Ark1'!#REF!</f>
        <v>#REF!</v>
      </c>
      <c r="AE266" s="48" t="s">
        <v>425</v>
      </c>
      <c r="AF266" s="47" t="e">
        <f>+'Ark1'!#REF!</f>
        <v>#REF!</v>
      </c>
      <c r="AG266" s="64" t="e">
        <f>+'Ark1'!#REF!</f>
        <v>#REF!</v>
      </c>
      <c r="AH266" s="49" t="e">
        <f>+'Ark1'!#REF!</f>
        <v>#REF!</v>
      </c>
      <c r="AI266" s="64" t="e">
        <f>+'Ark1'!#REF!</f>
        <v>#REF!</v>
      </c>
      <c r="AJ266" s="99" t="e">
        <f t="shared" si="3"/>
        <v>#REF!</v>
      </c>
      <c r="AK266"/>
      <c r="AL266"/>
      <c r="AM266"/>
      <c r="AN266"/>
      <c r="AO266"/>
      <c r="AP266"/>
      <c r="AQ266"/>
      <c r="AR266"/>
      <c r="AS266"/>
    </row>
    <row r="267" spans="28:45">
      <c r="AB267" s="39"/>
      <c r="AC267" s="47" t="e">
        <f>+'Ark1'!#REF!</f>
        <v>#REF!</v>
      </c>
      <c r="AD267" s="47" t="e">
        <f>+'Ark1'!#REF!</f>
        <v>#REF!</v>
      </c>
      <c r="AE267" s="48" t="s">
        <v>405</v>
      </c>
      <c r="AF267" s="47" t="e">
        <f>+'Ark1'!#REF!</f>
        <v>#REF!</v>
      </c>
      <c r="AG267" s="64" t="e">
        <f>+'Ark1'!#REF!</f>
        <v>#REF!</v>
      </c>
      <c r="AH267" s="49" t="e">
        <f>+'Ark1'!#REF!</f>
        <v>#REF!</v>
      </c>
      <c r="AI267" s="64" t="e">
        <f>+'Ark1'!#REF!</f>
        <v>#REF!</v>
      </c>
      <c r="AJ267" s="99" t="e">
        <f t="shared" si="3"/>
        <v>#REF!</v>
      </c>
      <c r="AK267"/>
      <c r="AL267"/>
      <c r="AM267"/>
      <c r="AN267"/>
      <c r="AO267"/>
      <c r="AP267"/>
      <c r="AQ267"/>
      <c r="AR267"/>
      <c r="AS267"/>
    </row>
    <row r="268" spans="28:45">
      <c r="AB268" s="39"/>
      <c r="AC268" s="47" t="e">
        <f>+'Ark1'!#REF!</f>
        <v>#REF!</v>
      </c>
      <c r="AD268" s="47" t="e">
        <f>+'Ark1'!#REF!</f>
        <v>#REF!</v>
      </c>
      <c r="AE268" s="48" t="s">
        <v>426</v>
      </c>
      <c r="AF268" s="47" t="e">
        <f>+'Ark1'!#REF!</f>
        <v>#REF!</v>
      </c>
      <c r="AG268" s="64" t="e">
        <f>+'Ark1'!#REF!</f>
        <v>#REF!</v>
      </c>
      <c r="AH268" s="49" t="e">
        <f>+'Ark1'!#REF!</f>
        <v>#REF!</v>
      </c>
      <c r="AI268" s="64" t="e">
        <f>+'Ark1'!#REF!</f>
        <v>#REF!</v>
      </c>
      <c r="AJ268" s="99" t="e">
        <f t="shared" ref="AJ268:AJ331" si="4">+AG268/AF268</f>
        <v>#REF!</v>
      </c>
      <c r="AK268"/>
      <c r="AL268"/>
      <c r="AM268"/>
      <c r="AN268"/>
      <c r="AO268"/>
      <c r="AP268"/>
      <c r="AQ268"/>
      <c r="AR268"/>
      <c r="AS268"/>
    </row>
    <row r="269" spans="28:45">
      <c r="AB269" s="39"/>
      <c r="AC269" s="47" t="e">
        <f>+'Ark1'!#REF!</f>
        <v>#REF!</v>
      </c>
      <c r="AD269" s="47" t="e">
        <f>+'Ark1'!#REF!</f>
        <v>#REF!</v>
      </c>
      <c r="AE269" s="48" t="s">
        <v>427</v>
      </c>
      <c r="AF269" s="47" t="e">
        <f>+'Ark1'!#REF!</f>
        <v>#REF!</v>
      </c>
      <c r="AG269" s="64" t="e">
        <f>+'Ark1'!#REF!</f>
        <v>#REF!</v>
      </c>
      <c r="AH269" s="49" t="e">
        <f>+'Ark1'!#REF!</f>
        <v>#REF!</v>
      </c>
      <c r="AI269" s="64" t="e">
        <f>+'Ark1'!#REF!</f>
        <v>#REF!</v>
      </c>
      <c r="AJ269" s="99" t="e">
        <f t="shared" si="4"/>
        <v>#REF!</v>
      </c>
      <c r="AK269"/>
      <c r="AL269"/>
      <c r="AM269"/>
      <c r="AN269"/>
      <c r="AO269"/>
      <c r="AP269"/>
      <c r="AQ269"/>
      <c r="AR269"/>
      <c r="AS269"/>
    </row>
    <row r="270" spans="28:45">
      <c r="AB270" s="39"/>
      <c r="AC270" s="47" t="e">
        <f>+'Ark1'!#REF!</f>
        <v>#REF!</v>
      </c>
      <c r="AD270" s="47" t="e">
        <f>+'Ark1'!#REF!</f>
        <v>#REF!</v>
      </c>
      <c r="AE270" s="48" t="s">
        <v>428</v>
      </c>
      <c r="AF270" s="47" t="e">
        <f>+'Ark1'!#REF!</f>
        <v>#REF!</v>
      </c>
      <c r="AG270" s="64" t="e">
        <f>+'Ark1'!#REF!</f>
        <v>#REF!</v>
      </c>
      <c r="AH270" s="49" t="e">
        <f>+'Ark1'!#REF!</f>
        <v>#REF!</v>
      </c>
      <c r="AI270" s="64" t="e">
        <f>+'Ark1'!#REF!</f>
        <v>#REF!</v>
      </c>
      <c r="AJ270" s="99" t="e">
        <f t="shared" si="4"/>
        <v>#REF!</v>
      </c>
      <c r="AK270"/>
      <c r="AL270"/>
      <c r="AM270"/>
      <c r="AN270"/>
      <c r="AO270"/>
      <c r="AP270"/>
      <c r="AQ270"/>
      <c r="AR270"/>
      <c r="AS270"/>
    </row>
    <row r="271" spans="28:45">
      <c r="AB271" s="39"/>
      <c r="AC271" s="47" t="e">
        <f>+'Ark1'!#REF!</f>
        <v>#REF!</v>
      </c>
      <c r="AD271" s="47" t="e">
        <f>+'Ark1'!#REF!</f>
        <v>#REF!</v>
      </c>
      <c r="AE271" s="48" t="s">
        <v>429</v>
      </c>
      <c r="AF271" s="47" t="e">
        <f>+'Ark1'!#REF!</f>
        <v>#REF!</v>
      </c>
      <c r="AG271" s="64" t="e">
        <f>+'Ark1'!#REF!</f>
        <v>#REF!</v>
      </c>
      <c r="AH271" s="49" t="e">
        <f>+'Ark1'!#REF!</f>
        <v>#REF!</v>
      </c>
      <c r="AI271" s="64" t="e">
        <f>+'Ark1'!#REF!</f>
        <v>#REF!</v>
      </c>
      <c r="AJ271" s="99" t="e">
        <f t="shared" si="4"/>
        <v>#REF!</v>
      </c>
      <c r="AK271"/>
      <c r="AL271"/>
      <c r="AM271"/>
      <c r="AN271"/>
      <c r="AO271"/>
      <c r="AP271"/>
      <c r="AQ271"/>
      <c r="AR271"/>
      <c r="AS271"/>
    </row>
    <row r="272" spans="28:45">
      <c r="AB272" s="39"/>
      <c r="AC272" s="47" t="e">
        <f>+'Ark1'!#REF!</f>
        <v>#REF!</v>
      </c>
      <c r="AD272" s="47" t="e">
        <f>+'Ark1'!#REF!</f>
        <v>#REF!</v>
      </c>
      <c r="AE272" s="48" t="s">
        <v>430</v>
      </c>
      <c r="AF272" s="47" t="e">
        <f>+'Ark1'!#REF!</f>
        <v>#REF!</v>
      </c>
      <c r="AG272" s="64" t="e">
        <f>+'Ark1'!#REF!</f>
        <v>#REF!</v>
      </c>
      <c r="AH272" s="49" t="e">
        <f>+'Ark1'!#REF!</f>
        <v>#REF!</v>
      </c>
      <c r="AI272" s="64" t="e">
        <f>+'Ark1'!#REF!</f>
        <v>#REF!</v>
      </c>
      <c r="AJ272" s="99" t="e">
        <f t="shared" si="4"/>
        <v>#REF!</v>
      </c>
      <c r="AK272"/>
      <c r="AL272"/>
      <c r="AM272"/>
      <c r="AN272"/>
      <c r="AO272"/>
      <c r="AP272"/>
      <c r="AQ272"/>
      <c r="AR272"/>
      <c r="AS272"/>
    </row>
    <row r="273" spans="28:45">
      <c r="AB273" s="39"/>
      <c r="AC273" s="47" t="e">
        <f>+'Ark1'!#REF!</f>
        <v>#REF!</v>
      </c>
      <c r="AD273" s="47" t="e">
        <f>+'Ark1'!#REF!</f>
        <v>#REF!</v>
      </c>
      <c r="AE273" s="48" t="s">
        <v>431</v>
      </c>
      <c r="AF273" s="47" t="e">
        <f>+'Ark1'!#REF!</f>
        <v>#REF!</v>
      </c>
      <c r="AG273" s="64" t="e">
        <f>+'Ark1'!#REF!</f>
        <v>#REF!</v>
      </c>
      <c r="AH273" s="49" t="e">
        <f>+'Ark1'!#REF!</f>
        <v>#REF!</v>
      </c>
      <c r="AI273" s="64" t="e">
        <f>+'Ark1'!#REF!</f>
        <v>#REF!</v>
      </c>
      <c r="AJ273" s="99" t="e">
        <f t="shared" si="4"/>
        <v>#REF!</v>
      </c>
      <c r="AK273"/>
      <c r="AL273"/>
      <c r="AM273"/>
      <c r="AN273"/>
      <c r="AO273"/>
      <c r="AP273"/>
      <c r="AQ273"/>
      <c r="AR273"/>
      <c r="AS273"/>
    </row>
    <row r="274" spans="28:45">
      <c r="AB274" s="39"/>
      <c r="AC274" s="47" t="e">
        <f>+'Ark1'!#REF!</f>
        <v>#REF!</v>
      </c>
      <c r="AD274" s="47" t="e">
        <f>+'Ark1'!#REF!</f>
        <v>#REF!</v>
      </c>
      <c r="AE274" s="48" t="s">
        <v>432</v>
      </c>
      <c r="AF274" s="47" t="e">
        <f>+'Ark1'!#REF!</f>
        <v>#REF!</v>
      </c>
      <c r="AG274" s="64" t="e">
        <f>+'Ark1'!#REF!</f>
        <v>#REF!</v>
      </c>
      <c r="AH274" s="49" t="e">
        <f>+'Ark1'!#REF!</f>
        <v>#REF!</v>
      </c>
      <c r="AI274" s="64" t="e">
        <f>+'Ark1'!#REF!</f>
        <v>#REF!</v>
      </c>
      <c r="AJ274" s="99" t="e">
        <f t="shared" si="4"/>
        <v>#REF!</v>
      </c>
      <c r="AK274"/>
      <c r="AL274"/>
      <c r="AM274"/>
      <c r="AN274"/>
      <c r="AO274"/>
      <c r="AP274"/>
      <c r="AQ274"/>
      <c r="AR274"/>
      <c r="AS274"/>
    </row>
    <row r="275" spans="28:45">
      <c r="AB275" s="39"/>
      <c r="AC275" s="47" t="e">
        <f>+'Ark1'!#REF!</f>
        <v>#REF!</v>
      </c>
      <c r="AD275" s="47" t="e">
        <f>+'Ark1'!#REF!</f>
        <v>#REF!</v>
      </c>
      <c r="AE275" s="48" t="s">
        <v>433</v>
      </c>
      <c r="AF275" s="47" t="e">
        <f>+'Ark1'!#REF!</f>
        <v>#REF!</v>
      </c>
      <c r="AG275" s="64" t="e">
        <f>+'Ark1'!#REF!</f>
        <v>#REF!</v>
      </c>
      <c r="AH275" s="49" t="e">
        <f>+'Ark1'!#REF!</f>
        <v>#REF!</v>
      </c>
      <c r="AI275" s="64" t="e">
        <f>+'Ark1'!#REF!</f>
        <v>#REF!</v>
      </c>
      <c r="AJ275" s="99" t="e">
        <f t="shared" si="4"/>
        <v>#REF!</v>
      </c>
      <c r="AK275"/>
      <c r="AL275"/>
      <c r="AM275"/>
      <c r="AN275"/>
      <c r="AO275"/>
      <c r="AP275"/>
      <c r="AQ275"/>
      <c r="AR275"/>
      <c r="AS275"/>
    </row>
    <row r="276" spans="28:45">
      <c r="AB276" s="39"/>
      <c r="AC276" s="47" t="e">
        <f>+'Ark1'!#REF!</f>
        <v>#REF!</v>
      </c>
      <c r="AD276" s="47" t="e">
        <f>+'Ark1'!#REF!</f>
        <v>#REF!</v>
      </c>
      <c r="AE276" s="48" t="s">
        <v>434</v>
      </c>
      <c r="AF276" s="47" t="e">
        <f>+'Ark1'!#REF!</f>
        <v>#REF!</v>
      </c>
      <c r="AG276" s="64" t="e">
        <f>+'Ark1'!#REF!</f>
        <v>#REF!</v>
      </c>
      <c r="AH276" s="49" t="e">
        <f>+'Ark1'!#REF!</f>
        <v>#REF!</v>
      </c>
      <c r="AI276" s="64" t="e">
        <f>+'Ark1'!#REF!</f>
        <v>#REF!</v>
      </c>
      <c r="AJ276" s="99" t="e">
        <f t="shared" si="4"/>
        <v>#REF!</v>
      </c>
      <c r="AK276"/>
      <c r="AL276"/>
      <c r="AM276"/>
      <c r="AN276"/>
      <c r="AO276"/>
      <c r="AP276"/>
      <c r="AQ276"/>
      <c r="AR276"/>
      <c r="AS276"/>
    </row>
    <row r="277" spans="28:45">
      <c r="AB277" s="39"/>
      <c r="AC277" s="47" t="e">
        <f>+'Ark1'!#REF!</f>
        <v>#REF!</v>
      </c>
      <c r="AD277" s="47" t="e">
        <f>+'Ark1'!#REF!</f>
        <v>#REF!</v>
      </c>
      <c r="AE277" s="48" t="s">
        <v>435</v>
      </c>
      <c r="AF277" s="47" t="e">
        <f>+'Ark1'!#REF!</f>
        <v>#REF!</v>
      </c>
      <c r="AG277" s="64" t="e">
        <f>+'Ark1'!#REF!</f>
        <v>#REF!</v>
      </c>
      <c r="AH277" s="49" t="e">
        <f>+'Ark1'!#REF!</f>
        <v>#REF!</v>
      </c>
      <c r="AI277" s="64" t="e">
        <f>+'Ark1'!#REF!</f>
        <v>#REF!</v>
      </c>
      <c r="AJ277" s="99" t="e">
        <f t="shared" si="4"/>
        <v>#REF!</v>
      </c>
      <c r="AK277"/>
      <c r="AL277"/>
      <c r="AM277"/>
      <c r="AN277"/>
      <c r="AO277"/>
      <c r="AP277"/>
      <c r="AQ277"/>
      <c r="AR277"/>
      <c r="AS277"/>
    </row>
    <row r="278" spans="28:45">
      <c r="AB278" s="39"/>
      <c r="AC278" s="47" t="e">
        <f>+'Ark1'!#REF!</f>
        <v>#REF!</v>
      </c>
      <c r="AD278" s="47" t="e">
        <f>+'Ark1'!#REF!</f>
        <v>#REF!</v>
      </c>
      <c r="AE278" s="48" t="s">
        <v>436</v>
      </c>
      <c r="AF278" s="47" t="e">
        <f>+'Ark1'!#REF!</f>
        <v>#REF!</v>
      </c>
      <c r="AG278" s="64" t="e">
        <f>+'Ark1'!#REF!</f>
        <v>#REF!</v>
      </c>
      <c r="AH278" s="49" t="e">
        <f>+'Ark1'!#REF!</f>
        <v>#REF!</v>
      </c>
      <c r="AI278" s="64" t="e">
        <f>+'Ark1'!#REF!</f>
        <v>#REF!</v>
      </c>
      <c r="AJ278" s="99" t="e">
        <f t="shared" si="4"/>
        <v>#REF!</v>
      </c>
      <c r="AK278"/>
      <c r="AL278"/>
      <c r="AM278"/>
      <c r="AN278"/>
      <c r="AO278"/>
      <c r="AP278"/>
      <c r="AQ278"/>
      <c r="AR278"/>
      <c r="AS278"/>
    </row>
    <row r="279" spans="28:45">
      <c r="AB279" s="39"/>
      <c r="AC279" s="47" t="e">
        <f>+'Ark1'!#REF!</f>
        <v>#REF!</v>
      </c>
      <c r="AD279" s="47" t="e">
        <f>+'Ark1'!#REF!</f>
        <v>#REF!</v>
      </c>
      <c r="AE279" s="48" t="s">
        <v>437</v>
      </c>
      <c r="AF279" s="47" t="e">
        <f>+'Ark1'!#REF!</f>
        <v>#REF!</v>
      </c>
      <c r="AG279" s="64" t="e">
        <f>+'Ark1'!#REF!</f>
        <v>#REF!</v>
      </c>
      <c r="AH279" s="49" t="e">
        <f>+'Ark1'!#REF!</f>
        <v>#REF!</v>
      </c>
      <c r="AI279" s="64" t="e">
        <f>+'Ark1'!#REF!</f>
        <v>#REF!</v>
      </c>
      <c r="AJ279" s="99" t="e">
        <f t="shared" si="4"/>
        <v>#REF!</v>
      </c>
      <c r="AK279"/>
      <c r="AL279"/>
      <c r="AM279"/>
      <c r="AN279"/>
      <c r="AO279"/>
      <c r="AP279"/>
      <c r="AQ279"/>
      <c r="AR279"/>
      <c r="AS279"/>
    </row>
    <row r="280" spans="28:45">
      <c r="AB280" s="39"/>
      <c r="AC280" s="47" t="e">
        <f>+'Ark1'!#REF!</f>
        <v>#REF!</v>
      </c>
      <c r="AD280" s="47" t="e">
        <f>+'Ark1'!#REF!</f>
        <v>#REF!</v>
      </c>
      <c r="AE280" s="48" t="s">
        <v>438</v>
      </c>
      <c r="AF280" s="47" t="e">
        <f>+'Ark1'!#REF!</f>
        <v>#REF!</v>
      </c>
      <c r="AG280" s="64" t="e">
        <f>+'Ark1'!#REF!</f>
        <v>#REF!</v>
      </c>
      <c r="AH280" s="49" t="e">
        <f>+'Ark1'!#REF!</f>
        <v>#REF!</v>
      </c>
      <c r="AI280" s="64" t="e">
        <f>+'Ark1'!#REF!</f>
        <v>#REF!</v>
      </c>
      <c r="AJ280" s="99" t="e">
        <f t="shared" si="4"/>
        <v>#REF!</v>
      </c>
      <c r="AK280"/>
      <c r="AL280"/>
      <c r="AM280"/>
      <c r="AN280"/>
      <c r="AO280"/>
      <c r="AP280"/>
      <c r="AQ280"/>
      <c r="AR280"/>
      <c r="AS280"/>
    </row>
    <row r="281" spans="28:45">
      <c r="AB281" s="39"/>
      <c r="AC281" s="47" t="e">
        <f>+'Ark1'!#REF!</f>
        <v>#REF!</v>
      </c>
      <c r="AD281" s="47" t="e">
        <f>+'Ark1'!#REF!</f>
        <v>#REF!</v>
      </c>
      <c r="AE281" s="48" t="s">
        <v>439</v>
      </c>
      <c r="AF281" s="47" t="e">
        <f>+'Ark1'!#REF!</f>
        <v>#REF!</v>
      </c>
      <c r="AG281" s="64" t="e">
        <f>+'Ark1'!#REF!</f>
        <v>#REF!</v>
      </c>
      <c r="AH281" s="49" t="e">
        <f>+'Ark1'!#REF!</f>
        <v>#REF!</v>
      </c>
      <c r="AI281" s="64" t="e">
        <f>+'Ark1'!#REF!</f>
        <v>#REF!</v>
      </c>
      <c r="AJ281" s="99" t="e">
        <f t="shared" si="4"/>
        <v>#REF!</v>
      </c>
      <c r="AK281"/>
      <c r="AL281"/>
      <c r="AM281"/>
      <c r="AN281"/>
      <c r="AO281"/>
      <c r="AP281"/>
      <c r="AQ281"/>
      <c r="AR281"/>
      <c r="AS281"/>
    </row>
    <row r="282" spans="28:45">
      <c r="AB282" s="39"/>
      <c r="AC282" t="e">
        <f>+'Ark1'!#REF!</f>
        <v>#REF!</v>
      </c>
      <c r="AD282" t="e">
        <f>+'Ark1'!#REF!</f>
        <v>#REF!</v>
      </c>
      <c r="AE282" s="3" t="s">
        <v>423</v>
      </c>
      <c r="AF282" t="e">
        <f>+'Ark1'!#REF!</f>
        <v>#REF!</v>
      </c>
      <c r="AG282" s="9" t="e">
        <f>+'Ark1'!#REF!</f>
        <v>#REF!</v>
      </c>
      <c r="AH282" s="1" t="e">
        <f>+'Ark1'!#REF!</f>
        <v>#REF!</v>
      </c>
      <c r="AI282" s="9" t="e">
        <f>+'Ark1'!#REF!</f>
        <v>#REF!</v>
      </c>
      <c r="AJ282" s="94" t="e">
        <f t="shared" si="4"/>
        <v>#REF!</v>
      </c>
      <c r="AK282"/>
      <c r="AL282"/>
      <c r="AM282"/>
      <c r="AN282"/>
      <c r="AO282"/>
      <c r="AP282"/>
      <c r="AQ282"/>
      <c r="AR282"/>
      <c r="AS282"/>
    </row>
    <row r="283" spans="28:45">
      <c r="AB283" s="39"/>
      <c r="AC283" t="e">
        <f>+'Ark1'!#REF!</f>
        <v>#REF!</v>
      </c>
      <c r="AD283" t="e">
        <f>+'Ark1'!#REF!</f>
        <v>#REF!</v>
      </c>
      <c r="AE283" s="3" t="s">
        <v>424</v>
      </c>
      <c r="AF283" t="e">
        <f>+'Ark1'!#REF!</f>
        <v>#REF!</v>
      </c>
      <c r="AG283" s="9" t="e">
        <f>+'Ark1'!#REF!</f>
        <v>#REF!</v>
      </c>
      <c r="AH283" s="1" t="e">
        <f>+'Ark1'!#REF!</f>
        <v>#REF!</v>
      </c>
      <c r="AI283" s="9" t="e">
        <f>+'Ark1'!#REF!</f>
        <v>#REF!</v>
      </c>
      <c r="AJ283" s="94" t="e">
        <f t="shared" si="4"/>
        <v>#REF!</v>
      </c>
      <c r="AK283"/>
      <c r="AL283"/>
      <c r="AM283"/>
      <c r="AN283"/>
      <c r="AO283"/>
      <c r="AP283"/>
      <c r="AQ283"/>
      <c r="AR283"/>
      <c r="AS283"/>
    </row>
    <row r="284" spans="28:45">
      <c r="AB284" s="39"/>
      <c r="AC284" t="e">
        <f>+'Ark1'!#REF!</f>
        <v>#REF!</v>
      </c>
      <c r="AD284" t="e">
        <f>+'Ark1'!#REF!</f>
        <v>#REF!</v>
      </c>
      <c r="AE284" s="3" t="s">
        <v>425</v>
      </c>
      <c r="AF284" t="e">
        <f>+'Ark1'!#REF!</f>
        <v>#REF!</v>
      </c>
      <c r="AG284" s="9" t="e">
        <f>+'Ark1'!#REF!</f>
        <v>#REF!</v>
      </c>
      <c r="AH284" s="1" t="e">
        <f>+'Ark1'!#REF!</f>
        <v>#REF!</v>
      </c>
      <c r="AI284" s="9" t="e">
        <f>+'Ark1'!#REF!</f>
        <v>#REF!</v>
      </c>
      <c r="AJ284" s="94" t="e">
        <f t="shared" si="4"/>
        <v>#REF!</v>
      </c>
      <c r="AK284"/>
      <c r="AL284"/>
      <c r="AM284"/>
      <c r="AN284"/>
      <c r="AO284"/>
      <c r="AP284"/>
      <c r="AQ284"/>
      <c r="AR284"/>
      <c r="AS284"/>
    </row>
    <row r="285" spans="28:45">
      <c r="AB285" s="39"/>
      <c r="AC285" t="e">
        <f>+'Ark1'!#REF!</f>
        <v>#REF!</v>
      </c>
      <c r="AD285" t="e">
        <f>+'Ark1'!#REF!</f>
        <v>#REF!</v>
      </c>
      <c r="AE285" s="3" t="s">
        <v>405</v>
      </c>
      <c r="AF285" t="e">
        <f>+'Ark1'!#REF!</f>
        <v>#REF!</v>
      </c>
      <c r="AG285" s="9" t="e">
        <f>+'Ark1'!#REF!</f>
        <v>#REF!</v>
      </c>
      <c r="AH285" s="1" t="e">
        <f>+'Ark1'!#REF!</f>
        <v>#REF!</v>
      </c>
      <c r="AI285" s="9" t="e">
        <f>+'Ark1'!#REF!</f>
        <v>#REF!</v>
      </c>
      <c r="AJ285" s="94" t="e">
        <f t="shared" si="4"/>
        <v>#REF!</v>
      </c>
      <c r="AK285"/>
      <c r="AL285"/>
      <c r="AM285"/>
      <c r="AN285"/>
      <c r="AO285"/>
      <c r="AP285"/>
      <c r="AQ285"/>
      <c r="AR285"/>
      <c r="AS285"/>
    </row>
    <row r="286" spans="28:45">
      <c r="AB286" s="39"/>
      <c r="AC286" t="e">
        <f>+'Ark1'!#REF!</f>
        <v>#REF!</v>
      </c>
      <c r="AD286" t="e">
        <f>+'Ark1'!#REF!</f>
        <v>#REF!</v>
      </c>
      <c r="AE286" s="3" t="s">
        <v>426</v>
      </c>
      <c r="AF286" t="e">
        <f>+'Ark1'!#REF!</f>
        <v>#REF!</v>
      </c>
      <c r="AG286" s="9" t="e">
        <f>+'Ark1'!#REF!</f>
        <v>#REF!</v>
      </c>
      <c r="AH286" s="1" t="e">
        <f>+'Ark1'!#REF!</f>
        <v>#REF!</v>
      </c>
      <c r="AI286" s="9" t="e">
        <f>+'Ark1'!#REF!</f>
        <v>#REF!</v>
      </c>
      <c r="AJ286" s="94" t="e">
        <f t="shared" si="4"/>
        <v>#REF!</v>
      </c>
      <c r="AK286"/>
      <c r="AL286"/>
      <c r="AM286"/>
      <c r="AN286"/>
      <c r="AO286"/>
      <c r="AP286"/>
      <c r="AQ286"/>
      <c r="AR286"/>
      <c r="AS286"/>
    </row>
    <row r="287" spans="28:45">
      <c r="AB287" s="39"/>
      <c r="AC287" t="e">
        <f>+'Ark1'!#REF!</f>
        <v>#REF!</v>
      </c>
      <c r="AD287" t="e">
        <f>+'Ark1'!#REF!</f>
        <v>#REF!</v>
      </c>
      <c r="AE287" s="3" t="s">
        <v>427</v>
      </c>
      <c r="AF287" t="e">
        <f>+'Ark1'!#REF!</f>
        <v>#REF!</v>
      </c>
      <c r="AG287" s="9" t="e">
        <f>+'Ark1'!#REF!</f>
        <v>#REF!</v>
      </c>
      <c r="AH287" s="1" t="e">
        <f>+'Ark1'!#REF!</f>
        <v>#REF!</v>
      </c>
      <c r="AI287" s="9" t="e">
        <f>+'Ark1'!#REF!</f>
        <v>#REF!</v>
      </c>
      <c r="AJ287" s="94" t="e">
        <f t="shared" si="4"/>
        <v>#REF!</v>
      </c>
      <c r="AK287"/>
      <c r="AL287"/>
      <c r="AM287"/>
      <c r="AN287"/>
      <c r="AO287"/>
      <c r="AP287"/>
      <c r="AQ287"/>
      <c r="AR287"/>
      <c r="AS287"/>
    </row>
    <row r="288" spans="28:45">
      <c r="AB288" s="39"/>
      <c r="AC288" t="e">
        <f>+'Ark1'!#REF!</f>
        <v>#REF!</v>
      </c>
      <c r="AD288" t="e">
        <f>+'Ark1'!#REF!</f>
        <v>#REF!</v>
      </c>
      <c r="AE288" s="3" t="s">
        <v>428</v>
      </c>
      <c r="AF288" t="e">
        <f>+'Ark1'!#REF!</f>
        <v>#REF!</v>
      </c>
      <c r="AG288" s="9" t="e">
        <f>+'Ark1'!#REF!</f>
        <v>#REF!</v>
      </c>
      <c r="AH288" s="1" t="e">
        <f>+'Ark1'!#REF!</f>
        <v>#REF!</v>
      </c>
      <c r="AI288" s="9" t="e">
        <f>+'Ark1'!#REF!</f>
        <v>#REF!</v>
      </c>
      <c r="AJ288" s="94" t="e">
        <f t="shared" si="4"/>
        <v>#REF!</v>
      </c>
      <c r="AK288"/>
      <c r="AL288"/>
      <c r="AM288"/>
      <c r="AN288"/>
      <c r="AO288"/>
      <c r="AP288"/>
      <c r="AQ288"/>
      <c r="AR288"/>
      <c r="AS288"/>
    </row>
    <row r="289" spans="28:45">
      <c r="AB289" s="39"/>
      <c r="AC289" t="e">
        <f>+'Ark1'!#REF!</f>
        <v>#REF!</v>
      </c>
      <c r="AD289" t="e">
        <f>+'Ark1'!#REF!</f>
        <v>#REF!</v>
      </c>
      <c r="AE289" s="3" t="s">
        <v>429</v>
      </c>
      <c r="AF289" t="e">
        <f>+'Ark1'!#REF!</f>
        <v>#REF!</v>
      </c>
      <c r="AG289" s="9" t="e">
        <f>+'Ark1'!#REF!</f>
        <v>#REF!</v>
      </c>
      <c r="AH289" s="1" t="e">
        <f>+'Ark1'!#REF!</f>
        <v>#REF!</v>
      </c>
      <c r="AI289" s="9" t="e">
        <f>+'Ark1'!#REF!</f>
        <v>#REF!</v>
      </c>
      <c r="AJ289" s="94" t="e">
        <f t="shared" si="4"/>
        <v>#REF!</v>
      </c>
      <c r="AK289"/>
      <c r="AL289"/>
      <c r="AM289"/>
      <c r="AN289"/>
      <c r="AO289"/>
      <c r="AP289"/>
      <c r="AQ289"/>
      <c r="AR289"/>
      <c r="AS289"/>
    </row>
    <row r="290" spans="28:45">
      <c r="AB290" s="39"/>
      <c r="AC290" t="e">
        <f>+'Ark1'!#REF!</f>
        <v>#REF!</v>
      </c>
      <c r="AD290" t="e">
        <f>+'Ark1'!#REF!</f>
        <v>#REF!</v>
      </c>
      <c r="AE290" s="3" t="s">
        <v>430</v>
      </c>
      <c r="AF290" t="e">
        <f>+'Ark1'!#REF!</f>
        <v>#REF!</v>
      </c>
      <c r="AG290" s="9" t="e">
        <f>+'Ark1'!#REF!</f>
        <v>#REF!</v>
      </c>
      <c r="AH290" s="1" t="e">
        <f>+'Ark1'!#REF!</f>
        <v>#REF!</v>
      </c>
      <c r="AI290" s="9" t="e">
        <f>+'Ark1'!#REF!</f>
        <v>#REF!</v>
      </c>
      <c r="AJ290" s="94" t="e">
        <f t="shared" si="4"/>
        <v>#REF!</v>
      </c>
      <c r="AK290"/>
      <c r="AL290"/>
      <c r="AM290"/>
      <c r="AN290"/>
      <c r="AO290"/>
      <c r="AP290"/>
      <c r="AQ290"/>
      <c r="AR290"/>
      <c r="AS290"/>
    </row>
    <row r="291" spans="28:45">
      <c r="AB291" s="39"/>
      <c r="AC291" t="e">
        <f>+'Ark1'!#REF!</f>
        <v>#REF!</v>
      </c>
      <c r="AD291" t="e">
        <f>+'Ark1'!#REF!</f>
        <v>#REF!</v>
      </c>
      <c r="AE291" s="3" t="s">
        <v>431</v>
      </c>
      <c r="AF291" t="e">
        <f>+'Ark1'!#REF!</f>
        <v>#REF!</v>
      </c>
      <c r="AG291" s="9" t="e">
        <f>+'Ark1'!#REF!</f>
        <v>#REF!</v>
      </c>
      <c r="AH291" s="1" t="e">
        <f>+'Ark1'!#REF!</f>
        <v>#REF!</v>
      </c>
      <c r="AI291" s="9" t="e">
        <f>+'Ark1'!#REF!</f>
        <v>#REF!</v>
      </c>
      <c r="AJ291" s="94" t="e">
        <f t="shared" si="4"/>
        <v>#REF!</v>
      </c>
      <c r="AK291"/>
      <c r="AL291"/>
      <c r="AM291"/>
      <c r="AN291"/>
      <c r="AO291"/>
      <c r="AP291"/>
      <c r="AQ291"/>
      <c r="AR291"/>
      <c r="AS291"/>
    </row>
    <row r="292" spans="28:45">
      <c r="AB292" s="39"/>
      <c r="AC292" t="e">
        <f>+'Ark1'!#REF!</f>
        <v>#REF!</v>
      </c>
      <c r="AD292" t="e">
        <f>+'Ark1'!#REF!</f>
        <v>#REF!</v>
      </c>
      <c r="AE292" s="3" t="s">
        <v>432</v>
      </c>
      <c r="AF292" t="e">
        <f>+'Ark1'!#REF!</f>
        <v>#REF!</v>
      </c>
      <c r="AG292" s="9" t="e">
        <f>+'Ark1'!#REF!</f>
        <v>#REF!</v>
      </c>
      <c r="AH292" s="1" t="e">
        <f>+'Ark1'!#REF!</f>
        <v>#REF!</v>
      </c>
      <c r="AI292" s="9" t="e">
        <f>+'Ark1'!#REF!</f>
        <v>#REF!</v>
      </c>
      <c r="AJ292" s="94" t="e">
        <f t="shared" si="4"/>
        <v>#REF!</v>
      </c>
      <c r="AK292"/>
      <c r="AL292"/>
      <c r="AM292"/>
      <c r="AN292"/>
      <c r="AO292"/>
      <c r="AP292"/>
      <c r="AQ292"/>
      <c r="AR292"/>
      <c r="AS292"/>
    </row>
    <row r="293" spans="28:45">
      <c r="AB293" s="39"/>
      <c r="AC293" t="e">
        <f>+'Ark1'!#REF!</f>
        <v>#REF!</v>
      </c>
      <c r="AD293" t="e">
        <f>+'Ark1'!#REF!</f>
        <v>#REF!</v>
      </c>
      <c r="AE293" s="3" t="s">
        <v>433</v>
      </c>
      <c r="AF293" t="e">
        <f>+'Ark1'!#REF!</f>
        <v>#REF!</v>
      </c>
      <c r="AG293" s="9" t="e">
        <f>+'Ark1'!#REF!</f>
        <v>#REF!</v>
      </c>
      <c r="AH293" s="1" t="e">
        <f>+'Ark1'!#REF!</f>
        <v>#REF!</v>
      </c>
      <c r="AI293" s="9" t="e">
        <f>+'Ark1'!#REF!</f>
        <v>#REF!</v>
      </c>
      <c r="AJ293" s="94" t="e">
        <f t="shared" si="4"/>
        <v>#REF!</v>
      </c>
      <c r="AK293"/>
      <c r="AL293"/>
      <c r="AM293"/>
      <c r="AN293"/>
      <c r="AO293"/>
      <c r="AP293"/>
      <c r="AQ293"/>
      <c r="AR293"/>
      <c r="AS293"/>
    </row>
    <row r="294" spans="28:45">
      <c r="AB294" s="39"/>
      <c r="AC294" t="e">
        <f>+'Ark1'!#REF!</f>
        <v>#REF!</v>
      </c>
      <c r="AD294" t="e">
        <f>+'Ark1'!#REF!</f>
        <v>#REF!</v>
      </c>
      <c r="AE294" s="3" t="s">
        <v>434</v>
      </c>
      <c r="AF294" t="e">
        <f>+'Ark1'!#REF!</f>
        <v>#REF!</v>
      </c>
      <c r="AG294" s="9" t="e">
        <f>+'Ark1'!#REF!</f>
        <v>#REF!</v>
      </c>
      <c r="AH294" s="1" t="e">
        <f>+'Ark1'!#REF!</f>
        <v>#REF!</v>
      </c>
      <c r="AI294" s="9" t="e">
        <f>+'Ark1'!#REF!</f>
        <v>#REF!</v>
      </c>
      <c r="AJ294" s="94" t="e">
        <f t="shared" si="4"/>
        <v>#REF!</v>
      </c>
      <c r="AK294"/>
      <c r="AL294"/>
      <c r="AM294"/>
      <c r="AN294"/>
      <c r="AO294"/>
      <c r="AP294"/>
      <c r="AQ294"/>
      <c r="AR294"/>
      <c r="AS294"/>
    </row>
    <row r="295" spans="28:45">
      <c r="AB295" s="39"/>
      <c r="AC295" t="e">
        <f>+'Ark1'!#REF!</f>
        <v>#REF!</v>
      </c>
      <c r="AD295" t="e">
        <f>+'Ark1'!#REF!</f>
        <v>#REF!</v>
      </c>
      <c r="AE295" s="3" t="s">
        <v>435</v>
      </c>
      <c r="AF295" t="e">
        <f>+'Ark1'!#REF!</f>
        <v>#REF!</v>
      </c>
      <c r="AG295" s="9" t="e">
        <f>+'Ark1'!#REF!</f>
        <v>#REF!</v>
      </c>
      <c r="AH295" s="1" t="e">
        <f>+'Ark1'!#REF!</f>
        <v>#REF!</v>
      </c>
      <c r="AI295" s="9" t="e">
        <f>+'Ark1'!#REF!</f>
        <v>#REF!</v>
      </c>
      <c r="AJ295" s="94" t="e">
        <f t="shared" si="4"/>
        <v>#REF!</v>
      </c>
      <c r="AK295"/>
      <c r="AL295"/>
      <c r="AM295"/>
      <c r="AN295"/>
      <c r="AO295"/>
      <c r="AP295"/>
      <c r="AQ295"/>
      <c r="AR295"/>
      <c r="AS295"/>
    </row>
    <row r="296" spans="28:45">
      <c r="AB296" s="39"/>
      <c r="AC296" t="e">
        <f>+'Ark1'!#REF!</f>
        <v>#REF!</v>
      </c>
      <c r="AD296" t="e">
        <f>+'Ark1'!#REF!</f>
        <v>#REF!</v>
      </c>
      <c r="AE296" s="3" t="s">
        <v>436</v>
      </c>
      <c r="AF296" t="e">
        <f>+'Ark1'!#REF!</f>
        <v>#REF!</v>
      </c>
      <c r="AG296" s="9" t="e">
        <f>+'Ark1'!#REF!</f>
        <v>#REF!</v>
      </c>
      <c r="AH296" s="1" t="e">
        <f>+'Ark1'!#REF!</f>
        <v>#REF!</v>
      </c>
      <c r="AI296" s="9" t="e">
        <f>+'Ark1'!#REF!</f>
        <v>#REF!</v>
      </c>
      <c r="AJ296" s="94" t="e">
        <f t="shared" si="4"/>
        <v>#REF!</v>
      </c>
      <c r="AK296"/>
      <c r="AL296"/>
      <c r="AM296"/>
      <c r="AN296"/>
      <c r="AO296"/>
      <c r="AP296"/>
      <c r="AQ296"/>
      <c r="AR296"/>
      <c r="AS296"/>
    </row>
    <row r="297" spans="28:45">
      <c r="AB297" s="39"/>
      <c r="AC297" t="e">
        <f>+'Ark1'!#REF!</f>
        <v>#REF!</v>
      </c>
      <c r="AD297" t="e">
        <f>+'Ark1'!#REF!</f>
        <v>#REF!</v>
      </c>
      <c r="AE297" s="3" t="s">
        <v>437</v>
      </c>
      <c r="AF297" t="e">
        <f>+'Ark1'!#REF!</f>
        <v>#REF!</v>
      </c>
      <c r="AG297" s="9" t="e">
        <f>+'Ark1'!#REF!</f>
        <v>#REF!</v>
      </c>
      <c r="AH297" s="1" t="e">
        <f>+'Ark1'!#REF!</f>
        <v>#REF!</v>
      </c>
      <c r="AI297" s="9" t="e">
        <f>+'Ark1'!#REF!</f>
        <v>#REF!</v>
      </c>
      <c r="AJ297" s="94" t="e">
        <f t="shared" si="4"/>
        <v>#REF!</v>
      </c>
      <c r="AK297"/>
      <c r="AL297"/>
      <c r="AM297"/>
      <c r="AN297"/>
      <c r="AO297"/>
      <c r="AP297"/>
      <c r="AQ297"/>
      <c r="AR297"/>
      <c r="AS297"/>
    </row>
    <row r="298" spans="28:45">
      <c r="AB298" s="39"/>
      <c r="AC298" t="e">
        <f>+'Ark1'!#REF!</f>
        <v>#REF!</v>
      </c>
      <c r="AD298" t="e">
        <f>+'Ark1'!#REF!</f>
        <v>#REF!</v>
      </c>
      <c r="AE298" s="3" t="s">
        <v>438</v>
      </c>
      <c r="AF298" t="e">
        <f>+'Ark1'!#REF!</f>
        <v>#REF!</v>
      </c>
      <c r="AG298" s="9" t="e">
        <f>+'Ark1'!#REF!</f>
        <v>#REF!</v>
      </c>
      <c r="AH298" s="1" t="e">
        <f>+'Ark1'!#REF!</f>
        <v>#REF!</v>
      </c>
      <c r="AI298" s="9" t="e">
        <f>+'Ark1'!#REF!</f>
        <v>#REF!</v>
      </c>
      <c r="AJ298" s="94" t="e">
        <f t="shared" si="4"/>
        <v>#REF!</v>
      </c>
      <c r="AK298"/>
      <c r="AL298"/>
      <c r="AM298"/>
      <c r="AN298"/>
      <c r="AO298"/>
      <c r="AP298"/>
      <c r="AQ298"/>
      <c r="AR298"/>
      <c r="AS298"/>
    </row>
    <row r="299" spans="28:45">
      <c r="AB299" s="39"/>
      <c r="AC299" t="e">
        <f>+'Ark1'!#REF!</f>
        <v>#REF!</v>
      </c>
      <c r="AD299" t="e">
        <f>+'Ark1'!#REF!</f>
        <v>#REF!</v>
      </c>
      <c r="AE299" s="3" t="s">
        <v>439</v>
      </c>
      <c r="AF299" t="e">
        <f>+'Ark1'!#REF!</f>
        <v>#REF!</v>
      </c>
      <c r="AG299" s="9" t="e">
        <f>+'Ark1'!#REF!</f>
        <v>#REF!</v>
      </c>
      <c r="AH299" s="1" t="e">
        <f>+'Ark1'!#REF!</f>
        <v>#REF!</v>
      </c>
      <c r="AI299" s="9" t="e">
        <f>+'Ark1'!#REF!</f>
        <v>#REF!</v>
      </c>
      <c r="AJ299" s="94" t="e">
        <f t="shared" si="4"/>
        <v>#REF!</v>
      </c>
      <c r="AK299"/>
      <c r="AL299"/>
      <c r="AM299"/>
      <c r="AN299"/>
      <c r="AO299"/>
      <c r="AP299"/>
      <c r="AQ299"/>
      <c r="AR299"/>
      <c r="AS299"/>
    </row>
    <row r="300" spans="28:45">
      <c r="AB300" s="39"/>
      <c r="AC300" s="47" t="e">
        <f>+'Ark1'!#REF!</f>
        <v>#REF!</v>
      </c>
      <c r="AD300" s="47" t="e">
        <f>+'Ark1'!#REF!</f>
        <v>#REF!</v>
      </c>
      <c r="AE300" s="48" t="s">
        <v>423</v>
      </c>
      <c r="AF300" s="47" t="e">
        <f>+'Ark1'!#REF!</f>
        <v>#REF!</v>
      </c>
      <c r="AG300" s="64" t="e">
        <f>+'Ark1'!#REF!</f>
        <v>#REF!</v>
      </c>
      <c r="AH300" s="49" t="e">
        <f>+'Ark1'!#REF!</f>
        <v>#REF!</v>
      </c>
      <c r="AI300" s="64" t="e">
        <f>+'Ark1'!#REF!</f>
        <v>#REF!</v>
      </c>
      <c r="AJ300" s="99" t="e">
        <f t="shared" si="4"/>
        <v>#REF!</v>
      </c>
      <c r="AK300"/>
      <c r="AL300"/>
      <c r="AM300"/>
      <c r="AN300"/>
      <c r="AO300"/>
      <c r="AP300"/>
      <c r="AQ300"/>
      <c r="AR300"/>
      <c r="AS300"/>
    </row>
    <row r="301" spans="28:45">
      <c r="AB301" s="39"/>
      <c r="AC301" s="47" t="e">
        <f>+'Ark1'!#REF!</f>
        <v>#REF!</v>
      </c>
      <c r="AD301" s="47" t="e">
        <f>+'Ark1'!#REF!</f>
        <v>#REF!</v>
      </c>
      <c r="AE301" s="48" t="s">
        <v>424</v>
      </c>
      <c r="AF301" s="47" t="e">
        <f>+'Ark1'!#REF!</f>
        <v>#REF!</v>
      </c>
      <c r="AG301" s="64" t="e">
        <f>+'Ark1'!#REF!</f>
        <v>#REF!</v>
      </c>
      <c r="AH301" s="49" t="e">
        <f>+'Ark1'!#REF!</f>
        <v>#REF!</v>
      </c>
      <c r="AI301" s="64" t="e">
        <f>+'Ark1'!#REF!</f>
        <v>#REF!</v>
      </c>
      <c r="AJ301" s="99" t="e">
        <f t="shared" si="4"/>
        <v>#REF!</v>
      </c>
      <c r="AK301"/>
      <c r="AL301"/>
      <c r="AM301"/>
      <c r="AN301"/>
      <c r="AO301"/>
      <c r="AP301"/>
      <c r="AQ301"/>
      <c r="AR301"/>
      <c r="AS301"/>
    </row>
    <row r="302" spans="28:45">
      <c r="AB302" s="39"/>
      <c r="AC302" s="47" t="e">
        <f>+'Ark1'!#REF!</f>
        <v>#REF!</v>
      </c>
      <c r="AD302" s="47" t="e">
        <f>+'Ark1'!#REF!</f>
        <v>#REF!</v>
      </c>
      <c r="AE302" s="48" t="s">
        <v>425</v>
      </c>
      <c r="AF302" s="47" t="e">
        <f>+'Ark1'!#REF!</f>
        <v>#REF!</v>
      </c>
      <c r="AG302" s="64" t="e">
        <f>+'Ark1'!#REF!</f>
        <v>#REF!</v>
      </c>
      <c r="AH302" s="49" t="e">
        <f>+'Ark1'!#REF!</f>
        <v>#REF!</v>
      </c>
      <c r="AI302" s="64" t="e">
        <f>+'Ark1'!#REF!</f>
        <v>#REF!</v>
      </c>
      <c r="AJ302" s="99" t="e">
        <f t="shared" si="4"/>
        <v>#REF!</v>
      </c>
      <c r="AK302"/>
      <c r="AL302"/>
      <c r="AM302"/>
      <c r="AN302"/>
      <c r="AO302"/>
      <c r="AP302"/>
      <c r="AQ302"/>
      <c r="AR302"/>
      <c r="AS302"/>
    </row>
    <row r="303" spans="28:45">
      <c r="AB303" s="39"/>
      <c r="AC303" s="47" t="e">
        <f>+'Ark1'!#REF!</f>
        <v>#REF!</v>
      </c>
      <c r="AD303" s="47" t="e">
        <f>+'Ark1'!#REF!</f>
        <v>#REF!</v>
      </c>
      <c r="AE303" s="48" t="s">
        <v>405</v>
      </c>
      <c r="AF303" s="47" t="e">
        <f>+'Ark1'!#REF!</f>
        <v>#REF!</v>
      </c>
      <c r="AG303" s="64" t="e">
        <f>+'Ark1'!#REF!</f>
        <v>#REF!</v>
      </c>
      <c r="AH303" s="49" t="e">
        <f>+'Ark1'!#REF!</f>
        <v>#REF!</v>
      </c>
      <c r="AI303" s="64" t="e">
        <f>+'Ark1'!#REF!</f>
        <v>#REF!</v>
      </c>
      <c r="AJ303" s="99" t="e">
        <f t="shared" si="4"/>
        <v>#REF!</v>
      </c>
      <c r="AK303"/>
      <c r="AL303"/>
      <c r="AM303"/>
      <c r="AN303"/>
      <c r="AO303"/>
      <c r="AP303"/>
      <c r="AQ303"/>
      <c r="AR303"/>
      <c r="AS303"/>
    </row>
    <row r="304" spans="28:45">
      <c r="AB304" s="39"/>
      <c r="AC304" s="47" t="e">
        <f>+'Ark1'!#REF!</f>
        <v>#REF!</v>
      </c>
      <c r="AD304" s="47" t="e">
        <f>+'Ark1'!#REF!</f>
        <v>#REF!</v>
      </c>
      <c r="AE304" s="48" t="s">
        <v>426</v>
      </c>
      <c r="AF304" s="47" t="e">
        <f>+'Ark1'!#REF!</f>
        <v>#REF!</v>
      </c>
      <c r="AG304" s="64" t="e">
        <f>+'Ark1'!#REF!</f>
        <v>#REF!</v>
      </c>
      <c r="AH304" s="49" t="e">
        <f>+'Ark1'!#REF!</f>
        <v>#REF!</v>
      </c>
      <c r="AI304" s="64" t="e">
        <f>+'Ark1'!#REF!</f>
        <v>#REF!</v>
      </c>
      <c r="AJ304" s="99" t="e">
        <f t="shared" si="4"/>
        <v>#REF!</v>
      </c>
      <c r="AK304"/>
      <c r="AL304"/>
      <c r="AM304"/>
      <c r="AN304"/>
      <c r="AO304"/>
      <c r="AP304"/>
      <c r="AQ304"/>
      <c r="AR304"/>
      <c r="AS304"/>
    </row>
    <row r="305" spans="28:45">
      <c r="AB305" s="39"/>
      <c r="AC305" s="47" t="e">
        <f>+'Ark1'!#REF!</f>
        <v>#REF!</v>
      </c>
      <c r="AD305" s="47" t="e">
        <f>+'Ark1'!#REF!</f>
        <v>#REF!</v>
      </c>
      <c r="AE305" s="48" t="s">
        <v>427</v>
      </c>
      <c r="AF305" s="47" t="e">
        <f>+'Ark1'!#REF!</f>
        <v>#REF!</v>
      </c>
      <c r="AG305" s="64" t="e">
        <f>+'Ark1'!#REF!</f>
        <v>#REF!</v>
      </c>
      <c r="AH305" s="49" t="e">
        <f>+'Ark1'!#REF!</f>
        <v>#REF!</v>
      </c>
      <c r="AI305" s="64" t="e">
        <f>+'Ark1'!#REF!</f>
        <v>#REF!</v>
      </c>
      <c r="AJ305" s="99" t="e">
        <f t="shared" si="4"/>
        <v>#REF!</v>
      </c>
      <c r="AK305"/>
      <c r="AL305"/>
      <c r="AM305"/>
      <c r="AN305"/>
      <c r="AO305"/>
      <c r="AP305"/>
      <c r="AQ305"/>
      <c r="AR305"/>
      <c r="AS305"/>
    </row>
    <row r="306" spans="28:45">
      <c r="AB306" s="39"/>
      <c r="AC306" s="47" t="e">
        <f>+'Ark1'!#REF!</f>
        <v>#REF!</v>
      </c>
      <c r="AD306" s="47" t="e">
        <f>+'Ark1'!#REF!</f>
        <v>#REF!</v>
      </c>
      <c r="AE306" s="48" t="s">
        <v>428</v>
      </c>
      <c r="AF306" s="47" t="e">
        <f>+'Ark1'!#REF!</f>
        <v>#REF!</v>
      </c>
      <c r="AG306" s="64" t="e">
        <f>+'Ark1'!#REF!</f>
        <v>#REF!</v>
      </c>
      <c r="AH306" s="49" t="e">
        <f>+'Ark1'!#REF!</f>
        <v>#REF!</v>
      </c>
      <c r="AI306" s="64" t="e">
        <f>+'Ark1'!#REF!</f>
        <v>#REF!</v>
      </c>
      <c r="AJ306" s="99" t="e">
        <f t="shared" si="4"/>
        <v>#REF!</v>
      </c>
      <c r="AK306"/>
      <c r="AL306"/>
      <c r="AM306"/>
      <c r="AN306"/>
      <c r="AO306"/>
      <c r="AP306"/>
      <c r="AQ306"/>
      <c r="AR306"/>
      <c r="AS306"/>
    </row>
    <row r="307" spans="28:45">
      <c r="AB307" s="39"/>
      <c r="AC307" s="47" t="e">
        <f>+'Ark1'!#REF!</f>
        <v>#REF!</v>
      </c>
      <c r="AD307" s="47" t="e">
        <f>+'Ark1'!#REF!</f>
        <v>#REF!</v>
      </c>
      <c r="AE307" s="48" t="s">
        <v>429</v>
      </c>
      <c r="AF307" s="47" t="e">
        <f>+'Ark1'!#REF!</f>
        <v>#REF!</v>
      </c>
      <c r="AG307" s="64" t="e">
        <f>+'Ark1'!#REF!</f>
        <v>#REF!</v>
      </c>
      <c r="AH307" s="49" t="e">
        <f>+'Ark1'!#REF!</f>
        <v>#REF!</v>
      </c>
      <c r="AI307" s="64" t="e">
        <f>+'Ark1'!#REF!</f>
        <v>#REF!</v>
      </c>
      <c r="AJ307" s="99" t="e">
        <f t="shared" si="4"/>
        <v>#REF!</v>
      </c>
      <c r="AK307"/>
      <c r="AL307"/>
      <c r="AM307"/>
      <c r="AN307"/>
      <c r="AO307"/>
      <c r="AP307"/>
      <c r="AQ307"/>
      <c r="AR307"/>
      <c r="AS307"/>
    </row>
    <row r="308" spans="28:45">
      <c r="AB308" s="39"/>
      <c r="AC308" s="47" t="e">
        <f>+'Ark1'!#REF!</f>
        <v>#REF!</v>
      </c>
      <c r="AD308" s="47" t="e">
        <f>+'Ark1'!#REF!</f>
        <v>#REF!</v>
      </c>
      <c r="AE308" s="48" t="s">
        <v>430</v>
      </c>
      <c r="AF308" s="47" t="e">
        <f>+'Ark1'!#REF!</f>
        <v>#REF!</v>
      </c>
      <c r="AG308" s="64" t="e">
        <f>+'Ark1'!#REF!</f>
        <v>#REF!</v>
      </c>
      <c r="AH308" s="49" t="e">
        <f>+'Ark1'!#REF!</f>
        <v>#REF!</v>
      </c>
      <c r="AI308" s="64" t="e">
        <f>+'Ark1'!#REF!</f>
        <v>#REF!</v>
      </c>
      <c r="AJ308" s="99" t="e">
        <f t="shared" si="4"/>
        <v>#REF!</v>
      </c>
      <c r="AK308"/>
      <c r="AL308"/>
      <c r="AM308"/>
      <c r="AN308"/>
      <c r="AO308"/>
      <c r="AP308"/>
      <c r="AQ308"/>
      <c r="AR308"/>
      <c r="AS308"/>
    </row>
    <row r="309" spans="28:45">
      <c r="AB309" s="39"/>
      <c r="AC309" s="47" t="e">
        <f>+'Ark1'!#REF!</f>
        <v>#REF!</v>
      </c>
      <c r="AD309" s="47" t="e">
        <f>+'Ark1'!#REF!</f>
        <v>#REF!</v>
      </c>
      <c r="AE309" s="48" t="s">
        <v>431</v>
      </c>
      <c r="AF309" s="47" t="e">
        <f>+'Ark1'!#REF!</f>
        <v>#REF!</v>
      </c>
      <c r="AG309" s="64" t="e">
        <f>+'Ark1'!#REF!</f>
        <v>#REF!</v>
      </c>
      <c r="AH309" s="49" t="e">
        <f>+'Ark1'!#REF!</f>
        <v>#REF!</v>
      </c>
      <c r="AI309" s="64" t="e">
        <f>+'Ark1'!#REF!</f>
        <v>#REF!</v>
      </c>
      <c r="AJ309" s="99" t="e">
        <f t="shared" si="4"/>
        <v>#REF!</v>
      </c>
      <c r="AK309"/>
      <c r="AL309"/>
      <c r="AM309"/>
      <c r="AN309"/>
      <c r="AO309"/>
      <c r="AP309"/>
      <c r="AQ309"/>
      <c r="AR309"/>
      <c r="AS309"/>
    </row>
    <row r="310" spans="28:45">
      <c r="AB310" s="39"/>
      <c r="AC310" s="47" t="e">
        <f>+'Ark1'!#REF!</f>
        <v>#REF!</v>
      </c>
      <c r="AD310" s="47" t="e">
        <f>+'Ark1'!#REF!</f>
        <v>#REF!</v>
      </c>
      <c r="AE310" s="48" t="s">
        <v>432</v>
      </c>
      <c r="AF310" s="47" t="e">
        <f>+'Ark1'!#REF!</f>
        <v>#REF!</v>
      </c>
      <c r="AG310" s="64" t="e">
        <f>+'Ark1'!#REF!</f>
        <v>#REF!</v>
      </c>
      <c r="AH310" s="49" t="e">
        <f>+'Ark1'!#REF!</f>
        <v>#REF!</v>
      </c>
      <c r="AI310" s="64" t="e">
        <f>+'Ark1'!#REF!</f>
        <v>#REF!</v>
      </c>
      <c r="AJ310" s="99" t="e">
        <f t="shared" si="4"/>
        <v>#REF!</v>
      </c>
      <c r="AK310"/>
      <c r="AL310"/>
      <c r="AM310"/>
      <c r="AN310"/>
      <c r="AO310"/>
      <c r="AP310"/>
      <c r="AQ310"/>
      <c r="AR310"/>
      <c r="AS310"/>
    </row>
    <row r="311" spans="28:45">
      <c r="AB311" s="39"/>
      <c r="AC311" s="47" t="e">
        <f>+'Ark1'!#REF!</f>
        <v>#REF!</v>
      </c>
      <c r="AD311" s="47" t="e">
        <f>+'Ark1'!#REF!</f>
        <v>#REF!</v>
      </c>
      <c r="AE311" s="48" t="s">
        <v>433</v>
      </c>
      <c r="AF311" s="47" t="e">
        <f>+'Ark1'!#REF!</f>
        <v>#REF!</v>
      </c>
      <c r="AG311" s="64" t="e">
        <f>+'Ark1'!#REF!</f>
        <v>#REF!</v>
      </c>
      <c r="AH311" s="49" t="e">
        <f>+'Ark1'!#REF!</f>
        <v>#REF!</v>
      </c>
      <c r="AI311" s="64" t="e">
        <f>+'Ark1'!#REF!</f>
        <v>#REF!</v>
      </c>
      <c r="AJ311" s="99" t="e">
        <f t="shared" si="4"/>
        <v>#REF!</v>
      </c>
      <c r="AK311"/>
      <c r="AL311"/>
      <c r="AM311"/>
      <c r="AN311"/>
      <c r="AO311"/>
      <c r="AP311"/>
      <c r="AQ311"/>
      <c r="AR311"/>
      <c r="AS311"/>
    </row>
    <row r="312" spans="28:45">
      <c r="AB312" s="39"/>
      <c r="AC312" s="47" t="e">
        <f>+'Ark1'!#REF!</f>
        <v>#REF!</v>
      </c>
      <c r="AD312" s="47" t="e">
        <f>+'Ark1'!#REF!</f>
        <v>#REF!</v>
      </c>
      <c r="AE312" s="48" t="s">
        <v>434</v>
      </c>
      <c r="AF312" s="47" t="e">
        <f>+'Ark1'!#REF!</f>
        <v>#REF!</v>
      </c>
      <c r="AG312" s="64" t="e">
        <f>+'Ark1'!#REF!</f>
        <v>#REF!</v>
      </c>
      <c r="AH312" s="49" t="e">
        <f>+'Ark1'!#REF!</f>
        <v>#REF!</v>
      </c>
      <c r="AI312" s="64" t="e">
        <f>+'Ark1'!#REF!</f>
        <v>#REF!</v>
      </c>
      <c r="AJ312" s="99" t="e">
        <f t="shared" si="4"/>
        <v>#REF!</v>
      </c>
      <c r="AK312"/>
      <c r="AL312"/>
      <c r="AM312"/>
      <c r="AN312"/>
      <c r="AO312"/>
      <c r="AP312"/>
      <c r="AQ312"/>
      <c r="AR312"/>
      <c r="AS312"/>
    </row>
    <row r="313" spans="28:45">
      <c r="AB313" s="39"/>
      <c r="AC313" s="47" t="e">
        <f>+'Ark1'!#REF!</f>
        <v>#REF!</v>
      </c>
      <c r="AD313" s="47" t="e">
        <f>+'Ark1'!#REF!</f>
        <v>#REF!</v>
      </c>
      <c r="AE313" s="48" t="s">
        <v>435</v>
      </c>
      <c r="AF313" s="47" t="e">
        <f>+'Ark1'!#REF!</f>
        <v>#REF!</v>
      </c>
      <c r="AG313" s="64" t="e">
        <f>+'Ark1'!#REF!</f>
        <v>#REF!</v>
      </c>
      <c r="AH313" s="49" t="e">
        <f>+'Ark1'!#REF!</f>
        <v>#REF!</v>
      </c>
      <c r="AI313" s="64" t="e">
        <f>+'Ark1'!#REF!</f>
        <v>#REF!</v>
      </c>
      <c r="AJ313" s="99" t="e">
        <f t="shared" si="4"/>
        <v>#REF!</v>
      </c>
      <c r="AK313"/>
      <c r="AL313"/>
      <c r="AM313"/>
      <c r="AN313"/>
      <c r="AO313"/>
      <c r="AP313"/>
      <c r="AQ313"/>
      <c r="AR313"/>
      <c r="AS313"/>
    </row>
    <row r="314" spans="28:45">
      <c r="AB314" s="39"/>
      <c r="AC314" s="47" t="e">
        <f>+'Ark1'!#REF!</f>
        <v>#REF!</v>
      </c>
      <c r="AD314" s="47" t="e">
        <f>+'Ark1'!#REF!</f>
        <v>#REF!</v>
      </c>
      <c r="AE314" s="48" t="s">
        <v>436</v>
      </c>
      <c r="AF314" s="47" t="e">
        <f>+'Ark1'!#REF!</f>
        <v>#REF!</v>
      </c>
      <c r="AG314" s="64" t="e">
        <f>+'Ark1'!#REF!</f>
        <v>#REF!</v>
      </c>
      <c r="AH314" s="49" t="e">
        <f>+'Ark1'!#REF!</f>
        <v>#REF!</v>
      </c>
      <c r="AI314" s="64" t="e">
        <f>+'Ark1'!#REF!</f>
        <v>#REF!</v>
      </c>
      <c r="AJ314" s="99" t="e">
        <f t="shared" si="4"/>
        <v>#REF!</v>
      </c>
      <c r="AK314"/>
      <c r="AL314"/>
      <c r="AM314"/>
      <c r="AN314"/>
      <c r="AO314"/>
      <c r="AP314"/>
      <c r="AQ314"/>
      <c r="AR314"/>
      <c r="AS314"/>
    </row>
    <row r="315" spans="28:45">
      <c r="AB315" s="39"/>
      <c r="AC315" s="47" t="e">
        <f>+'Ark1'!#REF!</f>
        <v>#REF!</v>
      </c>
      <c r="AD315" s="47" t="e">
        <f>+'Ark1'!#REF!</f>
        <v>#REF!</v>
      </c>
      <c r="AE315" s="48" t="s">
        <v>437</v>
      </c>
      <c r="AF315" s="47" t="e">
        <f>+'Ark1'!#REF!</f>
        <v>#REF!</v>
      </c>
      <c r="AG315" s="64" t="e">
        <f>+'Ark1'!#REF!</f>
        <v>#REF!</v>
      </c>
      <c r="AH315" s="49" t="e">
        <f>+'Ark1'!#REF!</f>
        <v>#REF!</v>
      </c>
      <c r="AI315" s="64" t="e">
        <f>+'Ark1'!#REF!</f>
        <v>#REF!</v>
      </c>
      <c r="AJ315" s="99" t="e">
        <f t="shared" si="4"/>
        <v>#REF!</v>
      </c>
      <c r="AK315"/>
      <c r="AL315"/>
      <c r="AM315"/>
      <c r="AN315"/>
      <c r="AO315"/>
      <c r="AP315"/>
      <c r="AQ315"/>
      <c r="AR315"/>
      <c r="AS315"/>
    </row>
    <row r="316" spans="28:45">
      <c r="AB316" s="39"/>
      <c r="AC316" s="47" t="e">
        <f>+'Ark1'!#REF!</f>
        <v>#REF!</v>
      </c>
      <c r="AD316" s="47" t="e">
        <f>+'Ark1'!#REF!</f>
        <v>#REF!</v>
      </c>
      <c r="AE316" s="48" t="s">
        <v>438</v>
      </c>
      <c r="AF316" s="47" t="e">
        <f>+'Ark1'!#REF!</f>
        <v>#REF!</v>
      </c>
      <c r="AG316" s="64" t="e">
        <f>+'Ark1'!#REF!</f>
        <v>#REF!</v>
      </c>
      <c r="AH316" s="49" t="e">
        <f>+'Ark1'!#REF!</f>
        <v>#REF!</v>
      </c>
      <c r="AI316" s="64" t="e">
        <f>+'Ark1'!#REF!</f>
        <v>#REF!</v>
      </c>
      <c r="AJ316" s="99" t="e">
        <f t="shared" si="4"/>
        <v>#REF!</v>
      </c>
      <c r="AK316"/>
      <c r="AL316"/>
      <c r="AM316"/>
      <c r="AN316"/>
      <c r="AO316"/>
      <c r="AP316"/>
      <c r="AQ316"/>
      <c r="AR316"/>
      <c r="AS316"/>
    </row>
    <row r="317" spans="28:45">
      <c r="AB317" s="39"/>
      <c r="AC317" s="47" t="e">
        <f>+'Ark1'!#REF!</f>
        <v>#REF!</v>
      </c>
      <c r="AD317" s="47" t="e">
        <f>+'Ark1'!#REF!</f>
        <v>#REF!</v>
      </c>
      <c r="AE317" s="48" t="s">
        <v>439</v>
      </c>
      <c r="AF317" s="47" t="e">
        <f>+'Ark1'!#REF!</f>
        <v>#REF!</v>
      </c>
      <c r="AG317" s="64" t="e">
        <f>+'Ark1'!#REF!</f>
        <v>#REF!</v>
      </c>
      <c r="AH317" s="49" t="e">
        <f>+'Ark1'!#REF!</f>
        <v>#REF!</v>
      </c>
      <c r="AI317" s="64" t="e">
        <f>+'Ark1'!#REF!</f>
        <v>#REF!</v>
      </c>
      <c r="AJ317" s="99" t="e">
        <f t="shared" si="4"/>
        <v>#REF!</v>
      </c>
      <c r="AK317"/>
      <c r="AL317"/>
      <c r="AM317"/>
      <c r="AN317"/>
      <c r="AO317"/>
      <c r="AP317"/>
      <c r="AQ317"/>
      <c r="AR317"/>
      <c r="AS317"/>
    </row>
    <row r="318" spans="28:45">
      <c r="AB318" s="39"/>
      <c r="AC318" t="e">
        <f>+'Ark1'!#REF!</f>
        <v>#REF!</v>
      </c>
      <c r="AD318" t="e">
        <f>+'Ark1'!#REF!</f>
        <v>#REF!</v>
      </c>
      <c r="AE318" s="3" t="s">
        <v>423</v>
      </c>
      <c r="AF318" t="e">
        <f>+'Ark1'!#REF!</f>
        <v>#REF!</v>
      </c>
      <c r="AG318" s="9" t="e">
        <f>+'Ark1'!#REF!</f>
        <v>#REF!</v>
      </c>
      <c r="AH318" s="1" t="e">
        <f>+'Ark1'!#REF!</f>
        <v>#REF!</v>
      </c>
      <c r="AI318" s="9" t="e">
        <f>+'Ark1'!#REF!</f>
        <v>#REF!</v>
      </c>
      <c r="AJ318" s="94" t="e">
        <f t="shared" si="4"/>
        <v>#REF!</v>
      </c>
      <c r="AK318"/>
      <c r="AL318"/>
      <c r="AM318"/>
      <c r="AN318"/>
      <c r="AO318"/>
      <c r="AP318"/>
      <c r="AQ318"/>
      <c r="AR318"/>
      <c r="AS318"/>
    </row>
    <row r="319" spans="28:45">
      <c r="AB319" s="39"/>
      <c r="AC319" t="e">
        <f>+'Ark1'!#REF!</f>
        <v>#REF!</v>
      </c>
      <c r="AD319" t="e">
        <f>+'Ark1'!#REF!</f>
        <v>#REF!</v>
      </c>
      <c r="AE319" s="3" t="s">
        <v>424</v>
      </c>
      <c r="AF319" t="e">
        <f>+'Ark1'!#REF!</f>
        <v>#REF!</v>
      </c>
      <c r="AG319" s="9" t="e">
        <f>+'Ark1'!#REF!</f>
        <v>#REF!</v>
      </c>
      <c r="AH319" s="1" t="e">
        <f>+'Ark1'!#REF!</f>
        <v>#REF!</v>
      </c>
      <c r="AI319" s="9" t="e">
        <f>+'Ark1'!#REF!</f>
        <v>#REF!</v>
      </c>
      <c r="AJ319" s="94" t="e">
        <f t="shared" si="4"/>
        <v>#REF!</v>
      </c>
      <c r="AK319"/>
      <c r="AL319"/>
      <c r="AM319"/>
      <c r="AN319"/>
      <c r="AO319"/>
      <c r="AP319"/>
      <c r="AQ319"/>
      <c r="AR319"/>
      <c r="AS319"/>
    </row>
    <row r="320" spans="28:45">
      <c r="AB320" s="39"/>
      <c r="AC320" t="e">
        <f>+'Ark1'!#REF!</f>
        <v>#REF!</v>
      </c>
      <c r="AD320" t="e">
        <f>+'Ark1'!#REF!</f>
        <v>#REF!</v>
      </c>
      <c r="AE320" s="3" t="s">
        <v>425</v>
      </c>
      <c r="AF320" t="e">
        <f>+'Ark1'!#REF!</f>
        <v>#REF!</v>
      </c>
      <c r="AG320" s="9" t="e">
        <f>+'Ark1'!#REF!</f>
        <v>#REF!</v>
      </c>
      <c r="AH320" s="1" t="e">
        <f>+'Ark1'!#REF!</f>
        <v>#REF!</v>
      </c>
      <c r="AI320" s="9" t="e">
        <f>+'Ark1'!#REF!</f>
        <v>#REF!</v>
      </c>
      <c r="AJ320" s="94" t="e">
        <f t="shared" si="4"/>
        <v>#REF!</v>
      </c>
      <c r="AK320"/>
      <c r="AL320"/>
      <c r="AM320"/>
      <c r="AN320"/>
      <c r="AO320"/>
      <c r="AP320"/>
      <c r="AQ320"/>
      <c r="AR320"/>
      <c r="AS320"/>
    </row>
    <row r="321" spans="28:45">
      <c r="AB321" s="39"/>
      <c r="AC321" t="e">
        <f>+'Ark1'!#REF!</f>
        <v>#REF!</v>
      </c>
      <c r="AD321" t="e">
        <f>+'Ark1'!#REF!</f>
        <v>#REF!</v>
      </c>
      <c r="AE321" s="3" t="s">
        <v>405</v>
      </c>
      <c r="AF321" t="e">
        <f>+'Ark1'!#REF!</f>
        <v>#REF!</v>
      </c>
      <c r="AG321" s="9" t="e">
        <f>+'Ark1'!#REF!</f>
        <v>#REF!</v>
      </c>
      <c r="AH321" s="1" t="e">
        <f>+'Ark1'!#REF!</f>
        <v>#REF!</v>
      </c>
      <c r="AI321" s="9" t="e">
        <f>+'Ark1'!#REF!</f>
        <v>#REF!</v>
      </c>
      <c r="AJ321" s="94" t="e">
        <f t="shared" si="4"/>
        <v>#REF!</v>
      </c>
      <c r="AK321"/>
      <c r="AL321"/>
      <c r="AM321"/>
      <c r="AN321"/>
      <c r="AO321"/>
      <c r="AP321"/>
      <c r="AQ321"/>
      <c r="AR321"/>
      <c r="AS321"/>
    </row>
    <row r="322" spans="28:45">
      <c r="AB322" s="39"/>
      <c r="AC322" t="e">
        <f>+'Ark1'!#REF!</f>
        <v>#REF!</v>
      </c>
      <c r="AD322" t="e">
        <f>+'Ark1'!#REF!</f>
        <v>#REF!</v>
      </c>
      <c r="AE322" s="3" t="s">
        <v>426</v>
      </c>
      <c r="AF322" t="e">
        <f>+'Ark1'!#REF!</f>
        <v>#REF!</v>
      </c>
      <c r="AG322" s="9" t="e">
        <f>+'Ark1'!#REF!</f>
        <v>#REF!</v>
      </c>
      <c r="AH322" s="1" t="e">
        <f>+'Ark1'!#REF!</f>
        <v>#REF!</v>
      </c>
      <c r="AI322" s="9" t="e">
        <f>+'Ark1'!#REF!</f>
        <v>#REF!</v>
      </c>
      <c r="AJ322" s="94" t="e">
        <f t="shared" si="4"/>
        <v>#REF!</v>
      </c>
      <c r="AK322"/>
      <c r="AL322"/>
      <c r="AM322"/>
      <c r="AN322"/>
      <c r="AO322"/>
      <c r="AP322"/>
      <c r="AQ322"/>
      <c r="AR322"/>
      <c r="AS322"/>
    </row>
    <row r="323" spans="28:45">
      <c r="AB323" s="39"/>
      <c r="AC323" t="e">
        <f>+'Ark1'!#REF!</f>
        <v>#REF!</v>
      </c>
      <c r="AD323" t="e">
        <f>+'Ark1'!#REF!</f>
        <v>#REF!</v>
      </c>
      <c r="AE323" s="3" t="s">
        <v>427</v>
      </c>
      <c r="AF323" t="e">
        <f>+'Ark1'!#REF!</f>
        <v>#REF!</v>
      </c>
      <c r="AG323" s="9" t="e">
        <f>+'Ark1'!#REF!</f>
        <v>#REF!</v>
      </c>
      <c r="AH323" s="1" t="e">
        <f>+'Ark1'!#REF!</f>
        <v>#REF!</v>
      </c>
      <c r="AI323" s="9" t="e">
        <f>+'Ark1'!#REF!</f>
        <v>#REF!</v>
      </c>
      <c r="AJ323" s="94" t="e">
        <f t="shared" si="4"/>
        <v>#REF!</v>
      </c>
      <c r="AK323"/>
      <c r="AL323"/>
      <c r="AM323"/>
      <c r="AN323"/>
      <c r="AO323"/>
      <c r="AP323"/>
      <c r="AQ323"/>
      <c r="AR323"/>
      <c r="AS323"/>
    </row>
    <row r="324" spans="28:45">
      <c r="AB324" s="39"/>
      <c r="AC324" t="e">
        <f>+'Ark1'!#REF!</f>
        <v>#REF!</v>
      </c>
      <c r="AD324" t="e">
        <f>+'Ark1'!#REF!</f>
        <v>#REF!</v>
      </c>
      <c r="AE324" s="3" t="s">
        <v>428</v>
      </c>
      <c r="AF324" t="e">
        <f>+'Ark1'!#REF!</f>
        <v>#REF!</v>
      </c>
      <c r="AG324" s="9" t="e">
        <f>+'Ark1'!#REF!</f>
        <v>#REF!</v>
      </c>
      <c r="AH324" s="1" t="e">
        <f>+'Ark1'!#REF!</f>
        <v>#REF!</v>
      </c>
      <c r="AI324" s="9" t="e">
        <f>+'Ark1'!#REF!</f>
        <v>#REF!</v>
      </c>
      <c r="AJ324" s="94" t="e">
        <f t="shared" si="4"/>
        <v>#REF!</v>
      </c>
      <c r="AK324"/>
      <c r="AL324"/>
      <c r="AM324"/>
      <c r="AN324"/>
      <c r="AO324"/>
      <c r="AP324"/>
      <c r="AQ324"/>
      <c r="AR324"/>
      <c r="AS324"/>
    </row>
    <row r="325" spans="28:45">
      <c r="AB325" s="39"/>
      <c r="AC325" t="e">
        <f>+'Ark1'!#REF!</f>
        <v>#REF!</v>
      </c>
      <c r="AD325" t="e">
        <f>+'Ark1'!#REF!</f>
        <v>#REF!</v>
      </c>
      <c r="AE325" s="3" t="s">
        <v>429</v>
      </c>
      <c r="AF325" t="e">
        <f>+'Ark1'!#REF!</f>
        <v>#REF!</v>
      </c>
      <c r="AG325" s="9" t="e">
        <f>+'Ark1'!#REF!</f>
        <v>#REF!</v>
      </c>
      <c r="AH325" s="1" t="e">
        <f>+'Ark1'!#REF!</f>
        <v>#REF!</v>
      </c>
      <c r="AI325" s="9" t="e">
        <f>+'Ark1'!#REF!</f>
        <v>#REF!</v>
      </c>
      <c r="AJ325" s="94" t="e">
        <f t="shared" si="4"/>
        <v>#REF!</v>
      </c>
      <c r="AK325"/>
      <c r="AL325"/>
      <c r="AM325"/>
      <c r="AN325"/>
      <c r="AO325"/>
      <c r="AP325"/>
      <c r="AQ325"/>
      <c r="AR325"/>
      <c r="AS325"/>
    </row>
    <row r="326" spans="28:45">
      <c r="AB326" s="39"/>
      <c r="AC326" t="e">
        <f>+'Ark1'!#REF!</f>
        <v>#REF!</v>
      </c>
      <c r="AD326" t="e">
        <f>+'Ark1'!#REF!</f>
        <v>#REF!</v>
      </c>
      <c r="AE326" s="3" t="s">
        <v>430</v>
      </c>
      <c r="AF326" t="e">
        <f>+'Ark1'!#REF!</f>
        <v>#REF!</v>
      </c>
      <c r="AG326" s="9" t="e">
        <f>+'Ark1'!#REF!</f>
        <v>#REF!</v>
      </c>
      <c r="AH326" s="1" t="e">
        <f>+'Ark1'!#REF!</f>
        <v>#REF!</v>
      </c>
      <c r="AI326" s="9" t="e">
        <f>+'Ark1'!#REF!</f>
        <v>#REF!</v>
      </c>
      <c r="AJ326" s="94" t="e">
        <f t="shared" si="4"/>
        <v>#REF!</v>
      </c>
      <c r="AK326"/>
      <c r="AL326"/>
      <c r="AM326"/>
      <c r="AN326"/>
      <c r="AO326"/>
      <c r="AP326"/>
      <c r="AQ326"/>
      <c r="AR326"/>
      <c r="AS326"/>
    </row>
    <row r="327" spans="28:45">
      <c r="AB327" s="39"/>
      <c r="AC327" t="e">
        <f>+'Ark1'!#REF!</f>
        <v>#REF!</v>
      </c>
      <c r="AD327" t="e">
        <f>+'Ark1'!#REF!</f>
        <v>#REF!</v>
      </c>
      <c r="AE327" s="3" t="s">
        <v>431</v>
      </c>
      <c r="AF327" t="e">
        <f>+'Ark1'!#REF!</f>
        <v>#REF!</v>
      </c>
      <c r="AG327" s="9" t="e">
        <f>+'Ark1'!#REF!</f>
        <v>#REF!</v>
      </c>
      <c r="AH327" s="1" t="e">
        <f>+'Ark1'!#REF!</f>
        <v>#REF!</v>
      </c>
      <c r="AI327" s="9" t="e">
        <f>+'Ark1'!#REF!</f>
        <v>#REF!</v>
      </c>
      <c r="AJ327" s="94" t="e">
        <f t="shared" si="4"/>
        <v>#REF!</v>
      </c>
      <c r="AK327"/>
      <c r="AL327"/>
      <c r="AM327"/>
      <c r="AN327"/>
      <c r="AO327"/>
      <c r="AP327"/>
      <c r="AQ327"/>
      <c r="AR327"/>
      <c r="AS327"/>
    </row>
    <row r="328" spans="28:45">
      <c r="AB328" s="39"/>
      <c r="AC328" t="e">
        <f>+'Ark1'!#REF!</f>
        <v>#REF!</v>
      </c>
      <c r="AD328" t="e">
        <f>+'Ark1'!#REF!</f>
        <v>#REF!</v>
      </c>
      <c r="AE328" s="3" t="s">
        <v>432</v>
      </c>
      <c r="AF328" t="e">
        <f>+'Ark1'!#REF!</f>
        <v>#REF!</v>
      </c>
      <c r="AG328" s="9" t="e">
        <f>+'Ark1'!#REF!</f>
        <v>#REF!</v>
      </c>
      <c r="AH328" s="1" t="e">
        <f>+'Ark1'!#REF!</f>
        <v>#REF!</v>
      </c>
      <c r="AI328" s="9" t="e">
        <f>+'Ark1'!#REF!</f>
        <v>#REF!</v>
      </c>
      <c r="AJ328" s="94" t="e">
        <f t="shared" si="4"/>
        <v>#REF!</v>
      </c>
      <c r="AK328"/>
      <c r="AL328"/>
      <c r="AM328"/>
      <c r="AN328"/>
      <c r="AO328"/>
      <c r="AP328"/>
      <c r="AQ328"/>
      <c r="AR328"/>
      <c r="AS328"/>
    </row>
    <row r="329" spans="28:45">
      <c r="AB329" s="39"/>
      <c r="AC329" t="e">
        <f>+'Ark1'!#REF!</f>
        <v>#REF!</v>
      </c>
      <c r="AD329" t="e">
        <f>+'Ark1'!#REF!</f>
        <v>#REF!</v>
      </c>
      <c r="AE329" s="3" t="s">
        <v>433</v>
      </c>
      <c r="AF329" t="e">
        <f>+'Ark1'!#REF!</f>
        <v>#REF!</v>
      </c>
      <c r="AG329" s="9" t="e">
        <f>+'Ark1'!#REF!</f>
        <v>#REF!</v>
      </c>
      <c r="AH329" s="1" t="e">
        <f>+'Ark1'!#REF!</f>
        <v>#REF!</v>
      </c>
      <c r="AI329" s="9" t="e">
        <f>+'Ark1'!#REF!</f>
        <v>#REF!</v>
      </c>
      <c r="AJ329" s="94" t="e">
        <f t="shared" si="4"/>
        <v>#REF!</v>
      </c>
      <c r="AK329"/>
      <c r="AL329"/>
      <c r="AM329"/>
      <c r="AN329"/>
      <c r="AO329"/>
      <c r="AP329"/>
      <c r="AQ329"/>
      <c r="AR329"/>
      <c r="AS329"/>
    </row>
    <row r="330" spans="28:45">
      <c r="AB330" s="39"/>
      <c r="AC330" t="e">
        <f>+'Ark1'!#REF!</f>
        <v>#REF!</v>
      </c>
      <c r="AD330" t="e">
        <f>+'Ark1'!#REF!</f>
        <v>#REF!</v>
      </c>
      <c r="AE330" s="3" t="s">
        <v>434</v>
      </c>
      <c r="AF330" t="e">
        <f>+'Ark1'!#REF!</f>
        <v>#REF!</v>
      </c>
      <c r="AG330" s="9" t="e">
        <f>+'Ark1'!#REF!</f>
        <v>#REF!</v>
      </c>
      <c r="AH330" s="1" t="e">
        <f>+'Ark1'!#REF!</f>
        <v>#REF!</v>
      </c>
      <c r="AI330" s="9" t="e">
        <f>+'Ark1'!#REF!</f>
        <v>#REF!</v>
      </c>
      <c r="AJ330" s="94" t="e">
        <f t="shared" si="4"/>
        <v>#REF!</v>
      </c>
      <c r="AK330"/>
      <c r="AL330"/>
      <c r="AM330"/>
      <c r="AN330"/>
      <c r="AO330"/>
      <c r="AP330"/>
      <c r="AQ330"/>
      <c r="AR330"/>
      <c r="AS330"/>
    </row>
    <row r="331" spans="28:45">
      <c r="AB331" s="39"/>
      <c r="AC331" t="e">
        <f>+'Ark1'!#REF!</f>
        <v>#REF!</v>
      </c>
      <c r="AD331" t="e">
        <f>+'Ark1'!#REF!</f>
        <v>#REF!</v>
      </c>
      <c r="AE331" s="3" t="s">
        <v>435</v>
      </c>
      <c r="AF331" t="e">
        <f>+'Ark1'!#REF!</f>
        <v>#REF!</v>
      </c>
      <c r="AG331" s="9" t="e">
        <f>+'Ark1'!#REF!</f>
        <v>#REF!</v>
      </c>
      <c r="AH331" s="1" t="e">
        <f>+'Ark1'!#REF!</f>
        <v>#REF!</v>
      </c>
      <c r="AI331" s="9" t="e">
        <f>+'Ark1'!#REF!</f>
        <v>#REF!</v>
      </c>
      <c r="AJ331" s="94" t="e">
        <f t="shared" si="4"/>
        <v>#REF!</v>
      </c>
      <c r="AK331"/>
      <c r="AL331"/>
      <c r="AM331"/>
      <c r="AN331"/>
      <c r="AO331"/>
      <c r="AP331"/>
      <c r="AQ331"/>
      <c r="AR331"/>
      <c r="AS331"/>
    </row>
    <row r="332" spans="28:45">
      <c r="AB332" s="39"/>
      <c r="AC332" t="e">
        <f>+'Ark1'!#REF!</f>
        <v>#REF!</v>
      </c>
      <c r="AD332" t="e">
        <f>+'Ark1'!#REF!</f>
        <v>#REF!</v>
      </c>
      <c r="AE332" s="3" t="s">
        <v>436</v>
      </c>
      <c r="AF332" t="e">
        <f>+'Ark1'!#REF!</f>
        <v>#REF!</v>
      </c>
      <c r="AG332" s="9" t="e">
        <f>+'Ark1'!#REF!</f>
        <v>#REF!</v>
      </c>
      <c r="AH332" s="1" t="e">
        <f>+'Ark1'!#REF!</f>
        <v>#REF!</v>
      </c>
      <c r="AI332" s="9" t="e">
        <f>+'Ark1'!#REF!</f>
        <v>#REF!</v>
      </c>
      <c r="AJ332" s="94" t="e">
        <f t="shared" ref="AJ332:AJ389" si="5">+AG332/AF332</f>
        <v>#REF!</v>
      </c>
      <c r="AK332"/>
      <c r="AL332"/>
      <c r="AM332"/>
      <c r="AN332"/>
      <c r="AO332"/>
      <c r="AP332"/>
      <c r="AQ332"/>
      <c r="AR332"/>
      <c r="AS332"/>
    </row>
    <row r="333" spans="28:45">
      <c r="AB333" s="39"/>
      <c r="AC333" t="e">
        <f>+'Ark1'!#REF!</f>
        <v>#REF!</v>
      </c>
      <c r="AD333" t="e">
        <f>+'Ark1'!#REF!</f>
        <v>#REF!</v>
      </c>
      <c r="AE333" s="3" t="s">
        <v>437</v>
      </c>
      <c r="AF333" t="e">
        <f>+'Ark1'!#REF!</f>
        <v>#REF!</v>
      </c>
      <c r="AG333" s="9" t="e">
        <f>+'Ark1'!#REF!</f>
        <v>#REF!</v>
      </c>
      <c r="AH333" s="1" t="e">
        <f>+'Ark1'!#REF!</f>
        <v>#REF!</v>
      </c>
      <c r="AI333" s="9" t="e">
        <f>+'Ark1'!#REF!</f>
        <v>#REF!</v>
      </c>
      <c r="AJ333" s="94" t="e">
        <f t="shared" si="5"/>
        <v>#REF!</v>
      </c>
      <c r="AK333"/>
      <c r="AL333"/>
      <c r="AM333"/>
      <c r="AN333"/>
      <c r="AO333"/>
      <c r="AP333"/>
      <c r="AQ333"/>
      <c r="AR333"/>
      <c r="AS333"/>
    </row>
    <row r="334" spans="28:45">
      <c r="AB334" s="39"/>
      <c r="AC334" t="e">
        <f>+'Ark1'!#REF!</f>
        <v>#REF!</v>
      </c>
      <c r="AD334" t="e">
        <f>+'Ark1'!#REF!</f>
        <v>#REF!</v>
      </c>
      <c r="AE334" s="3" t="s">
        <v>438</v>
      </c>
      <c r="AF334" t="e">
        <f>+'Ark1'!#REF!</f>
        <v>#REF!</v>
      </c>
      <c r="AG334" s="9" t="e">
        <f>+'Ark1'!#REF!</f>
        <v>#REF!</v>
      </c>
      <c r="AH334" s="1" t="e">
        <f>+'Ark1'!#REF!</f>
        <v>#REF!</v>
      </c>
      <c r="AI334" s="9" t="e">
        <f>+'Ark1'!#REF!</f>
        <v>#REF!</v>
      </c>
      <c r="AJ334" s="94" t="e">
        <f t="shared" si="5"/>
        <v>#REF!</v>
      </c>
      <c r="AK334"/>
      <c r="AL334"/>
      <c r="AM334"/>
      <c r="AN334"/>
      <c r="AO334"/>
      <c r="AP334"/>
      <c r="AQ334"/>
      <c r="AR334"/>
      <c r="AS334"/>
    </row>
    <row r="335" spans="28:45">
      <c r="AB335" s="39"/>
      <c r="AC335" t="e">
        <f>+'Ark1'!#REF!</f>
        <v>#REF!</v>
      </c>
      <c r="AD335" t="e">
        <f>+'Ark1'!#REF!</f>
        <v>#REF!</v>
      </c>
      <c r="AE335" s="3" t="s">
        <v>439</v>
      </c>
      <c r="AF335" t="e">
        <f>+'Ark1'!#REF!</f>
        <v>#REF!</v>
      </c>
      <c r="AG335" s="9" t="e">
        <f>+'Ark1'!#REF!</f>
        <v>#REF!</v>
      </c>
      <c r="AH335" s="1" t="e">
        <f>+'Ark1'!#REF!</f>
        <v>#REF!</v>
      </c>
      <c r="AI335" s="9" t="e">
        <f>+'Ark1'!#REF!</f>
        <v>#REF!</v>
      </c>
      <c r="AJ335" s="94" t="e">
        <f t="shared" si="5"/>
        <v>#REF!</v>
      </c>
      <c r="AK335"/>
      <c r="AL335"/>
      <c r="AM335"/>
      <c r="AN335"/>
      <c r="AO335"/>
      <c r="AP335"/>
      <c r="AQ335"/>
      <c r="AR335"/>
      <c r="AS335"/>
    </row>
    <row r="336" spans="28:45">
      <c r="AB336" s="39"/>
      <c r="AC336" s="47" t="e">
        <f>+'Ark1'!#REF!</f>
        <v>#REF!</v>
      </c>
      <c r="AD336" s="47" t="e">
        <f>+'Ark1'!#REF!</f>
        <v>#REF!</v>
      </c>
      <c r="AE336" s="48" t="s">
        <v>423</v>
      </c>
      <c r="AF336" s="47" t="e">
        <f>+'Ark1'!#REF!</f>
        <v>#REF!</v>
      </c>
      <c r="AG336" s="64" t="e">
        <f>+'Ark1'!#REF!</f>
        <v>#REF!</v>
      </c>
      <c r="AH336" s="49" t="e">
        <f>+'Ark1'!#REF!</f>
        <v>#REF!</v>
      </c>
      <c r="AI336" s="64" t="e">
        <f>+'Ark1'!#REF!</f>
        <v>#REF!</v>
      </c>
      <c r="AJ336" s="99" t="e">
        <f t="shared" si="5"/>
        <v>#REF!</v>
      </c>
      <c r="AK336"/>
      <c r="AL336"/>
      <c r="AM336"/>
      <c r="AN336"/>
      <c r="AO336"/>
      <c r="AP336"/>
      <c r="AQ336"/>
      <c r="AR336"/>
      <c r="AS336"/>
    </row>
    <row r="337" spans="28:45">
      <c r="AB337" s="39"/>
      <c r="AC337" s="47" t="e">
        <f>+'Ark1'!#REF!</f>
        <v>#REF!</v>
      </c>
      <c r="AD337" s="47" t="e">
        <f>+'Ark1'!#REF!</f>
        <v>#REF!</v>
      </c>
      <c r="AE337" s="48" t="s">
        <v>424</v>
      </c>
      <c r="AF337" s="47" t="e">
        <f>+'Ark1'!#REF!</f>
        <v>#REF!</v>
      </c>
      <c r="AG337" s="64" t="e">
        <f>+'Ark1'!#REF!</f>
        <v>#REF!</v>
      </c>
      <c r="AH337" s="49" t="e">
        <f>+'Ark1'!#REF!</f>
        <v>#REF!</v>
      </c>
      <c r="AI337" s="64" t="e">
        <f>+'Ark1'!#REF!</f>
        <v>#REF!</v>
      </c>
      <c r="AJ337" s="99" t="e">
        <f t="shared" si="5"/>
        <v>#REF!</v>
      </c>
      <c r="AK337"/>
      <c r="AL337"/>
      <c r="AM337"/>
      <c r="AN337"/>
      <c r="AO337"/>
      <c r="AP337"/>
      <c r="AQ337"/>
      <c r="AR337"/>
      <c r="AS337"/>
    </row>
    <row r="338" spans="28:45">
      <c r="AB338" s="39"/>
      <c r="AC338" s="47" t="e">
        <f>+'Ark1'!#REF!</f>
        <v>#REF!</v>
      </c>
      <c r="AD338" s="47" t="e">
        <f>+'Ark1'!#REF!</f>
        <v>#REF!</v>
      </c>
      <c r="AE338" s="48" t="s">
        <v>425</v>
      </c>
      <c r="AF338" s="47" t="e">
        <f>+'Ark1'!#REF!</f>
        <v>#REF!</v>
      </c>
      <c r="AG338" s="64" t="e">
        <f>+'Ark1'!#REF!</f>
        <v>#REF!</v>
      </c>
      <c r="AH338" s="49" t="e">
        <f>+'Ark1'!#REF!</f>
        <v>#REF!</v>
      </c>
      <c r="AI338" s="64" t="e">
        <f>+'Ark1'!#REF!</f>
        <v>#REF!</v>
      </c>
      <c r="AJ338" s="99" t="e">
        <f t="shared" si="5"/>
        <v>#REF!</v>
      </c>
      <c r="AK338"/>
      <c r="AL338"/>
      <c r="AM338"/>
      <c r="AN338"/>
      <c r="AO338"/>
      <c r="AP338"/>
      <c r="AQ338"/>
      <c r="AR338"/>
      <c r="AS338"/>
    </row>
    <row r="339" spans="28:45">
      <c r="AB339" s="39"/>
      <c r="AC339" s="47" t="e">
        <f>+'Ark1'!#REF!</f>
        <v>#REF!</v>
      </c>
      <c r="AD339" s="47" t="e">
        <f>+'Ark1'!#REF!</f>
        <v>#REF!</v>
      </c>
      <c r="AE339" s="48" t="s">
        <v>405</v>
      </c>
      <c r="AF339" s="47" t="e">
        <f>+'Ark1'!#REF!</f>
        <v>#REF!</v>
      </c>
      <c r="AG339" s="64" t="e">
        <f>+'Ark1'!#REF!</f>
        <v>#REF!</v>
      </c>
      <c r="AH339" s="49" t="e">
        <f>+'Ark1'!#REF!</f>
        <v>#REF!</v>
      </c>
      <c r="AI339" s="64" t="e">
        <f>+'Ark1'!#REF!</f>
        <v>#REF!</v>
      </c>
      <c r="AJ339" s="99" t="e">
        <f t="shared" si="5"/>
        <v>#REF!</v>
      </c>
      <c r="AK339"/>
      <c r="AL339"/>
      <c r="AM339"/>
      <c r="AN339"/>
      <c r="AO339"/>
      <c r="AP339"/>
      <c r="AQ339"/>
      <c r="AR339"/>
      <c r="AS339"/>
    </row>
    <row r="340" spans="28:45">
      <c r="AB340" s="39"/>
      <c r="AC340" s="47" t="e">
        <f>+'Ark1'!#REF!</f>
        <v>#REF!</v>
      </c>
      <c r="AD340" s="47" t="e">
        <f>+'Ark1'!#REF!</f>
        <v>#REF!</v>
      </c>
      <c r="AE340" s="48" t="s">
        <v>426</v>
      </c>
      <c r="AF340" s="47" t="e">
        <f>+'Ark1'!#REF!</f>
        <v>#REF!</v>
      </c>
      <c r="AG340" s="64" t="e">
        <f>+'Ark1'!#REF!</f>
        <v>#REF!</v>
      </c>
      <c r="AH340" s="49" t="e">
        <f>+'Ark1'!#REF!</f>
        <v>#REF!</v>
      </c>
      <c r="AI340" s="64" t="e">
        <f>+'Ark1'!#REF!</f>
        <v>#REF!</v>
      </c>
      <c r="AJ340" s="99" t="e">
        <f t="shared" si="5"/>
        <v>#REF!</v>
      </c>
      <c r="AK340"/>
      <c r="AL340"/>
      <c r="AM340"/>
      <c r="AN340"/>
      <c r="AO340"/>
      <c r="AP340"/>
      <c r="AQ340"/>
      <c r="AR340"/>
      <c r="AS340"/>
    </row>
    <row r="341" spans="28:45">
      <c r="AB341" s="39"/>
      <c r="AC341" s="47" t="e">
        <f>+'Ark1'!#REF!</f>
        <v>#REF!</v>
      </c>
      <c r="AD341" s="47" t="e">
        <f>+'Ark1'!#REF!</f>
        <v>#REF!</v>
      </c>
      <c r="AE341" s="48" t="s">
        <v>427</v>
      </c>
      <c r="AF341" s="47" t="e">
        <f>+'Ark1'!#REF!</f>
        <v>#REF!</v>
      </c>
      <c r="AG341" s="64" t="e">
        <f>+'Ark1'!#REF!</f>
        <v>#REF!</v>
      </c>
      <c r="AH341" s="49" t="e">
        <f>+'Ark1'!#REF!</f>
        <v>#REF!</v>
      </c>
      <c r="AI341" s="64" t="e">
        <f>+'Ark1'!#REF!</f>
        <v>#REF!</v>
      </c>
      <c r="AJ341" s="99" t="e">
        <f t="shared" si="5"/>
        <v>#REF!</v>
      </c>
      <c r="AK341"/>
      <c r="AL341"/>
      <c r="AM341"/>
      <c r="AN341"/>
      <c r="AO341"/>
      <c r="AP341"/>
      <c r="AQ341"/>
      <c r="AR341"/>
      <c r="AS341"/>
    </row>
    <row r="342" spans="28:45">
      <c r="AB342" s="39"/>
      <c r="AC342" s="47" t="e">
        <f>+'Ark1'!#REF!</f>
        <v>#REF!</v>
      </c>
      <c r="AD342" s="47" t="e">
        <f>+'Ark1'!#REF!</f>
        <v>#REF!</v>
      </c>
      <c r="AE342" s="48" t="s">
        <v>428</v>
      </c>
      <c r="AF342" s="47" t="e">
        <f>+'Ark1'!#REF!</f>
        <v>#REF!</v>
      </c>
      <c r="AG342" s="64" t="e">
        <f>+'Ark1'!#REF!</f>
        <v>#REF!</v>
      </c>
      <c r="AH342" s="49" t="e">
        <f>+'Ark1'!#REF!</f>
        <v>#REF!</v>
      </c>
      <c r="AI342" s="64" t="e">
        <f>+'Ark1'!#REF!</f>
        <v>#REF!</v>
      </c>
      <c r="AJ342" s="99" t="e">
        <f t="shared" si="5"/>
        <v>#REF!</v>
      </c>
      <c r="AK342"/>
      <c r="AL342"/>
      <c r="AM342"/>
      <c r="AN342"/>
      <c r="AO342"/>
      <c r="AP342"/>
      <c r="AQ342"/>
      <c r="AR342"/>
      <c r="AS342"/>
    </row>
    <row r="343" spans="28:45">
      <c r="AB343" s="39"/>
      <c r="AC343" s="47" t="e">
        <f>+'Ark1'!#REF!</f>
        <v>#REF!</v>
      </c>
      <c r="AD343" s="47" t="e">
        <f>+'Ark1'!#REF!</f>
        <v>#REF!</v>
      </c>
      <c r="AE343" s="48" t="s">
        <v>429</v>
      </c>
      <c r="AF343" s="47" t="e">
        <f>+'Ark1'!#REF!</f>
        <v>#REF!</v>
      </c>
      <c r="AG343" s="64" t="e">
        <f>+'Ark1'!#REF!</f>
        <v>#REF!</v>
      </c>
      <c r="AH343" s="49" t="e">
        <f>+'Ark1'!#REF!</f>
        <v>#REF!</v>
      </c>
      <c r="AI343" s="64" t="e">
        <f>+'Ark1'!#REF!</f>
        <v>#REF!</v>
      </c>
      <c r="AJ343" s="99" t="e">
        <f t="shared" si="5"/>
        <v>#REF!</v>
      </c>
      <c r="AK343"/>
      <c r="AL343"/>
      <c r="AM343"/>
      <c r="AN343"/>
      <c r="AO343"/>
      <c r="AP343"/>
      <c r="AQ343"/>
      <c r="AR343"/>
      <c r="AS343"/>
    </row>
    <row r="344" spans="28:45">
      <c r="AB344" s="39"/>
      <c r="AC344" s="47" t="e">
        <f>+'Ark1'!#REF!</f>
        <v>#REF!</v>
      </c>
      <c r="AD344" s="47" t="e">
        <f>+'Ark1'!#REF!</f>
        <v>#REF!</v>
      </c>
      <c r="AE344" s="48" t="s">
        <v>430</v>
      </c>
      <c r="AF344" s="47" t="e">
        <f>+'Ark1'!#REF!</f>
        <v>#REF!</v>
      </c>
      <c r="AG344" s="64" t="e">
        <f>+'Ark1'!#REF!</f>
        <v>#REF!</v>
      </c>
      <c r="AH344" s="49" t="e">
        <f>+'Ark1'!#REF!</f>
        <v>#REF!</v>
      </c>
      <c r="AI344" s="64" t="e">
        <f>+'Ark1'!#REF!</f>
        <v>#REF!</v>
      </c>
      <c r="AJ344" s="99" t="e">
        <f t="shared" si="5"/>
        <v>#REF!</v>
      </c>
      <c r="AK344"/>
      <c r="AL344"/>
      <c r="AM344"/>
      <c r="AN344"/>
      <c r="AO344"/>
      <c r="AP344"/>
      <c r="AQ344"/>
      <c r="AR344"/>
      <c r="AS344"/>
    </row>
    <row r="345" spans="28:45">
      <c r="AB345" s="39"/>
      <c r="AC345" s="47" t="e">
        <f>+'Ark1'!#REF!</f>
        <v>#REF!</v>
      </c>
      <c r="AD345" s="47" t="e">
        <f>+'Ark1'!#REF!</f>
        <v>#REF!</v>
      </c>
      <c r="AE345" s="48" t="s">
        <v>431</v>
      </c>
      <c r="AF345" s="47" t="e">
        <f>+'Ark1'!#REF!</f>
        <v>#REF!</v>
      </c>
      <c r="AG345" s="64" t="e">
        <f>+'Ark1'!#REF!</f>
        <v>#REF!</v>
      </c>
      <c r="AH345" s="49" t="e">
        <f>+'Ark1'!#REF!</f>
        <v>#REF!</v>
      </c>
      <c r="AI345" s="64" t="e">
        <f>+'Ark1'!#REF!</f>
        <v>#REF!</v>
      </c>
      <c r="AJ345" s="99" t="e">
        <f t="shared" si="5"/>
        <v>#REF!</v>
      </c>
      <c r="AK345"/>
      <c r="AL345"/>
      <c r="AM345"/>
      <c r="AN345"/>
      <c r="AO345"/>
      <c r="AP345"/>
      <c r="AQ345"/>
      <c r="AR345"/>
      <c r="AS345"/>
    </row>
    <row r="346" spans="28:45">
      <c r="AB346" s="39"/>
      <c r="AC346" s="47" t="e">
        <f>+'Ark1'!#REF!</f>
        <v>#REF!</v>
      </c>
      <c r="AD346" s="47" t="e">
        <f>+'Ark1'!#REF!</f>
        <v>#REF!</v>
      </c>
      <c r="AE346" s="48" t="s">
        <v>432</v>
      </c>
      <c r="AF346" s="47" t="e">
        <f>+'Ark1'!#REF!</f>
        <v>#REF!</v>
      </c>
      <c r="AG346" s="64" t="e">
        <f>+'Ark1'!#REF!</f>
        <v>#REF!</v>
      </c>
      <c r="AH346" s="49" t="e">
        <f>+'Ark1'!#REF!</f>
        <v>#REF!</v>
      </c>
      <c r="AI346" s="64" t="e">
        <f>+'Ark1'!#REF!</f>
        <v>#REF!</v>
      </c>
      <c r="AJ346" s="99" t="e">
        <f t="shared" si="5"/>
        <v>#REF!</v>
      </c>
      <c r="AK346"/>
      <c r="AL346"/>
      <c r="AM346"/>
      <c r="AN346"/>
      <c r="AO346"/>
      <c r="AP346"/>
      <c r="AQ346"/>
      <c r="AR346"/>
      <c r="AS346"/>
    </row>
    <row r="347" spans="28:45">
      <c r="AB347" s="39"/>
      <c r="AC347" s="47" t="e">
        <f>+'Ark1'!#REF!</f>
        <v>#REF!</v>
      </c>
      <c r="AD347" s="47" t="e">
        <f>+'Ark1'!#REF!</f>
        <v>#REF!</v>
      </c>
      <c r="AE347" s="48" t="s">
        <v>433</v>
      </c>
      <c r="AF347" s="47" t="e">
        <f>+'Ark1'!#REF!</f>
        <v>#REF!</v>
      </c>
      <c r="AG347" s="64" t="e">
        <f>+'Ark1'!#REF!</f>
        <v>#REF!</v>
      </c>
      <c r="AH347" s="49" t="e">
        <f>+'Ark1'!#REF!</f>
        <v>#REF!</v>
      </c>
      <c r="AI347" s="64" t="e">
        <f>+'Ark1'!#REF!</f>
        <v>#REF!</v>
      </c>
      <c r="AJ347" s="99" t="e">
        <f t="shared" si="5"/>
        <v>#REF!</v>
      </c>
      <c r="AK347"/>
      <c r="AL347"/>
      <c r="AM347"/>
      <c r="AN347"/>
      <c r="AO347"/>
      <c r="AP347"/>
      <c r="AQ347"/>
      <c r="AR347"/>
      <c r="AS347"/>
    </row>
    <row r="348" spans="28:45">
      <c r="AB348" s="39"/>
      <c r="AC348" s="47" t="e">
        <f>+'Ark1'!#REF!</f>
        <v>#REF!</v>
      </c>
      <c r="AD348" s="47" t="e">
        <f>+'Ark1'!#REF!</f>
        <v>#REF!</v>
      </c>
      <c r="AE348" s="48" t="s">
        <v>434</v>
      </c>
      <c r="AF348" s="47" t="e">
        <f>+'Ark1'!#REF!</f>
        <v>#REF!</v>
      </c>
      <c r="AG348" s="64" t="e">
        <f>+'Ark1'!#REF!</f>
        <v>#REF!</v>
      </c>
      <c r="AH348" s="49" t="e">
        <f>+'Ark1'!#REF!</f>
        <v>#REF!</v>
      </c>
      <c r="AI348" s="64" t="e">
        <f>+'Ark1'!#REF!</f>
        <v>#REF!</v>
      </c>
      <c r="AJ348" s="99" t="e">
        <f t="shared" si="5"/>
        <v>#REF!</v>
      </c>
      <c r="AK348"/>
      <c r="AL348"/>
      <c r="AM348"/>
      <c r="AN348"/>
      <c r="AO348"/>
      <c r="AP348"/>
      <c r="AQ348"/>
      <c r="AR348"/>
      <c r="AS348"/>
    </row>
    <row r="349" spans="28:45">
      <c r="AB349" s="39"/>
      <c r="AC349" s="47" t="e">
        <f>+'Ark1'!#REF!</f>
        <v>#REF!</v>
      </c>
      <c r="AD349" s="47" t="e">
        <f>+'Ark1'!#REF!</f>
        <v>#REF!</v>
      </c>
      <c r="AE349" s="48" t="s">
        <v>435</v>
      </c>
      <c r="AF349" s="47" t="e">
        <f>+'Ark1'!#REF!</f>
        <v>#REF!</v>
      </c>
      <c r="AG349" s="64" t="e">
        <f>+'Ark1'!#REF!</f>
        <v>#REF!</v>
      </c>
      <c r="AH349" s="49" t="e">
        <f>+'Ark1'!#REF!</f>
        <v>#REF!</v>
      </c>
      <c r="AI349" s="64" t="e">
        <f>+'Ark1'!#REF!</f>
        <v>#REF!</v>
      </c>
      <c r="AJ349" s="99" t="e">
        <f t="shared" si="5"/>
        <v>#REF!</v>
      </c>
      <c r="AK349"/>
      <c r="AL349"/>
      <c r="AM349"/>
      <c r="AN349"/>
      <c r="AO349"/>
      <c r="AP349"/>
      <c r="AQ349"/>
      <c r="AR349"/>
      <c r="AS349"/>
    </row>
    <row r="350" spans="28:45">
      <c r="AB350" s="39"/>
      <c r="AC350" s="47" t="e">
        <f>+'Ark1'!#REF!</f>
        <v>#REF!</v>
      </c>
      <c r="AD350" s="47" t="e">
        <f>+'Ark1'!#REF!</f>
        <v>#REF!</v>
      </c>
      <c r="AE350" s="48" t="s">
        <v>436</v>
      </c>
      <c r="AF350" s="47" t="e">
        <f>+'Ark1'!#REF!</f>
        <v>#REF!</v>
      </c>
      <c r="AG350" s="64" t="e">
        <f>+'Ark1'!#REF!</f>
        <v>#REF!</v>
      </c>
      <c r="AH350" s="49" t="e">
        <f>+'Ark1'!#REF!</f>
        <v>#REF!</v>
      </c>
      <c r="AI350" s="64" t="e">
        <f>+'Ark1'!#REF!</f>
        <v>#REF!</v>
      </c>
      <c r="AJ350" s="99" t="e">
        <f t="shared" si="5"/>
        <v>#REF!</v>
      </c>
      <c r="AK350"/>
      <c r="AL350"/>
      <c r="AM350"/>
      <c r="AN350"/>
      <c r="AO350"/>
      <c r="AP350"/>
      <c r="AQ350"/>
      <c r="AR350"/>
      <c r="AS350"/>
    </row>
    <row r="351" spans="28:45">
      <c r="AB351" s="39"/>
      <c r="AC351" s="47" t="e">
        <f>+'Ark1'!#REF!</f>
        <v>#REF!</v>
      </c>
      <c r="AD351" s="47" t="e">
        <f>+'Ark1'!#REF!</f>
        <v>#REF!</v>
      </c>
      <c r="AE351" s="48" t="s">
        <v>437</v>
      </c>
      <c r="AF351" s="47" t="e">
        <f>+'Ark1'!#REF!</f>
        <v>#REF!</v>
      </c>
      <c r="AG351" s="64" t="e">
        <f>+'Ark1'!#REF!</f>
        <v>#REF!</v>
      </c>
      <c r="AH351" s="49" t="e">
        <f>+'Ark1'!#REF!</f>
        <v>#REF!</v>
      </c>
      <c r="AI351" s="64" t="e">
        <f>+'Ark1'!#REF!</f>
        <v>#REF!</v>
      </c>
      <c r="AJ351" s="99" t="e">
        <f t="shared" si="5"/>
        <v>#REF!</v>
      </c>
      <c r="AK351"/>
      <c r="AL351"/>
      <c r="AM351"/>
      <c r="AN351"/>
      <c r="AO351"/>
      <c r="AP351"/>
      <c r="AQ351"/>
      <c r="AR351"/>
      <c r="AS351"/>
    </row>
    <row r="352" spans="28:45">
      <c r="AB352" s="39"/>
      <c r="AC352" s="47" t="e">
        <f>+'Ark1'!#REF!</f>
        <v>#REF!</v>
      </c>
      <c r="AD352" s="47" t="e">
        <f>+'Ark1'!#REF!</f>
        <v>#REF!</v>
      </c>
      <c r="AE352" s="48" t="s">
        <v>438</v>
      </c>
      <c r="AF352" s="47" t="e">
        <f>+'Ark1'!#REF!</f>
        <v>#REF!</v>
      </c>
      <c r="AG352" s="64" t="e">
        <f>+'Ark1'!#REF!</f>
        <v>#REF!</v>
      </c>
      <c r="AH352" s="49" t="e">
        <f>+'Ark1'!#REF!</f>
        <v>#REF!</v>
      </c>
      <c r="AI352" s="64" t="e">
        <f>+'Ark1'!#REF!</f>
        <v>#REF!</v>
      </c>
      <c r="AJ352" s="99" t="e">
        <f t="shared" si="5"/>
        <v>#REF!</v>
      </c>
      <c r="AK352"/>
      <c r="AL352"/>
      <c r="AM352"/>
      <c r="AN352"/>
      <c r="AO352"/>
      <c r="AP352"/>
      <c r="AQ352"/>
      <c r="AR352"/>
      <c r="AS352"/>
    </row>
    <row r="353" spans="28:45">
      <c r="AB353" s="39"/>
      <c r="AC353" s="47" t="e">
        <f>+'Ark1'!#REF!</f>
        <v>#REF!</v>
      </c>
      <c r="AD353" s="47" t="e">
        <f>+'Ark1'!#REF!</f>
        <v>#REF!</v>
      </c>
      <c r="AE353" s="48" t="s">
        <v>439</v>
      </c>
      <c r="AF353" s="47" t="e">
        <f>+'Ark1'!#REF!</f>
        <v>#REF!</v>
      </c>
      <c r="AG353" s="64" t="e">
        <f>+'Ark1'!#REF!</f>
        <v>#REF!</v>
      </c>
      <c r="AH353" s="49" t="e">
        <f>+'Ark1'!#REF!</f>
        <v>#REF!</v>
      </c>
      <c r="AI353" s="64" t="e">
        <f>+'Ark1'!#REF!</f>
        <v>#REF!</v>
      </c>
      <c r="AJ353" s="99" t="e">
        <f t="shared" si="5"/>
        <v>#REF!</v>
      </c>
      <c r="AK353"/>
      <c r="AL353"/>
      <c r="AM353"/>
      <c r="AN353"/>
      <c r="AO353"/>
      <c r="AP353"/>
      <c r="AQ353"/>
      <c r="AR353"/>
      <c r="AS353"/>
    </row>
    <row r="354" spans="28:45">
      <c r="AB354" s="39"/>
      <c r="AC354" t="e">
        <f>+'Ark1'!#REF!</f>
        <v>#REF!</v>
      </c>
      <c r="AD354" t="e">
        <f>+'Ark1'!#REF!</f>
        <v>#REF!</v>
      </c>
      <c r="AE354" s="3" t="s">
        <v>423</v>
      </c>
      <c r="AF354" t="e">
        <f>+'Ark1'!#REF!</f>
        <v>#REF!</v>
      </c>
      <c r="AG354" s="9" t="e">
        <f>+'Ark1'!#REF!</f>
        <v>#REF!</v>
      </c>
      <c r="AH354" s="1" t="e">
        <f>+'Ark1'!#REF!</f>
        <v>#REF!</v>
      </c>
      <c r="AI354" s="9" t="e">
        <f>+'Ark1'!#REF!</f>
        <v>#REF!</v>
      </c>
      <c r="AJ354" s="94" t="e">
        <f t="shared" si="5"/>
        <v>#REF!</v>
      </c>
      <c r="AK354"/>
      <c r="AL354"/>
      <c r="AM354"/>
      <c r="AN354"/>
      <c r="AO354"/>
      <c r="AP354"/>
      <c r="AQ354"/>
      <c r="AR354"/>
      <c r="AS354"/>
    </row>
    <row r="355" spans="28:45">
      <c r="AB355" s="39"/>
      <c r="AC355" t="e">
        <f>+'Ark1'!#REF!</f>
        <v>#REF!</v>
      </c>
      <c r="AD355" t="e">
        <f>+'Ark1'!#REF!</f>
        <v>#REF!</v>
      </c>
      <c r="AE355" s="3" t="s">
        <v>424</v>
      </c>
      <c r="AF355" t="e">
        <f>+'Ark1'!#REF!</f>
        <v>#REF!</v>
      </c>
      <c r="AG355" s="9" t="e">
        <f>+'Ark1'!#REF!</f>
        <v>#REF!</v>
      </c>
      <c r="AH355" s="1" t="e">
        <f>+'Ark1'!#REF!</f>
        <v>#REF!</v>
      </c>
      <c r="AI355" s="9" t="e">
        <f>+'Ark1'!#REF!</f>
        <v>#REF!</v>
      </c>
      <c r="AJ355" s="94" t="e">
        <f t="shared" si="5"/>
        <v>#REF!</v>
      </c>
      <c r="AK355"/>
      <c r="AL355"/>
      <c r="AM355"/>
      <c r="AN355"/>
      <c r="AO355"/>
      <c r="AP355"/>
      <c r="AQ355"/>
      <c r="AR355"/>
      <c r="AS355"/>
    </row>
    <row r="356" spans="28:45">
      <c r="AB356" s="39"/>
      <c r="AC356" t="e">
        <f>+'Ark1'!#REF!</f>
        <v>#REF!</v>
      </c>
      <c r="AD356" t="e">
        <f>+'Ark1'!#REF!</f>
        <v>#REF!</v>
      </c>
      <c r="AE356" s="3" t="s">
        <v>425</v>
      </c>
      <c r="AF356" t="e">
        <f>+'Ark1'!#REF!</f>
        <v>#REF!</v>
      </c>
      <c r="AG356" s="9" t="e">
        <f>+'Ark1'!#REF!</f>
        <v>#REF!</v>
      </c>
      <c r="AH356" s="1" t="e">
        <f>+'Ark1'!#REF!</f>
        <v>#REF!</v>
      </c>
      <c r="AI356" s="9" t="e">
        <f>+'Ark1'!#REF!</f>
        <v>#REF!</v>
      </c>
      <c r="AJ356" s="94" t="e">
        <f t="shared" si="5"/>
        <v>#REF!</v>
      </c>
      <c r="AK356"/>
      <c r="AL356"/>
      <c r="AM356"/>
      <c r="AN356"/>
      <c r="AO356"/>
      <c r="AP356"/>
      <c r="AQ356"/>
      <c r="AR356"/>
      <c r="AS356"/>
    </row>
    <row r="357" spans="28:45">
      <c r="AB357" s="39"/>
      <c r="AC357" t="e">
        <f>+'Ark1'!#REF!</f>
        <v>#REF!</v>
      </c>
      <c r="AD357" t="e">
        <f>+'Ark1'!#REF!</f>
        <v>#REF!</v>
      </c>
      <c r="AE357" s="3" t="s">
        <v>405</v>
      </c>
      <c r="AF357" t="e">
        <f>+'Ark1'!#REF!</f>
        <v>#REF!</v>
      </c>
      <c r="AG357" s="9" t="e">
        <f>+'Ark1'!#REF!</f>
        <v>#REF!</v>
      </c>
      <c r="AH357" s="1" t="e">
        <f>+'Ark1'!#REF!</f>
        <v>#REF!</v>
      </c>
      <c r="AI357" s="9" t="e">
        <f>+'Ark1'!#REF!</f>
        <v>#REF!</v>
      </c>
      <c r="AJ357" s="94" t="e">
        <f t="shared" si="5"/>
        <v>#REF!</v>
      </c>
      <c r="AK357"/>
      <c r="AL357"/>
      <c r="AM357"/>
      <c r="AN357"/>
      <c r="AO357"/>
      <c r="AP357"/>
      <c r="AQ357"/>
      <c r="AR357"/>
      <c r="AS357"/>
    </row>
    <row r="358" spans="28:45">
      <c r="AB358" s="39"/>
      <c r="AC358" t="e">
        <f>+'Ark1'!#REF!</f>
        <v>#REF!</v>
      </c>
      <c r="AD358" t="e">
        <f>+'Ark1'!#REF!</f>
        <v>#REF!</v>
      </c>
      <c r="AE358" s="3" t="s">
        <v>426</v>
      </c>
      <c r="AF358" t="e">
        <f>+'Ark1'!#REF!</f>
        <v>#REF!</v>
      </c>
      <c r="AG358" s="9" t="e">
        <f>+'Ark1'!#REF!</f>
        <v>#REF!</v>
      </c>
      <c r="AH358" s="1" t="e">
        <f>+'Ark1'!#REF!</f>
        <v>#REF!</v>
      </c>
      <c r="AI358" s="9" t="e">
        <f>+'Ark1'!#REF!</f>
        <v>#REF!</v>
      </c>
      <c r="AJ358" s="94" t="e">
        <f t="shared" si="5"/>
        <v>#REF!</v>
      </c>
      <c r="AK358"/>
      <c r="AL358"/>
      <c r="AM358"/>
      <c r="AN358"/>
      <c r="AO358"/>
      <c r="AP358"/>
      <c r="AQ358"/>
      <c r="AR358"/>
      <c r="AS358"/>
    </row>
    <row r="359" spans="28:45">
      <c r="AB359" s="39"/>
      <c r="AC359" t="e">
        <f>+'Ark1'!#REF!</f>
        <v>#REF!</v>
      </c>
      <c r="AD359" t="e">
        <f>+'Ark1'!#REF!</f>
        <v>#REF!</v>
      </c>
      <c r="AE359" s="3" t="s">
        <v>427</v>
      </c>
      <c r="AF359" t="e">
        <f>+'Ark1'!#REF!</f>
        <v>#REF!</v>
      </c>
      <c r="AG359" s="9" t="e">
        <f>+'Ark1'!#REF!</f>
        <v>#REF!</v>
      </c>
      <c r="AH359" s="1" t="e">
        <f>+'Ark1'!#REF!</f>
        <v>#REF!</v>
      </c>
      <c r="AI359" s="9" t="e">
        <f>+'Ark1'!#REF!</f>
        <v>#REF!</v>
      </c>
      <c r="AJ359" s="94" t="e">
        <f t="shared" si="5"/>
        <v>#REF!</v>
      </c>
      <c r="AK359"/>
      <c r="AL359"/>
      <c r="AM359"/>
      <c r="AN359"/>
      <c r="AO359"/>
      <c r="AP359"/>
      <c r="AQ359"/>
      <c r="AR359"/>
      <c r="AS359"/>
    </row>
    <row r="360" spans="28:45">
      <c r="AB360" s="39"/>
      <c r="AC360" t="e">
        <f>+'Ark1'!#REF!</f>
        <v>#REF!</v>
      </c>
      <c r="AD360" t="e">
        <f>+'Ark1'!#REF!</f>
        <v>#REF!</v>
      </c>
      <c r="AE360" s="3" t="s">
        <v>428</v>
      </c>
      <c r="AF360" t="e">
        <f>+'Ark1'!#REF!</f>
        <v>#REF!</v>
      </c>
      <c r="AG360" s="9" t="e">
        <f>+'Ark1'!#REF!</f>
        <v>#REF!</v>
      </c>
      <c r="AH360" s="1" t="e">
        <f>+'Ark1'!#REF!</f>
        <v>#REF!</v>
      </c>
      <c r="AI360" s="9" t="e">
        <f>+'Ark1'!#REF!</f>
        <v>#REF!</v>
      </c>
      <c r="AJ360" s="94" t="e">
        <f t="shared" si="5"/>
        <v>#REF!</v>
      </c>
      <c r="AK360"/>
      <c r="AL360"/>
      <c r="AM360"/>
      <c r="AN360"/>
      <c r="AO360"/>
      <c r="AP360"/>
      <c r="AQ360"/>
      <c r="AR360"/>
      <c r="AS360"/>
    </row>
    <row r="361" spans="28:45">
      <c r="AB361" s="39"/>
      <c r="AC361" t="e">
        <f>+'Ark1'!#REF!</f>
        <v>#REF!</v>
      </c>
      <c r="AD361" t="e">
        <f>+'Ark1'!#REF!</f>
        <v>#REF!</v>
      </c>
      <c r="AE361" s="3" t="s">
        <v>429</v>
      </c>
      <c r="AF361" t="e">
        <f>+'Ark1'!#REF!</f>
        <v>#REF!</v>
      </c>
      <c r="AG361" s="9" t="e">
        <f>+'Ark1'!#REF!</f>
        <v>#REF!</v>
      </c>
      <c r="AH361" s="1" t="e">
        <f>+'Ark1'!#REF!</f>
        <v>#REF!</v>
      </c>
      <c r="AI361" s="9" t="e">
        <f>+'Ark1'!#REF!</f>
        <v>#REF!</v>
      </c>
      <c r="AJ361" s="94" t="e">
        <f t="shared" si="5"/>
        <v>#REF!</v>
      </c>
      <c r="AK361"/>
      <c r="AL361"/>
      <c r="AM361"/>
      <c r="AN361"/>
      <c r="AO361"/>
      <c r="AP361"/>
      <c r="AQ361"/>
      <c r="AR361"/>
      <c r="AS361"/>
    </row>
    <row r="362" spans="28:45">
      <c r="AB362" s="39"/>
      <c r="AC362" t="e">
        <f>+'Ark1'!#REF!</f>
        <v>#REF!</v>
      </c>
      <c r="AD362" t="e">
        <f>+'Ark1'!#REF!</f>
        <v>#REF!</v>
      </c>
      <c r="AE362" s="3" t="s">
        <v>430</v>
      </c>
      <c r="AF362" t="e">
        <f>+'Ark1'!#REF!</f>
        <v>#REF!</v>
      </c>
      <c r="AG362" s="9" t="e">
        <f>+'Ark1'!#REF!</f>
        <v>#REF!</v>
      </c>
      <c r="AH362" s="1" t="e">
        <f>+'Ark1'!#REF!</f>
        <v>#REF!</v>
      </c>
      <c r="AI362" s="9" t="e">
        <f>+'Ark1'!#REF!</f>
        <v>#REF!</v>
      </c>
      <c r="AJ362" s="94" t="e">
        <f t="shared" si="5"/>
        <v>#REF!</v>
      </c>
      <c r="AK362"/>
      <c r="AL362"/>
      <c r="AM362"/>
      <c r="AN362"/>
      <c r="AO362"/>
      <c r="AP362"/>
      <c r="AQ362"/>
      <c r="AR362"/>
      <c r="AS362"/>
    </row>
    <row r="363" spans="28:45">
      <c r="AB363" s="39"/>
      <c r="AC363" t="e">
        <f>+'Ark1'!#REF!</f>
        <v>#REF!</v>
      </c>
      <c r="AD363" t="e">
        <f>+'Ark1'!#REF!</f>
        <v>#REF!</v>
      </c>
      <c r="AE363" s="3" t="s">
        <v>431</v>
      </c>
      <c r="AF363" t="e">
        <f>+'Ark1'!#REF!</f>
        <v>#REF!</v>
      </c>
      <c r="AG363" s="9" t="e">
        <f>+'Ark1'!#REF!</f>
        <v>#REF!</v>
      </c>
      <c r="AH363" s="1" t="e">
        <f>+'Ark1'!#REF!</f>
        <v>#REF!</v>
      </c>
      <c r="AI363" s="9" t="e">
        <f>+'Ark1'!#REF!</f>
        <v>#REF!</v>
      </c>
      <c r="AJ363" s="94" t="e">
        <f t="shared" si="5"/>
        <v>#REF!</v>
      </c>
      <c r="AK363"/>
      <c r="AL363"/>
      <c r="AM363"/>
      <c r="AN363"/>
      <c r="AO363"/>
      <c r="AP363"/>
      <c r="AQ363"/>
      <c r="AR363"/>
      <c r="AS363"/>
    </row>
    <row r="364" spans="28:45">
      <c r="AB364" s="39"/>
      <c r="AC364" t="e">
        <f>+'Ark1'!#REF!</f>
        <v>#REF!</v>
      </c>
      <c r="AD364" t="e">
        <f>+'Ark1'!#REF!</f>
        <v>#REF!</v>
      </c>
      <c r="AE364" s="3" t="s">
        <v>432</v>
      </c>
      <c r="AF364" t="e">
        <f>+'Ark1'!#REF!</f>
        <v>#REF!</v>
      </c>
      <c r="AG364" s="9" t="e">
        <f>+'Ark1'!#REF!</f>
        <v>#REF!</v>
      </c>
      <c r="AH364" s="1" t="e">
        <f>+'Ark1'!#REF!</f>
        <v>#REF!</v>
      </c>
      <c r="AI364" s="9" t="e">
        <f>+'Ark1'!#REF!</f>
        <v>#REF!</v>
      </c>
      <c r="AJ364" s="94" t="e">
        <f t="shared" si="5"/>
        <v>#REF!</v>
      </c>
      <c r="AK364"/>
      <c r="AL364"/>
      <c r="AM364"/>
      <c r="AN364"/>
      <c r="AO364"/>
      <c r="AP364"/>
      <c r="AQ364"/>
      <c r="AR364"/>
      <c r="AS364"/>
    </row>
    <row r="365" spans="28:45">
      <c r="AB365" s="39"/>
      <c r="AC365" t="e">
        <f>+'Ark1'!#REF!</f>
        <v>#REF!</v>
      </c>
      <c r="AD365" t="e">
        <f>+'Ark1'!#REF!</f>
        <v>#REF!</v>
      </c>
      <c r="AE365" s="3" t="s">
        <v>433</v>
      </c>
      <c r="AF365" t="e">
        <f>+'Ark1'!#REF!</f>
        <v>#REF!</v>
      </c>
      <c r="AG365" s="9" t="e">
        <f>+'Ark1'!#REF!</f>
        <v>#REF!</v>
      </c>
      <c r="AH365" s="1" t="e">
        <f>+'Ark1'!#REF!</f>
        <v>#REF!</v>
      </c>
      <c r="AI365" s="9" t="e">
        <f>+'Ark1'!#REF!</f>
        <v>#REF!</v>
      </c>
      <c r="AJ365" s="94" t="e">
        <f t="shared" si="5"/>
        <v>#REF!</v>
      </c>
      <c r="AK365"/>
      <c r="AL365"/>
      <c r="AM365"/>
      <c r="AN365"/>
      <c r="AO365"/>
      <c r="AP365"/>
      <c r="AQ365"/>
      <c r="AR365"/>
      <c r="AS365"/>
    </row>
    <row r="366" spans="28:45">
      <c r="AB366" s="39"/>
      <c r="AC366" t="e">
        <f>+'Ark1'!#REF!</f>
        <v>#REF!</v>
      </c>
      <c r="AD366" t="e">
        <f>+'Ark1'!#REF!</f>
        <v>#REF!</v>
      </c>
      <c r="AE366" s="3" t="s">
        <v>434</v>
      </c>
      <c r="AF366" t="e">
        <f>+'Ark1'!#REF!</f>
        <v>#REF!</v>
      </c>
      <c r="AG366" s="9" t="e">
        <f>+'Ark1'!#REF!</f>
        <v>#REF!</v>
      </c>
      <c r="AH366" s="1" t="e">
        <f>+'Ark1'!#REF!</f>
        <v>#REF!</v>
      </c>
      <c r="AI366" s="9" t="e">
        <f>+'Ark1'!#REF!</f>
        <v>#REF!</v>
      </c>
      <c r="AJ366" s="94" t="e">
        <f t="shared" si="5"/>
        <v>#REF!</v>
      </c>
      <c r="AK366"/>
      <c r="AL366"/>
      <c r="AM366"/>
      <c r="AN366"/>
      <c r="AO366"/>
      <c r="AP366"/>
      <c r="AQ366"/>
      <c r="AR366"/>
      <c r="AS366"/>
    </row>
    <row r="367" spans="28:45">
      <c r="AB367" s="39"/>
      <c r="AC367" t="e">
        <f>+'Ark1'!#REF!</f>
        <v>#REF!</v>
      </c>
      <c r="AD367" t="e">
        <f>+'Ark1'!#REF!</f>
        <v>#REF!</v>
      </c>
      <c r="AE367" s="3" t="s">
        <v>435</v>
      </c>
      <c r="AF367" t="e">
        <f>+'Ark1'!#REF!</f>
        <v>#REF!</v>
      </c>
      <c r="AG367" s="9" t="e">
        <f>+'Ark1'!#REF!</f>
        <v>#REF!</v>
      </c>
      <c r="AH367" s="1" t="e">
        <f>+'Ark1'!#REF!</f>
        <v>#REF!</v>
      </c>
      <c r="AI367" s="9" t="e">
        <f>+'Ark1'!#REF!</f>
        <v>#REF!</v>
      </c>
      <c r="AJ367" s="94" t="e">
        <f t="shared" si="5"/>
        <v>#REF!</v>
      </c>
      <c r="AK367"/>
      <c r="AL367"/>
      <c r="AM367"/>
      <c r="AN367"/>
      <c r="AO367"/>
      <c r="AP367"/>
      <c r="AQ367"/>
      <c r="AR367"/>
      <c r="AS367"/>
    </row>
    <row r="368" spans="28:45">
      <c r="AB368" s="39"/>
      <c r="AC368" t="e">
        <f>+'Ark1'!#REF!</f>
        <v>#REF!</v>
      </c>
      <c r="AD368" t="e">
        <f>+'Ark1'!#REF!</f>
        <v>#REF!</v>
      </c>
      <c r="AE368" s="3" t="s">
        <v>436</v>
      </c>
      <c r="AF368" t="e">
        <f>+'Ark1'!#REF!</f>
        <v>#REF!</v>
      </c>
      <c r="AG368" s="9" t="e">
        <f>+'Ark1'!#REF!</f>
        <v>#REF!</v>
      </c>
      <c r="AH368" s="1" t="e">
        <f>+'Ark1'!#REF!</f>
        <v>#REF!</v>
      </c>
      <c r="AI368" s="9" t="e">
        <f>+'Ark1'!#REF!</f>
        <v>#REF!</v>
      </c>
      <c r="AJ368" s="94" t="e">
        <f t="shared" si="5"/>
        <v>#REF!</v>
      </c>
      <c r="AK368"/>
      <c r="AL368"/>
      <c r="AM368"/>
      <c r="AN368"/>
      <c r="AO368"/>
      <c r="AP368"/>
      <c r="AQ368"/>
      <c r="AR368"/>
      <c r="AS368"/>
    </row>
    <row r="369" spans="28:45">
      <c r="AB369" s="39"/>
      <c r="AC369" t="e">
        <f>+'Ark1'!#REF!</f>
        <v>#REF!</v>
      </c>
      <c r="AD369" t="e">
        <f>+'Ark1'!#REF!</f>
        <v>#REF!</v>
      </c>
      <c r="AE369" s="3" t="s">
        <v>437</v>
      </c>
      <c r="AF369" t="e">
        <f>+'Ark1'!#REF!</f>
        <v>#REF!</v>
      </c>
      <c r="AG369" s="9" t="e">
        <f>+'Ark1'!#REF!</f>
        <v>#REF!</v>
      </c>
      <c r="AH369" s="1" t="e">
        <f>+'Ark1'!#REF!</f>
        <v>#REF!</v>
      </c>
      <c r="AI369" s="9" t="e">
        <f>+'Ark1'!#REF!</f>
        <v>#REF!</v>
      </c>
      <c r="AJ369" s="94" t="e">
        <f t="shared" si="5"/>
        <v>#REF!</v>
      </c>
      <c r="AK369"/>
      <c r="AL369"/>
      <c r="AM369"/>
      <c r="AN369"/>
      <c r="AO369"/>
      <c r="AP369"/>
      <c r="AQ369"/>
      <c r="AR369"/>
      <c r="AS369"/>
    </row>
    <row r="370" spans="28:45">
      <c r="AB370" s="39"/>
      <c r="AC370" t="e">
        <f>+'Ark1'!#REF!</f>
        <v>#REF!</v>
      </c>
      <c r="AD370" t="e">
        <f>+'Ark1'!#REF!</f>
        <v>#REF!</v>
      </c>
      <c r="AE370" s="3" t="s">
        <v>438</v>
      </c>
      <c r="AF370" t="e">
        <f>+'Ark1'!#REF!</f>
        <v>#REF!</v>
      </c>
      <c r="AG370" s="9" t="e">
        <f>+'Ark1'!#REF!</f>
        <v>#REF!</v>
      </c>
      <c r="AH370" s="1" t="e">
        <f>+'Ark1'!#REF!</f>
        <v>#REF!</v>
      </c>
      <c r="AI370" s="9" t="e">
        <f>+'Ark1'!#REF!</f>
        <v>#REF!</v>
      </c>
      <c r="AJ370" s="94" t="e">
        <f t="shared" si="5"/>
        <v>#REF!</v>
      </c>
      <c r="AK370"/>
      <c r="AL370"/>
      <c r="AM370"/>
      <c r="AN370"/>
      <c r="AO370"/>
      <c r="AP370"/>
      <c r="AQ370"/>
      <c r="AR370"/>
      <c r="AS370"/>
    </row>
    <row r="371" spans="28:45">
      <c r="AB371" s="39"/>
      <c r="AC371" t="e">
        <f>+'Ark1'!#REF!</f>
        <v>#REF!</v>
      </c>
      <c r="AD371" t="e">
        <f>+'Ark1'!#REF!</f>
        <v>#REF!</v>
      </c>
      <c r="AE371" s="3" t="s">
        <v>439</v>
      </c>
      <c r="AF371" t="e">
        <f>+'Ark1'!#REF!</f>
        <v>#REF!</v>
      </c>
      <c r="AG371" s="9" t="e">
        <f>+'Ark1'!#REF!</f>
        <v>#REF!</v>
      </c>
      <c r="AH371" s="1" t="e">
        <f>+'Ark1'!#REF!</f>
        <v>#REF!</v>
      </c>
      <c r="AI371" s="9" t="e">
        <f>+'Ark1'!#REF!</f>
        <v>#REF!</v>
      </c>
      <c r="AJ371" s="94" t="e">
        <f t="shared" si="5"/>
        <v>#REF!</v>
      </c>
      <c r="AK371"/>
      <c r="AL371"/>
      <c r="AM371"/>
      <c r="AN371"/>
      <c r="AO371"/>
      <c r="AP371"/>
      <c r="AQ371"/>
      <c r="AR371"/>
      <c r="AS371"/>
    </row>
    <row r="372" spans="28:45">
      <c r="AB372" s="39"/>
      <c r="AC372" s="47" t="e">
        <f>+'Ark1'!#REF!</f>
        <v>#REF!</v>
      </c>
      <c r="AD372" s="47" t="e">
        <f>+'Ark1'!#REF!</f>
        <v>#REF!</v>
      </c>
      <c r="AE372" s="47" t="s">
        <v>423</v>
      </c>
      <c r="AF372" s="47" t="e">
        <f>+'Ark1'!#REF!</f>
        <v>#REF!</v>
      </c>
      <c r="AG372" s="47" t="e">
        <f>+'Ark1'!#REF!</f>
        <v>#REF!</v>
      </c>
      <c r="AH372" s="47" t="e">
        <f>+'Ark1'!#REF!</f>
        <v>#REF!</v>
      </c>
      <c r="AI372" s="64" t="e">
        <f>+'Ark1'!#REF!</f>
        <v>#REF!</v>
      </c>
      <c r="AJ372" s="99" t="e">
        <f t="shared" si="5"/>
        <v>#REF!</v>
      </c>
      <c r="AK372"/>
      <c r="AL372"/>
      <c r="AM372"/>
      <c r="AN372"/>
      <c r="AO372"/>
      <c r="AP372"/>
      <c r="AQ372"/>
      <c r="AR372"/>
      <c r="AS372"/>
    </row>
    <row r="373" spans="28:45">
      <c r="AB373" s="39"/>
      <c r="AC373" s="47" t="e">
        <f>+'Ark1'!#REF!</f>
        <v>#REF!</v>
      </c>
      <c r="AD373" s="47" t="e">
        <f>+'Ark1'!#REF!</f>
        <v>#REF!</v>
      </c>
      <c r="AE373" s="47" t="s">
        <v>424</v>
      </c>
      <c r="AF373" s="47" t="e">
        <f>+'Ark1'!#REF!</f>
        <v>#REF!</v>
      </c>
      <c r="AG373" s="47" t="e">
        <f>+'Ark1'!#REF!</f>
        <v>#REF!</v>
      </c>
      <c r="AH373" s="47" t="e">
        <f>+'Ark1'!#REF!</f>
        <v>#REF!</v>
      </c>
      <c r="AI373" s="64" t="e">
        <f>+'Ark1'!#REF!</f>
        <v>#REF!</v>
      </c>
      <c r="AJ373" s="99" t="e">
        <f t="shared" si="5"/>
        <v>#REF!</v>
      </c>
      <c r="AK373"/>
      <c r="AL373"/>
      <c r="AM373"/>
      <c r="AN373"/>
      <c r="AO373"/>
      <c r="AP373"/>
      <c r="AQ373"/>
      <c r="AR373"/>
      <c r="AS373"/>
    </row>
    <row r="374" spans="28:45">
      <c r="AB374" s="39"/>
      <c r="AC374" s="47" t="e">
        <f>+'Ark1'!#REF!</f>
        <v>#REF!</v>
      </c>
      <c r="AD374" s="47" t="e">
        <f>+'Ark1'!#REF!</f>
        <v>#REF!</v>
      </c>
      <c r="AE374" s="47" t="s">
        <v>425</v>
      </c>
      <c r="AF374" s="47" t="e">
        <f>+'Ark1'!#REF!</f>
        <v>#REF!</v>
      </c>
      <c r="AG374" s="47" t="e">
        <f>+'Ark1'!#REF!</f>
        <v>#REF!</v>
      </c>
      <c r="AH374" s="47" t="e">
        <f>+'Ark1'!#REF!</f>
        <v>#REF!</v>
      </c>
      <c r="AI374" s="192" t="e">
        <f>+'Ark1'!#REF!</f>
        <v>#REF!</v>
      </c>
      <c r="AJ374" s="86" t="e">
        <f t="shared" si="5"/>
        <v>#REF!</v>
      </c>
    </row>
    <row r="375" spans="28:45">
      <c r="AB375" s="39"/>
      <c r="AC375" s="47" t="e">
        <f>+'Ark1'!#REF!</f>
        <v>#REF!</v>
      </c>
      <c r="AD375" s="47" t="e">
        <f>+'Ark1'!#REF!</f>
        <v>#REF!</v>
      </c>
      <c r="AE375" s="47" t="s">
        <v>405</v>
      </c>
      <c r="AF375" s="47" t="e">
        <f>+'Ark1'!#REF!</f>
        <v>#REF!</v>
      </c>
      <c r="AG375" s="47" t="e">
        <f>+'Ark1'!#REF!</f>
        <v>#REF!</v>
      </c>
      <c r="AH375" s="47" t="e">
        <f>+'Ark1'!#REF!</f>
        <v>#REF!</v>
      </c>
      <c r="AI375" s="192" t="e">
        <f>+'Ark1'!#REF!</f>
        <v>#REF!</v>
      </c>
      <c r="AJ375" s="86" t="e">
        <f t="shared" si="5"/>
        <v>#REF!</v>
      </c>
    </row>
    <row r="376" spans="28:45">
      <c r="AB376" s="39"/>
      <c r="AC376" s="47" t="e">
        <f>+'Ark1'!#REF!</f>
        <v>#REF!</v>
      </c>
      <c r="AD376" s="47" t="e">
        <f>+'Ark1'!#REF!</f>
        <v>#REF!</v>
      </c>
      <c r="AE376" s="47" t="s">
        <v>426</v>
      </c>
      <c r="AF376" s="47" t="e">
        <f>+'Ark1'!#REF!</f>
        <v>#REF!</v>
      </c>
      <c r="AG376" s="47" t="e">
        <f>+'Ark1'!#REF!</f>
        <v>#REF!</v>
      </c>
      <c r="AH376" s="47" t="e">
        <f>+'Ark1'!#REF!</f>
        <v>#REF!</v>
      </c>
      <c r="AI376" s="192" t="e">
        <f>+'Ark1'!#REF!</f>
        <v>#REF!</v>
      </c>
      <c r="AJ376" s="86" t="e">
        <f t="shared" si="5"/>
        <v>#REF!</v>
      </c>
    </row>
    <row r="377" spans="28:45">
      <c r="AB377" s="39"/>
      <c r="AC377" s="47" t="e">
        <f>+'Ark1'!#REF!</f>
        <v>#REF!</v>
      </c>
      <c r="AD377" s="47" t="e">
        <f>+'Ark1'!#REF!</f>
        <v>#REF!</v>
      </c>
      <c r="AE377" s="47" t="s">
        <v>427</v>
      </c>
      <c r="AF377" s="47" t="e">
        <f>+'Ark1'!#REF!</f>
        <v>#REF!</v>
      </c>
      <c r="AG377" s="47" t="e">
        <f>+'Ark1'!#REF!</f>
        <v>#REF!</v>
      </c>
      <c r="AH377" s="47" t="e">
        <f>+'Ark1'!#REF!</f>
        <v>#REF!</v>
      </c>
      <c r="AI377" s="192" t="e">
        <f>+'Ark1'!#REF!</f>
        <v>#REF!</v>
      </c>
      <c r="AJ377" s="86" t="e">
        <f t="shared" si="5"/>
        <v>#REF!</v>
      </c>
    </row>
    <row r="378" spans="28:45">
      <c r="AB378" s="39"/>
      <c r="AC378" s="47" t="e">
        <f>+'Ark1'!#REF!</f>
        <v>#REF!</v>
      </c>
      <c r="AD378" s="47" t="e">
        <f>+'Ark1'!#REF!</f>
        <v>#REF!</v>
      </c>
      <c r="AE378" s="47" t="s">
        <v>428</v>
      </c>
      <c r="AF378" s="47" t="e">
        <f>+'Ark1'!#REF!</f>
        <v>#REF!</v>
      </c>
      <c r="AG378" s="47" t="e">
        <f>+'Ark1'!#REF!</f>
        <v>#REF!</v>
      </c>
      <c r="AH378" s="47" t="e">
        <f>+'Ark1'!#REF!</f>
        <v>#REF!</v>
      </c>
      <c r="AI378" s="192" t="e">
        <f>+'Ark1'!#REF!</f>
        <v>#REF!</v>
      </c>
      <c r="AJ378" s="86" t="e">
        <f t="shared" si="5"/>
        <v>#REF!</v>
      </c>
    </row>
    <row r="379" spans="28:45">
      <c r="AB379" s="39"/>
      <c r="AC379" s="47" t="e">
        <f>+'Ark1'!#REF!</f>
        <v>#REF!</v>
      </c>
      <c r="AD379" s="47" t="e">
        <f>+'Ark1'!#REF!</f>
        <v>#REF!</v>
      </c>
      <c r="AE379" s="47" t="s">
        <v>429</v>
      </c>
      <c r="AF379" s="47" t="e">
        <f>+'Ark1'!#REF!</f>
        <v>#REF!</v>
      </c>
      <c r="AG379" s="47" t="e">
        <f>+'Ark1'!#REF!</f>
        <v>#REF!</v>
      </c>
      <c r="AH379" s="47" t="e">
        <f>+'Ark1'!#REF!</f>
        <v>#REF!</v>
      </c>
      <c r="AI379" s="192" t="e">
        <f>+'Ark1'!#REF!</f>
        <v>#REF!</v>
      </c>
      <c r="AJ379" s="86" t="e">
        <f t="shared" si="5"/>
        <v>#REF!</v>
      </c>
    </row>
    <row r="380" spans="28:45">
      <c r="AB380" s="39"/>
      <c r="AC380" s="47" t="e">
        <f>+'Ark1'!#REF!</f>
        <v>#REF!</v>
      </c>
      <c r="AD380" s="47" t="e">
        <f>+'Ark1'!#REF!</f>
        <v>#REF!</v>
      </c>
      <c r="AE380" s="47" t="s">
        <v>430</v>
      </c>
      <c r="AF380" s="47" t="e">
        <f>+'Ark1'!#REF!</f>
        <v>#REF!</v>
      </c>
      <c r="AG380" s="47" t="e">
        <f>+'Ark1'!#REF!</f>
        <v>#REF!</v>
      </c>
      <c r="AH380" s="47" t="e">
        <f>+'Ark1'!#REF!</f>
        <v>#REF!</v>
      </c>
      <c r="AI380" s="192" t="e">
        <f>+'Ark1'!#REF!</f>
        <v>#REF!</v>
      </c>
      <c r="AJ380" s="86" t="e">
        <f t="shared" si="5"/>
        <v>#REF!</v>
      </c>
    </row>
    <row r="381" spans="28:45">
      <c r="AB381" s="39"/>
      <c r="AC381" s="47" t="e">
        <f>+'Ark1'!#REF!</f>
        <v>#REF!</v>
      </c>
      <c r="AD381" s="47" t="e">
        <f>+'Ark1'!#REF!</f>
        <v>#REF!</v>
      </c>
      <c r="AE381" s="47" t="s">
        <v>431</v>
      </c>
      <c r="AF381" s="47" t="e">
        <f>+'Ark1'!#REF!</f>
        <v>#REF!</v>
      </c>
      <c r="AG381" s="47" t="e">
        <f>+'Ark1'!#REF!</f>
        <v>#REF!</v>
      </c>
      <c r="AH381" s="47" t="e">
        <f>+'Ark1'!#REF!</f>
        <v>#REF!</v>
      </c>
      <c r="AI381" s="192" t="e">
        <f>+'Ark1'!#REF!</f>
        <v>#REF!</v>
      </c>
      <c r="AJ381" s="86" t="e">
        <f t="shared" si="5"/>
        <v>#REF!</v>
      </c>
    </row>
    <row r="382" spans="28:45">
      <c r="AB382" s="39"/>
      <c r="AC382" s="47" t="e">
        <f>+'Ark1'!#REF!</f>
        <v>#REF!</v>
      </c>
      <c r="AD382" s="47" t="e">
        <f>+'Ark1'!#REF!</f>
        <v>#REF!</v>
      </c>
      <c r="AE382" s="47" t="s">
        <v>432</v>
      </c>
      <c r="AF382" s="47" t="e">
        <f>+'Ark1'!#REF!</f>
        <v>#REF!</v>
      </c>
      <c r="AG382" s="47" t="e">
        <f>+'Ark1'!#REF!</f>
        <v>#REF!</v>
      </c>
      <c r="AH382" s="47" t="e">
        <f>+'Ark1'!#REF!</f>
        <v>#REF!</v>
      </c>
      <c r="AI382" s="64" t="e">
        <f>+'Ark1'!#REF!</f>
        <v>#REF!</v>
      </c>
      <c r="AJ382" s="86" t="e">
        <f t="shared" si="5"/>
        <v>#REF!</v>
      </c>
    </row>
    <row r="383" spans="28:45">
      <c r="AB383" s="39"/>
      <c r="AC383" s="47" t="e">
        <f>+'Ark1'!#REF!</f>
        <v>#REF!</v>
      </c>
      <c r="AD383" s="47" t="e">
        <f>+'Ark1'!#REF!</f>
        <v>#REF!</v>
      </c>
      <c r="AE383" s="47" t="s">
        <v>433</v>
      </c>
      <c r="AF383" s="47" t="e">
        <f>+'Ark1'!#REF!</f>
        <v>#REF!</v>
      </c>
      <c r="AG383" s="47" t="e">
        <f>+'Ark1'!#REF!</f>
        <v>#REF!</v>
      </c>
      <c r="AH383" s="47" t="e">
        <f>+'Ark1'!#REF!</f>
        <v>#REF!</v>
      </c>
      <c r="AI383" s="64" t="e">
        <f>+'Ark1'!#REF!</f>
        <v>#REF!</v>
      </c>
      <c r="AJ383" s="86" t="e">
        <f t="shared" si="5"/>
        <v>#REF!</v>
      </c>
    </row>
    <row r="384" spans="28:45">
      <c r="AB384" s="39"/>
      <c r="AC384" s="47" t="e">
        <f>+'Ark1'!#REF!</f>
        <v>#REF!</v>
      </c>
      <c r="AD384" s="47" t="e">
        <f>+'Ark1'!#REF!</f>
        <v>#REF!</v>
      </c>
      <c r="AE384" s="47" t="s">
        <v>434</v>
      </c>
      <c r="AF384" s="47" t="e">
        <f>+'Ark1'!#REF!</f>
        <v>#REF!</v>
      </c>
      <c r="AG384" s="47" t="e">
        <f>+'Ark1'!#REF!</f>
        <v>#REF!</v>
      </c>
      <c r="AH384" s="47" t="e">
        <f>+'Ark1'!#REF!</f>
        <v>#REF!</v>
      </c>
      <c r="AI384" s="64" t="e">
        <f>+'Ark1'!#REF!</f>
        <v>#REF!</v>
      </c>
      <c r="AJ384" s="86" t="e">
        <f t="shared" si="5"/>
        <v>#REF!</v>
      </c>
    </row>
    <row r="385" spans="28:36">
      <c r="AB385" s="39"/>
      <c r="AC385" s="47" t="e">
        <f>+'Ark1'!#REF!</f>
        <v>#REF!</v>
      </c>
      <c r="AD385" s="47" t="e">
        <f>+'Ark1'!#REF!</f>
        <v>#REF!</v>
      </c>
      <c r="AE385" s="47" t="s">
        <v>435</v>
      </c>
      <c r="AF385" s="47" t="e">
        <f>+'Ark1'!#REF!</f>
        <v>#REF!</v>
      </c>
      <c r="AG385" s="47" t="e">
        <f>+'Ark1'!#REF!</f>
        <v>#REF!</v>
      </c>
      <c r="AH385" s="47" t="e">
        <f>+'Ark1'!#REF!</f>
        <v>#REF!</v>
      </c>
      <c r="AI385" s="64" t="e">
        <f>+'Ark1'!#REF!</f>
        <v>#REF!</v>
      </c>
      <c r="AJ385" s="86" t="e">
        <f t="shared" si="5"/>
        <v>#REF!</v>
      </c>
    </row>
    <row r="386" spans="28:36">
      <c r="AB386" s="39"/>
      <c r="AC386" s="47" t="e">
        <f>+'Ark1'!#REF!</f>
        <v>#REF!</v>
      </c>
      <c r="AD386" s="47" t="e">
        <f>+'Ark1'!#REF!</f>
        <v>#REF!</v>
      </c>
      <c r="AE386" s="47" t="s">
        <v>436</v>
      </c>
      <c r="AF386" s="47" t="e">
        <f>+'Ark1'!#REF!</f>
        <v>#REF!</v>
      </c>
      <c r="AG386" s="47" t="e">
        <f>+'Ark1'!#REF!</f>
        <v>#REF!</v>
      </c>
      <c r="AH386" s="47" t="e">
        <f>+'Ark1'!#REF!</f>
        <v>#REF!</v>
      </c>
      <c r="AI386" s="64" t="e">
        <f>+'Ark1'!#REF!</f>
        <v>#REF!</v>
      </c>
      <c r="AJ386" s="86" t="e">
        <f t="shared" si="5"/>
        <v>#REF!</v>
      </c>
    </row>
    <row r="387" spans="28:36">
      <c r="AB387" s="39"/>
      <c r="AC387" s="47" t="e">
        <f>+'Ark1'!#REF!</f>
        <v>#REF!</v>
      </c>
      <c r="AD387" s="47" t="e">
        <f>+'Ark1'!#REF!</f>
        <v>#REF!</v>
      </c>
      <c r="AE387" s="47" t="s">
        <v>437</v>
      </c>
      <c r="AF387" s="47" t="e">
        <f>+'Ark1'!#REF!</f>
        <v>#REF!</v>
      </c>
      <c r="AG387" s="47" t="e">
        <f>+'Ark1'!#REF!</f>
        <v>#REF!</v>
      </c>
      <c r="AH387" s="47" t="e">
        <f>+'Ark1'!#REF!</f>
        <v>#REF!</v>
      </c>
      <c r="AI387" s="64" t="e">
        <f>+'Ark1'!#REF!</f>
        <v>#REF!</v>
      </c>
      <c r="AJ387" s="86" t="e">
        <f t="shared" si="5"/>
        <v>#REF!</v>
      </c>
    </row>
    <row r="388" spans="28:36">
      <c r="AB388" s="39"/>
      <c r="AC388" s="47" t="e">
        <f>+'Ark1'!#REF!</f>
        <v>#REF!</v>
      </c>
      <c r="AD388" s="47" t="e">
        <f>+'Ark1'!#REF!</f>
        <v>#REF!</v>
      </c>
      <c r="AE388" s="47" t="s">
        <v>438</v>
      </c>
      <c r="AF388" s="47" t="e">
        <f>+'Ark1'!#REF!</f>
        <v>#REF!</v>
      </c>
      <c r="AG388" s="47" t="e">
        <f>+'Ark1'!#REF!</f>
        <v>#REF!</v>
      </c>
      <c r="AH388" s="47" t="e">
        <f>+'Ark1'!#REF!</f>
        <v>#REF!</v>
      </c>
      <c r="AI388" s="64" t="e">
        <f>+'Ark1'!#REF!</f>
        <v>#REF!</v>
      </c>
      <c r="AJ388" s="86" t="e">
        <f t="shared" si="5"/>
        <v>#REF!</v>
      </c>
    </row>
    <row r="389" spans="28:36">
      <c r="AB389" s="39"/>
      <c r="AC389" s="47" t="e">
        <f>+'Ark1'!#REF!</f>
        <v>#REF!</v>
      </c>
      <c r="AD389" s="47" t="e">
        <f>+'Ark1'!#REF!</f>
        <v>#REF!</v>
      </c>
      <c r="AE389" s="47" t="s">
        <v>439</v>
      </c>
      <c r="AF389" s="47" t="e">
        <f>+'Ark1'!#REF!</f>
        <v>#REF!</v>
      </c>
      <c r="AG389" s="47" t="e">
        <f>+'Ark1'!#REF!</f>
        <v>#REF!</v>
      </c>
      <c r="AH389" s="47" t="e">
        <f>+'Ark1'!#REF!</f>
        <v>#REF!</v>
      </c>
      <c r="AI389" s="64" t="e">
        <f>+'Ark1'!#REF!</f>
        <v>#REF!</v>
      </c>
      <c r="AJ389" s="86" t="e">
        <f t="shared" si="5"/>
        <v>#REF!</v>
      </c>
    </row>
    <row r="390" spans="28:36">
      <c r="AB390" s="39"/>
      <c r="AC390" s="39"/>
      <c r="AD390" s="39"/>
      <c r="AE390" s="39"/>
      <c r="AF390" s="39"/>
      <c r="AG390" s="39"/>
      <c r="AH390" s="39"/>
      <c r="AI390" s="63"/>
      <c r="AJ390" s="39"/>
    </row>
    <row r="391" spans="28:36">
      <c r="AB391" s="39"/>
      <c r="AC391" s="39"/>
      <c r="AD391" s="39"/>
      <c r="AE391" s="39"/>
      <c r="AF391" s="39"/>
      <c r="AG391" s="39"/>
      <c r="AH391" s="39"/>
      <c r="AI391" s="63"/>
      <c r="AJ391" s="39"/>
    </row>
    <row r="392" spans="28:36">
      <c r="AJ392" s="52"/>
    </row>
    <row r="393" spans="28:36">
      <c r="AJ393" s="52"/>
    </row>
    <row r="394" spans="28:36">
      <c r="AJ394" s="52"/>
    </row>
    <row r="395" spans="28:36">
      <c r="AJ395" s="52"/>
    </row>
    <row r="396" spans="28:36">
      <c r="AJ396" s="52"/>
    </row>
    <row r="397" spans="28:36">
      <c r="AJ397" s="52"/>
    </row>
    <row r="398" spans="28:36">
      <c r="AJ398" s="52"/>
    </row>
    <row r="399" spans="28:36">
      <c r="AJ399" s="52"/>
    </row>
    <row r="400" spans="28:36">
      <c r="AJ400" s="52"/>
    </row>
    <row r="401" spans="36:36">
      <c r="AJ401" s="52"/>
    </row>
    <row r="402" spans="36:36">
      <c r="AJ402" s="52"/>
    </row>
    <row r="403" spans="36:36">
      <c r="AJ403" s="52"/>
    </row>
    <row r="404" spans="36:36">
      <c r="AJ404" s="52"/>
    </row>
    <row r="405" spans="36:36">
      <c r="AJ405" s="52"/>
    </row>
    <row r="406" spans="36:36">
      <c r="AJ406" s="52"/>
    </row>
    <row r="407" spans="36:36">
      <c r="AJ407" s="52"/>
    </row>
    <row r="408" spans="36:36">
      <c r="AJ408" s="52"/>
    </row>
    <row r="409" spans="36:36">
      <c r="AJ409" s="52"/>
    </row>
    <row r="410" spans="36:36">
      <c r="AJ410" s="52"/>
    </row>
    <row r="411" spans="36:36">
      <c r="AJ411" s="52"/>
    </row>
    <row r="412" spans="36:36">
      <c r="AJ412" s="52"/>
    </row>
    <row r="413" spans="36:36">
      <c r="AJ413" s="52"/>
    </row>
    <row r="414" spans="36:36">
      <c r="AJ414" s="52"/>
    </row>
    <row r="415" spans="36:36">
      <c r="AJ415" s="52"/>
    </row>
    <row r="416" spans="36:36">
      <c r="AJ416" s="52"/>
    </row>
    <row r="417" spans="36:36">
      <c r="AJ417" s="52"/>
    </row>
    <row r="418" spans="36:36">
      <c r="AJ418" s="52"/>
    </row>
    <row r="419" spans="36:36">
      <c r="AJ419" s="52"/>
    </row>
    <row r="420" spans="36:36">
      <c r="AJ420" s="52"/>
    </row>
    <row r="421" spans="36:36">
      <c r="AJ421" s="52"/>
    </row>
    <row r="422" spans="36:36">
      <c r="AJ422" s="52"/>
    </row>
    <row r="423" spans="36:36">
      <c r="AJ423" s="52"/>
    </row>
    <row r="424" spans="36:36">
      <c r="AJ424" s="52"/>
    </row>
    <row r="425" spans="36:36">
      <c r="AJ425" s="52"/>
    </row>
    <row r="426" spans="36:36">
      <c r="AJ426" s="52"/>
    </row>
    <row r="427" spans="36:36">
      <c r="AJ427" s="52"/>
    </row>
    <row r="428" spans="36:36">
      <c r="AJ428" s="52"/>
    </row>
    <row r="429" spans="36:36">
      <c r="AJ429" s="52"/>
    </row>
    <row r="430" spans="36:36">
      <c r="AJ430" s="52"/>
    </row>
    <row r="431" spans="36:36">
      <c r="AJ431" s="52"/>
    </row>
    <row r="432" spans="36:36">
      <c r="AJ432" s="52"/>
    </row>
    <row r="433" spans="36:36">
      <c r="AJ433" s="52"/>
    </row>
    <row r="434" spans="36:36">
      <c r="AJ434" s="52"/>
    </row>
    <row r="435" spans="36:36">
      <c r="AJ435" s="52"/>
    </row>
    <row r="436" spans="36:36">
      <c r="AJ436" s="52"/>
    </row>
    <row r="437" spans="36:36">
      <c r="AJ437" s="52"/>
    </row>
    <row r="438" spans="36:36">
      <c r="AJ438" s="52"/>
    </row>
    <row r="439" spans="36:36">
      <c r="AJ439" s="52"/>
    </row>
    <row r="440" spans="36:36">
      <c r="AJ440" s="52"/>
    </row>
    <row r="441" spans="36:36">
      <c r="AJ441" s="52"/>
    </row>
    <row r="442" spans="36:36">
      <c r="AJ442" s="52"/>
    </row>
    <row r="443" spans="36:36">
      <c r="AJ443" s="52"/>
    </row>
  </sheetData>
  <conditionalFormatting sqref="AL39:AL40 AL112:AL113">
    <cfRule type="cellIs" dxfId="32" priority="12" stopIfTrue="1" operator="lessThan">
      <formula>0</formula>
    </cfRule>
  </conditionalFormatting>
  <conditionalFormatting sqref="AL88">
    <cfRule type="cellIs" dxfId="31" priority="13" stopIfTrue="1" operator="greaterThan">
      <formula>0</formula>
    </cfRule>
  </conditionalFormatting>
  <conditionalFormatting sqref="AL63">
    <cfRule type="cellIs" dxfId="30" priority="14" stopIfTrue="1" operator="greaterThan">
      <formula>0</formula>
    </cfRule>
    <cfRule type="cellIs" dxfId="29" priority="15" stopIfTrue="1" operator="lessThan">
      <formula>0</formula>
    </cfRule>
  </conditionalFormatting>
  <conditionalFormatting sqref="AL88">
    <cfRule type="cellIs" dxfId="28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269"/>
  <sheetViews>
    <sheetView zoomScale="96" zoomScaleNormal="96" workbookViewId="0">
      <selection activeCell="B11" sqref="B11"/>
    </sheetView>
  </sheetViews>
  <sheetFormatPr baseColWidth="10" defaultRowHeight="15"/>
  <cols>
    <col min="1" max="1" width="1.6328125" customWidth="1"/>
    <col min="2" max="2" width="5.453125" customWidth="1"/>
    <col min="3" max="3" width="3" customWidth="1"/>
    <col min="4" max="4" width="9.81640625" customWidth="1"/>
    <col min="5" max="5" width="6.6328125" customWidth="1"/>
    <col min="6" max="6" width="5" customWidth="1"/>
    <col min="7" max="7" width="7" style="212" customWidth="1"/>
    <col min="8" max="8" width="5" customWidth="1"/>
    <col min="9" max="9" width="6.81640625" style="212" customWidth="1"/>
    <col min="10" max="10" width="6.453125" style="94" customWidth="1"/>
    <col min="11" max="11" width="5.6328125" style="94" customWidth="1"/>
    <col min="12" max="12" width="6.81640625" customWidth="1"/>
    <col min="13" max="13" width="6.36328125" customWidth="1"/>
    <col min="14" max="14" width="5.453125" customWidth="1"/>
    <col min="15" max="15" width="7.1796875" style="94" customWidth="1"/>
    <col min="16" max="16" width="8.1796875" style="94" customWidth="1"/>
    <col min="17" max="17" width="7.1796875" style="94" customWidth="1"/>
    <col min="18" max="18" width="6.90625" customWidth="1"/>
    <col min="19" max="19" width="10.36328125" style="9" customWidth="1"/>
    <col min="20" max="20" width="7.1796875" style="9" customWidth="1"/>
    <col min="21" max="21" width="8" style="9" customWidth="1"/>
    <col min="22" max="22" width="7" style="1" customWidth="1"/>
    <col min="23" max="23" width="8.453125" style="1" customWidth="1"/>
    <col min="24" max="30" width="10.90625" style="1"/>
    <col min="31" max="31" width="12.08984375" style="1" customWidth="1"/>
    <col min="33" max="33" width="14" customWidth="1"/>
    <col min="34" max="34" width="12.54296875" customWidth="1"/>
    <col min="35" max="35" width="10.90625" customWidth="1"/>
  </cols>
  <sheetData>
    <row r="1" spans="1:39" ht="15.6">
      <c r="A1" s="39"/>
      <c r="B1" s="39"/>
      <c r="C1" s="39"/>
      <c r="D1" s="39"/>
      <c r="E1" s="39"/>
      <c r="F1" s="39"/>
      <c r="G1" s="259"/>
      <c r="H1" s="39"/>
      <c r="I1" s="259"/>
      <c r="J1" s="98"/>
      <c r="K1" s="98"/>
      <c r="L1" s="39"/>
      <c r="M1" s="39"/>
      <c r="N1" s="39"/>
      <c r="O1" s="98"/>
      <c r="P1" s="98"/>
      <c r="Q1" s="98"/>
      <c r="R1" s="39"/>
      <c r="S1" s="63"/>
      <c r="T1" s="63"/>
      <c r="U1" s="39"/>
      <c r="V1" s="2"/>
      <c r="W1" s="5"/>
      <c r="X1" s="5"/>
      <c r="Y1" s="4"/>
      <c r="Z1" s="4"/>
      <c r="AA1"/>
      <c r="AB1"/>
      <c r="AC1"/>
      <c r="AD1"/>
      <c r="AE1"/>
    </row>
    <row r="2" spans="1:39" s="120" customFormat="1" ht="31.8">
      <c r="A2" s="138"/>
      <c r="B2" s="138"/>
      <c r="C2" s="139" t="s">
        <v>387</v>
      </c>
      <c r="D2" s="139"/>
      <c r="E2" s="139"/>
      <c r="F2" s="139"/>
      <c r="G2" s="266"/>
      <c r="H2" s="139"/>
      <c r="I2" s="266"/>
      <c r="J2" s="139" t="s">
        <v>416</v>
      </c>
      <c r="K2" s="139"/>
      <c r="L2" s="139"/>
      <c r="M2" s="139"/>
      <c r="N2" s="139"/>
      <c r="O2" s="141" t="str">
        <f>+År!B2</f>
        <v>Flådd purke</v>
      </c>
      <c r="P2" s="144"/>
      <c r="Q2" s="144"/>
      <c r="R2" s="138"/>
      <c r="S2" s="145"/>
      <c r="T2" s="145"/>
      <c r="U2" s="138"/>
      <c r="V2" s="2"/>
      <c r="W2" s="5"/>
      <c r="X2" s="5"/>
      <c r="Y2" s="4"/>
      <c r="Z2" s="4"/>
      <c r="AA2"/>
      <c r="AB2"/>
      <c r="AC2"/>
      <c r="AD2"/>
      <c r="AE2"/>
      <c r="AF2"/>
      <c r="AG2"/>
      <c r="AH2"/>
      <c r="AI2"/>
      <c r="AJ2"/>
      <c r="AK2"/>
      <c r="AL2"/>
      <c r="AM2"/>
    </row>
    <row r="3" spans="1:39" ht="15.6">
      <c r="A3" s="39"/>
      <c r="B3" s="39"/>
      <c r="C3" s="39"/>
      <c r="D3" s="39"/>
      <c r="E3" s="39"/>
      <c r="F3" s="39"/>
      <c r="G3" s="259"/>
      <c r="H3" s="39"/>
      <c r="I3" s="259"/>
      <c r="J3" s="98"/>
      <c r="K3" s="98"/>
      <c r="L3" s="39"/>
      <c r="M3" s="39"/>
      <c r="N3" s="39"/>
      <c r="O3" s="98"/>
      <c r="P3" s="98"/>
      <c r="Q3" s="98"/>
      <c r="R3" s="39"/>
      <c r="S3" s="63"/>
      <c r="T3" s="63"/>
      <c r="U3" s="39"/>
      <c r="V3" s="2"/>
      <c r="W3" s="5"/>
      <c r="X3" s="5"/>
      <c r="Y3" s="4"/>
      <c r="Z3" s="4"/>
      <c r="AA3"/>
      <c r="AB3"/>
      <c r="AC3"/>
      <c r="AD3"/>
      <c r="AE3"/>
    </row>
    <row r="4" spans="1:39" ht="15.6">
      <c r="A4" s="39"/>
      <c r="B4" s="39"/>
      <c r="C4" s="39"/>
      <c r="D4" s="39"/>
      <c r="E4" s="39"/>
      <c r="F4" s="39"/>
      <c r="G4" s="259"/>
      <c r="H4" s="39"/>
      <c r="I4" s="259"/>
      <c r="J4" s="98"/>
      <c r="K4" s="98"/>
      <c r="L4" s="39"/>
      <c r="M4" s="39"/>
      <c r="N4" s="39"/>
      <c r="O4" s="98"/>
      <c r="P4" s="98"/>
      <c r="Q4" s="98"/>
      <c r="R4" s="39"/>
      <c r="S4" s="63"/>
      <c r="T4" s="63"/>
      <c r="U4" s="39"/>
      <c r="V4" s="2"/>
      <c r="W4" s="5"/>
      <c r="X4" s="5"/>
      <c r="Y4" s="4"/>
      <c r="Z4" s="4"/>
      <c r="AA4"/>
      <c r="AB4"/>
      <c r="AC4"/>
      <c r="AD4"/>
      <c r="AE4"/>
    </row>
    <row r="5" spans="1:39" s="131" customFormat="1" ht="19.8">
      <c r="A5" s="152"/>
      <c r="B5" s="152"/>
      <c r="C5" s="136" t="s">
        <v>8</v>
      </c>
      <c r="D5" s="136"/>
      <c r="E5" s="130">
        <f>+År!Q2</f>
        <v>17</v>
      </c>
      <c r="F5" s="152"/>
      <c r="G5" s="267"/>
      <c r="H5" s="152"/>
      <c r="I5" s="267"/>
      <c r="J5" s="161"/>
      <c r="K5" s="161" t="s">
        <v>372</v>
      </c>
      <c r="L5" s="161"/>
      <c r="M5" s="161"/>
      <c r="N5" s="152"/>
      <c r="O5" s="161"/>
      <c r="P5" s="291">
        <f>SUM(G11:G13)</f>
        <v>6498</v>
      </c>
      <c r="Q5" s="292"/>
      <c r="R5" s="154"/>
      <c r="S5" s="152"/>
      <c r="T5" s="63"/>
      <c r="U5" s="39"/>
      <c r="V5" s="5"/>
      <c r="W5" s="4"/>
      <c r="X5" s="4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1:39" ht="15.6">
      <c r="A6" s="45"/>
      <c r="B6" s="45"/>
      <c r="C6" s="45"/>
      <c r="D6" s="45"/>
      <c r="E6" s="45"/>
      <c r="F6" s="45"/>
      <c r="G6" s="258"/>
      <c r="H6" s="45"/>
      <c r="I6" s="258"/>
      <c r="J6" s="142"/>
      <c r="K6" s="142"/>
      <c r="L6" s="45"/>
      <c r="M6" s="45"/>
      <c r="N6" s="45"/>
      <c r="O6" s="142"/>
      <c r="P6" s="142"/>
      <c r="Q6" s="142"/>
      <c r="R6" s="45"/>
      <c r="S6" s="81"/>
      <c r="T6" s="63"/>
      <c r="U6" s="39"/>
      <c r="V6" s="2"/>
      <c r="W6" s="5"/>
      <c r="X6" s="5"/>
      <c r="Y6" s="4"/>
      <c r="Z6" s="4"/>
      <c r="AA6"/>
      <c r="AB6"/>
      <c r="AC6"/>
      <c r="AD6"/>
      <c r="AE6"/>
    </row>
    <row r="7" spans="1:39" ht="15.6">
      <c r="A7" s="45"/>
      <c r="B7" s="45"/>
      <c r="C7" s="45"/>
      <c r="D7" s="45"/>
      <c r="E7" s="45"/>
      <c r="F7" s="45"/>
      <c r="G7" s="258"/>
      <c r="H7" s="45"/>
      <c r="I7" s="258"/>
      <c r="J7" s="142"/>
      <c r="K7" s="142"/>
      <c r="L7" s="45"/>
      <c r="M7" s="45"/>
      <c r="N7" s="45"/>
      <c r="O7" s="142"/>
      <c r="P7" s="142"/>
      <c r="Q7" s="142"/>
      <c r="R7" s="45"/>
      <c r="S7" s="81"/>
      <c r="T7" s="81" t="s">
        <v>3</v>
      </c>
      <c r="U7" s="39"/>
      <c r="V7" s="2"/>
      <c r="W7" s="5"/>
      <c r="X7" s="5"/>
      <c r="Y7" s="4"/>
      <c r="Z7" s="4"/>
      <c r="AA7"/>
      <c r="AB7"/>
      <c r="AC7"/>
      <c r="AD7"/>
      <c r="AE7"/>
    </row>
    <row r="8" spans="1:39" ht="15.6">
      <c r="A8" s="39"/>
      <c r="B8" s="39"/>
      <c r="C8" s="39"/>
      <c r="D8" s="39"/>
      <c r="E8" s="71" t="s">
        <v>3</v>
      </c>
      <c r="F8" s="45"/>
      <c r="G8" s="258"/>
      <c r="H8" s="45"/>
      <c r="I8" s="260" t="s">
        <v>3</v>
      </c>
      <c r="J8" s="142"/>
      <c r="K8" s="142"/>
      <c r="L8" s="45"/>
      <c r="M8" s="45"/>
      <c r="N8" s="45"/>
      <c r="O8" s="93" t="s">
        <v>18</v>
      </c>
      <c r="P8" s="93" t="s">
        <v>18</v>
      </c>
      <c r="Q8" s="93" t="s">
        <v>395</v>
      </c>
      <c r="R8" s="45"/>
      <c r="S8" s="71" t="s">
        <v>52</v>
      </c>
      <c r="T8" s="71" t="s">
        <v>11</v>
      </c>
      <c r="U8" s="39"/>
      <c r="V8" s="2"/>
      <c r="W8" s="5"/>
      <c r="X8" s="5"/>
      <c r="Y8" s="4"/>
      <c r="Z8" s="4"/>
      <c r="AA8"/>
      <c r="AB8"/>
      <c r="AC8"/>
      <c r="AD8"/>
      <c r="AE8"/>
    </row>
    <row r="9" spans="1:39" ht="15.6">
      <c r="A9" s="39"/>
      <c r="B9" s="39"/>
      <c r="C9" s="39"/>
      <c r="D9" s="39"/>
      <c r="E9" s="71" t="s">
        <v>440</v>
      </c>
      <c r="F9" s="45"/>
      <c r="G9" s="260" t="s">
        <v>3</v>
      </c>
      <c r="H9" s="45"/>
      <c r="I9" s="260" t="s">
        <v>401</v>
      </c>
      <c r="J9" s="93" t="s">
        <v>3</v>
      </c>
      <c r="K9" s="93" t="s">
        <v>1</v>
      </c>
      <c r="L9" s="77" t="s">
        <v>18</v>
      </c>
      <c r="M9" s="77" t="s">
        <v>18</v>
      </c>
      <c r="N9" s="45"/>
      <c r="O9" s="93" t="s">
        <v>399</v>
      </c>
      <c r="P9" s="93" t="s">
        <v>399</v>
      </c>
      <c r="Q9" s="93" t="s">
        <v>399</v>
      </c>
      <c r="R9" s="77" t="s">
        <v>395</v>
      </c>
      <c r="S9" s="71" t="s">
        <v>73</v>
      </c>
      <c r="T9" s="71" t="s">
        <v>447</v>
      </c>
      <c r="U9" s="39"/>
      <c r="V9" s="4"/>
      <c r="W9" s="4"/>
      <c r="X9" s="4"/>
      <c r="Z9" s="5"/>
      <c r="AA9"/>
      <c r="AB9"/>
      <c r="AC9"/>
      <c r="AD9"/>
      <c r="AE9"/>
    </row>
    <row r="10" spans="1:39" ht="15.6">
      <c r="A10" s="39"/>
      <c r="B10" s="45" t="s">
        <v>63</v>
      </c>
      <c r="C10" s="45" t="s">
        <v>379</v>
      </c>
      <c r="D10" s="42"/>
      <c r="E10" s="71" t="s">
        <v>419</v>
      </c>
      <c r="F10" s="110" t="s">
        <v>446</v>
      </c>
      <c r="G10" s="260" t="s">
        <v>11</v>
      </c>
      <c r="H10" s="110" t="s">
        <v>446</v>
      </c>
      <c r="I10" s="260" t="s">
        <v>394</v>
      </c>
      <c r="J10" s="93" t="s">
        <v>363</v>
      </c>
      <c r="K10" s="93" t="s">
        <v>363</v>
      </c>
      <c r="L10" s="77" t="s">
        <v>30</v>
      </c>
      <c r="M10" s="77" t="s">
        <v>394</v>
      </c>
      <c r="N10" s="110" t="s">
        <v>446</v>
      </c>
      <c r="O10" s="93" t="s">
        <v>442</v>
      </c>
      <c r="P10" s="93" t="s">
        <v>396</v>
      </c>
      <c r="Q10" s="93" t="s">
        <v>396</v>
      </c>
      <c r="R10" s="77" t="s">
        <v>397</v>
      </c>
      <c r="S10" s="71" t="s">
        <v>403</v>
      </c>
      <c r="T10" s="71" t="s">
        <v>454</v>
      </c>
      <c r="U10" s="39"/>
      <c r="V10" s="4"/>
      <c r="W10" s="52"/>
      <c r="X10" s="52"/>
      <c r="Z10" s="5"/>
      <c r="AA10"/>
      <c r="AB10"/>
      <c r="AC10"/>
      <c r="AD10"/>
      <c r="AE10"/>
    </row>
    <row r="11" spans="1:39" ht="15.6">
      <c r="A11" s="39"/>
      <c r="B11" s="47">
        <f>+'Ark1'!C3997</f>
        <v>2024</v>
      </c>
      <c r="C11" s="47">
        <f>+'Ark1'!K3997</f>
        <v>0</v>
      </c>
      <c r="D11" s="48" t="s">
        <v>444</v>
      </c>
      <c r="E11" s="64">
        <f>+'Ark1'!Q3997</f>
        <v>234</v>
      </c>
      <c r="F11" s="75">
        <f>+E11-E15</f>
        <v>-5</v>
      </c>
      <c r="G11" s="262">
        <f>+'Ark1'!R3997</f>
        <v>6380</v>
      </c>
      <c r="H11" s="75">
        <f>+G11-G15</f>
        <v>537</v>
      </c>
      <c r="I11" s="262">
        <f>+'Ark1'!S3997</f>
        <v>6370</v>
      </c>
      <c r="J11" s="99">
        <f>+'Ark1'!T3997</f>
        <v>98.168949069087518</v>
      </c>
      <c r="K11" s="99">
        <f>+'Ark1'!U3997</f>
        <v>97.625225232874229</v>
      </c>
      <c r="L11" s="49">
        <f>+'Ark1'!V3997</f>
        <v>5.2010971786833844</v>
      </c>
      <c r="M11" s="49">
        <f>+'Ark1'!W3997</f>
        <v>60.093406593406606</v>
      </c>
      <c r="N11" s="60">
        <f>+IF(E11=0,"",M11-M15)</f>
        <v>0.10026883392812636</v>
      </c>
      <c r="O11" s="99">
        <f>+'Ark1'!Y3997</f>
        <v>136.97050156739837</v>
      </c>
      <c r="P11" s="99">
        <f>+'Ark1'!Z3997</f>
        <v>137.18552590266899</v>
      </c>
      <c r="Q11" s="99">
        <f>+'Ark1'!AA3997</f>
        <v>29.465458972278348</v>
      </c>
      <c r="R11" s="49">
        <f>+'Ark1'!AB3997</f>
        <v>3.8031512810703512</v>
      </c>
      <c r="S11" s="64">
        <f>+'Ark1'!AC3997</f>
        <v>-56.588843475399059</v>
      </c>
      <c r="T11" s="64">
        <f t="shared" ref="T11:T25" si="0">+G11/E11</f>
        <v>27.264957264957264</v>
      </c>
      <c r="U11" s="39"/>
      <c r="V11" s="4"/>
      <c r="W11" s="52"/>
      <c r="X11" s="3"/>
      <c r="Z11" s="5"/>
      <c r="AA11"/>
      <c r="AB11"/>
      <c r="AC11"/>
      <c r="AD11"/>
      <c r="AE11"/>
    </row>
    <row r="12" spans="1:39" ht="15.6">
      <c r="A12" s="39"/>
      <c r="B12" s="47">
        <f>+'Ark1'!C3998</f>
        <v>2024</v>
      </c>
      <c r="C12" s="47">
        <f>+'Ark1'!K3998</f>
        <v>4</v>
      </c>
      <c r="D12" s="48" t="s">
        <v>466</v>
      </c>
      <c r="E12" s="64">
        <f>+'Ark1'!Q3998</f>
        <v>9</v>
      </c>
      <c r="F12" s="75">
        <f>+E12-E16</f>
        <v>4</v>
      </c>
      <c r="G12" s="262">
        <f>+'Ark1'!R3998</f>
        <v>106</v>
      </c>
      <c r="H12" s="75">
        <f>+G12-G16</f>
        <v>76</v>
      </c>
      <c r="I12" s="262">
        <f>+'Ark1'!S3998</f>
        <v>106</v>
      </c>
      <c r="J12" s="99">
        <f>+'Ark1'!T3998</f>
        <v>1.6310201569472225</v>
      </c>
      <c r="K12" s="99">
        <f>+'Ark1'!U3998</f>
        <v>2.2266732251247299</v>
      </c>
      <c r="L12" s="49">
        <f>+'Ark1'!V3998</f>
        <v>8.3867924528301891</v>
      </c>
      <c r="M12" s="49">
        <f>+'Ark1'!W3998</f>
        <v>52.811320754716995</v>
      </c>
      <c r="N12" s="60">
        <f>+IF(E12=0,"",M12-M16)</f>
        <v>-3.4886792452830022</v>
      </c>
      <c r="O12" s="99">
        <f>+'Ark1'!Y3998</f>
        <v>188.03396226415097</v>
      </c>
      <c r="P12" s="99">
        <f>+'Ark1'!Z3998</f>
        <v>188.03396226415097</v>
      </c>
      <c r="Q12" s="99">
        <f>+'Ark1'!AA3998</f>
        <v>42.580861780391686</v>
      </c>
      <c r="R12" s="49">
        <f>+'Ark1'!AB3998</f>
        <v>6.553284078831858</v>
      </c>
      <c r="S12" s="64">
        <f>+'Ark1'!AC3998</f>
        <v>-76.074368201108143</v>
      </c>
      <c r="T12" s="64">
        <f t="shared" si="0"/>
        <v>11.777777777777779</v>
      </c>
      <c r="U12" s="39"/>
      <c r="V12" s="4"/>
      <c r="W12" s="52"/>
      <c r="X12" s="3"/>
      <c r="Z12" s="5"/>
      <c r="AA12"/>
      <c r="AB12" s="2"/>
      <c r="AC12" s="2"/>
      <c r="AD12" s="2"/>
      <c r="AE12"/>
    </row>
    <row r="13" spans="1:39" ht="15.6">
      <c r="A13" s="39"/>
      <c r="B13" s="47">
        <f>+'Ark1'!C3999</f>
        <v>2024</v>
      </c>
      <c r="C13" s="47">
        <f>+'Ark1'!K3999</f>
        <v>7</v>
      </c>
      <c r="D13" s="48" t="s">
        <v>46</v>
      </c>
      <c r="E13" s="64">
        <f>+'Ark1'!Q3999</f>
        <v>5</v>
      </c>
      <c r="F13" s="75">
        <f>+E13-E17</f>
        <v>-8</v>
      </c>
      <c r="G13" s="262">
        <f>+'Ark1'!R3999</f>
        <v>12</v>
      </c>
      <c r="H13" s="75">
        <f>+G13-G17</f>
        <v>-20</v>
      </c>
      <c r="I13" s="262">
        <f>+'Ark1'!S3999</f>
        <v>10</v>
      </c>
      <c r="J13" s="99">
        <f>+'Ark1'!T3999</f>
        <v>0.18464379135251577</v>
      </c>
      <c r="K13" s="99">
        <f>+'Ark1'!U3999</f>
        <v>0.13069623141511075</v>
      </c>
      <c r="L13" s="49">
        <f>+'Ark1'!V3999</f>
        <v>0</v>
      </c>
      <c r="M13" s="49">
        <f>+'Ark1'!W3999</f>
        <v>61</v>
      </c>
      <c r="N13" s="60">
        <f>+IF(E13=0,"",M13-M17)</f>
        <v>1.8125</v>
      </c>
      <c r="O13" s="99">
        <f>+'Ark1'!Y3999</f>
        <v>97.491666666666688</v>
      </c>
      <c r="P13" s="99">
        <f>+'Ark1'!Z3999</f>
        <v>116.99</v>
      </c>
      <c r="Q13" s="99">
        <f>+'Ark1'!AA3999</f>
        <v>30.337747114774391</v>
      </c>
      <c r="R13" s="49">
        <f>+'Ark1'!AB3999</f>
        <v>1</v>
      </c>
      <c r="S13" s="64">
        <f>+'Ark1'!AC3999</f>
        <v>-42.026851736102657</v>
      </c>
      <c r="T13" s="64">
        <f t="shared" si="0"/>
        <v>2.4</v>
      </c>
      <c r="U13" s="39"/>
      <c r="V13" s="4"/>
      <c r="W13" s="52"/>
      <c r="X13" s="3"/>
      <c r="Y13" s="11"/>
      <c r="Z13" s="5"/>
      <c r="AA13"/>
      <c r="AB13" s="2"/>
      <c r="AC13" s="2"/>
      <c r="AD13" s="4"/>
      <c r="AE13" s="4"/>
      <c r="AF13" s="4"/>
    </row>
    <row r="14" spans="1:39" ht="15.6">
      <c r="A14" s="39"/>
      <c r="B14" s="39"/>
      <c r="C14" s="39"/>
      <c r="D14" s="39"/>
      <c r="E14" s="39"/>
      <c r="F14" s="39"/>
      <c r="G14" s="259"/>
      <c r="H14" s="39"/>
      <c r="I14" s="25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4"/>
      <c r="W14" s="52"/>
      <c r="X14" s="3"/>
      <c r="Y14" s="11"/>
      <c r="Z14" s="5"/>
      <c r="AA14"/>
      <c r="AB14" s="2"/>
      <c r="AC14" s="2"/>
      <c r="AD14" s="4"/>
      <c r="AE14" s="4"/>
      <c r="AF14" s="4"/>
    </row>
    <row r="15" spans="1:39" ht="15.6">
      <c r="A15" s="39"/>
      <c r="B15">
        <f>+'Ark1'!C4000</f>
        <v>2023</v>
      </c>
      <c r="C15">
        <f>+'Ark1'!K4000</f>
        <v>0</v>
      </c>
      <c r="D15" s="3" t="s">
        <v>444</v>
      </c>
      <c r="E15" s="9">
        <f>+'Ark1'!Q4000</f>
        <v>239</v>
      </c>
      <c r="F15" s="9"/>
      <c r="G15" s="212">
        <f>+'Ark1'!R4000</f>
        <v>5843</v>
      </c>
      <c r="H15" s="9"/>
      <c r="I15" s="212">
        <f>+'Ark1'!S4000</f>
        <v>5829</v>
      </c>
      <c r="J15" s="94">
        <f>+'Ark1'!T4000</f>
        <v>98.950042337002529</v>
      </c>
      <c r="K15" s="94">
        <f>+'Ark1'!U4000</f>
        <v>98.818369167116884</v>
      </c>
      <c r="L15" s="1">
        <f>+'Ark1'!V4000</f>
        <v>5.0451822693821677</v>
      </c>
      <c r="M15" s="1">
        <f>+'Ark1'!W4000</f>
        <v>59.993137759478479</v>
      </c>
      <c r="N15" s="9"/>
      <c r="O15" s="94">
        <f>+'Ark1'!Y4000</f>
        <v>137.64759541331503</v>
      </c>
      <c r="P15" s="94">
        <f>+'Ark1'!Z4000</f>
        <v>137.97819523074281</v>
      </c>
      <c r="Q15" s="94">
        <f>+'Ark1'!AA4000</f>
        <v>29.495892455511449</v>
      </c>
      <c r="R15" s="1">
        <f>+'Ark1'!AB4000</f>
        <v>4.0572698437160488</v>
      </c>
      <c r="S15" s="9">
        <f>+'Ark1'!AC4000</f>
        <v>-57.138741191844645</v>
      </c>
      <c r="T15" s="9">
        <f t="shared" si="0"/>
        <v>24.447698744769873</v>
      </c>
      <c r="U15" s="39"/>
      <c r="V15" s="4"/>
      <c r="W15" s="52"/>
      <c r="X15" s="3"/>
      <c r="Y15" s="11"/>
      <c r="Z15" s="5"/>
      <c r="AA15"/>
      <c r="AD15" s="9"/>
      <c r="AE15" s="9"/>
      <c r="AF15" s="9"/>
    </row>
    <row r="16" spans="1:39" ht="15.6">
      <c r="A16" s="39"/>
      <c r="B16">
        <f>+'Ark1'!C4001</f>
        <v>2023</v>
      </c>
      <c r="C16">
        <f>+'Ark1'!K4001</f>
        <v>4</v>
      </c>
      <c r="D16" s="3" t="s">
        <v>466</v>
      </c>
      <c r="E16" s="9">
        <f>+'Ark1'!Q4001</f>
        <v>5</v>
      </c>
      <c r="F16" s="9"/>
      <c r="G16" s="212">
        <f>+'Ark1'!R4001</f>
        <v>30</v>
      </c>
      <c r="H16" s="9"/>
      <c r="I16" s="212">
        <f>+'Ark1'!S4001</f>
        <v>30</v>
      </c>
      <c r="J16" s="94">
        <f>+'Ark1'!T4001</f>
        <v>0.5080440304826418</v>
      </c>
      <c r="K16" s="94">
        <f>+'Ark1'!U4001</f>
        <v>0.63526848337758801</v>
      </c>
      <c r="L16" s="1">
        <f>+'Ark1'!V4001</f>
        <v>7.1666666666666687</v>
      </c>
      <c r="M16" s="1">
        <f>+'Ark1'!W4001</f>
        <v>56.3</v>
      </c>
      <c r="N16" s="9"/>
      <c r="O16" s="94">
        <f>+'Ark1'!Y4001</f>
        <v>172.34666666666672</v>
      </c>
      <c r="P16" s="94">
        <f>+'Ark1'!Z4001</f>
        <v>172.34666666666672</v>
      </c>
      <c r="Q16" s="94">
        <f>+'Ark1'!AA4001</f>
        <v>35.359446953945721</v>
      </c>
      <c r="R16" s="1">
        <f>+'Ark1'!AB4001</f>
        <v>5.3612809414666867</v>
      </c>
      <c r="S16" s="9">
        <f>+'Ark1'!AC4001</f>
        <v>-68.544255109084375</v>
      </c>
      <c r="T16" s="9">
        <f t="shared" si="0"/>
        <v>6</v>
      </c>
      <c r="U16" s="39"/>
      <c r="V16" s="4"/>
      <c r="W16" s="52"/>
      <c r="X16" s="3"/>
      <c r="Y16" s="11"/>
      <c r="Z16" s="5"/>
      <c r="AA16"/>
      <c r="AD16" s="9"/>
      <c r="AE16" s="9"/>
      <c r="AF16" s="9"/>
    </row>
    <row r="17" spans="1:37" ht="15.6">
      <c r="A17" s="39"/>
      <c r="B17">
        <f>+'Ark1'!C4002</f>
        <v>2023</v>
      </c>
      <c r="C17">
        <f>+'Ark1'!K4002</f>
        <v>7</v>
      </c>
      <c r="D17" s="3" t="s">
        <v>46</v>
      </c>
      <c r="E17" s="9">
        <f>+'Ark1'!Q4002</f>
        <v>13</v>
      </c>
      <c r="F17" s="9"/>
      <c r="G17" s="212">
        <f>+'Ark1'!R4002</f>
        <v>32</v>
      </c>
      <c r="H17" s="9"/>
      <c r="I17" s="212">
        <f>+'Ark1'!S4002</f>
        <v>32</v>
      </c>
      <c r="J17" s="94">
        <f>+'Ark1'!T4002</f>
        <v>0.54191363251481794</v>
      </c>
      <c r="K17" s="94">
        <f>+'Ark1'!U4002</f>
        <v>0.54636234950554252</v>
      </c>
      <c r="L17" s="1">
        <f>+'Ark1'!V4002</f>
        <v>5.5</v>
      </c>
      <c r="M17" s="1">
        <f>+'Ark1'!W4002</f>
        <v>59.1875</v>
      </c>
      <c r="N17" s="9"/>
      <c r="O17" s="94">
        <f>+'Ark1'!Y4002</f>
        <v>138.96250000000001</v>
      </c>
      <c r="P17" s="94">
        <f>+'Ark1'!Z4002</f>
        <v>138.96250000000001</v>
      </c>
      <c r="Q17" s="94">
        <f>+'Ark1'!AA4002</f>
        <v>28.13756108389644</v>
      </c>
      <c r="R17" s="1">
        <f>+'Ark1'!AB4002</f>
        <v>1.9595519258238601</v>
      </c>
      <c r="S17" s="9">
        <f>+'Ark1'!AC4002</f>
        <v>6.785652891975511</v>
      </c>
      <c r="T17" s="9">
        <f t="shared" si="0"/>
        <v>2.4615384615384617</v>
      </c>
      <c r="U17" s="39"/>
      <c r="V17" s="4"/>
      <c r="W17" s="52"/>
      <c r="X17" s="3"/>
      <c r="Y17" s="11"/>
      <c r="Z17" s="5"/>
      <c r="AA17"/>
      <c r="AD17" s="9"/>
      <c r="AE17" s="9"/>
      <c r="AF17" s="9"/>
    </row>
    <row r="18" spans="1:37" ht="15.6">
      <c r="A18" s="39"/>
      <c r="B18" s="39"/>
      <c r="C18" s="39"/>
      <c r="D18" s="39"/>
      <c r="E18" s="39"/>
      <c r="F18" s="39"/>
      <c r="G18" s="259"/>
      <c r="H18" s="39"/>
      <c r="I18" s="25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4"/>
      <c r="W18" s="52"/>
      <c r="X18" s="3"/>
      <c r="Y18" s="11"/>
      <c r="Z18" s="5"/>
      <c r="AA18"/>
      <c r="AD18" s="9"/>
      <c r="AE18" s="9"/>
      <c r="AF18" s="9"/>
    </row>
    <row r="19" spans="1:37" ht="15.6">
      <c r="A19" s="39"/>
      <c r="B19" s="47">
        <f>+'Ark1'!C4003</f>
        <v>2022</v>
      </c>
      <c r="C19" s="47">
        <f>+'Ark1'!K4003</f>
        <v>0</v>
      </c>
      <c r="D19" s="48" t="s">
        <v>444</v>
      </c>
      <c r="E19" s="64">
        <f>+'Ark1'!Q4003</f>
        <v>248</v>
      </c>
      <c r="F19" s="64"/>
      <c r="G19" s="262">
        <f>+'Ark1'!R4003</f>
        <v>6629</v>
      </c>
      <c r="H19" s="64"/>
      <c r="I19" s="262">
        <f>+'Ark1'!S4003</f>
        <v>6612</v>
      </c>
      <c r="J19" s="99">
        <f>+'Ark1'!T4003</f>
        <v>99.191979649857842</v>
      </c>
      <c r="K19" s="99">
        <f>+'Ark1'!U4003</f>
        <v>99.038023071592477</v>
      </c>
      <c r="L19" s="49">
        <f>+'Ark1'!V4003</f>
        <v>5.1143460552119446</v>
      </c>
      <c r="M19" s="49">
        <f>+'Ark1'!W4003</f>
        <v>59.804748941318806</v>
      </c>
      <c r="N19" s="64"/>
      <c r="O19" s="99">
        <f>+'Ark1'!Y4003</f>
        <v>136.07789410167481</v>
      </c>
      <c r="P19" s="99">
        <f>+'Ark1'!Z4003</f>
        <v>136.42776164549343</v>
      </c>
      <c r="Q19" s="99">
        <f>+'Ark1'!AA4003</f>
        <v>29.051644944259159</v>
      </c>
      <c r="R19" s="49">
        <f>+'Ark1'!AB4003</f>
        <v>4.1954107904268554</v>
      </c>
      <c r="S19" s="64">
        <f>+'Ark1'!AC4003</f>
        <v>-56.879863946088783</v>
      </c>
      <c r="T19" s="64">
        <f t="shared" si="0"/>
        <v>26.72983870967742</v>
      </c>
      <c r="U19" s="39"/>
      <c r="V19" s="4"/>
      <c r="W19" s="52"/>
      <c r="X19" s="3"/>
      <c r="Y19" s="5"/>
      <c r="Z19" s="5"/>
      <c r="AA19"/>
      <c r="AD19" s="9"/>
      <c r="AE19" s="9"/>
      <c r="AF19" s="9"/>
    </row>
    <row r="20" spans="1:37" ht="15.6">
      <c r="A20" s="39"/>
      <c r="B20" s="47">
        <f>+'Ark1'!C4004</f>
        <v>2022</v>
      </c>
      <c r="C20" s="47">
        <f>+'Ark1'!K4004</f>
        <v>4</v>
      </c>
      <c r="D20" s="48" t="s">
        <v>466</v>
      </c>
      <c r="E20" s="64">
        <f>+'Ark1'!Q4004</f>
        <v>7</v>
      </c>
      <c r="F20" s="64"/>
      <c r="G20" s="262">
        <f>+'Ark1'!R4004</f>
        <v>26</v>
      </c>
      <c r="H20" s="64"/>
      <c r="I20" s="262">
        <f>+'Ark1'!S4004</f>
        <v>26</v>
      </c>
      <c r="J20" s="99">
        <f>+'Ark1'!T4004</f>
        <v>0.38904683525362865</v>
      </c>
      <c r="K20" s="99">
        <f>+'Ark1'!U4004</f>
        <v>0.47346229768253473</v>
      </c>
      <c r="L20" s="49">
        <f>+'Ark1'!V4004</f>
        <v>8.8846153846153886</v>
      </c>
      <c r="M20" s="49">
        <f>+'Ark1'!W4004</f>
        <v>57.307692307692307</v>
      </c>
      <c r="N20" s="64"/>
      <c r="O20" s="99">
        <f>+'Ark1'!Y4004</f>
        <v>165.86153846153849</v>
      </c>
      <c r="P20" s="99">
        <f>+'Ark1'!Z4004</f>
        <v>165.86153846153849</v>
      </c>
      <c r="Q20" s="99">
        <f>+'Ark1'!AA4004</f>
        <v>42.730362803578373</v>
      </c>
      <c r="R20" s="49">
        <f>+'Ark1'!AB4004</f>
        <v>3.8806148478860143</v>
      </c>
      <c r="S20" s="64">
        <f>+'Ark1'!AC4004</f>
        <v>-54.233765405465618</v>
      </c>
      <c r="T20" s="64">
        <f t="shared" si="0"/>
        <v>3.7142857142857144</v>
      </c>
      <c r="U20" s="39"/>
      <c r="V20" s="4"/>
      <c r="W20" s="52"/>
      <c r="X20" s="3"/>
      <c r="Y20" s="5"/>
      <c r="Z20" s="5"/>
      <c r="AA20"/>
      <c r="AD20" s="9"/>
      <c r="AE20" s="9"/>
      <c r="AF20" s="9"/>
    </row>
    <row r="21" spans="1:37" ht="15.6">
      <c r="A21" s="39"/>
      <c r="B21" s="47">
        <f>+'Ark1'!C4005</f>
        <v>2022</v>
      </c>
      <c r="C21" s="47">
        <f>+'Ark1'!K4005</f>
        <v>7</v>
      </c>
      <c r="D21" s="48" t="s">
        <v>46</v>
      </c>
      <c r="E21" s="64">
        <f>+'Ark1'!Q4005</f>
        <v>10</v>
      </c>
      <c r="F21" s="64"/>
      <c r="G21" s="262">
        <f>+'Ark1'!R4005</f>
        <v>28</v>
      </c>
      <c r="H21" s="64"/>
      <c r="I21" s="262">
        <f>+'Ark1'!S4005</f>
        <v>28</v>
      </c>
      <c r="J21" s="99">
        <f>+'Ark1'!T4005</f>
        <v>0.41897351488852302</v>
      </c>
      <c r="K21" s="99">
        <f>+'Ark1'!U4005</f>
        <v>0.48851463072498735</v>
      </c>
      <c r="L21" s="49">
        <f>+'Ark1'!V4005</f>
        <v>7.5714285714285694</v>
      </c>
      <c r="M21" s="49">
        <f>+'Ark1'!W4005</f>
        <v>56.071428571428562</v>
      </c>
      <c r="N21" s="64"/>
      <c r="O21" s="99">
        <f>+'Ark1'!Y4005</f>
        <v>158.91071428571419</v>
      </c>
      <c r="P21" s="99">
        <f>+'Ark1'!Z4005</f>
        <v>158.91071428571419</v>
      </c>
      <c r="Q21" s="99">
        <f>+'Ark1'!AA4005</f>
        <v>39.173764355439751</v>
      </c>
      <c r="R21" s="49">
        <f>+'Ark1'!AB4005</f>
        <v>5.6374295778216625</v>
      </c>
      <c r="S21" s="64">
        <f>+'Ark1'!AC4005</f>
        <v>-85.036309325857317</v>
      </c>
      <c r="T21" s="64">
        <f t="shared" si="0"/>
        <v>2.8</v>
      </c>
      <c r="U21" s="39"/>
      <c r="V21" s="4"/>
      <c r="W21" s="52"/>
      <c r="X21" s="3"/>
      <c r="Y21" s="5"/>
      <c r="Z21" s="5"/>
      <c r="AA21"/>
      <c r="AD21" s="9"/>
      <c r="AE21" s="9"/>
      <c r="AF21" s="9"/>
    </row>
    <row r="22" spans="1:37" ht="15.6">
      <c r="A22" s="39"/>
      <c r="B22" s="39"/>
      <c r="C22" s="39"/>
      <c r="D22" s="39"/>
      <c r="E22" s="39"/>
      <c r="F22" s="39"/>
      <c r="G22" s="259"/>
      <c r="H22" s="39"/>
      <c r="I22" s="25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4"/>
      <c r="W22" s="52"/>
      <c r="X22" s="3"/>
      <c r="Y22" s="5"/>
      <c r="Z22" s="5"/>
      <c r="AA22"/>
      <c r="AD22" s="9"/>
      <c r="AE22" s="9"/>
      <c r="AF22" s="9"/>
    </row>
    <row r="23" spans="1:37" ht="15.6">
      <c r="A23" s="39"/>
      <c r="B23">
        <f>+'Ark1'!C4006</f>
        <v>2021</v>
      </c>
      <c r="C23">
        <f>+'Ark1'!K4006</f>
        <v>0</v>
      </c>
      <c r="D23" s="3" t="s">
        <v>444</v>
      </c>
      <c r="E23" s="9">
        <f>+'Ark1'!Q4006</f>
        <v>264</v>
      </c>
      <c r="F23" s="9"/>
      <c r="G23" s="212">
        <f>+'Ark1'!R4006</f>
        <v>6365.53</v>
      </c>
      <c r="H23" s="9"/>
      <c r="I23" s="212">
        <f>+'Ark1'!S4006</f>
        <v>6353.53</v>
      </c>
      <c r="J23" s="94">
        <f>+'Ark1'!T4006</f>
        <v>99.45317028433584</v>
      </c>
      <c r="K23" s="94">
        <f>+'Ark1'!U4006</f>
        <v>99.402511322720798</v>
      </c>
      <c r="L23" s="1">
        <f>+'Ark1'!V4006</f>
        <v>14.324339057391924</v>
      </c>
      <c r="M23" s="1">
        <f>+'Ark1'!W4006</f>
        <v>57.747801615794671</v>
      </c>
      <c r="N23" s="9"/>
      <c r="O23" s="94">
        <f>+'Ark1'!Y4006</f>
        <v>135.8953865585425</v>
      </c>
      <c r="P23" s="94">
        <f>+'Ark1'!Z4006</f>
        <v>136.15205405498978</v>
      </c>
      <c r="Q23" s="94">
        <f>+'Ark1'!AA4006</f>
        <v>28.241048848976895</v>
      </c>
      <c r="R23" s="1">
        <f>+'Ark1'!AB4006</f>
        <v>4.0008062172202372</v>
      </c>
      <c r="S23" s="9">
        <f>+'Ark1'!AC4006</f>
        <v>-60.576595451953139</v>
      </c>
      <c r="T23" s="9">
        <f t="shared" si="0"/>
        <v>24.111856060606058</v>
      </c>
      <c r="U23" s="39"/>
      <c r="V23" s="4"/>
      <c r="W23" s="52"/>
      <c r="X23" s="3"/>
      <c r="Y23" s="5"/>
      <c r="Z23" s="5"/>
      <c r="AA23"/>
      <c r="AD23" s="9"/>
      <c r="AE23" s="9"/>
      <c r="AF23" s="9"/>
    </row>
    <row r="24" spans="1:37" ht="15.6">
      <c r="A24" s="39"/>
      <c r="B24">
        <f>+'Ark1'!C4007</f>
        <v>2021</v>
      </c>
      <c r="C24">
        <f>+'Ark1'!K4007</f>
        <v>4</v>
      </c>
      <c r="D24" s="3" t="s">
        <v>466</v>
      </c>
      <c r="E24" s="9">
        <f>+'Ark1'!Q4007</f>
        <v>2</v>
      </c>
      <c r="F24" s="9"/>
      <c r="G24" s="212">
        <f>+'Ark1'!R4007</f>
        <v>6</v>
      </c>
      <c r="H24" s="9"/>
      <c r="I24" s="212">
        <f>+'Ark1'!S4007</f>
        <v>6</v>
      </c>
      <c r="J24" s="94">
        <f>+'Ark1'!T4007</f>
        <v>9.37422369710008E-2</v>
      </c>
      <c r="K24" s="94">
        <f>+'Ark1'!U4007</f>
        <v>0.11705888421544552</v>
      </c>
      <c r="L24" s="1">
        <f>+'Ark1'!V4007</f>
        <v>13</v>
      </c>
      <c r="M24" s="1">
        <f>+'Ark1'!W4007</f>
        <v>55.66666666666665</v>
      </c>
      <c r="N24" s="9"/>
      <c r="O24" s="94">
        <f>+'Ark1'!Y4007</f>
        <v>169.78333333333327</v>
      </c>
      <c r="P24" s="94">
        <f>+'Ark1'!Z4007</f>
        <v>169.78333333333327</v>
      </c>
      <c r="Q24" s="94">
        <f>+'Ark1'!AA4007</f>
        <v>24.117795412424407</v>
      </c>
      <c r="R24" s="1">
        <f>+'Ark1'!AB4007</f>
        <v>4.4969125210773937</v>
      </c>
      <c r="S24" s="9">
        <f>+'Ark1'!AC4007</f>
        <v>-47.489984727383359</v>
      </c>
      <c r="T24" s="9">
        <f t="shared" si="0"/>
        <v>3</v>
      </c>
      <c r="U24" s="39"/>
      <c r="V24" s="4"/>
      <c r="W24" s="52"/>
      <c r="X24" s="3"/>
      <c r="Y24" s="5"/>
      <c r="Z24" s="5"/>
      <c r="AA24"/>
      <c r="AD24" s="9"/>
      <c r="AE24" s="9"/>
      <c r="AF24" s="9"/>
    </row>
    <row r="25" spans="1:37" ht="15.6">
      <c r="A25" s="39"/>
      <c r="B25">
        <f>+'Ark1'!C4008</f>
        <v>2021</v>
      </c>
      <c r="C25">
        <f>+'Ark1'!K4008</f>
        <v>7</v>
      </c>
      <c r="D25" s="3" t="s">
        <v>46</v>
      </c>
      <c r="E25" s="9">
        <f>+'Ark1'!Q4008</f>
        <v>14</v>
      </c>
      <c r="F25" s="9"/>
      <c r="G25" s="212">
        <f>+'Ark1'!R4008</f>
        <v>29</v>
      </c>
      <c r="H25" s="9"/>
      <c r="I25" s="212">
        <f>+'Ark1'!S4008</f>
        <v>29</v>
      </c>
      <c r="J25" s="94">
        <f>+'Ark1'!T4008</f>
        <v>0.45308747869317079</v>
      </c>
      <c r="K25" s="94">
        <f>+'Ark1'!U4008</f>
        <v>0.4804297930637485</v>
      </c>
      <c r="L25" s="1">
        <f>+'Ark1'!V4008</f>
        <v>13.586206896551722</v>
      </c>
      <c r="M25" s="1">
        <f>+'Ark1'!W4008</f>
        <v>56</v>
      </c>
      <c r="N25" s="9"/>
      <c r="O25" s="94">
        <f>+'Ark1'!Y4008</f>
        <v>144.1696551724138</v>
      </c>
      <c r="P25" s="94">
        <f>+'Ark1'!Z4008</f>
        <v>144.1696551724138</v>
      </c>
      <c r="Q25" s="94">
        <f>+'Ark1'!AA4008</f>
        <v>37.476960875087279</v>
      </c>
      <c r="R25" s="1">
        <f>+'Ark1'!AB4008</f>
        <v>3.5330947653140661</v>
      </c>
      <c r="S25" s="9">
        <f>+'Ark1'!AC4008</f>
        <v>-29.716293416062697</v>
      </c>
      <c r="T25" s="9">
        <f t="shared" si="0"/>
        <v>2.0714285714285716</v>
      </c>
      <c r="U25" s="39"/>
      <c r="V25" s="4"/>
      <c r="W25" s="52"/>
      <c r="X25" s="3"/>
      <c r="Y25" s="5"/>
      <c r="Z25" s="5"/>
      <c r="AA25"/>
      <c r="AD25" s="9"/>
      <c r="AE25" s="9"/>
      <c r="AF25" s="9"/>
    </row>
    <row r="26" spans="1:37" ht="15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4"/>
      <c r="W26" s="52"/>
      <c r="X26" s="3"/>
      <c r="Y26" s="5"/>
      <c r="Z26" s="5"/>
      <c r="AA26"/>
      <c r="AB26" s="11"/>
      <c r="AC26" s="11"/>
      <c r="AD26" s="9"/>
      <c r="AE26" s="9"/>
      <c r="AF26" s="9"/>
    </row>
    <row r="27" spans="1:37" ht="16.5" customHeight="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4"/>
      <c r="W27" s="52"/>
      <c r="X27" s="3"/>
      <c r="Y27" s="5"/>
      <c r="Z27" s="5"/>
      <c r="AA27"/>
      <c r="AB27" s="11"/>
      <c r="AC27" s="11"/>
      <c r="AD27" s="9"/>
      <c r="AE27" s="9"/>
      <c r="AF27" s="9"/>
    </row>
    <row r="28" spans="1:37" ht="16.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4"/>
      <c r="W28" s="52"/>
      <c r="X28" s="3"/>
      <c r="Y28" s="5"/>
      <c r="Z28" s="5"/>
      <c r="AA28"/>
      <c r="AB28" s="11"/>
      <c r="AC28" s="11"/>
      <c r="AD28" s="9"/>
      <c r="AE28" s="9"/>
      <c r="AF28" s="9"/>
    </row>
    <row r="29" spans="1:37" ht="15.6">
      <c r="J29" s="52"/>
      <c r="X29" s="3"/>
      <c r="AG29" s="11"/>
      <c r="AH29" s="11"/>
      <c r="AK29" s="5"/>
    </row>
    <row r="30" spans="1:37">
      <c r="J30" s="52"/>
      <c r="X30" s="3"/>
      <c r="AG30" s="11"/>
      <c r="AH30" s="11"/>
    </row>
    <row r="31" spans="1:37">
      <c r="J31" s="52"/>
      <c r="X31" s="3"/>
      <c r="AG31" s="11"/>
      <c r="AH31" s="11"/>
    </row>
    <row r="32" spans="1:37" ht="15.6">
      <c r="J32" s="52"/>
      <c r="U32" s="76"/>
      <c r="V32" s="53"/>
      <c r="X32" s="3"/>
      <c r="AG32" s="11"/>
      <c r="AH32" s="11"/>
      <c r="AK32" s="2"/>
    </row>
    <row r="33" spans="10:37">
      <c r="J33" s="52"/>
      <c r="U33" s="76"/>
      <c r="V33" s="53"/>
      <c r="X33" s="3"/>
      <c r="AG33" s="11"/>
      <c r="AH33" s="11"/>
      <c r="AK33" s="4"/>
    </row>
    <row r="34" spans="10:37" ht="15.6">
      <c r="J34" s="52"/>
      <c r="U34" s="76"/>
      <c r="V34" s="53"/>
      <c r="X34" s="3"/>
      <c r="AG34" s="11"/>
      <c r="AH34" s="11"/>
      <c r="AK34" s="5"/>
    </row>
    <row r="35" spans="10:37" ht="15.6">
      <c r="J35" s="52"/>
      <c r="U35" s="76"/>
      <c r="V35" s="53"/>
      <c r="X35" s="3"/>
      <c r="AG35" s="11"/>
      <c r="AH35" s="11"/>
      <c r="AK35" s="5"/>
    </row>
    <row r="36" spans="10:37" ht="15.6">
      <c r="J36" s="52"/>
      <c r="U36" s="76"/>
      <c r="V36" s="53"/>
      <c r="X36" s="3"/>
      <c r="AG36" s="11"/>
      <c r="AH36" s="11"/>
      <c r="AK36" s="5"/>
    </row>
    <row r="37" spans="10:37" ht="15.6">
      <c r="J37" s="52"/>
      <c r="U37" s="76"/>
      <c r="V37" s="53"/>
      <c r="X37" s="3"/>
      <c r="AG37" s="11"/>
      <c r="AH37" s="11"/>
      <c r="AK37" s="5"/>
    </row>
    <row r="38" spans="10:37" ht="15.6">
      <c r="J38" s="52"/>
      <c r="U38" s="76"/>
      <c r="V38" s="53"/>
      <c r="X38" s="3"/>
      <c r="AG38" s="11"/>
      <c r="AH38" s="11"/>
      <c r="AK38" s="5"/>
    </row>
    <row r="39" spans="10:37" ht="15.6">
      <c r="J39" s="52"/>
      <c r="U39" s="76"/>
      <c r="V39" s="53"/>
      <c r="X39" s="3"/>
      <c r="AG39" s="11"/>
      <c r="AH39" s="11"/>
      <c r="AK39" s="5"/>
    </row>
    <row r="40" spans="10:37" ht="15.6">
      <c r="J40" s="52"/>
      <c r="U40" s="76"/>
      <c r="V40" s="53"/>
      <c r="X40" s="3"/>
      <c r="AG40" s="11"/>
      <c r="AH40" s="11"/>
      <c r="AK40" s="5"/>
    </row>
    <row r="41" spans="10:37" ht="15.6">
      <c r="J41" s="52"/>
      <c r="U41" s="76"/>
      <c r="V41" s="53"/>
      <c r="X41" s="3"/>
      <c r="AG41" s="11"/>
      <c r="AH41" s="11"/>
      <c r="AK41" s="5"/>
    </row>
    <row r="42" spans="10:37" ht="15.6">
      <c r="J42" s="52"/>
      <c r="U42" s="76"/>
      <c r="V42" s="53"/>
      <c r="X42" s="3"/>
      <c r="AG42" s="11"/>
      <c r="AH42" s="11"/>
      <c r="AK42" s="5"/>
    </row>
    <row r="43" spans="10:37" ht="15.6">
      <c r="J43" s="52"/>
      <c r="U43" s="76"/>
      <c r="V43" s="53"/>
      <c r="X43" s="3"/>
      <c r="AG43" s="11"/>
      <c r="AH43" s="11"/>
      <c r="AK43" s="5"/>
    </row>
    <row r="44" spans="10:37" ht="15.6">
      <c r="J44" s="52"/>
      <c r="U44" s="76"/>
      <c r="V44" s="53"/>
      <c r="X44" s="3"/>
      <c r="AG44" s="11"/>
      <c r="AH44" s="11"/>
      <c r="AK44" s="5"/>
    </row>
    <row r="45" spans="10:37" ht="15.6">
      <c r="J45" s="52"/>
      <c r="U45" s="76"/>
      <c r="V45" s="53"/>
      <c r="X45" s="3"/>
      <c r="AG45" s="11"/>
      <c r="AH45" s="11"/>
      <c r="AK45" s="5"/>
    </row>
    <row r="46" spans="10:37" ht="15.6">
      <c r="J46" s="52"/>
      <c r="U46" s="76"/>
      <c r="V46" s="53"/>
      <c r="X46" s="3"/>
      <c r="AG46" s="11"/>
      <c r="AH46" s="11"/>
      <c r="AK46" s="5"/>
    </row>
    <row r="47" spans="10:37" ht="15.6">
      <c r="J47" s="52"/>
      <c r="U47" s="76"/>
      <c r="V47" s="53"/>
      <c r="X47" s="3"/>
      <c r="AG47" s="11"/>
      <c r="AH47" s="11"/>
      <c r="AK47" s="5"/>
    </row>
    <row r="48" spans="10:37" ht="15.6">
      <c r="J48" s="52"/>
      <c r="U48" s="76"/>
      <c r="V48" s="53"/>
      <c r="X48" s="3"/>
      <c r="AG48" s="11"/>
      <c r="AH48" s="11"/>
      <c r="AK48" s="5"/>
    </row>
    <row r="49" spans="10:37" ht="15.6">
      <c r="J49" s="52"/>
      <c r="U49" s="76"/>
      <c r="V49" s="53"/>
      <c r="X49" s="3"/>
      <c r="AG49" s="11"/>
      <c r="AH49" s="11"/>
      <c r="AK49" s="5"/>
    </row>
    <row r="50" spans="10:37" ht="15.6">
      <c r="J50" s="52"/>
      <c r="U50" s="76"/>
      <c r="V50" s="53"/>
      <c r="X50" s="3"/>
      <c r="AG50" s="11"/>
      <c r="AH50" s="11"/>
      <c r="AK50" s="5"/>
    </row>
    <row r="51" spans="10:37">
      <c r="J51" s="52"/>
      <c r="U51" s="76"/>
      <c r="V51" s="53"/>
      <c r="X51" s="3"/>
      <c r="AG51" s="11"/>
      <c r="AH51" s="11"/>
    </row>
    <row r="52" spans="10:37" ht="15.6">
      <c r="J52" s="52"/>
      <c r="U52" s="76"/>
      <c r="V52" s="53"/>
      <c r="X52" s="3"/>
      <c r="AG52" s="11"/>
      <c r="AH52" s="11"/>
      <c r="AK52" s="5"/>
    </row>
    <row r="53" spans="10:37">
      <c r="J53" s="52"/>
      <c r="U53" s="76"/>
      <c r="V53" s="53"/>
      <c r="X53" s="3"/>
      <c r="AG53" s="11"/>
      <c r="AH53" s="11"/>
    </row>
    <row r="54" spans="10:37">
      <c r="J54" s="52"/>
      <c r="U54" s="76"/>
      <c r="V54" s="53"/>
      <c r="X54" s="3"/>
      <c r="AG54" s="11"/>
      <c r="AH54" s="11"/>
    </row>
    <row r="55" spans="10:37">
      <c r="J55" s="52"/>
      <c r="U55" s="76"/>
      <c r="V55" s="53"/>
      <c r="X55" s="3"/>
      <c r="AG55" s="11"/>
      <c r="AH55" s="11"/>
    </row>
    <row r="56" spans="10:37">
      <c r="X56" s="3"/>
      <c r="AG56" s="11"/>
      <c r="AH56" s="11"/>
    </row>
    <row r="57" spans="10:37">
      <c r="X57" s="3"/>
      <c r="AG57" s="11"/>
      <c r="AH57" s="11"/>
    </row>
    <row r="58" spans="10:37">
      <c r="J58" s="52"/>
      <c r="U58" s="76"/>
      <c r="V58" s="53"/>
      <c r="X58" s="3"/>
      <c r="AG58" s="11"/>
      <c r="AH58" s="11"/>
    </row>
    <row r="59" spans="10:37">
      <c r="J59" s="52"/>
      <c r="U59" s="76"/>
      <c r="V59" s="53"/>
      <c r="X59" s="3"/>
      <c r="AG59" s="11"/>
      <c r="AH59" s="11"/>
    </row>
    <row r="60" spans="10:37">
      <c r="J60" s="52"/>
      <c r="U60" s="76"/>
      <c r="V60" s="53"/>
      <c r="X60" s="3"/>
      <c r="AG60" s="11"/>
      <c r="AH60" s="11"/>
    </row>
    <row r="61" spans="10:37">
      <c r="J61" s="52"/>
      <c r="U61" s="76"/>
      <c r="V61" s="53"/>
      <c r="X61" s="3"/>
      <c r="AG61" s="11"/>
      <c r="AH61" s="11"/>
    </row>
    <row r="62" spans="10:37">
      <c r="J62" s="52"/>
      <c r="U62" s="76"/>
      <c r="V62" s="53"/>
      <c r="X62" s="3"/>
      <c r="AG62" s="11"/>
      <c r="AH62" s="11"/>
    </row>
    <row r="63" spans="10:37">
      <c r="J63" s="52"/>
      <c r="U63" s="76"/>
      <c r="V63" s="53"/>
      <c r="X63" s="3"/>
      <c r="AG63" s="11"/>
      <c r="AH63" s="11"/>
    </row>
    <row r="64" spans="10:37">
      <c r="J64" s="52"/>
      <c r="U64" s="76"/>
      <c r="V64" s="53"/>
      <c r="X64" s="3"/>
      <c r="AG64" s="11"/>
      <c r="AH64" s="11"/>
    </row>
    <row r="65" spans="10:34">
      <c r="J65" s="52"/>
      <c r="U65" s="76"/>
      <c r="V65" s="53"/>
      <c r="X65" s="3"/>
      <c r="AG65" s="11"/>
      <c r="AH65" s="11"/>
    </row>
    <row r="66" spans="10:34">
      <c r="J66" s="52"/>
      <c r="U66" s="76"/>
      <c r="V66" s="53"/>
      <c r="X66" s="3"/>
      <c r="AG66" s="11"/>
      <c r="AH66" s="11"/>
    </row>
    <row r="67" spans="10:34">
      <c r="J67" s="52"/>
      <c r="U67" s="76"/>
      <c r="V67" s="53"/>
      <c r="X67" s="3"/>
      <c r="AG67" s="11"/>
      <c r="AH67" s="11"/>
    </row>
    <row r="68" spans="10:34">
      <c r="J68" s="52"/>
      <c r="U68" s="76"/>
      <c r="V68" s="53"/>
      <c r="X68" s="3"/>
      <c r="AG68" s="11"/>
      <c r="AH68" s="11"/>
    </row>
    <row r="69" spans="10:34">
      <c r="J69" s="52"/>
      <c r="U69" s="76"/>
      <c r="V69" s="53"/>
      <c r="X69" s="3"/>
      <c r="AG69" s="11"/>
      <c r="AH69" s="11"/>
    </row>
    <row r="70" spans="10:34">
      <c r="J70" s="52"/>
      <c r="U70" s="76"/>
      <c r="V70" s="53"/>
      <c r="X70" s="3"/>
      <c r="AG70" s="11"/>
      <c r="AH70" s="11"/>
    </row>
    <row r="71" spans="10:34">
      <c r="J71" s="52"/>
      <c r="U71" s="76"/>
      <c r="V71" s="53"/>
      <c r="X71" s="3"/>
      <c r="AG71" s="11"/>
      <c r="AH71" s="11"/>
    </row>
    <row r="72" spans="10:34">
      <c r="J72" s="52"/>
      <c r="U72" s="76"/>
      <c r="V72" s="53"/>
      <c r="X72" s="3"/>
      <c r="AG72" s="11"/>
      <c r="AH72" s="11"/>
    </row>
    <row r="73" spans="10:34">
      <c r="J73" s="52"/>
      <c r="U73" s="76"/>
      <c r="V73" s="53"/>
      <c r="X73" s="3"/>
      <c r="AG73" s="11"/>
      <c r="AH73" s="11"/>
    </row>
    <row r="74" spans="10:34">
      <c r="J74" s="52"/>
      <c r="U74" s="76"/>
      <c r="V74" s="53"/>
      <c r="X74" s="3"/>
    </row>
    <row r="75" spans="10:34">
      <c r="J75" s="52"/>
      <c r="U75" s="76"/>
      <c r="V75" s="53"/>
      <c r="X75" s="3"/>
    </row>
    <row r="76" spans="10:34">
      <c r="J76" s="52"/>
      <c r="U76" s="76"/>
      <c r="V76" s="53"/>
      <c r="X76" s="3"/>
    </row>
    <row r="77" spans="10:34">
      <c r="J77" s="52"/>
      <c r="U77" s="76"/>
      <c r="V77" s="53"/>
      <c r="X77" s="3"/>
    </row>
    <row r="78" spans="10:34">
      <c r="J78" s="52"/>
      <c r="U78" s="76"/>
      <c r="V78" s="53"/>
      <c r="X78" s="3"/>
    </row>
    <row r="79" spans="10:34">
      <c r="J79" s="52"/>
      <c r="U79" s="76"/>
      <c r="V79" s="53"/>
      <c r="X79" s="3"/>
    </row>
    <row r="80" spans="10:34">
      <c r="J80" s="52"/>
      <c r="U80" s="76"/>
      <c r="V80" s="53"/>
      <c r="X80" s="3"/>
    </row>
    <row r="81" spans="10:32">
      <c r="J81" s="52"/>
      <c r="U81" s="76"/>
      <c r="V81" s="53"/>
      <c r="X81" s="3"/>
    </row>
    <row r="82" spans="10:32">
      <c r="J82" s="52"/>
      <c r="Q82" s="146"/>
      <c r="U82" s="76"/>
      <c r="V82" s="53"/>
      <c r="X82" s="3"/>
    </row>
    <row r="83" spans="10:32">
      <c r="J83" s="52"/>
      <c r="Q83" s="146"/>
      <c r="U83" s="76"/>
      <c r="V83" s="53"/>
      <c r="X83" s="3"/>
      <c r="AF83" s="12"/>
    </row>
    <row r="84" spans="10:32">
      <c r="J84" s="52"/>
      <c r="Q84" s="146"/>
      <c r="U84" s="76"/>
      <c r="V84" s="53"/>
      <c r="X84" s="3"/>
      <c r="AF84" s="12"/>
    </row>
    <row r="85" spans="10:32">
      <c r="J85" s="52"/>
      <c r="Q85" s="146"/>
      <c r="U85" s="76"/>
      <c r="V85" s="53"/>
      <c r="X85" s="3"/>
      <c r="AF85" s="12"/>
    </row>
    <row r="86" spans="10:32">
      <c r="J86" s="52"/>
      <c r="Q86" s="146"/>
      <c r="U86" s="76"/>
      <c r="V86" s="53"/>
      <c r="X86" s="3"/>
      <c r="AF86" s="12"/>
    </row>
    <row r="87" spans="10:32">
      <c r="J87" s="52"/>
      <c r="Q87" s="146"/>
      <c r="U87" s="76"/>
      <c r="V87" s="53"/>
      <c r="X87" s="3"/>
      <c r="AF87" s="12"/>
    </row>
    <row r="88" spans="10:32">
      <c r="J88" s="52"/>
      <c r="Q88" s="146"/>
      <c r="U88" s="76"/>
      <c r="V88" s="53"/>
      <c r="X88" s="3"/>
      <c r="AF88" s="12"/>
    </row>
    <row r="89" spans="10:32">
      <c r="J89" s="52"/>
      <c r="Q89" s="146"/>
      <c r="U89" s="76"/>
      <c r="V89" s="53"/>
      <c r="X89" s="3"/>
      <c r="AF89" s="12"/>
    </row>
    <row r="90" spans="10:32">
      <c r="J90" s="52"/>
      <c r="Q90" s="146"/>
      <c r="U90" s="76"/>
      <c r="V90" s="53"/>
      <c r="X90" s="3"/>
      <c r="AF90" s="12"/>
    </row>
    <row r="91" spans="10:32">
      <c r="J91" s="52"/>
      <c r="Q91" s="146"/>
      <c r="U91" s="76"/>
      <c r="V91" s="53"/>
      <c r="X91" s="3"/>
      <c r="AF91" s="12"/>
    </row>
    <row r="92" spans="10:32">
      <c r="J92" s="52"/>
      <c r="Q92" s="146"/>
      <c r="U92" s="76"/>
      <c r="V92" s="53"/>
      <c r="X92" s="3"/>
      <c r="AF92" s="12"/>
    </row>
    <row r="93" spans="10:32">
      <c r="J93" s="52"/>
      <c r="Q93" s="146"/>
      <c r="U93" s="76"/>
      <c r="V93" s="53"/>
      <c r="X93" s="3"/>
      <c r="AF93" s="12"/>
    </row>
    <row r="94" spans="10:32">
      <c r="J94" s="52"/>
      <c r="Q94" s="146"/>
      <c r="U94" s="76"/>
      <c r="V94" s="53"/>
      <c r="X94" s="3"/>
      <c r="AF94" s="12"/>
    </row>
    <row r="95" spans="10:32">
      <c r="J95" s="52"/>
      <c r="Q95" s="146"/>
      <c r="U95" s="76"/>
      <c r="V95" s="53"/>
      <c r="X95" s="3"/>
      <c r="AF95" s="12"/>
    </row>
    <row r="96" spans="10:32">
      <c r="J96" s="52"/>
      <c r="Q96" s="146"/>
      <c r="U96" s="76"/>
      <c r="V96" s="53"/>
      <c r="X96" s="3"/>
      <c r="AF96" s="12"/>
    </row>
    <row r="97" spans="10:32">
      <c r="J97" s="52"/>
      <c r="Q97" s="146"/>
      <c r="U97" s="76"/>
      <c r="V97" s="53"/>
      <c r="X97" s="3"/>
      <c r="AF97" s="12"/>
    </row>
    <row r="98" spans="10:32">
      <c r="J98" s="52"/>
      <c r="Q98" s="146"/>
      <c r="U98" s="76"/>
      <c r="V98" s="53"/>
      <c r="X98" s="3"/>
      <c r="AF98" s="12"/>
    </row>
    <row r="99" spans="10:32">
      <c r="J99" s="52"/>
      <c r="Q99" s="146"/>
      <c r="U99" s="76"/>
      <c r="V99" s="53"/>
      <c r="X99" s="3"/>
      <c r="AF99" s="12"/>
    </row>
    <row r="100" spans="10:32">
      <c r="J100" s="52"/>
      <c r="Q100" s="146"/>
      <c r="U100" s="76"/>
      <c r="V100" s="53"/>
      <c r="X100" s="3"/>
      <c r="AF100" s="12"/>
    </row>
    <row r="101" spans="10:32">
      <c r="J101" s="52"/>
      <c r="Q101" s="146"/>
      <c r="U101" s="76"/>
      <c r="V101" s="53"/>
      <c r="X101" s="3"/>
      <c r="AF101" s="12"/>
    </row>
    <row r="102" spans="10:32">
      <c r="J102" s="52"/>
      <c r="Q102" s="146"/>
      <c r="U102" s="76"/>
      <c r="V102" s="53"/>
      <c r="X102" s="3"/>
      <c r="AF102" s="12"/>
    </row>
    <row r="103" spans="10:32">
      <c r="J103" s="52"/>
      <c r="Q103" s="146"/>
      <c r="U103" s="76"/>
      <c r="V103" s="53"/>
      <c r="X103" s="3"/>
      <c r="AF103" s="12"/>
    </row>
    <row r="104" spans="10:32">
      <c r="J104" s="52"/>
      <c r="Q104" s="146"/>
      <c r="U104" s="76"/>
      <c r="V104" s="53"/>
      <c r="X104" s="3"/>
      <c r="AF104" s="12"/>
    </row>
    <row r="105" spans="10:32">
      <c r="J105" s="52"/>
      <c r="Q105" s="146"/>
      <c r="U105" s="76"/>
      <c r="V105" s="53"/>
      <c r="X105" s="3"/>
      <c r="AF105" s="12"/>
    </row>
    <row r="106" spans="10:32">
      <c r="J106" s="52"/>
      <c r="Q106" s="146"/>
      <c r="U106" s="76"/>
      <c r="V106" s="53"/>
      <c r="X106" s="3"/>
      <c r="AF106" s="12"/>
    </row>
    <row r="107" spans="10:32">
      <c r="J107" s="52"/>
      <c r="Q107" s="146"/>
      <c r="U107" s="76"/>
      <c r="V107" s="53"/>
      <c r="X107" s="3"/>
      <c r="AF107" s="12"/>
    </row>
    <row r="108" spans="10:32">
      <c r="J108" s="52"/>
      <c r="Q108" s="146"/>
      <c r="U108" s="76"/>
      <c r="V108" s="53"/>
      <c r="X108" s="3"/>
      <c r="AF108" s="12"/>
    </row>
    <row r="109" spans="10:32">
      <c r="J109" s="52"/>
      <c r="Q109" s="146"/>
      <c r="U109" s="76"/>
      <c r="V109" s="53"/>
      <c r="X109" s="3"/>
      <c r="AF109" s="12"/>
    </row>
    <row r="110" spans="10:32">
      <c r="J110" s="52"/>
      <c r="Q110" s="146"/>
      <c r="U110" s="76"/>
      <c r="V110" s="53"/>
      <c r="X110" s="3"/>
      <c r="AF110" s="12"/>
    </row>
    <row r="111" spans="10:32">
      <c r="J111" s="52"/>
      <c r="Q111" s="146"/>
      <c r="U111" s="76"/>
      <c r="V111" s="53"/>
      <c r="X111" s="3"/>
      <c r="AF111" s="12"/>
    </row>
    <row r="112" spans="10:32">
      <c r="J112" s="52"/>
      <c r="Q112" s="146"/>
      <c r="U112" s="76"/>
      <c r="V112" s="53"/>
      <c r="X112" s="3"/>
      <c r="AF112" s="12"/>
    </row>
    <row r="113" spans="10:32">
      <c r="J113" s="52"/>
      <c r="Q113" s="146"/>
      <c r="U113" s="76"/>
      <c r="V113" s="53"/>
      <c r="X113" s="3"/>
      <c r="AF113" s="12"/>
    </row>
    <row r="114" spans="10:32">
      <c r="J114" s="52"/>
      <c r="Q114" s="146"/>
      <c r="U114" s="76"/>
      <c r="V114" s="53"/>
      <c r="X114" s="3"/>
      <c r="AF114" s="12"/>
    </row>
    <row r="115" spans="10:32">
      <c r="J115" s="52"/>
      <c r="Q115" s="146"/>
      <c r="U115" s="76"/>
      <c r="V115" s="53"/>
      <c r="X115" s="3"/>
      <c r="AF115" s="12"/>
    </row>
    <row r="116" spans="10:32">
      <c r="J116" s="52"/>
      <c r="Q116" s="146"/>
      <c r="U116" s="76"/>
      <c r="V116" s="53"/>
      <c r="X116" s="3"/>
      <c r="AF116" s="12"/>
    </row>
    <row r="117" spans="10:32">
      <c r="J117" s="52"/>
      <c r="Q117" s="146"/>
      <c r="U117" s="76"/>
      <c r="V117" s="53"/>
      <c r="X117" s="3"/>
      <c r="AF117" s="12"/>
    </row>
    <row r="118" spans="10:32">
      <c r="J118" s="52"/>
      <c r="Q118" s="146"/>
      <c r="U118" s="76"/>
      <c r="V118" s="53"/>
      <c r="X118" s="3"/>
      <c r="AF118" s="12"/>
    </row>
    <row r="119" spans="10:32">
      <c r="J119" s="146"/>
      <c r="K119" s="146"/>
      <c r="Q119" s="146"/>
      <c r="R119" s="12"/>
      <c r="S119" s="65"/>
      <c r="T119" s="65"/>
      <c r="U119" s="65"/>
      <c r="V119" s="78"/>
      <c r="W119" s="78"/>
      <c r="X119" s="3"/>
      <c r="Y119" s="78"/>
      <c r="Z119" s="78"/>
      <c r="AA119" s="78"/>
      <c r="AB119" s="78"/>
      <c r="AC119" s="78"/>
      <c r="AD119" s="78"/>
      <c r="AE119" s="78"/>
      <c r="AF119" s="12"/>
    </row>
    <row r="120" spans="10:32">
      <c r="J120" s="146"/>
      <c r="K120" s="146"/>
      <c r="Q120" s="146"/>
      <c r="R120" s="12"/>
      <c r="S120" s="65"/>
      <c r="T120" s="65"/>
      <c r="U120" s="65"/>
      <c r="V120" s="78"/>
      <c r="W120" s="78"/>
      <c r="X120" s="3"/>
      <c r="Y120" s="78"/>
      <c r="Z120" s="78"/>
      <c r="AA120" s="78"/>
      <c r="AB120" s="78"/>
      <c r="AC120" s="78"/>
      <c r="AD120" s="78"/>
      <c r="AE120" s="78"/>
      <c r="AF120" s="12"/>
    </row>
    <row r="121" spans="10:32">
      <c r="J121" s="146"/>
      <c r="K121" s="146"/>
      <c r="Q121" s="146"/>
      <c r="R121" s="12"/>
      <c r="S121" s="65"/>
      <c r="T121" s="65"/>
      <c r="U121" s="65"/>
      <c r="V121" s="78"/>
      <c r="W121" s="78"/>
      <c r="X121" s="3"/>
      <c r="Y121" s="78"/>
      <c r="Z121" s="78"/>
      <c r="AA121" s="78"/>
      <c r="AB121" s="78"/>
      <c r="AC121" s="78"/>
      <c r="AD121" s="78"/>
      <c r="AE121" s="78"/>
      <c r="AF121" s="12"/>
    </row>
    <row r="122" spans="10:32">
      <c r="J122" s="146"/>
      <c r="K122" s="146"/>
      <c r="Q122" s="146"/>
      <c r="R122" s="12"/>
      <c r="S122" s="65"/>
      <c r="T122" s="65"/>
      <c r="U122" s="65"/>
      <c r="V122" s="78"/>
      <c r="W122" s="78"/>
      <c r="X122" s="3"/>
      <c r="Y122" s="78"/>
      <c r="Z122" s="78"/>
      <c r="AA122" s="78"/>
      <c r="AB122" s="78"/>
      <c r="AC122" s="78"/>
      <c r="AD122" s="78"/>
      <c r="AE122" s="78"/>
      <c r="AF122" s="12"/>
    </row>
    <row r="123" spans="10:32">
      <c r="J123" s="146"/>
      <c r="K123" s="146"/>
      <c r="Q123" s="146"/>
      <c r="R123" s="12"/>
      <c r="S123" s="65"/>
      <c r="T123" s="65"/>
      <c r="U123" s="65"/>
      <c r="V123" s="78"/>
      <c r="W123" s="78"/>
      <c r="X123" s="3"/>
      <c r="Y123" s="78"/>
      <c r="Z123" s="78"/>
      <c r="AA123" s="78"/>
      <c r="AB123" s="78"/>
      <c r="AC123" s="78"/>
      <c r="AD123" s="78"/>
      <c r="AE123" s="78"/>
      <c r="AF123" s="12"/>
    </row>
    <row r="124" spans="10:32">
      <c r="J124" s="146"/>
      <c r="K124" s="146"/>
      <c r="Q124" s="146"/>
      <c r="R124" s="12"/>
      <c r="S124" s="65"/>
      <c r="T124" s="65"/>
      <c r="U124" s="65"/>
      <c r="V124" s="78"/>
      <c r="W124" s="78"/>
      <c r="X124" s="3"/>
      <c r="Y124" s="78"/>
      <c r="Z124" s="78"/>
      <c r="AA124" s="78"/>
      <c r="AB124" s="78"/>
      <c r="AC124" s="78"/>
      <c r="AD124" s="78"/>
      <c r="AE124" s="78"/>
      <c r="AF124" s="12"/>
    </row>
    <row r="125" spans="10:32">
      <c r="J125" s="146"/>
      <c r="K125" s="146"/>
      <c r="Q125" s="146"/>
      <c r="R125" s="12"/>
      <c r="S125" s="65"/>
      <c r="T125" s="65"/>
      <c r="U125" s="65"/>
      <c r="V125" s="78"/>
      <c r="W125" s="78"/>
      <c r="X125" s="3"/>
      <c r="Y125" s="78"/>
      <c r="Z125" s="78"/>
      <c r="AA125" s="78"/>
      <c r="AB125" s="78"/>
      <c r="AC125" s="78"/>
      <c r="AD125" s="78"/>
      <c r="AE125" s="78"/>
      <c r="AF125" s="12"/>
    </row>
    <row r="126" spans="10:32">
      <c r="J126" s="146"/>
      <c r="K126" s="146"/>
      <c r="Q126" s="146"/>
      <c r="R126" s="12"/>
      <c r="S126" s="65"/>
      <c r="T126" s="65"/>
      <c r="U126" s="65"/>
      <c r="V126" s="78"/>
      <c r="W126" s="78"/>
      <c r="X126" s="3"/>
      <c r="Y126" s="78"/>
      <c r="Z126" s="78"/>
      <c r="AA126" s="78"/>
      <c r="AB126" s="78"/>
      <c r="AC126" s="78"/>
      <c r="AD126" s="78"/>
      <c r="AE126" s="78"/>
      <c r="AF126" s="12"/>
    </row>
    <row r="127" spans="10:32">
      <c r="J127" s="146"/>
      <c r="K127" s="146"/>
      <c r="Q127" s="146"/>
      <c r="R127" s="12"/>
      <c r="S127" s="65"/>
      <c r="T127" s="65"/>
      <c r="U127" s="65"/>
      <c r="V127" s="78"/>
      <c r="W127" s="78"/>
      <c r="X127" s="3"/>
      <c r="Y127" s="78"/>
      <c r="Z127" s="78"/>
      <c r="AA127" s="78"/>
      <c r="AB127" s="78"/>
      <c r="AC127" s="78"/>
      <c r="AD127" s="78"/>
      <c r="AE127" s="78"/>
      <c r="AF127" s="12"/>
    </row>
    <row r="128" spans="10:32">
      <c r="J128" s="146"/>
      <c r="K128" s="146"/>
      <c r="Q128" s="146"/>
      <c r="R128" s="12"/>
      <c r="S128" s="65"/>
      <c r="T128" s="65"/>
      <c r="U128" s="65"/>
      <c r="V128" s="78"/>
      <c r="W128" s="78"/>
      <c r="X128" s="3"/>
      <c r="Y128" s="78"/>
      <c r="Z128" s="78"/>
      <c r="AA128" s="78"/>
      <c r="AB128" s="78"/>
      <c r="AC128" s="78"/>
      <c r="AD128" s="78"/>
      <c r="AE128" s="78"/>
      <c r="AF128" s="12"/>
    </row>
    <row r="129" spans="9:32">
      <c r="I129" s="263"/>
      <c r="J129" s="146"/>
      <c r="K129" s="146"/>
      <c r="L129" s="12"/>
      <c r="M129" s="12"/>
      <c r="O129" s="146"/>
      <c r="P129" s="146"/>
      <c r="Q129" s="146"/>
      <c r="R129" s="12"/>
      <c r="S129" s="65"/>
      <c r="T129" s="65"/>
      <c r="U129" s="65"/>
      <c r="V129" s="78"/>
      <c r="W129" s="78"/>
      <c r="X129" s="3"/>
      <c r="Y129" s="78"/>
      <c r="Z129" s="78"/>
      <c r="AA129" s="78"/>
      <c r="AB129" s="78"/>
      <c r="AC129" s="78"/>
      <c r="AD129" s="78"/>
      <c r="AE129" s="78"/>
      <c r="AF129" s="12"/>
    </row>
    <row r="130" spans="9:32">
      <c r="I130" s="263"/>
      <c r="J130" s="146"/>
      <c r="K130" s="146"/>
      <c r="L130" s="12"/>
      <c r="M130" s="12"/>
      <c r="O130" s="146"/>
      <c r="P130" s="146"/>
      <c r="Q130" s="146"/>
      <c r="R130" s="12"/>
      <c r="S130" s="65"/>
      <c r="T130" s="65"/>
      <c r="U130" s="65"/>
      <c r="V130" s="78"/>
      <c r="W130" s="78"/>
      <c r="X130" s="3"/>
      <c r="Y130" s="78"/>
      <c r="Z130" s="78"/>
      <c r="AA130" s="78"/>
      <c r="AB130" s="78"/>
      <c r="AC130" s="78"/>
      <c r="AD130" s="78"/>
      <c r="AE130" s="78"/>
      <c r="AF130" s="12"/>
    </row>
    <row r="131" spans="9:32">
      <c r="I131" s="263"/>
      <c r="J131" s="146"/>
      <c r="K131" s="146"/>
      <c r="L131" s="12"/>
      <c r="M131" s="12"/>
      <c r="O131" s="146"/>
      <c r="P131" s="146"/>
      <c r="Q131" s="146"/>
      <c r="R131" s="12"/>
      <c r="S131" s="65"/>
      <c r="T131" s="65"/>
      <c r="U131" s="65"/>
      <c r="V131" s="78"/>
      <c r="W131" s="78"/>
      <c r="X131" s="3"/>
      <c r="Y131" s="78"/>
      <c r="Z131" s="78"/>
      <c r="AA131" s="78"/>
      <c r="AB131" s="78"/>
      <c r="AC131" s="78"/>
      <c r="AD131" s="78"/>
      <c r="AE131" s="78"/>
      <c r="AF131" s="12"/>
    </row>
    <row r="132" spans="9:32">
      <c r="I132" s="263"/>
      <c r="J132" s="146"/>
      <c r="K132" s="146"/>
      <c r="L132" s="12"/>
      <c r="M132" s="12"/>
      <c r="O132" s="146"/>
      <c r="P132" s="146"/>
      <c r="Q132" s="146"/>
      <c r="R132" s="12"/>
      <c r="S132" s="65"/>
      <c r="T132" s="65"/>
      <c r="U132" s="65"/>
      <c r="V132" s="78"/>
      <c r="W132" s="78"/>
      <c r="X132" s="3"/>
      <c r="Y132" s="78"/>
      <c r="Z132" s="78"/>
      <c r="AA132" s="78"/>
      <c r="AB132" s="78"/>
      <c r="AC132" s="78"/>
      <c r="AD132" s="78"/>
      <c r="AE132" s="78"/>
      <c r="AF132" s="12"/>
    </row>
    <row r="133" spans="9:32">
      <c r="I133" s="263"/>
      <c r="J133" s="146"/>
      <c r="K133" s="146"/>
      <c r="L133" s="12"/>
      <c r="M133" s="12"/>
      <c r="O133" s="146"/>
      <c r="P133" s="146"/>
      <c r="Q133" s="146"/>
      <c r="R133" s="12"/>
      <c r="S133" s="65"/>
      <c r="T133" s="65"/>
      <c r="U133" s="65"/>
      <c r="V133" s="78"/>
      <c r="W133" s="78"/>
      <c r="X133" s="3"/>
      <c r="Y133" s="78"/>
      <c r="Z133" s="78"/>
      <c r="AA133" s="78"/>
      <c r="AB133" s="78"/>
      <c r="AC133" s="78"/>
      <c r="AD133" s="78"/>
      <c r="AE133" s="78"/>
      <c r="AF133" s="12"/>
    </row>
    <row r="134" spans="9:32">
      <c r="I134" s="263"/>
      <c r="J134" s="146"/>
      <c r="K134" s="146"/>
      <c r="L134" s="12"/>
      <c r="M134" s="12"/>
      <c r="O134" s="146"/>
      <c r="P134" s="146"/>
      <c r="Q134" s="146"/>
      <c r="R134" s="12"/>
      <c r="S134" s="65"/>
      <c r="T134" s="65"/>
      <c r="U134" s="65"/>
      <c r="V134" s="78"/>
      <c r="W134" s="78"/>
      <c r="X134" s="3"/>
      <c r="Y134" s="78"/>
      <c r="Z134" s="78"/>
      <c r="AA134" s="78"/>
      <c r="AB134" s="78"/>
      <c r="AC134" s="78"/>
      <c r="AD134" s="78"/>
      <c r="AE134" s="78"/>
      <c r="AF134" s="12"/>
    </row>
    <row r="135" spans="9:32">
      <c r="I135" s="263"/>
      <c r="J135" s="146"/>
      <c r="K135" s="146"/>
      <c r="L135" s="12"/>
      <c r="M135" s="12"/>
      <c r="O135" s="146"/>
      <c r="P135" s="146"/>
      <c r="Q135" s="146"/>
      <c r="R135" s="12"/>
      <c r="S135" s="65"/>
      <c r="T135" s="65"/>
      <c r="U135" s="65"/>
      <c r="V135" s="78"/>
      <c r="W135" s="78"/>
      <c r="X135" s="3"/>
      <c r="Y135" s="78"/>
      <c r="Z135" s="78"/>
      <c r="AA135" s="78"/>
      <c r="AB135" s="78"/>
      <c r="AC135" s="78"/>
      <c r="AD135" s="78"/>
      <c r="AE135" s="78"/>
      <c r="AF135" s="12"/>
    </row>
    <row r="136" spans="9:32">
      <c r="I136" s="263"/>
      <c r="J136" s="146"/>
      <c r="K136" s="146"/>
      <c r="L136" s="12"/>
      <c r="M136" s="12"/>
      <c r="O136" s="146"/>
      <c r="P136" s="146"/>
      <c r="Q136" s="146"/>
      <c r="R136" s="12"/>
      <c r="S136" s="65"/>
      <c r="T136" s="65"/>
      <c r="U136" s="65"/>
      <c r="V136" s="78"/>
      <c r="W136" s="78"/>
      <c r="X136" s="3"/>
      <c r="Y136" s="78"/>
      <c r="Z136" s="78"/>
      <c r="AA136" s="78"/>
      <c r="AB136" s="78"/>
      <c r="AC136" s="78"/>
      <c r="AD136" s="78"/>
      <c r="AE136" s="78"/>
      <c r="AF136" s="12"/>
    </row>
    <row r="137" spans="9:32">
      <c r="I137" s="263"/>
      <c r="J137" s="146"/>
      <c r="K137" s="146"/>
      <c r="L137" s="12"/>
      <c r="M137" s="12"/>
      <c r="O137" s="146"/>
      <c r="P137" s="146"/>
      <c r="Q137" s="146"/>
      <c r="R137" s="12"/>
      <c r="S137" s="65"/>
      <c r="T137" s="65"/>
      <c r="U137" s="65"/>
      <c r="V137" s="78"/>
      <c r="W137" s="78"/>
      <c r="X137" s="3"/>
      <c r="Y137" s="78"/>
      <c r="Z137" s="78"/>
      <c r="AA137" s="78"/>
      <c r="AB137" s="78"/>
      <c r="AC137" s="78"/>
      <c r="AD137" s="78"/>
      <c r="AE137" s="78"/>
      <c r="AF137" s="12"/>
    </row>
    <row r="138" spans="9:32">
      <c r="I138" s="263"/>
      <c r="J138" s="146"/>
      <c r="K138" s="146"/>
      <c r="L138" s="12"/>
      <c r="M138" s="12"/>
      <c r="O138" s="146"/>
      <c r="P138" s="146"/>
      <c r="Q138" s="146"/>
      <c r="R138" s="12"/>
      <c r="S138" s="65"/>
      <c r="T138" s="65"/>
      <c r="U138" s="65"/>
      <c r="V138" s="78"/>
      <c r="W138" s="78"/>
      <c r="X138" s="3"/>
      <c r="Y138" s="78"/>
      <c r="Z138" s="78"/>
      <c r="AA138" s="78"/>
      <c r="AB138" s="78"/>
      <c r="AC138" s="78"/>
      <c r="AD138" s="78"/>
      <c r="AE138" s="78"/>
      <c r="AF138" s="12"/>
    </row>
    <row r="139" spans="9:32">
      <c r="I139" s="263"/>
      <c r="J139" s="146"/>
      <c r="K139" s="146"/>
      <c r="L139" s="12"/>
      <c r="M139" s="12"/>
      <c r="O139" s="146"/>
      <c r="P139" s="146"/>
      <c r="Q139" s="146"/>
      <c r="R139" s="12"/>
      <c r="S139" s="65"/>
      <c r="T139" s="65"/>
      <c r="U139" s="65"/>
      <c r="V139" s="78"/>
      <c r="W139" s="78"/>
      <c r="X139" s="3"/>
      <c r="Y139" s="78"/>
      <c r="Z139" s="78"/>
      <c r="AA139" s="78"/>
      <c r="AB139" s="78"/>
      <c r="AC139" s="78"/>
      <c r="AD139" s="78"/>
      <c r="AE139" s="78"/>
      <c r="AF139" s="12"/>
    </row>
    <row r="140" spans="9:32">
      <c r="I140" s="263"/>
      <c r="J140" s="146"/>
      <c r="K140" s="146"/>
      <c r="L140" s="12"/>
      <c r="M140" s="12"/>
      <c r="O140" s="146"/>
      <c r="P140" s="146"/>
      <c r="Q140" s="146"/>
      <c r="R140" s="12"/>
      <c r="S140" s="65"/>
      <c r="T140" s="65"/>
      <c r="U140" s="65"/>
      <c r="V140" s="78"/>
      <c r="W140" s="78"/>
      <c r="X140" s="3"/>
      <c r="Y140" s="78"/>
      <c r="Z140" s="78"/>
      <c r="AA140" s="78"/>
      <c r="AB140" s="78"/>
      <c r="AC140" s="78"/>
      <c r="AD140" s="78"/>
      <c r="AE140" s="78"/>
      <c r="AF140" s="12"/>
    </row>
    <row r="141" spans="9:32">
      <c r="I141" s="263"/>
      <c r="J141" s="146"/>
      <c r="K141" s="146"/>
      <c r="L141" s="12"/>
      <c r="M141" s="12"/>
      <c r="O141" s="146"/>
      <c r="P141" s="146"/>
      <c r="Q141" s="146"/>
      <c r="R141" s="12"/>
      <c r="S141" s="65"/>
      <c r="T141" s="65"/>
      <c r="U141" s="65"/>
      <c r="V141" s="78"/>
      <c r="W141" s="78"/>
      <c r="X141" s="3"/>
      <c r="Y141" s="78"/>
      <c r="Z141" s="78"/>
      <c r="AA141" s="78"/>
      <c r="AB141" s="78"/>
      <c r="AC141" s="78"/>
      <c r="AD141" s="78"/>
      <c r="AE141" s="78"/>
      <c r="AF141" s="12"/>
    </row>
    <row r="142" spans="9:32">
      <c r="I142" s="263"/>
      <c r="J142" s="146"/>
      <c r="K142" s="146"/>
      <c r="L142" s="12"/>
      <c r="M142" s="12"/>
      <c r="O142" s="146"/>
      <c r="P142" s="146"/>
      <c r="Q142" s="146"/>
      <c r="R142" s="12"/>
      <c r="S142" s="65"/>
      <c r="T142" s="65"/>
      <c r="U142" s="65"/>
      <c r="V142" s="78"/>
      <c r="W142" s="78"/>
      <c r="X142" s="3"/>
      <c r="Y142" s="78"/>
      <c r="Z142" s="78"/>
      <c r="AA142" s="78"/>
      <c r="AB142" s="78"/>
      <c r="AC142" s="78"/>
      <c r="AD142" s="78"/>
      <c r="AE142" s="78"/>
      <c r="AF142" s="12"/>
    </row>
    <row r="143" spans="9:32">
      <c r="I143" s="263"/>
      <c r="J143" s="146"/>
      <c r="K143" s="146"/>
      <c r="L143" s="12"/>
      <c r="M143" s="12"/>
      <c r="O143" s="146"/>
      <c r="P143" s="146"/>
      <c r="Q143" s="146"/>
      <c r="R143" s="12"/>
      <c r="S143" s="65"/>
      <c r="T143" s="65"/>
      <c r="U143" s="65"/>
      <c r="V143" s="78"/>
      <c r="W143" s="78"/>
      <c r="X143" s="3"/>
      <c r="Y143" s="78"/>
      <c r="Z143" s="78"/>
      <c r="AA143" s="78"/>
      <c r="AB143" s="78"/>
      <c r="AC143" s="78"/>
      <c r="AD143" s="78"/>
      <c r="AE143" s="78"/>
      <c r="AF143" s="12"/>
    </row>
    <row r="144" spans="9:32">
      <c r="I144" s="263"/>
      <c r="J144" s="146"/>
      <c r="K144" s="146"/>
      <c r="L144" s="12"/>
      <c r="M144" s="12"/>
      <c r="O144" s="146"/>
      <c r="P144" s="146"/>
      <c r="Q144" s="146"/>
      <c r="R144" s="12"/>
      <c r="S144" s="65"/>
      <c r="T144" s="65"/>
      <c r="U144" s="65"/>
      <c r="V144" s="78"/>
      <c r="W144" s="78"/>
      <c r="X144" s="3"/>
      <c r="Y144" s="78"/>
      <c r="Z144" s="78"/>
      <c r="AA144" s="78"/>
      <c r="AB144" s="78"/>
      <c r="AC144" s="78"/>
      <c r="AD144" s="78"/>
      <c r="AE144" s="78"/>
      <c r="AF144" s="12"/>
    </row>
    <row r="145" spans="9:32">
      <c r="I145" s="263"/>
      <c r="J145" s="146"/>
      <c r="K145" s="146"/>
      <c r="L145" s="12"/>
      <c r="M145" s="12"/>
      <c r="O145" s="146"/>
      <c r="P145" s="146"/>
      <c r="Q145" s="146"/>
      <c r="R145" s="12"/>
      <c r="S145" s="65"/>
      <c r="T145" s="65"/>
      <c r="U145" s="65"/>
      <c r="V145" s="78"/>
      <c r="W145" s="78"/>
      <c r="X145" s="3"/>
      <c r="Y145" s="78"/>
      <c r="Z145" s="78"/>
      <c r="AA145" s="78"/>
      <c r="AB145" s="78"/>
      <c r="AC145" s="78"/>
      <c r="AD145" s="78"/>
      <c r="AE145" s="78"/>
      <c r="AF145" s="12"/>
    </row>
    <row r="146" spans="9:32">
      <c r="I146" s="263"/>
      <c r="J146" s="146"/>
      <c r="K146" s="146"/>
      <c r="L146" s="12"/>
      <c r="M146" s="12"/>
      <c r="O146" s="146"/>
      <c r="P146" s="146"/>
      <c r="Q146" s="146"/>
      <c r="R146" s="12"/>
      <c r="S146" s="65"/>
      <c r="T146" s="65"/>
      <c r="U146" s="65"/>
      <c r="V146" s="78"/>
      <c r="W146" s="78"/>
      <c r="X146" s="3"/>
      <c r="Y146" s="78"/>
      <c r="Z146" s="78"/>
      <c r="AA146" s="78"/>
      <c r="AB146" s="78"/>
      <c r="AC146" s="78"/>
      <c r="AD146" s="78"/>
      <c r="AE146" s="78"/>
      <c r="AF146" s="12"/>
    </row>
    <row r="147" spans="9:32">
      <c r="I147" s="263"/>
      <c r="J147" s="146"/>
      <c r="K147" s="146"/>
      <c r="L147" s="12"/>
      <c r="M147" s="12"/>
      <c r="O147" s="146"/>
      <c r="P147" s="146"/>
      <c r="Q147" s="146"/>
      <c r="R147" s="12"/>
      <c r="S147" s="65"/>
      <c r="T147" s="65"/>
      <c r="U147" s="65"/>
      <c r="V147" s="78"/>
      <c r="W147" s="78"/>
      <c r="X147" s="3"/>
      <c r="Y147" s="78"/>
      <c r="Z147" s="78"/>
      <c r="AA147" s="78"/>
      <c r="AB147" s="78"/>
      <c r="AC147" s="78"/>
      <c r="AD147" s="78"/>
      <c r="AE147" s="78"/>
      <c r="AF147" s="12"/>
    </row>
    <row r="148" spans="9:32">
      <c r="I148" s="263"/>
      <c r="J148" s="146"/>
      <c r="K148" s="146"/>
      <c r="L148" s="12"/>
      <c r="M148" s="12"/>
      <c r="O148" s="146"/>
      <c r="P148" s="146"/>
      <c r="Q148" s="146"/>
      <c r="R148" s="12"/>
      <c r="S148" s="65"/>
      <c r="T148" s="65"/>
      <c r="U148" s="65"/>
      <c r="V148" s="78"/>
      <c r="W148" s="78"/>
      <c r="X148" s="3"/>
      <c r="Y148" s="78"/>
      <c r="Z148" s="78"/>
      <c r="AA148" s="78"/>
      <c r="AB148" s="78"/>
      <c r="AC148" s="78"/>
      <c r="AD148" s="78"/>
      <c r="AE148" s="78"/>
      <c r="AF148" s="12"/>
    </row>
    <row r="149" spans="9:32">
      <c r="I149" s="263"/>
      <c r="J149" s="146"/>
      <c r="K149" s="146"/>
      <c r="L149" s="12"/>
      <c r="M149" s="12"/>
      <c r="O149" s="146"/>
      <c r="P149" s="146"/>
      <c r="Q149" s="146"/>
      <c r="R149" s="12"/>
      <c r="S149" s="65"/>
      <c r="T149" s="65"/>
      <c r="U149" s="65"/>
      <c r="V149" s="78"/>
      <c r="W149" s="78"/>
      <c r="X149" s="3"/>
      <c r="Y149" s="78"/>
      <c r="Z149" s="78"/>
      <c r="AA149" s="78"/>
      <c r="AB149" s="78"/>
      <c r="AC149" s="78"/>
      <c r="AD149" s="78"/>
      <c r="AE149" s="78"/>
      <c r="AF149" s="12"/>
    </row>
    <row r="150" spans="9:32">
      <c r="I150" s="263"/>
      <c r="J150" s="146"/>
      <c r="K150" s="146"/>
      <c r="L150" s="12"/>
      <c r="M150" s="12"/>
      <c r="O150" s="146"/>
      <c r="P150" s="146"/>
      <c r="Q150" s="146"/>
      <c r="R150" s="12"/>
      <c r="S150" s="65"/>
      <c r="T150" s="65"/>
      <c r="U150" s="65"/>
      <c r="V150" s="78"/>
      <c r="W150" s="78"/>
      <c r="X150" s="3"/>
      <c r="Y150" s="78"/>
      <c r="Z150" s="78"/>
      <c r="AA150" s="78"/>
      <c r="AB150" s="78"/>
      <c r="AC150" s="78"/>
      <c r="AD150" s="78"/>
      <c r="AE150" s="78"/>
      <c r="AF150" s="12"/>
    </row>
    <row r="151" spans="9:32">
      <c r="I151" s="263"/>
      <c r="J151" s="146"/>
      <c r="K151" s="146"/>
      <c r="L151" s="12"/>
      <c r="M151" s="12"/>
      <c r="O151" s="146"/>
      <c r="P151" s="146"/>
      <c r="Q151" s="146"/>
      <c r="R151" s="12"/>
      <c r="S151" s="65"/>
      <c r="T151" s="65"/>
      <c r="U151" s="65"/>
      <c r="V151" s="78"/>
      <c r="W151" s="78"/>
      <c r="X151" s="3"/>
      <c r="Y151" s="78"/>
      <c r="Z151" s="78"/>
      <c r="AA151" s="78"/>
      <c r="AB151" s="78"/>
      <c r="AC151" s="78"/>
      <c r="AD151" s="78"/>
      <c r="AE151" s="78"/>
      <c r="AF151" s="12"/>
    </row>
    <row r="152" spans="9:32">
      <c r="I152" s="263"/>
      <c r="J152" s="146"/>
      <c r="K152" s="146"/>
      <c r="L152" s="12"/>
      <c r="M152" s="12"/>
      <c r="O152" s="146"/>
      <c r="P152" s="146"/>
      <c r="Q152" s="146"/>
      <c r="R152" s="12"/>
      <c r="S152" s="65"/>
      <c r="T152" s="65"/>
      <c r="U152" s="65"/>
      <c r="V152" s="78"/>
      <c r="W152" s="78"/>
      <c r="X152" s="3"/>
      <c r="Y152" s="78"/>
      <c r="Z152" s="78"/>
      <c r="AA152" s="78"/>
      <c r="AB152" s="78"/>
      <c r="AC152" s="78"/>
      <c r="AD152" s="78"/>
      <c r="AE152" s="78"/>
      <c r="AF152" s="12"/>
    </row>
    <row r="153" spans="9:32">
      <c r="I153" s="263"/>
      <c r="J153" s="146"/>
      <c r="K153" s="146"/>
      <c r="L153" s="12"/>
      <c r="M153" s="12"/>
      <c r="O153" s="146"/>
      <c r="P153" s="146"/>
      <c r="Q153" s="146"/>
      <c r="R153" s="12"/>
      <c r="S153" s="65"/>
      <c r="T153" s="65"/>
      <c r="U153" s="65"/>
      <c r="V153" s="78"/>
      <c r="W153" s="78"/>
      <c r="X153" s="3"/>
      <c r="Y153" s="78"/>
      <c r="Z153" s="78"/>
      <c r="AA153" s="78"/>
      <c r="AB153" s="78"/>
      <c r="AC153" s="78"/>
      <c r="AD153" s="78"/>
      <c r="AE153" s="78"/>
      <c r="AF153" s="12"/>
    </row>
    <row r="154" spans="9:32">
      <c r="I154" s="263"/>
      <c r="J154" s="146"/>
      <c r="K154" s="146"/>
      <c r="L154" s="12"/>
      <c r="M154" s="12"/>
      <c r="O154" s="146"/>
      <c r="P154" s="146"/>
      <c r="Q154" s="146"/>
      <c r="R154" s="12"/>
      <c r="S154" s="65"/>
      <c r="T154" s="65"/>
      <c r="U154" s="65"/>
      <c r="V154" s="78"/>
      <c r="W154" s="78"/>
      <c r="X154" s="3"/>
      <c r="Y154" s="78"/>
      <c r="Z154" s="78"/>
      <c r="AA154" s="78"/>
      <c r="AB154" s="78"/>
      <c r="AC154" s="78"/>
      <c r="AD154" s="78"/>
      <c r="AE154" s="78"/>
      <c r="AF154" s="12"/>
    </row>
    <row r="155" spans="9:32">
      <c r="I155" s="263"/>
      <c r="J155" s="146"/>
      <c r="K155" s="146"/>
      <c r="L155" s="12"/>
      <c r="M155" s="12"/>
      <c r="O155" s="146"/>
      <c r="P155" s="146"/>
      <c r="Q155" s="146"/>
      <c r="R155" s="12"/>
      <c r="S155" s="65"/>
      <c r="T155" s="65"/>
      <c r="U155" s="65"/>
      <c r="V155" s="78"/>
      <c r="W155" s="78"/>
      <c r="X155" s="3"/>
      <c r="Y155" s="78"/>
      <c r="Z155" s="78"/>
      <c r="AA155" s="78"/>
      <c r="AB155" s="78"/>
      <c r="AC155" s="78"/>
      <c r="AD155" s="78"/>
      <c r="AE155" s="78"/>
      <c r="AF155" s="12"/>
    </row>
    <row r="156" spans="9:32">
      <c r="I156" s="263"/>
      <c r="J156" s="146"/>
      <c r="K156" s="146"/>
      <c r="L156" s="12"/>
      <c r="M156" s="12"/>
      <c r="O156" s="146"/>
      <c r="P156" s="146"/>
      <c r="Q156" s="146"/>
      <c r="R156" s="12"/>
      <c r="S156" s="65"/>
      <c r="T156" s="65"/>
      <c r="U156" s="65"/>
      <c r="V156" s="78"/>
      <c r="W156" s="78"/>
      <c r="X156" s="3"/>
      <c r="Y156" s="78"/>
      <c r="Z156" s="78"/>
      <c r="AA156" s="78"/>
      <c r="AB156" s="78"/>
      <c r="AC156" s="78"/>
      <c r="AD156" s="78"/>
      <c r="AE156" s="78"/>
      <c r="AF156" s="12"/>
    </row>
    <row r="157" spans="9:32">
      <c r="I157" s="263"/>
      <c r="J157" s="146"/>
      <c r="K157" s="146"/>
      <c r="L157" s="12"/>
      <c r="M157" s="12"/>
      <c r="O157" s="146"/>
      <c r="P157" s="146"/>
      <c r="Q157" s="146"/>
      <c r="R157" s="12"/>
      <c r="S157" s="65"/>
      <c r="T157" s="65"/>
      <c r="U157" s="65"/>
      <c r="V157" s="78"/>
      <c r="W157" s="78"/>
      <c r="X157" s="3"/>
      <c r="Y157" s="78"/>
      <c r="Z157" s="78"/>
      <c r="AA157" s="78"/>
      <c r="AB157" s="78"/>
      <c r="AC157" s="78"/>
      <c r="AD157" s="78"/>
      <c r="AE157" s="78"/>
      <c r="AF157" s="12"/>
    </row>
    <row r="158" spans="9:32">
      <c r="I158" s="263"/>
      <c r="J158" s="146"/>
      <c r="K158" s="146"/>
      <c r="L158" s="12"/>
      <c r="M158" s="12"/>
      <c r="O158" s="146"/>
      <c r="P158" s="146"/>
      <c r="Q158" s="146"/>
      <c r="R158" s="12"/>
      <c r="S158" s="65"/>
      <c r="T158" s="65"/>
      <c r="U158" s="65"/>
      <c r="V158" s="78"/>
      <c r="W158" s="78"/>
      <c r="X158" s="3"/>
      <c r="Y158" s="78"/>
      <c r="Z158" s="78"/>
      <c r="AA158" s="78"/>
      <c r="AB158" s="78"/>
      <c r="AC158" s="78"/>
      <c r="AD158" s="78"/>
      <c r="AE158" s="78"/>
      <c r="AF158" s="12"/>
    </row>
    <row r="159" spans="9:32">
      <c r="I159" s="263"/>
      <c r="J159" s="146"/>
      <c r="K159" s="146"/>
      <c r="L159" s="12"/>
      <c r="M159" s="12"/>
      <c r="O159" s="146"/>
      <c r="P159" s="146"/>
      <c r="Q159" s="146"/>
      <c r="R159" s="12"/>
      <c r="S159" s="65"/>
      <c r="T159" s="65"/>
      <c r="U159" s="65"/>
      <c r="V159" s="78"/>
      <c r="W159" s="78"/>
      <c r="X159" s="3"/>
      <c r="Y159" s="78"/>
      <c r="Z159" s="78"/>
      <c r="AA159" s="78"/>
      <c r="AB159" s="78"/>
      <c r="AC159" s="78"/>
      <c r="AD159" s="78"/>
      <c r="AE159" s="78"/>
      <c r="AF159" s="12"/>
    </row>
    <row r="160" spans="9:32">
      <c r="I160" s="263"/>
      <c r="J160" s="146"/>
      <c r="K160" s="146"/>
      <c r="L160" s="12"/>
      <c r="M160" s="12"/>
      <c r="O160" s="146"/>
      <c r="P160" s="146"/>
      <c r="Q160" s="146"/>
      <c r="R160" s="12"/>
      <c r="S160" s="65"/>
      <c r="T160" s="65"/>
      <c r="U160" s="65"/>
      <c r="V160" s="78"/>
      <c r="W160" s="78"/>
      <c r="X160" s="3"/>
      <c r="Y160" s="78"/>
      <c r="Z160" s="78"/>
      <c r="AA160" s="78"/>
      <c r="AB160" s="78"/>
      <c r="AC160" s="78"/>
      <c r="AD160" s="78"/>
      <c r="AE160" s="78"/>
      <c r="AF160" s="12"/>
    </row>
    <row r="161" spans="9:32">
      <c r="I161" s="263"/>
      <c r="J161" s="146"/>
      <c r="K161" s="146"/>
      <c r="L161" s="12"/>
      <c r="M161" s="12"/>
      <c r="O161" s="146"/>
      <c r="P161" s="146"/>
      <c r="Q161" s="146"/>
      <c r="R161" s="12"/>
      <c r="S161" s="65"/>
      <c r="T161" s="65"/>
      <c r="U161" s="65"/>
      <c r="V161" s="78"/>
      <c r="W161" s="78"/>
      <c r="X161" s="3"/>
      <c r="Y161" s="78"/>
      <c r="Z161" s="78"/>
      <c r="AA161" s="78"/>
      <c r="AB161" s="78"/>
      <c r="AC161" s="78"/>
      <c r="AD161" s="78"/>
      <c r="AE161" s="78"/>
      <c r="AF161" s="12"/>
    </row>
    <row r="162" spans="9:32">
      <c r="I162" s="263"/>
      <c r="J162" s="146"/>
      <c r="K162" s="146"/>
      <c r="L162" s="12"/>
      <c r="M162" s="12"/>
      <c r="O162" s="146"/>
      <c r="P162" s="146"/>
      <c r="Q162" s="146"/>
      <c r="R162" s="12"/>
      <c r="S162" s="65"/>
      <c r="T162" s="65"/>
      <c r="U162" s="65"/>
      <c r="V162" s="78"/>
      <c r="W162" s="78"/>
      <c r="X162" s="3"/>
      <c r="Y162" s="78"/>
      <c r="Z162" s="78"/>
      <c r="AA162" s="78"/>
      <c r="AB162" s="78"/>
      <c r="AC162" s="78"/>
      <c r="AD162" s="78"/>
      <c r="AE162" s="78"/>
      <c r="AF162" s="12"/>
    </row>
    <row r="163" spans="9:32">
      <c r="I163" s="263"/>
      <c r="J163" s="146"/>
      <c r="K163" s="146"/>
      <c r="L163" s="12"/>
      <c r="M163" s="12"/>
      <c r="O163" s="146"/>
      <c r="P163" s="146"/>
      <c r="Q163" s="146"/>
      <c r="R163" s="12"/>
      <c r="S163" s="65"/>
      <c r="T163" s="65"/>
      <c r="U163" s="65"/>
      <c r="V163" s="78"/>
      <c r="W163" s="78"/>
      <c r="X163" s="3"/>
      <c r="Y163" s="78"/>
      <c r="Z163" s="78"/>
      <c r="AA163" s="78"/>
      <c r="AB163" s="78"/>
      <c r="AC163" s="78"/>
      <c r="AD163" s="78"/>
      <c r="AE163" s="78"/>
      <c r="AF163" s="12"/>
    </row>
    <row r="164" spans="9:32">
      <c r="I164" s="263"/>
      <c r="J164" s="146"/>
      <c r="K164" s="146"/>
      <c r="L164" s="12"/>
      <c r="M164" s="12"/>
      <c r="O164" s="146"/>
      <c r="P164" s="146"/>
      <c r="Q164" s="146"/>
      <c r="R164" s="12"/>
      <c r="S164" s="65"/>
      <c r="T164" s="65"/>
      <c r="U164" s="65"/>
      <c r="V164" s="78"/>
      <c r="W164" s="78"/>
      <c r="X164" s="3"/>
      <c r="Y164" s="78"/>
      <c r="Z164" s="78"/>
      <c r="AA164" s="78"/>
      <c r="AB164" s="78"/>
      <c r="AC164" s="78"/>
      <c r="AD164" s="78"/>
      <c r="AE164" s="78"/>
      <c r="AF164" s="12"/>
    </row>
    <row r="165" spans="9:32">
      <c r="I165" s="263"/>
      <c r="J165" s="146"/>
      <c r="K165" s="146"/>
      <c r="L165" s="12"/>
      <c r="M165" s="12"/>
      <c r="O165" s="146"/>
      <c r="P165" s="146"/>
      <c r="Q165" s="146"/>
      <c r="R165" s="12"/>
      <c r="S165" s="65"/>
      <c r="T165" s="65"/>
      <c r="U165" s="65"/>
      <c r="V165" s="78"/>
      <c r="W165" s="78"/>
      <c r="X165" s="3"/>
      <c r="Y165" s="78"/>
      <c r="Z165" s="78"/>
      <c r="AA165" s="78"/>
      <c r="AB165" s="78"/>
      <c r="AC165" s="78"/>
      <c r="AD165" s="78"/>
      <c r="AE165" s="78"/>
      <c r="AF165" s="12"/>
    </row>
    <row r="166" spans="9:32">
      <c r="I166" s="263"/>
      <c r="J166" s="146"/>
      <c r="K166" s="146"/>
      <c r="L166" s="12"/>
      <c r="M166" s="12"/>
      <c r="O166" s="146"/>
      <c r="P166" s="146"/>
      <c r="Q166" s="146"/>
      <c r="R166" s="12"/>
      <c r="S166" s="65"/>
      <c r="T166" s="65"/>
      <c r="U166" s="65"/>
      <c r="V166" s="78"/>
      <c r="W166" s="78"/>
      <c r="X166" s="3"/>
      <c r="Y166" s="78"/>
      <c r="Z166" s="78"/>
      <c r="AA166" s="78"/>
      <c r="AB166" s="78"/>
      <c r="AC166" s="78"/>
      <c r="AD166" s="78"/>
      <c r="AE166" s="78"/>
      <c r="AF166" s="12"/>
    </row>
    <row r="167" spans="9:32">
      <c r="I167" s="263"/>
      <c r="J167" s="146"/>
      <c r="K167" s="146"/>
      <c r="L167" s="12"/>
      <c r="M167" s="12"/>
      <c r="O167" s="146"/>
      <c r="P167" s="146"/>
      <c r="Q167" s="146"/>
      <c r="R167" s="12"/>
      <c r="S167" s="65"/>
      <c r="T167" s="65"/>
      <c r="U167" s="65"/>
      <c r="V167" s="78"/>
      <c r="W167" s="78"/>
      <c r="X167" s="3"/>
      <c r="Y167" s="78"/>
      <c r="Z167" s="78"/>
      <c r="AA167" s="78"/>
      <c r="AB167" s="78"/>
      <c r="AC167" s="78"/>
      <c r="AD167" s="78"/>
      <c r="AE167" s="78"/>
      <c r="AF167" s="12"/>
    </row>
    <row r="168" spans="9:32">
      <c r="I168" s="263"/>
      <c r="J168" s="146"/>
      <c r="K168" s="146"/>
      <c r="L168" s="12"/>
      <c r="M168" s="12"/>
      <c r="O168" s="146"/>
      <c r="P168" s="146"/>
      <c r="Q168" s="146"/>
      <c r="R168" s="12"/>
      <c r="S168" s="65"/>
      <c r="T168" s="65"/>
      <c r="U168" s="65"/>
      <c r="V168" s="78"/>
      <c r="W168" s="78"/>
      <c r="X168" s="3"/>
      <c r="Y168" s="78"/>
      <c r="Z168" s="78"/>
      <c r="AA168" s="78"/>
      <c r="AB168" s="78"/>
      <c r="AC168" s="78"/>
      <c r="AD168" s="78"/>
      <c r="AE168" s="78"/>
      <c r="AF168" s="12"/>
    </row>
    <row r="169" spans="9:32">
      <c r="I169" s="263"/>
      <c r="J169" s="146"/>
      <c r="K169" s="146"/>
      <c r="L169" s="12"/>
      <c r="M169" s="12"/>
      <c r="O169" s="146"/>
      <c r="P169" s="146"/>
      <c r="Q169" s="146"/>
      <c r="R169" s="12"/>
      <c r="S169" s="65"/>
      <c r="T169" s="65"/>
      <c r="U169" s="65"/>
      <c r="V169" s="78"/>
      <c r="W169" s="78"/>
      <c r="X169" s="3"/>
      <c r="Y169" s="78"/>
      <c r="Z169" s="78"/>
      <c r="AA169" s="78"/>
      <c r="AB169" s="78"/>
      <c r="AC169" s="78"/>
      <c r="AD169" s="78"/>
      <c r="AE169" s="78"/>
      <c r="AF169" s="12"/>
    </row>
    <row r="170" spans="9:32">
      <c r="I170" s="263"/>
      <c r="J170" s="146"/>
      <c r="K170" s="146"/>
      <c r="L170" s="12"/>
      <c r="M170" s="12"/>
      <c r="O170" s="146"/>
      <c r="P170" s="146"/>
      <c r="Q170" s="146"/>
      <c r="R170" s="12"/>
      <c r="S170" s="65"/>
      <c r="T170" s="65"/>
      <c r="U170" s="65"/>
      <c r="V170" s="78"/>
      <c r="W170" s="78"/>
      <c r="X170" s="3"/>
      <c r="Y170" s="78"/>
      <c r="Z170" s="78"/>
      <c r="AA170" s="78"/>
      <c r="AB170" s="78"/>
      <c r="AC170" s="78"/>
      <c r="AD170" s="78"/>
      <c r="AE170" s="78"/>
      <c r="AF170" s="12"/>
    </row>
    <row r="171" spans="9:32">
      <c r="I171" s="263"/>
      <c r="J171" s="146"/>
      <c r="K171" s="146"/>
      <c r="L171" s="12"/>
      <c r="M171" s="12"/>
      <c r="O171" s="146"/>
      <c r="P171" s="146"/>
      <c r="Q171" s="146"/>
      <c r="R171" s="12"/>
      <c r="S171" s="65"/>
      <c r="T171" s="65"/>
      <c r="U171" s="65"/>
      <c r="V171" s="78"/>
      <c r="W171" s="78"/>
      <c r="X171" s="3"/>
      <c r="Y171" s="78"/>
      <c r="Z171" s="78"/>
      <c r="AA171" s="78"/>
      <c r="AB171" s="78"/>
      <c r="AC171" s="78"/>
      <c r="AD171" s="78"/>
      <c r="AE171" s="78"/>
      <c r="AF171" s="12"/>
    </row>
    <row r="172" spans="9:32">
      <c r="I172" s="263"/>
      <c r="J172" s="146"/>
      <c r="K172" s="146"/>
      <c r="L172" s="12"/>
      <c r="M172" s="12"/>
      <c r="O172" s="146"/>
      <c r="P172" s="146"/>
      <c r="Q172" s="146"/>
      <c r="R172" s="12"/>
      <c r="S172" s="65"/>
      <c r="T172" s="65"/>
      <c r="U172" s="65"/>
      <c r="V172" s="78"/>
      <c r="W172" s="78"/>
      <c r="X172" s="3"/>
      <c r="Y172" s="78"/>
      <c r="Z172" s="78"/>
      <c r="AA172" s="78"/>
      <c r="AB172" s="78"/>
      <c r="AC172" s="78"/>
      <c r="AD172" s="78"/>
      <c r="AE172" s="78"/>
      <c r="AF172" s="12"/>
    </row>
    <row r="173" spans="9:32">
      <c r="I173" s="263"/>
      <c r="J173" s="146"/>
      <c r="K173" s="146"/>
      <c r="L173" s="12"/>
      <c r="M173" s="12"/>
      <c r="O173" s="146"/>
      <c r="P173" s="146"/>
      <c r="Q173" s="146"/>
      <c r="R173" s="12"/>
      <c r="S173" s="65"/>
      <c r="T173" s="65"/>
      <c r="U173" s="65"/>
      <c r="V173" s="78"/>
      <c r="W173" s="78"/>
      <c r="X173" s="3"/>
      <c r="Y173" s="78"/>
      <c r="Z173" s="78"/>
      <c r="AA173" s="78"/>
      <c r="AB173" s="78"/>
      <c r="AC173" s="78"/>
      <c r="AD173" s="78"/>
      <c r="AE173" s="78"/>
      <c r="AF173" s="12"/>
    </row>
    <row r="174" spans="9:32">
      <c r="I174" s="263"/>
      <c r="J174" s="146"/>
      <c r="K174" s="146"/>
      <c r="L174" s="12"/>
      <c r="M174" s="12"/>
      <c r="O174" s="146"/>
      <c r="P174" s="146"/>
      <c r="Q174" s="146"/>
      <c r="R174" s="12"/>
      <c r="S174" s="65"/>
      <c r="T174" s="65"/>
      <c r="U174" s="65"/>
      <c r="V174" s="78"/>
      <c r="W174" s="78"/>
      <c r="X174" s="3"/>
      <c r="Y174" s="78"/>
      <c r="Z174" s="78"/>
      <c r="AA174" s="78"/>
      <c r="AB174" s="78"/>
      <c r="AC174" s="78"/>
      <c r="AD174" s="78"/>
      <c r="AE174" s="78"/>
      <c r="AF174" s="12"/>
    </row>
    <row r="175" spans="9:32">
      <c r="I175" s="263"/>
      <c r="J175" s="146"/>
      <c r="K175" s="146"/>
      <c r="L175" s="12"/>
      <c r="M175" s="12"/>
      <c r="O175" s="146"/>
      <c r="P175" s="146"/>
      <c r="Q175" s="146"/>
      <c r="R175" s="12"/>
      <c r="S175" s="65"/>
      <c r="T175" s="65"/>
      <c r="U175" s="65"/>
      <c r="V175" s="78"/>
      <c r="W175" s="78"/>
      <c r="X175" s="3"/>
      <c r="Y175" s="78"/>
      <c r="Z175" s="78"/>
      <c r="AA175" s="78"/>
      <c r="AB175" s="78"/>
      <c r="AC175" s="78"/>
      <c r="AD175" s="78"/>
      <c r="AE175" s="78"/>
      <c r="AF175" s="12"/>
    </row>
    <row r="176" spans="9:32">
      <c r="I176" s="263"/>
      <c r="J176" s="146"/>
      <c r="K176" s="146"/>
      <c r="L176" s="12"/>
      <c r="M176" s="12"/>
      <c r="O176" s="146"/>
      <c r="P176" s="146"/>
      <c r="Q176" s="146"/>
      <c r="R176" s="12"/>
      <c r="S176" s="65"/>
      <c r="T176" s="65"/>
      <c r="U176" s="65"/>
      <c r="V176" s="78"/>
      <c r="W176" s="78"/>
      <c r="X176" s="3"/>
      <c r="Y176" s="78"/>
      <c r="Z176" s="78"/>
      <c r="AA176" s="78"/>
      <c r="AB176" s="78"/>
      <c r="AC176" s="78"/>
      <c r="AD176" s="78"/>
      <c r="AE176" s="78"/>
      <c r="AF176" s="12"/>
    </row>
    <row r="177" spans="9:32">
      <c r="I177" s="263"/>
      <c r="J177" s="146"/>
      <c r="K177" s="146"/>
      <c r="L177" s="12"/>
      <c r="M177" s="12"/>
      <c r="O177" s="146"/>
      <c r="P177" s="146"/>
      <c r="Q177" s="146"/>
      <c r="R177" s="12"/>
      <c r="S177" s="65"/>
      <c r="T177" s="65"/>
      <c r="U177" s="65"/>
      <c r="V177" s="78"/>
      <c r="W177" s="78"/>
      <c r="X177" s="3"/>
      <c r="Y177" s="78"/>
      <c r="Z177" s="78"/>
      <c r="AA177" s="78"/>
      <c r="AB177" s="78"/>
      <c r="AC177" s="78"/>
      <c r="AD177" s="78"/>
      <c r="AE177" s="78"/>
      <c r="AF177" s="12"/>
    </row>
    <row r="178" spans="9:32">
      <c r="I178" s="263"/>
      <c r="J178" s="146"/>
      <c r="K178" s="146"/>
      <c r="L178" s="12"/>
      <c r="M178" s="12"/>
      <c r="O178" s="146"/>
      <c r="P178" s="146"/>
      <c r="Q178" s="146"/>
      <c r="R178" s="12"/>
      <c r="S178" s="65"/>
      <c r="T178" s="65"/>
      <c r="U178" s="65"/>
      <c r="V178" s="78"/>
      <c r="W178" s="78"/>
      <c r="X178" s="3"/>
      <c r="Y178" s="78"/>
      <c r="Z178" s="78"/>
      <c r="AA178" s="78"/>
      <c r="AB178" s="78"/>
      <c r="AC178" s="78"/>
      <c r="AD178" s="78"/>
      <c r="AE178" s="78"/>
      <c r="AF178" s="12"/>
    </row>
    <row r="179" spans="9:32">
      <c r="I179" s="263"/>
      <c r="J179" s="146"/>
      <c r="K179" s="146"/>
      <c r="L179" s="12"/>
      <c r="M179" s="12"/>
      <c r="O179" s="146"/>
      <c r="P179" s="146"/>
      <c r="Q179" s="146"/>
      <c r="R179" s="12"/>
      <c r="S179" s="65"/>
      <c r="T179" s="65"/>
      <c r="U179" s="65"/>
      <c r="V179" s="78"/>
      <c r="W179" s="78"/>
      <c r="X179" s="3"/>
      <c r="Y179" s="78"/>
      <c r="Z179" s="78"/>
      <c r="AA179" s="78"/>
      <c r="AB179" s="78"/>
      <c r="AC179" s="78"/>
      <c r="AD179" s="78"/>
      <c r="AE179" s="78"/>
      <c r="AF179" s="12"/>
    </row>
    <row r="180" spans="9:32">
      <c r="I180" s="263"/>
      <c r="J180" s="146"/>
      <c r="K180" s="146"/>
      <c r="L180" s="12"/>
      <c r="M180" s="12"/>
      <c r="O180" s="146"/>
      <c r="P180" s="146"/>
      <c r="Q180" s="146"/>
      <c r="R180" s="12"/>
      <c r="S180" s="65"/>
      <c r="T180" s="65"/>
      <c r="U180" s="65"/>
      <c r="V180" s="78"/>
      <c r="W180" s="78"/>
      <c r="X180" s="3"/>
      <c r="Y180" s="78"/>
      <c r="Z180" s="78"/>
      <c r="AA180" s="78"/>
      <c r="AB180" s="78"/>
      <c r="AC180" s="78"/>
      <c r="AD180" s="78"/>
      <c r="AE180" s="78"/>
      <c r="AF180" s="12"/>
    </row>
    <row r="181" spans="9:32">
      <c r="I181" s="263"/>
      <c r="J181" s="146"/>
      <c r="K181" s="146"/>
      <c r="L181" s="12"/>
      <c r="M181" s="12"/>
      <c r="O181" s="146"/>
      <c r="P181" s="146"/>
      <c r="Q181" s="146"/>
      <c r="R181" s="12"/>
      <c r="S181" s="65"/>
      <c r="T181" s="65"/>
      <c r="U181" s="65"/>
      <c r="V181" s="78"/>
      <c r="W181" s="78"/>
      <c r="X181" s="3"/>
      <c r="Y181" s="78"/>
      <c r="Z181" s="78"/>
      <c r="AA181" s="78"/>
      <c r="AB181" s="78"/>
      <c r="AC181" s="78"/>
      <c r="AD181" s="78"/>
      <c r="AE181" s="78"/>
      <c r="AF181" s="12"/>
    </row>
    <row r="182" spans="9:32">
      <c r="I182" s="263"/>
      <c r="J182" s="146"/>
      <c r="K182" s="146"/>
      <c r="L182" s="12"/>
      <c r="M182" s="12"/>
      <c r="O182" s="146"/>
      <c r="P182" s="146"/>
      <c r="Q182" s="146"/>
      <c r="R182" s="12"/>
      <c r="S182" s="65"/>
      <c r="T182" s="65"/>
      <c r="U182" s="65"/>
      <c r="V182" s="78"/>
      <c r="W182" s="78"/>
      <c r="X182" s="3"/>
      <c r="Y182" s="78"/>
      <c r="Z182" s="78"/>
      <c r="AA182" s="78"/>
      <c r="AB182" s="78"/>
      <c r="AC182" s="78"/>
      <c r="AD182" s="78"/>
      <c r="AE182" s="78"/>
      <c r="AF182" s="12"/>
    </row>
    <row r="183" spans="9:32">
      <c r="I183" s="263"/>
      <c r="J183" s="146"/>
      <c r="K183" s="146"/>
      <c r="L183" s="12"/>
      <c r="M183" s="12"/>
      <c r="O183" s="146"/>
      <c r="P183" s="146"/>
      <c r="Q183" s="146"/>
      <c r="R183" s="12"/>
      <c r="S183" s="65"/>
      <c r="T183" s="65"/>
      <c r="U183" s="65"/>
      <c r="V183" s="78"/>
      <c r="W183" s="78"/>
      <c r="X183" s="3"/>
      <c r="Y183" s="78"/>
      <c r="Z183" s="78"/>
      <c r="AA183" s="78"/>
      <c r="AB183" s="78"/>
      <c r="AC183" s="78"/>
      <c r="AD183" s="78"/>
      <c r="AE183" s="78"/>
      <c r="AF183" s="12"/>
    </row>
    <row r="184" spans="9:32">
      <c r="I184" s="263"/>
      <c r="J184" s="146"/>
      <c r="K184" s="146"/>
      <c r="L184" s="12"/>
      <c r="M184" s="12"/>
      <c r="O184" s="146"/>
      <c r="P184" s="146"/>
      <c r="Q184" s="146"/>
      <c r="R184" s="12"/>
      <c r="S184" s="65"/>
      <c r="T184" s="65"/>
      <c r="U184" s="65"/>
      <c r="V184" s="78"/>
      <c r="W184" s="78"/>
      <c r="X184" s="3"/>
      <c r="Y184" s="78"/>
      <c r="Z184" s="78"/>
      <c r="AA184" s="78"/>
      <c r="AB184" s="78"/>
      <c r="AC184" s="78"/>
      <c r="AD184" s="78"/>
      <c r="AE184" s="78"/>
      <c r="AF184" s="12"/>
    </row>
    <row r="185" spans="9:32">
      <c r="I185" s="263"/>
      <c r="J185" s="146"/>
      <c r="K185" s="146"/>
      <c r="L185" s="12"/>
      <c r="M185" s="12"/>
      <c r="O185" s="146"/>
      <c r="P185" s="146"/>
      <c r="Q185" s="146"/>
      <c r="R185" s="12"/>
      <c r="S185" s="65"/>
      <c r="T185" s="65"/>
      <c r="U185" s="65"/>
      <c r="V185" s="78"/>
      <c r="W185" s="78"/>
      <c r="X185" s="3"/>
      <c r="Y185" s="78"/>
      <c r="Z185" s="78"/>
      <c r="AA185" s="78"/>
      <c r="AB185" s="78"/>
      <c r="AC185" s="78"/>
      <c r="AD185" s="78"/>
      <c r="AE185" s="78"/>
      <c r="AF185" s="12"/>
    </row>
    <row r="186" spans="9:32">
      <c r="I186" s="263"/>
      <c r="J186" s="146"/>
      <c r="K186" s="146"/>
      <c r="L186" s="12"/>
      <c r="M186" s="12"/>
      <c r="O186" s="146"/>
      <c r="P186" s="146"/>
      <c r="Q186" s="146"/>
      <c r="R186" s="12"/>
      <c r="S186" s="65"/>
      <c r="T186" s="65"/>
      <c r="U186" s="65"/>
      <c r="V186" s="78"/>
      <c r="W186" s="78"/>
      <c r="X186" s="3"/>
      <c r="Y186" s="78"/>
      <c r="Z186" s="78"/>
      <c r="AA186" s="78"/>
      <c r="AB186" s="78"/>
      <c r="AC186" s="78"/>
      <c r="AD186" s="78"/>
      <c r="AE186" s="78"/>
      <c r="AF186" s="12"/>
    </row>
    <row r="187" spans="9:32">
      <c r="I187" s="263"/>
      <c r="J187" s="146"/>
      <c r="K187" s="146"/>
      <c r="L187" s="12"/>
      <c r="M187" s="12"/>
      <c r="O187" s="146"/>
      <c r="P187" s="146"/>
      <c r="Q187" s="146"/>
      <c r="R187" s="12"/>
      <c r="S187" s="65"/>
      <c r="T187" s="65"/>
      <c r="U187" s="65"/>
      <c r="V187" s="78"/>
      <c r="W187" s="78"/>
      <c r="X187" s="3"/>
      <c r="Y187" s="78"/>
      <c r="Z187" s="78"/>
      <c r="AA187" s="78"/>
      <c r="AB187" s="78"/>
      <c r="AC187" s="78"/>
      <c r="AD187" s="78"/>
      <c r="AE187" s="78"/>
      <c r="AF187" s="12"/>
    </row>
    <row r="188" spans="9:32">
      <c r="I188" s="263"/>
      <c r="J188" s="146"/>
      <c r="K188" s="146"/>
      <c r="L188" s="12"/>
      <c r="M188" s="12"/>
      <c r="O188" s="146"/>
      <c r="P188" s="146"/>
      <c r="Q188" s="147"/>
      <c r="R188" s="12"/>
      <c r="S188" s="65"/>
      <c r="T188" s="65"/>
      <c r="U188" s="65"/>
      <c r="V188" s="78"/>
      <c r="W188" s="78"/>
      <c r="X188" s="3"/>
      <c r="Y188" s="78"/>
      <c r="Z188" s="78"/>
      <c r="AA188" s="78"/>
      <c r="AB188" s="78"/>
      <c r="AC188" s="78"/>
      <c r="AD188" s="78"/>
      <c r="AE188" s="78"/>
      <c r="AF188" s="12"/>
    </row>
    <row r="189" spans="9:32">
      <c r="I189" s="263"/>
      <c r="J189" s="147"/>
      <c r="K189" s="147"/>
      <c r="L189" s="12"/>
      <c r="M189" s="12"/>
      <c r="O189" s="146"/>
      <c r="P189" s="146"/>
      <c r="Q189" s="148"/>
      <c r="R189" s="30"/>
      <c r="S189" s="66"/>
      <c r="T189" s="66"/>
      <c r="U189" s="66"/>
      <c r="V189" s="79"/>
      <c r="W189" s="79"/>
      <c r="X189" s="3"/>
    </row>
    <row r="190" spans="9:32">
      <c r="I190" s="263"/>
      <c r="J190" s="148"/>
      <c r="K190" s="148"/>
      <c r="L190" s="12"/>
      <c r="M190" s="12"/>
      <c r="O190" s="146"/>
      <c r="P190" s="146"/>
      <c r="Q190" s="148"/>
      <c r="R190" s="32"/>
      <c r="S190" s="67"/>
      <c r="T190" s="67"/>
      <c r="U190" s="67"/>
      <c r="V190" s="80"/>
      <c r="W190" s="80"/>
      <c r="X190" s="3"/>
    </row>
    <row r="191" spans="9:32">
      <c r="I191" s="263"/>
      <c r="J191" s="148"/>
      <c r="K191" s="148"/>
      <c r="L191" s="12"/>
      <c r="M191" s="12"/>
      <c r="O191" s="146"/>
      <c r="P191" s="146"/>
      <c r="Q191" s="148"/>
      <c r="R191" s="32"/>
      <c r="S191" s="67"/>
      <c r="T191" s="67"/>
      <c r="U191" s="67"/>
      <c r="V191" s="80"/>
      <c r="W191" s="80"/>
      <c r="X191" s="3"/>
    </row>
    <row r="192" spans="9:32">
      <c r="I192" s="263"/>
      <c r="J192" s="148"/>
      <c r="K192" s="148"/>
      <c r="L192" s="12"/>
      <c r="M192" s="12"/>
      <c r="O192" s="146"/>
      <c r="P192" s="146"/>
      <c r="Q192" s="148"/>
      <c r="R192" s="32"/>
      <c r="S192" s="67"/>
      <c r="T192" s="67"/>
      <c r="U192" s="67"/>
      <c r="V192" s="80"/>
      <c r="W192" s="80"/>
      <c r="X192" s="3"/>
    </row>
    <row r="193" spans="9:24">
      <c r="I193" s="263"/>
      <c r="J193" s="148"/>
      <c r="K193" s="148"/>
      <c r="L193" s="12"/>
      <c r="M193" s="12"/>
      <c r="O193" s="146"/>
      <c r="P193" s="146"/>
      <c r="Q193" s="148"/>
      <c r="R193" s="32"/>
      <c r="S193" s="67"/>
      <c r="T193" s="67"/>
      <c r="U193" s="67"/>
      <c r="V193" s="80"/>
      <c r="W193" s="80"/>
      <c r="X193" s="3"/>
    </row>
    <row r="194" spans="9:24">
      <c r="I194" s="263"/>
      <c r="J194" s="148"/>
      <c r="K194" s="148"/>
      <c r="L194" s="12"/>
      <c r="M194" s="12"/>
      <c r="O194" s="146"/>
      <c r="P194" s="146"/>
      <c r="Q194" s="148"/>
      <c r="R194" s="32"/>
      <c r="S194" s="67"/>
      <c r="T194" s="67"/>
      <c r="U194" s="67"/>
      <c r="V194" s="80"/>
      <c r="W194" s="80"/>
      <c r="X194" s="3"/>
    </row>
    <row r="195" spans="9:24">
      <c r="I195" s="263"/>
      <c r="J195" s="148"/>
      <c r="K195" s="148"/>
      <c r="L195" s="12"/>
      <c r="M195" s="12"/>
      <c r="O195" s="146"/>
      <c r="P195" s="146"/>
      <c r="Q195" s="148"/>
      <c r="R195" s="32"/>
      <c r="S195" s="67"/>
      <c r="T195" s="67"/>
      <c r="U195" s="67"/>
      <c r="V195" s="80"/>
      <c r="W195" s="80"/>
      <c r="X195" s="3"/>
    </row>
    <row r="196" spans="9:24">
      <c r="I196" s="263"/>
      <c r="J196" s="148"/>
      <c r="K196" s="148"/>
      <c r="L196" s="12"/>
      <c r="M196" s="12"/>
      <c r="O196" s="146"/>
      <c r="P196" s="146"/>
      <c r="Q196" s="148"/>
      <c r="R196" s="32"/>
      <c r="S196" s="67"/>
      <c r="T196" s="67"/>
      <c r="U196" s="67"/>
      <c r="V196" s="80"/>
      <c r="W196" s="80"/>
      <c r="X196" s="3"/>
    </row>
    <row r="197" spans="9:24">
      <c r="I197" s="263"/>
      <c r="J197" s="148"/>
      <c r="K197" s="148"/>
      <c r="L197" s="12"/>
      <c r="M197" s="12"/>
      <c r="O197" s="146"/>
      <c r="P197" s="146"/>
      <c r="Q197" s="148"/>
      <c r="R197" s="32"/>
      <c r="S197" s="67"/>
      <c r="T197" s="67"/>
      <c r="U197" s="67"/>
      <c r="V197" s="80"/>
      <c r="W197" s="80"/>
      <c r="X197" s="3"/>
    </row>
    <row r="198" spans="9:24">
      <c r="I198" s="263"/>
      <c r="J198" s="148"/>
      <c r="K198" s="148"/>
      <c r="L198" s="12"/>
      <c r="M198" s="12"/>
      <c r="O198" s="146"/>
      <c r="P198" s="146"/>
      <c r="Q198" s="148"/>
      <c r="R198" s="32"/>
      <c r="S198" s="67"/>
      <c r="T198" s="67"/>
      <c r="U198" s="67"/>
      <c r="V198" s="80"/>
      <c r="W198" s="80"/>
      <c r="X198" s="3"/>
    </row>
    <row r="199" spans="9:24">
      <c r="I199" s="263"/>
      <c r="J199" s="148"/>
      <c r="K199" s="148"/>
      <c r="L199" s="12"/>
      <c r="M199" s="12"/>
      <c r="O199" s="146"/>
      <c r="P199" s="146"/>
      <c r="Q199" s="148"/>
      <c r="R199" s="32"/>
      <c r="S199" s="67"/>
      <c r="T199" s="67"/>
      <c r="U199" s="67"/>
      <c r="V199" s="80"/>
      <c r="W199" s="80"/>
      <c r="X199" s="3"/>
    </row>
    <row r="200" spans="9:24">
      <c r="I200" s="263"/>
      <c r="J200" s="148"/>
      <c r="K200" s="148"/>
      <c r="L200" s="12"/>
      <c r="M200" s="12"/>
      <c r="O200" s="146"/>
      <c r="P200" s="146"/>
      <c r="Q200" s="148"/>
      <c r="R200" s="32"/>
      <c r="S200" s="67"/>
      <c r="T200" s="67"/>
      <c r="U200" s="67"/>
      <c r="V200" s="80"/>
      <c r="W200" s="80"/>
      <c r="X200" s="3"/>
    </row>
    <row r="201" spans="9:24">
      <c r="I201" s="263"/>
      <c r="J201" s="148"/>
      <c r="K201" s="148"/>
      <c r="L201" s="12"/>
      <c r="M201" s="12"/>
      <c r="O201" s="146"/>
      <c r="P201" s="146"/>
      <c r="Q201" s="148"/>
      <c r="R201" s="32"/>
      <c r="S201" s="67"/>
      <c r="T201" s="67"/>
      <c r="U201" s="67"/>
      <c r="V201" s="80"/>
      <c r="W201" s="80"/>
      <c r="X201" s="3"/>
    </row>
    <row r="202" spans="9:24">
      <c r="I202" s="263"/>
      <c r="J202" s="148"/>
      <c r="K202" s="148"/>
      <c r="L202" s="12"/>
      <c r="M202" s="12"/>
      <c r="O202" s="146"/>
      <c r="P202" s="146"/>
      <c r="Q202" s="148"/>
      <c r="R202" s="32"/>
      <c r="S202" s="67"/>
      <c r="T202" s="67"/>
      <c r="U202" s="67"/>
      <c r="V202" s="80"/>
      <c r="W202" s="80"/>
      <c r="X202" s="3"/>
    </row>
    <row r="203" spans="9:24">
      <c r="I203" s="263"/>
      <c r="J203" s="148"/>
      <c r="K203" s="148"/>
      <c r="L203" s="12"/>
      <c r="M203" s="12"/>
      <c r="O203" s="146"/>
      <c r="P203" s="146"/>
      <c r="Q203" s="148"/>
      <c r="R203" s="32"/>
      <c r="S203" s="67"/>
      <c r="T203" s="67"/>
      <c r="U203" s="67"/>
      <c r="V203" s="80"/>
      <c r="W203" s="80"/>
      <c r="X203" s="3"/>
    </row>
    <row r="204" spans="9:24">
      <c r="I204" s="263"/>
      <c r="J204" s="148"/>
      <c r="K204" s="148"/>
      <c r="L204" s="12"/>
      <c r="M204" s="12"/>
      <c r="O204" s="146"/>
      <c r="P204" s="146"/>
      <c r="Q204" s="148"/>
      <c r="R204" s="32"/>
      <c r="S204" s="67"/>
      <c r="T204" s="67"/>
      <c r="U204" s="67"/>
      <c r="V204" s="80"/>
      <c r="W204" s="80"/>
      <c r="X204" s="3"/>
    </row>
    <row r="205" spans="9:24">
      <c r="I205" s="263"/>
      <c r="J205" s="148"/>
      <c r="K205" s="148"/>
      <c r="L205" s="12"/>
      <c r="M205" s="12"/>
      <c r="O205" s="146"/>
      <c r="P205" s="146"/>
      <c r="Q205" s="148"/>
      <c r="R205" s="32"/>
      <c r="S205" s="67"/>
      <c r="T205" s="67"/>
      <c r="U205" s="67"/>
      <c r="V205" s="80"/>
      <c r="W205" s="80"/>
      <c r="X205" s="3"/>
    </row>
    <row r="206" spans="9:24">
      <c r="I206" s="263"/>
      <c r="J206" s="148"/>
      <c r="K206" s="148"/>
      <c r="L206" s="12"/>
      <c r="M206" s="12"/>
      <c r="O206" s="146"/>
      <c r="P206" s="146"/>
      <c r="Q206" s="148"/>
      <c r="R206" s="32"/>
      <c r="S206" s="67"/>
      <c r="T206" s="67"/>
      <c r="U206" s="67"/>
      <c r="V206" s="80"/>
      <c r="W206" s="80"/>
      <c r="X206" s="3"/>
    </row>
    <row r="207" spans="9:24">
      <c r="I207" s="263"/>
      <c r="J207" s="148"/>
      <c r="K207" s="148"/>
      <c r="L207" s="12"/>
      <c r="M207" s="12"/>
      <c r="O207" s="146"/>
      <c r="P207" s="146"/>
      <c r="Q207" s="148"/>
      <c r="R207" s="32"/>
      <c r="S207" s="67"/>
      <c r="T207" s="67"/>
      <c r="U207" s="67"/>
      <c r="V207" s="80"/>
      <c r="W207" s="80"/>
      <c r="X207" s="3"/>
    </row>
    <row r="208" spans="9:24">
      <c r="I208" s="263"/>
      <c r="J208" s="148"/>
      <c r="K208" s="148"/>
      <c r="L208" s="12"/>
      <c r="M208" s="12"/>
      <c r="O208" s="146"/>
      <c r="P208" s="146"/>
      <c r="Q208" s="148"/>
      <c r="R208" s="32"/>
      <c r="S208" s="67"/>
      <c r="T208" s="67"/>
      <c r="U208" s="67"/>
      <c r="V208" s="80"/>
      <c r="W208" s="80"/>
      <c r="X208" s="3"/>
    </row>
    <row r="209" spans="9:24">
      <c r="I209" s="263"/>
      <c r="J209" s="148"/>
      <c r="K209" s="148"/>
      <c r="L209" s="12"/>
      <c r="M209" s="12"/>
      <c r="O209" s="146"/>
      <c r="P209" s="146"/>
      <c r="Q209" s="148"/>
      <c r="R209" s="32"/>
      <c r="S209" s="67"/>
      <c r="T209" s="67"/>
      <c r="U209" s="67"/>
      <c r="V209" s="80"/>
      <c r="W209" s="80"/>
      <c r="X209" s="3"/>
    </row>
    <row r="210" spans="9:24">
      <c r="I210" s="263"/>
      <c r="J210" s="148"/>
      <c r="K210" s="148"/>
      <c r="L210" s="12"/>
      <c r="M210" s="12"/>
      <c r="O210" s="146"/>
      <c r="P210" s="146"/>
      <c r="Q210" s="148"/>
      <c r="R210" s="32"/>
      <c r="S210" s="67"/>
      <c r="T210" s="67"/>
      <c r="U210" s="67"/>
      <c r="V210" s="80"/>
      <c r="W210" s="80"/>
      <c r="X210" s="3"/>
    </row>
    <row r="211" spans="9:24">
      <c r="I211" s="263"/>
      <c r="J211" s="148"/>
      <c r="K211" s="148"/>
      <c r="L211" s="12"/>
      <c r="M211" s="12"/>
      <c r="O211" s="146"/>
      <c r="P211" s="146"/>
      <c r="Q211" s="148"/>
      <c r="R211" s="32"/>
      <c r="S211" s="67"/>
      <c r="T211" s="67"/>
      <c r="U211" s="67"/>
      <c r="V211" s="80"/>
      <c r="W211" s="80"/>
      <c r="X211" s="3"/>
    </row>
    <row r="212" spans="9:24">
      <c r="I212" s="263"/>
      <c r="J212" s="148"/>
      <c r="K212" s="148"/>
      <c r="L212" s="12"/>
      <c r="M212" s="12"/>
      <c r="O212" s="146"/>
      <c r="P212" s="146"/>
      <c r="Q212" s="148"/>
      <c r="R212" s="32"/>
      <c r="S212" s="67"/>
      <c r="T212" s="67"/>
      <c r="U212" s="67"/>
      <c r="V212" s="80"/>
      <c r="W212" s="80"/>
      <c r="X212" s="3"/>
    </row>
    <row r="213" spans="9:24">
      <c r="I213" s="263"/>
      <c r="J213" s="148"/>
      <c r="K213" s="148"/>
      <c r="L213" s="12"/>
      <c r="M213" s="12"/>
      <c r="O213" s="146"/>
      <c r="P213" s="146"/>
      <c r="Q213" s="148"/>
      <c r="R213" s="32"/>
      <c r="S213" s="67"/>
      <c r="T213" s="67"/>
      <c r="U213" s="67"/>
      <c r="V213" s="80"/>
      <c r="W213" s="80"/>
      <c r="X213" s="3"/>
    </row>
    <row r="214" spans="9:24">
      <c r="I214" s="263"/>
      <c r="J214" s="148"/>
      <c r="K214" s="148"/>
      <c r="L214" s="12"/>
      <c r="M214" s="12"/>
      <c r="O214" s="146"/>
      <c r="P214" s="146"/>
      <c r="Q214" s="148"/>
      <c r="R214" s="32"/>
      <c r="S214" s="67"/>
      <c r="T214" s="67"/>
      <c r="U214" s="67"/>
      <c r="V214" s="80"/>
      <c r="W214" s="80"/>
      <c r="X214" s="3"/>
    </row>
    <row r="215" spans="9:24">
      <c r="I215" s="263"/>
      <c r="J215" s="148"/>
      <c r="K215" s="148"/>
      <c r="L215" s="12"/>
      <c r="M215" s="12"/>
      <c r="O215" s="146"/>
      <c r="P215" s="146"/>
      <c r="Q215" s="148"/>
      <c r="R215" s="32"/>
      <c r="S215" s="67"/>
      <c r="T215" s="67"/>
      <c r="U215" s="67"/>
      <c r="V215" s="80"/>
      <c r="W215" s="80"/>
      <c r="X215" s="3"/>
    </row>
    <row r="216" spans="9:24">
      <c r="I216" s="263"/>
      <c r="J216" s="148"/>
      <c r="K216" s="148"/>
      <c r="L216" s="12"/>
      <c r="M216" s="12"/>
      <c r="O216" s="146"/>
      <c r="P216" s="146"/>
      <c r="Q216" s="148"/>
      <c r="R216" s="32"/>
      <c r="S216" s="67"/>
      <c r="T216" s="67"/>
      <c r="U216" s="67"/>
      <c r="V216" s="80"/>
      <c r="W216" s="80"/>
      <c r="X216" s="3"/>
    </row>
    <row r="217" spans="9:24">
      <c r="I217" s="263"/>
      <c r="J217" s="148"/>
      <c r="K217" s="148"/>
      <c r="L217" s="12"/>
      <c r="M217" s="12"/>
      <c r="O217" s="146"/>
      <c r="P217" s="146"/>
      <c r="Q217" s="148"/>
      <c r="R217" s="32"/>
      <c r="S217" s="67"/>
      <c r="T217" s="67"/>
      <c r="U217" s="67"/>
      <c r="V217" s="80"/>
      <c r="W217" s="80"/>
      <c r="X217" s="3"/>
    </row>
    <row r="218" spans="9:24">
      <c r="I218" s="263"/>
      <c r="J218" s="148"/>
      <c r="K218" s="148"/>
      <c r="L218" s="12"/>
      <c r="M218" s="12"/>
      <c r="O218" s="146"/>
      <c r="P218" s="146"/>
      <c r="Q218" s="148"/>
      <c r="R218" s="32"/>
      <c r="S218" s="67"/>
      <c r="T218" s="67"/>
      <c r="U218" s="67"/>
      <c r="V218" s="80"/>
      <c r="W218" s="80"/>
      <c r="X218" s="3"/>
    </row>
    <row r="219" spans="9:24">
      <c r="I219" s="263"/>
      <c r="J219" s="148"/>
      <c r="K219" s="148"/>
      <c r="L219" s="12"/>
      <c r="M219" s="12"/>
      <c r="O219" s="146"/>
      <c r="P219" s="146"/>
      <c r="Q219" s="148"/>
      <c r="R219" s="32"/>
      <c r="S219" s="67"/>
      <c r="T219" s="67"/>
      <c r="U219" s="67"/>
      <c r="V219" s="80"/>
      <c r="W219" s="80"/>
      <c r="X219" s="3"/>
    </row>
    <row r="220" spans="9:24">
      <c r="I220" s="263"/>
      <c r="J220" s="148"/>
      <c r="K220" s="148"/>
      <c r="L220" s="12"/>
      <c r="M220" s="12"/>
      <c r="O220" s="146"/>
      <c r="P220" s="146"/>
      <c r="Q220" s="148"/>
      <c r="R220" s="32"/>
      <c r="S220" s="67"/>
      <c r="T220" s="67"/>
      <c r="U220" s="67"/>
      <c r="V220" s="80"/>
      <c r="W220" s="80"/>
      <c r="X220" s="3"/>
    </row>
    <row r="221" spans="9:24">
      <c r="I221" s="263"/>
      <c r="J221" s="148"/>
      <c r="K221" s="148"/>
      <c r="L221" s="12"/>
      <c r="M221" s="12"/>
      <c r="O221" s="146"/>
      <c r="P221" s="146"/>
      <c r="Q221" s="148"/>
      <c r="R221" s="32"/>
      <c r="S221" s="67"/>
      <c r="T221" s="67"/>
      <c r="U221" s="67"/>
      <c r="V221" s="80"/>
      <c r="W221" s="80"/>
      <c r="X221" s="3"/>
    </row>
    <row r="222" spans="9:24">
      <c r="I222" s="263"/>
      <c r="J222" s="148"/>
      <c r="K222" s="148"/>
      <c r="L222" s="12"/>
      <c r="M222" s="12"/>
      <c r="O222" s="146"/>
      <c r="P222" s="146"/>
      <c r="Q222" s="148"/>
      <c r="R222" s="32"/>
      <c r="S222" s="67"/>
      <c r="T222" s="67"/>
      <c r="U222" s="67"/>
      <c r="V222" s="80"/>
      <c r="W222" s="80"/>
      <c r="X222" s="3"/>
    </row>
    <row r="223" spans="9:24">
      <c r="I223" s="263"/>
      <c r="J223" s="148"/>
      <c r="K223" s="148"/>
      <c r="L223" s="12"/>
      <c r="M223" s="12"/>
      <c r="O223" s="146"/>
      <c r="P223" s="146"/>
      <c r="Q223" s="148"/>
      <c r="R223" s="32"/>
      <c r="S223" s="67"/>
      <c r="T223" s="67"/>
      <c r="U223" s="67"/>
      <c r="V223" s="80"/>
      <c r="W223" s="80"/>
      <c r="X223" s="3"/>
    </row>
    <row r="224" spans="9:24">
      <c r="I224" s="263"/>
      <c r="J224" s="148"/>
      <c r="K224" s="148"/>
      <c r="L224" s="12"/>
      <c r="M224" s="12"/>
      <c r="O224" s="146"/>
      <c r="P224" s="146"/>
      <c r="Q224" s="148"/>
      <c r="R224" s="32"/>
      <c r="S224" s="67"/>
      <c r="T224" s="67"/>
      <c r="X224" s="3"/>
    </row>
    <row r="225" spans="1:24">
      <c r="I225" s="263"/>
      <c r="J225" s="148"/>
      <c r="K225" s="148"/>
      <c r="L225" s="12"/>
      <c r="M225" s="12"/>
      <c r="O225" s="146"/>
      <c r="P225" s="146"/>
      <c r="Q225" s="148"/>
      <c r="R225" s="32"/>
      <c r="S225" s="67"/>
      <c r="T225" s="67"/>
      <c r="X225" s="3"/>
    </row>
    <row r="226" spans="1:24">
      <c r="I226" s="263"/>
      <c r="J226" s="148"/>
      <c r="K226" s="148"/>
      <c r="L226" s="12"/>
      <c r="M226" s="12"/>
      <c r="O226" s="146"/>
      <c r="P226" s="146"/>
      <c r="Q226" s="148"/>
      <c r="R226" s="32"/>
      <c r="S226" s="67"/>
      <c r="T226" s="67"/>
      <c r="X226" s="3"/>
    </row>
    <row r="227" spans="1:24">
      <c r="I227" s="263"/>
      <c r="J227" s="148"/>
      <c r="K227" s="148"/>
      <c r="L227" s="12"/>
      <c r="M227" s="12"/>
      <c r="O227" s="146"/>
      <c r="P227" s="146"/>
      <c r="Q227" s="148"/>
      <c r="R227" s="32"/>
      <c r="S227" s="67"/>
      <c r="T227" s="67"/>
      <c r="X227" s="3"/>
    </row>
    <row r="228" spans="1:24">
      <c r="I228" s="263"/>
      <c r="J228" s="148"/>
      <c r="K228" s="148"/>
      <c r="L228" s="12"/>
      <c r="M228" s="12"/>
      <c r="O228" s="146"/>
      <c r="P228" s="146"/>
      <c r="Q228" s="148"/>
      <c r="R228" s="32"/>
      <c r="S228" s="67"/>
      <c r="T228" s="67"/>
      <c r="X228" s="3"/>
    </row>
    <row r="229" spans="1:24">
      <c r="I229" s="263"/>
      <c r="J229" s="148"/>
      <c r="K229" s="148"/>
      <c r="L229" s="12"/>
      <c r="M229" s="12"/>
      <c r="O229" s="146"/>
      <c r="P229" s="146"/>
      <c r="Q229" s="148"/>
      <c r="R229" s="32"/>
      <c r="S229" s="67"/>
      <c r="T229" s="67"/>
      <c r="X229" s="3"/>
    </row>
    <row r="230" spans="1:24">
      <c r="I230" s="263"/>
      <c r="J230" s="148"/>
      <c r="K230" s="148"/>
      <c r="L230" s="12"/>
      <c r="M230" s="12"/>
      <c r="O230" s="146"/>
      <c r="P230" s="146"/>
      <c r="Q230" s="148"/>
      <c r="R230" s="32"/>
      <c r="S230" s="67"/>
      <c r="T230" s="67"/>
      <c r="X230" s="3"/>
    </row>
    <row r="231" spans="1:24">
      <c r="I231" s="263"/>
      <c r="J231" s="148"/>
      <c r="K231" s="148"/>
      <c r="L231" s="12"/>
      <c r="M231" s="12"/>
      <c r="O231" s="146"/>
      <c r="P231" s="146"/>
      <c r="Q231" s="148"/>
      <c r="R231" s="32"/>
      <c r="S231" s="67"/>
      <c r="T231" s="67"/>
      <c r="X231" s="3"/>
    </row>
    <row r="232" spans="1:24">
      <c r="I232" s="263"/>
      <c r="J232" s="148"/>
      <c r="K232" s="148"/>
      <c r="L232" s="12"/>
      <c r="M232" s="12"/>
      <c r="O232" s="146"/>
      <c r="P232" s="146"/>
      <c r="Q232" s="148"/>
      <c r="R232" s="32"/>
      <c r="S232" s="67"/>
      <c r="T232" s="67"/>
      <c r="X232" s="3"/>
    </row>
    <row r="233" spans="1:24">
      <c r="I233" s="263"/>
      <c r="J233" s="148"/>
      <c r="K233" s="148"/>
      <c r="L233" s="12"/>
      <c r="M233" s="12"/>
      <c r="O233" s="146"/>
      <c r="P233" s="146"/>
      <c r="Q233" s="148"/>
      <c r="R233" s="32"/>
      <c r="S233" s="67"/>
      <c r="T233" s="67"/>
      <c r="X233" s="3"/>
    </row>
    <row r="234" spans="1:24">
      <c r="I234" s="263"/>
      <c r="J234" s="148"/>
      <c r="K234" s="148"/>
      <c r="L234" s="12"/>
      <c r="M234" s="12"/>
      <c r="O234" s="146"/>
      <c r="P234" s="146"/>
      <c r="Q234" s="148"/>
      <c r="R234" s="32"/>
      <c r="S234" s="67"/>
      <c r="T234" s="67"/>
      <c r="X234" s="3"/>
    </row>
    <row r="235" spans="1:24">
      <c r="A235" s="30"/>
      <c r="B235" s="30"/>
      <c r="C235" s="30"/>
      <c r="D235" s="30"/>
      <c r="E235" s="30"/>
      <c r="F235" s="30"/>
      <c r="G235" s="264"/>
      <c r="H235" s="30"/>
      <c r="I235" s="264"/>
      <c r="J235" s="148"/>
      <c r="K235" s="148"/>
      <c r="L235" s="30"/>
      <c r="M235" s="30"/>
      <c r="N235" s="30"/>
      <c r="O235" s="147"/>
      <c r="P235" s="147"/>
      <c r="Q235" s="148"/>
      <c r="R235" s="32"/>
      <c r="S235" s="67"/>
      <c r="T235" s="67"/>
      <c r="X235" s="3"/>
    </row>
    <row r="236" spans="1:24">
      <c r="A236" s="32"/>
      <c r="B236" s="32"/>
      <c r="C236" s="32"/>
      <c r="D236" s="32"/>
      <c r="E236" s="32"/>
      <c r="F236" s="32"/>
      <c r="G236" s="265"/>
      <c r="H236" s="32"/>
      <c r="I236" s="265"/>
      <c r="J236" s="148"/>
      <c r="K236" s="148"/>
      <c r="L236" s="32"/>
      <c r="M236" s="32"/>
      <c r="N236" s="32"/>
      <c r="O236" s="148"/>
      <c r="P236" s="148"/>
      <c r="Q236" s="148"/>
      <c r="R236" s="32"/>
      <c r="S236" s="67"/>
      <c r="T236" s="67"/>
      <c r="X236" s="3"/>
    </row>
    <row r="237" spans="1:24">
      <c r="A237" s="32"/>
      <c r="B237" s="32"/>
      <c r="C237" s="32"/>
      <c r="D237" s="32"/>
      <c r="E237" s="32"/>
      <c r="F237" s="32"/>
      <c r="G237" s="265"/>
      <c r="H237" s="32"/>
      <c r="I237" s="265"/>
      <c r="J237" s="148"/>
      <c r="K237" s="148"/>
      <c r="L237" s="32"/>
      <c r="M237" s="32"/>
      <c r="N237" s="32"/>
      <c r="O237" s="148"/>
      <c r="P237" s="148"/>
      <c r="Q237" s="148"/>
      <c r="R237" s="32"/>
      <c r="S237" s="67"/>
      <c r="T237" s="67"/>
      <c r="X237" s="3"/>
    </row>
    <row r="238" spans="1:24">
      <c r="A238" s="32"/>
      <c r="B238" s="32"/>
      <c r="C238" s="32"/>
      <c r="D238" s="32"/>
      <c r="E238" s="32"/>
      <c r="F238" s="32"/>
      <c r="G238" s="265"/>
      <c r="H238" s="32"/>
      <c r="I238" s="265"/>
      <c r="J238" s="148"/>
      <c r="K238" s="148"/>
      <c r="L238" s="32"/>
      <c r="M238" s="32"/>
      <c r="N238" s="32"/>
      <c r="O238" s="148"/>
      <c r="P238" s="148"/>
      <c r="Q238" s="148"/>
      <c r="R238" s="32"/>
      <c r="S238" s="67"/>
      <c r="T238" s="67"/>
      <c r="X238" s="3"/>
    </row>
    <row r="239" spans="1:24">
      <c r="A239" s="32"/>
      <c r="B239" s="32"/>
      <c r="C239" s="32"/>
      <c r="D239" s="32"/>
      <c r="E239" s="32"/>
      <c r="F239" s="32"/>
      <c r="G239" s="265"/>
      <c r="H239" s="32"/>
      <c r="I239" s="265"/>
      <c r="J239" s="148"/>
      <c r="K239" s="148"/>
      <c r="L239" s="32"/>
      <c r="M239" s="32"/>
      <c r="N239" s="32"/>
      <c r="O239" s="148"/>
      <c r="P239" s="148"/>
      <c r="Q239" s="148"/>
      <c r="R239" s="32"/>
      <c r="S239" s="67"/>
      <c r="T239" s="67"/>
      <c r="X239" s="3"/>
    </row>
    <row r="240" spans="1:24">
      <c r="A240" s="32"/>
      <c r="B240" s="32"/>
      <c r="C240" s="32"/>
      <c r="D240" s="32"/>
      <c r="E240" s="32"/>
      <c r="F240" s="32"/>
      <c r="G240" s="265"/>
      <c r="H240" s="32"/>
      <c r="I240" s="265"/>
      <c r="J240" s="148"/>
      <c r="K240" s="148"/>
      <c r="L240" s="32"/>
      <c r="M240" s="32"/>
      <c r="N240" s="32"/>
      <c r="O240" s="148"/>
      <c r="P240" s="148"/>
      <c r="Q240" s="148"/>
      <c r="R240" s="32"/>
      <c r="S240" s="67"/>
      <c r="T240" s="67"/>
    </row>
    <row r="241" spans="1:20">
      <c r="A241" s="32"/>
      <c r="B241" s="32"/>
      <c r="C241" s="32"/>
      <c r="D241" s="32"/>
      <c r="E241" s="32"/>
      <c r="F241" s="32"/>
      <c r="G241" s="265"/>
      <c r="H241" s="32"/>
      <c r="I241" s="265"/>
      <c r="J241" s="148"/>
      <c r="K241" s="148"/>
      <c r="L241" s="32"/>
      <c r="M241" s="32"/>
      <c r="N241" s="32"/>
      <c r="O241" s="148"/>
      <c r="P241" s="148"/>
      <c r="Q241" s="148"/>
      <c r="R241" s="32"/>
      <c r="S241" s="67"/>
      <c r="T241" s="67"/>
    </row>
    <row r="242" spans="1:20">
      <c r="A242" s="32"/>
      <c r="B242" s="32"/>
      <c r="C242" s="32"/>
      <c r="D242" s="32"/>
      <c r="E242" s="32"/>
      <c r="F242" s="32"/>
      <c r="G242" s="265"/>
      <c r="H242" s="32"/>
      <c r="I242" s="265"/>
      <c r="J242" s="148"/>
      <c r="K242" s="148"/>
      <c r="L242" s="32"/>
      <c r="M242" s="32"/>
      <c r="N242" s="32"/>
      <c r="O242" s="148"/>
      <c r="P242" s="148"/>
      <c r="Q242" s="148"/>
      <c r="R242" s="32"/>
      <c r="S242" s="67"/>
      <c r="T242" s="67"/>
    </row>
    <row r="243" spans="1:20">
      <c r="A243" s="32"/>
      <c r="B243" s="32"/>
      <c r="C243" s="32"/>
      <c r="D243" s="32"/>
      <c r="E243" s="32"/>
      <c r="F243" s="32"/>
      <c r="G243" s="265"/>
      <c r="H243" s="32"/>
      <c r="I243" s="265"/>
      <c r="J243" s="148"/>
      <c r="K243" s="148"/>
      <c r="L243" s="32"/>
      <c r="M243" s="32"/>
      <c r="N243" s="32"/>
      <c r="O243" s="148"/>
      <c r="P243" s="148"/>
      <c r="Q243" s="148"/>
      <c r="R243" s="32"/>
      <c r="S243" s="67"/>
      <c r="T243" s="67"/>
    </row>
    <row r="244" spans="1:20">
      <c r="A244" s="32"/>
      <c r="B244" s="32"/>
      <c r="C244" s="32"/>
      <c r="D244" s="32"/>
      <c r="E244" s="32"/>
      <c r="F244" s="32"/>
      <c r="G244" s="265"/>
      <c r="H244" s="32"/>
      <c r="I244" s="265"/>
      <c r="J244" s="148"/>
      <c r="K244" s="148"/>
      <c r="L244" s="32"/>
      <c r="M244" s="32"/>
      <c r="N244" s="32"/>
      <c r="O244" s="148"/>
      <c r="P244" s="148"/>
      <c r="Q244" s="148"/>
      <c r="R244" s="32"/>
      <c r="S244" s="67"/>
      <c r="T244" s="67"/>
    </row>
    <row r="245" spans="1:20">
      <c r="A245" s="32"/>
      <c r="B245" s="32"/>
      <c r="C245" s="32"/>
      <c r="D245" s="32"/>
      <c r="E245" s="32"/>
      <c r="F245" s="32"/>
      <c r="G245" s="265"/>
      <c r="H245" s="32"/>
      <c r="I245" s="265"/>
      <c r="J245" s="148"/>
      <c r="K245" s="148"/>
      <c r="L245" s="32"/>
      <c r="M245" s="32"/>
      <c r="N245" s="32"/>
      <c r="O245" s="148"/>
      <c r="P245" s="148"/>
      <c r="Q245" s="148"/>
      <c r="R245" s="32"/>
      <c r="S245" s="67"/>
      <c r="T245" s="67"/>
    </row>
    <row r="246" spans="1:20">
      <c r="A246" s="32"/>
      <c r="B246" s="32"/>
      <c r="C246" s="32"/>
      <c r="D246" s="32"/>
      <c r="E246" s="32"/>
      <c r="F246" s="32"/>
      <c r="G246" s="265"/>
      <c r="H246" s="32"/>
      <c r="I246" s="265"/>
      <c r="J246" s="148"/>
      <c r="K246" s="148"/>
      <c r="L246" s="32"/>
      <c r="M246" s="32"/>
      <c r="N246" s="32"/>
      <c r="O246" s="148"/>
      <c r="P246" s="148"/>
      <c r="R246" s="32"/>
      <c r="S246" s="67"/>
      <c r="T246" s="67"/>
    </row>
    <row r="247" spans="1:20">
      <c r="A247" s="32"/>
      <c r="B247" s="32"/>
      <c r="C247" s="32"/>
      <c r="D247" s="32"/>
      <c r="E247" s="32"/>
      <c r="F247" s="32"/>
      <c r="G247" s="265"/>
      <c r="H247" s="32"/>
      <c r="I247" s="265"/>
      <c r="L247" s="32"/>
      <c r="M247" s="32"/>
      <c r="N247" s="32"/>
      <c r="O247" s="148"/>
      <c r="P247" s="148"/>
    </row>
    <row r="248" spans="1:20">
      <c r="A248" s="32"/>
      <c r="B248" s="32"/>
      <c r="C248" s="32"/>
      <c r="D248" s="32"/>
      <c r="E248" s="32"/>
      <c r="F248" s="32"/>
      <c r="G248" s="265"/>
      <c r="H248" s="32"/>
      <c r="I248" s="265"/>
      <c r="L248" s="32"/>
      <c r="M248" s="32"/>
      <c r="N248" s="32"/>
      <c r="O248" s="148"/>
      <c r="P248" s="148"/>
    </row>
    <row r="249" spans="1:20">
      <c r="A249" s="32"/>
      <c r="B249" s="32"/>
      <c r="C249" s="32"/>
      <c r="D249" s="32"/>
      <c r="E249" s="32"/>
      <c r="F249" s="32"/>
      <c r="G249" s="265"/>
      <c r="H249" s="32"/>
      <c r="I249" s="265"/>
      <c r="L249" s="32"/>
      <c r="M249" s="32"/>
      <c r="N249" s="32"/>
      <c r="O249" s="148"/>
      <c r="P249" s="148"/>
    </row>
    <row r="250" spans="1:20">
      <c r="A250" s="32"/>
      <c r="B250" s="32"/>
      <c r="C250" s="32"/>
      <c r="D250" s="32"/>
      <c r="E250" s="32"/>
      <c r="F250" s="32"/>
      <c r="G250" s="265"/>
      <c r="H250" s="32"/>
      <c r="I250" s="265"/>
      <c r="L250" s="32"/>
      <c r="M250" s="32"/>
      <c r="N250" s="32"/>
      <c r="O250" s="148"/>
      <c r="P250" s="148"/>
    </row>
    <row r="251" spans="1:20">
      <c r="A251" s="32"/>
      <c r="B251" s="32"/>
      <c r="C251" s="32"/>
      <c r="D251" s="32"/>
      <c r="E251" s="32"/>
      <c r="F251" s="32"/>
      <c r="G251" s="265"/>
      <c r="H251" s="32"/>
      <c r="I251" s="265"/>
      <c r="L251" s="32"/>
      <c r="M251" s="32"/>
      <c r="N251" s="32"/>
      <c r="O251" s="148"/>
      <c r="P251" s="148"/>
    </row>
    <row r="252" spans="1:20">
      <c r="A252" s="32"/>
      <c r="B252" s="32"/>
      <c r="C252" s="32"/>
      <c r="D252" s="32"/>
      <c r="E252" s="32"/>
      <c r="F252" s="32"/>
      <c r="G252" s="265"/>
      <c r="H252" s="32"/>
      <c r="I252" s="265"/>
      <c r="L252" s="32"/>
      <c r="M252" s="32"/>
      <c r="N252" s="32"/>
      <c r="O252" s="148"/>
      <c r="P252" s="148"/>
    </row>
    <row r="253" spans="1:20">
      <c r="A253" s="32"/>
      <c r="B253" s="32"/>
      <c r="C253" s="32"/>
      <c r="D253" s="32"/>
      <c r="E253" s="32"/>
      <c r="F253" s="32"/>
      <c r="G253" s="265"/>
      <c r="H253" s="32"/>
      <c r="I253" s="265"/>
      <c r="L253" s="32"/>
      <c r="M253" s="32"/>
      <c r="N253" s="32"/>
      <c r="O253" s="148"/>
      <c r="P253" s="148"/>
    </row>
    <row r="254" spans="1:20">
      <c r="A254" s="32"/>
      <c r="B254" s="32"/>
      <c r="C254" s="32"/>
      <c r="D254" s="32"/>
      <c r="E254" s="32"/>
      <c r="F254" s="32"/>
      <c r="G254" s="265"/>
      <c r="H254" s="32"/>
      <c r="I254" s="265"/>
      <c r="L254" s="32"/>
      <c r="M254" s="32"/>
      <c r="N254" s="32"/>
      <c r="O254" s="148"/>
      <c r="P254" s="148"/>
    </row>
    <row r="255" spans="1:20">
      <c r="A255" s="32"/>
      <c r="B255" s="32"/>
      <c r="C255" s="32"/>
      <c r="D255" s="32"/>
      <c r="E255" s="32"/>
      <c r="F255" s="32"/>
      <c r="G255" s="265"/>
      <c r="H255" s="32"/>
      <c r="I255" s="265"/>
      <c r="L255" s="32"/>
      <c r="M255" s="32"/>
      <c r="N255" s="32"/>
      <c r="O255" s="148"/>
      <c r="P255" s="148"/>
    </row>
    <row r="256" spans="1:20">
      <c r="A256" s="32"/>
      <c r="B256" s="32"/>
      <c r="C256" s="32"/>
      <c r="D256" s="32"/>
      <c r="E256" s="32"/>
      <c r="F256" s="32"/>
      <c r="G256" s="265"/>
      <c r="H256" s="32"/>
      <c r="I256" s="265"/>
      <c r="L256" s="32"/>
      <c r="M256" s="32"/>
      <c r="N256" s="32"/>
      <c r="O256" s="148"/>
      <c r="P256" s="148"/>
    </row>
    <row r="257" spans="1:16">
      <c r="A257" s="32"/>
      <c r="B257" s="32"/>
      <c r="C257" s="32"/>
      <c r="D257" s="32"/>
      <c r="E257" s="32"/>
      <c r="F257" s="32"/>
      <c r="G257" s="265"/>
      <c r="H257" s="32"/>
      <c r="I257" s="265"/>
      <c r="L257" s="32"/>
      <c r="M257" s="32"/>
      <c r="N257" s="32"/>
      <c r="O257" s="148"/>
      <c r="P257" s="148"/>
    </row>
    <row r="258" spans="1:16">
      <c r="A258" s="32"/>
      <c r="B258" s="32"/>
      <c r="C258" s="32"/>
      <c r="D258" s="32"/>
      <c r="E258" s="32"/>
      <c r="F258" s="32"/>
      <c r="G258" s="265"/>
      <c r="H258" s="32"/>
      <c r="I258" s="265"/>
      <c r="L258" s="32"/>
      <c r="M258" s="32"/>
      <c r="N258" s="32"/>
      <c r="O258" s="148"/>
      <c r="P258" s="148"/>
    </row>
    <row r="259" spans="1:16">
      <c r="A259" s="32"/>
      <c r="B259" s="32"/>
      <c r="C259" s="32"/>
      <c r="D259" s="32"/>
      <c r="E259" s="32"/>
      <c r="F259" s="32"/>
      <c r="G259" s="265"/>
      <c r="H259" s="32"/>
      <c r="I259" s="265"/>
      <c r="L259" s="32"/>
      <c r="M259" s="32"/>
      <c r="N259" s="32"/>
      <c r="O259" s="148"/>
      <c r="P259" s="148"/>
    </row>
    <row r="260" spans="1:16">
      <c r="A260" s="32"/>
      <c r="B260" s="32"/>
      <c r="C260" s="32"/>
      <c r="D260" s="32"/>
      <c r="E260" s="32"/>
      <c r="F260" s="32"/>
      <c r="G260" s="265"/>
      <c r="H260" s="32"/>
      <c r="I260" s="265"/>
      <c r="L260" s="32"/>
      <c r="M260" s="32"/>
      <c r="N260" s="32"/>
      <c r="O260" s="148"/>
      <c r="P260" s="148"/>
    </row>
    <row r="261" spans="1:16">
      <c r="A261" s="32"/>
      <c r="B261" s="32"/>
      <c r="C261" s="32"/>
      <c r="D261" s="32"/>
      <c r="E261" s="32"/>
      <c r="F261" s="32"/>
      <c r="G261" s="265"/>
      <c r="H261" s="32"/>
      <c r="I261" s="265"/>
      <c r="L261" s="32"/>
      <c r="M261" s="32"/>
      <c r="N261" s="32"/>
      <c r="O261" s="148"/>
      <c r="P261" s="148"/>
    </row>
    <row r="262" spans="1:16">
      <c r="A262" s="32"/>
      <c r="B262" s="32"/>
      <c r="C262" s="32"/>
      <c r="D262" s="32"/>
      <c r="E262" s="32"/>
      <c r="F262" s="32"/>
      <c r="G262" s="265"/>
      <c r="H262" s="32"/>
      <c r="I262" s="265"/>
      <c r="L262" s="32"/>
      <c r="M262" s="32"/>
      <c r="N262" s="32"/>
      <c r="O262" s="148"/>
      <c r="P262" s="148"/>
    </row>
    <row r="263" spans="1:16">
      <c r="A263" s="32"/>
      <c r="B263" s="32"/>
      <c r="C263" s="32"/>
      <c r="D263" s="32"/>
      <c r="E263" s="32"/>
      <c r="F263" s="32"/>
      <c r="G263" s="265"/>
      <c r="H263" s="32"/>
      <c r="I263" s="265"/>
      <c r="L263" s="32"/>
      <c r="M263" s="32"/>
      <c r="N263" s="32"/>
      <c r="O263" s="148"/>
      <c r="P263" s="148"/>
    </row>
    <row r="264" spans="1:16">
      <c r="A264" s="32"/>
      <c r="B264" s="32"/>
      <c r="C264" s="32"/>
      <c r="D264" s="32"/>
      <c r="E264" s="32"/>
      <c r="F264" s="32"/>
      <c r="G264" s="265"/>
      <c r="H264" s="32"/>
      <c r="I264" s="265"/>
      <c r="L264" s="32"/>
      <c r="M264" s="32"/>
      <c r="N264" s="32"/>
      <c r="O264" s="148"/>
      <c r="P264" s="148"/>
    </row>
    <row r="265" spans="1:16">
      <c r="A265" s="32"/>
      <c r="B265" s="32"/>
      <c r="C265" s="32"/>
      <c r="D265" s="32"/>
      <c r="E265" s="32"/>
      <c r="F265" s="32"/>
      <c r="G265" s="265"/>
      <c r="H265" s="32"/>
      <c r="I265" s="265"/>
      <c r="L265" s="32"/>
      <c r="M265" s="32"/>
      <c r="N265" s="32"/>
      <c r="O265" s="148"/>
      <c r="P265" s="148"/>
    </row>
    <row r="266" spans="1:16">
      <c r="A266" s="32"/>
      <c r="B266" s="32"/>
      <c r="C266" s="32"/>
      <c r="D266" s="32"/>
      <c r="E266" s="32"/>
      <c r="F266" s="32"/>
      <c r="G266" s="265"/>
      <c r="H266" s="32"/>
      <c r="I266" s="265"/>
      <c r="L266" s="32"/>
      <c r="M266" s="32"/>
      <c r="N266" s="32"/>
      <c r="O266" s="148"/>
      <c r="P266" s="148"/>
    </row>
    <row r="267" spans="1:16">
      <c r="A267" s="32"/>
      <c r="B267" s="32"/>
      <c r="C267" s="32"/>
      <c r="D267" s="32"/>
      <c r="E267" s="32"/>
      <c r="F267" s="32"/>
      <c r="G267" s="265"/>
      <c r="H267" s="32"/>
      <c r="I267" s="265"/>
      <c r="L267" s="32"/>
      <c r="M267" s="32"/>
      <c r="N267" s="32"/>
      <c r="O267" s="148"/>
      <c r="P267" s="148"/>
    </row>
    <row r="268" spans="1:16">
      <c r="A268" s="32"/>
      <c r="B268" s="32"/>
      <c r="C268" s="32"/>
      <c r="D268" s="32"/>
      <c r="E268" s="32"/>
      <c r="F268" s="32"/>
      <c r="G268" s="265"/>
      <c r="H268" s="32"/>
      <c r="I268" s="265"/>
      <c r="L268" s="32"/>
      <c r="M268" s="32"/>
      <c r="N268" s="32"/>
      <c r="O268" s="148"/>
      <c r="P268" s="148"/>
    </row>
    <row r="269" spans="1:16">
      <c r="A269" s="32"/>
      <c r="B269" s="32"/>
      <c r="C269" s="32"/>
      <c r="D269" s="32"/>
      <c r="E269" s="32"/>
      <c r="F269" s="32"/>
      <c r="G269" s="265"/>
      <c r="H269" s="32"/>
      <c r="I269" s="265"/>
      <c r="L269" s="32"/>
      <c r="M269" s="32"/>
      <c r="N269" s="32"/>
      <c r="O269" s="148"/>
      <c r="P269" s="148"/>
    </row>
  </sheetData>
  <mergeCells count="1">
    <mergeCell ref="P5:Q5"/>
  </mergeCells>
  <conditionalFormatting sqref="F11:F13">
    <cfRule type="cellIs" dxfId="27" priority="7" operator="lessThan">
      <formula>0</formula>
    </cfRule>
    <cfRule type="cellIs" dxfId="26" priority="8" operator="greaterThan">
      <formula>0</formula>
    </cfRule>
  </conditionalFormatting>
  <conditionalFormatting sqref="H11:H13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N11:N13">
    <cfRule type="cellIs" dxfId="23" priority="1" operator="lessThan">
      <formula>0</formula>
    </cfRule>
    <cfRule type="cellIs" dxfId="2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30187-1C38-4168-86DC-7720BC5C4FF4}">
  <dimension ref="A1"/>
  <sheetViews>
    <sheetView workbookViewId="0">
      <selection activeCell="A33" sqref="A3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89"/>
  <sheetViews>
    <sheetView zoomScale="80" zoomScaleNormal="80" workbookViewId="0">
      <pane ySplit="9" topLeftCell="A10" activePane="bottomLeft" state="frozen"/>
      <selection pane="bottomLeft"/>
    </sheetView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5.81640625" customWidth="1"/>
    <col min="5" max="5" width="7" customWidth="1"/>
    <col min="6" max="6" width="6.1796875" customWidth="1"/>
    <col min="7" max="7" width="5.90625" customWidth="1"/>
    <col min="8" max="8" width="7.453125" customWidth="1"/>
    <col min="9" max="9" width="5.54296875" customWidth="1"/>
    <col min="10" max="10" width="7.08984375" style="94" customWidth="1"/>
    <col min="11" max="11" width="4.6328125" customWidth="1"/>
    <col min="12" max="12" width="6" style="94" customWidth="1"/>
    <col min="13" max="13" width="7.90625" customWidth="1"/>
    <col min="14" max="14" width="4.6328125" customWidth="1"/>
    <col min="15" max="15" width="7.08984375" style="9" customWidth="1"/>
    <col min="16" max="16" width="6.1796875" customWidth="1"/>
    <col min="17" max="17" width="7" style="94" customWidth="1"/>
    <col min="18" max="18" width="6.36328125" customWidth="1"/>
    <col min="19" max="19" width="10.90625" style="9" customWidth="1"/>
    <col min="20" max="20" width="10.08984375" customWidth="1"/>
    <col min="21" max="21" width="8" customWidth="1"/>
    <col min="22" max="22" width="7.90625" style="9" customWidth="1"/>
    <col min="23" max="23" width="9.453125" customWidth="1"/>
    <col min="24" max="24" width="8" style="9" customWidth="1"/>
    <col min="25" max="25" width="8" customWidth="1"/>
    <col min="26" max="26" width="9.81640625" customWidth="1"/>
    <col min="27" max="27" width="9.6328125" customWidth="1"/>
    <col min="28" max="28" width="9.08984375" customWidth="1"/>
    <col min="29" max="29" width="7.453125" customWidth="1"/>
    <col min="30" max="30" width="7.6328125" customWidth="1"/>
    <col min="32" max="32" width="8.1796875" customWidth="1"/>
    <col min="33" max="33" width="6.453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1" ht="21">
      <c r="A1" s="57"/>
      <c r="B1" s="57"/>
      <c r="C1" s="57"/>
      <c r="D1" s="57"/>
      <c r="E1" s="57"/>
      <c r="F1" s="57"/>
      <c r="G1" s="57"/>
      <c r="H1" s="57"/>
      <c r="I1" s="57"/>
      <c r="J1" s="162"/>
      <c r="K1" s="57"/>
      <c r="L1" s="162"/>
      <c r="M1" s="57"/>
      <c r="N1" s="57"/>
      <c r="O1" s="166"/>
      <c r="P1" s="57"/>
      <c r="Q1" s="162"/>
      <c r="R1" s="57"/>
      <c r="S1" s="166"/>
      <c r="T1" s="57"/>
      <c r="U1" s="57"/>
      <c r="V1" s="166"/>
      <c r="W1" s="57"/>
      <c r="X1" s="2"/>
      <c r="Y1" s="5"/>
      <c r="Z1" s="5"/>
      <c r="AA1" s="4"/>
      <c r="AB1" s="4"/>
      <c r="AH1"/>
    </row>
    <row r="2" spans="1:41" s="120" customFormat="1" ht="31.8">
      <c r="A2" s="139"/>
      <c r="B2" s="139" t="s">
        <v>382</v>
      </c>
      <c r="C2" s="139"/>
      <c r="D2" s="139"/>
      <c r="E2" s="139"/>
      <c r="F2" s="139" t="s">
        <v>416</v>
      </c>
      <c r="G2" s="139"/>
      <c r="H2" s="139"/>
      <c r="I2" s="139"/>
      <c r="J2" s="141" t="str">
        <f>+År!B2</f>
        <v>Flådd purke</v>
      </c>
      <c r="K2" s="139"/>
      <c r="L2" s="141"/>
      <c r="M2" s="141"/>
      <c r="N2" s="139"/>
      <c r="O2" s="160"/>
      <c r="P2" s="139"/>
      <c r="Q2" s="160"/>
      <c r="R2" s="139"/>
      <c r="S2" s="139"/>
      <c r="T2" s="57"/>
      <c r="U2" s="141"/>
      <c r="V2" s="160"/>
      <c r="W2" s="57"/>
      <c r="X2" s="5"/>
      <c r="Y2" s="4"/>
      <c r="Z2" s="4"/>
      <c r="AA2"/>
      <c r="AB2"/>
      <c r="AC2"/>
      <c r="AD2"/>
      <c r="AE2"/>
      <c r="AF2"/>
      <c r="AG2"/>
      <c r="AH2"/>
      <c r="AI2"/>
      <c r="AJ2"/>
    </row>
    <row r="3" spans="1:41" ht="21">
      <c r="A3" s="57"/>
      <c r="B3" s="57"/>
      <c r="C3" s="57"/>
      <c r="D3" s="57"/>
      <c r="E3" s="57"/>
      <c r="F3" s="57"/>
      <c r="G3" s="57"/>
      <c r="H3" s="57"/>
      <c r="I3" s="57"/>
      <c r="J3" s="162"/>
      <c r="K3" s="57"/>
      <c r="L3" s="162"/>
      <c r="M3" s="57"/>
      <c r="N3" s="57"/>
      <c r="O3" s="166"/>
      <c r="P3" s="57"/>
      <c r="Q3" s="162"/>
      <c r="R3" s="57"/>
      <c r="S3" s="166"/>
      <c r="T3" s="57"/>
      <c r="U3" s="57"/>
      <c r="V3" s="166"/>
      <c r="W3" s="57"/>
      <c r="X3" s="2"/>
      <c r="Y3" s="5"/>
      <c r="Z3" s="5"/>
      <c r="AA3" s="4"/>
      <c r="AB3" s="4"/>
      <c r="AH3"/>
    </row>
    <row r="4" spans="1:41" s="118" customFormat="1" ht="19.8">
      <c r="A4" s="136"/>
      <c r="B4" s="136"/>
      <c r="C4" s="135"/>
      <c r="D4" s="135"/>
      <c r="E4" s="150" t="s">
        <v>8</v>
      </c>
      <c r="F4" s="151">
        <f>+År!Q2</f>
        <v>17</v>
      </c>
      <c r="G4" s="135"/>
      <c r="H4" s="135"/>
      <c r="I4" s="135"/>
      <c r="J4" s="169"/>
      <c r="K4" s="135"/>
      <c r="L4" s="149"/>
      <c r="M4" s="136"/>
      <c r="N4" s="163" t="s">
        <v>372</v>
      </c>
      <c r="O4" s="173"/>
      <c r="P4" s="149"/>
      <c r="Q4" s="149"/>
      <c r="R4" s="291">
        <f>SUM(F10:F23)</f>
        <v>6499</v>
      </c>
      <c r="S4" s="290"/>
      <c r="T4" s="136"/>
      <c r="U4" s="135"/>
      <c r="V4" s="173"/>
      <c r="W4" s="149"/>
      <c r="X4" s="2"/>
      <c r="Y4" s="2"/>
      <c r="Z4" s="5"/>
      <c r="AA4" s="5"/>
      <c r="AB4" s="4"/>
      <c r="AC4" s="4"/>
      <c r="AD4"/>
      <c r="AE4"/>
      <c r="AF4"/>
      <c r="AG4"/>
      <c r="AH4"/>
      <c r="AI4"/>
      <c r="AJ4"/>
      <c r="AK4"/>
      <c r="AL4"/>
      <c r="AM4"/>
      <c r="AN4" s="137"/>
      <c r="AO4" s="137"/>
    </row>
    <row r="5" spans="1:41" ht="17.399999999999999">
      <c r="A5" s="54"/>
      <c r="B5" s="54"/>
      <c r="C5" s="39"/>
      <c r="D5" s="39"/>
      <c r="E5" s="54"/>
      <c r="F5" s="54"/>
      <c r="G5" s="54"/>
      <c r="H5" s="54"/>
      <c r="I5" s="54"/>
      <c r="J5" s="164"/>
      <c r="K5" s="54"/>
      <c r="L5" s="164"/>
      <c r="M5" s="54"/>
      <c r="N5" s="54"/>
      <c r="O5" s="167"/>
      <c r="P5" s="54"/>
      <c r="Q5" s="164"/>
      <c r="R5" s="54"/>
      <c r="S5" s="167"/>
      <c r="T5" s="39"/>
      <c r="U5" s="54"/>
      <c r="V5" s="167"/>
      <c r="W5" s="39"/>
      <c r="X5" s="2"/>
      <c r="Y5" s="5"/>
      <c r="Z5" s="5"/>
      <c r="AA5" s="4"/>
      <c r="AB5" s="4"/>
      <c r="AH5"/>
      <c r="AM5" s="4"/>
      <c r="AN5" s="4"/>
    </row>
    <row r="6" spans="1:41" ht="17.399999999999999">
      <c r="A6" s="54"/>
      <c r="B6" s="54"/>
      <c r="C6" s="39"/>
      <c r="D6" s="39"/>
      <c r="E6" s="54"/>
      <c r="F6" s="54"/>
      <c r="G6" s="54"/>
      <c r="H6" s="54"/>
      <c r="I6" s="54"/>
      <c r="J6" s="164"/>
      <c r="K6" s="54"/>
      <c r="L6" s="164"/>
      <c r="M6" s="54"/>
      <c r="N6" s="54"/>
      <c r="O6" s="167"/>
      <c r="P6" s="54"/>
      <c r="Q6" s="164"/>
      <c r="R6" s="54"/>
      <c r="S6" s="167"/>
      <c r="T6" s="39"/>
      <c r="U6" s="54"/>
      <c r="V6" s="167"/>
      <c r="W6" s="39"/>
      <c r="X6" s="2"/>
      <c r="Y6" s="5"/>
      <c r="Z6" s="5"/>
      <c r="AA6" s="4"/>
      <c r="AB6" s="4"/>
      <c r="AH6"/>
      <c r="AM6" s="4"/>
      <c r="AN6" s="4"/>
    </row>
    <row r="7" spans="1:41" ht="15.6">
      <c r="A7" s="39"/>
      <c r="B7" s="39"/>
      <c r="C7" s="39"/>
      <c r="D7" s="39"/>
      <c r="E7" s="45" t="s">
        <v>3</v>
      </c>
      <c r="F7" s="39"/>
      <c r="G7" s="39"/>
      <c r="H7" s="81" t="s">
        <v>3</v>
      </c>
      <c r="I7" s="39"/>
      <c r="J7" s="142"/>
      <c r="K7" s="39"/>
      <c r="L7" s="142"/>
      <c r="M7" s="39"/>
      <c r="N7" s="39"/>
      <c r="O7" s="81" t="s">
        <v>18</v>
      </c>
      <c r="P7" s="39"/>
      <c r="Q7" s="142" t="s">
        <v>395</v>
      </c>
      <c r="R7" s="45" t="s">
        <v>2</v>
      </c>
      <c r="S7" s="81" t="s">
        <v>52</v>
      </c>
      <c r="T7" s="81" t="s">
        <v>3</v>
      </c>
      <c r="U7" s="39"/>
      <c r="V7" s="81" t="s">
        <v>18</v>
      </c>
      <c r="W7" s="39"/>
      <c r="X7" s="2"/>
      <c r="Y7" s="5"/>
      <c r="Z7" s="5"/>
      <c r="AA7" s="4"/>
      <c r="AB7" s="4"/>
      <c r="AG7">
        <v>1</v>
      </c>
      <c r="AH7" t="s">
        <v>528</v>
      </c>
    </row>
    <row r="8" spans="1:41" ht="15.6">
      <c r="A8" s="39"/>
      <c r="B8" s="39"/>
      <c r="C8" s="39"/>
      <c r="D8" s="39"/>
      <c r="E8" s="45" t="s">
        <v>440</v>
      </c>
      <c r="F8" s="45" t="s">
        <v>3</v>
      </c>
      <c r="G8" s="45"/>
      <c r="H8" s="81" t="s">
        <v>401</v>
      </c>
      <c r="I8" s="45"/>
      <c r="J8" s="142" t="s">
        <v>3</v>
      </c>
      <c r="K8" s="45"/>
      <c r="L8" s="142" t="s">
        <v>1</v>
      </c>
      <c r="M8" s="45" t="s">
        <v>18</v>
      </c>
      <c r="N8" s="45"/>
      <c r="O8" s="81" t="s">
        <v>399</v>
      </c>
      <c r="P8" s="45"/>
      <c r="Q8" s="142" t="s">
        <v>399</v>
      </c>
      <c r="R8" s="45" t="s">
        <v>395</v>
      </c>
      <c r="S8" s="81" t="s">
        <v>73</v>
      </c>
      <c r="T8" s="81" t="s">
        <v>373</v>
      </c>
      <c r="U8" s="45" t="s">
        <v>18</v>
      </c>
      <c r="V8" s="81" t="s">
        <v>399</v>
      </c>
      <c r="W8" s="39"/>
      <c r="X8" s="4"/>
      <c r="Y8" s="4"/>
      <c r="Z8" s="4"/>
      <c r="AA8" s="1"/>
      <c r="AB8" s="5"/>
      <c r="AG8">
        <v>4</v>
      </c>
      <c r="AH8" t="s">
        <v>529</v>
      </c>
    </row>
    <row r="9" spans="1:41" ht="15.6">
      <c r="A9" s="39"/>
      <c r="B9" s="45" t="s">
        <v>63</v>
      </c>
      <c r="C9" s="45" t="s">
        <v>72</v>
      </c>
      <c r="D9" s="42"/>
      <c r="E9" s="46" t="s">
        <v>419</v>
      </c>
      <c r="F9" s="46" t="s">
        <v>11</v>
      </c>
      <c r="G9" s="168" t="s">
        <v>446</v>
      </c>
      <c r="H9" s="82" t="s">
        <v>394</v>
      </c>
      <c r="I9" s="168" t="s">
        <v>446</v>
      </c>
      <c r="J9" s="165" t="s">
        <v>363</v>
      </c>
      <c r="K9" s="168" t="s">
        <v>446</v>
      </c>
      <c r="L9" s="165" t="s">
        <v>363</v>
      </c>
      <c r="M9" s="46" t="s">
        <v>394</v>
      </c>
      <c r="N9" s="168" t="s">
        <v>446</v>
      </c>
      <c r="O9" s="82" t="s">
        <v>396</v>
      </c>
      <c r="P9" s="168" t="s">
        <v>446</v>
      </c>
      <c r="Q9" s="165" t="s">
        <v>396</v>
      </c>
      <c r="R9" s="46" t="s">
        <v>397</v>
      </c>
      <c r="S9" s="82" t="s">
        <v>403</v>
      </c>
      <c r="T9" s="82" t="s">
        <v>49</v>
      </c>
      <c r="U9" s="46" t="s">
        <v>30</v>
      </c>
      <c r="V9" s="82" t="s">
        <v>402</v>
      </c>
      <c r="W9" s="39"/>
      <c r="X9" s="4"/>
      <c r="Y9" s="52"/>
      <c r="Z9" s="52"/>
      <c r="AA9" s="1"/>
      <c r="AB9" s="5"/>
      <c r="AG9">
        <v>8</v>
      </c>
      <c r="AH9" t="s">
        <v>530</v>
      </c>
    </row>
    <row r="10" spans="1:41" ht="15.6">
      <c r="A10" s="39"/>
      <c r="B10" s="47">
        <f>+'Ark1'!C4012</f>
        <v>2024</v>
      </c>
      <c r="C10" s="47">
        <f>+'Ark1'!O4012</f>
        <v>1</v>
      </c>
      <c r="D10" s="48" t="str">
        <f>VLOOKUP(Fylker!C10,RNR!$F$2:$G$15,2)</f>
        <v>Østfold</v>
      </c>
      <c r="E10" s="47">
        <f>+'Ark1'!Q4012</f>
        <v>11</v>
      </c>
      <c r="F10" s="47">
        <f>+'Ark1'!R4012</f>
        <v>381</v>
      </c>
      <c r="G10" s="59">
        <f>+F10-F25</f>
        <v>50</v>
      </c>
      <c r="H10" s="64">
        <f>+'Ark1'!S4012</f>
        <v>381</v>
      </c>
      <c r="I10" s="75">
        <f>+H10-H25</f>
        <v>50</v>
      </c>
      <c r="J10" s="99">
        <f>+'Ark1'!T4012</f>
        <v>5.8624403754423762</v>
      </c>
      <c r="K10" s="96">
        <f>+J10-J25</f>
        <v>0.25702123911722818</v>
      </c>
      <c r="L10" s="99">
        <f>+'Ark1'!U4012</f>
        <v>5.8343986359062612</v>
      </c>
      <c r="M10" s="49">
        <f>+'Ark1'!W4012</f>
        <v>58.847769028871397</v>
      </c>
      <c r="N10" s="96">
        <f>+M10-M25</f>
        <v>0.20124334911308495</v>
      </c>
      <c r="O10" s="190">
        <f>+'Ark1'!Y4012</f>
        <v>137.07454068241472</v>
      </c>
      <c r="P10" s="96">
        <f>+O10-O25</f>
        <v>-2.2003837888845226</v>
      </c>
      <c r="Q10" s="99">
        <f>+'Ark1'!AA4012</f>
        <v>26.821130221596366</v>
      </c>
      <c r="R10" s="49">
        <f>+'Ark1'!AB4012</f>
        <v>2.5187853818201495</v>
      </c>
      <c r="S10" s="64">
        <f>+'Ark1'!AC4012</f>
        <v>-57.598678700696397</v>
      </c>
      <c r="T10" s="64">
        <f t="shared" ref="T10:T25" si="0">+F10/E10</f>
        <v>34.636363636363633</v>
      </c>
      <c r="U10" s="49">
        <f>+'Ark1'!V4012</f>
        <v>9.1312335958005253</v>
      </c>
      <c r="V10" s="64">
        <f>+'Ark1'!X4012</f>
        <v>148.50979488885659</v>
      </c>
      <c r="W10" s="39"/>
      <c r="X10" s="4"/>
      <c r="Y10" s="52"/>
      <c r="Z10" s="52"/>
      <c r="AA10" s="1"/>
      <c r="AB10" s="5"/>
      <c r="AG10">
        <v>9</v>
      </c>
      <c r="AH10" t="s">
        <v>531</v>
      </c>
    </row>
    <row r="11" spans="1:41" ht="15.6">
      <c r="A11" s="39"/>
      <c r="B11" s="47">
        <f>+'Ark1'!C4013</f>
        <v>2024</v>
      </c>
      <c r="C11" s="47">
        <f>+'Ark1'!O4013</f>
        <v>2</v>
      </c>
      <c r="D11" s="48" t="str">
        <f>VLOOKUP(Fylker!C11,RNR!$F$2:$G$15,2)</f>
        <v>Akershus</v>
      </c>
      <c r="E11" s="47">
        <f>+'Ark1'!Q4013</f>
        <v>6</v>
      </c>
      <c r="F11" s="47">
        <f>+'Ark1'!R4013</f>
        <v>163</v>
      </c>
      <c r="G11" s="59">
        <f t="shared" ref="G11:G23" si="1">+F11-F26</f>
        <v>-39</v>
      </c>
      <c r="H11" s="64">
        <f>+'Ark1'!S4013</f>
        <v>163</v>
      </c>
      <c r="I11" s="75">
        <f t="shared" ref="I11:I23" si="2">+H11-H26</f>
        <v>-39</v>
      </c>
      <c r="J11" s="99">
        <f>+'Ark1'!T4013</f>
        <v>2.5080781658716722</v>
      </c>
      <c r="K11" s="96">
        <f t="shared" ref="K11:K23" si="3">+J11-J26</f>
        <v>-0.91275163937811721</v>
      </c>
      <c r="L11" s="99">
        <f>+'Ark1'!U4013</f>
        <v>2.7803587214402903</v>
      </c>
      <c r="M11" s="49">
        <f>+'Ark1'!W4013</f>
        <v>60.478527607361961</v>
      </c>
      <c r="N11" s="96">
        <f t="shared" ref="N11:N23" si="4">+M11-M26</f>
        <v>1.3498147360748405</v>
      </c>
      <c r="O11" s="190">
        <f>+'Ark1'!Y4013</f>
        <v>152.68588957055212</v>
      </c>
      <c r="P11" s="96">
        <f t="shared" ref="P11:P23" si="5">+O11-O26</f>
        <v>-6.3571797363785549</v>
      </c>
      <c r="Q11" s="99">
        <f>+'Ark1'!AA4013</f>
        <v>22.954320809829326</v>
      </c>
      <c r="R11" s="49">
        <f>+'Ark1'!AB4013</f>
        <v>3.1101208690001099</v>
      </c>
      <c r="S11" s="64">
        <f>+'Ark1'!AC4013</f>
        <v>-49.847519677054493</v>
      </c>
      <c r="T11" s="64">
        <f t="shared" si="0"/>
        <v>27.166666666666668</v>
      </c>
      <c r="U11" s="49">
        <f>+'Ark1'!V4013</f>
        <v>4.5950920245398761</v>
      </c>
      <c r="V11" s="64">
        <f>+'Ark1'!X4013</f>
        <v>165.42349899301419</v>
      </c>
      <c r="W11" s="39"/>
      <c r="X11" s="4"/>
      <c r="Y11" s="52"/>
      <c r="Z11" s="52"/>
      <c r="AA11" s="1"/>
      <c r="AB11" s="5"/>
      <c r="AG11">
        <v>11</v>
      </c>
      <c r="AH11" t="s">
        <v>70</v>
      </c>
    </row>
    <row r="12" spans="1:41" ht="15.6">
      <c r="A12" s="39"/>
      <c r="B12" s="47">
        <f>+'Ark1'!C4014</f>
        <v>2024</v>
      </c>
      <c r="C12" s="47">
        <f>+'Ark1'!O4014</f>
        <v>3</v>
      </c>
      <c r="D12" s="48" t="str">
        <f>VLOOKUP(Fylker!C12,RNR!$F$2:$G$15,2)</f>
        <v>Buskerud</v>
      </c>
      <c r="E12" s="47">
        <f>+'Ark1'!Q4014</f>
        <v>3</v>
      </c>
      <c r="F12" s="47">
        <f>+'Ark1'!R4014</f>
        <v>230</v>
      </c>
      <c r="G12" s="59">
        <f t="shared" si="1"/>
        <v>-26</v>
      </c>
      <c r="H12" s="64">
        <f>+'Ark1'!S4014</f>
        <v>230</v>
      </c>
      <c r="I12" s="75">
        <f t="shared" si="2"/>
        <v>-26</v>
      </c>
      <c r="J12" s="99">
        <f>+'Ark1'!T4014</f>
        <v>3.539006000923218</v>
      </c>
      <c r="K12" s="96">
        <f t="shared" si="3"/>
        <v>-0.79630305919532551</v>
      </c>
      <c r="L12" s="99">
        <f>+'Ark1'!U4014</f>
        <v>3.3920023379867765</v>
      </c>
      <c r="M12" s="49">
        <f>+'Ark1'!W4014</f>
        <v>58.904347826086955</v>
      </c>
      <c r="N12" s="96">
        <f t="shared" si="4"/>
        <v>-8.3933423913045146E-2</v>
      </c>
      <c r="O12" s="190">
        <f>+'Ark1'!Y4014</f>
        <v>132.01217391304351</v>
      </c>
      <c r="P12" s="96">
        <f t="shared" si="5"/>
        <v>1.3070957880435401</v>
      </c>
      <c r="Q12" s="99">
        <f>+'Ark1'!AA4014</f>
        <v>28.370330944188726</v>
      </c>
      <c r="R12" s="49">
        <f>+'Ark1'!AB4014</f>
        <v>1.5518511416928773</v>
      </c>
      <c r="S12" s="64">
        <f>+'Ark1'!AC4014</f>
        <v>-38.576859794112913</v>
      </c>
      <c r="T12" s="64">
        <f t="shared" si="0"/>
        <v>76.666666666666671</v>
      </c>
      <c r="U12" s="49">
        <f>+'Ark1'!V4014</f>
        <v>8.0956521739130434</v>
      </c>
      <c r="V12" s="64">
        <f>+'Ark1'!X4014</f>
        <v>143.02510716472753</v>
      </c>
      <c r="W12" s="39"/>
      <c r="X12" s="4"/>
      <c r="Y12" s="52"/>
      <c r="Z12" s="52"/>
      <c r="AA12" s="1"/>
      <c r="AB12" s="5"/>
      <c r="AG12">
        <v>14</v>
      </c>
      <c r="AH12" t="s">
        <v>532</v>
      </c>
    </row>
    <row r="13" spans="1:41" ht="15.6">
      <c r="A13" s="39"/>
      <c r="B13" s="47">
        <f>+'Ark1'!C4015</f>
        <v>2024</v>
      </c>
      <c r="C13" s="47">
        <f>+'Ark1'!O4015</f>
        <v>4</v>
      </c>
      <c r="D13" s="48" t="str">
        <f>VLOOKUP(Fylker!C13,RNR!$F$2:$G$15,2)</f>
        <v>Innlandet</v>
      </c>
      <c r="E13" s="47">
        <f>+'Ark1'!Q4015</f>
        <v>42</v>
      </c>
      <c r="F13" s="47">
        <f>+'Ark1'!R4015</f>
        <v>1179</v>
      </c>
      <c r="G13" s="59">
        <f t="shared" si="1"/>
        <v>38</v>
      </c>
      <c r="H13" s="64">
        <f>+'Ark1'!S4015</f>
        <v>1179</v>
      </c>
      <c r="I13" s="75">
        <f t="shared" si="2"/>
        <v>39</v>
      </c>
      <c r="J13" s="99">
        <f>+'Ark1'!T4015</f>
        <v>18.14125250038467</v>
      </c>
      <c r="K13" s="96">
        <f t="shared" si="3"/>
        <v>-1.181355458971808</v>
      </c>
      <c r="L13" s="99">
        <f>+'Ark1'!U4015</f>
        <v>18.28122893111172</v>
      </c>
      <c r="M13" s="49">
        <f>+'Ark1'!W4015</f>
        <v>59.08312128922816</v>
      </c>
      <c r="N13" s="96">
        <f t="shared" si="4"/>
        <v>-9.9334851122712564E-2</v>
      </c>
      <c r="O13" s="190">
        <f>+'Ark1'!Y4015</f>
        <v>138.7960983884648</v>
      </c>
      <c r="P13" s="96">
        <f t="shared" si="5"/>
        <v>1.1563087302704105</v>
      </c>
      <c r="Q13" s="99">
        <f>+'Ark1'!AA4015</f>
        <v>33.048613049144805</v>
      </c>
      <c r="R13" s="49">
        <f>+'Ark1'!AB4015</f>
        <v>3.4760606369669058</v>
      </c>
      <c r="S13" s="64">
        <f>+'Ark1'!AC4015</f>
        <v>-56.923505996243215</v>
      </c>
      <c r="T13" s="64">
        <f t="shared" si="0"/>
        <v>28.071428571428573</v>
      </c>
      <c r="U13" s="49">
        <f>+'Ark1'!V4015</f>
        <v>6.7769296013570841</v>
      </c>
      <c r="V13" s="64">
        <f>+'Ark1'!X4015</f>
        <v>150.37497116843437</v>
      </c>
      <c r="W13" s="39"/>
      <c r="X13" s="4"/>
      <c r="Y13" s="52"/>
      <c r="Z13" s="52"/>
      <c r="AA13" s="1"/>
      <c r="AB13" s="5"/>
      <c r="AG13">
        <v>15</v>
      </c>
      <c r="AH13" t="s">
        <v>524</v>
      </c>
    </row>
    <row r="14" spans="1:41" ht="15.6">
      <c r="A14" s="39"/>
      <c r="B14" s="47">
        <f>+'Ark1'!C4016</f>
        <v>2024</v>
      </c>
      <c r="C14" s="47">
        <f>+'Ark1'!O4016</f>
        <v>7</v>
      </c>
      <c r="D14" s="48" t="str">
        <f>VLOOKUP(Fylker!C14,RNR!$F$2:$G$15,2)</f>
        <v>Vestfold</v>
      </c>
      <c r="E14" s="47">
        <f>+'Ark1'!Q4016</f>
        <v>11</v>
      </c>
      <c r="F14" s="47">
        <f>+'Ark1'!R4016</f>
        <v>234</v>
      </c>
      <c r="G14" s="59">
        <f t="shared" si="1"/>
        <v>76</v>
      </c>
      <c r="H14" s="64">
        <f>+'Ark1'!S4016</f>
        <v>234</v>
      </c>
      <c r="I14" s="75">
        <f t="shared" si="2"/>
        <v>76</v>
      </c>
      <c r="J14" s="99">
        <f>+'Ark1'!T4016</f>
        <v>3.6005539313740575</v>
      </c>
      <c r="K14" s="96">
        <f t="shared" si="3"/>
        <v>0.92485537083214364</v>
      </c>
      <c r="L14" s="99">
        <f>+'Ark1'!U4016</f>
        <v>4.3051331925193788</v>
      </c>
      <c r="M14" s="49">
        <f>+'Ark1'!W4016</f>
        <v>57.20940170940171</v>
      </c>
      <c r="N14" s="96">
        <f t="shared" si="4"/>
        <v>-9.439575895272867E-2</v>
      </c>
      <c r="O14" s="190">
        <f>+'Ark1'!Y4016</f>
        <v>164.68589743589749</v>
      </c>
      <c r="P14" s="96">
        <f t="shared" si="5"/>
        <v>9.2523531321000974</v>
      </c>
      <c r="Q14" s="99">
        <f>+'Ark1'!AA4016</f>
        <v>32.542961969790746</v>
      </c>
      <c r="R14" s="49">
        <f>+'Ark1'!AB4016</f>
        <v>4.2980512957843349</v>
      </c>
      <c r="S14" s="64">
        <f>+'Ark1'!AC4016</f>
        <v>-62.226331011971482</v>
      </c>
      <c r="T14" s="64">
        <f t="shared" si="0"/>
        <v>21.272727272727273</v>
      </c>
      <c r="U14" s="49">
        <f>+'Ark1'!V4016</f>
        <v>8.7991452991452999</v>
      </c>
      <c r="V14" s="64">
        <f>+'Ark1'!X4016</f>
        <v>178.4245909381338</v>
      </c>
      <c r="W14" s="39"/>
      <c r="X14" s="4"/>
      <c r="Y14" s="52"/>
      <c r="Z14" s="52"/>
      <c r="AA14" s="1"/>
      <c r="AB14" s="5"/>
      <c r="AG14">
        <v>16</v>
      </c>
      <c r="AH14" t="s">
        <v>496</v>
      </c>
    </row>
    <row r="15" spans="1:41" ht="15.6">
      <c r="A15" s="39"/>
      <c r="B15" s="47">
        <f>+'Ark1'!C4017</f>
        <v>2024</v>
      </c>
      <c r="C15" s="47">
        <f>+'Ark1'!O4017</f>
        <v>8</v>
      </c>
      <c r="D15" s="48" t="str">
        <f>VLOOKUP(Fylker!C15,RNR!$F$2:$G$15,2)</f>
        <v>Telemark</v>
      </c>
      <c r="E15" s="47">
        <f>+'Ark1'!Q4017</f>
        <v>5</v>
      </c>
      <c r="F15" s="47">
        <f>+'Ark1'!R4017</f>
        <v>101</v>
      </c>
      <c r="G15" s="59">
        <f t="shared" si="1"/>
        <v>22</v>
      </c>
      <c r="H15" s="64">
        <f>+'Ark1'!S4017</f>
        <v>101</v>
      </c>
      <c r="I15" s="75">
        <f t="shared" si="2"/>
        <v>22</v>
      </c>
      <c r="J15" s="99">
        <f>+'Ark1'!T4017</f>
        <v>1.5540852438836743</v>
      </c>
      <c r="K15" s="96">
        <f t="shared" si="3"/>
        <v>0.21623596361271735</v>
      </c>
      <c r="L15" s="99">
        <f>+'Ark1'!U4017</f>
        <v>1.4571864550040869</v>
      </c>
      <c r="M15" s="49">
        <f>+'Ark1'!W4017</f>
        <v>60.623762376237607</v>
      </c>
      <c r="N15" s="96">
        <f t="shared" si="4"/>
        <v>-0.19902243388897034</v>
      </c>
      <c r="O15" s="190">
        <f>+'Ark1'!Y4017</f>
        <v>129.14554455445543</v>
      </c>
      <c r="P15" s="96">
        <f t="shared" si="5"/>
        <v>0.22529138989841613</v>
      </c>
      <c r="Q15" s="99">
        <f>+'Ark1'!AA4017</f>
        <v>28.805714933364801</v>
      </c>
      <c r="R15" s="49">
        <f>+'Ark1'!AB4017</f>
        <v>2.8592441192795008</v>
      </c>
      <c r="S15" s="64">
        <f>+'Ark1'!AC4017</f>
        <v>-68.904091446593299</v>
      </c>
      <c r="T15" s="64">
        <f t="shared" si="0"/>
        <v>20.2</v>
      </c>
      <c r="U15" s="49">
        <f>+'Ark1'!V4017</f>
        <v>5.0693069306930685</v>
      </c>
      <c r="V15" s="64">
        <f>+'Ark1'!X4017</f>
        <v>139.91933321176111</v>
      </c>
      <c r="W15" s="39"/>
      <c r="X15" s="4"/>
      <c r="Y15" s="52"/>
      <c r="Z15" s="52"/>
      <c r="AA15" s="1"/>
      <c r="AB15" s="5"/>
      <c r="AG15">
        <v>18</v>
      </c>
      <c r="AH15" t="s">
        <v>71</v>
      </c>
    </row>
    <row r="16" spans="1:41" s="277" customFormat="1" ht="15.6">
      <c r="A16" s="39"/>
      <c r="B16" s="47">
        <f>+'Ark1'!C4018</f>
        <v>2024</v>
      </c>
      <c r="C16" s="47">
        <f>+'Ark1'!O4018</f>
        <v>9</v>
      </c>
      <c r="D16" s="48" t="str">
        <f>VLOOKUP(Fylker!C16,RNR!$F$2:$G$15,2)</f>
        <v>Agder</v>
      </c>
      <c r="E16" s="47">
        <f>+'Ark1'!Q4018</f>
        <v>4</v>
      </c>
      <c r="F16" s="47">
        <f>+'Ark1'!R4018</f>
        <v>41</v>
      </c>
      <c r="G16" s="59">
        <f t="shared" si="1"/>
        <v>19</v>
      </c>
      <c r="H16" s="64">
        <f>+'Ark1'!S4018</f>
        <v>41</v>
      </c>
      <c r="I16" s="75">
        <f t="shared" si="2"/>
        <v>19</v>
      </c>
      <c r="J16" s="99">
        <f>+'Ark1'!T4018</f>
        <v>0.63086628712109549</v>
      </c>
      <c r="K16" s="96">
        <f t="shared" si="3"/>
        <v>0.25830066476715807</v>
      </c>
      <c r="L16" s="99">
        <f>+'Ark1'!U4018</f>
        <v>0.65869828162217026</v>
      </c>
      <c r="M16" s="49">
        <f>+'Ark1'!W4018</f>
        <v>60.317073170731696</v>
      </c>
      <c r="N16" s="96">
        <f t="shared" si="4"/>
        <v>8.9800443458976531E-2</v>
      </c>
      <c r="O16" s="190">
        <f>+'Ark1'!Y4018</f>
        <v>143.80975609756101</v>
      </c>
      <c r="P16" s="96">
        <f t="shared" si="5"/>
        <v>-6.8811529933480813</v>
      </c>
      <c r="Q16" s="99">
        <f>+'Ark1'!AA4018</f>
        <v>27.491176454770621</v>
      </c>
      <c r="R16" s="49">
        <f>+'Ark1'!AB4018</f>
        <v>3.2191426247601762</v>
      </c>
      <c r="S16" s="64">
        <f>+'Ark1'!AC4018</f>
        <v>-61.9919307405642</v>
      </c>
      <c r="T16" s="64">
        <f t="shared" ref="T16:T23" si="6">+F16/E16</f>
        <v>10.25</v>
      </c>
      <c r="U16" s="49">
        <f>+'Ark1'!V4018</f>
        <v>2.4390243902439024</v>
      </c>
      <c r="V16" s="64">
        <f>+'Ark1'!X4018</f>
        <v>155.80688634621995</v>
      </c>
      <c r="W16" s="39"/>
      <c r="X16" s="4"/>
      <c r="Y16" s="52"/>
      <c r="Z16" s="52"/>
      <c r="AA16" s="1"/>
      <c r="AB16" s="5"/>
    </row>
    <row r="17" spans="1:34" s="277" customFormat="1" ht="15.6">
      <c r="A17" s="39"/>
      <c r="B17" s="47">
        <f>+'Ark1'!C4019</f>
        <v>2024</v>
      </c>
      <c r="C17" s="47">
        <f>+'Ark1'!O4019</f>
        <v>11</v>
      </c>
      <c r="D17" s="48" t="str">
        <f>VLOOKUP(Fylker!C17,RNR!$F$2:$G$15,2)</f>
        <v>Rogaland</v>
      </c>
      <c r="E17" s="47">
        <f>+'Ark1'!Q4019</f>
        <v>21</v>
      </c>
      <c r="F17" s="47">
        <f>+'Ark1'!R4019</f>
        <v>742</v>
      </c>
      <c r="G17" s="59">
        <f t="shared" si="1"/>
        <v>113</v>
      </c>
      <c r="H17" s="64">
        <f>+'Ark1'!S4019</f>
        <v>738</v>
      </c>
      <c r="I17" s="75">
        <f t="shared" si="2"/>
        <v>110</v>
      </c>
      <c r="J17" s="99">
        <f>+'Ark1'!T4019</f>
        <v>11.417141098630562</v>
      </c>
      <c r="K17" s="96">
        <f t="shared" si="3"/>
        <v>0.76515125951117113</v>
      </c>
      <c r="L17" s="99">
        <f>+'Ark1'!U4019</f>
        <v>11.115525123694445</v>
      </c>
      <c r="M17" s="49">
        <f>+'Ark1'!W4019</f>
        <v>60.523035230352306</v>
      </c>
      <c r="N17" s="96">
        <f t="shared" si="4"/>
        <v>-0.59002209448847509</v>
      </c>
      <c r="O17" s="190">
        <f>+'Ark1'!Y4019</f>
        <v>134.09474393531008</v>
      </c>
      <c r="P17" s="96">
        <f t="shared" si="5"/>
        <v>0.31048320399051477</v>
      </c>
      <c r="Q17" s="99">
        <f>+'Ark1'!AA4019</f>
        <v>25.272419477203343</v>
      </c>
      <c r="R17" s="49">
        <f>+'Ark1'!AB4019</f>
        <v>3.3941820941413128</v>
      </c>
      <c r="S17" s="64">
        <f>+'Ark1'!AC4019</f>
        <v>-52.824883545764393</v>
      </c>
      <c r="T17" s="64">
        <f t="shared" si="6"/>
        <v>35.333333333333336</v>
      </c>
      <c r="U17" s="49">
        <f>+'Ark1'!V4019</f>
        <v>3.7169811320754702</v>
      </c>
      <c r="V17" s="64">
        <f>+'Ark1'!X4019</f>
        <v>146.06331749568523</v>
      </c>
      <c r="W17" s="39"/>
      <c r="X17" s="4"/>
      <c r="Y17" s="52"/>
      <c r="Z17" s="52"/>
      <c r="AA17" s="1"/>
      <c r="AB17" s="5"/>
    </row>
    <row r="18" spans="1:34" s="277" customFormat="1" ht="15.6">
      <c r="A18" s="39"/>
      <c r="B18" s="47">
        <f>+'Ark1'!C4020</f>
        <v>2024</v>
      </c>
      <c r="C18" s="47">
        <f>+'Ark1'!O4020</f>
        <v>14</v>
      </c>
      <c r="D18" s="48" t="str">
        <f>VLOOKUP(Fylker!C18,RNR!$F$2:$G$15,2)</f>
        <v>Vestland</v>
      </c>
      <c r="E18" s="47">
        <f>+'Ark1'!Q4020</f>
        <v>8</v>
      </c>
      <c r="F18" s="47">
        <f>+'Ark1'!R4020</f>
        <v>93</v>
      </c>
      <c r="G18" s="59">
        <f t="shared" si="1"/>
        <v>10</v>
      </c>
      <c r="H18" s="64">
        <f>+'Ark1'!S4020</f>
        <v>93</v>
      </c>
      <c r="I18" s="75">
        <f t="shared" si="2"/>
        <v>10</v>
      </c>
      <c r="J18" s="99">
        <f>+'Ark1'!T4020</f>
        <v>1.4309893829819973</v>
      </c>
      <c r="K18" s="96">
        <f t="shared" si="3"/>
        <v>2.5400898646688264E-2</v>
      </c>
      <c r="L18" s="99">
        <f>+'Ark1'!U4020</f>
        <v>1.5283046881170539</v>
      </c>
      <c r="M18" s="49">
        <f>+'Ark1'!W4020</f>
        <v>61.537634408602152</v>
      </c>
      <c r="N18" s="96">
        <f t="shared" si="4"/>
        <v>0.94727296281903506</v>
      </c>
      <c r="O18" s="190">
        <f>+'Ark1'!Y4020</f>
        <v>147.09999999999997</v>
      </c>
      <c r="P18" s="96">
        <f t="shared" si="5"/>
        <v>-8.0469879518072673</v>
      </c>
      <c r="Q18" s="99">
        <f>+'Ark1'!AA4020</f>
        <v>24.482220891597169</v>
      </c>
      <c r="R18" s="49">
        <f>+'Ark1'!AB4020</f>
        <v>2.86078092874242</v>
      </c>
      <c r="S18" s="64">
        <f>+'Ark1'!AC4020</f>
        <v>-60.876087833676813</v>
      </c>
      <c r="T18" s="64">
        <f t="shared" si="6"/>
        <v>11.625</v>
      </c>
      <c r="U18" s="49">
        <f>+'Ark1'!V4020</f>
        <v>1.4623655913978495</v>
      </c>
      <c r="V18" s="64">
        <f>+'Ark1'!X4020</f>
        <v>159.37161430119173</v>
      </c>
      <c r="W18" s="39"/>
      <c r="X18" s="4"/>
      <c r="Y18" s="52"/>
      <c r="Z18" s="52"/>
      <c r="AA18" s="1"/>
      <c r="AB18" s="5"/>
    </row>
    <row r="19" spans="1:34" s="277" customFormat="1" ht="15.6">
      <c r="A19" s="39"/>
      <c r="B19" s="47">
        <f>+'Ark1'!C4021</f>
        <v>2024</v>
      </c>
      <c r="C19" s="47">
        <f>+'Ark1'!O4021</f>
        <v>15</v>
      </c>
      <c r="D19" s="48" t="str">
        <f>VLOOKUP(Fylker!C19,RNR!$F$2:$G$15,2)</f>
        <v>Møre og Romsdal</v>
      </c>
      <c r="E19" s="47">
        <f>+'Ark1'!Q4021</f>
        <v>4</v>
      </c>
      <c r="F19" s="47">
        <f>+'Ark1'!R4021</f>
        <v>26</v>
      </c>
      <c r="G19" s="59">
        <f t="shared" si="1"/>
        <v>-2</v>
      </c>
      <c r="H19" s="64">
        <f>+'Ark1'!S4021</f>
        <v>26</v>
      </c>
      <c r="I19" s="75">
        <f t="shared" si="2"/>
        <v>-2</v>
      </c>
      <c r="J19" s="99">
        <f>+'Ark1'!T4021</f>
        <v>0.40006154793045073</v>
      </c>
      <c r="K19" s="96">
        <f t="shared" si="3"/>
        <v>-7.4112880520014968E-2</v>
      </c>
      <c r="L19" s="99">
        <f>+'Ark1'!U4021</f>
        <v>0.4401599724553697</v>
      </c>
      <c r="M19" s="49">
        <f>+'Ark1'!W4021</f>
        <v>60.076923076923087</v>
      </c>
      <c r="N19" s="96">
        <f t="shared" si="4"/>
        <v>-1.3159340659340657</v>
      </c>
      <c r="O19" s="190">
        <f>+'Ark1'!Y4021</f>
        <v>151.53846153846149</v>
      </c>
      <c r="P19" s="96">
        <f t="shared" si="5"/>
        <v>-2.0222527472528213</v>
      </c>
      <c r="Q19" s="99">
        <f>+'Ark1'!AA4021</f>
        <v>28.072078612620313</v>
      </c>
      <c r="R19" s="49">
        <f>+'Ark1'!AB4021</f>
        <v>5.1881749935129529</v>
      </c>
      <c r="S19" s="64">
        <f>+'Ark1'!AC4021</f>
        <v>-79.968455834326022</v>
      </c>
      <c r="T19" s="64">
        <f t="shared" si="6"/>
        <v>6.5</v>
      </c>
      <c r="U19" s="49">
        <f>+'Ark1'!V4021</f>
        <v>2.5384615384615392</v>
      </c>
      <c r="V19" s="64">
        <f>+'Ark1'!X4021</f>
        <v>164.18034836236347</v>
      </c>
      <c r="W19" s="39"/>
      <c r="X19" s="4"/>
      <c r="Y19" s="52"/>
      <c r="Z19" s="52"/>
      <c r="AA19" s="1"/>
      <c r="AB19" s="5"/>
    </row>
    <row r="20" spans="1:34" ht="15.6">
      <c r="A20" s="39"/>
      <c r="B20" s="47">
        <f>+'Ark1'!C4022</f>
        <v>2024</v>
      </c>
      <c r="C20" s="47">
        <f>+'Ark1'!O4022</f>
        <v>16</v>
      </c>
      <c r="D20" s="48" t="str">
        <f>VLOOKUP(Fylker!C20,RNR!$F$2:$G$15,2)</f>
        <v>Trøndelag</v>
      </c>
      <c r="E20" s="47">
        <f>+'Ark1'!Q4022</f>
        <v>129</v>
      </c>
      <c r="F20" s="47">
        <f>+'Ark1'!R4022</f>
        <v>3246</v>
      </c>
      <c r="G20" s="59">
        <f t="shared" si="1"/>
        <v>334</v>
      </c>
      <c r="H20" s="64">
        <f>+'Ark1'!S4022</f>
        <v>3238</v>
      </c>
      <c r="I20" s="75">
        <f t="shared" si="2"/>
        <v>338</v>
      </c>
      <c r="J20" s="99">
        <f>+'Ark1'!T4022</f>
        <v>49.946145560855506</v>
      </c>
      <c r="K20" s="96">
        <f t="shared" si="3"/>
        <v>0.63200500200706244</v>
      </c>
      <c r="L20" s="99">
        <f>+'Ark1'!U4022</f>
        <v>49.20118226521739</v>
      </c>
      <c r="M20" s="49">
        <f>+'Ark1'!W4022</f>
        <v>60.428042001235355</v>
      </c>
      <c r="N20" s="96">
        <f t="shared" si="4"/>
        <v>6.6662690890503029E-2</v>
      </c>
      <c r="O20" s="190">
        <f>+'Ark1'!Y4022</f>
        <v>135.6790203327173</v>
      </c>
      <c r="P20" s="96">
        <f t="shared" si="5"/>
        <v>-0.29903598596416714</v>
      </c>
      <c r="Q20" s="99">
        <f>+'Ark1'!AA4022</f>
        <v>30.094274220322891</v>
      </c>
      <c r="R20" s="49">
        <f>+'Ark1'!AB4022</f>
        <v>4.3939263272110329</v>
      </c>
      <c r="S20" s="64">
        <f>+'Ark1'!AC4022</f>
        <v>-64.594922878707507</v>
      </c>
      <c r="T20" s="64">
        <f t="shared" si="6"/>
        <v>25.162790697674417</v>
      </c>
      <c r="U20" s="49">
        <f>+'Ark1'!V4022</f>
        <v>4.4242144177449179</v>
      </c>
      <c r="V20" s="64">
        <f>+'Ark1'!X4022</f>
        <v>147.30729511911974</v>
      </c>
      <c r="W20" s="39"/>
      <c r="X20" s="4"/>
      <c r="Y20" s="52"/>
      <c r="Z20" s="52"/>
      <c r="AA20" s="1"/>
      <c r="AB20" s="5"/>
      <c r="AD20" s="2"/>
      <c r="AE20" s="2"/>
      <c r="AF20" s="2"/>
      <c r="AG20">
        <v>54</v>
      </c>
      <c r="AH20" t="s">
        <v>533</v>
      </c>
    </row>
    <row r="21" spans="1:34" ht="15.6">
      <c r="A21" s="39"/>
      <c r="B21" s="47">
        <f>+'Ark1'!C4023</f>
        <v>2024</v>
      </c>
      <c r="C21" s="47">
        <f>+'Ark1'!O4023</f>
        <v>18</v>
      </c>
      <c r="D21" s="48" t="str">
        <f>VLOOKUP(Fylker!C21,RNR!$F$2:$G$15,2)</f>
        <v>Nordland</v>
      </c>
      <c r="E21" s="47">
        <f>+'Ark1'!Q4023</f>
        <v>2</v>
      </c>
      <c r="F21" s="47">
        <f>+'Ark1'!R4023</f>
        <v>54</v>
      </c>
      <c r="G21" s="59">
        <f t="shared" si="1"/>
        <v>3</v>
      </c>
      <c r="H21" s="64">
        <f>+'Ark1'!S4023</f>
        <v>54</v>
      </c>
      <c r="I21" s="75">
        <f t="shared" si="2"/>
        <v>3</v>
      </c>
      <c r="J21" s="99">
        <f>+'Ark1'!T4023</f>
        <v>0.83089706108632078</v>
      </c>
      <c r="K21" s="96">
        <f t="shared" si="3"/>
        <v>-3.2777790734170309E-2</v>
      </c>
      <c r="L21" s="99">
        <f>+'Ark1'!U4023</f>
        <v>0.81550247891616945</v>
      </c>
      <c r="M21" s="49">
        <f>+'Ark1'!W4023</f>
        <v>63.259259259259267</v>
      </c>
      <c r="N21" s="96">
        <f t="shared" si="4"/>
        <v>0.39651416122001848</v>
      </c>
      <c r="O21" s="190">
        <f>+'Ark1'!Y4023</f>
        <v>135.18148148148148</v>
      </c>
      <c r="P21" s="96">
        <f t="shared" si="5"/>
        <v>-7.7067538126361512</v>
      </c>
      <c r="Q21" s="99">
        <f>+'Ark1'!AA4023</f>
        <v>28.866218074998326</v>
      </c>
      <c r="R21" s="49">
        <f>+'Ark1'!AB4023</f>
        <v>1.1252190763676087</v>
      </c>
      <c r="S21" s="64">
        <f>+'Ark1'!AC4023</f>
        <v>-28.321030138357219</v>
      </c>
      <c r="T21" s="64">
        <f t="shared" si="6"/>
        <v>27</v>
      </c>
      <c r="U21" s="49">
        <f>+'Ark1'!V4023</f>
        <v>0</v>
      </c>
      <c r="V21" s="64">
        <f>+'Ark1'!X4023</f>
        <v>146.45880983909149</v>
      </c>
      <c r="W21" s="39"/>
      <c r="X21" s="4"/>
      <c r="Y21" s="52"/>
      <c r="Z21" s="52"/>
      <c r="AA21" s="1"/>
      <c r="AB21" s="5"/>
      <c r="AD21" s="2"/>
      <c r="AE21" s="2"/>
      <c r="AF21" s="4"/>
      <c r="AG21" s="4"/>
      <c r="AH21" s="4"/>
    </row>
    <row r="22" spans="1:34" ht="15.6">
      <c r="A22" s="39"/>
      <c r="B22" s="47">
        <f>+'Ark1'!C4024</f>
        <v>2024</v>
      </c>
      <c r="C22" s="47">
        <f>+'Ark1'!O4024</f>
        <v>55</v>
      </c>
      <c r="D22" s="48" t="str">
        <f>VLOOKUP(Fylker!C22,RNR!$F$2:$G$15,2)</f>
        <v>Troms</v>
      </c>
      <c r="E22" s="47">
        <f>+'Ark1'!Q4024</f>
        <v>1</v>
      </c>
      <c r="F22" s="47">
        <f>+'Ark1'!R4024</f>
        <v>9</v>
      </c>
      <c r="G22" s="59">
        <f t="shared" si="1"/>
        <v>-4</v>
      </c>
      <c r="H22" s="64">
        <f>+'Ark1'!S4024</f>
        <v>9</v>
      </c>
      <c r="I22" s="75">
        <f t="shared" si="2"/>
        <v>-4</v>
      </c>
      <c r="J22" s="99">
        <f>+'Ark1'!T4024</f>
        <v>0.13848284351438675</v>
      </c>
      <c r="K22" s="96">
        <f t="shared" si="3"/>
        <v>-8.1669569694758082E-2</v>
      </c>
      <c r="L22" s="99">
        <f>+'Ark1'!U4024</f>
        <v>0.19031891600887504</v>
      </c>
      <c r="M22" s="49">
        <f>+'Ark1'!W4024</f>
        <v>62.33333333333335</v>
      </c>
      <c r="N22" s="96">
        <f t="shared" si="4"/>
        <v>1.3333333333333499</v>
      </c>
      <c r="O22" s="190">
        <f>+'Ark1'!Y4024</f>
        <v>189.28888888888889</v>
      </c>
      <c r="P22" s="96">
        <f t="shared" si="5"/>
        <v>-4.3188034188034692</v>
      </c>
      <c r="Q22" s="99">
        <f>+'Ark1'!AA4024</f>
        <v>30.68931933079746</v>
      </c>
      <c r="R22" s="49">
        <f>+'Ark1'!AB4024</f>
        <v>1.2472191289246477</v>
      </c>
      <c r="S22" s="64">
        <f>+'Ark1'!AC4024</f>
        <v>-39.962833004636202</v>
      </c>
      <c r="T22" s="64">
        <f t="shared" si="6"/>
        <v>9</v>
      </c>
      <c r="U22" s="49">
        <f>+'Ark1'!V4024</f>
        <v>0</v>
      </c>
      <c r="V22" s="64">
        <f>+'Ark1'!X4024</f>
        <v>205.08005296737687</v>
      </c>
      <c r="W22" s="39"/>
      <c r="X22" s="4"/>
      <c r="Y22" s="52"/>
      <c r="Z22" s="52"/>
      <c r="AA22" s="1"/>
      <c r="AB22" s="5"/>
      <c r="AH22"/>
    </row>
    <row r="23" spans="1:34" ht="15.6">
      <c r="A23" s="39"/>
      <c r="B23" s="47">
        <f>+'Ark1'!C4025</f>
        <v>2024</v>
      </c>
      <c r="C23" s="47">
        <f>+'Ark1'!O4025</f>
        <v>56</v>
      </c>
      <c r="D23" s="48" t="str">
        <f>VLOOKUP(Fylker!C23,RNR!$F$2:$G$15,2)</f>
        <v>Finnmark</v>
      </c>
      <c r="E23" s="47">
        <f>+'Ark1'!Q4025</f>
        <v>0</v>
      </c>
      <c r="F23" s="47">
        <f>+'Ark1'!R4025</f>
        <v>0</v>
      </c>
      <c r="G23" s="59">
        <f t="shared" si="1"/>
        <v>0</v>
      </c>
      <c r="H23" s="64">
        <f>+'Ark1'!S4025</f>
        <v>0</v>
      </c>
      <c r="I23" s="75">
        <f t="shared" si="2"/>
        <v>0</v>
      </c>
      <c r="J23" s="99">
        <f>+'Ark1'!T4025</f>
        <v>0</v>
      </c>
      <c r="K23" s="96">
        <f t="shared" si="3"/>
        <v>0</v>
      </c>
      <c r="L23" s="99">
        <f>+'Ark1'!U4025</f>
        <v>0</v>
      </c>
      <c r="M23" s="49">
        <f>+'Ark1'!W4025</f>
        <v>0</v>
      </c>
      <c r="N23" s="96">
        <f t="shared" si="4"/>
        <v>0</v>
      </c>
      <c r="O23" s="190">
        <f>+'Ark1'!Y4025</f>
        <v>0</v>
      </c>
      <c r="P23" s="96">
        <f t="shared" si="5"/>
        <v>0</v>
      </c>
      <c r="Q23" s="99">
        <f>+'Ark1'!AA4025</f>
        <v>0</v>
      </c>
      <c r="R23" s="49">
        <f>+'Ark1'!AB4025</f>
        <v>0</v>
      </c>
      <c r="S23" s="64">
        <f>+'Ark1'!AC4025</f>
        <v>0</v>
      </c>
      <c r="T23" s="64" t="e">
        <f t="shared" si="6"/>
        <v>#DIV/0!</v>
      </c>
      <c r="U23" s="49">
        <f>+'Ark1'!V4025</f>
        <v>0</v>
      </c>
      <c r="V23" s="64">
        <f>+'Ark1'!X4025</f>
        <v>0</v>
      </c>
      <c r="W23" s="39"/>
      <c r="X23" s="4"/>
      <c r="Y23" s="52"/>
      <c r="Z23" s="52"/>
      <c r="AA23" s="1"/>
      <c r="AB23" s="5"/>
      <c r="AH23"/>
    </row>
    <row r="24" spans="1:34" ht="15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4"/>
      <c r="Y24" s="52"/>
      <c r="Z24" s="52"/>
      <c r="AA24" s="1"/>
      <c r="AB24" s="5"/>
      <c r="AH24"/>
    </row>
    <row r="25" spans="1:34" ht="15.6">
      <c r="A25" s="39"/>
      <c r="B25">
        <f>+'Ark1'!C4026</f>
        <v>2023</v>
      </c>
      <c r="C25">
        <f>+'Ark1'!O4026</f>
        <v>1</v>
      </c>
      <c r="D25" s="48" t="str">
        <f>VLOOKUP(Fylker!C25,RNR!$F$2:$G$15,2)</f>
        <v>Østfold</v>
      </c>
      <c r="E25">
        <f>+'Ark1'!Q4026</f>
        <v>11</v>
      </c>
      <c r="F25" s="61">
        <f>+'Ark1'!R4026</f>
        <v>331</v>
      </c>
      <c r="G25" s="201">
        <f t="shared" ref="G25:G38" si="7">+F25-F51</f>
        <v>287</v>
      </c>
      <c r="H25" s="72">
        <f>+'Ark1'!S4026</f>
        <v>331</v>
      </c>
      <c r="I25" s="201">
        <f t="shared" ref="I25:I38" si="8">+H25-H51</f>
        <v>287</v>
      </c>
      <c r="J25" s="199">
        <f>+'Ark1'!T4026</f>
        <v>5.605419136325148</v>
      </c>
      <c r="K25" s="202">
        <f t="shared" ref="K25:K38" si="9">+J25-J51</f>
        <v>4.9470321843574689</v>
      </c>
      <c r="L25" s="199">
        <f>+'Ark1'!U4026</f>
        <v>5.6641414752643549</v>
      </c>
      <c r="M25" s="62">
        <f>+'Ark1'!W4026</f>
        <v>58.646525679758312</v>
      </c>
      <c r="N25" s="202">
        <f t="shared" ref="N25:N38" si="10">+M25-M51</f>
        <v>-4.3080197747871338</v>
      </c>
      <c r="O25" s="200">
        <f>+'Ark1'!Y4026</f>
        <v>139.27492447129924</v>
      </c>
      <c r="P25" s="202">
        <f t="shared" ref="P25:P38" si="11">+O25-O51</f>
        <v>-3.9818937105189036</v>
      </c>
      <c r="Q25" s="199">
        <f>+'Ark1'!AA4026</f>
        <v>27.259487213099398</v>
      </c>
      <c r="R25" s="62">
        <f>+'Ark1'!AB4026</f>
        <v>3.546686255841796</v>
      </c>
      <c r="S25" s="72">
        <f>+'Ark1'!AC4026</f>
        <v>-54.06780633803757</v>
      </c>
      <c r="T25" s="72">
        <f t="shared" si="0"/>
        <v>30.09090909090909</v>
      </c>
      <c r="U25" s="62">
        <f>+'Ark1'!V4026</f>
        <v>7.8670694864048354</v>
      </c>
      <c r="V25" s="72">
        <f>+'Ark1'!X4026</f>
        <v>150.89374265579525</v>
      </c>
      <c r="W25" s="39"/>
      <c r="X25" s="4"/>
      <c r="Y25" s="52"/>
      <c r="Z25" s="52"/>
      <c r="AA25" s="1"/>
      <c r="AB25" s="5"/>
      <c r="AD25" s="2"/>
      <c r="AE25" s="2"/>
      <c r="AF25" s="2"/>
      <c r="AH25"/>
    </row>
    <row r="26" spans="1:34" ht="15.6">
      <c r="A26" s="39"/>
      <c r="B26" s="277">
        <f>+'Ark1'!C4027</f>
        <v>2023</v>
      </c>
      <c r="C26" s="277">
        <f>+'Ark1'!O4027</f>
        <v>2</v>
      </c>
      <c r="D26" s="48" t="str">
        <f>VLOOKUP(Fylker!C26,RNR!$F$2:$G$15,2)</f>
        <v>Akershus</v>
      </c>
      <c r="E26" s="277">
        <f>+'Ark1'!Q4027</f>
        <v>10</v>
      </c>
      <c r="F26" s="61">
        <f>+'Ark1'!R4027</f>
        <v>202</v>
      </c>
      <c r="G26" s="201">
        <f t="shared" si="7"/>
        <v>183</v>
      </c>
      <c r="H26" s="72">
        <f>+'Ark1'!S4027</f>
        <v>202</v>
      </c>
      <c r="I26" s="201">
        <f t="shared" si="8"/>
        <v>183</v>
      </c>
      <c r="J26" s="199">
        <f>+'Ark1'!T4027</f>
        <v>3.4208298052497894</v>
      </c>
      <c r="K26" s="202">
        <f t="shared" si="9"/>
        <v>3.1365263487182915</v>
      </c>
      <c r="L26" s="199">
        <f>+'Ark1'!U4027</f>
        <v>3.947292276212043</v>
      </c>
      <c r="M26" s="62">
        <f>+'Ark1'!W4027</f>
        <v>59.128712871287121</v>
      </c>
      <c r="N26" s="202">
        <f t="shared" si="10"/>
        <v>-2.9765502866076403</v>
      </c>
      <c r="O26" s="200">
        <f>+'Ark1'!Y4027</f>
        <v>159.04306930693068</v>
      </c>
      <c r="P26" s="202">
        <f t="shared" si="11"/>
        <v>-16.388509640437718</v>
      </c>
      <c r="Q26" s="199">
        <f>+'Ark1'!AA4027</f>
        <v>29.624857044984807</v>
      </c>
      <c r="R26" s="62">
        <f>+'Ark1'!AB4027</f>
        <v>3.9656030126817847</v>
      </c>
      <c r="S26" s="72">
        <f>+'Ark1'!AC4027</f>
        <v>-59.210707391522881</v>
      </c>
      <c r="T26" s="72">
        <f t="shared" ref="T26:T38" si="12">+F26/E26</f>
        <v>20.2</v>
      </c>
      <c r="U26" s="62">
        <f>+'Ark1'!V4027</f>
        <v>6.2326732673267315</v>
      </c>
      <c r="V26" s="72">
        <f>+'Ark1'!X4027</f>
        <v>172.31101766731385</v>
      </c>
      <c r="W26" s="39"/>
      <c r="X26" s="4"/>
      <c r="Y26" s="52"/>
      <c r="Z26" s="52"/>
      <c r="AA26" s="1"/>
      <c r="AB26" s="5"/>
      <c r="AD26" s="2"/>
      <c r="AE26" s="2"/>
      <c r="AF26" s="2"/>
      <c r="AH26"/>
    </row>
    <row r="27" spans="1:34" ht="15.6">
      <c r="A27" s="39"/>
      <c r="B27" s="277">
        <f>+'Ark1'!C4028</f>
        <v>2023</v>
      </c>
      <c r="C27" s="277">
        <f>+'Ark1'!O4028</f>
        <v>3</v>
      </c>
      <c r="D27" s="48" t="str">
        <f>VLOOKUP(Fylker!C27,RNR!$F$2:$G$15,2)</f>
        <v>Buskerud</v>
      </c>
      <c r="E27" s="277">
        <f>+'Ark1'!Q4028</f>
        <v>3</v>
      </c>
      <c r="F27" s="61">
        <f>+'Ark1'!R4028</f>
        <v>256</v>
      </c>
      <c r="G27" s="201">
        <f t="shared" si="7"/>
        <v>256</v>
      </c>
      <c r="H27" s="72">
        <f>+'Ark1'!S4028</f>
        <v>256</v>
      </c>
      <c r="I27" s="201">
        <f t="shared" si="8"/>
        <v>256</v>
      </c>
      <c r="J27" s="199">
        <f>+'Ark1'!T4028</f>
        <v>4.3353090601185436</v>
      </c>
      <c r="K27" s="202">
        <f t="shared" si="9"/>
        <v>4.3353090601185436</v>
      </c>
      <c r="L27" s="199">
        <f>+'Ark1'!U4028</f>
        <v>4.1111714931254388</v>
      </c>
      <c r="M27" s="62">
        <f>+'Ark1'!W4028</f>
        <v>58.98828125</v>
      </c>
      <c r="N27" s="202">
        <f t="shared" si="10"/>
        <v>58.98828125</v>
      </c>
      <c r="O27" s="200">
        <f>+'Ark1'!Y4028</f>
        <v>130.70507812499997</v>
      </c>
      <c r="P27" s="202">
        <f t="shared" si="11"/>
        <v>130.70507812499997</v>
      </c>
      <c r="Q27" s="199">
        <f>+'Ark1'!AA4028</f>
        <v>26.860465793618729</v>
      </c>
      <c r="R27" s="62">
        <f>+'Ark1'!AB4028</f>
        <v>2.5700839326563716</v>
      </c>
      <c r="S27" s="72">
        <f>+'Ark1'!AC4028</f>
        <v>-41.628162267799162</v>
      </c>
      <c r="T27" s="72">
        <f t="shared" si="12"/>
        <v>85.333333333333329</v>
      </c>
      <c r="U27" s="62">
        <f>+'Ark1'!V4028</f>
        <v>7.85546875</v>
      </c>
      <c r="V27" s="72">
        <f>+'Ark1'!X4028</f>
        <v>141.60896871614301</v>
      </c>
      <c r="W27" s="39"/>
      <c r="X27" s="4"/>
      <c r="Y27" s="52"/>
      <c r="Z27" s="52"/>
      <c r="AA27" s="1"/>
      <c r="AB27" s="5"/>
      <c r="AD27" s="2"/>
      <c r="AE27" s="2"/>
      <c r="AF27" s="2"/>
      <c r="AH27"/>
    </row>
    <row r="28" spans="1:34" ht="15.6">
      <c r="A28" s="39"/>
      <c r="B28" s="277">
        <f>+'Ark1'!C4029</f>
        <v>2023</v>
      </c>
      <c r="C28" s="277">
        <f>+'Ark1'!O4029</f>
        <v>4</v>
      </c>
      <c r="D28" s="48" t="str">
        <f>VLOOKUP(Fylker!C28,RNR!$F$2:$G$15,2)</f>
        <v>Innlandet</v>
      </c>
      <c r="E28" s="277">
        <f>+'Ark1'!Q4029</f>
        <v>43</v>
      </c>
      <c r="F28" s="61">
        <f>+'Ark1'!R4029</f>
        <v>1141</v>
      </c>
      <c r="G28" s="201">
        <f t="shared" si="7"/>
        <v>1141</v>
      </c>
      <c r="H28" s="72">
        <f>+'Ark1'!S4029</f>
        <v>1140</v>
      </c>
      <c r="I28" s="201">
        <f t="shared" si="8"/>
        <v>1140</v>
      </c>
      <c r="J28" s="199">
        <f>+'Ark1'!T4029</f>
        <v>19.322607959356478</v>
      </c>
      <c r="K28" s="202">
        <f t="shared" si="9"/>
        <v>19.322607959356478</v>
      </c>
      <c r="L28" s="199">
        <f>+'Ark1'!U4029</f>
        <v>19.295801003597376</v>
      </c>
      <c r="M28" s="62">
        <f>+'Ark1'!W4029</f>
        <v>59.182456140350872</v>
      </c>
      <c r="N28" s="202">
        <f t="shared" si="10"/>
        <v>59.182456140350872</v>
      </c>
      <c r="O28" s="200">
        <f>+'Ark1'!Y4029</f>
        <v>137.63978965819439</v>
      </c>
      <c r="P28" s="202">
        <f t="shared" si="11"/>
        <v>137.63978965819439</v>
      </c>
      <c r="Q28" s="199">
        <f>+'Ark1'!AA4029</f>
        <v>31.841903921359403</v>
      </c>
      <c r="R28" s="62">
        <f>+'Ark1'!AB4029</f>
        <v>3.8095044024040248</v>
      </c>
      <c r="S28" s="72">
        <f>+'Ark1'!AC4029</f>
        <v>-57.567767434697515</v>
      </c>
      <c r="T28" s="72">
        <f t="shared" si="12"/>
        <v>26.534883720930232</v>
      </c>
      <c r="U28" s="62">
        <f>+'Ark1'!V4029</f>
        <v>6.4978089395267311</v>
      </c>
      <c r="V28" s="72">
        <f>+'Ark1'!X4029</f>
        <v>149.21990650842287</v>
      </c>
      <c r="W28" s="39"/>
      <c r="X28" s="4"/>
      <c r="Y28" s="52"/>
      <c r="Z28" s="52"/>
      <c r="AA28" s="1"/>
      <c r="AB28" s="5"/>
      <c r="AD28" s="2"/>
      <c r="AE28" s="2"/>
      <c r="AF28" s="2"/>
      <c r="AH28"/>
    </row>
    <row r="29" spans="1:34" ht="15.6">
      <c r="A29" s="39"/>
      <c r="B29" s="277">
        <f>+'Ark1'!C4030</f>
        <v>2023</v>
      </c>
      <c r="C29" s="277">
        <f>+'Ark1'!O4030</f>
        <v>7</v>
      </c>
      <c r="D29" s="48" t="str">
        <f>VLOOKUP(Fylker!C29,RNR!$F$2:$G$15,2)</f>
        <v>Vestfold</v>
      </c>
      <c r="E29" s="277">
        <f>+'Ark1'!Q4030</f>
        <v>9</v>
      </c>
      <c r="F29" s="61">
        <f>+'Ark1'!R4030</f>
        <v>158</v>
      </c>
      <c r="G29" s="201">
        <f t="shared" si="7"/>
        <v>-547</v>
      </c>
      <c r="H29" s="72">
        <f>+'Ark1'!S4030</f>
        <v>158</v>
      </c>
      <c r="I29" s="201">
        <f t="shared" si="8"/>
        <v>-547</v>
      </c>
      <c r="J29" s="199">
        <f>+'Ark1'!T4030</f>
        <v>2.6756985605419139</v>
      </c>
      <c r="K29" s="202">
        <f t="shared" si="9"/>
        <v>-8.3390142835506875</v>
      </c>
      <c r="L29" s="199">
        <f>+'Ark1'!U4030</f>
        <v>3.0174147162750407</v>
      </c>
      <c r="M29" s="62">
        <f>+'Ark1'!W4030</f>
        <v>57.303797468354439</v>
      </c>
      <c r="N29" s="202">
        <f t="shared" si="10"/>
        <v>0.10096058892178661</v>
      </c>
      <c r="O29" s="200">
        <f>+'Ark1'!Y4030</f>
        <v>155.43354430379739</v>
      </c>
      <c r="P29" s="202">
        <f t="shared" si="11"/>
        <v>10.603799622946042</v>
      </c>
      <c r="Q29" s="199">
        <f>+'Ark1'!AA4030</f>
        <v>29.91995780043316</v>
      </c>
      <c r="R29" s="62">
        <f>+'Ark1'!AB4030</f>
        <v>4.6152044550065989</v>
      </c>
      <c r="S29" s="72">
        <f>+'Ark1'!AC4030</f>
        <v>-57.659189011281647</v>
      </c>
      <c r="T29" s="72">
        <f t="shared" si="12"/>
        <v>17.555555555555557</v>
      </c>
      <c r="U29" s="62">
        <f>+'Ark1'!V4030</f>
        <v>7.9430379746835458</v>
      </c>
      <c r="V29" s="72">
        <f>+'Ark1'!X4030</f>
        <v>168.40037302686619</v>
      </c>
      <c r="W29" s="39"/>
      <c r="X29" s="4"/>
      <c r="Y29" s="52"/>
      <c r="Z29" s="52"/>
      <c r="AA29" s="1"/>
      <c r="AB29" s="5"/>
      <c r="AD29" s="2"/>
      <c r="AE29" s="2"/>
      <c r="AF29" s="2"/>
      <c r="AH29"/>
    </row>
    <row r="30" spans="1:34" ht="15.6">
      <c r="A30" s="39"/>
      <c r="B30" s="277">
        <f>+'Ark1'!C4031</f>
        <v>2023</v>
      </c>
      <c r="C30" s="277">
        <f>+'Ark1'!O4031</f>
        <v>8</v>
      </c>
      <c r="D30" s="48" t="str">
        <f>VLOOKUP(Fylker!C30,RNR!$F$2:$G$15,2)</f>
        <v>Telemark</v>
      </c>
      <c r="E30" s="277">
        <f>+'Ark1'!Q4031</f>
        <v>3</v>
      </c>
      <c r="F30" s="61">
        <f>+'Ark1'!R4031</f>
        <v>79</v>
      </c>
      <c r="G30" s="201">
        <f t="shared" si="7"/>
        <v>-1295</v>
      </c>
      <c r="H30" s="72">
        <f>+'Ark1'!S4031</f>
        <v>79</v>
      </c>
      <c r="I30" s="201">
        <f t="shared" si="8"/>
        <v>-1295</v>
      </c>
      <c r="J30" s="199">
        <f>+'Ark1'!T4031</f>
        <v>1.337849280270957</v>
      </c>
      <c r="K30" s="202">
        <f t="shared" si="9"/>
        <v>-20.129122986088241</v>
      </c>
      <c r="L30" s="199">
        <f>+'Ark1'!U4031</f>
        <v>1.2513575202413196</v>
      </c>
      <c r="M30" s="62">
        <f>+'Ark1'!W4031</f>
        <v>60.822784810126578</v>
      </c>
      <c r="N30" s="202">
        <f t="shared" si="10"/>
        <v>2.8067731652939614</v>
      </c>
      <c r="O30" s="200">
        <f>+'Ark1'!Y4031</f>
        <v>128.92025316455701</v>
      </c>
      <c r="P30" s="202">
        <f t="shared" si="11"/>
        <v>-7.3506929780921837</v>
      </c>
      <c r="Q30" s="199">
        <f>+'Ark1'!AA4031</f>
        <v>29.865849341646431</v>
      </c>
      <c r="R30" s="62">
        <f>+'Ark1'!AB4031</f>
        <v>3.9354265484505846</v>
      </c>
      <c r="S30" s="72">
        <f>+'Ark1'!AC4031</f>
        <v>-74.798349230140929</v>
      </c>
      <c r="T30" s="72">
        <f t="shared" si="12"/>
        <v>26.333333333333332</v>
      </c>
      <c r="U30" s="62">
        <f>+'Ark1'!V4031</f>
        <v>4.0253164556962027</v>
      </c>
      <c r="V30" s="72">
        <f>+'Ark1'!X4031</f>
        <v>139.6752471988699</v>
      </c>
      <c r="W30" s="39"/>
      <c r="X30" s="4"/>
      <c r="Y30" s="52"/>
      <c r="Z30" s="52"/>
      <c r="AA30" s="11"/>
      <c r="AB30" s="5"/>
      <c r="AD30" s="2"/>
      <c r="AE30" s="2"/>
      <c r="AF30" s="4"/>
      <c r="AG30" s="4"/>
      <c r="AH30" s="4"/>
    </row>
    <row r="31" spans="1:34" s="277" customFormat="1" ht="15.6">
      <c r="A31" s="39"/>
      <c r="B31" s="277">
        <f>+'Ark1'!C4032</f>
        <v>2023</v>
      </c>
      <c r="C31" s="277">
        <f>+'Ark1'!O4032</f>
        <v>9</v>
      </c>
      <c r="D31" s="48" t="str">
        <f>VLOOKUP(Fylker!C31,RNR!$F$2:$G$15,2)</f>
        <v>Agder</v>
      </c>
      <c r="E31" s="277">
        <f>+'Ark1'!Q4032</f>
        <v>3</v>
      </c>
      <c r="F31" s="61">
        <f>+'Ark1'!R4032</f>
        <v>22</v>
      </c>
      <c r="G31" s="201">
        <f t="shared" si="7"/>
        <v>-272</v>
      </c>
      <c r="H31" s="72">
        <f>+'Ark1'!S4032</f>
        <v>22</v>
      </c>
      <c r="I31" s="201">
        <f t="shared" si="8"/>
        <v>-272</v>
      </c>
      <c r="J31" s="199">
        <f>+'Ark1'!T4032</f>
        <v>0.37256562235393742</v>
      </c>
      <c r="K31" s="202">
        <f t="shared" si="9"/>
        <v>-4.2208039892251037</v>
      </c>
      <c r="L31" s="199">
        <f>+'Ark1'!U4032</f>
        <v>0.4073267205812659</v>
      </c>
      <c r="M31" s="62">
        <f>+'Ark1'!W4032</f>
        <v>60.22727272727272</v>
      </c>
      <c r="N31" s="202">
        <f t="shared" si="10"/>
        <v>2.3871366728509571</v>
      </c>
      <c r="O31" s="200">
        <f>+'Ark1'!Y4032</f>
        <v>150.69090909090909</v>
      </c>
      <c r="P31" s="202">
        <f t="shared" si="11"/>
        <v>13.843290043289926</v>
      </c>
      <c r="Q31" s="199">
        <f>+'Ark1'!AA4032</f>
        <v>17.657007599119869</v>
      </c>
      <c r="R31" s="62">
        <f>+'Ark1'!AB4032</f>
        <v>3.6046916168921279</v>
      </c>
      <c r="S31" s="72">
        <f>+'Ark1'!AC4032</f>
        <v>-28.677193387277796</v>
      </c>
      <c r="T31" s="72">
        <f t="shared" si="12"/>
        <v>7.333333333333333</v>
      </c>
      <c r="U31" s="62">
        <f>+'Ark1'!V4032</f>
        <v>4.1818181818181808</v>
      </c>
      <c r="V31" s="72">
        <f>+'Ark1'!X4032</f>
        <v>163.26209002265344</v>
      </c>
      <c r="W31" s="39"/>
      <c r="X31" s="4"/>
      <c r="Y31" s="52"/>
      <c r="Z31" s="52"/>
      <c r="AA31" s="11"/>
      <c r="AB31" s="5"/>
      <c r="AD31" s="2"/>
      <c r="AE31" s="2"/>
      <c r="AF31" s="4"/>
      <c r="AG31" s="4"/>
      <c r="AH31" s="4"/>
    </row>
    <row r="32" spans="1:34" s="277" customFormat="1" ht="15.6">
      <c r="A32" s="39"/>
      <c r="B32" s="277">
        <f>+'Ark1'!C4033</f>
        <v>2023</v>
      </c>
      <c r="C32" s="277">
        <f>+'Ark1'!O4033</f>
        <v>11</v>
      </c>
      <c r="D32" s="48" t="str">
        <f>VLOOKUP(Fylker!C32,RNR!$F$2:$G$15,2)</f>
        <v>Rogaland</v>
      </c>
      <c r="E32" s="277">
        <f>+'Ark1'!Q4033</f>
        <v>28</v>
      </c>
      <c r="F32" s="61">
        <f>+'Ark1'!R4033</f>
        <v>629</v>
      </c>
      <c r="G32" s="201">
        <f t="shared" si="7"/>
        <v>617</v>
      </c>
      <c r="H32" s="72">
        <f>+'Ark1'!S4033</f>
        <v>628</v>
      </c>
      <c r="I32" s="201">
        <f t="shared" si="8"/>
        <v>616</v>
      </c>
      <c r="J32" s="199">
        <f>+'Ark1'!T4033</f>
        <v>10.651989839119391</v>
      </c>
      <c r="K32" s="202">
        <f t="shared" si="9"/>
        <v>10.46450536517739</v>
      </c>
      <c r="L32" s="199">
        <f>+'Ark1'!U4033</f>
        <v>10.339245214445494</v>
      </c>
      <c r="M32" s="62">
        <f>+'Ark1'!W4033</f>
        <v>61.113057324840781</v>
      </c>
      <c r="N32" s="202">
        <f t="shared" si="10"/>
        <v>-0.30360934182586874</v>
      </c>
      <c r="O32" s="200">
        <f>+'Ark1'!Y4033</f>
        <v>133.78426073131956</v>
      </c>
      <c r="P32" s="202">
        <f t="shared" si="11"/>
        <v>-1.3407392686804371</v>
      </c>
      <c r="Q32" s="199">
        <f>+'Ark1'!AA4033</f>
        <v>27.987651547940327</v>
      </c>
      <c r="R32" s="62">
        <f>+'Ark1'!AB4033</f>
        <v>3.3441109302639256</v>
      </c>
      <c r="S32" s="72">
        <f>+'Ark1'!AC4033</f>
        <v>-59.525085044097111</v>
      </c>
      <c r="T32" s="72">
        <f t="shared" si="12"/>
        <v>22.464285714285715</v>
      </c>
      <c r="U32" s="62">
        <f>+'Ark1'!V4033</f>
        <v>2.9745627980922111</v>
      </c>
      <c r="V32" s="72">
        <f>+'Ark1'!X4033</f>
        <v>145.24352917062106</v>
      </c>
      <c r="W32" s="39"/>
      <c r="X32" s="4"/>
      <c r="Y32" s="52"/>
      <c r="Z32" s="52"/>
      <c r="AA32" s="11"/>
      <c r="AB32" s="5"/>
      <c r="AD32" s="2"/>
      <c r="AE32" s="2"/>
      <c r="AF32" s="4"/>
      <c r="AG32" s="4"/>
      <c r="AH32" s="4"/>
    </row>
    <row r="33" spans="1:34" s="277" customFormat="1" ht="15.6">
      <c r="A33" s="39"/>
      <c r="B33" s="277">
        <f>+'Ark1'!C4034</f>
        <v>2023</v>
      </c>
      <c r="C33" s="277">
        <f>+'Ark1'!O4034</f>
        <v>14</v>
      </c>
      <c r="D33" s="48" t="str">
        <f>VLOOKUP(Fylker!C33,RNR!$F$2:$G$15,2)</f>
        <v>Vestland</v>
      </c>
      <c r="E33" s="277">
        <f>+'Ark1'!Q4034</f>
        <v>8</v>
      </c>
      <c r="F33" s="61">
        <f>+'Ark1'!R4034</f>
        <v>83</v>
      </c>
      <c r="G33" s="201">
        <f t="shared" si="7"/>
        <v>-574</v>
      </c>
      <c r="H33" s="72">
        <f>+'Ark1'!S4034</f>
        <v>83</v>
      </c>
      <c r="I33" s="201">
        <f t="shared" si="8"/>
        <v>-574</v>
      </c>
      <c r="J33" s="199">
        <f>+'Ark1'!T4034</f>
        <v>1.405588484335309</v>
      </c>
      <c r="K33" s="202">
        <f t="shared" si="9"/>
        <v>-8.8591864639892837</v>
      </c>
      <c r="L33" s="199">
        <f>+'Ark1'!U4034</f>
        <v>1.5821753276632122</v>
      </c>
      <c r="M33" s="62">
        <f>+'Ark1'!W4034</f>
        <v>60.590361445783117</v>
      </c>
      <c r="N33" s="202">
        <f t="shared" si="10"/>
        <v>2.2418074122975682</v>
      </c>
      <c r="O33" s="200">
        <f>+'Ark1'!Y4034</f>
        <v>155.14698795180723</v>
      </c>
      <c r="P33" s="202">
        <f t="shared" si="11"/>
        <v>24.339773339935221</v>
      </c>
      <c r="Q33" s="199">
        <f>+'Ark1'!AA4034</f>
        <v>26.739503457327345</v>
      </c>
      <c r="R33" s="62">
        <f>+'Ark1'!AB4034</f>
        <v>4.1740337445548716</v>
      </c>
      <c r="S33" s="72">
        <f>+'Ark1'!AC4034</f>
        <v>-65.32661831276495</v>
      </c>
      <c r="T33" s="72">
        <f t="shared" si="12"/>
        <v>10.375</v>
      </c>
      <c r="U33" s="62">
        <f>+'Ark1'!V4034</f>
        <v>3.5421686746987957</v>
      </c>
      <c r="V33" s="72">
        <f>+'Ark1'!X4034</f>
        <v>168.08991110705003</v>
      </c>
      <c r="W33" s="39"/>
      <c r="X33" s="4"/>
      <c r="Y33" s="52"/>
      <c r="Z33" s="52"/>
      <c r="AA33" s="11"/>
      <c r="AB33" s="5"/>
      <c r="AD33" s="2"/>
      <c r="AE33" s="2"/>
      <c r="AF33" s="4"/>
      <c r="AG33" s="4"/>
      <c r="AH33" s="4"/>
    </row>
    <row r="34" spans="1:34" s="277" customFormat="1" ht="15.6">
      <c r="A34" s="39"/>
      <c r="B34" s="277">
        <f>+'Ark1'!C4035</f>
        <v>2023</v>
      </c>
      <c r="C34" s="277">
        <f>+'Ark1'!O4035</f>
        <v>15</v>
      </c>
      <c r="D34" s="48" t="str">
        <f>VLOOKUP(Fylker!C34,RNR!$F$2:$G$15,2)</f>
        <v>Møre og Romsdal</v>
      </c>
      <c r="E34" s="277">
        <f>+'Ark1'!Q4035</f>
        <v>6</v>
      </c>
      <c r="F34" s="61">
        <f>+'Ark1'!R4035</f>
        <v>28</v>
      </c>
      <c r="G34" s="201">
        <f t="shared" si="7"/>
        <v>-68</v>
      </c>
      <c r="H34" s="72">
        <f>+'Ark1'!S4035</f>
        <v>28</v>
      </c>
      <c r="I34" s="201">
        <f t="shared" si="8"/>
        <v>-68</v>
      </c>
      <c r="J34" s="199">
        <f>+'Ark1'!T4035</f>
        <v>0.4741744284504657</v>
      </c>
      <c r="K34" s="202">
        <f t="shared" si="9"/>
        <v>-1.0257013630855472</v>
      </c>
      <c r="L34" s="199">
        <f>+'Ark1'!U4035</f>
        <v>0.52828870067666178</v>
      </c>
      <c r="M34" s="62">
        <f>+'Ark1'!W4035</f>
        <v>61.392857142857153</v>
      </c>
      <c r="N34" s="202">
        <f t="shared" si="10"/>
        <v>5.017857142857153</v>
      </c>
      <c r="O34" s="200">
        <f>+'Ark1'!Y4035</f>
        <v>153.56071428571431</v>
      </c>
      <c r="P34" s="202">
        <f t="shared" si="11"/>
        <v>-5.6284523809522966</v>
      </c>
      <c r="Q34" s="199">
        <f>+'Ark1'!AA4035</f>
        <v>26.294327732771009</v>
      </c>
      <c r="R34" s="62">
        <f>+'Ark1'!AB4035</f>
        <v>3.2660514136697953</v>
      </c>
      <c r="S34" s="72">
        <f>+'Ark1'!AC4035</f>
        <v>-77.138263028665861</v>
      </c>
      <c r="T34" s="72">
        <f t="shared" si="12"/>
        <v>4.666666666666667</v>
      </c>
      <c r="U34" s="62">
        <f>+'Ark1'!V4035</f>
        <v>3.3928571428571446</v>
      </c>
      <c r="V34" s="72">
        <f>+'Ark1'!X4035</f>
        <v>166.37130475158651</v>
      </c>
      <c r="W34" s="39"/>
      <c r="X34" s="4"/>
      <c r="Y34" s="52"/>
      <c r="Z34" s="52"/>
      <c r="AA34" s="11"/>
      <c r="AB34" s="5"/>
      <c r="AD34" s="2"/>
      <c r="AE34" s="2"/>
      <c r="AF34" s="4"/>
      <c r="AG34" s="4"/>
      <c r="AH34" s="4"/>
    </row>
    <row r="35" spans="1:34" ht="15.6">
      <c r="A35" s="39"/>
      <c r="B35" s="277">
        <f>+'Ark1'!C4036</f>
        <v>2023</v>
      </c>
      <c r="C35" s="277">
        <f>+'Ark1'!O4036</f>
        <v>16</v>
      </c>
      <c r="D35" s="48" t="str">
        <f>VLOOKUP(Fylker!C35,RNR!$F$2:$G$15,2)</f>
        <v>Trøndelag</v>
      </c>
      <c r="E35" s="277">
        <f>+'Ark1'!Q4036</f>
        <v>127</v>
      </c>
      <c r="F35" s="61">
        <f>+'Ark1'!R4036</f>
        <v>2912</v>
      </c>
      <c r="G35" s="201">
        <f t="shared" si="7"/>
        <v>2867</v>
      </c>
      <c r="H35" s="72">
        <f>+'Ark1'!S4036</f>
        <v>2900</v>
      </c>
      <c r="I35" s="201">
        <f t="shared" si="8"/>
        <v>2855</v>
      </c>
      <c r="J35" s="199">
        <f>+'Ark1'!T4036</f>
        <v>49.314140558848443</v>
      </c>
      <c r="K35" s="202">
        <f t="shared" si="9"/>
        <v>48.611073781565935</v>
      </c>
      <c r="L35" s="199">
        <f>+'Ark1'!U4036</f>
        <v>48.651178700469053</v>
      </c>
      <c r="M35" s="62">
        <f>+'Ark1'!W4036</f>
        <v>60.361379310344851</v>
      </c>
      <c r="N35" s="202">
        <f t="shared" si="10"/>
        <v>3.7836015325670758</v>
      </c>
      <c r="O35" s="200">
        <f>+'Ark1'!Y4036</f>
        <v>135.97805631868147</v>
      </c>
      <c r="P35" s="202">
        <f t="shared" si="11"/>
        <v>-14.139054792429619</v>
      </c>
      <c r="Q35" s="199">
        <f>+'Ark1'!AA4036</f>
        <v>28.1072793398675</v>
      </c>
      <c r="R35" s="62">
        <f>+'Ark1'!AB4036</f>
        <v>4.289492956240899</v>
      </c>
      <c r="S35" s="72">
        <f>+'Ark1'!AC4036</f>
        <v>-60.380669912861677</v>
      </c>
      <c r="T35" s="72">
        <f t="shared" si="12"/>
        <v>22.929133858267715</v>
      </c>
      <c r="U35" s="62">
        <f>+'Ark1'!V4036</f>
        <v>4.3272664835164845</v>
      </c>
      <c r="V35" s="72">
        <f>+'Ark1'!X4036</f>
        <v>147.87631112116483</v>
      </c>
      <c r="W35" s="39"/>
      <c r="X35" s="4"/>
      <c r="Y35" s="52"/>
      <c r="Z35" s="52"/>
      <c r="AA35" s="11"/>
      <c r="AB35" s="5"/>
      <c r="AD35" s="1"/>
      <c r="AE35" s="1"/>
      <c r="AF35" s="9"/>
      <c r="AG35" s="9"/>
    </row>
    <row r="36" spans="1:34" ht="15.6">
      <c r="A36" s="39"/>
      <c r="B36" s="277">
        <f>+'Ark1'!C4037</f>
        <v>2023</v>
      </c>
      <c r="C36" s="277">
        <f>+'Ark1'!O4037</f>
        <v>18</v>
      </c>
      <c r="D36" s="48" t="str">
        <f>VLOOKUP(Fylker!C36,RNR!$F$2:$G$15,2)</f>
        <v>Nordland</v>
      </c>
      <c r="E36" s="277">
        <f>+'Ark1'!Q4037</f>
        <v>3</v>
      </c>
      <c r="F36" s="61">
        <f>+'Ark1'!R4037</f>
        <v>51</v>
      </c>
      <c r="G36" s="201">
        <f t="shared" si="7"/>
        <v>-3098</v>
      </c>
      <c r="H36" s="72">
        <f>+'Ark1'!S4037</f>
        <v>51</v>
      </c>
      <c r="I36" s="201">
        <f t="shared" si="8"/>
        <v>-3086</v>
      </c>
      <c r="J36" s="199">
        <f>+'Ark1'!T4037</f>
        <v>0.86367485182049109</v>
      </c>
      <c r="K36" s="202">
        <f t="shared" si="9"/>
        <v>-48.335375851793103</v>
      </c>
      <c r="L36" s="199">
        <f>+'Ark1'!U4037</f>
        <v>0.89536438552481279</v>
      </c>
      <c r="M36" s="62">
        <f>+'Ark1'!W4037</f>
        <v>62.862745098039248</v>
      </c>
      <c r="N36" s="202">
        <f t="shared" si="10"/>
        <v>5.320188515316886</v>
      </c>
      <c r="O36" s="200">
        <f>+'Ark1'!Y4037</f>
        <v>142.88823529411764</v>
      </c>
      <c r="P36" s="202">
        <f t="shared" si="11"/>
        <v>9.1070380886556279</v>
      </c>
      <c r="Q36" s="199">
        <f>+'Ark1'!AA4037</f>
        <v>31.468164099415993</v>
      </c>
      <c r="R36" s="62">
        <f>+'Ark1'!AB4037</f>
        <v>1.414485395833192</v>
      </c>
      <c r="S36" s="72">
        <f>+'Ark1'!AC4037</f>
        <v>-71.565165704294571</v>
      </c>
      <c r="T36" s="72">
        <f t="shared" si="12"/>
        <v>17</v>
      </c>
      <c r="U36" s="62">
        <f>+'Ark1'!V4037</f>
        <v>0.27450980392156871</v>
      </c>
      <c r="V36" s="72">
        <f>+'Ark1'!X4037</f>
        <v>154.80848894270602</v>
      </c>
      <c r="W36" s="39"/>
      <c r="X36" s="4"/>
      <c r="Y36" s="52"/>
      <c r="Z36" s="52"/>
      <c r="AA36" s="5"/>
      <c r="AB36" s="5"/>
      <c r="AD36" s="1"/>
      <c r="AE36" s="1"/>
      <c r="AF36" s="9"/>
      <c r="AG36" s="9"/>
    </row>
    <row r="37" spans="1:34" ht="15.6">
      <c r="A37" s="39"/>
      <c r="B37" s="277">
        <f>+'Ark1'!C4038</f>
        <v>2023</v>
      </c>
      <c r="C37" s="277">
        <f>+'Ark1'!O4038</f>
        <v>55</v>
      </c>
      <c r="D37" s="48" t="str">
        <f>VLOOKUP(Fylker!C37,RNR!$F$2:$G$15,2)</f>
        <v>Troms</v>
      </c>
      <c r="E37" s="277">
        <f>+'Ark1'!Q4038</f>
        <v>1</v>
      </c>
      <c r="F37" s="61">
        <f>+'Ark1'!R4038</f>
        <v>13</v>
      </c>
      <c r="G37" s="201">
        <f t="shared" si="7"/>
        <v>-45</v>
      </c>
      <c r="H37" s="72">
        <f>+'Ark1'!S4038</f>
        <v>13</v>
      </c>
      <c r="I37" s="201">
        <f t="shared" si="8"/>
        <v>-45</v>
      </c>
      <c r="J37" s="199">
        <f>+'Ark1'!T4038</f>
        <v>0.22015241320914483</v>
      </c>
      <c r="K37" s="202">
        <f t="shared" si="9"/>
        <v>-0.68602254417719677</v>
      </c>
      <c r="L37" s="199">
        <f>+'Ark1'!U4038</f>
        <v>0.30924246592392274</v>
      </c>
      <c r="M37" s="62">
        <f>+'Ark1'!W4038</f>
        <v>61</v>
      </c>
      <c r="N37" s="202">
        <f t="shared" si="10"/>
        <v>-1.4655172413793096</v>
      </c>
      <c r="O37" s="200">
        <f>+'Ark1'!Y4038</f>
        <v>193.60769230769236</v>
      </c>
      <c r="P37" s="202">
        <f t="shared" si="11"/>
        <v>56.725450928381974</v>
      </c>
      <c r="Q37" s="199">
        <f>+'Ark1'!AA4038</f>
        <v>43.155291351091755</v>
      </c>
      <c r="R37" s="62">
        <f>+'Ark1'!AB4038</f>
        <v>1.6172150801252796</v>
      </c>
      <c r="S37" s="72">
        <f>+'Ark1'!AC4038</f>
        <v>-83.986558124944509</v>
      </c>
      <c r="T37" s="72">
        <f t="shared" si="12"/>
        <v>13</v>
      </c>
      <c r="U37" s="62">
        <f>+'Ark1'!V4038</f>
        <v>3.2307692307692299</v>
      </c>
      <c r="V37" s="72">
        <f>+'Ark1'!X4038</f>
        <v>209.75914659554965</v>
      </c>
      <c r="W37" s="39"/>
      <c r="X37" s="4"/>
      <c r="Y37" s="52"/>
      <c r="Z37" s="52"/>
      <c r="AA37" s="5"/>
      <c r="AB37" s="5"/>
      <c r="AD37" s="1"/>
      <c r="AE37" s="1"/>
      <c r="AF37" s="9"/>
      <c r="AG37" s="9"/>
    </row>
    <row r="38" spans="1:34" ht="15.6">
      <c r="A38" s="39"/>
      <c r="B38" s="277">
        <f>+'Ark1'!C4039</f>
        <v>2023</v>
      </c>
      <c r="C38" s="277">
        <f>+'Ark1'!O4039</f>
        <v>56</v>
      </c>
      <c r="D38" s="48" t="str">
        <f>VLOOKUP(Fylker!C38,RNR!$F$2:$G$15,2)</f>
        <v>Finnmark</v>
      </c>
      <c r="E38" s="277">
        <f>+'Ark1'!Q4039</f>
        <v>0</v>
      </c>
      <c r="F38" s="61">
        <f>+'Ark1'!R4039</f>
        <v>0</v>
      </c>
      <c r="G38" s="201">
        <f t="shared" si="7"/>
        <v>-10.53</v>
      </c>
      <c r="H38" s="72">
        <f>+'Ark1'!S4039</f>
        <v>0</v>
      </c>
      <c r="I38" s="201">
        <f t="shared" si="8"/>
        <v>-10.53</v>
      </c>
      <c r="J38" s="199">
        <f>+'Ark1'!T4039</f>
        <v>0</v>
      </c>
      <c r="K38" s="202">
        <f t="shared" si="9"/>
        <v>-0.16451762588410643</v>
      </c>
      <c r="L38" s="199">
        <f>+'Ark1'!U4039</f>
        <v>0</v>
      </c>
      <c r="M38" s="62">
        <f>+'Ark1'!W4039</f>
        <v>0</v>
      </c>
      <c r="N38" s="202">
        <f t="shared" si="10"/>
        <v>-61.670465337131994</v>
      </c>
      <c r="O38" s="200">
        <f>+'Ark1'!Y4039</f>
        <v>0</v>
      </c>
      <c r="P38" s="202">
        <f t="shared" si="11"/>
        <v>-176.24881291547962</v>
      </c>
      <c r="Q38" s="199">
        <f>+'Ark1'!AA4039</f>
        <v>0</v>
      </c>
      <c r="R38" s="62">
        <f>+'Ark1'!AB4039</f>
        <v>0</v>
      </c>
      <c r="S38" s="72">
        <f>+'Ark1'!AC4039</f>
        <v>0</v>
      </c>
      <c r="T38" s="72" t="e">
        <f t="shared" si="12"/>
        <v>#DIV/0!</v>
      </c>
      <c r="U38" s="62">
        <f>+'Ark1'!V4039</f>
        <v>0</v>
      </c>
      <c r="V38" s="72">
        <f>+'Ark1'!X4039</f>
        <v>0</v>
      </c>
      <c r="W38" s="39"/>
      <c r="X38" s="4"/>
      <c r="Y38" s="52"/>
      <c r="Z38" s="52"/>
      <c r="AA38" s="5"/>
      <c r="AB38" s="5"/>
      <c r="AD38" s="1"/>
      <c r="AE38" s="1"/>
      <c r="AF38" s="9"/>
      <c r="AG38" s="9"/>
    </row>
    <row r="39" spans="1:34" ht="15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4"/>
      <c r="Y39" s="52"/>
      <c r="Z39" s="52"/>
      <c r="AA39" s="5"/>
      <c r="AB39" s="5"/>
      <c r="AD39" s="1"/>
      <c r="AE39" s="1"/>
      <c r="AF39" s="9"/>
      <c r="AG39" s="9"/>
    </row>
    <row r="40" spans="1:34" ht="15.6">
      <c r="A40" s="39"/>
      <c r="B40" s="47">
        <f>+'Ark1'!C4040</f>
        <v>2022</v>
      </c>
      <c r="C40" s="47">
        <f>+'Ark1'!O4040</f>
        <v>1</v>
      </c>
      <c r="D40" s="48" t="str">
        <f>VLOOKUP(Fylker!C40,RNR!$F$2:$G$15,2)</f>
        <v>Østfold</v>
      </c>
      <c r="E40" s="59">
        <f>+'Ark1'!Q4040</f>
        <v>12</v>
      </c>
      <c r="F40" s="59">
        <f>+'Ark1'!R4040</f>
        <v>332</v>
      </c>
      <c r="G40" s="59"/>
      <c r="H40" s="75">
        <f>+'Ark1'!S4040</f>
        <v>332</v>
      </c>
      <c r="I40" s="59"/>
      <c r="J40" s="96">
        <f>+'Ark1'!T4040</f>
        <v>4.967828819392488</v>
      </c>
      <c r="K40" s="59"/>
      <c r="L40" s="96">
        <f>+'Ark1'!U4040</f>
        <v>5.1338336856194076</v>
      </c>
      <c r="M40" s="60">
        <f>+'Ark1'!W4040</f>
        <v>59.334337349397607</v>
      </c>
      <c r="N40" s="59"/>
      <c r="O40" s="75">
        <f>+'Ark1'!Y4040</f>
        <v>140.84367469879498</v>
      </c>
      <c r="P40" s="59"/>
      <c r="Q40" s="96">
        <f>+'Ark1'!AA4040</f>
        <v>27.048713124238521</v>
      </c>
      <c r="R40" s="60">
        <f>+'Ark1'!AB4040</f>
        <v>3.0526941262373386</v>
      </c>
      <c r="S40" s="75">
        <f>+'Ark1'!AC4040</f>
        <v>-44.942997918676497</v>
      </c>
      <c r="T40" s="75">
        <f t="shared" ref="T40:T58" si="13">+F40/E40</f>
        <v>27.666666666666668</v>
      </c>
      <c r="U40" s="60">
        <f>+'Ark1'!V4040</f>
        <v>6.990963855421688</v>
      </c>
      <c r="V40" s="75">
        <f>+'Ark1'!X4040</f>
        <v>152.59336370400339</v>
      </c>
      <c r="W40" s="39"/>
      <c r="X40" s="4"/>
      <c r="Y40" s="52"/>
      <c r="Z40" s="52"/>
      <c r="AA40" s="5"/>
      <c r="AB40" s="5"/>
      <c r="AD40" s="1"/>
      <c r="AE40" s="1"/>
      <c r="AF40" s="9"/>
      <c r="AG40" s="9"/>
    </row>
    <row r="41" spans="1:34" ht="15.6">
      <c r="A41" s="39"/>
      <c r="B41" s="47">
        <f>+'Ark1'!C4041</f>
        <v>2022</v>
      </c>
      <c r="C41" s="47">
        <f>+'Ark1'!O4041</f>
        <v>2</v>
      </c>
      <c r="D41" s="48" t="str">
        <f>VLOOKUP(Fylker!C41,RNR!$F$2:$G$15,2)</f>
        <v>Akershus</v>
      </c>
      <c r="E41" s="59">
        <f>+'Ark1'!Q4041</f>
        <v>7</v>
      </c>
      <c r="F41" s="59">
        <f>+'Ark1'!R4041</f>
        <v>197</v>
      </c>
      <c r="G41" s="59"/>
      <c r="H41" s="75">
        <f>+'Ark1'!S4041</f>
        <v>197</v>
      </c>
      <c r="I41" s="59"/>
      <c r="J41" s="96">
        <f>+'Ark1'!T4041</f>
        <v>2.9477779440371084</v>
      </c>
      <c r="K41" s="59"/>
      <c r="L41" s="96">
        <f>+'Ark1'!U4041</f>
        <v>3.3129295720111234</v>
      </c>
      <c r="M41" s="60">
        <f>+'Ark1'!W4041</f>
        <v>58.883248730964461</v>
      </c>
      <c r="N41" s="59"/>
      <c r="O41" s="75">
        <f>+'Ark1'!Y4041</f>
        <v>153.17208121827412</v>
      </c>
      <c r="P41" s="59"/>
      <c r="Q41" s="96">
        <f>+'Ark1'!AA4041</f>
        <v>25.375004333144755</v>
      </c>
      <c r="R41" s="60">
        <f>+'Ark1'!AB4041</f>
        <v>3.9181438685531824</v>
      </c>
      <c r="S41" s="75">
        <f>+'Ark1'!AC4041</f>
        <v>-47.106064809567322</v>
      </c>
      <c r="T41" s="75">
        <f t="shared" si="13"/>
        <v>28.142857142857142</v>
      </c>
      <c r="U41" s="60">
        <f>+'Ark1'!V4041</f>
        <v>6.4923857868020329</v>
      </c>
      <c r="V41" s="75">
        <f>+'Ark1'!X4041</f>
        <v>165.95025050733923</v>
      </c>
      <c r="W41" s="39"/>
      <c r="X41" s="4"/>
      <c r="Y41" s="52"/>
      <c r="Z41" s="52"/>
      <c r="AA41" s="5"/>
      <c r="AB41" s="5"/>
      <c r="AD41" s="1"/>
      <c r="AE41" s="1"/>
      <c r="AF41" s="9"/>
      <c r="AG41" s="9"/>
    </row>
    <row r="42" spans="1:34" ht="15.6">
      <c r="A42" s="39"/>
      <c r="B42" s="47">
        <f>+'Ark1'!C4042</f>
        <v>2022</v>
      </c>
      <c r="C42" s="47">
        <f>+'Ark1'!O4042</f>
        <v>3</v>
      </c>
      <c r="D42" s="48" t="str">
        <f>VLOOKUP(Fylker!C42,RNR!$F$2:$G$15,2)</f>
        <v>Buskerud</v>
      </c>
      <c r="E42" s="59">
        <f>+'Ark1'!Q4042</f>
        <v>3</v>
      </c>
      <c r="F42" s="59">
        <f>+'Ark1'!R4042</f>
        <v>234</v>
      </c>
      <c r="G42" s="59"/>
      <c r="H42" s="75">
        <f>+'Ark1'!S4042</f>
        <v>233</v>
      </c>
      <c r="I42" s="59"/>
      <c r="J42" s="96">
        <f>+'Ark1'!T4042</f>
        <v>3.5014215172826568</v>
      </c>
      <c r="K42" s="59"/>
      <c r="L42" s="96">
        <f>+'Ark1'!U4042</f>
        <v>3.4306912964555809</v>
      </c>
      <c r="M42" s="60">
        <f>+'Ark1'!W4042</f>
        <v>59.605150214592278</v>
      </c>
      <c r="N42" s="59"/>
      <c r="O42" s="75">
        <f>+'Ark1'!Y4042</f>
        <v>133.53632478632477</v>
      </c>
      <c r="P42" s="59"/>
      <c r="Q42" s="96">
        <f>+'Ark1'!AA4042</f>
        <v>27.134384947328687</v>
      </c>
      <c r="R42" s="60">
        <f>+'Ark1'!AB4042</f>
        <v>2.4509556862006798</v>
      </c>
      <c r="S42" s="75">
        <f>+'Ark1'!AC4042</f>
        <v>-39.634408476940699</v>
      </c>
      <c r="T42" s="75">
        <f t="shared" si="13"/>
        <v>78</v>
      </c>
      <c r="U42" s="60">
        <f>+'Ark1'!V4042</f>
        <v>6.5085470085470094</v>
      </c>
      <c r="V42" s="75">
        <f>+'Ark1'!X4042</f>
        <v>145.09033160170748</v>
      </c>
      <c r="W42" s="39"/>
      <c r="X42" s="4"/>
      <c r="Y42" s="52"/>
      <c r="Z42" s="52"/>
      <c r="AA42" s="5"/>
      <c r="AB42" s="5"/>
      <c r="AD42" s="1"/>
      <c r="AE42" s="1"/>
      <c r="AF42" s="9"/>
      <c r="AG42" s="9"/>
    </row>
    <row r="43" spans="1:34" ht="15.6">
      <c r="A43" s="39"/>
      <c r="B43" s="47">
        <f>+'Ark1'!C4043</f>
        <v>2022</v>
      </c>
      <c r="C43" s="47">
        <f>+'Ark1'!O4043</f>
        <v>4</v>
      </c>
      <c r="D43" s="48" t="str">
        <f>VLOOKUP(Fylker!C43,RNR!$F$2:$G$15,2)</f>
        <v>Innlandet</v>
      </c>
      <c r="E43" s="59">
        <f>+'Ark1'!Q4043</f>
        <v>44</v>
      </c>
      <c r="F43" s="59">
        <f>+'Ark1'!R4043</f>
        <v>1686</v>
      </c>
      <c r="G43" s="59"/>
      <c r="H43" s="75">
        <f>+'Ark1'!S4043</f>
        <v>1684</v>
      </c>
      <c r="I43" s="59"/>
      <c r="J43" s="96">
        <f>+'Ark1'!T4043</f>
        <v>25.228190932216073</v>
      </c>
      <c r="K43" s="59"/>
      <c r="L43" s="96">
        <f>+'Ark1'!U4043</f>
        <v>24.748725398959873</v>
      </c>
      <c r="M43" s="60">
        <f>+'Ark1'!W4043</f>
        <v>59.910926365795731</v>
      </c>
      <c r="N43" s="59"/>
      <c r="O43" s="75">
        <f>+'Ark1'!Y4043</f>
        <v>133.6992289442467</v>
      </c>
      <c r="P43" s="59"/>
      <c r="Q43" s="96">
        <f>+'Ark1'!AA4043</f>
        <v>27.553166289027544</v>
      </c>
      <c r="R43" s="60">
        <f>+'Ark1'!AB4043</f>
        <v>3.2398790843971219</v>
      </c>
      <c r="S43" s="75">
        <f>+'Ark1'!AC4043</f>
        <v>-43.104093086725449</v>
      </c>
      <c r="T43" s="75">
        <f t="shared" si="13"/>
        <v>38.31818181818182</v>
      </c>
      <c r="U43" s="60">
        <f>+'Ark1'!V4043</f>
        <v>5.7366548042704597</v>
      </c>
      <c r="V43" s="75">
        <f>+'Ark1'!X4043</f>
        <v>145.00153581402617</v>
      </c>
      <c r="W43" s="39"/>
      <c r="X43" s="4"/>
      <c r="Y43" s="52"/>
      <c r="Z43" s="52"/>
      <c r="AA43" s="5"/>
      <c r="AB43" s="5"/>
      <c r="AD43" s="1"/>
      <c r="AE43" s="1"/>
      <c r="AF43" s="9"/>
      <c r="AG43" s="9"/>
    </row>
    <row r="44" spans="1:34" ht="15.6">
      <c r="A44" s="39"/>
      <c r="B44" s="47">
        <f>+'Ark1'!C4044</f>
        <v>2022</v>
      </c>
      <c r="C44" s="47">
        <f>+'Ark1'!O4044</f>
        <v>7</v>
      </c>
      <c r="D44" s="48" t="str">
        <f>VLOOKUP(Fylker!C44,RNR!$F$2:$G$15,2)</f>
        <v>Vestfold</v>
      </c>
      <c r="E44" s="59">
        <f>+'Ark1'!Q4044</f>
        <v>9</v>
      </c>
      <c r="F44" s="59">
        <f>+'Ark1'!R4044</f>
        <v>145</v>
      </c>
      <c r="G44" s="59"/>
      <c r="H44" s="75">
        <f>+'Ark1'!S4044</f>
        <v>145</v>
      </c>
      <c r="I44" s="59"/>
      <c r="J44" s="96">
        <f>+'Ark1'!T4044</f>
        <v>2.1696842735298518</v>
      </c>
      <c r="K44" s="59"/>
      <c r="L44" s="96">
        <f>+'Ark1'!U4044</f>
        <v>2.3479663309941516</v>
      </c>
      <c r="M44" s="60">
        <f>+'Ark1'!W4044</f>
        <v>58.689655172413779</v>
      </c>
      <c r="N44" s="59"/>
      <c r="O44" s="75">
        <f>+'Ark1'!Y4044</f>
        <v>147.48827586206889</v>
      </c>
      <c r="P44" s="59"/>
      <c r="Q44" s="96">
        <f>+'Ark1'!AA4044</f>
        <v>31.147104815803822</v>
      </c>
      <c r="R44" s="60">
        <f>+'Ark1'!AB4044</f>
        <v>4.2483542312520628</v>
      </c>
      <c r="S44" s="75">
        <f>+'Ark1'!AC4044</f>
        <v>-57.469351828178482</v>
      </c>
      <c r="T44" s="75">
        <f t="shared" si="13"/>
        <v>16.111111111111111</v>
      </c>
      <c r="U44" s="60">
        <f>+'Ark1'!V4044</f>
        <v>6.6068965517241391</v>
      </c>
      <c r="V44" s="75">
        <f>+'Ark1'!X4044</f>
        <v>159.79228154070316</v>
      </c>
      <c r="W44" s="39"/>
      <c r="X44" s="4"/>
      <c r="Y44" s="52"/>
      <c r="Z44" s="52"/>
      <c r="AA44" s="5"/>
      <c r="AB44" s="5"/>
      <c r="AD44" s="11"/>
      <c r="AE44" s="11"/>
      <c r="AF44" s="9"/>
      <c r="AG44" s="9"/>
    </row>
    <row r="45" spans="1:34" ht="16.5" customHeight="1">
      <c r="A45" s="39"/>
      <c r="B45" s="47">
        <f>+'Ark1'!C4045</f>
        <v>2022</v>
      </c>
      <c r="C45" s="47">
        <f>+'Ark1'!O4045</f>
        <v>8</v>
      </c>
      <c r="D45" s="48" t="str">
        <f>VLOOKUP(Fylker!C45,RNR!$F$2:$G$15,2)</f>
        <v>Telemark</v>
      </c>
      <c r="E45" s="59">
        <f>+'Ark1'!Q4045</f>
        <v>3</v>
      </c>
      <c r="F45" s="59">
        <f>+'Ark1'!R4045</f>
        <v>128</v>
      </c>
      <c r="G45" s="59"/>
      <c r="H45" s="75">
        <f>+'Ark1'!S4045</f>
        <v>128</v>
      </c>
      <c r="I45" s="59"/>
      <c r="J45" s="96">
        <f>+'Ark1'!T4045</f>
        <v>1.9153074966332484</v>
      </c>
      <c r="K45" s="59"/>
      <c r="L45" s="96">
        <f>+'Ark1'!U4045</f>
        <v>1.7022311246543331</v>
      </c>
      <c r="M45" s="60">
        <f>+'Ark1'!W4045</f>
        <v>61.5625</v>
      </c>
      <c r="N45" s="59"/>
      <c r="O45" s="75">
        <f>+'Ark1'!Y4045</f>
        <v>121.12734374999999</v>
      </c>
      <c r="P45" s="59"/>
      <c r="Q45" s="96">
        <f>+'Ark1'!AA4045</f>
        <v>30.171920707743144</v>
      </c>
      <c r="R45" s="60">
        <f>+'Ark1'!AB4045</f>
        <v>3.7806042837091551</v>
      </c>
      <c r="S45" s="75">
        <f>+'Ark1'!AC4045</f>
        <v>-66.171199008427507</v>
      </c>
      <c r="T45" s="75">
        <f t="shared" si="13"/>
        <v>42.666666666666664</v>
      </c>
      <c r="U45" s="60">
        <f>+'Ark1'!V4045</f>
        <v>2.4140625</v>
      </c>
      <c r="V45" s="75">
        <f>+'Ark1'!X4045</f>
        <v>131.23222508125673</v>
      </c>
      <c r="W45" s="39"/>
      <c r="X45" s="4"/>
      <c r="Y45" s="52"/>
      <c r="Z45" s="52"/>
      <c r="AA45" s="5"/>
      <c r="AB45" s="5"/>
      <c r="AD45" s="11"/>
      <c r="AE45" s="11"/>
      <c r="AF45" s="9"/>
      <c r="AG45" s="9"/>
    </row>
    <row r="46" spans="1:34" s="278" customFormat="1" ht="16.5" customHeight="1">
      <c r="A46" s="39"/>
      <c r="B46" s="47">
        <f>+'Ark1'!C4046</f>
        <v>2022</v>
      </c>
      <c r="C46" s="47">
        <f>+'Ark1'!O4046</f>
        <v>9</v>
      </c>
      <c r="D46" s="48" t="str">
        <f>VLOOKUP(Fylker!C46,RNR!$F$2:$G$15,2)</f>
        <v>Agder</v>
      </c>
      <c r="E46" s="59">
        <f>+'Ark1'!Q4046</f>
        <v>1</v>
      </c>
      <c r="F46" s="59">
        <f>+'Ark1'!R4046</f>
        <v>18</v>
      </c>
      <c r="G46" s="59"/>
      <c r="H46" s="75">
        <f>+'Ark1'!S4046</f>
        <v>18</v>
      </c>
      <c r="I46" s="59"/>
      <c r="J46" s="96">
        <f>+'Ark1'!T4046</f>
        <v>0.26934011671405061</v>
      </c>
      <c r="K46" s="59"/>
      <c r="L46" s="96">
        <f>+'Ark1'!U4046</f>
        <v>0.29079219034457976</v>
      </c>
      <c r="M46" s="60">
        <f>+'Ark1'!W4046</f>
        <v>61.222222222222221</v>
      </c>
      <c r="N46" s="59"/>
      <c r="O46" s="75">
        <f>+'Ark1'!Y4046</f>
        <v>147.14444444444453</v>
      </c>
      <c r="P46" s="59"/>
      <c r="Q46" s="96">
        <f>+'Ark1'!AA4046</f>
        <v>15.99722969844079</v>
      </c>
      <c r="R46" s="60">
        <f>+'Ark1'!AB4046</f>
        <v>1.7177360926377856</v>
      </c>
      <c r="S46" s="75">
        <f>+'Ark1'!AC4046</f>
        <v>-12.651627886450978</v>
      </c>
      <c r="T46" s="75">
        <f t="shared" ref="T46:T53" si="14">+F46/E46</f>
        <v>18</v>
      </c>
      <c r="U46" s="60">
        <f>+'Ark1'!V4046</f>
        <v>1.5555555555555556</v>
      </c>
      <c r="V46" s="75">
        <f>+'Ark1'!X4046</f>
        <v>159.41976646202005</v>
      </c>
      <c r="W46" s="39"/>
      <c r="X46" s="4"/>
      <c r="Y46" s="52"/>
      <c r="Z46" s="52"/>
      <c r="AA46" s="5"/>
      <c r="AB46" s="5"/>
      <c r="AD46" s="11"/>
      <c r="AE46" s="11"/>
      <c r="AF46" s="9"/>
      <c r="AG46" s="9"/>
      <c r="AH46" s="9"/>
    </row>
    <row r="47" spans="1:34" s="278" customFormat="1" ht="16.5" customHeight="1">
      <c r="A47" s="39"/>
      <c r="B47" s="47">
        <f>+'Ark1'!C4047</f>
        <v>2022</v>
      </c>
      <c r="C47" s="47">
        <f>+'Ark1'!O4047</f>
        <v>11</v>
      </c>
      <c r="D47" s="48" t="str">
        <f>VLOOKUP(Fylker!C47,RNR!$F$2:$G$15,2)</f>
        <v>Rogaland</v>
      </c>
      <c r="E47" s="59">
        <f>+'Ark1'!Q4047</f>
        <v>24</v>
      </c>
      <c r="F47" s="59">
        <f>+'Ark1'!R4047</f>
        <v>610</v>
      </c>
      <c r="G47" s="59"/>
      <c r="H47" s="75">
        <f>+'Ark1'!S4047</f>
        <v>610</v>
      </c>
      <c r="I47" s="59"/>
      <c r="J47" s="96">
        <f>+'Ark1'!T4047</f>
        <v>9.1276372886428234</v>
      </c>
      <c r="K47" s="59"/>
      <c r="L47" s="96">
        <f>+'Ark1'!U4047</f>
        <v>8.8166158784920352</v>
      </c>
      <c r="M47" s="60">
        <f>+'Ark1'!W4047</f>
        <v>60.42622950819672</v>
      </c>
      <c r="N47" s="59"/>
      <c r="O47" s="75">
        <f>+'Ark1'!Y4047</f>
        <v>131.64540983606548</v>
      </c>
      <c r="P47" s="59"/>
      <c r="Q47" s="96">
        <f>+'Ark1'!AA4047</f>
        <v>26.69662077675078</v>
      </c>
      <c r="R47" s="60">
        <f>+'Ark1'!AB4047</f>
        <v>3.8998067055648895</v>
      </c>
      <c r="S47" s="75">
        <f>+'Ark1'!AC4047</f>
        <v>-58.599452536108146</v>
      </c>
      <c r="T47" s="75">
        <f t="shared" si="14"/>
        <v>25.416666666666668</v>
      </c>
      <c r="U47" s="60">
        <f>+'Ark1'!V4047</f>
        <v>4.1327868852459009</v>
      </c>
      <c r="V47" s="75">
        <f>+'Ark1'!X4047</f>
        <v>142.62774630126285</v>
      </c>
      <c r="W47" s="39"/>
      <c r="X47" s="4"/>
      <c r="Y47" s="52"/>
      <c r="Z47" s="52"/>
      <c r="AA47" s="5"/>
      <c r="AB47" s="5"/>
      <c r="AD47" s="11"/>
      <c r="AE47" s="11"/>
      <c r="AF47" s="9"/>
      <c r="AG47" s="9"/>
      <c r="AH47" s="9"/>
    </row>
    <row r="48" spans="1:34" s="278" customFormat="1" ht="16.5" customHeight="1">
      <c r="A48" s="39"/>
      <c r="B48" s="47">
        <f>+'Ark1'!C4048</f>
        <v>2022</v>
      </c>
      <c r="C48" s="47">
        <f>+'Ark1'!O4048</f>
        <v>14</v>
      </c>
      <c r="D48" s="48" t="str">
        <f>VLOOKUP(Fylker!C48,RNR!$F$2:$G$15,2)</f>
        <v>Vestland</v>
      </c>
      <c r="E48" s="59">
        <f>+'Ark1'!Q4048</f>
        <v>12</v>
      </c>
      <c r="F48" s="59">
        <f>+'Ark1'!R4048</f>
        <v>124</v>
      </c>
      <c r="G48" s="59"/>
      <c r="H48" s="75">
        <f>+'Ark1'!S4048</f>
        <v>124</v>
      </c>
      <c r="I48" s="59"/>
      <c r="J48" s="96">
        <f>+'Ark1'!T4048</f>
        <v>1.8554541373634597</v>
      </c>
      <c r="K48" s="59"/>
      <c r="L48" s="96">
        <f>+'Ark1'!U4048</f>
        <v>2.2350903018114683</v>
      </c>
      <c r="M48" s="60">
        <f>+'Ark1'!W4048</f>
        <v>57.403225806451609</v>
      </c>
      <c r="N48" s="59"/>
      <c r="O48" s="75">
        <f>+'Ark1'!Y4048</f>
        <v>164.17500000000004</v>
      </c>
      <c r="P48" s="59"/>
      <c r="Q48" s="96">
        <f>+'Ark1'!AA4048</f>
        <v>32.462110978701347</v>
      </c>
      <c r="R48" s="60">
        <f>+'Ark1'!AB4048</f>
        <v>5.2562088552165074</v>
      </c>
      <c r="S48" s="75">
        <f>+'Ark1'!AC4048</f>
        <v>-76.958991026885343</v>
      </c>
      <c r="T48" s="75">
        <f t="shared" si="14"/>
        <v>10.333333333333334</v>
      </c>
      <c r="U48" s="60">
        <f>+'Ark1'!V4048</f>
        <v>6.4516129032258052</v>
      </c>
      <c r="V48" s="75">
        <f>+'Ark1'!X4048</f>
        <v>177.87107258938235</v>
      </c>
      <c r="W48" s="39"/>
      <c r="X48" s="4"/>
      <c r="Y48" s="52"/>
      <c r="Z48" s="52"/>
      <c r="AA48" s="5"/>
      <c r="AB48" s="5"/>
      <c r="AD48" s="11"/>
      <c r="AE48" s="11"/>
      <c r="AF48" s="9"/>
      <c r="AG48" s="9"/>
      <c r="AH48" s="9"/>
    </row>
    <row r="49" spans="1:34" s="278" customFormat="1" ht="16.5" customHeight="1">
      <c r="A49" s="39"/>
      <c r="B49" s="47">
        <f>+'Ark1'!C4049</f>
        <v>2022</v>
      </c>
      <c r="C49" s="47">
        <f>+'Ark1'!O4049</f>
        <v>15</v>
      </c>
      <c r="D49" s="48" t="str">
        <f>VLOOKUP(Fylker!C49,RNR!$F$2:$G$15,2)</f>
        <v>Møre og Romsdal</v>
      </c>
      <c r="E49" s="59">
        <f>+'Ark1'!Q4049</f>
        <v>5</v>
      </c>
      <c r="F49" s="59">
        <f>+'Ark1'!R4049</f>
        <v>24</v>
      </c>
      <c r="G49" s="59"/>
      <c r="H49" s="75">
        <f>+'Ark1'!S4049</f>
        <v>24</v>
      </c>
      <c r="I49" s="59"/>
      <c r="J49" s="96">
        <f>+'Ark1'!T4049</f>
        <v>0.35912015561873434</v>
      </c>
      <c r="K49" s="59"/>
      <c r="L49" s="96">
        <f>+'Ark1'!U4049</f>
        <v>0.37728766093178312</v>
      </c>
      <c r="M49" s="60">
        <f>+'Ark1'!W4049</f>
        <v>61.20833333333335</v>
      </c>
      <c r="N49" s="59"/>
      <c r="O49" s="75">
        <f>+'Ark1'!Y4049</f>
        <v>143.1841666666667</v>
      </c>
      <c r="P49" s="59"/>
      <c r="Q49" s="96">
        <f>+'Ark1'!AA4049</f>
        <v>26.845432869898396</v>
      </c>
      <c r="R49" s="60">
        <f>+'Ark1'!AB4049</f>
        <v>4.6545601892719537</v>
      </c>
      <c r="S49" s="75">
        <f>+'Ark1'!AC4049</f>
        <v>-83.098151901444666</v>
      </c>
      <c r="T49" s="75">
        <f t="shared" si="14"/>
        <v>4.8</v>
      </c>
      <c r="U49" s="60">
        <f>+'Ark1'!V4049</f>
        <v>2.4166666666666661</v>
      </c>
      <c r="V49" s="75">
        <f>+'Ark1'!X4049</f>
        <v>155.12910798122064</v>
      </c>
      <c r="W49" s="39"/>
      <c r="X49" s="4"/>
      <c r="Y49" s="52"/>
      <c r="Z49" s="52"/>
      <c r="AA49" s="5"/>
      <c r="AB49" s="5"/>
      <c r="AD49" s="11"/>
      <c r="AE49" s="11"/>
      <c r="AF49" s="9"/>
      <c r="AG49" s="9"/>
      <c r="AH49" s="9"/>
    </row>
    <row r="50" spans="1:34" ht="16.5" customHeight="1">
      <c r="A50" s="39"/>
      <c r="B50" s="47">
        <f>+'Ark1'!C4050</f>
        <v>2022</v>
      </c>
      <c r="C50" s="47">
        <f>+'Ark1'!O4050</f>
        <v>16</v>
      </c>
      <c r="D50" s="48" t="str">
        <f>VLOOKUP(Fylker!C50,RNR!$F$2:$G$15,2)</f>
        <v>Trøndelag</v>
      </c>
      <c r="E50" s="59">
        <f>+'Ark1'!Q4050</f>
        <v>136</v>
      </c>
      <c r="F50" s="59">
        <f>+'Ark1'!R4050</f>
        <v>3122</v>
      </c>
      <c r="G50" s="59"/>
      <c r="H50" s="75">
        <f>+'Ark1'!S4050</f>
        <v>3108</v>
      </c>
      <c r="I50" s="59"/>
      <c r="J50" s="96">
        <f>+'Ark1'!T4050</f>
        <v>46.715546910070323</v>
      </c>
      <c r="K50" s="59"/>
      <c r="L50" s="96">
        <f>+'Ark1'!U4050</f>
        <v>46.545836506015966</v>
      </c>
      <c r="M50" s="60">
        <f>+'Ark1'!W4050</f>
        <v>59.692084942084946</v>
      </c>
      <c r="N50" s="59"/>
      <c r="O50" s="75">
        <f>+'Ark1'!Y4050</f>
        <v>135.79431133888511</v>
      </c>
      <c r="P50" s="59"/>
      <c r="Q50" s="96">
        <f>+'Ark1'!AA4050</f>
        <v>29.578724368480074</v>
      </c>
      <c r="R50" s="60">
        <f>+'Ark1'!AB4050</f>
        <v>4.8353297242622881</v>
      </c>
      <c r="S50" s="75">
        <f>+'Ark1'!AC4050</f>
        <v>-63.589012673676557</v>
      </c>
      <c r="T50" s="75">
        <f t="shared" si="14"/>
        <v>22.955882352941178</v>
      </c>
      <c r="U50" s="60">
        <f>+'Ark1'!V4050</f>
        <v>4.7472773862908388</v>
      </c>
      <c r="V50" s="75">
        <f>+'Ark1'!X4050</f>
        <v>147.75532810523023</v>
      </c>
      <c r="W50" s="39"/>
      <c r="X50" s="4"/>
      <c r="Y50" s="52"/>
      <c r="Z50" s="52"/>
      <c r="AA50" s="5"/>
      <c r="AB50" s="5"/>
      <c r="AD50" s="11"/>
      <c r="AE50" s="11"/>
      <c r="AF50" s="9"/>
      <c r="AG50" s="9"/>
    </row>
    <row r="51" spans="1:34" ht="15.6">
      <c r="A51" s="39"/>
      <c r="B51" s="47">
        <f>+'Ark1'!C4051</f>
        <v>2022</v>
      </c>
      <c r="C51" s="47">
        <f>+'Ark1'!O4051</f>
        <v>18</v>
      </c>
      <c r="D51" s="48" t="str">
        <f>VLOOKUP(Fylker!C51,RNR!$F$2:$G$15,2)</f>
        <v>Nordland</v>
      </c>
      <c r="E51" s="59">
        <f>+'Ark1'!Q4051</f>
        <v>3</v>
      </c>
      <c r="F51" s="59">
        <f>+'Ark1'!R4051</f>
        <v>44</v>
      </c>
      <c r="G51" s="59"/>
      <c r="H51" s="75">
        <f>+'Ark1'!S4051</f>
        <v>44</v>
      </c>
      <c r="I51" s="59"/>
      <c r="J51" s="96">
        <f>+'Ark1'!T4051</f>
        <v>0.65838695196767916</v>
      </c>
      <c r="K51" s="59"/>
      <c r="L51" s="96">
        <f>+'Ark1'!U4051</f>
        <v>0.69204500996714835</v>
      </c>
      <c r="M51" s="60">
        <f>+'Ark1'!W4051</f>
        <v>62.954545454545446</v>
      </c>
      <c r="N51" s="59"/>
      <c r="O51" s="75">
        <f>+'Ark1'!Y4051</f>
        <v>143.25681818181815</v>
      </c>
      <c r="P51" s="59"/>
      <c r="Q51" s="96">
        <f>+'Ark1'!AA4051</f>
        <v>30.877804603772695</v>
      </c>
      <c r="R51" s="60">
        <f>+'Ark1'!AB4051</f>
        <v>1.623051915577902</v>
      </c>
      <c r="S51" s="75">
        <f>+'Ark1'!AC4051</f>
        <v>-71.564767451312107</v>
      </c>
      <c r="T51" s="75">
        <f t="shared" si="14"/>
        <v>14.666666666666666</v>
      </c>
      <c r="U51" s="60">
        <f>+'Ark1'!V4051</f>
        <v>0.31818181818181818</v>
      </c>
      <c r="V51" s="75">
        <f>+'Ark1'!X4051</f>
        <v>155.20782034866545</v>
      </c>
      <c r="W51" s="39"/>
      <c r="X51" s="4"/>
      <c r="Y51" s="51"/>
      <c r="Z51" s="52"/>
      <c r="AD51" s="11"/>
      <c r="AE51" s="11"/>
      <c r="AF51" s="9"/>
      <c r="AG51" s="9"/>
    </row>
    <row r="52" spans="1:34" ht="17.25" customHeight="1">
      <c r="A52" s="39"/>
      <c r="B52" s="47">
        <f>+'Ark1'!C4052</f>
        <v>2022</v>
      </c>
      <c r="C52" s="47">
        <f>+'Ark1'!O4052</f>
        <v>55</v>
      </c>
      <c r="D52" s="48" t="str">
        <f>VLOOKUP(Fylker!C52,RNR!$F$2:$G$15,2)</f>
        <v>Troms</v>
      </c>
      <c r="E52" s="59">
        <f>+'Ark1'!Q4052</f>
        <v>1</v>
      </c>
      <c r="F52" s="59">
        <f>+'Ark1'!R4052</f>
        <v>19</v>
      </c>
      <c r="G52" s="59"/>
      <c r="H52" s="75">
        <f>+'Ark1'!S4052</f>
        <v>19</v>
      </c>
      <c r="I52" s="59"/>
      <c r="J52" s="96">
        <f>+'Ark1'!T4052</f>
        <v>0.28430345653149802</v>
      </c>
      <c r="K52" s="59"/>
      <c r="L52" s="96">
        <f>+'Ark1'!U4052</f>
        <v>0.36595504374256321</v>
      </c>
      <c r="M52" s="60">
        <f>+'Ark1'!W4052</f>
        <v>62.105263157894761</v>
      </c>
      <c r="N52" s="59"/>
      <c r="O52" s="75">
        <f>+'Ark1'!Y4052</f>
        <v>175.43157894736839</v>
      </c>
      <c r="P52" s="59"/>
      <c r="Q52" s="96">
        <f>+'Ark1'!AA4052</f>
        <v>29.81718071729744</v>
      </c>
      <c r="R52" s="60">
        <f>+'Ark1'!AB4052</f>
        <v>1.7739262680369579</v>
      </c>
      <c r="S52" s="75">
        <f>+'Ark1'!AC4052</f>
        <v>-55.042417994043504</v>
      </c>
      <c r="T52" s="75">
        <f t="shared" si="14"/>
        <v>19</v>
      </c>
      <c r="U52" s="60">
        <f>+'Ark1'!V4052</f>
        <v>2.2105263157894748</v>
      </c>
      <c r="V52" s="75">
        <f>+'Ark1'!X4052</f>
        <v>190.06671608598964</v>
      </c>
      <c r="W52" s="39"/>
      <c r="X52"/>
      <c r="Z52" s="52"/>
      <c r="AB52" s="5"/>
      <c r="AD52" s="11"/>
      <c r="AE52" s="11"/>
      <c r="AF52" s="9"/>
      <c r="AG52" s="9"/>
    </row>
    <row r="53" spans="1:34" ht="15.6">
      <c r="A53" s="39"/>
      <c r="B53" s="47">
        <f>+'Ark1'!C4053</f>
        <v>2022</v>
      </c>
      <c r="C53" s="47">
        <f>+'Ark1'!O4053</f>
        <v>56</v>
      </c>
      <c r="D53" s="48" t="str">
        <f>VLOOKUP(Fylker!C53,RNR!$F$2:$G$15,2)</f>
        <v>Finnmark</v>
      </c>
      <c r="E53" s="59">
        <f>+'Ark1'!Q4053</f>
        <v>0</v>
      </c>
      <c r="F53" s="59">
        <f>+'Ark1'!R4053</f>
        <v>0</v>
      </c>
      <c r="G53" s="59"/>
      <c r="H53" s="75">
        <f>+'Ark1'!S4053</f>
        <v>0</v>
      </c>
      <c r="I53" s="59"/>
      <c r="J53" s="96">
        <f>+'Ark1'!T4053</f>
        <v>0</v>
      </c>
      <c r="K53" s="59"/>
      <c r="L53" s="96">
        <f>+'Ark1'!U4053</f>
        <v>0</v>
      </c>
      <c r="M53" s="60">
        <f>+'Ark1'!W4053</f>
        <v>0</v>
      </c>
      <c r="N53" s="59"/>
      <c r="O53" s="75">
        <f>+'Ark1'!Y4053</f>
        <v>0</v>
      </c>
      <c r="P53" s="59"/>
      <c r="Q53" s="96">
        <f>+'Ark1'!AA4053</f>
        <v>0</v>
      </c>
      <c r="R53" s="60">
        <f>+'Ark1'!AB4053</f>
        <v>0</v>
      </c>
      <c r="S53" s="75">
        <f>+'Ark1'!AC4053</f>
        <v>0</v>
      </c>
      <c r="T53" s="75" t="e">
        <f t="shared" si="14"/>
        <v>#DIV/0!</v>
      </c>
      <c r="U53" s="60">
        <f>+'Ark1'!V4053</f>
        <v>0</v>
      </c>
      <c r="V53" s="75">
        <f>+'Ark1'!X4053</f>
        <v>0</v>
      </c>
      <c r="W53" s="39"/>
      <c r="X53" s="2"/>
      <c r="Y53" s="51"/>
      <c r="Z53" s="52"/>
      <c r="AD53" s="11"/>
      <c r="AE53" s="11"/>
      <c r="AF53" s="9"/>
      <c r="AG53" s="9"/>
    </row>
    <row r="54" spans="1:34" ht="15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2"/>
      <c r="Y54" s="51"/>
      <c r="Z54" s="52"/>
      <c r="AD54" s="11"/>
      <c r="AE54" s="11"/>
      <c r="AF54" s="9"/>
      <c r="AG54" s="9"/>
    </row>
    <row r="55" spans="1:34" ht="15.6">
      <c r="A55" s="39"/>
      <c r="B55">
        <f>+'Ark1'!C4054</f>
        <v>2021</v>
      </c>
      <c r="C55">
        <f>+'Ark1'!O4054</f>
        <v>1</v>
      </c>
      <c r="D55" s="3" t="str">
        <f t="shared" ref="D55:D64" si="15">VLOOKUP(C55,$AG$7:$AH$20,2)</f>
        <v>Viken</v>
      </c>
      <c r="E55">
        <f>+'Ark1'!Q4054</f>
        <v>22</v>
      </c>
      <c r="F55">
        <f>+'Ark1'!R4054</f>
        <v>705</v>
      </c>
      <c r="H55" s="9">
        <f>+'Ark1'!S4054</f>
        <v>705</v>
      </c>
      <c r="J55" s="94">
        <f>+'Ark1'!T4054</f>
        <v>11.014712844092601</v>
      </c>
      <c r="L55" s="94">
        <f>+'Ark1'!U4054</f>
        <v>11.732888839748258</v>
      </c>
      <c r="M55" s="1">
        <f>+'Ark1'!W4054</f>
        <v>57.202836879432652</v>
      </c>
      <c r="O55" s="9">
        <f>+'Ark1'!Y4054</f>
        <v>144.82974468085135</v>
      </c>
      <c r="Q55" s="94">
        <f>+'Ark1'!AA4054</f>
        <v>28.930875179609121</v>
      </c>
      <c r="R55" s="1">
        <f>+'Ark1'!AB4054</f>
        <v>3.1828428183019111</v>
      </c>
      <c r="S55" s="9">
        <f>+'Ark1'!AC4054</f>
        <v>-55.401955496064382</v>
      </c>
      <c r="T55" s="9">
        <f t="shared" si="13"/>
        <v>32.045454545454547</v>
      </c>
      <c r="U55" s="1">
        <f>+'Ark1'!V4054</f>
        <v>14.114893617021279</v>
      </c>
      <c r="V55" s="9">
        <f>+'Ark1'!X4054</f>
        <v>156.91196606809444</v>
      </c>
      <c r="W55" s="39"/>
      <c r="X55" s="2"/>
      <c r="Y55" s="51"/>
      <c r="Z55" s="52"/>
      <c r="AD55" s="11"/>
      <c r="AE55" s="11"/>
      <c r="AF55" s="9"/>
      <c r="AG55" s="9"/>
    </row>
    <row r="56" spans="1:34" ht="16.5" customHeight="1">
      <c r="A56" s="39"/>
      <c r="B56">
        <f>+'Ark1'!C4055</f>
        <v>2021</v>
      </c>
      <c r="C56">
        <f>+'Ark1'!O4055</f>
        <v>4</v>
      </c>
      <c r="D56" s="3" t="str">
        <f t="shared" si="15"/>
        <v>Innlandet</v>
      </c>
      <c r="E56">
        <f>+'Ark1'!Q4055</f>
        <v>46</v>
      </c>
      <c r="F56">
        <f>+'Ark1'!R4055</f>
        <v>1374</v>
      </c>
      <c r="H56" s="9">
        <f>+'Ark1'!S4055</f>
        <v>1374</v>
      </c>
      <c r="J56" s="94">
        <f>+'Ark1'!T4055</f>
        <v>21.466972266359196</v>
      </c>
      <c r="L56" s="94">
        <f>+'Ark1'!U4055</f>
        <v>21.515333288947389</v>
      </c>
      <c r="M56" s="1">
        <f>+'Ark1'!W4055</f>
        <v>58.016011644832616</v>
      </c>
      <c r="O56" s="9">
        <f>+'Ark1'!Y4055</f>
        <v>136.27094614264919</v>
      </c>
      <c r="Q56" s="94">
        <f>+'Ark1'!AA4055</f>
        <v>28.318074584241689</v>
      </c>
      <c r="R56" s="1">
        <f>+'Ark1'!AB4055</f>
        <v>3.3957383755021242</v>
      </c>
      <c r="S56" s="9">
        <f>+'Ark1'!AC4055</f>
        <v>-58.983166617946893</v>
      </c>
      <c r="T56" s="9">
        <f t="shared" si="13"/>
        <v>29.869565217391305</v>
      </c>
      <c r="U56" s="1">
        <f>+'Ark1'!V4055</f>
        <v>14.65065502183406</v>
      </c>
      <c r="V56" s="9">
        <f>+'Ark1'!X4055</f>
        <v>147.63916158466864</v>
      </c>
      <c r="W56" s="39"/>
      <c r="X56" s="12"/>
      <c r="Y56" s="11"/>
      <c r="Z56" s="52"/>
      <c r="AD56" s="50"/>
      <c r="AE56" s="50"/>
      <c r="AF56" s="9"/>
      <c r="AG56" s="9"/>
    </row>
    <row r="57" spans="1:34" ht="15.6">
      <c r="A57" s="39"/>
      <c r="B57">
        <f>+'Ark1'!C4056</f>
        <v>2021</v>
      </c>
      <c r="C57">
        <f>+'Ark1'!O4056</f>
        <v>8</v>
      </c>
      <c r="D57" s="3" t="str">
        <f t="shared" si="15"/>
        <v>Telemark/ Vestfold</v>
      </c>
      <c r="E57">
        <f>+'Ark1'!Q4056</f>
        <v>11</v>
      </c>
      <c r="F57">
        <f>+'Ark1'!R4056</f>
        <v>294</v>
      </c>
      <c r="H57" s="9">
        <f>+'Ark1'!S4056</f>
        <v>294</v>
      </c>
      <c r="J57" s="94">
        <f>+'Ark1'!T4056</f>
        <v>4.5933696115790408</v>
      </c>
      <c r="L57" s="94">
        <f>+'Ark1'!U4056</f>
        <v>4.6231996666504971</v>
      </c>
      <c r="M57" s="1">
        <f>+'Ark1'!W4056</f>
        <v>57.840136054421762</v>
      </c>
      <c r="O57" s="9">
        <f>+'Ark1'!Y4056</f>
        <v>136.84761904761916</v>
      </c>
      <c r="Q57" s="94">
        <f>+'Ark1'!AA4056</f>
        <v>28.323634594521376</v>
      </c>
      <c r="R57" s="1">
        <f>+'Ark1'!AB4056</f>
        <v>4.2783613091571668</v>
      </c>
      <c r="S57" s="9">
        <f>+'Ark1'!AC4056</f>
        <v>-71.428083040398221</v>
      </c>
      <c r="T57" s="9">
        <f t="shared" si="13"/>
        <v>26.727272727272727</v>
      </c>
      <c r="U57" s="1">
        <f>+'Ark1'!V4056</f>
        <v>14.581632653061222</v>
      </c>
      <c r="V57" s="9">
        <f>+'Ark1'!X4056</f>
        <v>148.26394263013984</v>
      </c>
      <c r="W57" s="39"/>
      <c r="X57" s="2"/>
      <c r="Y57" s="5"/>
      <c r="Z57" s="52"/>
      <c r="AA57" s="4"/>
      <c r="AB57" s="4"/>
      <c r="AH57"/>
    </row>
    <row r="58" spans="1:34" ht="15.6">
      <c r="A58" s="39"/>
      <c r="B58">
        <f>+'Ark1'!C4057</f>
        <v>2021</v>
      </c>
      <c r="C58">
        <f>+'Ark1'!O4057</f>
        <v>9</v>
      </c>
      <c r="D58" s="3" t="str">
        <f t="shared" si="15"/>
        <v>Agder</v>
      </c>
      <c r="E58">
        <f>+'Ark1'!Q4057</f>
        <v>2</v>
      </c>
      <c r="F58">
        <f>+'Ark1'!R4057</f>
        <v>12</v>
      </c>
      <c r="H58" s="9">
        <f>+'Ark1'!S4057</f>
        <v>12</v>
      </c>
      <c r="J58" s="94">
        <f>+'Ark1'!T4057</f>
        <v>0.1874844739420016</v>
      </c>
      <c r="L58" s="94">
        <f>+'Ark1'!U4057</f>
        <v>0.18632667198914765</v>
      </c>
      <c r="M58" s="1">
        <f>+'Ark1'!W4057</f>
        <v>61.41666666666665</v>
      </c>
      <c r="O58" s="9">
        <f>+'Ark1'!Y4057</f>
        <v>135.125</v>
      </c>
      <c r="Q58" s="94">
        <f>+'Ark1'!AA4057</f>
        <v>22.413728122142768</v>
      </c>
      <c r="R58" s="1">
        <f>+'Ark1'!AB4057</f>
        <v>1.1873172373980878</v>
      </c>
      <c r="S58" s="9">
        <f>+'Ark1'!AC4057</f>
        <v>-10.811141924696699</v>
      </c>
      <c r="T58" s="9">
        <f t="shared" si="13"/>
        <v>6</v>
      </c>
      <c r="U58" s="1">
        <f>+'Ark1'!V4057</f>
        <v>16.75</v>
      </c>
      <c r="V58" s="9">
        <f>+'Ark1'!X4057</f>
        <v>146.39761646803899</v>
      </c>
      <c r="W58" s="39"/>
      <c r="X58" s="4"/>
      <c r="Y58" s="4"/>
      <c r="Z58" s="52"/>
      <c r="AA58" s="1"/>
      <c r="AB58" s="18"/>
      <c r="AD58" s="1"/>
      <c r="AE58" s="5"/>
      <c r="AH58"/>
    </row>
    <row r="59" spans="1:34" ht="15.6">
      <c r="A59" s="39"/>
      <c r="B59">
        <f>+'Ark1'!C4058</f>
        <v>2021</v>
      </c>
      <c r="C59">
        <f>+'Ark1'!O4058</f>
        <v>11</v>
      </c>
      <c r="D59" s="3" t="str">
        <f t="shared" si="15"/>
        <v>Rogaland</v>
      </c>
      <c r="E59">
        <f>+'Ark1'!Q4058</f>
        <v>26</v>
      </c>
      <c r="F59">
        <f>+'Ark1'!R4058</f>
        <v>657</v>
      </c>
      <c r="H59" s="9">
        <f>+'Ark1'!S4058</f>
        <v>657</v>
      </c>
      <c r="J59" s="94">
        <f>+'Ark1'!T4058</f>
        <v>10.264774948324593</v>
      </c>
      <c r="L59" s="94">
        <f>+'Ark1'!U4058</f>
        <v>9.8754101398802412</v>
      </c>
      <c r="M59" s="1">
        <f>+'Ark1'!W4058</f>
        <v>58.348554033485549</v>
      </c>
      <c r="O59" s="9">
        <f>+'Ark1'!Y4058</f>
        <v>130.80721461187201</v>
      </c>
      <c r="Q59" s="94">
        <f>+'Ark1'!AA4058</f>
        <v>28.793001845159289</v>
      </c>
      <c r="R59" s="1">
        <f>+'Ark1'!AB4058</f>
        <v>4.067763368538329</v>
      </c>
      <c r="S59" s="9">
        <f>+'Ark1'!AC4058</f>
        <v>-62.456714355935695</v>
      </c>
      <c r="T59" s="9">
        <f t="shared" ref="T59:T76" si="16">+F59/E59</f>
        <v>25.26923076923077</v>
      </c>
      <c r="U59" s="1">
        <f>+'Ark1'!V4058</f>
        <v>14.780821917808224</v>
      </c>
      <c r="V59" s="9">
        <f>+'Ark1'!X4058</f>
        <v>141.71962579834462</v>
      </c>
      <c r="W59" s="39"/>
      <c r="X59" s="4"/>
      <c r="Y59" s="14"/>
      <c r="Z59" s="52"/>
      <c r="AA59" s="1"/>
      <c r="AB59" s="18"/>
      <c r="AH59"/>
    </row>
    <row r="60" spans="1:34" ht="15.6">
      <c r="A60" s="39"/>
      <c r="B60">
        <f>+'Ark1'!C4059</f>
        <v>2021</v>
      </c>
      <c r="C60">
        <f>+'Ark1'!O4059</f>
        <v>14</v>
      </c>
      <c r="D60" s="3" t="str">
        <f t="shared" si="15"/>
        <v>Vestland</v>
      </c>
      <c r="E60">
        <f>+'Ark1'!Q4059</f>
        <v>15</v>
      </c>
      <c r="F60">
        <f>+'Ark1'!R4059</f>
        <v>96</v>
      </c>
      <c r="H60" s="9">
        <f>+'Ark1'!S4059</f>
        <v>96</v>
      </c>
      <c r="J60" s="94">
        <f>+'Ark1'!T4059</f>
        <v>1.4998757915360128</v>
      </c>
      <c r="L60" s="94">
        <f>+'Ark1'!U4059</f>
        <v>1.7560740139412101</v>
      </c>
      <c r="M60" s="1">
        <f>+'Ark1'!W4059</f>
        <v>56.375</v>
      </c>
      <c r="O60" s="9">
        <f>+'Ark1'!Y4059</f>
        <v>159.18916666666661</v>
      </c>
      <c r="Q60" s="94">
        <f>+'Ark1'!AA4059</f>
        <v>32.599663554842039</v>
      </c>
      <c r="R60" s="1">
        <f>+'Ark1'!AB4059</f>
        <v>5.5644893446449046</v>
      </c>
      <c r="S60" s="9">
        <f>+'Ark1'!AC4059</f>
        <v>-70.258163313084339</v>
      </c>
      <c r="T60" s="9">
        <f t="shared" si="16"/>
        <v>6.4</v>
      </c>
      <c r="U60" s="1">
        <f>+'Ark1'!V4059</f>
        <v>13.65625</v>
      </c>
      <c r="V60" s="9">
        <f>+'Ark1'!X4059</f>
        <v>172.46930299747203</v>
      </c>
      <c r="W60" s="39"/>
      <c r="X60" s="4"/>
      <c r="Y60" s="14"/>
      <c r="Z60" s="52"/>
      <c r="AA60" s="1"/>
      <c r="AB60" s="18"/>
      <c r="AH60"/>
    </row>
    <row r="61" spans="1:34" ht="15.6">
      <c r="A61" s="39"/>
      <c r="B61">
        <f>+'Ark1'!C4060</f>
        <v>2021</v>
      </c>
      <c r="C61">
        <f>+'Ark1'!O4060</f>
        <v>15</v>
      </c>
      <c r="D61" s="3" t="str">
        <f t="shared" si="15"/>
        <v>Møre og Romsdal</v>
      </c>
      <c r="E61">
        <f>+'Ark1'!Q4060</f>
        <v>6</v>
      </c>
      <c r="F61">
        <f>+'Ark1'!R4060</f>
        <v>45</v>
      </c>
      <c r="H61" s="9">
        <f>+'Ark1'!S4060</f>
        <v>45</v>
      </c>
      <c r="J61" s="94">
        <f>+'Ark1'!T4060</f>
        <v>0.70306677728250644</v>
      </c>
      <c r="L61" s="94">
        <f>+'Ark1'!U4060</f>
        <v>0.77624852142345313</v>
      </c>
      <c r="M61" s="1">
        <f>+'Ark1'!W4060</f>
        <v>56.577777777777776</v>
      </c>
      <c r="O61" s="9">
        <f>+'Ark1'!Y4060</f>
        <v>150.11711111111109</v>
      </c>
      <c r="Q61" s="94">
        <f>+'Ark1'!AA4060</f>
        <v>27.39829813224188</v>
      </c>
      <c r="R61" s="1">
        <f>+'Ark1'!AB4060</f>
        <v>4.23471835027705</v>
      </c>
      <c r="S61" s="9">
        <f>+'Ark1'!AC4060</f>
        <v>-55.298578090890871</v>
      </c>
      <c r="T61" s="9">
        <f t="shared" si="16"/>
        <v>7.5</v>
      </c>
      <c r="U61" s="1">
        <f>+'Ark1'!V4060</f>
        <v>13.533333333333339</v>
      </c>
      <c r="V61" s="9">
        <f>+'Ark1'!X4060</f>
        <v>162.64042373901535</v>
      </c>
      <c r="W61" s="39"/>
      <c r="X61" s="4"/>
      <c r="Y61" s="14"/>
      <c r="Z61" s="52"/>
      <c r="AA61" s="1"/>
      <c r="AB61" s="18"/>
      <c r="AH61"/>
    </row>
    <row r="62" spans="1:34" ht="15.6">
      <c r="A62" s="39"/>
      <c r="B62">
        <f>+'Ark1'!C4061</f>
        <v>2021</v>
      </c>
      <c r="C62">
        <f>+'Ark1'!O4061</f>
        <v>16</v>
      </c>
      <c r="D62" s="3" t="str">
        <f t="shared" si="15"/>
        <v>Trøndelag</v>
      </c>
      <c r="E62">
        <f>+'Ark1'!Q4061</f>
        <v>142</v>
      </c>
      <c r="F62">
        <f>+'Ark1'!R4061</f>
        <v>3149</v>
      </c>
      <c r="H62" s="9">
        <f>+'Ark1'!S4061</f>
        <v>3137</v>
      </c>
      <c r="J62" s="94">
        <f>+'Ark1'!T4061</f>
        <v>49.199050703613594</v>
      </c>
      <c r="L62" s="94">
        <f>+'Ark1'!U4061</f>
        <v>48.408966717425507</v>
      </c>
      <c r="M62" s="1">
        <f>+'Ark1'!W4061</f>
        <v>57.542556582722362</v>
      </c>
      <c r="O62" s="9">
        <f>+'Ark1'!Y4061</f>
        <v>133.78119720546201</v>
      </c>
      <c r="Q62" s="94">
        <f>+'Ark1'!AA4061</f>
        <v>27.028090655770967</v>
      </c>
      <c r="R62" s="1">
        <f>+'Ark1'!AB4061</f>
        <v>4.3028694600370363</v>
      </c>
      <c r="S62" s="9">
        <f>+'Ark1'!AC4061</f>
        <v>-61.190664801936144</v>
      </c>
      <c r="T62" s="9">
        <f t="shared" si="16"/>
        <v>22.176056338028168</v>
      </c>
      <c r="U62" s="1">
        <f>+'Ark1'!V4061</f>
        <v>14.068275643061289</v>
      </c>
      <c r="V62" s="9">
        <f>+'Ark1'!X4061</f>
        <v>145.41398376825683</v>
      </c>
      <c r="W62" s="39"/>
      <c r="X62" s="4"/>
      <c r="Y62" s="14"/>
      <c r="Z62" s="52"/>
      <c r="AA62" s="1"/>
      <c r="AB62" s="18"/>
      <c r="AH62"/>
    </row>
    <row r="63" spans="1:34" ht="15.6">
      <c r="A63" s="39"/>
      <c r="B63">
        <f>+'Ark1'!C4062</f>
        <v>2021</v>
      </c>
      <c r="C63">
        <f>+'Ark1'!O4062</f>
        <v>18</v>
      </c>
      <c r="D63" s="3" t="str">
        <f t="shared" si="15"/>
        <v>Nordland</v>
      </c>
      <c r="E63">
        <f>+'Ark1'!Q4062</f>
        <v>4</v>
      </c>
      <c r="F63">
        <f>+'Ark1'!R4062</f>
        <v>58</v>
      </c>
      <c r="H63" s="9">
        <f>+'Ark1'!S4062</f>
        <v>58</v>
      </c>
      <c r="J63" s="94">
        <f>+'Ark1'!T4062</f>
        <v>0.90617495738634157</v>
      </c>
      <c r="L63" s="94">
        <f>+'Ark1'!U4062</f>
        <v>0.91229054853905756</v>
      </c>
      <c r="M63" s="1">
        <f>+'Ark1'!W4062</f>
        <v>62.46551724137931</v>
      </c>
      <c r="O63" s="9">
        <f>+'Ark1'!Y4062</f>
        <v>136.88224137931039</v>
      </c>
      <c r="Q63" s="94">
        <f>+'Ark1'!AA4062</f>
        <v>29.133964362217675</v>
      </c>
      <c r="R63" s="1">
        <f>+'Ark1'!AB4062</f>
        <v>1.4409709040276879</v>
      </c>
      <c r="S63" s="9">
        <f>+'Ark1'!AC4062</f>
        <v>-47.541833014233589</v>
      </c>
      <c r="T63" s="9">
        <f t="shared" si="16"/>
        <v>14.5</v>
      </c>
      <c r="U63" s="1">
        <f>+'Ark1'!V4062</f>
        <v>16.896551724137925</v>
      </c>
      <c r="V63" s="9">
        <f>+'Ark1'!X4062</f>
        <v>148.30145328202636</v>
      </c>
      <c r="W63" s="39"/>
      <c r="X63" s="4"/>
      <c r="Y63" s="14"/>
      <c r="Z63" s="52"/>
      <c r="AA63" s="1"/>
      <c r="AB63" s="18"/>
      <c r="AH63"/>
    </row>
    <row r="64" spans="1:34" ht="15.6">
      <c r="A64" s="39"/>
      <c r="B64">
        <f>+'Ark1'!C4063</f>
        <v>2021</v>
      </c>
      <c r="C64">
        <f>+'Ark1'!O4063</f>
        <v>54</v>
      </c>
      <c r="D64" s="3" t="str">
        <f t="shared" si="15"/>
        <v>Troms og Finnmark</v>
      </c>
      <c r="E64">
        <f>+'Ark1'!Q4063</f>
        <v>2</v>
      </c>
      <c r="F64">
        <f>+'Ark1'!R4063</f>
        <v>10.53</v>
      </c>
      <c r="H64" s="9">
        <f>+'Ark1'!S4063</f>
        <v>10.53</v>
      </c>
      <c r="J64" s="94">
        <f>+'Ark1'!T4063</f>
        <v>0.16451762588410643</v>
      </c>
      <c r="L64" s="94">
        <f>+'Ark1'!U4063</f>
        <v>0.21326159145523235</v>
      </c>
      <c r="M64" s="1">
        <f>+'Ark1'!W4063</f>
        <v>61.670465337131994</v>
      </c>
      <c r="O64" s="9">
        <f>+'Ark1'!Y4063</f>
        <v>176.24881291547962</v>
      </c>
      <c r="Q64" s="94">
        <f>+'Ark1'!AA4063</f>
        <v>22.80592571851836</v>
      </c>
      <c r="R64" s="1">
        <f>+'Ark1'!AB4063</f>
        <v>0</v>
      </c>
      <c r="S64" s="9">
        <f>+'Ark1'!AC4063</f>
        <v>0</v>
      </c>
      <c r="T64" s="9">
        <f t="shared" si="16"/>
        <v>5.2649999999999997</v>
      </c>
      <c r="U64" s="1">
        <f>+'Ark1'!V4063</f>
        <v>16.430199430199423</v>
      </c>
      <c r="V64" s="9">
        <f>+'Ark1'!X4063</f>
        <v>190.95212666899195</v>
      </c>
      <c r="W64" s="39"/>
      <c r="X64" s="4"/>
      <c r="Y64" s="14"/>
      <c r="Z64" s="52"/>
      <c r="AA64" s="1"/>
      <c r="AB64" s="18"/>
      <c r="AH64"/>
    </row>
    <row r="65" spans="1:34" ht="15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4"/>
      <c r="Y65" s="14"/>
      <c r="Z65" s="52"/>
      <c r="AA65" s="1"/>
      <c r="AB65" s="18"/>
      <c r="AH65"/>
    </row>
    <row r="66" spans="1:34" ht="15.6">
      <c r="A66" s="39"/>
      <c r="B66" s="47">
        <f>+'Ark1'!C4064</f>
        <v>2020</v>
      </c>
      <c r="C66" s="47">
        <f>+'Ark1'!O4064</f>
        <v>1</v>
      </c>
      <c r="D66" s="48" t="str">
        <f t="shared" ref="D66:D97" si="17">VLOOKUP(C66,$AG$7:$AH$20,2)</f>
        <v>Viken</v>
      </c>
      <c r="E66" s="47">
        <f>+'Ark1'!Q4064</f>
        <v>24</v>
      </c>
      <c r="F66" s="47">
        <f>+'Ark1'!R4064</f>
        <v>835</v>
      </c>
      <c r="G66" s="47"/>
      <c r="H66" s="64">
        <f>+'Ark1'!S4064</f>
        <v>835</v>
      </c>
      <c r="I66" s="47"/>
      <c r="J66" s="99">
        <f>+'Ark1'!T4064</f>
        <v>12.573407619334438</v>
      </c>
      <c r="K66" s="47"/>
      <c r="L66" s="99">
        <f>+'Ark1'!U4064</f>
        <v>12.917207447353787</v>
      </c>
      <c r="M66" s="49">
        <f>+'Ark1'!W4064</f>
        <v>58.164071856287421</v>
      </c>
      <c r="N66" s="47"/>
      <c r="O66" s="64">
        <f>+'Ark1'!Y4064</f>
        <v>136.34574850299396</v>
      </c>
      <c r="P66" s="47"/>
      <c r="Q66" s="99">
        <f>+'Ark1'!AA4064</f>
        <v>28.039718459109121</v>
      </c>
      <c r="R66" s="49">
        <f>+'Ark1'!AB4064</f>
        <v>3.5586652540026407</v>
      </c>
      <c r="S66" s="64">
        <f>+'Ark1'!AC4064</f>
        <v>-56.942253887768402</v>
      </c>
      <c r="T66" s="64">
        <f t="shared" si="16"/>
        <v>34.791666666666664</v>
      </c>
      <c r="U66" s="49">
        <f>+'Ark1'!V4064</f>
        <v>14.700598802395213</v>
      </c>
      <c r="V66" s="64">
        <f>+'Ark1'!X4064</f>
        <v>147.7202042285958</v>
      </c>
      <c r="W66" s="39"/>
      <c r="X66" s="4"/>
      <c r="Y66" s="14"/>
      <c r="Z66" s="52"/>
      <c r="AA66" s="11"/>
      <c r="AB66" s="18"/>
      <c r="AH66"/>
    </row>
    <row r="67" spans="1:34" ht="15.6">
      <c r="A67" s="39"/>
      <c r="B67" s="47">
        <f>+'Ark1'!C4065</f>
        <v>2020</v>
      </c>
      <c r="C67" s="47">
        <f>+'Ark1'!O4065</f>
        <v>4</v>
      </c>
      <c r="D67" s="48" t="str">
        <f t="shared" si="17"/>
        <v>Innlandet</v>
      </c>
      <c r="E67" s="47">
        <f>+'Ark1'!Q4065</f>
        <v>44</v>
      </c>
      <c r="F67" s="47">
        <f>+'Ark1'!R4065</f>
        <v>1206</v>
      </c>
      <c r="G67" s="47"/>
      <c r="H67" s="64">
        <f>+'Ark1'!S4065</f>
        <v>1206</v>
      </c>
      <c r="I67" s="47"/>
      <c r="J67" s="99">
        <f>+'Ark1'!T4065</f>
        <v>18.159915675350096</v>
      </c>
      <c r="K67" s="47"/>
      <c r="L67" s="99">
        <f>+'Ark1'!U4065</f>
        <v>18.013633261191696</v>
      </c>
      <c r="M67" s="49">
        <f>+'Ark1'!W4065</f>
        <v>58.660862354892203</v>
      </c>
      <c r="N67" s="47"/>
      <c r="O67" s="64">
        <f>+'Ark1'!Y4065</f>
        <v>131.64775290215596</v>
      </c>
      <c r="P67" s="47"/>
      <c r="Q67" s="99">
        <f>+'Ark1'!AA4065</f>
        <v>28.150293690021659</v>
      </c>
      <c r="R67" s="49">
        <f>+'Ark1'!AB4065</f>
        <v>3.6492454413440281</v>
      </c>
      <c r="S67" s="64">
        <f>+'Ark1'!AC4065</f>
        <v>-60.853813521221298</v>
      </c>
      <c r="T67" s="64">
        <f t="shared" si="16"/>
        <v>27.40909090909091</v>
      </c>
      <c r="U67" s="49">
        <f>+'Ark1'!V4065</f>
        <v>14.960199004975124</v>
      </c>
      <c r="V67" s="64">
        <f>+'Ark1'!X4065</f>
        <v>142.63028483440505</v>
      </c>
      <c r="W67" s="39"/>
      <c r="X67" s="4"/>
      <c r="Y67" s="14"/>
      <c r="Z67" s="52"/>
      <c r="AA67" s="11"/>
      <c r="AB67" s="18"/>
      <c r="AH67"/>
    </row>
    <row r="68" spans="1:34" ht="15.6">
      <c r="A68" s="39"/>
      <c r="B68" s="47">
        <f>+'Ark1'!C4066</f>
        <v>2020</v>
      </c>
      <c r="C68" s="47">
        <f>+'Ark1'!O4066</f>
        <v>8</v>
      </c>
      <c r="D68" s="48" t="str">
        <f t="shared" si="17"/>
        <v>Telemark/ Vestfold</v>
      </c>
      <c r="E68" s="47">
        <f>+'Ark1'!Q4066</f>
        <v>11</v>
      </c>
      <c r="F68" s="47">
        <f>+'Ark1'!R4066</f>
        <v>276</v>
      </c>
      <c r="G68" s="47"/>
      <c r="H68" s="64">
        <f>+'Ark1'!S4066</f>
        <v>276</v>
      </c>
      <c r="I68" s="47"/>
      <c r="J68" s="99">
        <f>+'Ark1'!T4066</f>
        <v>4.1560006023189278</v>
      </c>
      <c r="K68" s="47"/>
      <c r="L68" s="99">
        <f>+'Ark1'!U4066</f>
        <v>4.3789436154223136</v>
      </c>
      <c r="M68" s="49">
        <f>+'Ark1'!W4066</f>
        <v>57.561594202898554</v>
      </c>
      <c r="N68" s="47"/>
      <c r="O68" s="64">
        <f>+'Ark1'!Y4066</f>
        <v>139.83623188405809</v>
      </c>
      <c r="P68" s="47"/>
      <c r="Q68" s="99">
        <f>+'Ark1'!AA4066</f>
        <v>27.701275128994805</v>
      </c>
      <c r="R68" s="49">
        <f>+'Ark1'!AB4066</f>
        <v>4.2340719850351807</v>
      </c>
      <c r="S68" s="64">
        <f>+'Ark1'!AC4066</f>
        <v>-62.974888860507313</v>
      </c>
      <c r="T68" s="64">
        <f t="shared" si="16"/>
        <v>25.09090909090909</v>
      </c>
      <c r="U68" s="49">
        <f>+'Ark1'!V4066</f>
        <v>14.489130434782613</v>
      </c>
      <c r="V68" s="64">
        <f>+'Ark1'!X4066</f>
        <v>151.50187636409319</v>
      </c>
      <c r="W68" s="39"/>
      <c r="X68" s="4"/>
      <c r="Y68" s="14"/>
      <c r="Z68" s="52"/>
      <c r="AA68" s="11"/>
      <c r="AB68" s="18"/>
      <c r="AH68"/>
    </row>
    <row r="69" spans="1:34" ht="15.6">
      <c r="A69" s="39"/>
      <c r="B69" s="47">
        <f>+'Ark1'!C4067</f>
        <v>2020</v>
      </c>
      <c r="C69" s="47">
        <f>+'Ark1'!O4067</f>
        <v>9</v>
      </c>
      <c r="D69" s="48" t="str">
        <f t="shared" si="17"/>
        <v>Agder</v>
      </c>
      <c r="E69" s="47">
        <f>+'Ark1'!Q4067</f>
        <v>1</v>
      </c>
      <c r="F69" s="47">
        <f>+'Ark1'!R4067</f>
        <v>5</v>
      </c>
      <c r="G69" s="47"/>
      <c r="H69" s="64">
        <f>+'Ark1'!S4067</f>
        <v>5</v>
      </c>
      <c r="I69" s="47"/>
      <c r="J69" s="99">
        <f>+'Ark1'!T4067</f>
        <v>7.5289865984038556E-2</v>
      </c>
      <c r="K69" s="47"/>
      <c r="L69" s="99">
        <f>+'Ark1'!U4067</f>
        <v>7.0662526653461441E-2</v>
      </c>
      <c r="M69" s="49">
        <f>+'Ark1'!W4067</f>
        <v>60.4</v>
      </c>
      <c r="N69" s="47"/>
      <c r="O69" s="64">
        <f>+'Ark1'!Y4067</f>
        <v>124.56</v>
      </c>
      <c r="P69" s="47"/>
      <c r="Q69" s="99">
        <f>+'Ark1'!AA4067</f>
        <v>9.7358307298351843</v>
      </c>
      <c r="R69" s="49">
        <f>+'Ark1'!AB4067</f>
        <v>1.4966629547096251</v>
      </c>
      <c r="S69" s="64">
        <f>+'Ark1'!AC4067</f>
        <v>6.4236049642848601</v>
      </c>
      <c r="T69" s="64">
        <f t="shared" si="16"/>
        <v>5</v>
      </c>
      <c r="U69" s="49">
        <f>+'Ark1'!V4067</f>
        <v>16.399999999999999</v>
      </c>
      <c r="V69" s="64">
        <f>+'Ark1'!X4067</f>
        <v>134.95124593716142</v>
      </c>
      <c r="W69" s="39"/>
      <c r="X69" s="4"/>
      <c r="Y69" s="14"/>
      <c r="Z69" s="52"/>
      <c r="AA69" s="11"/>
      <c r="AB69" s="18"/>
      <c r="AH69"/>
    </row>
    <row r="70" spans="1:34" ht="15.6">
      <c r="A70" s="39"/>
      <c r="B70" s="47">
        <f>+'Ark1'!C4068</f>
        <v>2020</v>
      </c>
      <c r="C70" s="47">
        <f>+'Ark1'!O4068</f>
        <v>11</v>
      </c>
      <c r="D70" s="48" t="str">
        <f t="shared" si="17"/>
        <v>Rogaland</v>
      </c>
      <c r="E70" s="47">
        <f>+'Ark1'!Q4068</f>
        <v>23</v>
      </c>
      <c r="F70" s="47">
        <f>+'Ark1'!R4068</f>
        <v>575</v>
      </c>
      <c r="G70" s="47"/>
      <c r="H70" s="64">
        <f>+'Ark1'!S4068</f>
        <v>575</v>
      </c>
      <c r="I70" s="47"/>
      <c r="J70" s="99">
        <f>+'Ark1'!T4068</f>
        <v>8.6583345881644345</v>
      </c>
      <c r="K70" s="47"/>
      <c r="L70" s="99">
        <f>+'Ark1'!U4068</f>
        <v>8.2054646617646085</v>
      </c>
      <c r="M70" s="49">
        <f>+'Ark1'!W4068</f>
        <v>58.883478260869552</v>
      </c>
      <c r="N70" s="47"/>
      <c r="O70" s="64">
        <f>+'Ark1'!Y4068</f>
        <v>125.7751304347827</v>
      </c>
      <c r="P70" s="47"/>
      <c r="Q70" s="99">
        <f>+'Ark1'!AA4068</f>
        <v>26.613845182869461</v>
      </c>
      <c r="R70" s="49">
        <f>+'Ark1'!AB4068</f>
        <v>2.9638966840757619</v>
      </c>
      <c r="S70" s="64">
        <f>+'Ark1'!AC4068</f>
        <v>-45.152543809718381</v>
      </c>
      <c r="T70" s="64">
        <f t="shared" si="16"/>
        <v>25</v>
      </c>
      <c r="U70" s="49">
        <f>+'Ark1'!V4068</f>
        <v>15.168695652173914</v>
      </c>
      <c r="V70" s="64">
        <f>+'Ark1'!X4068</f>
        <v>136.26774694992716</v>
      </c>
      <c r="W70" s="39"/>
      <c r="X70" s="4"/>
      <c r="Y70" s="14"/>
      <c r="Z70" s="52"/>
      <c r="AA70" s="11"/>
      <c r="AB70" s="18"/>
      <c r="AH70"/>
    </row>
    <row r="71" spans="1:34" ht="15.6">
      <c r="A71" s="39"/>
      <c r="B71" s="47">
        <f>+'Ark1'!C4069</f>
        <v>2020</v>
      </c>
      <c r="C71" s="47">
        <f>+'Ark1'!O4069</f>
        <v>14</v>
      </c>
      <c r="D71" s="48" t="str">
        <f t="shared" si="17"/>
        <v>Vestland</v>
      </c>
      <c r="E71" s="47">
        <f>+'Ark1'!Q4069</f>
        <v>14</v>
      </c>
      <c r="F71" s="47">
        <f>+'Ark1'!R4069</f>
        <v>207</v>
      </c>
      <c r="G71" s="47"/>
      <c r="H71" s="64">
        <f>+'Ark1'!S4069</f>
        <v>207</v>
      </c>
      <c r="I71" s="47"/>
      <c r="J71" s="99">
        <f>+'Ark1'!T4069</f>
        <v>3.1170004517391958</v>
      </c>
      <c r="K71" s="47"/>
      <c r="L71" s="99">
        <f>+'Ark1'!U4069</f>
        <v>3.1276223662962761</v>
      </c>
      <c r="M71" s="49">
        <f>+'Ark1'!W4069</f>
        <v>59.048309178743985</v>
      </c>
      <c r="N71" s="47"/>
      <c r="O71" s="64">
        <f>+'Ark1'!Y4069</f>
        <v>133.16908212560389</v>
      </c>
      <c r="P71" s="47"/>
      <c r="Q71" s="99">
        <f>+'Ark1'!AA4069</f>
        <v>30.057679022832524</v>
      </c>
      <c r="R71" s="49">
        <f>+'Ark1'!AB4069</f>
        <v>3.755522123019015</v>
      </c>
      <c r="S71" s="64">
        <f>+'Ark1'!AC4069</f>
        <v>-47.389760679855243</v>
      </c>
      <c r="T71" s="64">
        <f t="shared" si="16"/>
        <v>14.785714285714286</v>
      </c>
      <c r="U71" s="49">
        <f>+'Ark1'!V4069</f>
        <v>15.173913043478262</v>
      </c>
      <c r="V71" s="64">
        <f>+'Ark1'!X4069</f>
        <v>144.278528846808</v>
      </c>
      <c r="W71" s="39"/>
      <c r="X71" s="4"/>
      <c r="Y71" s="14"/>
      <c r="Z71" s="52"/>
      <c r="AA71" s="5"/>
      <c r="AB71" s="18"/>
      <c r="AH71"/>
    </row>
    <row r="72" spans="1:34" ht="15.6">
      <c r="A72" s="39"/>
      <c r="B72" s="47">
        <f>+'Ark1'!C4070</f>
        <v>2020</v>
      </c>
      <c r="C72" s="47">
        <f>+'Ark1'!O4070</f>
        <v>15</v>
      </c>
      <c r="D72" s="48" t="str">
        <f t="shared" si="17"/>
        <v>Møre og Romsdal</v>
      </c>
      <c r="E72" s="47">
        <f>+'Ark1'!Q4070</f>
        <v>7</v>
      </c>
      <c r="F72" s="47">
        <f>+'Ark1'!R4070</f>
        <v>137</v>
      </c>
      <c r="G72" s="47"/>
      <c r="H72" s="64">
        <f>+'Ark1'!S4070</f>
        <v>137</v>
      </c>
      <c r="I72" s="47"/>
      <c r="J72" s="99">
        <f>+'Ark1'!T4070</f>
        <v>2.0629423279626562</v>
      </c>
      <c r="K72" s="47"/>
      <c r="L72" s="99">
        <f>+'Ark1'!U4070</f>
        <v>2.0598898043538685</v>
      </c>
      <c r="M72" s="49">
        <f>+'Ark1'!W4070</f>
        <v>57.708029197080307</v>
      </c>
      <c r="N72" s="47"/>
      <c r="O72" s="64">
        <f>+'Ark1'!Y4070</f>
        <v>132.5204379562044</v>
      </c>
      <c r="P72" s="47"/>
      <c r="Q72" s="99">
        <f>+'Ark1'!AA4070</f>
        <v>27.656298074143205</v>
      </c>
      <c r="R72" s="49">
        <f>+'Ark1'!AB4070</f>
        <v>4.7201394633942977</v>
      </c>
      <c r="S72" s="64">
        <f>+'Ark1'!AC4070</f>
        <v>-62.381232330060762</v>
      </c>
      <c r="T72" s="64">
        <f t="shared" si="16"/>
        <v>19.571428571428573</v>
      </c>
      <c r="U72" s="49">
        <f>+'Ark1'!V4070</f>
        <v>14.394160583941613</v>
      </c>
      <c r="V72" s="64">
        <f>+'Ark1'!X4070</f>
        <v>143.57577243359088</v>
      </c>
      <c r="W72" s="39"/>
      <c r="X72" s="4"/>
      <c r="Y72" s="14"/>
      <c r="Z72" s="52"/>
      <c r="AA72" s="5"/>
      <c r="AB72" s="18"/>
      <c r="AH72"/>
    </row>
    <row r="73" spans="1:34" ht="15.6">
      <c r="A73" s="39"/>
      <c r="B73" s="47">
        <f>+'Ark1'!C4071</f>
        <v>2020</v>
      </c>
      <c r="C73" s="47">
        <f>+'Ark1'!O4071</f>
        <v>16</v>
      </c>
      <c r="D73" s="48" t="str">
        <f t="shared" si="17"/>
        <v>Trøndelag</v>
      </c>
      <c r="E73" s="47">
        <f>+'Ark1'!Q4071</f>
        <v>146</v>
      </c>
      <c r="F73" s="47">
        <f>+'Ark1'!R4071</f>
        <v>3365</v>
      </c>
      <c r="G73" s="47"/>
      <c r="H73" s="64">
        <f>+'Ark1'!S4071</f>
        <v>3353</v>
      </c>
      <c r="I73" s="47"/>
      <c r="J73" s="99">
        <f>+'Ark1'!T4071</f>
        <v>50.670079807257949</v>
      </c>
      <c r="K73" s="47"/>
      <c r="L73" s="99">
        <f>+'Ark1'!U4071</f>
        <v>50.689969991004553</v>
      </c>
      <c r="M73" s="49">
        <f>+'Ark1'!W4071</f>
        <v>57.313450641216811</v>
      </c>
      <c r="N73" s="47"/>
      <c r="O73" s="64">
        <f>+'Ark1'!Y4071</f>
        <v>132.76891530460597</v>
      </c>
      <c r="P73" s="47"/>
      <c r="Q73" s="99">
        <f>+'Ark1'!AA4071</f>
        <v>27.168650822770648</v>
      </c>
      <c r="R73" s="49">
        <f>+'Ark1'!AB4071</f>
        <v>4.2670881837121595</v>
      </c>
      <c r="S73" s="64">
        <f>+'Ark1'!AC4071</f>
        <v>-58.561210426791909</v>
      </c>
      <c r="T73" s="64">
        <f t="shared" si="16"/>
        <v>23.047945205479451</v>
      </c>
      <c r="U73" s="49">
        <f>+'Ark1'!V4071</f>
        <v>14.016939078751857</v>
      </c>
      <c r="V73" s="64">
        <f>+'Ark1'!X4071</f>
        <v>144.44348569414001</v>
      </c>
      <c r="W73" s="39"/>
      <c r="X73" s="4"/>
      <c r="Y73" s="14"/>
      <c r="Z73" s="52"/>
      <c r="AA73" s="5"/>
      <c r="AB73" s="18"/>
      <c r="AH73"/>
    </row>
    <row r="74" spans="1:34" ht="15.6">
      <c r="A74" s="39"/>
      <c r="B74" s="47">
        <f>+'Ark1'!C4072</f>
        <v>2020</v>
      </c>
      <c r="C74" s="47">
        <f>+'Ark1'!O4072</f>
        <v>18</v>
      </c>
      <c r="D74" s="48" t="str">
        <f t="shared" si="17"/>
        <v>Nordland</v>
      </c>
      <c r="E74" s="47">
        <f>+'Ark1'!Q4072</f>
        <v>3</v>
      </c>
      <c r="F74" s="47">
        <f>+'Ark1'!R4072</f>
        <v>30</v>
      </c>
      <c r="G74" s="47"/>
      <c r="H74" s="64">
        <f>+'Ark1'!S4072</f>
        <v>30</v>
      </c>
      <c r="I74" s="47"/>
      <c r="J74" s="99">
        <f>+'Ark1'!T4072</f>
        <v>0.45173919590423134</v>
      </c>
      <c r="K74" s="47"/>
      <c r="L74" s="99">
        <f>+'Ark1'!U4072</f>
        <v>0.43546859914683761</v>
      </c>
      <c r="M74" s="49">
        <f>+'Ark1'!W4072</f>
        <v>61.966666666666669</v>
      </c>
      <c r="N74" s="47"/>
      <c r="O74" s="64">
        <f>+'Ark1'!Y4072</f>
        <v>127.9366666666667</v>
      </c>
      <c r="P74" s="47"/>
      <c r="Q74" s="99">
        <f>+'Ark1'!AA4072</f>
        <v>23.991644147262814</v>
      </c>
      <c r="R74" s="49">
        <f>+'Ark1'!AB4072</f>
        <v>1.0159833769417663</v>
      </c>
      <c r="S74" s="64">
        <f>+'Ark1'!AC4072</f>
        <v>-16.0632882524312</v>
      </c>
      <c r="T74" s="64">
        <f t="shared" si="16"/>
        <v>10</v>
      </c>
      <c r="U74" s="49">
        <f>+'Ark1'!V4072</f>
        <v>17</v>
      </c>
      <c r="V74" s="64">
        <f>+'Ark1'!X4072</f>
        <v>138.60960635608524</v>
      </c>
      <c r="W74" s="39"/>
      <c r="X74" s="4"/>
      <c r="Y74" s="14"/>
      <c r="Z74" s="52"/>
      <c r="AA74" s="5"/>
      <c r="AB74" s="18"/>
      <c r="AH74"/>
    </row>
    <row r="75" spans="1:34" ht="15.6">
      <c r="A75" s="39"/>
      <c r="B75" s="47">
        <f>+'Ark1'!C4073</f>
        <v>2020</v>
      </c>
      <c r="C75" s="47">
        <f>+'Ark1'!O4073</f>
        <v>54</v>
      </c>
      <c r="D75" s="48" t="str">
        <f t="shared" si="17"/>
        <v>Troms og Finnmark</v>
      </c>
      <c r="E75" s="47">
        <f>+'Ark1'!Q4073</f>
        <v>2</v>
      </c>
      <c r="F75" s="47">
        <f>+'Ark1'!R4073</f>
        <v>5</v>
      </c>
      <c r="G75" s="47"/>
      <c r="H75" s="64">
        <f>+'Ark1'!S4073</f>
        <v>5</v>
      </c>
      <c r="I75" s="47"/>
      <c r="J75" s="99">
        <f>+'Ark1'!T4073</f>
        <v>7.5289865984038556E-2</v>
      </c>
      <c r="K75" s="47"/>
      <c r="L75" s="99">
        <f>+'Ark1'!U4073</f>
        <v>0.10113772681261329</v>
      </c>
      <c r="M75" s="49">
        <f>+'Ark1'!W4073</f>
        <v>60.4</v>
      </c>
      <c r="N75" s="47"/>
      <c r="O75" s="64">
        <f>+'Ark1'!Y4073</f>
        <v>178.28</v>
      </c>
      <c r="P75" s="47"/>
      <c r="Q75" s="99">
        <f>+'Ark1'!AA4073</f>
        <v>24.042828452575922</v>
      </c>
      <c r="R75" s="49">
        <f>+'Ark1'!AB4073</f>
        <v>1.2000000000000601</v>
      </c>
      <c r="S75" s="64">
        <f>+'Ark1'!AC4073</f>
        <v>-84.196971139488852</v>
      </c>
      <c r="T75" s="64">
        <f t="shared" si="16"/>
        <v>2.5</v>
      </c>
      <c r="U75" s="49">
        <f>+'Ark1'!V4073</f>
        <v>15.8</v>
      </c>
      <c r="V75" s="64">
        <f>+'Ark1'!X4073</f>
        <v>193.15276273022752</v>
      </c>
      <c r="W75" s="39"/>
      <c r="X75" s="4"/>
      <c r="Y75" s="14"/>
      <c r="Z75" s="52"/>
      <c r="AA75" s="5"/>
      <c r="AB75" s="18"/>
      <c r="AH75"/>
    </row>
    <row r="76" spans="1:34" ht="15.6">
      <c r="A76" s="39"/>
      <c r="B76" s="47">
        <f>+'Ark1'!C4074</f>
        <v>2019</v>
      </c>
      <c r="C76" s="47">
        <f>+'Ark1'!O4074</f>
        <v>1</v>
      </c>
      <c r="D76" s="48" t="str">
        <f t="shared" si="17"/>
        <v>Viken</v>
      </c>
      <c r="E76" s="47">
        <f>+'Ark1'!Q4074</f>
        <v>31</v>
      </c>
      <c r="F76" s="47">
        <f>+'Ark1'!R4074</f>
        <v>877</v>
      </c>
      <c r="G76" s="47"/>
      <c r="H76" s="64">
        <f>+'Ark1'!S4074</f>
        <v>877</v>
      </c>
      <c r="I76" s="47"/>
      <c r="J76" s="99">
        <f>+'Ark1'!T4074</f>
        <v>10.530739673390968</v>
      </c>
      <c r="K76" s="47"/>
      <c r="L76" s="99">
        <f>+'Ark1'!U4074</f>
        <v>10.721986480836913</v>
      </c>
      <c r="M76" s="49">
        <f>+'Ark1'!W4074</f>
        <v>58.583808437856334</v>
      </c>
      <c r="N76" s="47"/>
      <c r="O76" s="64">
        <f>+'Ark1'!Y4074</f>
        <v>137.32759407069551</v>
      </c>
      <c r="P76" s="47"/>
      <c r="Q76" s="99">
        <f>+'Ark1'!AA4074</f>
        <v>27.481649982736712</v>
      </c>
      <c r="R76" s="49">
        <f>+'Ark1'!AB4074</f>
        <v>2.7280982470216157</v>
      </c>
      <c r="S76" s="64">
        <f>+'Ark1'!AC4074</f>
        <v>-51.985102733332361</v>
      </c>
      <c r="T76" s="64">
        <f t="shared" si="16"/>
        <v>28.29032258064516</v>
      </c>
      <c r="U76" s="49">
        <f>+'Ark1'!V4074</f>
        <v>14.879133409350059</v>
      </c>
      <c r="V76" s="64">
        <f>+'Ark1'!X4074</f>
        <v>148.78395890649571</v>
      </c>
      <c r="W76" s="39"/>
      <c r="X76" s="4"/>
      <c r="Y76" s="14"/>
      <c r="Z76" s="52"/>
      <c r="AA76" s="5"/>
      <c r="AB76" s="18"/>
      <c r="AH76"/>
    </row>
    <row r="77" spans="1:34" ht="15.6">
      <c r="A77" s="39"/>
      <c r="B77">
        <f>+'Ark1'!C4075</f>
        <v>2019</v>
      </c>
      <c r="C77">
        <f>+'Ark1'!O4075</f>
        <v>4</v>
      </c>
      <c r="D77" s="48" t="str">
        <f t="shared" si="17"/>
        <v>Innlandet</v>
      </c>
      <c r="E77">
        <f>+'Ark1'!Q4075</f>
        <v>50</v>
      </c>
      <c r="F77">
        <f>+'Ark1'!R4075</f>
        <v>1335</v>
      </c>
      <c r="H77" s="9">
        <f>+'Ark1'!S4075</f>
        <v>1335</v>
      </c>
      <c r="J77" s="94">
        <f>+'Ark1'!T4075</f>
        <v>16.030259365994237</v>
      </c>
      <c r="L77" s="94">
        <f>+'Ark1'!U4075</f>
        <v>16.17391553621194</v>
      </c>
      <c r="M77" s="1">
        <f>+'Ark1'!W4075</f>
        <v>58.895131086142314</v>
      </c>
      <c r="O77" s="9">
        <f>+'Ark1'!Y4075</f>
        <v>136.08681647940099</v>
      </c>
      <c r="Q77" s="94">
        <f>+'Ark1'!AA4075</f>
        <v>27.365854335249541</v>
      </c>
      <c r="R77" s="1">
        <f>+'Ark1'!AB4075</f>
        <v>2.8137328228790861</v>
      </c>
      <c r="S77" s="9">
        <f>+'Ark1'!AC4075</f>
        <v>-52.841872457466749</v>
      </c>
      <c r="T77" s="9">
        <f t="shared" ref="T77:T93" si="18">+F77/E77</f>
        <v>26.7</v>
      </c>
      <c r="U77" s="1">
        <f>+'Ark1'!V4075</f>
        <v>15.123595505617978</v>
      </c>
      <c r="V77" s="9">
        <f>+'Ark1'!X4075</f>
        <v>147.43967115861398</v>
      </c>
      <c r="W77" s="39"/>
      <c r="X77" s="4"/>
      <c r="Y77" s="14"/>
      <c r="Z77" s="52"/>
      <c r="AA77" s="5"/>
      <c r="AB77" s="18"/>
      <c r="AH77"/>
    </row>
    <row r="78" spans="1:34" ht="15.6">
      <c r="A78" s="39"/>
      <c r="B78">
        <f>+'Ark1'!C4076</f>
        <v>2019</v>
      </c>
      <c r="C78">
        <f>+'Ark1'!O4076</f>
        <v>8</v>
      </c>
      <c r="D78" s="48" t="str">
        <f t="shared" si="17"/>
        <v>Telemark/ Vestfold</v>
      </c>
      <c r="E78">
        <f>+'Ark1'!Q4076</f>
        <v>15</v>
      </c>
      <c r="F78">
        <f>+'Ark1'!R4076</f>
        <v>336</v>
      </c>
      <c r="H78" s="9">
        <f>+'Ark1'!S4076</f>
        <v>336</v>
      </c>
      <c r="J78" s="94">
        <f>+'Ark1'!T4076</f>
        <v>4.0345821325648412</v>
      </c>
      <c r="L78" s="94">
        <f>+'Ark1'!U4076</f>
        <v>4.3317568573322953</v>
      </c>
      <c r="M78" s="1">
        <f>+'Ark1'!W4076</f>
        <v>57.22916666666665</v>
      </c>
      <c r="O78" s="9">
        <f>+'Ark1'!Y4076</f>
        <v>144.81279761904756</v>
      </c>
      <c r="Q78" s="94">
        <f>+'Ark1'!AA4076</f>
        <v>28.874557045161495</v>
      </c>
      <c r="R78" s="1">
        <f>+'Ark1'!AB4076</f>
        <v>3.8573346053896782</v>
      </c>
      <c r="S78" s="9">
        <f>+'Ark1'!AC4076</f>
        <v>-66.706021631159814</v>
      </c>
      <c r="T78" s="9">
        <f t="shared" si="18"/>
        <v>22.4</v>
      </c>
      <c r="U78" s="1">
        <f>+'Ark1'!V4076</f>
        <v>14.035714285714288</v>
      </c>
      <c r="V78" s="9">
        <f>+'Ark1'!X4076</f>
        <v>156.89360522106995</v>
      </c>
      <c r="W78" s="39"/>
      <c r="X78" s="4"/>
      <c r="Y78" s="14"/>
      <c r="Z78" s="52"/>
      <c r="AA78" s="5"/>
      <c r="AB78" s="18"/>
      <c r="AH78"/>
    </row>
    <row r="79" spans="1:34" ht="15.6">
      <c r="A79" s="39"/>
      <c r="B79">
        <f>+'Ark1'!C4077</f>
        <v>2019</v>
      </c>
      <c r="C79">
        <f>+'Ark1'!O4077</f>
        <v>9</v>
      </c>
      <c r="D79" s="48" t="str">
        <f t="shared" si="17"/>
        <v>Agder</v>
      </c>
      <c r="E79">
        <f>+'Ark1'!Q4077</f>
        <v>2</v>
      </c>
      <c r="F79">
        <f>+'Ark1'!R4077</f>
        <v>8</v>
      </c>
      <c r="H79" s="9">
        <f>+'Ark1'!S4077</f>
        <v>8</v>
      </c>
      <c r="J79" s="94">
        <f>+'Ark1'!T4077</f>
        <v>9.6061479346781956E-2</v>
      </c>
      <c r="L79" s="94">
        <f>+'Ark1'!U4077</f>
        <v>9.4866321814766896E-2</v>
      </c>
      <c r="M79" s="1">
        <f>+'Ark1'!W4077</f>
        <v>60.75</v>
      </c>
      <c r="O79" s="9">
        <f>+'Ark1'!Y4077</f>
        <v>133.19999999999999</v>
      </c>
      <c r="Q79" s="94">
        <f>+'Ark1'!AA4077</f>
        <v>13.88281311550371</v>
      </c>
      <c r="R79" s="1">
        <f>+'Ark1'!AB4077</f>
        <v>2.384848003542364</v>
      </c>
      <c r="S79" s="9">
        <f>+'Ark1'!AC4077</f>
        <v>-40.095565910751411</v>
      </c>
      <c r="T79" s="9">
        <f t="shared" si="18"/>
        <v>4</v>
      </c>
      <c r="U79" s="1">
        <f>+'Ark1'!V4077</f>
        <v>15.875</v>
      </c>
      <c r="V79" s="9">
        <f>+'Ark1'!X4077</f>
        <v>144.31202600216685</v>
      </c>
      <c r="W79" s="39"/>
      <c r="X79" s="4"/>
      <c r="Y79" s="18"/>
      <c r="Z79" s="52"/>
      <c r="AH79"/>
    </row>
    <row r="80" spans="1:34" ht="15.6">
      <c r="A80" s="39"/>
      <c r="B80">
        <f>+'Ark1'!C4078</f>
        <v>2019</v>
      </c>
      <c r="C80">
        <f>+'Ark1'!O4078</f>
        <v>11</v>
      </c>
      <c r="D80" s="48" t="str">
        <f t="shared" si="17"/>
        <v>Rogaland</v>
      </c>
      <c r="E80">
        <f>+'Ark1'!Q4078</f>
        <v>82</v>
      </c>
      <c r="F80">
        <f>+'Ark1'!R4078</f>
        <v>2212</v>
      </c>
      <c r="H80" s="9">
        <f>+'Ark1'!S4078</f>
        <v>2212</v>
      </c>
      <c r="J80" s="94">
        <f>+'Ark1'!T4078</f>
        <v>26.560999039385205</v>
      </c>
      <c r="L80" s="94">
        <f>+'Ark1'!U4078</f>
        <v>26.280374850168876</v>
      </c>
      <c r="M80" s="1">
        <f>+'Ark1'!W4078</f>
        <v>58.77712477396021</v>
      </c>
      <c r="O80" s="9">
        <f>+'Ark1'!Y4078</f>
        <v>133.45307414104897</v>
      </c>
      <c r="Q80" s="94">
        <f>+'Ark1'!AA4078</f>
        <v>28.189693019591409</v>
      </c>
      <c r="R80" s="1">
        <f>+'Ark1'!AB4078</f>
        <v>3.6018582275658666</v>
      </c>
      <c r="S80" s="9">
        <f>+'Ark1'!AC4078</f>
        <v>-59.000122077778009</v>
      </c>
      <c r="T80" s="9">
        <f t="shared" si="18"/>
        <v>26.975609756097562</v>
      </c>
      <c r="U80" s="1">
        <f>+'Ark1'!V4078</f>
        <v>15.110759493670885</v>
      </c>
      <c r="V80" s="9">
        <f>+'Ark1'!X4078</f>
        <v>144.58621250384485</v>
      </c>
      <c r="W80" s="39"/>
      <c r="X80" s="11"/>
      <c r="Y80" s="11"/>
      <c r="Z80" s="52"/>
      <c r="AB80" s="18"/>
      <c r="AH80"/>
    </row>
    <row r="81" spans="1:34" ht="15.6">
      <c r="A81" s="39"/>
      <c r="B81">
        <f>+'Ark1'!C4079</f>
        <v>2019</v>
      </c>
      <c r="C81">
        <f>+'Ark1'!O4079</f>
        <v>14</v>
      </c>
      <c r="D81" s="48" t="str">
        <f t="shared" si="17"/>
        <v>Vestland</v>
      </c>
      <c r="E81">
        <f>+'Ark1'!Q4079</f>
        <v>16</v>
      </c>
      <c r="F81">
        <f>+'Ark1'!R4079</f>
        <v>136</v>
      </c>
      <c r="H81" s="9">
        <f>+'Ark1'!S4079</f>
        <v>136</v>
      </c>
      <c r="J81" s="94">
        <f>+'Ark1'!T4079</f>
        <v>1.6330451488952933</v>
      </c>
      <c r="L81" s="94">
        <f>+'Ark1'!U4079</f>
        <v>1.8150039064697796</v>
      </c>
      <c r="M81" s="1">
        <f>+'Ark1'!W4079</f>
        <v>60.07352941176471</v>
      </c>
      <c r="O81" s="9">
        <f>+'Ark1'!Y4079</f>
        <v>149.90661764705877</v>
      </c>
      <c r="Q81" s="94">
        <f>+'Ark1'!AA4079</f>
        <v>41.584250416201321</v>
      </c>
      <c r="R81" s="1">
        <f>+'Ark1'!AB4079</f>
        <v>4.9462290344160236</v>
      </c>
      <c r="S81" s="9">
        <f>+'Ark1'!AC4079</f>
        <v>-62.422861499032152</v>
      </c>
      <c r="T81" s="9">
        <f t="shared" si="18"/>
        <v>8.5</v>
      </c>
      <c r="U81" s="1">
        <f>+'Ark1'!V4079</f>
        <v>15.477941176470589</v>
      </c>
      <c r="V81" s="9">
        <f>+'Ark1'!X4079</f>
        <v>162.4123701484927</v>
      </c>
      <c r="W81" s="39"/>
      <c r="X81" s="5"/>
      <c r="Y81" s="18"/>
      <c r="Z81" s="52"/>
      <c r="AH81"/>
    </row>
    <row r="82" spans="1:34">
      <c r="A82" s="39"/>
      <c r="B82">
        <f>+'Ark1'!C4080</f>
        <v>2019</v>
      </c>
      <c r="C82">
        <f>+'Ark1'!O4080</f>
        <v>15</v>
      </c>
      <c r="D82" s="48" t="str">
        <f t="shared" si="17"/>
        <v>Møre og Romsdal</v>
      </c>
      <c r="E82">
        <f>+'Ark1'!Q4080</f>
        <v>7</v>
      </c>
      <c r="F82">
        <f>+'Ark1'!R4080</f>
        <v>34</v>
      </c>
      <c r="H82" s="9">
        <f>+'Ark1'!S4080</f>
        <v>34</v>
      </c>
      <c r="J82" s="94">
        <f>+'Ark1'!T4080</f>
        <v>0.40826128722382327</v>
      </c>
      <c r="L82" s="94">
        <f>+'Ark1'!U4080</f>
        <v>0.44481942281107606</v>
      </c>
      <c r="M82" s="1">
        <f>+'Ark1'!W4080</f>
        <v>58.029411764705877</v>
      </c>
      <c r="O82" s="9">
        <f>+'Ark1'!Y4080</f>
        <v>146.95588235294119</v>
      </c>
      <c r="Q82" s="94">
        <f>+'Ark1'!AA4080</f>
        <v>21.668358486871476</v>
      </c>
      <c r="R82" s="1">
        <f>+'Ark1'!AB4080</f>
        <v>3.8842464188327095</v>
      </c>
      <c r="S82" s="9">
        <f>+'Ark1'!AC4080</f>
        <v>-65.321635949656084</v>
      </c>
      <c r="T82" s="9">
        <f t="shared" si="18"/>
        <v>4.8571428571428568</v>
      </c>
      <c r="U82" s="1">
        <f>+'Ark1'!V4080</f>
        <v>14.705882352941178</v>
      </c>
      <c r="V82" s="9">
        <f>+'Ark1'!X4080</f>
        <v>159.21547383850617</v>
      </c>
      <c r="W82" s="39"/>
      <c r="X82" s="11"/>
      <c r="Y82" s="11"/>
      <c r="Z82" s="52"/>
      <c r="AH82"/>
    </row>
    <row r="83" spans="1:34">
      <c r="A83" s="39"/>
      <c r="B83">
        <f>+'Ark1'!C4081</f>
        <v>2019</v>
      </c>
      <c r="C83">
        <f>+'Ark1'!O4081</f>
        <v>16</v>
      </c>
      <c r="D83" s="48" t="str">
        <f t="shared" si="17"/>
        <v>Trøndelag</v>
      </c>
      <c r="E83">
        <f>+'Ark1'!Q4081</f>
        <v>161</v>
      </c>
      <c r="F83">
        <f>+'Ark1'!R4081</f>
        <v>3390</v>
      </c>
      <c r="H83" s="9">
        <f>+'Ark1'!S4081</f>
        <v>3375</v>
      </c>
      <c r="J83" s="94">
        <f>+'Ark1'!T4081</f>
        <v>40.706051873198838</v>
      </c>
      <c r="L83" s="94">
        <f>+'Ark1'!U4081</f>
        <v>40.137276624354357</v>
      </c>
      <c r="M83" s="1">
        <f>+'Ark1'!W4081</f>
        <v>57.478814814814818</v>
      </c>
      <c r="O83" s="9">
        <f>+'Ark1'!Y4081</f>
        <v>132.99348082595915</v>
      </c>
      <c r="Q83" s="94">
        <f>+'Ark1'!AA4081</f>
        <v>27.071891754719402</v>
      </c>
      <c r="R83" s="1">
        <f>+'Ark1'!AB4081</f>
        <v>4.2684105901033469</v>
      </c>
      <c r="S83" s="9">
        <f>+'Ark1'!AC4081</f>
        <v>-65.553950550690843</v>
      </c>
      <c r="T83" s="9">
        <f t="shared" si="18"/>
        <v>21.055900621118013</v>
      </c>
      <c r="U83" s="1">
        <f>+'Ark1'!V4081</f>
        <v>14.127433628318585</v>
      </c>
      <c r="V83" s="9">
        <f>+'Ark1'!X4081</f>
        <v>144.56377018635573</v>
      </c>
      <c r="W83" s="39"/>
      <c r="X83" s="11"/>
      <c r="Y83" s="11"/>
      <c r="Z83" s="52"/>
      <c r="AH83"/>
    </row>
    <row r="84" spans="1:34">
      <c r="A84" s="39"/>
      <c r="B84">
        <f>+'Ark1'!C4082</f>
        <v>2019</v>
      </c>
      <c r="C84">
        <f>+'Ark1'!O4082</f>
        <v>18</v>
      </c>
      <c r="D84" s="48" t="str">
        <f t="shared" si="17"/>
        <v>Nordland</v>
      </c>
      <c r="E84">
        <f>+'Ark1'!Q4082</f>
        <v>0</v>
      </c>
      <c r="F84">
        <f>+'Ark1'!R4082</f>
        <v>0</v>
      </c>
      <c r="H84" s="9">
        <f>+'Ark1'!S4082</f>
        <v>0</v>
      </c>
      <c r="J84" s="94">
        <f>+'Ark1'!T4082</f>
        <v>0</v>
      </c>
      <c r="L84" s="94">
        <f>+'Ark1'!U4082</f>
        <v>0</v>
      </c>
      <c r="M84" s="1">
        <f>+'Ark1'!W4082</f>
        <v>0</v>
      </c>
      <c r="O84" s="9">
        <f>+'Ark1'!Y4082</f>
        <v>0</v>
      </c>
      <c r="Q84" s="94">
        <f>+'Ark1'!AA4082</f>
        <v>0</v>
      </c>
      <c r="R84" s="1">
        <f>+'Ark1'!AB4082</f>
        <v>0</v>
      </c>
      <c r="S84" s="9">
        <f>+'Ark1'!AC4082</f>
        <v>0</v>
      </c>
      <c r="T84" s="9" t="e">
        <f t="shared" si="18"/>
        <v>#DIV/0!</v>
      </c>
      <c r="U84" s="1">
        <f>+'Ark1'!V4082</f>
        <v>0</v>
      </c>
      <c r="V84" s="9">
        <f>+'Ark1'!X4082</f>
        <v>0</v>
      </c>
      <c r="W84" s="39"/>
      <c r="X84" s="11"/>
      <c r="Y84" s="11"/>
      <c r="Z84" s="52"/>
      <c r="AH84"/>
    </row>
    <row r="85" spans="1:34">
      <c r="A85" s="39"/>
      <c r="B85">
        <f>+'Ark1'!C4083</f>
        <v>2019</v>
      </c>
      <c r="C85">
        <f>+'Ark1'!O4083</f>
        <v>54</v>
      </c>
      <c r="D85" s="48" t="str">
        <f t="shared" si="17"/>
        <v>Troms og Finnmark</v>
      </c>
      <c r="E85">
        <f>+'Ark1'!Q4083</f>
        <v>0</v>
      </c>
      <c r="F85">
        <f>+'Ark1'!R4083</f>
        <v>0</v>
      </c>
      <c r="H85" s="9">
        <f>+'Ark1'!S4083</f>
        <v>0</v>
      </c>
      <c r="J85" s="94">
        <f>+'Ark1'!T4083</f>
        <v>0</v>
      </c>
      <c r="L85" s="94">
        <f>+'Ark1'!U4083</f>
        <v>0</v>
      </c>
      <c r="M85" s="1">
        <f>+'Ark1'!W4083</f>
        <v>0</v>
      </c>
      <c r="O85" s="9">
        <f>+'Ark1'!Y4083</f>
        <v>0</v>
      </c>
      <c r="Q85" s="94">
        <f>+'Ark1'!AA4083</f>
        <v>0</v>
      </c>
      <c r="R85" s="1">
        <f>+'Ark1'!AB4083</f>
        <v>0</v>
      </c>
      <c r="S85" s="9">
        <f>+'Ark1'!AC4083</f>
        <v>0</v>
      </c>
      <c r="T85" s="9" t="e">
        <f t="shared" si="18"/>
        <v>#DIV/0!</v>
      </c>
      <c r="U85" s="1">
        <f>+'Ark1'!V4083</f>
        <v>0</v>
      </c>
      <c r="V85" s="9">
        <f>+'Ark1'!X4083</f>
        <v>0</v>
      </c>
      <c r="W85" s="39"/>
      <c r="X85" s="11"/>
      <c r="Y85" s="11"/>
      <c r="Z85" s="52"/>
      <c r="AH85"/>
    </row>
    <row r="86" spans="1:34">
      <c r="A86" s="39"/>
      <c r="B86">
        <f>+'Ark1'!C4084</f>
        <v>2018</v>
      </c>
      <c r="C86">
        <f>+'Ark1'!O4084</f>
        <v>1</v>
      </c>
      <c r="D86" s="48" t="str">
        <f t="shared" si="17"/>
        <v>Viken</v>
      </c>
      <c r="E86">
        <f>+'Ark1'!Q4084</f>
        <v>30</v>
      </c>
      <c r="F86">
        <f>+'Ark1'!R4084</f>
        <v>854</v>
      </c>
      <c r="H86" s="9">
        <f>+'Ark1'!S4084</f>
        <v>851</v>
      </c>
      <c r="J86" s="94">
        <f>+'Ark1'!T4084</f>
        <v>9.065817409766451</v>
      </c>
      <c r="L86" s="94">
        <f>+'Ark1'!U4084</f>
        <v>9.37151367269826</v>
      </c>
      <c r="M86" s="1">
        <f>+'Ark1'!W4084</f>
        <v>59.164512338425368</v>
      </c>
      <c r="O86" s="9">
        <f>+'Ark1'!Y4084</f>
        <v>140.32529274004685</v>
      </c>
      <c r="Q86" s="94">
        <f>+'Ark1'!AA4084</f>
        <v>26.050739165045943</v>
      </c>
      <c r="R86" s="1">
        <f>+'Ark1'!AB4084</f>
        <v>2.7774838076128394</v>
      </c>
      <c r="S86" s="9">
        <f>+'Ark1'!AC4084</f>
        <v>-39.359934105563823</v>
      </c>
      <c r="T86" s="9">
        <f t="shared" si="18"/>
        <v>28.466666666666665</v>
      </c>
      <c r="U86" s="1">
        <f>+'Ark1'!V4084</f>
        <v>15.120608899297425</v>
      </c>
      <c r="V86" s="9">
        <f>+'Ark1'!X4084</f>
        <v>152.57953775617131</v>
      </c>
      <c r="W86" s="39"/>
      <c r="X86" s="11"/>
      <c r="Y86" s="11"/>
      <c r="Z86" s="52"/>
      <c r="AH86"/>
    </row>
    <row r="87" spans="1:34" ht="15.6">
      <c r="A87" s="39"/>
      <c r="B87">
        <f>+'Ark1'!C4085</f>
        <v>2018</v>
      </c>
      <c r="C87">
        <f>+'Ark1'!O4085</f>
        <v>4</v>
      </c>
      <c r="D87" s="48" t="str">
        <f t="shared" si="17"/>
        <v>Innlandet</v>
      </c>
      <c r="E87">
        <f>+'Ark1'!Q4085</f>
        <v>55</v>
      </c>
      <c r="F87">
        <f>+'Ark1'!R4085</f>
        <v>1616</v>
      </c>
      <c r="H87" s="9">
        <f>+'Ark1'!S4085</f>
        <v>1616</v>
      </c>
      <c r="J87" s="94">
        <f>+'Ark1'!T4085</f>
        <v>17.154989384288747</v>
      </c>
      <c r="L87" s="94">
        <f>+'Ark1'!U4085</f>
        <v>17.161672683240955</v>
      </c>
      <c r="M87" s="1">
        <f>+'Ark1'!W4085</f>
        <v>59.199257425742573</v>
      </c>
      <c r="O87" s="9">
        <f>+'Ark1'!Y4085</f>
        <v>135.80080445544564</v>
      </c>
      <c r="Q87" s="94">
        <f>+'Ark1'!AA4085</f>
        <v>26.128332003090151</v>
      </c>
      <c r="R87" s="1">
        <f>+'Ark1'!AB4085</f>
        <v>3.0205401528402804</v>
      </c>
      <c r="S87" s="9">
        <f>+'Ark1'!AC4085</f>
        <v>-37.794833774436555</v>
      </c>
      <c r="T87" s="9">
        <f t="shared" si="18"/>
        <v>29.381818181818183</v>
      </c>
      <c r="U87" s="1">
        <f>+'Ark1'!V4085</f>
        <v>15.264232673267328</v>
      </c>
      <c r="V87" s="9">
        <f>+'Ark1'!X4085</f>
        <v>147.12979897664715</v>
      </c>
      <c r="W87" s="39"/>
      <c r="X87" s="2"/>
      <c r="Y87" s="5"/>
      <c r="Z87" s="52"/>
      <c r="AA87" s="4"/>
      <c r="AB87" s="4"/>
      <c r="AH87"/>
    </row>
    <row r="88" spans="1:34" ht="15.6">
      <c r="A88" s="39"/>
      <c r="B88">
        <f>+'Ark1'!C4086</f>
        <v>2018</v>
      </c>
      <c r="C88">
        <f>+'Ark1'!O4086</f>
        <v>8</v>
      </c>
      <c r="D88" s="48" t="str">
        <f t="shared" si="17"/>
        <v>Telemark/ Vestfold</v>
      </c>
      <c r="E88">
        <f>+'Ark1'!Q4086</f>
        <v>13</v>
      </c>
      <c r="F88">
        <f>+'Ark1'!R4086</f>
        <v>383</v>
      </c>
      <c r="H88" s="9">
        <f>+'Ark1'!S4086</f>
        <v>383</v>
      </c>
      <c r="J88" s="94">
        <f>+'Ark1'!T4086</f>
        <v>4.0658174097664546</v>
      </c>
      <c r="L88" s="94">
        <f>+'Ark1'!U4086</f>
        <v>4.4404460809790596</v>
      </c>
      <c r="M88" s="1">
        <f>+'Ark1'!W4086</f>
        <v>57.791122715404697</v>
      </c>
      <c r="O88" s="9">
        <f>+'Ark1'!Y4086</f>
        <v>148.25587467362911</v>
      </c>
      <c r="Q88" s="94">
        <f>+'Ark1'!AA4086</f>
        <v>30.610553150551929</v>
      </c>
      <c r="R88" s="1">
        <f>+'Ark1'!AB4086</f>
        <v>4.429102018752042</v>
      </c>
      <c r="S88" s="9">
        <f>+'Ark1'!AC4086</f>
        <v>-54.804683214399198</v>
      </c>
      <c r="T88" s="9">
        <f t="shared" si="18"/>
        <v>29.46153846153846</v>
      </c>
      <c r="U88" s="1">
        <f>+'Ark1'!V4086</f>
        <v>14.438642297650132</v>
      </c>
      <c r="V88" s="9">
        <f>+'Ark1'!X4086</f>
        <v>160.62391622278349</v>
      </c>
      <c r="W88" s="39"/>
      <c r="X88" s="4"/>
      <c r="Y88" s="4"/>
      <c r="Z88" s="52"/>
      <c r="AA88" s="1"/>
      <c r="AB88" s="5"/>
      <c r="AH88"/>
    </row>
    <row r="89" spans="1:34" ht="15.6">
      <c r="A89" s="39"/>
      <c r="B89">
        <f>+'Ark1'!C4087</f>
        <v>2018</v>
      </c>
      <c r="C89">
        <f>+'Ark1'!O4087</f>
        <v>9</v>
      </c>
      <c r="D89" s="48" t="str">
        <f t="shared" si="17"/>
        <v>Agder</v>
      </c>
      <c r="E89">
        <f>+'Ark1'!Q4087</f>
        <v>4</v>
      </c>
      <c r="F89">
        <f>+'Ark1'!R4087</f>
        <v>23</v>
      </c>
      <c r="H89" s="9">
        <f>+'Ark1'!S4087</f>
        <v>23</v>
      </c>
      <c r="J89" s="94">
        <f>+'Ark1'!T4087</f>
        <v>0.24416135881104031</v>
      </c>
      <c r="L89" s="94">
        <f>+'Ark1'!U4087</f>
        <v>0.33561802060050433</v>
      </c>
      <c r="M89" s="1">
        <f>+'Ark1'!W4087</f>
        <v>56.434782608695649</v>
      </c>
      <c r="O89" s="9">
        <f>+'Ark1'!Y4087</f>
        <v>186.59565217391295</v>
      </c>
      <c r="Q89" s="94">
        <f>+'Ark1'!AA4087</f>
        <v>31.580297631398825</v>
      </c>
      <c r="R89" s="1">
        <f>+'Ark1'!AB4087</f>
        <v>3.2547769169066663</v>
      </c>
      <c r="S89" s="9">
        <f>+'Ark1'!AC4087</f>
        <v>-56.163370276318162</v>
      </c>
      <c r="T89" s="9">
        <f t="shared" si="18"/>
        <v>5.75</v>
      </c>
      <c r="U89" s="1">
        <f>+'Ark1'!V4087</f>
        <v>14</v>
      </c>
      <c r="V89" s="9">
        <f>+'Ark1'!X4087</f>
        <v>202.16213669979743</v>
      </c>
      <c r="W89" s="39"/>
      <c r="X89" s="4"/>
      <c r="Y89" s="11"/>
      <c r="Z89" s="52"/>
      <c r="AA89" s="1"/>
      <c r="AB89" s="5"/>
      <c r="AH89"/>
    </row>
    <row r="90" spans="1:34" ht="15.6">
      <c r="A90" s="39"/>
      <c r="B90">
        <f>+'Ark1'!C4088</f>
        <v>2018</v>
      </c>
      <c r="C90">
        <f>+'Ark1'!O4088</f>
        <v>11</v>
      </c>
      <c r="D90" s="48" t="str">
        <f t="shared" si="17"/>
        <v>Rogaland</v>
      </c>
      <c r="E90">
        <f>+'Ark1'!Q4088</f>
        <v>88</v>
      </c>
      <c r="F90">
        <f>+'Ark1'!R4088</f>
        <v>2640</v>
      </c>
      <c r="H90" s="9">
        <f>+'Ark1'!S4088</f>
        <v>2639</v>
      </c>
      <c r="J90" s="94">
        <f>+'Ark1'!T4088</f>
        <v>28.025477707006367</v>
      </c>
      <c r="L90" s="94">
        <f>+'Ark1'!U4088</f>
        <v>27.457263971389438</v>
      </c>
      <c r="M90" s="1">
        <f>+'Ark1'!W4088</f>
        <v>60.209170140204606</v>
      </c>
      <c r="O90" s="9">
        <f>+'Ark1'!Y4088</f>
        <v>132.99564393939377</v>
      </c>
      <c r="Q90" s="94">
        <f>+'Ark1'!AA4088</f>
        <v>27.237762555431718</v>
      </c>
      <c r="R90" s="1">
        <f>+'Ark1'!AB4088</f>
        <v>3.2801802464018399</v>
      </c>
      <c r="S90" s="9">
        <f>+'Ark1'!AC4088</f>
        <v>-55.494546844677437</v>
      </c>
      <c r="T90" s="9">
        <f t="shared" si="18"/>
        <v>30</v>
      </c>
      <c r="U90" s="1">
        <f>+'Ark1'!V4088</f>
        <v>15.852272727272725</v>
      </c>
      <c r="V90" s="9">
        <f>+'Ark1'!X4088</f>
        <v>144.14068912308363</v>
      </c>
      <c r="W90" s="39"/>
      <c r="X90" s="4"/>
      <c r="Y90" s="11"/>
      <c r="Z90" s="52"/>
      <c r="AA90" s="1"/>
      <c r="AB90" s="5"/>
      <c r="AH90"/>
    </row>
    <row r="91" spans="1:34" ht="15.6">
      <c r="A91" s="39"/>
      <c r="B91">
        <f>+'Ark1'!C4089</f>
        <v>2018</v>
      </c>
      <c r="C91">
        <f>+'Ark1'!O4089</f>
        <v>14</v>
      </c>
      <c r="D91" s="48" t="str">
        <f t="shared" si="17"/>
        <v>Vestland</v>
      </c>
      <c r="E91">
        <f>+'Ark1'!Q4089</f>
        <v>13</v>
      </c>
      <c r="F91">
        <f>+'Ark1'!R4089</f>
        <v>221</v>
      </c>
      <c r="H91" s="9">
        <f>+'Ark1'!S4089</f>
        <v>221</v>
      </c>
      <c r="J91" s="94">
        <f>+'Ark1'!T4089</f>
        <v>2.3460721868365182</v>
      </c>
      <c r="L91" s="94">
        <f>+'Ark1'!U4089</f>
        <v>2.4295766772650751</v>
      </c>
      <c r="M91" s="1">
        <f>+'Ark1'!W4089</f>
        <v>59.995475113122176</v>
      </c>
      <c r="O91" s="9">
        <f>+'Ark1'!Y4089</f>
        <v>140.57963800904969</v>
      </c>
      <c r="Q91" s="94">
        <f>+'Ark1'!AA4089</f>
        <v>29.152718365604823</v>
      </c>
      <c r="R91" s="1">
        <f>+'Ark1'!AB4089</f>
        <v>3.9744634374840047</v>
      </c>
      <c r="S91" s="9">
        <f>+'Ark1'!AC4089</f>
        <v>-67.413881812387999</v>
      </c>
      <c r="T91" s="9">
        <f t="shared" si="18"/>
        <v>17</v>
      </c>
      <c r="U91" s="1">
        <f>+'Ark1'!V4089</f>
        <v>15.38461538461538</v>
      </c>
      <c r="V91" s="9">
        <f>+'Ark1'!X4089</f>
        <v>152.30730011814714</v>
      </c>
      <c r="W91" s="39"/>
      <c r="X91" s="4"/>
      <c r="Y91" s="11"/>
      <c r="Z91" s="52"/>
      <c r="AA91" s="1"/>
      <c r="AB91" s="5"/>
      <c r="AH91"/>
    </row>
    <row r="92" spans="1:34" ht="15.6">
      <c r="A92" s="39"/>
      <c r="B92">
        <f>+'Ark1'!C4090</f>
        <v>2018</v>
      </c>
      <c r="C92">
        <f>+'Ark1'!O4090</f>
        <v>15</v>
      </c>
      <c r="D92" s="48" t="str">
        <f t="shared" si="17"/>
        <v>Møre og Romsdal</v>
      </c>
      <c r="E92">
        <f>+'Ark1'!Q4090</f>
        <v>7</v>
      </c>
      <c r="F92">
        <f>+'Ark1'!R4090</f>
        <v>70</v>
      </c>
      <c r="H92" s="9">
        <f>+'Ark1'!S4090</f>
        <v>70</v>
      </c>
      <c r="J92" s="94">
        <f>+'Ark1'!T4090</f>
        <v>0.74309978768577467</v>
      </c>
      <c r="L92" s="94">
        <f>+'Ark1'!U4090</f>
        <v>0.80082399514399072</v>
      </c>
      <c r="M92" s="1">
        <f>+'Ark1'!W4090</f>
        <v>56.957142857142848</v>
      </c>
      <c r="O92" s="9">
        <f>+'Ark1'!Y4090</f>
        <v>146.29285714285723</v>
      </c>
      <c r="Q92" s="94">
        <f>+'Ark1'!AA4090</f>
        <v>26.700986185257204</v>
      </c>
      <c r="R92" s="1">
        <f>+'Ark1'!AB4090</f>
        <v>3.6072772252202054</v>
      </c>
      <c r="S92" s="9">
        <f>+'Ark1'!AC4090</f>
        <v>-64.25928034374229</v>
      </c>
      <c r="T92" s="9">
        <f t="shared" si="18"/>
        <v>10</v>
      </c>
      <c r="U92" s="1">
        <f>+'Ark1'!V4090</f>
        <v>13.914285714285713</v>
      </c>
      <c r="V92" s="9">
        <f>+'Ark1'!X4090</f>
        <v>158.49713666615077</v>
      </c>
      <c r="W92" s="39"/>
      <c r="X92" s="4"/>
      <c r="Y92" s="11"/>
      <c r="Z92" s="52"/>
      <c r="AA92" s="11"/>
      <c r="AB92" s="5"/>
      <c r="AH92"/>
    </row>
    <row r="93" spans="1:34" ht="15.6">
      <c r="A93" s="39"/>
      <c r="B93">
        <f>+'Ark1'!C4091</f>
        <v>2018</v>
      </c>
      <c r="C93">
        <f>+'Ark1'!O4091</f>
        <v>16</v>
      </c>
      <c r="D93" s="48" t="str">
        <f t="shared" si="17"/>
        <v>Trøndelag</v>
      </c>
      <c r="E93">
        <f>+'Ark1'!Q4091</f>
        <v>170</v>
      </c>
      <c r="F93">
        <f>+'Ark1'!R4091</f>
        <v>3613</v>
      </c>
      <c r="H93" s="9">
        <f>+'Ark1'!S4091</f>
        <v>3597</v>
      </c>
      <c r="J93" s="94">
        <f>+'Ark1'!T4091</f>
        <v>38.354564755838631</v>
      </c>
      <c r="L93" s="94">
        <f>+'Ark1'!U4091</f>
        <v>38.003084898682729</v>
      </c>
      <c r="M93" s="1">
        <f>+'Ark1'!W4091</f>
        <v>57.851820961912722</v>
      </c>
      <c r="O93" s="9">
        <f>+'Ark1'!Y4091</f>
        <v>134.50393025186821</v>
      </c>
      <c r="Q93" s="94">
        <f>+'Ark1'!AA4091</f>
        <v>27.948576046595921</v>
      </c>
      <c r="R93" s="1">
        <f>+'Ark1'!AB4091</f>
        <v>4.0923459197928054</v>
      </c>
      <c r="S93" s="9">
        <f>+'Ark1'!AC4091</f>
        <v>-60.996303350398314</v>
      </c>
      <c r="T93" s="9">
        <f t="shared" si="18"/>
        <v>21.252941176470589</v>
      </c>
      <c r="U93" s="1">
        <f>+'Ark1'!V4091</f>
        <v>14.477996125103797</v>
      </c>
      <c r="V93" s="9">
        <f>+'Ark1'!X4091</f>
        <v>146.25661096815764</v>
      </c>
      <c r="W93" s="39"/>
      <c r="X93" s="4"/>
      <c r="Y93" s="11"/>
      <c r="Z93" s="52"/>
      <c r="AA93" s="11"/>
      <c r="AB93" s="5"/>
      <c r="AH93"/>
    </row>
    <row r="94" spans="1:34" ht="15.6">
      <c r="A94" s="39"/>
      <c r="B94" s="47">
        <f>+'Ark1'!C4092</f>
        <v>2018</v>
      </c>
      <c r="C94" s="47">
        <f>+'Ark1'!O4092</f>
        <v>18</v>
      </c>
      <c r="D94" s="48" t="str">
        <f t="shared" si="17"/>
        <v>Nordland</v>
      </c>
      <c r="E94" s="47">
        <f>+'Ark1'!Q4092</f>
        <v>0</v>
      </c>
      <c r="F94" s="47">
        <f>+'Ark1'!R4092</f>
        <v>0</v>
      </c>
      <c r="G94" s="47"/>
      <c r="H94" s="64">
        <f>+'Ark1'!S4092</f>
        <v>0</v>
      </c>
      <c r="I94" s="47"/>
      <c r="J94" s="99">
        <f>+'Ark1'!T4092</f>
        <v>0</v>
      </c>
      <c r="K94" s="47"/>
      <c r="L94" s="99">
        <f>+'Ark1'!U4092</f>
        <v>0</v>
      </c>
      <c r="M94" s="49">
        <f>+'Ark1'!W4092</f>
        <v>0</v>
      </c>
      <c r="N94" s="47"/>
      <c r="O94" s="64">
        <f>+'Ark1'!Y4092</f>
        <v>0</v>
      </c>
      <c r="P94" s="47"/>
      <c r="Q94" s="99">
        <f>+'Ark1'!AA4092</f>
        <v>0</v>
      </c>
      <c r="R94" s="49">
        <f>+'Ark1'!AB4092</f>
        <v>0</v>
      </c>
      <c r="S94" s="64">
        <f>+'Ark1'!AC4092</f>
        <v>0</v>
      </c>
      <c r="T94" s="64" t="e">
        <f t="shared" ref="T94:T110" si="19">+F94/E94</f>
        <v>#DIV/0!</v>
      </c>
      <c r="U94" s="49">
        <f>+'Ark1'!V4092</f>
        <v>0</v>
      </c>
      <c r="V94" s="64">
        <f>+'Ark1'!X4092</f>
        <v>0</v>
      </c>
      <c r="W94" s="39"/>
      <c r="X94" s="4"/>
      <c r="Y94" s="11"/>
      <c r="Z94" s="52"/>
      <c r="AA94" s="11"/>
      <c r="AB94" s="5"/>
      <c r="AH94"/>
    </row>
    <row r="95" spans="1:34" ht="15.6">
      <c r="A95" s="39"/>
      <c r="B95" s="47">
        <f>+'Ark1'!C4093</f>
        <v>2018</v>
      </c>
      <c r="C95" s="47">
        <f>+'Ark1'!O4093</f>
        <v>54</v>
      </c>
      <c r="D95" s="48" t="str">
        <f t="shared" si="17"/>
        <v>Troms og Finnmark</v>
      </c>
      <c r="E95" s="47">
        <f>+'Ark1'!Q4093</f>
        <v>0</v>
      </c>
      <c r="F95" s="47">
        <f>+'Ark1'!R4093</f>
        <v>0</v>
      </c>
      <c r="G95" s="47"/>
      <c r="H95" s="64">
        <f>+'Ark1'!S4093</f>
        <v>0</v>
      </c>
      <c r="I95" s="47"/>
      <c r="J95" s="99">
        <f>+'Ark1'!T4093</f>
        <v>0</v>
      </c>
      <c r="K95" s="47"/>
      <c r="L95" s="99">
        <f>+'Ark1'!U4093</f>
        <v>0</v>
      </c>
      <c r="M95" s="49">
        <f>+'Ark1'!W4093</f>
        <v>0</v>
      </c>
      <c r="N95" s="47"/>
      <c r="O95" s="64">
        <f>+'Ark1'!Y4093</f>
        <v>0</v>
      </c>
      <c r="P95" s="47"/>
      <c r="Q95" s="99">
        <f>+'Ark1'!AA4093</f>
        <v>0</v>
      </c>
      <c r="R95" s="49">
        <f>+'Ark1'!AB4093</f>
        <v>0</v>
      </c>
      <c r="S95" s="64">
        <f>+'Ark1'!AC4093</f>
        <v>0</v>
      </c>
      <c r="T95" s="64" t="e">
        <f t="shared" si="19"/>
        <v>#DIV/0!</v>
      </c>
      <c r="U95" s="49">
        <f>+'Ark1'!V4093</f>
        <v>0</v>
      </c>
      <c r="V95" s="64">
        <f>+'Ark1'!X4093</f>
        <v>0</v>
      </c>
      <c r="W95" s="39"/>
      <c r="X95" s="4"/>
      <c r="Y95" s="11"/>
      <c r="Z95" s="52"/>
      <c r="AA95" s="5"/>
      <c r="AB95" s="5"/>
      <c r="AH95"/>
    </row>
    <row r="96" spans="1:34" ht="15.6">
      <c r="A96" s="39"/>
      <c r="B96" s="47">
        <f>+'Ark1'!C4094</f>
        <v>2017</v>
      </c>
      <c r="C96" s="47">
        <f>+'Ark1'!O4094</f>
        <v>1</v>
      </c>
      <c r="D96" s="48" t="str">
        <f t="shared" si="17"/>
        <v>Viken</v>
      </c>
      <c r="E96" s="47">
        <f>+'Ark1'!Q4094</f>
        <v>36</v>
      </c>
      <c r="F96" s="47">
        <f>+'Ark1'!R4094</f>
        <v>906</v>
      </c>
      <c r="G96" s="47"/>
      <c r="H96" s="64">
        <f>+'Ark1'!S4094</f>
        <v>906</v>
      </c>
      <c r="I96" s="47"/>
      <c r="J96" s="99">
        <f>+'Ark1'!T4094</f>
        <v>10.671378091872787</v>
      </c>
      <c r="K96" s="47"/>
      <c r="L96" s="99">
        <f>+'Ark1'!U4094</f>
        <v>11.029862016115752</v>
      </c>
      <c r="M96" s="49">
        <f>+'Ark1'!W4094</f>
        <v>58.766004415011025</v>
      </c>
      <c r="N96" s="47"/>
      <c r="O96" s="64">
        <f>+'Ark1'!Y4094</f>
        <v>142.94757174392939</v>
      </c>
      <c r="P96" s="47"/>
      <c r="Q96" s="99">
        <f>+'Ark1'!AA4094</f>
        <v>26.815911960627741</v>
      </c>
      <c r="R96" s="49">
        <f>+'Ark1'!AB4094</f>
        <v>3.075645436664836</v>
      </c>
      <c r="S96" s="64">
        <f>+'Ark1'!AC4094</f>
        <v>-43.570265642581475</v>
      </c>
      <c r="T96" s="64">
        <f t="shared" si="19"/>
        <v>25.166666666666668</v>
      </c>
      <c r="U96" s="49">
        <f>+'Ark1'!V4094</f>
        <v>14.907284768211916</v>
      </c>
      <c r="V96" s="64">
        <f>+'Ark1'!X4094</f>
        <v>154.87277545387772</v>
      </c>
      <c r="W96" s="39"/>
      <c r="X96" s="4"/>
      <c r="Y96" s="11"/>
      <c r="Z96" s="52"/>
      <c r="AA96" s="5"/>
      <c r="AB96" s="5"/>
      <c r="AH96"/>
    </row>
    <row r="97" spans="1:34" ht="15.6">
      <c r="A97" s="39"/>
      <c r="B97" s="47">
        <f>+'Ark1'!C4095</f>
        <v>2017</v>
      </c>
      <c r="C97" s="47">
        <f>+'Ark1'!O4095</f>
        <v>4</v>
      </c>
      <c r="D97" s="48" t="str">
        <f t="shared" si="17"/>
        <v>Innlandet</v>
      </c>
      <c r="E97" s="47">
        <f>+'Ark1'!Q4095</f>
        <v>59</v>
      </c>
      <c r="F97" s="47">
        <f>+'Ark1'!R4095</f>
        <v>1436</v>
      </c>
      <c r="G97" s="47"/>
      <c r="H97" s="64">
        <f>+'Ark1'!S4095</f>
        <v>1436</v>
      </c>
      <c r="I97" s="47"/>
      <c r="J97" s="99">
        <f>+'Ark1'!T4095</f>
        <v>16.914016489988221</v>
      </c>
      <c r="K97" s="47"/>
      <c r="L97" s="99">
        <f>+'Ark1'!U4095</f>
        <v>16.937649966282873</v>
      </c>
      <c r="M97" s="49">
        <f>+'Ark1'!W4095</f>
        <v>58.935236768802227</v>
      </c>
      <c r="N97" s="47"/>
      <c r="O97" s="64">
        <f>+'Ark1'!Y4095</f>
        <v>138.49484679665741</v>
      </c>
      <c r="P97" s="47"/>
      <c r="Q97" s="99">
        <f>+'Ark1'!AA4095</f>
        <v>26.858181164220472</v>
      </c>
      <c r="R97" s="49">
        <f>+'Ark1'!AB4095</f>
        <v>3.4345225286276917</v>
      </c>
      <c r="S97" s="64">
        <f>+'Ark1'!AC4095</f>
        <v>-46.93603142562047</v>
      </c>
      <c r="T97" s="64">
        <f t="shared" si="19"/>
        <v>24.338983050847457</v>
      </c>
      <c r="U97" s="49">
        <f>+'Ark1'!V4095</f>
        <v>15.086350974930362</v>
      </c>
      <c r="V97" s="64">
        <f>+'Ark1'!X4095</f>
        <v>150.04858807871861</v>
      </c>
      <c r="W97" s="39"/>
      <c r="X97" s="4"/>
      <c r="Y97" s="11"/>
      <c r="Z97" s="52"/>
      <c r="AA97" s="5"/>
      <c r="AB97" s="5"/>
      <c r="AH97"/>
    </row>
    <row r="98" spans="1:34" ht="15.6">
      <c r="A98" s="39"/>
      <c r="B98" s="47">
        <f>+'Ark1'!C4096</f>
        <v>2017</v>
      </c>
      <c r="C98" s="47">
        <f>+'Ark1'!O4096</f>
        <v>8</v>
      </c>
      <c r="D98" s="48" t="str">
        <f t="shared" ref="D98:D129" si="20">VLOOKUP(C98,$AG$7:$AH$20,2)</f>
        <v>Telemark/ Vestfold</v>
      </c>
      <c r="E98" s="47">
        <f>+'Ark1'!Q4096</f>
        <v>15</v>
      </c>
      <c r="F98" s="47">
        <f>+'Ark1'!R4096</f>
        <v>367</v>
      </c>
      <c r="G98" s="47"/>
      <c r="H98" s="64">
        <f>+'Ark1'!S4096</f>
        <v>367</v>
      </c>
      <c r="I98" s="47"/>
      <c r="J98" s="99">
        <f>+'Ark1'!T4096</f>
        <v>4.3227326266195529</v>
      </c>
      <c r="K98" s="47"/>
      <c r="L98" s="99">
        <f>+'Ark1'!U4096</f>
        <v>4.5691778590107859</v>
      </c>
      <c r="M98" s="49">
        <f>+'Ark1'!W4096</f>
        <v>57.822888283378752</v>
      </c>
      <c r="N98" s="47"/>
      <c r="O98" s="64">
        <f>+'Ark1'!Y4096</f>
        <v>146.18637602179845</v>
      </c>
      <c r="P98" s="47"/>
      <c r="Q98" s="99">
        <f>+'Ark1'!AA4096</f>
        <v>30.582177312212423</v>
      </c>
      <c r="R98" s="49">
        <f>+'Ark1'!AB4096</f>
        <v>4.3188603989429906</v>
      </c>
      <c r="S98" s="64">
        <f>+'Ark1'!AC4096</f>
        <v>-53.163542640036006</v>
      </c>
      <c r="T98" s="64">
        <f t="shared" si="19"/>
        <v>24.466666666666665</v>
      </c>
      <c r="U98" s="49">
        <f>+'Ark1'!V4096</f>
        <v>14.46594005449591</v>
      </c>
      <c r="V98" s="64">
        <f>+'Ark1'!X4096</f>
        <v>158.38177250465685</v>
      </c>
      <c r="W98" s="39"/>
      <c r="X98" s="4"/>
      <c r="Y98" s="11"/>
      <c r="Z98" s="52"/>
      <c r="AA98" s="5"/>
      <c r="AB98" s="5"/>
      <c r="AH98"/>
    </row>
    <row r="99" spans="1:34" ht="15.6">
      <c r="A99" s="39"/>
      <c r="B99" s="47">
        <f>+'Ark1'!C4097</f>
        <v>2017</v>
      </c>
      <c r="C99" s="47">
        <f>+'Ark1'!O4097</f>
        <v>9</v>
      </c>
      <c r="D99" s="48" t="str">
        <f t="shared" si="20"/>
        <v>Agder</v>
      </c>
      <c r="E99" s="47">
        <f>+'Ark1'!Q4097</f>
        <v>2</v>
      </c>
      <c r="F99" s="47">
        <f>+'Ark1'!R4097</f>
        <v>25</v>
      </c>
      <c r="G99" s="47"/>
      <c r="H99" s="64">
        <f>+'Ark1'!S4097</f>
        <v>25</v>
      </c>
      <c r="I99" s="47"/>
      <c r="J99" s="99">
        <f>+'Ark1'!T4097</f>
        <v>0.29446407538280323</v>
      </c>
      <c r="K99" s="47"/>
      <c r="L99" s="99">
        <f>+'Ark1'!U4097</f>
        <v>0.33539985245881249</v>
      </c>
      <c r="M99" s="49">
        <f>+'Ark1'!W4097</f>
        <v>57.64</v>
      </c>
      <c r="N99" s="47"/>
      <c r="O99" s="64">
        <f>+'Ark1'!Y4097</f>
        <v>157.52799999999996</v>
      </c>
      <c r="P99" s="47"/>
      <c r="Q99" s="99">
        <f>+'Ark1'!AA4097</f>
        <v>27.352594319369594</v>
      </c>
      <c r="R99" s="49">
        <f>+'Ark1'!AB4097</f>
        <v>2.6211447880649006</v>
      </c>
      <c r="S99" s="64">
        <f>+'Ark1'!AC4097</f>
        <v>-75.606160545052944</v>
      </c>
      <c r="T99" s="64">
        <f t="shared" si="19"/>
        <v>12.5</v>
      </c>
      <c r="U99" s="49">
        <f>+'Ark1'!V4097</f>
        <v>14.12</v>
      </c>
      <c r="V99" s="64">
        <f>+'Ark1'!X4097</f>
        <v>170.66955579631639</v>
      </c>
      <c r="W99" s="39"/>
      <c r="X99" s="4"/>
      <c r="Y99" s="11"/>
      <c r="Z99" s="52"/>
      <c r="AA99" s="5"/>
      <c r="AB99" s="5"/>
      <c r="AH99"/>
    </row>
    <row r="100" spans="1:34" ht="15.6">
      <c r="A100" s="39"/>
      <c r="B100" s="47">
        <f>+'Ark1'!C4098</f>
        <v>2017</v>
      </c>
      <c r="C100" s="47">
        <f>+'Ark1'!O4098</f>
        <v>11</v>
      </c>
      <c r="D100" s="48" t="str">
        <f t="shared" si="20"/>
        <v>Rogaland</v>
      </c>
      <c r="E100" s="47">
        <f>+'Ark1'!Q4098</f>
        <v>82</v>
      </c>
      <c r="F100" s="47">
        <f>+'Ark1'!R4098</f>
        <v>2266</v>
      </c>
      <c r="G100" s="47"/>
      <c r="H100" s="64">
        <f>+'Ark1'!S4098</f>
        <v>2266</v>
      </c>
      <c r="I100" s="47"/>
      <c r="J100" s="99">
        <f>+'Ark1'!T4098</f>
        <v>26.690223792697296</v>
      </c>
      <c r="K100" s="47"/>
      <c r="L100" s="99">
        <f>+'Ark1'!U4098</f>
        <v>26.809453332817782</v>
      </c>
      <c r="M100" s="49">
        <f>+'Ark1'!W4098</f>
        <v>59.921006178287747</v>
      </c>
      <c r="N100" s="47"/>
      <c r="O100" s="64">
        <f>+'Ark1'!Y4098</f>
        <v>138.9194174757281</v>
      </c>
      <c r="P100" s="47"/>
      <c r="Q100" s="99">
        <f>+'Ark1'!AA4098</f>
        <v>27.250343169179537</v>
      </c>
      <c r="R100" s="49">
        <f>+'Ark1'!AB4098</f>
        <v>3.1372586642967182</v>
      </c>
      <c r="S100" s="64">
        <f>+'Ark1'!AC4098</f>
        <v>-57.736541793918704</v>
      </c>
      <c r="T100" s="64">
        <f t="shared" si="19"/>
        <v>27.634146341463413</v>
      </c>
      <c r="U100" s="49">
        <f>+'Ark1'!V4098</f>
        <v>15.742277140335387</v>
      </c>
      <c r="V100" s="64">
        <f>+'Ark1'!X4098</f>
        <v>150.50857798020388</v>
      </c>
      <c r="W100" s="39"/>
      <c r="X100" s="4"/>
      <c r="Y100" s="11"/>
      <c r="Z100" s="52"/>
      <c r="AA100" s="5"/>
      <c r="AB100" s="5"/>
      <c r="AH100"/>
    </row>
    <row r="101" spans="1:34" ht="15.6">
      <c r="A101" s="39"/>
      <c r="B101" s="47">
        <f>+'Ark1'!C4099</f>
        <v>2017</v>
      </c>
      <c r="C101" s="47">
        <f>+'Ark1'!O4099</f>
        <v>14</v>
      </c>
      <c r="D101" s="48" t="str">
        <f t="shared" si="20"/>
        <v>Vestland</v>
      </c>
      <c r="E101" s="47">
        <f>+'Ark1'!Q4099</f>
        <v>15</v>
      </c>
      <c r="F101" s="47">
        <f>+'Ark1'!R4099</f>
        <v>152</v>
      </c>
      <c r="G101" s="47"/>
      <c r="H101" s="64">
        <f>+'Ark1'!S4099</f>
        <v>152</v>
      </c>
      <c r="I101" s="47"/>
      <c r="J101" s="99">
        <f>+'Ark1'!T4099</f>
        <v>1.7903415783274439</v>
      </c>
      <c r="K101" s="47"/>
      <c r="L101" s="99">
        <f>+'Ark1'!U4099</f>
        <v>1.9772767494199797</v>
      </c>
      <c r="M101" s="49">
        <f>+'Ark1'!W4099</f>
        <v>58.519736842105239</v>
      </c>
      <c r="N101" s="47"/>
      <c r="O101" s="64">
        <f>+'Ark1'!Y4099</f>
        <v>152.74210526315795</v>
      </c>
      <c r="P101" s="47"/>
      <c r="Q101" s="99">
        <f>+'Ark1'!AA4099</f>
        <v>34.304768976269528</v>
      </c>
      <c r="R101" s="49">
        <f>+'Ark1'!AB4099</f>
        <v>5.0718137453568417</v>
      </c>
      <c r="S101" s="64">
        <f>+'Ark1'!AC4099</f>
        <v>-71.257150483916121</v>
      </c>
      <c r="T101" s="64">
        <f t="shared" si="19"/>
        <v>10.133333333333333</v>
      </c>
      <c r="U101" s="49">
        <f>+'Ark1'!V4099</f>
        <v>14.809210526315788</v>
      </c>
      <c r="V101" s="64">
        <f>+'Ark1'!X4099</f>
        <v>165.48440440212121</v>
      </c>
      <c r="W101" s="39"/>
      <c r="X101" s="4"/>
      <c r="Y101" s="11"/>
      <c r="Z101" s="52"/>
      <c r="AA101" s="5"/>
      <c r="AB101" s="5"/>
      <c r="AH101"/>
    </row>
    <row r="102" spans="1:34" ht="15.6">
      <c r="A102" s="39"/>
      <c r="B102" s="47">
        <f>+'Ark1'!C4100</f>
        <v>2017</v>
      </c>
      <c r="C102" s="47">
        <f>+'Ark1'!O4100</f>
        <v>15</v>
      </c>
      <c r="D102" s="48" t="str">
        <f t="shared" si="20"/>
        <v>Møre og Romsdal</v>
      </c>
      <c r="E102" s="47">
        <f>+'Ark1'!Q4100</f>
        <v>8</v>
      </c>
      <c r="F102" s="47">
        <f>+'Ark1'!R4100</f>
        <v>97</v>
      </c>
      <c r="G102" s="47"/>
      <c r="H102" s="64">
        <f>+'Ark1'!S4100</f>
        <v>96</v>
      </c>
      <c r="I102" s="47"/>
      <c r="J102" s="99">
        <f>+'Ark1'!T4100</f>
        <v>1.1425206124852765</v>
      </c>
      <c r="K102" s="47"/>
      <c r="L102" s="99">
        <f>+'Ark1'!U4100</f>
        <v>1.0659092817578493</v>
      </c>
      <c r="M102" s="49">
        <f>+'Ark1'!W4100</f>
        <v>58.20833333333335</v>
      </c>
      <c r="N102" s="47"/>
      <c r="O102" s="64">
        <f>+'Ark1'!Y4100</f>
        <v>129.02783505154639</v>
      </c>
      <c r="P102" s="47"/>
      <c r="Q102" s="99">
        <f>+'Ark1'!AA4100</f>
        <v>19.351328028959159</v>
      </c>
      <c r="R102" s="49">
        <f>+'Ark1'!AB4100</f>
        <v>2.4148700218069745</v>
      </c>
      <c r="S102" s="64">
        <f>+'Ark1'!AC4100</f>
        <v>-41.367966967397614</v>
      </c>
      <c r="T102" s="64">
        <f t="shared" si="19"/>
        <v>12.125</v>
      </c>
      <c r="U102" s="49">
        <f>+'Ark1'!V4100</f>
        <v>14.546391752577318</v>
      </c>
      <c r="V102" s="64">
        <f>+'Ark1'!X4100</f>
        <v>141.04835196747499</v>
      </c>
      <c r="W102" s="39"/>
      <c r="X102" s="4"/>
      <c r="Y102" s="11"/>
      <c r="Z102" s="52"/>
      <c r="AA102" s="5"/>
      <c r="AB102" s="5"/>
      <c r="AH102"/>
    </row>
    <row r="103" spans="1:34" ht="15.6">
      <c r="A103" s="39"/>
      <c r="B103" s="47">
        <f>+'Ark1'!C4101</f>
        <v>2017</v>
      </c>
      <c r="C103" s="47">
        <f>+'Ark1'!O4101</f>
        <v>16</v>
      </c>
      <c r="D103" s="48" t="str">
        <f t="shared" si="20"/>
        <v>Trøndelag</v>
      </c>
      <c r="E103" s="47">
        <f>+'Ark1'!Q4101</f>
        <v>173</v>
      </c>
      <c r="F103" s="47">
        <f>+'Ark1'!R4101</f>
        <v>3174</v>
      </c>
      <c r="G103" s="47"/>
      <c r="H103" s="64">
        <f>+'Ark1'!S4101</f>
        <v>3138</v>
      </c>
      <c r="I103" s="47"/>
      <c r="J103" s="99">
        <f>+'Ark1'!T4101</f>
        <v>37.385159010600709</v>
      </c>
      <c r="K103" s="47"/>
      <c r="L103" s="99">
        <f>+'Ark1'!U4101</f>
        <v>36.502025327279291</v>
      </c>
      <c r="M103" s="49">
        <f>+'Ark1'!W4101</f>
        <v>58.144040790312282</v>
      </c>
      <c r="N103" s="47"/>
      <c r="O103" s="64">
        <f>+'Ark1'!Y4101</f>
        <v>135.03456206679269</v>
      </c>
      <c r="P103" s="47"/>
      <c r="Q103" s="99">
        <f>+'Ark1'!AA4101</f>
        <v>25.786899146323609</v>
      </c>
      <c r="R103" s="49">
        <f>+'Ark1'!AB4101</f>
        <v>3.5952350362433005</v>
      </c>
      <c r="S103" s="64">
        <f>+'Ark1'!AC4101</f>
        <v>-63.631507042721005</v>
      </c>
      <c r="T103" s="64">
        <f t="shared" si="19"/>
        <v>18.346820809248555</v>
      </c>
      <c r="U103" s="49">
        <f>+'Ark1'!V4101</f>
        <v>14.607120352867041</v>
      </c>
      <c r="V103" s="64">
        <f>+'Ark1'!X4101</f>
        <v>147.45535400371796</v>
      </c>
      <c r="W103" s="39"/>
      <c r="X103" s="4"/>
      <c r="Y103" s="11"/>
      <c r="Z103" s="52"/>
      <c r="AA103" s="5"/>
      <c r="AB103" s="5"/>
      <c r="AH103"/>
    </row>
    <row r="104" spans="1:34" ht="15.6">
      <c r="A104" s="39"/>
      <c r="B104" s="47">
        <f>+'Ark1'!C4102</f>
        <v>2017</v>
      </c>
      <c r="C104" s="47">
        <f>+'Ark1'!O4102</f>
        <v>18</v>
      </c>
      <c r="D104" s="48" t="str">
        <f t="shared" si="20"/>
        <v>Nordland</v>
      </c>
      <c r="E104" s="47">
        <f>+'Ark1'!Q4102</f>
        <v>3</v>
      </c>
      <c r="F104" s="47">
        <f>+'Ark1'!R4102</f>
        <v>50</v>
      </c>
      <c r="G104" s="47"/>
      <c r="H104" s="64">
        <f>+'Ark1'!S4102</f>
        <v>50</v>
      </c>
      <c r="I104" s="47"/>
      <c r="J104" s="99">
        <f>+'Ark1'!T4102</f>
        <v>0.58892815076560645</v>
      </c>
      <c r="K104" s="47"/>
      <c r="L104" s="99">
        <f>+'Ark1'!U4102</f>
        <v>0.56266472125327216</v>
      </c>
      <c r="M104" s="49">
        <f>+'Ark1'!W4102</f>
        <v>61.96</v>
      </c>
      <c r="N104" s="47"/>
      <c r="O104" s="64">
        <f>+'Ark1'!Y4102</f>
        <v>132.13400000000001</v>
      </c>
      <c r="P104" s="47"/>
      <c r="Q104" s="99">
        <f>+'Ark1'!AA4102</f>
        <v>25.329947571994438</v>
      </c>
      <c r="R104" s="49">
        <f>+'Ark1'!AB4102</f>
        <v>2.0587374771933056</v>
      </c>
      <c r="S104" s="64">
        <f>+'Ark1'!AC4102</f>
        <v>-46.983153987682499</v>
      </c>
      <c r="T104" s="64">
        <f t="shared" si="19"/>
        <v>16.666666666666668</v>
      </c>
      <c r="U104" s="49">
        <f>+'Ark1'!V4102</f>
        <v>16.52</v>
      </c>
      <c r="V104" s="64">
        <f>+'Ark1'!X4102</f>
        <v>143.15709642470213</v>
      </c>
      <c r="W104" s="39"/>
      <c r="X104" s="4"/>
      <c r="Y104" s="11"/>
      <c r="Z104" s="52"/>
      <c r="AA104" s="5"/>
      <c r="AB104" s="5"/>
      <c r="AH104"/>
    </row>
    <row r="105" spans="1:34" ht="15.6">
      <c r="A105" s="39"/>
      <c r="B105" s="47">
        <f>+'Ark1'!C4103</f>
        <v>2017</v>
      </c>
      <c r="C105" s="47">
        <f>+'Ark1'!O4103</f>
        <v>54</v>
      </c>
      <c r="D105" s="48" t="str">
        <f t="shared" si="20"/>
        <v>Troms og Finnmark</v>
      </c>
      <c r="E105" s="47">
        <f>+'Ark1'!Q4103</f>
        <v>3</v>
      </c>
      <c r="F105" s="47">
        <f>+'Ark1'!R4103</f>
        <v>17</v>
      </c>
      <c r="G105" s="47"/>
      <c r="H105" s="64">
        <f>+'Ark1'!S4103</f>
        <v>17</v>
      </c>
      <c r="I105" s="47"/>
      <c r="J105" s="99">
        <f>+'Ark1'!T4103</f>
        <v>0.20023557126030625</v>
      </c>
      <c r="K105" s="47"/>
      <c r="L105" s="99">
        <f>+'Ark1'!U4103</f>
        <v>0.21058089360359047</v>
      </c>
      <c r="M105" s="49">
        <f>+'Ark1'!W4103</f>
        <v>59.17647058823529</v>
      </c>
      <c r="N105" s="47"/>
      <c r="O105" s="64">
        <f>+'Ark1'!Y4103</f>
        <v>145.4470588235294</v>
      </c>
      <c r="P105" s="47"/>
      <c r="Q105" s="99">
        <f>+'Ark1'!AA4103</f>
        <v>34.98868922526853</v>
      </c>
      <c r="R105" s="49">
        <f>+'Ark1'!AB4103</f>
        <v>4.2459017488513773</v>
      </c>
      <c r="S105" s="64">
        <f>+'Ark1'!AC4103</f>
        <v>-36.659788698967446</v>
      </c>
      <c r="T105" s="64">
        <f t="shared" si="19"/>
        <v>5.666666666666667</v>
      </c>
      <c r="U105" s="49">
        <f>+'Ark1'!V4103</f>
        <v>15.058823529411764</v>
      </c>
      <c r="V105" s="64">
        <f>+'Ark1'!X4103</f>
        <v>157.58077879038945</v>
      </c>
      <c r="W105" s="39"/>
      <c r="X105" s="4"/>
      <c r="Y105" s="11"/>
      <c r="Z105" s="52"/>
      <c r="AA105" s="5"/>
      <c r="AB105" s="5"/>
      <c r="AH105"/>
    </row>
    <row r="106" spans="1:34" ht="15.6">
      <c r="A106" s="39"/>
      <c r="B106" s="47">
        <f>+'Ark1'!C4104</f>
        <v>2016</v>
      </c>
      <c r="C106" s="47">
        <f>+'Ark1'!O4104</f>
        <v>1</v>
      </c>
      <c r="D106" s="48" t="str">
        <f t="shared" si="20"/>
        <v>Viken</v>
      </c>
      <c r="E106" s="47">
        <f>+'Ark1'!Q4104</f>
        <v>39</v>
      </c>
      <c r="F106" s="47">
        <f>+'Ark1'!R4104</f>
        <v>835</v>
      </c>
      <c r="G106" s="47"/>
      <c r="H106" s="64">
        <f>+'Ark1'!S4104</f>
        <v>835</v>
      </c>
      <c r="I106" s="47"/>
      <c r="J106" s="99">
        <f>+'Ark1'!T4104</f>
        <v>9.5483133218982257</v>
      </c>
      <c r="K106" s="47"/>
      <c r="L106" s="99">
        <f>+'Ark1'!U4104</f>
        <v>9.3081321929329697</v>
      </c>
      <c r="M106" s="49">
        <f>+'Ark1'!W4104</f>
        <v>58.704191616766479</v>
      </c>
      <c r="N106" s="47"/>
      <c r="O106" s="64">
        <f>+'Ark1'!Y4104</f>
        <v>132.81808383233528</v>
      </c>
      <c r="P106" s="47"/>
      <c r="Q106" s="99">
        <f>+'Ark1'!AA4104</f>
        <v>26.335187110796181</v>
      </c>
      <c r="R106" s="49">
        <f>+'Ark1'!AB4104</f>
        <v>3.3250879650408698</v>
      </c>
      <c r="S106" s="64">
        <f>+'Ark1'!AC4104</f>
        <v>-34.609717324958005</v>
      </c>
      <c r="T106" s="64">
        <f t="shared" si="19"/>
        <v>21.410256410256409</v>
      </c>
      <c r="U106" s="49">
        <f>+'Ark1'!V4104</f>
        <v>14.973652694610781</v>
      </c>
      <c r="V106" s="64">
        <f>+'Ark1'!X4104</f>
        <v>143.89824900578063</v>
      </c>
      <c r="W106" s="39"/>
      <c r="X106" s="4"/>
      <c r="Y106" s="11"/>
      <c r="Z106" s="52"/>
      <c r="AA106" s="5"/>
      <c r="AB106" s="5"/>
      <c r="AH106"/>
    </row>
    <row r="107" spans="1:34" ht="15.6">
      <c r="A107" s="39"/>
      <c r="B107" s="47">
        <f>+'Ark1'!C4105</f>
        <v>2016</v>
      </c>
      <c r="C107" s="47">
        <f>+'Ark1'!O4105</f>
        <v>4</v>
      </c>
      <c r="D107" s="48" t="str">
        <f t="shared" si="20"/>
        <v>Innlandet</v>
      </c>
      <c r="E107" s="47">
        <f>+'Ark1'!Q4105</f>
        <v>56</v>
      </c>
      <c r="F107" s="47">
        <f>+'Ark1'!R4105</f>
        <v>1333</v>
      </c>
      <c r="G107" s="47"/>
      <c r="H107" s="64">
        <f>+'Ark1'!S4105</f>
        <v>1333</v>
      </c>
      <c r="I107" s="47"/>
      <c r="J107" s="99">
        <f>+'Ark1'!T4105</f>
        <v>15.242995997712987</v>
      </c>
      <c r="K107" s="47"/>
      <c r="L107" s="99">
        <f>+'Ark1'!U4105</f>
        <v>15.150605397760028</v>
      </c>
      <c r="M107" s="49">
        <f>+'Ark1'!W4105</f>
        <v>58.94148537134285</v>
      </c>
      <c r="N107" s="47"/>
      <c r="O107" s="64">
        <f>+'Ark1'!Y4105</f>
        <v>135.41942985746425</v>
      </c>
      <c r="P107" s="47"/>
      <c r="Q107" s="99">
        <f>+'Ark1'!AA4105</f>
        <v>26.337601397752561</v>
      </c>
      <c r="R107" s="49">
        <f>+'Ark1'!AB4105</f>
        <v>3.7204888662075826</v>
      </c>
      <c r="S107" s="64">
        <f>+'Ark1'!AC4105</f>
        <v>-46.07253236247125</v>
      </c>
      <c r="T107" s="64">
        <f t="shared" si="19"/>
        <v>23.803571428571427</v>
      </c>
      <c r="U107" s="49">
        <f>+'Ark1'!V4105</f>
        <v>15.084771192798202</v>
      </c>
      <c r="V107" s="64">
        <f>+'Ark1'!X4105</f>
        <v>146.71660872964719</v>
      </c>
      <c r="W107" s="39"/>
      <c r="X107" s="4"/>
      <c r="Y107" s="5"/>
      <c r="Z107" s="52"/>
      <c r="AH107"/>
    </row>
    <row r="108" spans="1:34" ht="15.6">
      <c r="A108" s="39"/>
      <c r="B108" s="47">
        <f>+'Ark1'!C4106</f>
        <v>2016</v>
      </c>
      <c r="C108" s="47">
        <f>+'Ark1'!O4106</f>
        <v>8</v>
      </c>
      <c r="D108" s="48" t="str">
        <f t="shared" si="20"/>
        <v>Telemark/ Vestfold</v>
      </c>
      <c r="E108" s="47">
        <f>+'Ark1'!Q4106</f>
        <v>16</v>
      </c>
      <c r="F108" s="47">
        <f>+'Ark1'!R4106</f>
        <v>384</v>
      </c>
      <c r="G108" s="47"/>
      <c r="H108" s="64">
        <f>+'Ark1'!S4106</f>
        <v>384</v>
      </c>
      <c r="I108" s="47"/>
      <c r="J108" s="99">
        <f>+'Ark1'!T4106</f>
        <v>4.3910806174957102</v>
      </c>
      <c r="K108" s="47"/>
      <c r="L108" s="99">
        <f>+'Ark1'!U4106</f>
        <v>4.6499241353876597</v>
      </c>
      <c r="M108" s="49">
        <f>+'Ark1'!W4106</f>
        <v>57.640625</v>
      </c>
      <c r="N108" s="47"/>
      <c r="O108" s="64">
        <f>+'Ark1'!Y4106</f>
        <v>144.27656249999995</v>
      </c>
      <c r="P108" s="47"/>
      <c r="Q108" s="99">
        <f>+'Ark1'!AA4106</f>
        <v>28.349252684452576</v>
      </c>
      <c r="R108" s="49">
        <f>+'Ark1'!AB4106</f>
        <v>4.5162917616161238</v>
      </c>
      <c r="S108" s="64">
        <f>+'Ark1'!AC4106</f>
        <v>-45.759172682608813</v>
      </c>
      <c r="T108" s="64">
        <f t="shared" si="19"/>
        <v>24</v>
      </c>
      <c r="U108" s="49">
        <f>+'Ark1'!V4106</f>
        <v>14.328125</v>
      </c>
      <c r="V108" s="64">
        <f>+'Ark1'!X4106</f>
        <v>156.31263542795253</v>
      </c>
      <c r="W108" s="39"/>
      <c r="X108" s="11"/>
      <c r="Y108" s="11"/>
      <c r="Z108" s="52"/>
      <c r="AB108" s="5"/>
      <c r="AH108"/>
    </row>
    <row r="109" spans="1:34" ht="15.6">
      <c r="A109" s="39"/>
      <c r="B109" s="47">
        <f>+'Ark1'!C4107</f>
        <v>2016</v>
      </c>
      <c r="C109" s="47">
        <f>+'Ark1'!O4107</f>
        <v>9</v>
      </c>
      <c r="D109" s="48" t="str">
        <f t="shared" si="20"/>
        <v>Agder</v>
      </c>
      <c r="E109" s="47">
        <f>+'Ark1'!Q4107</f>
        <v>4</v>
      </c>
      <c r="F109" s="47">
        <f>+'Ark1'!R4107</f>
        <v>41</v>
      </c>
      <c r="G109" s="47"/>
      <c r="H109" s="64">
        <f>+'Ark1'!S4107</f>
        <v>41</v>
      </c>
      <c r="I109" s="47"/>
      <c r="J109" s="99">
        <f>+'Ark1'!T4107</f>
        <v>0.46883933676386497</v>
      </c>
      <c r="K109" s="47"/>
      <c r="L109" s="99">
        <f>+'Ark1'!U4107</f>
        <v>0.57247189719274993</v>
      </c>
      <c r="M109" s="49">
        <f>+'Ark1'!W4107</f>
        <v>57.390243902439025</v>
      </c>
      <c r="N109" s="47"/>
      <c r="O109" s="64">
        <f>+'Ark1'!Y4107</f>
        <v>166.36097560975611</v>
      </c>
      <c r="P109" s="47"/>
      <c r="Q109" s="99">
        <f>+'Ark1'!AA4107</f>
        <v>23.416867779640327</v>
      </c>
      <c r="R109" s="49">
        <f>+'Ark1'!AB4107</f>
        <v>3.9129431801081567</v>
      </c>
      <c r="S109" s="64">
        <f>+'Ark1'!AC4107</f>
        <v>-63.292852044524366</v>
      </c>
      <c r="T109" s="64">
        <f t="shared" si="19"/>
        <v>10.25</v>
      </c>
      <c r="U109" s="49">
        <f>+'Ark1'!V4107</f>
        <v>14.365853658536585</v>
      </c>
      <c r="V109" s="64">
        <f>+'Ark1'!X4107</f>
        <v>180.23941019475197</v>
      </c>
      <c r="W109" s="39"/>
      <c r="X109" s="5"/>
      <c r="Y109" s="5"/>
      <c r="Z109" s="52"/>
      <c r="AH109"/>
    </row>
    <row r="110" spans="1:34">
      <c r="A110" s="39"/>
      <c r="B110" s="47">
        <f>+'Ark1'!C4108</f>
        <v>2016</v>
      </c>
      <c r="C110" s="47">
        <f>+'Ark1'!O4108</f>
        <v>11</v>
      </c>
      <c r="D110" s="48" t="str">
        <f t="shared" si="20"/>
        <v>Rogaland</v>
      </c>
      <c r="E110" s="47">
        <f>+'Ark1'!Q4108</f>
        <v>87</v>
      </c>
      <c r="F110" s="47">
        <f>+'Ark1'!R4108</f>
        <v>1975</v>
      </c>
      <c r="G110" s="47"/>
      <c r="H110" s="64">
        <f>+'Ark1'!S4108</f>
        <v>1975</v>
      </c>
      <c r="I110" s="47"/>
      <c r="J110" s="99">
        <f>+'Ark1'!T4108</f>
        <v>22.584333905088624</v>
      </c>
      <c r="K110" s="47"/>
      <c r="L110" s="99">
        <f>+'Ark1'!U4108</f>
        <v>22.731183116980564</v>
      </c>
      <c r="M110" s="49">
        <f>+'Ark1'!W4108</f>
        <v>60.124050632911384</v>
      </c>
      <c r="N110" s="47"/>
      <c r="O110" s="64">
        <f>+'Ark1'!Y4108</f>
        <v>137.13113924050623</v>
      </c>
      <c r="P110" s="47"/>
      <c r="Q110" s="99">
        <f>+'Ark1'!AA4108</f>
        <v>27.476957019593559</v>
      </c>
      <c r="R110" s="49">
        <f>+'Ark1'!AB4108</f>
        <v>3.3981832521448903</v>
      </c>
      <c r="S110" s="64">
        <f>+'Ark1'!AC4108</f>
        <v>-59.384804447331135</v>
      </c>
      <c r="T110" s="64">
        <f t="shared" si="19"/>
        <v>22.701149425287355</v>
      </c>
      <c r="U110" s="49">
        <f>+'Ark1'!V4108</f>
        <v>15.766582278481012</v>
      </c>
      <c r="V110" s="64">
        <f>+'Ark1'!X4108</f>
        <v>148.57111510347411</v>
      </c>
      <c r="W110" s="39"/>
      <c r="X110" s="11"/>
      <c r="Y110" s="11"/>
      <c r="Z110" s="52"/>
      <c r="AH110"/>
    </row>
    <row r="111" spans="1:34" ht="15.6">
      <c r="A111" s="39"/>
      <c r="B111">
        <f>+'Ark1'!C4109</f>
        <v>2016</v>
      </c>
      <c r="C111">
        <f>+'Ark1'!O4109</f>
        <v>14</v>
      </c>
      <c r="D111" s="48" t="str">
        <f t="shared" si="20"/>
        <v>Vestland</v>
      </c>
      <c r="E111">
        <f>+'Ark1'!Q4109</f>
        <v>20</v>
      </c>
      <c r="F111">
        <f>+'Ark1'!R4109</f>
        <v>127</v>
      </c>
      <c r="H111" s="9">
        <f>+'Ark1'!S4109</f>
        <v>127</v>
      </c>
      <c r="J111" s="94">
        <f>+'Ark1'!T4109</f>
        <v>1.4522584333905089</v>
      </c>
      <c r="L111" s="94">
        <f>+'Ark1'!U4109</f>
        <v>1.5985200063854201</v>
      </c>
      <c r="M111" s="1">
        <f>+'Ark1'!W4109</f>
        <v>58.30708661417323</v>
      </c>
      <c r="O111" s="9">
        <f>+'Ark1'!Y4109</f>
        <v>149.96692913385829</v>
      </c>
      <c r="Q111" s="94">
        <f>+'Ark1'!AA4109</f>
        <v>31.467273476082713</v>
      </c>
      <c r="R111" s="1">
        <f>+'Ark1'!AB4109</f>
        <v>4.9779226148491791</v>
      </c>
      <c r="S111" s="9">
        <f>+'Ark1'!AC4109</f>
        <v>-62.067592649880304</v>
      </c>
      <c r="T111" s="9">
        <f t="shared" ref="T111:T127" si="21">+F111/E111</f>
        <v>6.35</v>
      </c>
      <c r="U111" s="1">
        <f>+'Ark1'!V4109</f>
        <v>14.472440944881892</v>
      </c>
      <c r="V111" s="9">
        <f>+'Ark1'!X4109</f>
        <v>162.47771303776619</v>
      </c>
      <c r="W111" s="39"/>
      <c r="X111" s="2"/>
      <c r="Y111" s="5"/>
      <c r="Z111" s="52"/>
      <c r="AA111" s="4"/>
      <c r="AB111" s="4"/>
      <c r="AH111"/>
    </row>
    <row r="112" spans="1:34" ht="15.6">
      <c r="A112" s="39"/>
      <c r="B112">
        <f>+'Ark1'!C4110</f>
        <v>2016</v>
      </c>
      <c r="C112">
        <f>+'Ark1'!O4110</f>
        <v>15</v>
      </c>
      <c r="D112" s="48" t="str">
        <f t="shared" si="20"/>
        <v>Møre og Romsdal</v>
      </c>
      <c r="E112">
        <f>+'Ark1'!Q4110</f>
        <v>8</v>
      </c>
      <c r="F112">
        <f>+'Ark1'!R4110</f>
        <v>113</v>
      </c>
      <c r="H112" s="9">
        <f>+'Ark1'!S4110</f>
        <v>112</v>
      </c>
      <c r="J112" s="94">
        <f>+'Ark1'!T4110</f>
        <v>1.2921669525443111</v>
      </c>
      <c r="L112" s="94">
        <f>+'Ark1'!U4110</f>
        <v>1.2905041408699862</v>
      </c>
      <c r="M112" s="1">
        <f>+'Ark1'!W4110</f>
        <v>58.205357142857153</v>
      </c>
      <c r="O112" s="9">
        <f>+'Ark1'!Y4110</f>
        <v>136.06991150442477</v>
      </c>
      <c r="Q112" s="94">
        <f>+'Ark1'!AA4110</f>
        <v>25.856735133303641</v>
      </c>
      <c r="R112" s="1">
        <f>+'Ark1'!AB4110</f>
        <v>2.9311699055677241</v>
      </c>
      <c r="S112" s="9">
        <f>+'Ark1'!AC4110</f>
        <v>-53.504536694091342</v>
      </c>
      <c r="T112" s="9">
        <f t="shared" si="21"/>
        <v>14.125</v>
      </c>
      <c r="U112" s="1">
        <f>+'Ark1'!V4110</f>
        <v>14.54867256637168</v>
      </c>
      <c r="V112" s="9">
        <f>+'Ark1'!X4110</f>
        <v>148.53162542306251</v>
      </c>
      <c r="W112" s="39"/>
      <c r="X112" s="4"/>
      <c r="Y112" s="4"/>
      <c r="Z112" s="52"/>
      <c r="AA112" s="1"/>
      <c r="AB112" s="5"/>
      <c r="AH112"/>
    </row>
    <row r="113" spans="1:34" ht="15.6">
      <c r="A113" s="39"/>
      <c r="B113">
        <f>+'Ark1'!C4111</f>
        <v>2016</v>
      </c>
      <c r="C113">
        <f>+'Ark1'!O4111</f>
        <v>16</v>
      </c>
      <c r="D113" s="48" t="str">
        <f t="shared" si="20"/>
        <v>Trøndelag</v>
      </c>
      <c r="E113">
        <f>+'Ark1'!Q4111</f>
        <v>179</v>
      </c>
      <c r="F113">
        <f>+'Ark1'!R4111</f>
        <v>3834</v>
      </c>
      <c r="H113" s="9">
        <f>+'Ark1'!S4111</f>
        <v>3795</v>
      </c>
      <c r="J113" s="94">
        <f>+'Ark1'!T4111</f>
        <v>43.842195540308744</v>
      </c>
      <c r="L113" s="94">
        <f>+'Ark1'!U4111</f>
        <v>43.500763681942374</v>
      </c>
      <c r="M113" s="1">
        <f>+'Ark1'!W4111</f>
        <v>58.432147562582351</v>
      </c>
      <c r="O113" s="9">
        <f>+'Ark1'!Y4111</f>
        <v>135.18419405320799</v>
      </c>
      <c r="Q113" s="94">
        <f>+'Ark1'!AA4111</f>
        <v>26.843251643465528</v>
      </c>
      <c r="R113" s="1">
        <f>+'Ark1'!AB4111</f>
        <v>3.6669401502045775</v>
      </c>
      <c r="S113" s="9">
        <f>+'Ark1'!AC4111</f>
        <v>-60.225782845076687</v>
      </c>
      <c r="T113" s="9">
        <f t="shared" si="21"/>
        <v>21.41899441340782</v>
      </c>
      <c r="U113" s="1">
        <f>+'Ark1'!V4111</f>
        <v>14.740740740740742</v>
      </c>
      <c r="V113" s="9">
        <f>+'Ark1'!X4111</f>
        <v>147.5356210131057</v>
      </c>
      <c r="W113" s="39"/>
      <c r="X113" s="4"/>
      <c r="Y113" s="11"/>
      <c r="Z113" s="52"/>
      <c r="AA113" s="1"/>
      <c r="AB113" s="5"/>
      <c r="AH113"/>
    </row>
    <row r="114" spans="1:34" ht="15.6">
      <c r="A114" s="39"/>
      <c r="B114">
        <f>+'Ark1'!C4112</f>
        <v>2016</v>
      </c>
      <c r="C114">
        <f>+'Ark1'!O4112</f>
        <v>18</v>
      </c>
      <c r="D114" s="48" t="str">
        <f t="shared" si="20"/>
        <v>Nordland</v>
      </c>
      <c r="E114">
        <f>+'Ark1'!Q4112</f>
        <v>6</v>
      </c>
      <c r="F114">
        <f>+'Ark1'!R4112</f>
        <v>84</v>
      </c>
      <c r="H114" s="9">
        <f>+'Ark1'!S4112</f>
        <v>84</v>
      </c>
      <c r="J114" s="94">
        <f>+'Ark1'!T4112</f>
        <v>0.96054888507718683</v>
      </c>
      <c r="L114" s="94">
        <f>+'Ark1'!U4112</f>
        <v>0.96412432228368405</v>
      </c>
      <c r="M114" s="1">
        <f>+'Ark1'!W4112</f>
        <v>62.809523809523824</v>
      </c>
      <c r="O114" s="9">
        <f>+'Ark1'!Y4112</f>
        <v>136.75238095238089</v>
      </c>
      <c r="Q114" s="94">
        <f>+'Ark1'!AA4112</f>
        <v>23.200915808025297</v>
      </c>
      <c r="R114" s="1">
        <f>+'Ark1'!AB4112</f>
        <v>1.3842325574998104</v>
      </c>
      <c r="S114" s="9">
        <f>+'Ark1'!AC4112</f>
        <v>-40.699942723534967</v>
      </c>
      <c r="T114" s="9">
        <f t="shared" si="21"/>
        <v>14</v>
      </c>
      <c r="U114" s="1">
        <f>+'Ark1'!V4112</f>
        <v>16.964285714285722</v>
      </c>
      <c r="V114" s="9">
        <f>+'Ark1'!X4112</f>
        <v>148.16075942836503</v>
      </c>
      <c r="W114" s="39"/>
      <c r="X114" s="4"/>
      <c r="Y114" s="11"/>
      <c r="Z114" s="52"/>
      <c r="AA114" s="1"/>
      <c r="AB114" s="5"/>
      <c r="AH114"/>
    </row>
    <row r="115" spans="1:34" ht="15.6">
      <c r="A115" s="39"/>
      <c r="B115">
        <f>+'Ark1'!C4113</f>
        <v>2016</v>
      </c>
      <c r="C115">
        <f>+'Ark1'!O4113</f>
        <v>54</v>
      </c>
      <c r="D115" s="48" t="str">
        <f t="shared" si="20"/>
        <v>Troms og Finnmark</v>
      </c>
      <c r="E115">
        <f>+'Ark1'!Q4113</f>
        <v>3</v>
      </c>
      <c r="F115">
        <f>+'Ark1'!R4113</f>
        <v>19</v>
      </c>
      <c r="H115" s="9">
        <f>+'Ark1'!S4113</f>
        <v>19</v>
      </c>
      <c r="J115" s="94">
        <f>+'Ark1'!T4113</f>
        <v>0.21726700971983984</v>
      </c>
      <c r="L115" s="94">
        <f>+'Ark1'!U4113</f>
        <v>0.23377110826456801</v>
      </c>
      <c r="M115" s="1">
        <f>+'Ark1'!W4113</f>
        <v>60.947368421052623</v>
      </c>
      <c r="O115" s="9">
        <f>+'Ark1'!Y4113</f>
        <v>146.59473684210528</v>
      </c>
      <c r="Q115" s="94">
        <f>+'Ark1'!AA4113</f>
        <v>37.348733138300773</v>
      </c>
      <c r="R115" s="1">
        <f>+'Ark1'!AB4113</f>
        <v>1.7613895295454329</v>
      </c>
      <c r="S115" s="9">
        <f>+'Ark1'!AC4113</f>
        <v>-45.547056137838531</v>
      </c>
      <c r="T115" s="9">
        <f t="shared" si="21"/>
        <v>6.333333333333333</v>
      </c>
      <c r="U115" s="1">
        <f>+'Ark1'!V4113</f>
        <v>16.368421052631579</v>
      </c>
      <c r="V115" s="9">
        <f>+'Ark1'!X4113</f>
        <v>158.82420026230253</v>
      </c>
      <c r="W115" s="39"/>
      <c r="X115" s="4"/>
      <c r="Y115" s="11"/>
      <c r="Z115" s="52"/>
      <c r="AA115" s="1"/>
      <c r="AB115" s="5"/>
      <c r="AH115"/>
    </row>
    <row r="116" spans="1:34" ht="15.6">
      <c r="A116" s="39"/>
      <c r="B116">
        <f>+'Ark1'!C4114</f>
        <v>2015</v>
      </c>
      <c r="C116">
        <f>+'Ark1'!O4114</f>
        <v>1</v>
      </c>
      <c r="D116" s="48" t="str">
        <f t="shared" si="20"/>
        <v>Viken</v>
      </c>
      <c r="E116">
        <f>+'Ark1'!Q4114</f>
        <v>42</v>
      </c>
      <c r="F116">
        <f>+'Ark1'!R4114</f>
        <v>867</v>
      </c>
      <c r="H116" s="9">
        <f>+'Ark1'!S4114</f>
        <v>867</v>
      </c>
      <c r="J116" s="94">
        <f>+'Ark1'!T4114</f>
        <v>9.6045197740112993</v>
      </c>
      <c r="L116" s="94">
        <f>+'Ark1'!U4114</f>
        <v>9.2979066810937585</v>
      </c>
      <c r="M116" s="1">
        <f>+'Ark1'!W4114</f>
        <v>59.132641291810842</v>
      </c>
      <c r="O116" s="9">
        <f>+'Ark1'!Y4114</f>
        <v>130.5502883506343</v>
      </c>
      <c r="Q116" s="94">
        <f>+'Ark1'!AA4114</f>
        <v>26.582292139609432</v>
      </c>
      <c r="R116" s="1">
        <f>+'Ark1'!AB4114</f>
        <v>3.581598853540688</v>
      </c>
      <c r="S116" s="9">
        <f>+'Ark1'!AC4114</f>
        <v>-36.727050812496003</v>
      </c>
      <c r="T116" s="9">
        <f t="shared" si="21"/>
        <v>20.642857142857142</v>
      </c>
      <c r="U116" s="1">
        <f>+'Ark1'!V4114</f>
        <v>15.287197231833909</v>
      </c>
      <c r="V116" s="9">
        <f>+'Ark1'!X4114</f>
        <v>141.44126581867221</v>
      </c>
      <c r="W116" s="39"/>
      <c r="X116" s="4"/>
      <c r="Y116" s="11"/>
      <c r="Z116" s="52"/>
      <c r="AA116" s="1"/>
      <c r="AB116" s="5"/>
      <c r="AH116"/>
    </row>
    <row r="117" spans="1:34" ht="15.6">
      <c r="A117" s="39"/>
      <c r="B117">
        <f>+'Ark1'!C4115</f>
        <v>2015</v>
      </c>
      <c r="C117">
        <f>+'Ark1'!O4115</f>
        <v>4</v>
      </c>
      <c r="D117" s="48" t="str">
        <f t="shared" si="20"/>
        <v>Innlandet</v>
      </c>
      <c r="E117">
        <f>+'Ark1'!Q4115</f>
        <v>65</v>
      </c>
      <c r="F117">
        <f>+'Ark1'!R4115</f>
        <v>1288</v>
      </c>
      <c r="H117" s="9">
        <f>+'Ark1'!S4115</f>
        <v>1288</v>
      </c>
      <c r="J117" s="94">
        <f>+'Ark1'!T4115</f>
        <v>14.268306192533505</v>
      </c>
      <c r="L117" s="94">
        <f>+'Ark1'!U4115</f>
        <v>13.973627408489801</v>
      </c>
      <c r="M117" s="1">
        <f>+'Ark1'!W4115</f>
        <v>59.08307453416149</v>
      </c>
      <c r="O117" s="9">
        <f>+'Ark1'!Y4115</f>
        <v>132.07026397515529</v>
      </c>
      <c r="Q117" s="94">
        <f>+'Ark1'!AA4115</f>
        <v>28.105384962768898</v>
      </c>
      <c r="R117" s="1">
        <f>+'Ark1'!AB4115</f>
        <v>3.7976896197373202</v>
      </c>
      <c r="S117" s="9">
        <f>+'Ark1'!AC4115</f>
        <v>-49.243600998511603</v>
      </c>
      <c r="T117" s="9">
        <f t="shared" si="21"/>
        <v>19.815384615384616</v>
      </c>
      <c r="U117" s="1">
        <f>+'Ark1'!V4115</f>
        <v>15.229813664596268</v>
      </c>
      <c r="V117" s="9">
        <f>+'Ark1'!X4115</f>
        <v>143.08804331002739</v>
      </c>
      <c r="W117" s="39"/>
      <c r="X117" s="4"/>
      <c r="Y117" s="11"/>
      <c r="Z117" s="52"/>
      <c r="AA117" s="1"/>
      <c r="AB117" s="5"/>
      <c r="AH117"/>
    </row>
    <row r="118" spans="1:34" ht="15.6">
      <c r="A118" s="39"/>
      <c r="B118">
        <f>+'Ark1'!C4116</f>
        <v>2015</v>
      </c>
      <c r="C118">
        <f>+'Ark1'!O4116</f>
        <v>8</v>
      </c>
      <c r="D118" s="48" t="str">
        <f t="shared" si="20"/>
        <v>Telemark/ Vestfold</v>
      </c>
      <c r="E118">
        <f>+'Ark1'!Q4116</f>
        <v>13</v>
      </c>
      <c r="F118">
        <f>+'Ark1'!R4116</f>
        <v>480</v>
      </c>
      <c r="H118" s="9">
        <f>+'Ark1'!S4116</f>
        <v>480</v>
      </c>
      <c r="J118" s="94">
        <f>+'Ark1'!T4116</f>
        <v>5.3173811897640411</v>
      </c>
      <c r="L118" s="94">
        <f>+'Ark1'!U4116</f>
        <v>5.4117355584259341</v>
      </c>
      <c r="M118" s="1">
        <f>+'Ark1'!W4116</f>
        <v>59.168750000000003</v>
      </c>
      <c r="O118" s="9">
        <f>+'Ark1'!Y4116</f>
        <v>137.24833333333331</v>
      </c>
      <c r="Q118" s="94">
        <f>+'Ark1'!AA4116</f>
        <v>30.430609544046643</v>
      </c>
      <c r="R118" s="1">
        <f>+'Ark1'!AB4116</f>
        <v>4.8933056418096621</v>
      </c>
      <c r="S118" s="9">
        <f>+'Ark1'!AC4116</f>
        <v>-50.537263843302256</v>
      </c>
      <c r="T118" s="9">
        <f t="shared" si="21"/>
        <v>36.92307692307692</v>
      </c>
      <c r="U118" s="1">
        <f>+'Ark1'!V4116</f>
        <v>15.025</v>
      </c>
      <c r="V118" s="9">
        <f>+'Ark1'!X4116</f>
        <v>148.698085951607</v>
      </c>
      <c r="W118" s="39"/>
      <c r="X118" s="4"/>
      <c r="Y118" s="11"/>
      <c r="Z118" s="52"/>
      <c r="AA118" s="1"/>
      <c r="AB118" s="5"/>
      <c r="AH118"/>
    </row>
    <row r="119" spans="1:34" ht="15.6">
      <c r="A119" s="39"/>
      <c r="B119">
        <f>+'Ark1'!C4117</f>
        <v>2015</v>
      </c>
      <c r="C119">
        <f>+'Ark1'!O4117</f>
        <v>9</v>
      </c>
      <c r="D119" s="48" t="str">
        <f t="shared" si="20"/>
        <v>Agder</v>
      </c>
      <c r="E119">
        <f>+'Ark1'!Q4117</f>
        <v>3</v>
      </c>
      <c r="F119">
        <f>+'Ark1'!R4117</f>
        <v>38</v>
      </c>
      <c r="H119" s="9">
        <f>+'Ark1'!S4117</f>
        <v>38</v>
      </c>
      <c r="J119" s="94">
        <f>+'Ark1'!T4117</f>
        <v>0.42095934418965331</v>
      </c>
      <c r="L119" s="94">
        <f>+'Ark1'!U4117</f>
        <v>0.47823959723317994</v>
      </c>
      <c r="M119" s="1">
        <f>+'Ark1'!W4117</f>
        <v>57.815789473684198</v>
      </c>
      <c r="O119" s="9">
        <f>+'Ark1'!Y4117</f>
        <v>153.20526315789473</v>
      </c>
      <c r="Q119" s="94">
        <f>+'Ark1'!AA4117</f>
        <v>36.004363385921543</v>
      </c>
      <c r="R119" s="1">
        <f>+'Ark1'!AB4117</f>
        <v>3.76867464598062</v>
      </c>
      <c r="S119" s="9">
        <f>+'Ark1'!AC4117</f>
        <v>-54.663872154904077</v>
      </c>
      <c r="T119" s="9">
        <f t="shared" si="21"/>
        <v>12.666666666666666</v>
      </c>
      <c r="U119" s="1">
        <f>+'Ark1'!V4117</f>
        <v>14.47368421052631</v>
      </c>
      <c r="V119" s="9">
        <f>+'Ark1'!X4117</f>
        <v>165.98620060443628</v>
      </c>
      <c r="W119" s="39"/>
      <c r="X119" s="4"/>
      <c r="Y119" s="11"/>
      <c r="Z119" s="52"/>
      <c r="AA119" s="11"/>
      <c r="AB119" s="5"/>
      <c r="AH119"/>
    </row>
    <row r="120" spans="1:34" ht="15.6">
      <c r="A120" s="39"/>
      <c r="B120">
        <f>+'Ark1'!C4118</f>
        <v>2015</v>
      </c>
      <c r="C120">
        <f>+'Ark1'!O4118</f>
        <v>11</v>
      </c>
      <c r="D120" s="48" t="str">
        <f t="shared" si="20"/>
        <v>Rogaland</v>
      </c>
      <c r="E120">
        <f>+'Ark1'!Q4118</f>
        <v>87</v>
      </c>
      <c r="F120">
        <f>+'Ark1'!R4118</f>
        <v>2047</v>
      </c>
      <c r="H120" s="9">
        <f>+'Ark1'!S4118</f>
        <v>2047</v>
      </c>
      <c r="J120" s="94">
        <f>+'Ark1'!T4118</f>
        <v>22.676415198847906</v>
      </c>
      <c r="L120" s="94">
        <f>+'Ark1'!U4118</f>
        <v>22.482009128759135</v>
      </c>
      <c r="M120" s="1">
        <f>+'Ark1'!W4118</f>
        <v>60.340498290180783</v>
      </c>
      <c r="O120" s="9">
        <f>+'Ark1'!Y4118</f>
        <v>133.6992672203223</v>
      </c>
      <c r="Q120" s="94">
        <f>+'Ark1'!AA4118</f>
        <v>28.287687303928944</v>
      </c>
      <c r="R120" s="1">
        <f>+'Ark1'!AB4118</f>
        <v>3.472951712356084</v>
      </c>
      <c r="S120" s="9">
        <f>+'Ark1'!AC4118</f>
        <v>-56.474876576214449</v>
      </c>
      <c r="T120" s="9">
        <f t="shared" si="21"/>
        <v>23.528735632183906</v>
      </c>
      <c r="U120" s="1">
        <f>+'Ark1'!V4118</f>
        <v>15.823155837811436</v>
      </c>
      <c r="V120" s="9">
        <f>+'Ark1'!X4118</f>
        <v>144.85294390067429</v>
      </c>
      <c r="W120" s="39"/>
      <c r="X120" s="4"/>
      <c r="Y120" s="11"/>
      <c r="Z120" s="52"/>
      <c r="AA120" s="11"/>
      <c r="AB120" s="5"/>
      <c r="AH120"/>
    </row>
    <row r="121" spans="1:34" ht="15.6">
      <c r="A121" s="39"/>
      <c r="B121">
        <f>+'Ark1'!C4119</f>
        <v>2015</v>
      </c>
      <c r="C121">
        <f>+'Ark1'!O4119</f>
        <v>14</v>
      </c>
      <c r="D121" s="48" t="str">
        <f t="shared" si="20"/>
        <v>Vestland</v>
      </c>
      <c r="E121">
        <f>+'Ark1'!Q4119</f>
        <v>21</v>
      </c>
      <c r="F121">
        <f>+'Ark1'!R4119</f>
        <v>222</v>
      </c>
      <c r="H121" s="9">
        <f>+'Ark1'!S4119</f>
        <v>222</v>
      </c>
      <c r="J121" s="94">
        <f>+'Ark1'!T4119</f>
        <v>2.4592888002658686</v>
      </c>
      <c r="L121" s="94">
        <f>+'Ark1'!U4119</f>
        <v>2.6034395003662123</v>
      </c>
      <c r="M121" s="1">
        <f>+'Ark1'!W4119</f>
        <v>59.968468468468458</v>
      </c>
      <c r="O121" s="9">
        <f>+'Ark1'!Y4119</f>
        <v>142.75990990990999</v>
      </c>
      <c r="Q121" s="94">
        <f>+'Ark1'!AA4119</f>
        <v>30.563895057288473</v>
      </c>
      <c r="R121" s="1">
        <f>+'Ark1'!AB4119</f>
        <v>4.6811772212696381</v>
      </c>
      <c r="S121" s="9">
        <f>+'Ark1'!AC4119</f>
        <v>-65.512100762728252</v>
      </c>
      <c r="T121" s="9">
        <f t="shared" si="21"/>
        <v>10.571428571428571</v>
      </c>
      <c r="U121" s="1">
        <f>+'Ark1'!V4119</f>
        <v>15.33783783783784</v>
      </c>
      <c r="V121" s="9">
        <f>+'Ark1'!X4119</f>
        <v>154.669458190585</v>
      </c>
      <c r="W121" s="39"/>
      <c r="X121" s="4"/>
      <c r="Y121" s="11"/>
      <c r="Z121" s="52"/>
      <c r="AA121" s="11"/>
      <c r="AB121" s="5"/>
      <c r="AH121"/>
    </row>
    <row r="122" spans="1:34" ht="15.6">
      <c r="A122" s="39"/>
      <c r="B122">
        <f>+'Ark1'!C4120</f>
        <v>2015</v>
      </c>
      <c r="C122">
        <f>+'Ark1'!O4120</f>
        <v>15</v>
      </c>
      <c r="D122" s="48" t="str">
        <f t="shared" si="20"/>
        <v>Møre og Romsdal</v>
      </c>
      <c r="E122">
        <f>+'Ark1'!Q4120</f>
        <v>8</v>
      </c>
      <c r="F122">
        <f>+'Ark1'!R4120</f>
        <v>52</v>
      </c>
      <c r="H122" s="9">
        <f>+'Ark1'!S4120</f>
        <v>51</v>
      </c>
      <c r="J122" s="94">
        <f>+'Ark1'!T4120</f>
        <v>0.57604962889110412</v>
      </c>
      <c r="L122" s="94">
        <f>+'Ark1'!U4120</f>
        <v>0.59272695967501643</v>
      </c>
      <c r="M122" s="1">
        <f>+'Ark1'!W4120</f>
        <v>58.274509803921582</v>
      </c>
      <c r="O122" s="9">
        <f>+'Ark1'!Y4120</f>
        <v>138.75961538461544</v>
      </c>
      <c r="Q122" s="94">
        <f>+'Ark1'!AA4120</f>
        <v>22.727559668245515</v>
      </c>
      <c r="R122" s="1">
        <f>+'Ark1'!AB4120</f>
        <v>3.7785692456300688</v>
      </c>
      <c r="S122" s="9">
        <f>+'Ark1'!AC4120</f>
        <v>-61.908075900143984</v>
      </c>
      <c r="T122" s="9">
        <f t="shared" si="21"/>
        <v>6.5</v>
      </c>
      <c r="U122" s="1">
        <f>+'Ark1'!V4120</f>
        <v>14.55769230769231</v>
      </c>
      <c r="V122" s="9">
        <f>+'Ark1'!X4120</f>
        <v>152.56063005250439</v>
      </c>
      <c r="W122" s="39"/>
      <c r="X122" s="4"/>
      <c r="Y122" s="11"/>
      <c r="Z122" s="52"/>
      <c r="AA122" s="11"/>
      <c r="AB122" s="5"/>
      <c r="AH122"/>
    </row>
    <row r="123" spans="1:34" ht="15.6">
      <c r="A123" s="39"/>
      <c r="B123">
        <f>+'Ark1'!C4121</f>
        <v>2015</v>
      </c>
      <c r="C123">
        <f>+'Ark1'!O4121</f>
        <v>16</v>
      </c>
      <c r="D123" s="48" t="str">
        <f t="shared" si="20"/>
        <v>Trøndelag</v>
      </c>
      <c r="E123">
        <f>+'Ark1'!Q4121</f>
        <v>185</v>
      </c>
      <c r="F123">
        <f>+'Ark1'!R4121</f>
        <v>3763</v>
      </c>
      <c r="H123" s="9">
        <f>+'Ark1'!S4121</f>
        <v>3736</v>
      </c>
      <c r="J123" s="94">
        <f>+'Ark1'!T4121</f>
        <v>41.686052952254343</v>
      </c>
      <c r="L123" s="94">
        <f>+'Ark1'!U4121</f>
        <v>41.968601037869753</v>
      </c>
      <c r="M123" s="1">
        <f>+'Ark1'!W4121</f>
        <v>57.223233404710918</v>
      </c>
      <c r="O123" s="9">
        <f>+'Ark1'!Y4121</f>
        <v>135.76943927717227</v>
      </c>
      <c r="Q123" s="94">
        <f>+'Ark1'!AA4121</f>
        <v>28.147658602665089</v>
      </c>
      <c r="R123" s="1">
        <f>+'Ark1'!AB4121</f>
        <v>4.3254829581591743</v>
      </c>
      <c r="S123" s="9">
        <f>+'Ark1'!AC4121</f>
        <v>-62.542519675651562</v>
      </c>
      <c r="T123" s="9">
        <f t="shared" si="21"/>
        <v>20.340540540540541</v>
      </c>
      <c r="U123" s="1">
        <f>+'Ark1'!V4121</f>
        <v>14.076534679776778</v>
      </c>
      <c r="V123" s="9">
        <f>+'Ark1'!X4121</f>
        <v>147.80391500868538</v>
      </c>
      <c r="W123" s="39"/>
      <c r="X123" s="4"/>
      <c r="Y123" s="11"/>
      <c r="Z123" s="52"/>
      <c r="AA123" s="5"/>
      <c r="AB123" s="5"/>
      <c r="AH123"/>
    </row>
    <row r="124" spans="1:34" ht="15.6">
      <c r="A124" s="39"/>
      <c r="B124">
        <f>+'Ark1'!C4122</f>
        <v>2015</v>
      </c>
      <c r="C124">
        <f>+'Ark1'!O4122</f>
        <v>18</v>
      </c>
      <c r="D124" s="48" t="str">
        <f t="shared" si="20"/>
        <v>Nordland</v>
      </c>
      <c r="E124">
        <f>+'Ark1'!Q4122</f>
        <v>9</v>
      </c>
      <c r="F124">
        <f>+'Ark1'!R4122</f>
        <v>172</v>
      </c>
      <c r="H124" s="9">
        <f>+'Ark1'!S4122</f>
        <v>172</v>
      </c>
      <c r="J124" s="94">
        <f>+'Ark1'!T4122</f>
        <v>1.9053949263321153</v>
      </c>
      <c r="L124" s="94">
        <f>+'Ark1'!U4122</f>
        <v>1.8691168840642347</v>
      </c>
      <c r="M124" s="1">
        <f>+'Ark1'!W4122</f>
        <v>62.75</v>
      </c>
      <c r="O124" s="9">
        <f>+'Ark1'!Y4122</f>
        <v>132.28779069767441</v>
      </c>
      <c r="Q124" s="94">
        <f>+'Ark1'!AA4122</f>
        <v>28.13821620853118</v>
      </c>
      <c r="R124" s="1">
        <f>+'Ark1'!AB4122</f>
        <v>1.7558043277111779</v>
      </c>
      <c r="S124" s="9">
        <f>+'Ark1'!AC4122</f>
        <v>-42.911932296131006</v>
      </c>
      <c r="T124" s="9">
        <f t="shared" si="21"/>
        <v>19.111111111111111</v>
      </c>
      <c r="U124" s="1">
        <f>+'Ark1'!V4122</f>
        <v>16.843023255813961</v>
      </c>
      <c r="V124" s="9">
        <f>+'Ark1'!X4122</f>
        <v>143.3237168988889</v>
      </c>
      <c r="W124" s="39"/>
      <c r="X124" s="4"/>
      <c r="Y124" s="11"/>
      <c r="Z124" s="52"/>
      <c r="AA124" s="5"/>
      <c r="AB124" s="5"/>
      <c r="AH124"/>
    </row>
    <row r="125" spans="1:34" ht="15.6">
      <c r="A125" s="39"/>
      <c r="B125">
        <f>+'Ark1'!C4123</f>
        <v>2015</v>
      </c>
      <c r="C125">
        <f>+'Ark1'!O4123</f>
        <v>54</v>
      </c>
      <c r="D125" s="48" t="str">
        <f t="shared" si="20"/>
        <v>Troms og Finnmark</v>
      </c>
      <c r="E125">
        <f>+'Ark1'!Q4123</f>
        <v>5</v>
      </c>
      <c r="F125">
        <f>+'Ark1'!R4123</f>
        <v>98</v>
      </c>
      <c r="H125" s="9">
        <f>+'Ark1'!S4123</f>
        <v>98</v>
      </c>
      <c r="J125" s="94">
        <f>+'Ark1'!T4123</f>
        <v>1.0856319929101583</v>
      </c>
      <c r="L125" s="94">
        <f>+'Ark1'!U4123</f>
        <v>1.3225972440229501</v>
      </c>
      <c r="M125" s="1">
        <f>+'Ark1'!W4123</f>
        <v>59.8061224489796</v>
      </c>
      <c r="O125" s="9">
        <f>+'Ark1'!Y4123</f>
        <v>164.29081632653063</v>
      </c>
      <c r="Q125" s="94">
        <f>+'Ark1'!AA4123</f>
        <v>36.778301851617883</v>
      </c>
      <c r="R125" s="1">
        <f>+'Ark1'!AB4123</f>
        <v>6.0265706958728176</v>
      </c>
      <c r="S125" s="9">
        <f>+'Ark1'!AC4123</f>
        <v>-67.630392303663157</v>
      </c>
      <c r="T125" s="9">
        <f t="shared" si="21"/>
        <v>19.600000000000001</v>
      </c>
      <c r="U125" s="1">
        <f>+'Ark1'!V4123</f>
        <v>15.591836734693882</v>
      </c>
      <c r="V125" s="9">
        <f>+'Ark1'!X4123</f>
        <v>177.99655073296921</v>
      </c>
      <c r="W125" s="39"/>
      <c r="X125" s="4"/>
      <c r="Y125" s="11"/>
      <c r="Z125" s="52"/>
      <c r="AA125" s="5"/>
      <c r="AB125" s="5"/>
      <c r="AH125"/>
    </row>
    <row r="126" spans="1:34" ht="15.6">
      <c r="A126" s="39"/>
      <c r="B126">
        <f>+'Ark1'!C4124</f>
        <v>2014</v>
      </c>
      <c r="C126">
        <f>+'Ark1'!O4124</f>
        <v>1</v>
      </c>
      <c r="D126" s="48" t="str">
        <f t="shared" si="20"/>
        <v>Viken</v>
      </c>
      <c r="E126">
        <f>+'Ark1'!Q4124</f>
        <v>44</v>
      </c>
      <c r="F126">
        <f>+'Ark1'!R4124</f>
        <v>1104</v>
      </c>
      <c r="H126" s="9">
        <f>+'Ark1'!S4124</f>
        <v>1104</v>
      </c>
      <c r="J126" s="94">
        <f>+'Ark1'!T4124</f>
        <v>12.916812916812921</v>
      </c>
      <c r="L126" s="94">
        <f>+'Ark1'!U4124</f>
        <v>12.59257607496594</v>
      </c>
      <c r="M126" s="1">
        <f>+'Ark1'!W4124</f>
        <v>60.369565217391298</v>
      </c>
      <c r="O126" s="9">
        <f>+'Ark1'!Y4124</f>
        <v>130.43804347826097</v>
      </c>
      <c r="Q126" s="94">
        <f>+'Ark1'!AA4124</f>
        <v>26.535076972567744</v>
      </c>
      <c r="R126" s="1">
        <f>+'Ark1'!AB4124</f>
        <v>3.2127488049064343</v>
      </c>
      <c r="S126" s="9">
        <f>+'Ark1'!AC4124</f>
        <v>-48.330927047462595</v>
      </c>
      <c r="T126" s="9">
        <f t="shared" si="21"/>
        <v>25.09090909090909</v>
      </c>
      <c r="U126" s="1">
        <f>+'Ark1'!V4124</f>
        <v>17.199275362318847</v>
      </c>
      <c r="V126" s="9">
        <f>+'Ark1'!X4124</f>
        <v>141.31965707287179</v>
      </c>
      <c r="W126" s="39"/>
      <c r="X126" s="4"/>
      <c r="Y126" s="11"/>
      <c r="Z126" s="52"/>
      <c r="AA126" s="5"/>
      <c r="AB126" s="5"/>
      <c r="AH126"/>
    </row>
    <row r="127" spans="1:34" ht="15.6">
      <c r="A127" s="39"/>
      <c r="B127">
        <f>+'Ark1'!C4125</f>
        <v>2014</v>
      </c>
      <c r="C127">
        <f>+'Ark1'!O4125</f>
        <v>4</v>
      </c>
      <c r="D127" s="48" t="str">
        <f t="shared" si="20"/>
        <v>Innlandet</v>
      </c>
      <c r="E127">
        <f>+'Ark1'!Q4125</f>
        <v>60</v>
      </c>
      <c r="F127">
        <f>+'Ark1'!R4125</f>
        <v>1196</v>
      </c>
      <c r="H127" s="9">
        <f>+'Ark1'!S4125</f>
        <v>1194</v>
      </c>
      <c r="J127" s="94">
        <f>+'Ark1'!T4125</f>
        <v>13.993213993213995</v>
      </c>
      <c r="L127" s="94">
        <f>+'Ark1'!U4125</f>
        <v>13.815249665627396</v>
      </c>
      <c r="M127" s="1">
        <f>+'Ark1'!W4125</f>
        <v>60.021775544388589</v>
      </c>
      <c r="O127" s="9">
        <f>+'Ark1'!Y4125</f>
        <v>132.09498327759215</v>
      </c>
      <c r="Q127" s="94">
        <f>+'Ark1'!AA4125</f>
        <v>28.47436304372491</v>
      </c>
      <c r="R127" s="1">
        <f>+'Ark1'!AB4125</f>
        <v>3.124099044107195</v>
      </c>
      <c r="S127" s="9">
        <f>+'Ark1'!AC4125</f>
        <v>-38.375443427418475</v>
      </c>
      <c r="T127" s="9">
        <f t="shared" si="21"/>
        <v>19.933333333333334</v>
      </c>
      <c r="U127" s="1">
        <f>+'Ark1'!V4125</f>
        <v>16.225752508361211</v>
      </c>
      <c r="V127" s="9">
        <f>+'Ark1'!X4125</f>
        <v>143.36475503393387</v>
      </c>
      <c r="W127" s="39"/>
      <c r="X127" s="4"/>
      <c r="Y127" s="11"/>
      <c r="Z127" s="52"/>
      <c r="AA127" s="5"/>
      <c r="AB127" s="5"/>
      <c r="AH127"/>
    </row>
    <row r="128" spans="1:34" ht="15.6">
      <c r="A128" s="39"/>
      <c r="B128" s="47">
        <f>+'Ark1'!C4126</f>
        <v>2014</v>
      </c>
      <c r="C128" s="47">
        <f>+'Ark1'!O4126</f>
        <v>8</v>
      </c>
      <c r="D128" s="48" t="str">
        <f t="shared" si="20"/>
        <v>Telemark/ Vestfold</v>
      </c>
      <c r="E128" s="47">
        <f>+'Ark1'!Q4126</f>
        <v>14</v>
      </c>
      <c r="F128" s="47">
        <f>+'Ark1'!R4126</f>
        <v>404</v>
      </c>
      <c r="G128" s="47"/>
      <c r="H128" s="64">
        <f>+'Ark1'!S4126</f>
        <v>404</v>
      </c>
      <c r="I128" s="47"/>
      <c r="J128" s="99">
        <f>+'Ark1'!T4126</f>
        <v>4.7268047268047262</v>
      </c>
      <c r="K128" s="47"/>
      <c r="L128" s="99">
        <f>+'Ark1'!U4126</f>
        <v>5.1160521162213319</v>
      </c>
      <c r="M128" s="49">
        <f>+'Ark1'!W4126</f>
        <v>58.396039603960403</v>
      </c>
      <c r="N128" s="47"/>
      <c r="O128" s="64">
        <f>+'Ark1'!Y4126</f>
        <v>144.8146039603962</v>
      </c>
      <c r="P128" s="47"/>
      <c r="Q128" s="99">
        <f>+'Ark1'!AA4126</f>
        <v>30.536871230466438</v>
      </c>
      <c r="R128" s="49">
        <f>+'Ark1'!AB4126</f>
        <v>4.6497720755825354</v>
      </c>
      <c r="S128" s="64">
        <f>+'Ark1'!AC4126</f>
        <v>-50.364619486539311</v>
      </c>
      <c r="T128" s="64">
        <f t="shared" ref="T128:T144" si="22">+F128/E128</f>
        <v>28.857142857142858</v>
      </c>
      <c r="U128" s="49">
        <f>+'Ark1'!V4126</f>
        <v>15.62128712871287</v>
      </c>
      <c r="V128" s="64">
        <f>+'Ark1'!X4126</f>
        <v>156.89556225395015</v>
      </c>
      <c r="W128" s="39"/>
      <c r="X128" s="4"/>
      <c r="Y128" s="11"/>
      <c r="Z128" s="52"/>
      <c r="AA128" s="5"/>
      <c r="AB128" s="5"/>
      <c r="AH128"/>
    </row>
    <row r="129" spans="1:34" ht="15.6">
      <c r="A129" s="39"/>
      <c r="B129" s="47">
        <f>+'Ark1'!C4127</f>
        <v>2014</v>
      </c>
      <c r="C129" s="47">
        <f>+'Ark1'!O4127</f>
        <v>9</v>
      </c>
      <c r="D129" s="48" t="str">
        <f t="shared" si="20"/>
        <v>Agder</v>
      </c>
      <c r="E129" s="47">
        <f>+'Ark1'!Q4127</f>
        <v>2</v>
      </c>
      <c r="F129" s="47">
        <f>+'Ark1'!R4127</f>
        <v>22</v>
      </c>
      <c r="G129" s="47"/>
      <c r="H129" s="64">
        <f>+'Ark1'!S4127</f>
        <v>22</v>
      </c>
      <c r="I129" s="47"/>
      <c r="J129" s="99">
        <f>+'Ark1'!T4127</f>
        <v>0.25740025740025746</v>
      </c>
      <c r="K129" s="47"/>
      <c r="L129" s="99">
        <f>+'Ark1'!U4127</f>
        <v>0.27291977374155024</v>
      </c>
      <c r="M129" s="49">
        <f>+'Ark1'!W4127</f>
        <v>57.72727272727272</v>
      </c>
      <c r="N129" s="47"/>
      <c r="O129" s="64">
        <f>+'Ark1'!Y4127</f>
        <v>141.86363636363637</v>
      </c>
      <c r="P129" s="47"/>
      <c r="Q129" s="99">
        <f>+'Ark1'!AA4127</f>
        <v>22.836106686452393</v>
      </c>
      <c r="R129" s="49">
        <f>+'Ark1'!AB4127</f>
        <v>3.4136333373670871</v>
      </c>
      <c r="S129" s="64">
        <f>+'Ark1'!AC4127</f>
        <v>-66.217186167230693</v>
      </c>
      <c r="T129" s="64">
        <f t="shared" si="22"/>
        <v>11</v>
      </c>
      <c r="U129" s="49">
        <f>+'Ark1'!V4127</f>
        <v>14.40909090909091</v>
      </c>
      <c r="V129" s="64">
        <f>+'Ark1'!X4127</f>
        <v>153.69841426179457</v>
      </c>
      <c r="W129" s="39"/>
      <c r="X129" s="4"/>
      <c r="Y129" s="11"/>
      <c r="Z129" s="52"/>
      <c r="AA129" s="5"/>
      <c r="AB129" s="5"/>
      <c r="AH129"/>
    </row>
    <row r="130" spans="1:34" ht="15.6">
      <c r="A130" s="39"/>
      <c r="B130" s="47">
        <f>+'Ark1'!C4128</f>
        <v>2014</v>
      </c>
      <c r="C130" s="47">
        <f>+'Ark1'!O4128</f>
        <v>11</v>
      </c>
      <c r="D130" s="48" t="str">
        <f t="shared" ref="D130:D161" si="23">VLOOKUP(C130,$AG$7:$AH$20,2)</f>
        <v>Rogaland</v>
      </c>
      <c r="E130" s="47">
        <f>+'Ark1'!Q4128</f>
        <v>95</v>
      </c>
      <c r="F130" s="47">
        <f>+'Ark1'!R4128</f>
        <v>1838</v>
      </c>
      <c r="G130" s="47"/>
      <c r="H130" s="64">
        <f>+'Ark1'!S4128</f>
        <v>1836</v>
      </c>
      <c r="I130" s="47"/>
      <c r="J130" s="99">
        <f>+'Ark1'!T4128</f>
        <v>21.504621504621504</v>
      </c>
      <c r="K130" s="47"/>
      <c r="L130" s="99">
        <f>+'Ark1'!U4128</f>
        <v>21.821278210709664</v>
      </c>
      <c r="M130" s="49">
        <f>+'Ark1'!W4128</f>
        <v>59.453159041394329</v>
      </c>
      <c r="N130" s="47"/>
      <c r="O130" s="64">
        <f>+'Ark1'!Y4128</f>
        <v>135.76675734494029</v>
      </c>
      <c r="P130" s="47"/>
      <c r="Q130" s="99">
        <f>+'Ark1'!AA4128</f>
        <v>29.839545633153559</v>
      </c>
      <c r="R130" s="49">
        <f>+'Ark1'!AB4128</f>
        <v>3.6399031922862153</v>
      </c>
      <c r="S130" s="64">
        <f>+'Ark1'!AC4128</f>
        <v>-58.633967580873644</v>
      </c>
      <c r="T130" s="64">
        <f t="shared" si="22"/>
        <v>19.347368421052632</v>
      </c>
      <c r="U130" s="49">
        <f>+'Ark1'!V4128</f>
        <v>16.011969532100107</v>
      </c>
      <c r="V130" s="64">
        <f>+'Ark1'!X4128</f>
        <v>147.26414905268211</v>
      </c>
      <c r="W130" s="39"/>
      <c r="X130" s="4"/>
      <c r="Y130" s="11"/>
      <c r="Z130" s="52"/>
      <c r="AA130" s="5"/>
      <c r="AB130" s="5"/>
      <c r="AH130"/>
    </row>
    <row r="131" spans="1:34" ht="15.6">
      <c r="A131" s="39"/>
      <c r="B131" s="47">
        <f>+'Ark1'!C4129</f>
        <v>2014</v>
      </c>
      <c r="C131" s="47">
        <f>+'Ark1'!O4129</f>
        <v>14</v>
      </c>
      <c r="D131" s="48" t="str">
        <f t="shared" si="23"/>
        <v>Vestland</v>
      </c>
      <c r="E131" s="47">
        <f>+'Ark1'!Q4129</f>
        <v>16</v>
      </c>
      <c r="F131" s="47">
        <f>+'Ark1'!R4129</f>
        <v>139</v>
      </c>
      <c r="G131" s="47"/>
      <c r="H131" s="64">
        <f>+'Ark1'!S4129</f>
        <v>139</v>
      </c>
      <c r="I131" s="47"/>
      <c r="J131" s="99">
        <f>+'Ark1'!T4129</f>
        <v>1.6263016263016259</v>
      </c>
      <c r="K131" s="47"/>
      <c r="L131" s="99">
        <f>+'Ark1'!U4129</f>
        <v>1.719761848858762</v>
      </c>
      <c r="M131" s="49">
        <f>+'Ark1'!W4129</f>
        <v>59.726618705035982</v>
      </c>
      <c r="N131" s="47"/>
      <c r="O131" s="64">
        <f>+'Ark1'!Y4129</f>
        <v>141.48561151079139</v>
      </c>
      <c r="P131" s="47"/>
      <c r="Q131" s="99">
        <f>+'Ark1'!AA4129</f>
        <v>30.522379008024757</v>
      </c>
      <c r="R131" s="49">
        <f>+'Ark1'!AB4129</f>
        <v>4.4281729759544541</v>
      </c>
      <c r="S131" s="64">
        <f>+'Ark1'!AC4129</f>
        <v>-61.231373867793558</v>
      </c>
      <c r="T131" s="64">
        <f t="shared" si="22"/>
        <v>8.6875</v>
      </c>
      <c r="U131" s="49">
        <f>+'Ark1'!V4129</f>
        <v>15.446043165467621</v>
      </c>
      <c r="V131" s="64">
        <f>+'Ark1'!X4129</f>
        <v>153.28885320779131</v>
      </c>
      <c r="W131" s="39"/>
      <c r="X131" s="4"/>
      <c r="Y131" s="5"/>
      <c r="Z131" s="52"/>
      <c r="AH131"/>
    </row>
    <row r="132" spans="1:34">
      <c r="A132" s="39"/>
      <c r="B132" s="47">
        <f>+'Ark1'!C4130</f>
        <v>2014</v>
      </c>
      <c r="C132" s="47">
        <f>+'Ark1'!O4130</f>
        <v>15</v>
      </c>
      <c r="D132" s="48" t="str">
        <f t="shared" si="23"/>
        <v>Møre og Romsdal</v>
      </c>
      <c r="E132" s="47">
        <f>+'Ark1'!Q4130</f>
        <v>9</v>
      </c>
      <c r="F132" s="47">
        <f>+'Ark1'!R4130</f>
        <v>94</v>
      </c>
      <c r="G132" s="47"/>
      <c r="H132" s="64">
        <f>+'Ark1'!S4130</f>
        <v>93</v>
      </c>
      <c r="I132" s="47"/>
      <c r="J132" s="99">
        <f>+'Ark1'!T4130</f>
        <v>1.0998010998010999</v>
      </c>
      <c r="K132" s="47"/>
      <c r="L132" s="99">
        <f>+'Ark1'!U4130</f>
        <v>1.109789215165456</v>
      </c>
      <c r="M132" s="49">
        <f>+'Ark1'!W4130</f>
        <v>57.838709677419367</v>
      </c>
      <c r="N132" s="47"/>
      <c r="O132" s="64">
        <f>+'Ark1'!Y4130</f>
        <v>135.01170212765959</v>
      </c>
      <c r="P132" s="47"/>
      <c r="Q132" s="99">
        <f>+'Ark1'!AA4130</f>
        <v>27.80308942741549</v>
      </c>
      <c r="R132" s="49">
        <f>+'Ark1'!AB4130</f>
        <v>3.2931676504207559</v>
      </c>
      <c r="S132" s="64">
        <f>+'Ark1'!AC4130</f>
        <v>-62.747909496734927</v>
      </c>
      <c r="T132" s="64">
        <f t="shared" si="22"/>
        <v>10.444444444444445</v>
      </c>
      <c r="U132" s="49">
        <f>+'Ark1'!V4130</f>
        <v>15.478723404255321</v>
      </c>
      <c r="V132" s="64">
        <f>+'Ark1'!X4130</f>
        <v>147.75016712385604</v>
      </c>
      <c r="W132" s="39"/>
      <c r="X132" s="11"/>
      <c r="Y132" s="11"/>
      <c r="Z132" s="52"/>
      <c r="AH132"/>
    </row>
    <row r="133" spans="1:34">
      <c r="A133" s="39"/>
      <c r="B133" s="47">
        <f>+'Ark1'!C4131</f>
        <v>2014</v>
      </c>
      <c r="C133" s="47">
        <f>+'Ark1'!O4131</f>
        <v>16</v>
      </c>
      <c r="D133" s="48" t="str">
        <f t="shared" si="23"/>
        <v>Trøndelag</v>
      </c>
      <c r="E133" s="47">
        <f>+'Ark1'!Q4131</f>
        <v>216</v>
      </c>
      <c r="F133" s="47">
        <f>+'Ark1'!R4131</f>
        <v>3574</v>
      </c>
      <c r="G133" s="47"/>
      <c r="H133" s="64">
        <f>+'Ark1'!S4131</f>
        <v>3529</v>
      </c>
      <c r="I133" s="47"/>
      <c r="J133" s="99">
        <f>+'Ark1'!T4131</f>
        <v>41.815841815841807</v>
      </c>
      <c r="K133" s="47"/>
      <c r="L133" s="99">
        <f>+'Ark1'!U4131</f>
        <v>41.611494635827789</v>
      </c>
      <c r="M133" s="49">
        <f>+'Ark1'!W4131</f>
        <v>58.824596202890319</v>
      </c>
      <c r="N133" s="47"/>
      <c r="O133" s="64">
        <f>+'Ark1'!Y4131</f>
        <v>133.14275321768298</v>
      </c>
      <c r="P133" s="47"/>
      <c r="Q133" s="99">
        <f>+'Ark1'!AA4131</f>
        <v>29.281696625707191</v>
      </c>
      <c r="R133" s="49">
        <f>+'Ark1'!AB4131</f>
        <v>3.9440844236581776</v>
      </c>
      <c r="S133" s="64">
        <f>+'Ark1'!AC4131</f>
        <v>-63.941306965753242</v>
      </c>
      <c r="T133" s="64">
        <f t="shared" si="22"/>
        <v>16.546296296296298</v>
      </c>
      <c r="U133" s="49">
        <f>+'Ark1'!V4131</f>
        <v>15.705931729155003</v>
      </c>
      <c r="V133" s="64">
        <f>+'Ark1'!X4131</f>
        <v>145.58503359704557</v>
      </c>
      <c r="W133" s="39"/>
      <c r="X133" s="11"/>
      <c r="Y133" s="11"/>
      <c r="Z133" s="52"/>
      <c r="AH133"/>
    </row>
    <row r="134" spans="1:34" ht="15.6">
      <c r="A134" s="39"/>
      <c r="B134" s="47">
        <f>+'Ark1'!C4132</f>
        <v>2014</v>
      </c>
      <c r="C134" s="47">
        <f>+'Ark1'!O4132</f>
        <v>18</v>
      </c>
      <c r="D134" s="48" t="str">
        <f t="shared" si="23"/>
        <v>Nordland</v>
      </c>
      <c r="E134" s="47">
        <f>+'Ark1'!Q4132</f>
        <v>12</v>
      </c>
      <c r="F134" s="47">
        <f>+'Ark1'!R4132</f>
        <v>145</v>
      </c>
      <c r="G134" s="47"/>
      <c r="H134" s="64">
        <f>+'Ark1'!S4132</f>
        <v>138</v>
      </c>
      <c r="I134" s="47"/>
      <c r="J134" s="99">
        <f>+'Ark1'!T4132</f>
        <v>1.6965016965016964</v>
      </c>
      <c r="K134" s="47"/>
      <c r="L134" s="99">
        <f>+'Ark1'!U4132</f>
        <v>1.5421934757220781</v>
      </c>
      <c r="M134" s="49">
        <f>+'Ark1'!W4132</f>
        <v>62.637681159420303</v>
      </c>
      <c r="N134" s="47"/>
      <c r="O134" s="64">
        <f>+'Ark1'!Y4132</f>
        <v>121.6268965517242</v>
      </c>
      <c r="P134" s="47"/>
      <c r="Q134" s="99">
        <f>+'Ark1'!AA4132</f>
        <v>25.404959031540113</v>
      </c>
      <c r="R134" s="49">
        <f>+'Ark1'!AB4132</f>
        <v>2.0674917555361096</v>
      </c>
      <c r="S134" s="64">
        <f>+'Ark1'!AC4132</f>
        <v>-5.0850094005541182</v>
      </c>
      <c r="T134" s="64">
        <f t="shared" si="22"/>
        <v>12.083333333333334</v>
      </c>
      <c r="U134" s="49">
        <f>+'Ark1'!V4132</f>
        <v>21.275862068965512</v>
      </c>
      <c r="V134" s="64">
        <f>+'Ark1'!X4132</f>
        <v>137.91609070870851</v>
      </c>
      <c r="W134" s="39"/>
      <c r="X134" s="11"/>
      <c r="Y134" s="11"/>
      <c r="Z134" s="52"/>
      <c r="AB134" s="5"/>
      <c r="AH134"/>
    </row>
    <row r="135" spans="1:34" ht="15.6">
      <c r="A135" s="39"/>
      <c r="B135" s="47">
        <f>+'Ark1'!C4133</f>
        <v>2014</v>
      </c>
      <c r="C135" s="47">
        <f>+'Ark1'!O4133</f>
        <v>54</v>
      </c>
      <c r="D135" s="48" t="str">
        <f t="shared" si="23"/>
        <v>Troms og Finnmark</v>
      </c>
      <c r="E135" s="47">
        <f>+'Ark1'!Q4133</f>
        <v>5</v>
      </c>
      <c r="F135" s="47">
        <f>+'Ark1'!R4133</f>
        <v>31</v>
      </c>
      <c r="G135" s="47"/>
      <c r="H135" s="64">
        <f>+'Ark1'!S4133</f>
        <v>30</v>
      </c>
      <c r="I135" s="47"/>
      <c r="J135" s="99">
        <f>+'Ark1'!T4133</f>
        <v>0.36270036270036254</v>
      </c>
      <c r="K135" s="47"/>
      <c r="L135" s="99">
        <f>+'Ark1'!U4133</f>
        <v>0.39868498316003687</v>
      </c>
      <c r="M135" s="49">
        <f>+'Ark1'!W4133</f>
        <v>60.366666666666646</v>
      </c>
      <c r="N135" s="47"/>
      <c r="O135" s="64">
        <f>+'Ark1'!Y4133</f>
        <v>147.07096774193548</v>
      </c>
      <c r="P135" s="47"/>
      <c r="Q135" s="99">
        <f>+'Ark1'!AA4133</f>
        <v>34.87275855003292</v>
      </c>
      <c r="R135" s="49">
        <f>+'Ark1'!AB4133</f>
        <v>2.3732303348437296</v>
      </c>
      <c r="S135" s="64">
        <f>+'Ark1'!AC4133</f>
        <v>-6.1666124154486015</v>
      </c>
      <c r="T135" s="64">
        <f t="shared" si="22"/>
        <v>6.2</v>
      </c>
      <c r="U135" s="49">
        <f>+'Ark1'!V4133</f>
        <v>18.870967741935484</v>
      </c>
      <c r="V135" s="64">
        <f>+'Ark1'!X4133</f>
        <v>161.84601404955782</v>
      </c>
      <c r="W135" s="39"/>
      <c r="X135" s="5"/>
      <c r="Y135" s="5"/>
      <c r="Z135" s="52"/>
      <c r="AB135" s="5"/>
      <c r="AH135"/>
    </row>
    <row r="136" spans="1:34" ht="15.6">
      <c r="A136" s="39"/>
      <c r="B136" s="47">
        <f>+'Ark1'!C4134</f>
        <v>2013</v>
      </c>
      <c r="C136" s="47">
        <f>+'Ark1'!O4134</f>
        <v>1</v>
      </c>
      <c r="D136" s="48" t="str">
        <f t="shared" si="23"/>
        <v>Viken</v>
      </c>
      <c r="E136" s="47">
        <f>+'Ark1'!Q4134</f>
        <v>47</v>
      </c>
      <c r="F136" s="47">
        <f>+'Ark1'!R4134</f>
        <v>1108</v>
      </c>
      <c r="G136" s="47"/>
      <c r="H136" s="64">
        <f>+'Ark1'!S4134</f>
        <v>1108</v>
      </c>
      <c r="I136" s="47"/>
      <c r="J136" s="99">
        <f>+'Ark1'!T4134</f>
        <v>12.415956969968624</v>
      </c>
      <c r="K136" s="47"/>
      <c r="L136" s="99">
        <f>+'Ark1'!U4134</f>
        <v>12.261705072290733</v>
      </c>
      <c r="M136" s="49">
        <f>+'Ark1'!W4134</f>
        <v>59.271660649819495</v>
      </c>
      <c r="N136" s="47"/>
      <c r="O136" s="64">
        <f>+'Ark1'!Y4134</f>
        <v>132.23276173285183</v>
      </c>
      <c r="P136" s="47"/>
      <c r="Q136" s="99">
        <f>+'Ark1'!AA4134</f>
        <v>30.871768977654838</v>
      </c>
      <c r="R136" s="49">
        <f>+'Ark1'!AB4134</f>
        <v>3.5020919669205242</v>
      </c>
      <c r="S136" s="64">
        <f>+'Ark1'!AC4134</f>
        <v>-47.136061140864989</v>
      </c>
      <c r="T136" s="64">
        <f t="shared" si="22"/>
        <v>23.574468085106382</v>
      </c>
      <c r="U136" s="49">
        <f>+'Ark1'!V4134</f>
        <v>16.193140794223829</v>
      </c>
      <c r="V136" s="64">
        <f>+'Ark1'!X4134</f>
        <v>143.26409721869129</v>
      </c>
      <c r="W136" s="39"/>
      <c r="X136" s="5"/>
      <c r="Y136" s="5"/>
      <c r="Z136" s="52"/>
      <c r="AH136"/>
    </row>
    <row r="137" spans="1:34">
      <c r="A137" s="39"/>
      <c r="B137" s="47">
        <f>+'Ark1'!C4135</f>
        <v>2013</v>
      </c>
      <c r="C137" s="47">
        <f>+'Ark1'!O4135</f>
        <v>4</v>
      </c>
      <c r="D137" s="48" t="str">
        <f t="shared" si="23"/>
        <v>Innlandet</v>
      </c>
      <c r="E137" s="47">
        <f>+'Ark1'!Q4135</f>
        <v>59</v>
      </c>
      <c r="F137" s="47">
        <f>+'Ark1'!R4135</f>
        <v>1248</v>
      </c>
      <c r="G137" s="47"/>
      <c r="H137" s="64">
        <f>+'Ark1'!S4135</f>
        <v>1248</v>
      </c>
      <c r="I137" s="47"/>
      <c r="J137" s="99">
        <f>+'Ark1'!T4135</f>
        <v>13.984760197220975</v>
      </c>
      <c r="K137" s="47"/>
      <c r="L137" s="99">
        <f>+'Ark1'!U4135</f>
        <v>14.068841979693339</v>
      </c>
      <c r="M137" s="49">
        <f>+'Ark1'!W4135</f>
        <v>59.449519230769241</v>
      </c>
      <c r="N137" s="47"/>
      <c r="O137" s="64">
        <f>+'Ark1'!Y4135</f>
        <v>134.70128205128179</v>
      </c>
      <c r="P137" s="47"/>
      <c r="Q137" s="99">
        <f>+'Ark1'!AA4135</f>
        <v>28.465612941781178</v>
      </c>
      <c r="R137" s="49">
        <f>+'Ark1'!AB4135</f>
        <v>3.6038640800288433</v>
      </c>
      <c r="S137" s="64">
        <f>+'Ark1'!AC4135</f>
        <v>-42.732995701392277</v>
      </c>
      <c r="T137" s="64">
        <f t="shared" si="22"/>
        <v>21.152542372881356</v>
      </c>
      <c r="U137" s="49">
        <f>+'Ark1'!V4135</f>
        <v>16.332532051282051</v>
      </c>
      <c r="V137" s="64">
        <f>+'Ark1'!X4135</f>
        <v>145.93855043475841</v>
      </c>
      <c r="W137" s="39"/>
      <c r="X137" s="11"/>
      <c r="Y137" s="11"/>
      <c r="Z137" s="52"/>
      <c r="AH137"/>
    </row>
    <row r="138" spans="1:34">
      <c r="A138" s="39"/>
      <c r="B138" s="47">
        <f>+'Ark1'!C4136</f>
        <v>2013</v>
      </c>
      <c r="C138" s="47">
        <f>+'Ark1'!O4136</f>
        <v>8</v>
      </c>
      <c r="D138" s="48" t="str">
        <f t="shared" si="23"/>
        <v>Telemark/ Vestfold</v>
      </c>
      <c r="E138" s="47">
        <f>+'Ark1'!Q4136</f>
        <v>19</v>
      </c>
      <c r="F138" s="47">
        <f>+'Ark1'!R4136</f>
        <v>510</v>
      </c>
      <c r="G138" s="47"/>
      <c r="H138" s="64">
        <f>+'Ark1'!S4136</f>
        <v>510</v>
      </c>
      <c r="I138" s="47"/>
      <c r="J138" s="99">
        <f>+'Ark1'!T4136</f>
        <v>5.7149260421335697</v>
      </c>
      <c r="K138" s="47"/>
      <c r="L138" s="99">
        <f>+'Ark1'!U4136</f>
        <v>5.9338678929551767</v>
      </c>
      <c r="M138" s="49">
        <f>+'Ark1'!W4136</f>
        <v>58.403921568627439</v>
      </c>
      <c r="N138" s="47"/>
      <c r="O138" s="64">
        <f>+'Ark1'!Y4136</f>
        <v>139.02588235294121</v>
      </c>
      <c r="P138" s="47"/>
      <c r="Q138" s="99">
        <f>+'Ark1'!AA4136</f>
        <v>28.360116926144538</v>
      </c>
      <c r="R138" s="49">
        <f>+'Ark1'!AB4136</f>
        <v>4.349169890789069</v>
      </c>
      <c r="S138" s="64">
        <f>+'Ark1'!AC4136</f>
        <v>-55.903792083606994</v>
      </c>
      <c r="T138" s="64">
        <f t="shared" si="22"/>
        <v>26.842105263157894</v>
      </c>
      <c r="U138" s="49">
        <f>+'Ark1'!V4136</f>
        <v>14.758823529411764</v>
      </c>
      <c r="V138" s="64">
        <f>+'Ark1'!X4136</f>
        <v>150.6239245427314</v>
      </c>
      <c r="W138" s="39"/>
      <c r="X138" s="11"/>
      <c r="Y138" s="11"/>
      <c r="Z138" s="52"/>
      <c r="AH138"/>
    </row>
    <row r="139" spans="1:34">
      <c r="A139" s="39"/>
      <c r="B139" s="47">
        <f>+'Ark1'!C4137</f>
        <v>2013</v>
      </c>
      <c r="C139" s="47">
        <f>+'Ark1'!O4137</f>
        <v>9</v>
      </c>
      <c r="D139" s="48" t="str">
        <f t="shared" si="23"/>
        <v>Agder</v>
      </c>
      <c r="E139" s="47">
        <f>+'Ark1'!Q4137</f>
        <v>2</v>
      </c>
      <c r="F139" s="47">
        <f>+'Ark1'!R4137</f>
        <v>64</v>
      </c>
      <c r="G139" s="47"/>
      <c r="H139" s="64">
        <f>+'Ark1'!S4137</f>
        <v>64</v>
      </c>
      <c r="I139" s="47"/>
      <c r="J139" s="99">
        <f>+'Ark1'!T4137</f>
        <v>0.71716718960107562</v>
      </c>
      <c r="K139" s="47"/>
      <c r="L139" s="99">
        <f>+'Ark1'!U4137</f>
        <v>0.84737500126580689</v>
      </c>
      <c r="M139" s="49">
        <f>+'Ark1'!W4137</f>
        <v>58.1875</v>
      </c>
      <c r="N139" s="47"/>
      <c r="O139" s="64">
        <f>+'Ark1'!Y4137</f>
        <v>158.20624999999995</v>
      </c>
      <c r="P139" s="47"/>
      <c r="Q139" s="99">
        <f>+'Ark1'!AA4137</f>
        <v>31.182110631538471</v>
      </c>
      <c r="R139" s="49">
        <f>+'Ark1'!AB4137</f>
        <v>3.5172565658478758</v>
      </c>
      <c r="S139" s="64">
        <f>+'Ark1'!AC4137</f>
        <v>-71.688409268234594</v>
      </c>
      <c r="T139" s="64">
        <f t="shared" si="22"/>
        <v>32</v>
      </c>
      <c r="U139" s="49">
        <f>+'Ark1'!V4137</f>
        <v>14.65625</v>
      </c>
      <c r="V139" s="64">
        <f>+'Ark1'!X4137</f>
        <v>171.40438786565548</v>
      </c>
      <c r="W139" s="39"/>
      <c r="X139" s="11"/>
      <c r="Y139" s="11"/>
      <c r="Z139" s="52"/>
      <c r="AH139"/>
    </row>
    <row r="140" spans="1:34">
      <c r="A140" s="39"/>
      <c r="B140" s="47">
        <f>+'Ark1'!C4138</f>
        <v>2013</v>
      </c>
      <c r="C140" s="47">
        <f>+'Ark1'!O4138</f>
        <v>11</v>
      </c>
      <c r="D140" s="48" t="str">
        <f t="shared" si="23"/>
        <v>Rogaland</v>
      </c>
      <c r="E140" s="47">
        <f>+'Ark1'!Q4138</f>
        <v>100</v>
      </c>
      <c r="F140" s="47">
        <f>+'Ark1'!R4138</f>
        <v>1965</v>
      </c>
      <c r="G140" s="47"/>
      <c r="H140" s="64">
        <f>+'Ark1'!S4138</f>
        <v>1965</v>
      </c>
      <c r="I140" s="47"/>
      <c r="J140" s="99">
        <f>+'Ark1'!T4138</f>
        <v>22.019273868220527</v>
      </c>
      <c r="K140" s="47"/>
      <c r="L140" s="99">
        <f>+'Ark1'!U4138</f>
        <v>22.363044099202089</v>
      </c>
      <c r="M140" s="49">
        <f>+'Ark1'!W4138</f>
        <v>59.692620865139951</v>
      </c>
      <c r="N140" s="47"/>
      <c r="O140" s="64">
        <f>+'Ark1'!Y4138</f>
        <v>135.98666666666662</v>
      </c>
      <c r="P140" s="47"/>
      <c r="Q140" s="99">
        <f>+'Ark1'!AA4138</f>
        <v>28.47231136269404</v>
      </c>
      <c r="R140" s="49">
        <f>+'Ark1'!AB4138</f>
        <v>3.5981577844083081</v>
      </c>
      <c r="S140" s="64">
        <f>+'Ark1'!AC4138</f>
        <v>-60.920428931437414</v>
      </c>
      <c r="T140" s="64">
        <f t="shared" si="22"/>
        <v>19.649999999999999</v>
      </c>
      <c r="U140" s="49">
        <f>+'Ark1'!V4138</f>
        <v>16.273282442748098</v>
      </c>
      <c r="V140" s="64">
        <f>+'Ark1'!X4138</f>
        <v>147.33116648609609</v>
      </c>
      <c r="W140" s="39"/>
      <c r="X140" s="11"/>
      <c r="Y140" s="11"/>
      <c r="Z140" s="52"/>
      <c r="AH140"/>
    </row>
    <row r="141" spans="1:34">
      <c r="A141" s="39"/>
      <c r="B141" s="47">
        <f>+'Ark1'!C4139</f>
        <v>2013</v>
      </c>
      <c r="C141" s="47">
        <f>+'Ark1'!O4139</f>
        <v>14</v>
      </c>
      <c r="D141" s="48" t="str">
        <f t="shared" si="23"/>
        <v>Vestland</v>
      </c>
      <c r="E141" s="47">
        <f>+'Ark1'!Q4139</f>
        <v>17</v>
      </c>
      <c r="F141" s="47">
        <f>+'Ark1'!R4139</f>
        <v>197</v>
      </c>
      <c r="G141" s="47"/>
      <c r="H141" s="64">
        <f>+'Ark1'!S4139</f>
        <v>197</v>
      </c>
      <c r="I141" s="47"/>
      <c r="J141" s="99">
        <f>+'Ark1'!T4139</f>
        <v>2.2075302554908114</v>
      </c>
      <c r="K141" s="47"/>
      <c r="L141" s="99">
        <f>+'Ark1'!U4139</f>
        <v>2.3806289800208402</v>
      </c>
      <c r="M141" s="49">
        <f>+'Ark1'!W4139</f>
        <v>59.959390862944154</v>
      </c>
      <c r="N141" s="47"/>
      <c r="O141" s="64">
        <f>+'Ark1'!Y4139</f>
        <v>144.39543147208121</v>
      </c>
      <c r="P141" s="47"/>
      <c r="Q141" s="99">
        <f>+'Ark1'!AA4139</f>
        <v>28.513709044844244</v>
      </c>
      <c r="R141" s="49">
        <f>+'Ark1'!AB4139</f>
        <v>4.1198264753904112</v>
      </c>
      <c r="S141" s="64">
        <f>+'Ark1'!AC4139</f>
        <v>-36.039994124131823</v>
      </c>
      <c r="T141" s="64">
        <f t="shared" si="22"/>
        <v>11.588235294117647</v>
      </c>
      <c r="U141" s="49">
        <f>+'Ark1'!V4139</f>
        <v>15.786802030456853</v>
      </c>
      <c r="V141" s="64">
        <f>+'Ark1'!X4139</f>
        <v>156.44142087982789</v>
      </c>
      <c r="W141" s="39"/>
      <c r="X141" s="11"/>
      <c r="Y141" s="11"/>
      <c r="Z141" s="52"/>
      <c r="AH141"/>
    </row>
    <row r="142" spans="1:34">
      <c r="A142" s="39"/>
      <c r="B142" s="47">
        <f>+'Ark1'!C4140</f>
        <v>2013</v>
      </c>
      <c r="C142" s="47">
        <f>+'Ark1'!O4140</f>
        <v>15</v>
      </c>
      <c r="D142" s="48" t="str">
        <f t="shared" si="23"/>
        <v>Møre og Romsdal</v>
      </c>
      <c r="E142" s="47">
        <f>+'Ark1'!Q4140</f>
        <v>6</v>
      </c>
      <c r="F142" s="47">
        <f>+'Ark1'!R4140</f>
        <v>71</v>
      </c>
      <c r="G142" s="47"/>
      <c r="H142" s="64">
        <f>+'Ark1'!S4140</f>
        <v>70</v>
      </c>
      <c r="I142" s="47"/>
      <c r="J142" s="99">
        <f>+'Ark1'!T4140</f>
        <v>0.79560735096369362</v>
      </c>
      <c r="K142" s="47"/>
      <c r="L142" s="99">
        <f>+'Ark1'!U4140</f>
        <v>0.76245505758228305</v>
      </c>
      <c r="M142" s="49">
        <f>+'Ark1'!W4140</f>
        <v>59.671428571428557</v>
      </c>
      <c r="N142" s="47"/>
      <c r="O142" s="64">
        <f>+'Ark1'!Y4140</f>
        <v>128.31690140845069</v>
      </c>
      <c r="P142" s="47"/>
      <c r="Q142" s="99">
        <f>+'Ark1'!AA4140</f>
        <v>24.123194232936648</v>
      </c>
      <c r="R142" s="49">
        <f>+'Ark1'!AB4140</f>
        <v>3.0553065245870354</v>
      </c>
      <c r="S142" s="64">
        <f>+'Ark1'!AC4140</f>
        <v>-69.516716138598923</v>
      </c>
      <c r="T142" s="64">
        <f t="shared" si="22"/>
        <v>11.833333333333334</v>
      </c>
      <c r="U142" s="49">
        <f>+'Ark1'!V4140</f>
        <v>16.845070422535212</v>
      </c>
      <c r="V142" s="64">
        <f>+'Ark1'!X4140</f>
        <v>141.16246776433243</v>
      </c>
      <c r="W142" s="39"/>
      <c r="X142" s="11"/>
      <c r="Y142" s="11"/>
      <c r="Z142" s="52"/>
      <c r="AH142"/>
    </row>
    <row r="143" spans="1:34">
      <c r="A143" s="39"/>
      <c r="B143" s="47">
        <f>+'Ark1'!C4141</f>
        <v>2013</v>
      </c>
      <c r="C143" s="47">
        <f>+'Ark1'!O4141</f>
        <v>16</v>
      </c>
      <c r="D143" s="48" t="str">
        <f t="shared" si="23"/>
        <v>Trøndelag</v>
      </c>
      <c r="E143" s="47">
        <f>+'Ark1'!Q4141</f>
        <v>227</v>
      </c>
      <c r="F143" s="47">
        <f>+'Ark1'!R4141</f>
        <v>3611</v>
      </c>
      <c r="G143" s="47"/>
      <c r="H143" s="64">
        <f>+'Ark1'!S4141</f>
        <v>3555</v>
      </c>
      <c r="I143" s="47"/>
      <c r="J143" s="99">
        <f>+'Ark1'!T4141</f>
        <v>40.463917525773191</v>
      </c>
      <c r="K143" s="47"/>
      <c r="L143" s="99">
        <f>+'Ark1'!U4141</f>
        <v>39.746492166936562</v>
      </c>
      <c r="M143" s="49">
        <f>+'Ark1'!W4141</f>
        <v>58.925175808720113</v>
      </c>
      <c r="N143" s="47"/>
      <c r="O143" s="64">
        <f>+'Ark1'!Y4141</f>
        <v>131.52226530047091</v>
      </c>
      <c r="P143" s="47"/>
      <c r="Q143" s="99">
        <f>+'Ark1'!AA4141</f>
        <v>27.799779642576219</v>
      </c>
      <c r="R143" s="49">
        <f>+'Ark1'!AB4141</f>
        <v>3.5291869933555802</v>
      </c>
      <c r="S143" s="64">
        <f>+'Ark1'!AC4141</f>
        <v>-58.34060978524824</v>
      </c>
      <c r="T143" s="64">
        <f t="shared" si="22"/>
        <v>15.907488986784141</v>
      </c>
      <c r="U143" s="49">
        <f>+'Ark1'!V4141</f>
        <v>16.027970091387424</v>
      </c>
      <c r="V143" s="64">
        <f>+'Ark1'!X4141</f>
        <v>144.39456541991387</v>
      </c>
      <c r="W143" s="39"/>
      <c r="X143" s="11"/>
      <c r="Y143" s="11"/>
      <c r="Z143" s="52"/>
      <c r="AH143"/>
    </row>
    <row r="144" spans="1:34">
      <c r="A144" s="39"/>
      <c r="B144" s="47">
        <f>+'Ark1'!C4142</f>
        <v>2013</v>
      </c>
      <c r="C144" s="47">
        <f>+'Ark1'!O4142</f>
        <v>18</v>
      </c>
      <c r="D144" s="48" t="str">
        <f t="shared" si="23"/>
        <v>Nordland</v>
      </c>
      <c r="E144" s="47">
        <f>+'Ark1'!Q4142</f>
        <v>12</v>
      </c>
      <c r="F144" s="47">
        <f>+'Ark1'!R4142</f>
        <v>119</v>
      </c>
      <c r="G144" s="47"/>
      <c r="H144" s="64">
        <f>+'Ark1'!S4142</f>
        <v>118</v>
      </c>
      <c r="I144" s="47"/>
      <c r="J144" s="99">
        <f>+'Ark1'!T4142</f>
        <v>1.3334827431645009</v>
      </c>
      <c r="K144" s="47"/>
      <c r="L144" s="99">
        <f>+'Ark1'!U4142</f>
        <v>1.2459639593632921</v>
      </c>
      <c r="M144" s="49">
        <f>+'Ark1'!W4142</f>
        <v>63.228813559322049</v>
      </c>
      <c r="N144" s="47"/>
      <c r="O144" s="64">
        <f>+'Ark1'!Y4142</f>
        <v>125.10840336134451</v>
      </c>
      <c r="P144" s="47"/>
      <c r="Q144" s="99">
        <f>+'Ark1'!AA4142</f>
        <v>25.179241177943421</v>
      </c>
      <c r="R144" s="49">
        <f>+'Ark1'!AB4142</f>
        <v>1.7044856918480129</v>
      </c>
      <c r="S144" s="64">
        <f>+'Ark1'!AC4142</f>
        <v>-23.722080383416998</v>
      </c>
      <c r="T144" s="64">
        <f t="shared" si="22"/>
        <v>9.9166666666666661</v>
      </c>
      <c r="U144" s="49">
        <f>+'Ark1'!V4142</f>
        <v>17.613445378151258</v>
      </c>
      <c r="V144" s="64">
        <f>+'Ark1'!X4142</f>
        <v>136.88374591440049</v>
      </c>
      <c r="W144" s="39"/>
      <c r="X144" s="11"/>
      <c r="Y144" s="11"/>
      <c r="Z144" s="52"/>
      <c r="AH144"/>
    </row>
    <row r="145" spans="1:34">
      <c r="A145" s="39"/>
      <c r="B145">
        <f>+'Ark1'!C4143</f>
        <v>2013</v>
      </c>
      <c r="C145">
        <f>+'Ark1'!O4143</f>
        <v>54</v>
      </c>
      <c r="D145" s="48" t="str">
        <f t="shared" si="23"/>
        <v>Troms og Finnmark</v>
      </c>
      <c r="E145">
        <f>+'Ark1'!Q4143</f>
        <v>6</v>
      </c>
      <c r="F145">
        <f>+'Ark1'!R4143</f>
        <v>31</v>
      </c>
      <c r="H145" s="9">
        <f>+'Ark1'!S4143</f>
        <v>31</v>
      </c>
      <c r="J145" s="94">
        <f>+'Ark1'!T4143</f>
        <v>0.34737785746302102</v>
      </c>
      <c r="L145" s="94">
        <f>+'Ark1'!U4143</f>
        <v>0.38962579068987191</v>
      </c>
      <c r="M145" s="1">
        <f>+'Ark1'!W4143</f>
        <v>60.903225806451609</v>
      </c>
      <c r="O145" s="9">
        <f>+'Ark1'!Y4143</f>
        <v>150.1806451612903</v>
      </c>
      <c r="Q145" s="94">
        <f>+'Ark1'!AA4143</f>
        <v>37.764708045704744</v>
      </c>
      <c r="R145" s="1">
        <f>+'Ark1'!AB4143</f>
        <v>3.0937485218990761</v>
      </c>
      <c r="S145" s="9">
        <f>+'Ark1'!AC4143</f>
        <v>-24.248747549508327</v>
      </c>
      <c r="T145" s="9">
        <f t="shared" ref="T145:T161" si="24">+F145/E145</f>
        <v>5.166666666666667</v>
      </c>
      <c r="U145" s="1">
        <f>+'Ark1'!V4143</f>
        <v>15.935483870967744</v>
      </c>
      <c r="V145" s="9">
        <f>+'Ark1'!X4143</f>
        <v>162.709258029567</v>
      </c>
      <c r="W145" s="39"/>
      <c r="X145" s="11"/>
      <c r="Y145" s="11"/>
      <c r="Z145" s="52"/>
      <c r="AH145"/>
    </row>
    <row r="146" spans="1:34">
      <c r="A146" s="39"/>
      <c r="B146">
        <f>+'Ark1'!C4144</f>
        <v>2012</v>
      </c>
      <c r="C146">
        <f>+'Ark1'!O4144</f>
        <v>1</v>
      </c>
      <c r="D146" s="48" t="str">
        <f t="shared" si="23"/>
        <v>Viken</v>
      </c>
      <c r="E146">
        <f>+'Ark1'!Q4144</f>
        <v>56</v>
      </c>
      <c r="F146">
        <f>+'Ark1'!R4144</f>
        <v>934</v>
      </c>
      <c r="H146" s="9">
        <f>+'Ark1'!S4144</f>
        <v>933</v>
      </c>
      <c r="J146" s="94">
        <f>+'Ark1'!T4144</f>
        <v>10.453273642977059</v>
      </c>
      <c r="L146" s="94">
        <f>+'Ark1'!U4144</f>
        <v>10.71118793807125</v>
      </c>
      <c r="M146" s="1">
        <f>+'Ark1'!W4144</f>
        <v>58.736334405144682</v>
      </c>
      <c r="O146" s="9">
        <f>+'Ark1'!Y4144</f>
        <v>138.03308351177719</v>
      </c>
      <c r="Q146" s="94">
        <f>+'Ark1'!AA4144</f>
        <v>28.2626866714917</v>
      </c>
      <c r="R146" s="1">
        <f>+'Ark1'!AB4144</f>
        <v>3.7475448574202352</v>
      </c>
      <c r="S146" s="9">
        <f>+'Ark1'!AC4144</f>
        <v>-52.506290206966781</v>
      </c>
      <c r="T146" s="9">
        <f t="shared" si="24"/>
        <v>16.678571428571427</v>
      </c>
      <c r="U146" s="1">
        <f>+'Ark1'!V4144</f>
        <v>15.85331905781584</v>
      </c>
      <c r="V146" s="9">
        <f>+'Ark1'!X4144</f>
        <v>149.78760721137894</v>
      </c>
      <c r="W146" s="39"/>
      <c r="X146" s="11"/>
      <c r="Y146" s="11"/>
      <c r="Z146" s="52"/>
      <c r="AH146"/>
    </row>
    <row r="147" spans="1:34">
      <c r="A147" s="39"/>
      <c r="B147">
        <f>+'Ark1'!C4145</f>
        <v>2012</v>
      </c>
      <c r="C147">
        <f>+'Ark1'!O4145</f>
        <v>4</v>
      </c>
      <c r="D147" s="48" t="str">
        <f t="shared" si="23"/>
        <v>Innlandet</v>
      </c>
      <c r="E147">
        <f>+'Ark1'!Q4145</f>
        <v>68</v>
      </c>
      <c r="F147">
        <f>+'Ark1'!R4145</f>
        <v>1385</v>
      </c>
      <c r="H147" s="9">
        <f>+'Ark1'!S4145</f>
        <v>1385</v>
      </c>
      <c r="J147" s="94">
        <f>+'Ark1'!T4145</f>
        <v>15.500839395635149</v>
      </c>
      <c r="L147" s="94">
        <f>+'Ark1'!U4145</f>
        <v>15.423896611279689</v>
      </c>
      <c r="M147" s="1">
        <f>+'Ark1'!W4145</f>
        <v>59.524909747292398</v>
      </c>
      <c r="O147" s="9">
        <f>+'Ark1'!Y4145</f>
        <v>134.0407220216606</v>
      </c>
      <c r="Q147" s="94">
        <f>+'Ark1'!AA4145</f>
        <v>27.19247776742894</v>
      </c>
      <c r="R147" s="1">
        <f>+'Ark1'!AB4145</f>
        <v>3.3342539706194034</v>
      </c>
      <c r="S147" s="9">
        <f>+'Ark1'!AC4145</f>
        <v>-40.617084765326531</v>
      </c>
      <c r="T147" s="9">
        <f t="shared" si="24"/>
        <v>20.367647058823529</v>
      </c>
      <c r="U147" s="1">
        <f>+'Ark1'!V4145</f>
        <v>16.408664259927797</v>
      </c>
      <c r="V147" s="9">
        <f>+'Ark1'!X4145</f>
        <v>145.22288409714037</v>
      </c>
      <c r="W147" s="39"/>
      <c r="X147" s="11"/>
      <c r="Y147" s="11"/>
      <c r="Z147" s="52"/>
      <c r="AH147"/>
    </row>
    <row r="148" spans="1:34">
      <c r="A148" s="39"/>
      <c r="B148">
        <f>+'Ark1'!C4146</f>
        <v>2012</v>
      </c>
      <c r="C148">
        <f>+'Ark1'!O4146</f>
        <v>8</v>
      </c>
      <c r="D148" s="48" t="str">
        <f t="shared" si="23"/>
        <v>Telemark/ Vestfold</v>
      </c>
      <c r="E148">
        <f>+'Ark1'!Q4146</f>
        <v>21</v>
      </c>
      <c r="F148">
        <f>+'Ark1'!R4146</f>
        <v>357</v>
      </c>
      <c r="H148" s="9">
        <f>+'Ark1'!S4146</f>
        <v>357</v>
      </c>
      <c r="J148" s="94">
        <f>+'Ark1'!T4146</f>
        <v>3.995523223279239</v>
      </c>
      <c r="L148" s="94">
        <f>+'Ark1'!U4146</f>
        <v>4.1265643117094948</v>
      </c>
      <c r="M148" s="1">
        <f>+'Ark1'!W4146</f>
        <v>58.229691876750707</v>
      </c>
      <c r="O148" s="9">
        <f>+'Ark1'!Y4146</f>
        <v>139.1274509803921</v>
      </c>
      <c r="Q148" s="94">
        <f>+'Ark1'!AA4146</f>
        <v>31.624267840879604</v>
      </c>
      <c r="R148" s="1">
        <f>+'Ark1'!AB4146</f>
        <v>4.3877743527449189</v>
      </c>
      <c r="S148" s="9">
        <f>+'Ark1'!AC4146</f>
        <v>-50.926500389238008</v>
      </c>
      <c r="T148" s="9">
        <f t="shared" si="24"/>
        <v>17</v>
      </c>
      <c r="U148" s="1">
        <f>+'Ark1'!V4146</f>
        <v>16.577030812324931</v>
      </c>
      <c r="V148" s="9">
        <f>+'Ark1'!X4146</f>
        <v>150.73396639262413</v>
      </c>
      <c r="W148" s="39"/>
      <c r="X148" s="11"/>
      <c r="Y148" s="11"/>
      <c r="Z148" s="52"/>
      <c r="AH148"/>
    </row>
    <row r="149" spans="1:34">
      <c r="A149" s="39"/>
      <c r="B149">
        <f>+'Ark1'!C4147</f>
        <v>2012</v>
      </c>
      <c r="C149">
        <f>+'Ark1'!O4147</f>
        <v>9</v>
      </c>
      <c r="D149" s="48" t="str">
        <f t="shared" si="23"/>
        <v>Agder</v>
      </c>
      <c r="E149">
        <f>+'Ark1'!Q4147</f>
        <v>4</v>
      </c>
      <c r="F149">
        <f>+'Ark1'!R4147</f>
        <v>79</v>
      </c>
      <c r="H149" s="9">
        <f>+'Ark1'!S4147</f>
        <v>79</v>
      </c>
      <c r="J149" s="94">
        <f>+'Ark1'!T4147</f>
        <v>0.88416340235030755</v>
      </c>
      <c r="L149" s="94">
        <f>+'Ark1'!U4147</f>
        <v>0.93842086145524628</v>
      </c>
      <c r="M149" s="1">
        <f>+'Ark1'!W4147</f>
        <v>57.354430379746837</v>
      </c>
      <c r="O149" s="9">
        <f>+'Ark1'!Y4147</f>
        <v>142.97594936708859</v>
      </c>
      <c r="Q149" s="94">
        <f>+'Ark1'!AA4147</f>
        <v>26.773883057414874</v>
      </c>
      <c r="R149" s="1">
        <f>+'Ark1'!AB4147</f>
        <v>4.081567006983259</v>
      </c>
      <c r="S149" s="9">
        <f>+'Ark1'!AC4147</f>
        <v>-38.450118571337249</v>
      </c>
      <c r="T149" s="9">
        <f t="shared" si="24"/>
        <v>19.75</v>
      </c>
      <c r="U149" s="1">
        <f>+'Ark1'!V4147</f>
        <v>14.379746835443044</v>
      </c>
      <c r="V149" s="9">
        <f>+'Ark1'!X4147</f>
        <v>154.90352044104938</v>
      </c>
      <c r="W149" s="39"/>
      <c r="X149" s="11"/>
      <c r="Y149" s="11"/>
      <c r="Z149" s="52"/>
      <c r="AH149"/>
    </row>
    <row r="150" spans="1:34">
      <c r="A150" s="39"/>
      <c r="B150">
        <f>+'Ark1'!C4148</f>
        <v>2012</v>
      </c>
      <c r="C150">
        <f>+'Ark1'!O4148</f>
        <v>11</v>
      </c>
      <c r="D150" s="48" t="str">
        <f t="shared" si="23"/>
        <v>Rogaland</v>
      </c>
      <c r="E150">
        <f>+'Ark1'!Q4148</f>
        <v>117</v>
      </c>
      <c r="F150">
        <f>+'Ark1'!R4148</f>
        <v>2089</v>
      </c>
      <c r="H150" s="9">
        <f>+'Ark1'!S4148</f>
        <v>2089</v>
      </c>
      <c r="J150" s="94">
        <f>+'Ark1'!T4148</f>
        <v>23.379966424174601</v>
      </c>
      <c r="L150" s="94">
        <f>+'Ark1'!U4148</f>
        <v>23.360764834063446</v>
      </c>
      <c r="M150" s="1">
        <f>+'Ark1'!W4148</f>
        <v>59.234083293441842</v>
      </c>
      <c r="O150" s="9">
        <f>+'Ark1'!Y4148</f>
        <v>134.59875538535201</v>
      </c>
      <c r="Q150" s="94">
        <f>+'Ark1'!AA4148</f>
        <v>29.863820460641719</v>
      </c>
      <c r="R150" s="1">
        <f>+'Ark1'!AB4148</f>
        <v>3.9061840030311648</v>
      </c>
      <c r="S150" s="9">
        <f>+'Ark1'!AC4148</f>
        <v>-58.001798809483603</v>
      </c>
      <c r="T150" s="9">
        <f t="shared" si="24"/>
        <v>17.854700854700855</v>
      </c>
      <c r="U150" s="1">
        <f>+'Ark1'!V4148</f>
        <v>15.794159885112499</v>
      </c>
      <c r="V150" s="9">
        <f>+'Ark1'!X4148</f>
        <v>145.8274706233498</v>
      </c>
      <c r="W150" s="39"/>
      <c r="X150" s="11"/>
      <c r="Y150" s="11"/>
      <c r="Z150" s="52"/>
      <c r="AH150"/>
    </row>
    <row r="151" spans="1:34">
      <c r="A151" s="39"/>
      <c r="B151">
        <f>+'Ark1'!C4149</f>
        <v>2012</v>
      </c>
      <c r="C151">
        <f>+'Ark1'!O4149</f>
        <v>14</v>
      </c>
      <c r="D151" s="48" t="str">
        <f t="shared" si="23"/>
        <v>Vestland</v>
      </c>
      <c r="E151">
        <f>+'Ark1'!Q4149</f>
        <v>16</v>
      </c>
      <c r="F151">
        <f>+'Ark1'!R4149</f>
        <v>147</v>
      </c>
      <c r="H151" s="9">
        <f>+'Ark1'!S4149</f>
        <v>147</v>
      </c>
      <c r="J151" s="94">
        <f>+'Ark1'!T4149</f>
        <v>1.6452154448796863</v>
      </c>
      <c r="L151" s="94">
        <f>+'Ark1'!U4149</f>
        <v>1.7334502908040397</v>
      </c>
      <c r="M151" s="1">
        <f>+'Ark1'!W4149</f>
        <v>59.823129251700685</v>
      </c>
      <c r="O151" s="9">
        <f>+'Ark1'!Y4149</f>
        <v>141.93401360544223</v>
      </c>
      <c r="Q151" s="94">
        <f>+'Ark1'!AA4149</f>
        <v>29.675419858106562</v>
      </c>
      <c r="R151" s="1">
        <f>+'Ark1'!AB4149</f>
        <v>4.845505218243912</v>
      </c>
      <c r="S151" s="9">
        <f>+'Ark1'!AC4149</f>
        <v>-40.11412154303413</v>
      </c>
      <c r="T151" s="9">
        <f t="shared" si="24"/>
        <v>9.1875</v>
      </c>
      <c r="U151" s="1">
        <f>+'Ark1'!V4149</f>
        <v>15.408163265306118</v>
      </c>
      <c r="V151" s="9">
        <f>+'Ark1'!X4149</f>
        <v>153.7746626277814</v>
      </c>
      <c r="W151" s="39"/>
      <c r="X151" s="11"/>
      <c r="Y151" s="11"/>
      <c r="Z151" s="52"/>
      <c r="AH151"/>
    </row>
    <row r="152" spans="1:34">
      <c r="A152" s="39"/>
      <c r="B152">
        <f>+'Ark1'!C4150</f>
        <v>2012</v>
      </c>
      <c r="C152">
        <f>+'Ark1'!O4150</f>
        <v>15</v>
      </c>
      <c r="D152" s="48" t="str">
        <f t="shared" si="23"/>
        <v>Møre og Romsdal</v>
      </c>
      <c r="E152">
        <f>+'Ark1'!Q4150</f>
        <v>7</v>
      </c>
      <c r="F152">
        <f>+'Ark1'!R4150</f>
        <v>88</v>
      </c>
      <c r="H152" s="9">
        <f>+'Ark1'!S4150</f>
        <v>88</v>
      </c>
      <c r="J152" s="94">
        <f>+'Ark1'!T4150</f>
        <v>0.9848908785674314</v>
      </c>
      <c r="L152" s="94">
        <f>+'Ark1'!U4150</f>
        <v>0.91924550799898064</v>
      </c>
      <c r="M152" s="1">
        <f>+'Ark1'!W4150</f>
        <v>58.931818181818173</v>
      </c>
      <c r="O152" s="9">
        <f>+'Ark1'!Y4150</f>
        <v>125.73068181818184</v>
      </c>
      <c r="Q152" s="94">
        <f>+'Ark1'!AA4150</f>
        <v>33.403321684154719</v>
      </c>
      <c r="R152" s="1">
        <f>+'Ark1'!AB4150</f>
        <v>4.544715849066991</v>
      </c>
      <c r="S152" s="9">
        <f>+'Ark1'!AC4150</f>
        <v>-16.86121258742719</v>
      </c>
      <c r="T152" s="9">
        <f t="shared" si="24"/>
        <v>12.571428571428571</v>
      </c>
      <c r="U152" s="1">
        <f>+'Ark1'!V4150</f>
        <v>16.818181818181817</v>
      </c>
      <c r="V152" s="9">
        <f>+'Ark1'!X4150</f>
        <v>136.21959026888598</v>
      </c>
      <c r="W152" s="39"/>
      <c r="X152" s="11"/>
      <c r="Y152" s="11"/>
      <c r="Z152" s="52"/>
      <c r="AH152"/>
    </row>
    <row r="153" spans="1:34">
      <c r="A153" s="39"/>
      <c r="B153">
        <f>+'Ark1'!C4151</f>
        <v>2012</v>
      </c>
      <c r="C153">
        <f>+'Ark1'!O4151</f>
        <v>16</v>
      </c>
      <c r="D153" s="48" t="str">
        <f t="shared" si="23"/>
        <v>Trøndelag</v>
      </c>
      <c r="E153">
        <f>+'Ark1'!Q4151</f>
        <v>262</v>
      </c>
      <c r="F153">
        <f>+'Ark1'!R4151</f>
        <v>3702</v>
      </c>
      <c r="H153" s="9">
        <f>+'Ark1'!S4151</f>
        <v>3676</v>
      </c>
      <c r="J153" s="94">
        <f>+'Ark1'!T4151</f>
        <v>41.432568550643552</v>
      </c>
      <c r="L153" s="94">
        <f>+'Ark1'!U4151</f>
        <v>41.066653129819777</v>
      </c>
      <c r="M153" s="1">
        <f>+'Ark1'!W4151</f>
        <v>59.282916213275286</v>
      </c>
      <c r="O153" s="9">
        <f>+'Ark1'!Y4151</f>
        <v>133.51969205834669</v>
      </c>
      <c r="Q153" s="94">
        <f>+'Ark1'!AA4151</f>
        <v>29.675565081671543</v>
      </c>
      <c r="R153" s="1">
        <f>+'Ark1'!AB4151</f>
        <v>3.6708186348549607</v>
      </c>
      <c r="S153" s="9">
        <f>+'Ark1'!AC4151</f>
        <v>-59.357267081496303</v>
      </c>
      <c r="T153" s="9">
        <f t="shared" si="24"/>
        <v>14.129770992366412</v>
      </c>
      <c r="U153" s="1">
        <f>+'Ark1'!V4151</f>
        <v>16.732576985413285</v>
      </c>
      <c r="V153" s="9">
        <f>+'Ark1'!X4151</f>
        <v>145.42591542271995</v>
      </c>
      <c r="W153" s="39"/>
      <c r="X153" s="11"/>
      <c r="Y153" s="11"/>
      <c r="Z153" s="52"/>
      <c r="AH153"/>
    </row>
    <row r="154" spans="1:34">
      <c r="A154" s="39"/>
      <c r="B154">
        <f>+'Ark1'!C4152</f>
        <v>2012</v>
      </c>
      <c r="C154">
        <f>+'Ark1'!O4152</f>
        <v>18</v>
      </c>
      <c r="D154" s="48" t="str">
        <f t="shared" si="23"/>
        <v>Nordland</v>
      </c>
      <c r="E154">
        <f>+'Ark1'!Q4152</f>
        <v>12</v>
      </c>
      <c r="F154">
        <f>+'Ark1'!R4152</f>
        <v>122</v>
      </c>
      <c r="H154" s="9">
        <f>+'Ark1'!S4152</f>
        <v>121</v>
      </c>
      <c r="J154" s="94">
        <f>+'Ark1'!T4152</f>
        <v>1.365416899832121</v>
      </c>
      <c r="L154" s="94">
        <f>+'Ark1'!U4152</f>
        <v>1.3278101447257309</v>
      </c>
      <c r="M154" s="1">
        <f>+'Ark1'!W4152</f>
        <v>62.652892561983471</v>
      </c>
      <c r="O154" s="9">
        <f>+'Ark1'!Y4152</f>
        <v>130.99918032786883</v>
      </c>
      <c r="Q154" s="94">
        <f>+'Ark1'!AA4152</f>
        <v>26.033532095903592</v>
      </c>
      <c r="R154" s="1">
        <f>+'Ark1'!AB4152</f>
        <v>2.2625617887610194</v>
      </c>
      <c r="S154" s="9">
        <f>+'Ark1'!AC4152</f>
        <v>-7.3936984461940227</v>
      </c>
      <c r="T154" s="9">
        <f t="shared" si="24"/>
        <v>10.166666666666666</v>
      </c>
      <c r="U154" s="1">
        <f>+'Ark1'!V4152</f>
        <v>17.4016393442623</v>
      </c>
      <c r="V154" s="9">
        <f>+'Ark1'!X4152</f>
        <v>142.75615864163544</v>
      </c>
      <c r="W154" s="39"/>
      <c r="X154" s="11"/>
      <c r="Y154" s="11"/>
      <c r="Z154" s="52"/>
      <c r="AH154"/>
    </row>
    <row r="155" spans="1:34">
      <c r="A155" s="39"/>
      <c r="B155">
        <f>+'Ark1'!C4153</f>
        <v>2012</v>
      </c>
      <c r="C155">
        <f>+'Ark1'!O4153</f>
        <v>54</v>
      </c>
      <c r="D155" s="48" t="str">
        <f t="shared" si="23"/>
        <v>Troms og Finnmark</v>
      </c>
      <c r="E155">
        <f>+'Ark1'!Q4153</f>
        <v>5</v>
      </c>
      <c r="F155">
        <f>+'Ark1'!R4153</f>
        <v>32</v>
      </c>
      <c r="H155" s="9">
        <f>+'Ark1'!S4153</f>
        <v>33</v>
      </c>
      <c r="J155" s="94">
        <f>+'Ark1'!T4153</f>
        <v>0.35814213766088426</v>
      </c>
      <c r="L155" s="94">
        <f>+'Ark1'!U4153</f>
        <v>0.39200637007235795</v>
      </c>
      <c r="M155" s="1">
        <f>+'Ark1'!W4153</f>
        <v>59.242424242424242</v>
      </c>
      <c r="O155" s="9">
        <f>+'Ark1'!Y4153</f>
        <v>147.44687499999995</v>
      </c>
      <c r="Q155" s="94">
        <f>+'Ark1'!AA4153</f>
        <v>28.711488119669529</v>
      </c>
      <c r="R155" s="1">
        <f>+'Ark1'!AB4153</f>
        <v>15.672849140588788</v>
      </c>
      <c r="S155" s="9">
        <f>+'Ark1'!AC4153</f>
        <v>53.254754165029134</v>
      </c>
      <c r="T155" s="9">
        <f t="shared" si="24"/>
        <v>6.4</v>
      </c>
      <c r="U155" s="1">
        <f>+'Ark1'!V4153</f>
        <v>16.15625</v>
      </c>
      <c r="V155" s="9">
        <f>+'Ark1'!X4153</f>
        <v>159.23957204767061</v>
      </c>
      <c r="W155" s="39"/>
      <c r="X155" s="11"/>
      <c r="Y155" s="11"/>
      <c r="Z155" s="52"/>
      <c r="AH155"/>
    </row>
    <row r="156" spans="1:34">
      <c r="A156" s="39"/>
      <c r="B156">
        <f>+'Ark1'!C4154</f>
        <v>2011</v>
      </c>
      <c r="C156">
        <f>+'Ark1'!O4154</f>
        <v>1</v>
      </c>
      <c r="D156" s="48" t="str">
        <f t="shared" si="23"/>
        <v>Viken</v>
      </c>
      <c r="E156">
        <f>+'Ark1'!Q4154</f>
        <v>66</v>
      </c>
      <c r="F156">
        <f>+'Ark1'!R4154</f>
        <v>1091</v>
      </c>
      <c r="H156" s="9">
        <f>+'Ark1'!S4154</f>
        <v>1089</v>
      </c>
      <c r="J156" s="94">
        <f>+'Ark1'!T4154</f>
        <v>12.110112110112112</v>
      </c>
      <c r="L156" s="94">
        <f>+'Ark1'!U4154</f>
        <v>12.438490798427855</v>
      </c>
      <c r="M156" s="1">
        <f>+'Ark1'!W4154</f>
        <v>58.568411386593198</v>
      </c>
      <c r="O156" s="9">
        <f>+'Ark1'!Y4154</f>
        <v>138.32997250229161</v>
      </c>
      <c r="Q156" s="94">
        <f>+'Ark1'!AA4154</f>
        <v>29.409571944037481</v>
      </c>
      <c r="R156" s="1">
        <f>+'Ark1'!AB4154</f>
        <v>3.469022476679692</v>
      </c>
      <c r="S156" s="9">
        <f>+'Ark1'!AC4154</f>
        <v>-48.36581200801055</v>
      </c>
      <c r="T156" s="9">
        <f t="shared" si="24"/>
        <v>16.530303030303031</v>
      </c>
      <c r="U156" s="1">
        <f>+'Ark1'!V4154</f>
        <v>16.073327222731439</v>
      </c>
      <c r="V156" s="9">
        <f>+'Ark1'!X4154</f>
        <v>150.10382395905444</v>
      </c>
      <c r="W156" s="39"/>
      <c r="X156" s="11"/>
      <c r="Y156" s="11"/>
      <c r="Z156" s="52"/>
      <c r="AH156"/>
    </row>
    <row r="157" spans="1:34">
      <c r="A157" s="39"/>
      <c r="B157">
        <f>+'Ark1'!C4155</f>
        <v>2011</v>
      </c>
      <c r="C157">
        <f>+'Ark1'!O4155</f>
        <v>4</v>
      </c>
      <c r="D157" s="48" t="str">
        <f t="shared" si="23"/>
        <v>Innlandet</v>
      </c>
      <c r="E157">
        <f>+'Ark1'!Q4155</f>
        <v>74</v>
      </c>
      <c r="F157">
        <f>+'Ark1'!R4155</f>
        <v>1345</v>
      </c>
      <c r="H157" s="9">
        <f>+'Ark1'!S4155</f>
        <v>1344</v>
      </c>
      <c r="J157" s="94">
        <f>+'Ark1'!T4155</f>
        <v>14.929514929514932</v>
      </c>
      <c r="L157" s="94">
        <f>+'Ark1'!U4155</f>
        <v>14.763873238461525</v>
      </c>
      <c r="M157" s="1">
        <f>+'Ark1'!W4155</f>
        <v>59.513392857142847</v>
      </c>
      <c r="O157" s="9">
        <f>+'Ark1'!Y4155</f>
        <v>133.18379182156127</v>
      </c>
      <c r="Q157" s="94">
        <f>+'Ark1'!AA4155</f>
        <v>26.66272598857762</v>
      </c>
      <c r="R157" s="1">
        <f>+'Ark1'!AB4155</f>
        <v>2.947173652186065</v>
      </c>
      <c r="S157" s="9">
        <f>+'Ark1'!AC4155</f>
        <v>-45.24751127407324</v>
      </c>
      <c r="T157" s="9">
        <f t="shared" si="24"/>
        <v>18.175675675675677</v>
      </c>
      <c r="U157" s="1">
        <f>+'Ark1'!V4155</f>
        <v>16.58289962825279</v>
      </c>
      <c r="V157" s="9">
        <f>+'Ark1'!X4155</f>
        <v>144.44985037476789</v>
      </c>
      <c r="W157" s="39"/>
      <c r="X157" s="11"/>
      <c r="Y157" s="11"/>
      <c r="Z157" s="52"/>
      <c r="AH157"/>
    </row>
    <row r="158" spans="1:34">
      <c r="A158" s="39"/>
      <c r="B158">
        <f>+'Ark1'!C4156</f>
        <v>2011</v>
      </c>
      <c r="C158">
        <f>+'Ark1'!O4156</f>
        <v>8</v>
      </c>
      <c r="D158" s="48" t="str">
        <f t="shared" si="23"/>
        <v>Telemark/ Vestfold</v>
      </c>
      <c r="E158">
        <f>+'Ark1'!Q4156</f>
        <v>20</v>
      </c>
      <c r="F158">
        <f>+'Ark1'!R4156</f>
        <v>373</v>
      </c>
      <c r="H158" s="9">
        <f>+'Ark1'!S4156</f>
        <v>372</v>
      </c>
      <c r="J158" s="94">
        <f>+'Ark1'!T4156</f>
        <v>4.1403041403041412</v>
      </c>
      <c r="L158" s="94">
        <f>+'Ark1'!U4156</f>
        <v>4.3536366171867744</v>
      </c>
      <c r="M158" s="1">
        <f>+'Ark1'!W4156</f>
        <v>58.180107526881685</v>
      </c>
      <c r="O158" s="9">
        <f>+'Ark1'!Y4156</f>
        <v>141.61742627345848</v>
      </c>
      <c r="Q158" s="94">
        <f>+'Ark1'!AA4156</f>
        <v>31.362739376373</v>
      </c>
      <c r="R158" s="1">
        <f>+'Ark1'!AB4156</f>
        <v>4.7192504404429449</v>
      </c>
      <c r="S158" s="9">
        <f>+'Ark1'!AC4156</f>
        <v>-59.67643845822812</v>
      </c>
      <c r="T158" s="9">
        <f t="shared" si="24"/>
        <v>18.649999999999999</v>
      </c>
      <c r="U158" s="1">
        <f>+'Ark1'!V4156</f>
        <v>16.010723860589817</v>
      </c>
      <c r="V158" s="9">
        <f>+'Ark1'!X4156</f>
        <v>153.73461640123264</v>
      </c>
      <c r="W158" s="39"/>
      <c r="X158" s="11"/>
      <c r="Y158" s="11"/>
      <c r="Z158" s="52"/>
      <c r="AH158"/>
    </row>
    <row r="159" spans="1:34">
      <c r="A159" s="39"/>
      <c r="B159">
        <f>+'Ark1'!C4157</f>
        <v>2011</v>
      </c>
      <c r="C159">
        <f>+'Ark1'!O4157</f>
        <v>9</v>
      </c>
      <c r="D159" s="48" t="str">
        <f t="shared" si="23"/>
        <v>Agder</v>
      </c>
      <c r="E159">
        <f>+'Ark1'!Q4157</f>
        <v>6</v>
      </c>
      <c r="F159">
        <f>+'Ark1'!R4157</f>
        <v>45</v>
      </c>
      <c r="H159" s="9">
        <f>+'Ark1'!S4157</f>
        <v>43</v>
      </c>
      <c r="J159" s="94">
        <f>+'Ark1'!T4157</f>
        <v>0.49950049950049957</v>
      </c>
      <c r="L159" s="94">
        <f>+'Ark1'!U4157</f>
        <v>0.51508496066641907</v>
      </c>
      <c r="M159" s="1">
        <f>+'Ark1'!W4157</f>
        <v>58</v>
      </c>
      <c r="O159" s="9">
        <f>+'Ark1'!Y4157</f>
        <v>138.88000000000002</v>
      </c>
      <c r="Q159" s="94">
        <f>+'Ark1'!AA4157</f>
        <v>28.645581984409301</v>
      </c>
      <c r="R159" s="1">
        <f>+'Ark1'!AB4157</f>
        <v>3.1842636328860916</v>
      </c>
      <c r="S159" s="9">
        <f>+'Ark1'!AC4157</f>
        <v>-64.511463290332614</v>
      </c>
      <c r="T159" s="9">
        <f t="shared" si="24"/>
        <v>7.5</v>
      </c>
      <c r="U159" s="1">
        <f>+'Ark1'!V4157</f>
        <v>18.311111111111114</v>
      </c>
      <c r="V159" s="9">
        <f>+'Ark1'!X4157</f>
        <v>158.17984832069337</v>
      </c>
      <c r="W159" s="39"/>
      <c r="X159" s="11"/>
      <c r="Y159" s="11"/>
      <c r="Z159" s="52"/>
      <c r="AH159"/>
    </row>
    <row r="160" spans="1:34">
      <c r="A160" s="39"/>
      <c r="B160">
        <f>+'Ark1'!C4158</f>
        <v>2011</v>
      </c>
      <c r="C160">
        <f>+'Ark1'!O4158</f>
        <v>11</v>
      </c>
      <c r="D160" s="48" t="str">
        <f t="shared" si="23"/>
        <v>Rogaland</v>
      </c>
      <c r="E160">
        <f>+'Ark1'!Q4158</f>
        <v>119</v>
      </c>
      <c r="F160">
        <f>+'Ark1'!R4158</f>
        <v>1891</v>
      </c>
      <c r="H160" s="9">
        <f>+'Ark1'!S4158</f>
        <v>1877</v>
      </c>
      <c r="J160" s="94">
        <f>+'Ark1'!T4158</f>
        <v>20.990120990120985</v>
      </c>
      <c r="L160" s="94">
        <f>+'Ark1'!U4158</f>
        <v>20.775901118457028</v>
      </c>
      <c r="M160" s="1">
        <f>+'Ark1'!W4158</f>
        <v>58.395311667554608</v>
      </c>
      <c r="O160" s="9">
        <f>+'Ark1'!Y4158</f>
        <v>133.30354309888955</v>
      </c>
      <c r="Q160" s="94">
        <f>+'Ark1'!AA4158</f>
        <v>28.937883441128243</v>
      </c>
      <c r="R160" s="1">
        <f>+'Ark1'!AB4158</f>
        <v>4.2375316961912404</v>
      </c>
      <c r="S160" s="9">
        <f>+'Ark1'!AC4158</f>
        <v>-58.396029347868819</v>
      </c>
      <c r="T160" s="9">
        <f t="shared" si="24"/>
        <v>15.890756302521009</v>
      </c>
      <c r="U160" s="1">
        <f>+'Ark1'!V4158</f>
        <v>15.301427815970388</v>
      </c>
      <c r="V160" s="9">
        <f>+'Ark1'!X4158</f>
        <v>145.27215360666605</v>
      </c>
      <c r="W160" s="39"/>
      <c r="X160" s="11"/>
      <c r="Y160" s="11"/>
      <c r="Z160" s="52"/>
      <c r="AH160"/>
    </row>
    <row r="161" spans="1:34">
      <c r="A161" s="39"/>
      <c r="B161">
        <f>+'Ark1'!C4159</f>
        <v>2011</v>
      </c>
      <c r="C161">
        <f>+'Ark1'!O4159</f>
        <v>14</v>
      </c>
      <c r="D161" s="48" t="str">
        <f t="shared" si="23"/>
        <v>Vestland</v>
      </c>
      <c r="E161">
        <f>+'Ark1'!Q4159</f>
        <v>18</v>
      </c>
      <c r="F161">
        <f>+'Ark1'!R4159</f>
        <v>191</v>
      </c>
      <c r="H161" s="9">
        <f>+'Ark1'!S4159</f>
        <v>191</v>
      </c>
      <c r="J161" s="94">
        <f>+'Ark1'!T4159</f>
        <v>2.1201021201021195</v>
      </c>
      <c r="L161" s="94">
        <f>+'Ark1'!U4159</f>
        <v>2.2615243007088681</v>
      </c>
      <c r="M161" s="1">
        <f>+'Ark1'!W4159</f>
        <v>58.198952879581157</v>
      </c>
      <c r="O161" s="9">
        <f>+'Ark1'!Y4159</f>
        <v>143.66178010471199</v>
      </c>
      <c r="Q161" s="94">
        <f>+'Ark1'!AA4159</f>
        <v>29.876484913020409</v>
      </c>
      <c r="R161" s="1">
        <f>+'Ark1'!AB4159</f>
        <v>5.1756780118740817</v>
      </c>
      <c r="S161" s="9">
        <f>+'Ark1'!AC4159</f>
        <v>-51.314328651972048</v>
      </c>
      <c r="T161" s="9">
        <f t="shared" si="24"/>
        <v>10.611111111111111</v>
      </c>
      <c r="U161" s="1">
        <f>+'Ark1'!V4159</f>
        <v>14.596858638743456</v>
      </c>
      <c r="V161" s="9">
        <f>+'Ark1'!X4159</f>
        <v>155.64656566057639</v>
      </c>
      <c r="W161" s="39"/>
      <c r="X161" s="11"/>
      <c r="Y161" s="11"/>
      <c r="Z161" s="52"/>
      <c r="AH161"/>
    </row>
    <row r="162" spans="1:34">
      <c r="A162" s="39"/>
      <c r="B162" s="47">
        <f>+'Ark1'!C4160</f>
        <v>2011</v>
      </c>
      <c r="C162" s="47">
        <f>+'Ark1'!O4160</f>
        <v>15</v>
      </c>
      <c r="D162" s="48" t="str">
        <f t="shared" ref="D162:D165" si="25">VLOOKUP(C162,$AG$7:$AH$20,2)</f>
        <v>Møre og Romsdal</v>
      </c>
      <c r="E162" s="47">
        <f>+'Ark1'!Q4160</f>
        <v>10</v>
      </c>
      <c r="F162" s="47">
        <f>+'Ark1'!R4160</f>
        <v>100</v>
      </c>
      <c r="G162" s="47"/>
      <c r="H162" s="64">
        <f>+'Ark1'!S4160</f>
        <v>97</v>
      </c>
      <c r="I162" s="47"/>
      <c r="J162" s="99">
        <f>+'Ark1'!T4160</f>
        <v>1.1100011100011098</v>
      </c>
      <c r="K162" s="47"/>
      <c r="L162" s="99">
        <f>+'Ark1'!U4160</f>
        <v>1.1087727962348422</v>
      </c>
      <c r="M162" s="49">
        <f>+'Ark1'!W4160</f>
        <v>58.443298969072153</v>
      </c>
      <c r="N162" s="47"/>
      <c r="O162" s="64">
        <f>+'Ark1'!Y4160</f>
        <v>134.529</v>
      </c>
      <c r="P162" s="47"/>
      <c r="Q162" s="99">
        <f>+'Ark1'!AA4160</f>
        <v>32.561524586688094</v>
      </c>
      <c r="R162" s="49">
        <f>+'Ark1'!AB4160</f>
        <v>4.7946900874121807</v>
      </c>
      <c r="S162" s="64">
        <f>+'Ark1'!AC4160</f>
        <v>-71.186911828374363</v>
      </c>
      <c r="T162" s="64">
        <f t="shared" ref="T162:T180" si="26">+F162/E162</f>
        <v>10</v>
      </c>
      <c r="U162" s="49">
        <f>+'Ark1'!V4160</f>
        <v>17.379999999999995</v>
      </c>
      <c r="V162" s="64">
        <f>+'Ark1'!X4160</f>
        <v>149.48320693391116</v>
      </c>
      <c r="W162" s="39"/>
      <c r="X162" s="11"/>
      <c r="Y162" s="11"/>
      <c r="Z162" s="52"/>
      <c r="AH162"/>
    </row>
    <row r="163" spans="1:34">
      <c r="A163" s="39"/>
      <c r="B163" s="47">
        <f>+'Ark1'!C4161</f>
        <v>2011</v>
      </c>
      <c r="C163" s="47">
        <f>+'Ark1'!O4161</f>
        <v>16</v>
      </c>
      <c r="D163" s="48" t="str">
        <f t="shared" si="25"/>
        <v>Trøndelag</v>
      </c>
      <c r="E163" s="47">
        <f>+'Ark1'!Q4161</f>
        <v>269</v>
      </c>
      <c r="F163" s="47">
        <f>+'Ark1'!R4161</f>
        <v>3783</v>
      </c>
      <c r="G163" s="47"/>
      <c r="H163" s="64">
        <f>+'Ark1'!S4161</f>
        <v>3754</v>
      </c>
      <c r="I163" s="47"/>
      <c r="J163" s="99">
        <f>+'Ark1'!T4161</f>
        <v>41.99134199134199</v>
      </c>
      <c r="K163" s="47"/>
      <c r="L163" s="99">
        <f>+'Ark1'!U4161</f>
        <v>41.669018351714911</v>
      </c>
      <c r="M163" s="49">
        <f>+'Ark1'!W4161</f>
        <v>58.424347362813009</v>
      </c>
      <c r="N163" s="47"/>
      <c r="O163" s="64">
        <f>+'Ark1'!Y4161</f>
        <v>133.64425059476602</v>
      </c>
      <c r="P163" s="47"/>
      <c r="Q163" s="99">
        <f>+'Ark1'!AA4161</f>
        <v>29.389442088928629</v>
      </c>
      <c r="R163" s="49">
        <f>+'Ark1'!AB4161</f>
        <v>3.7935190875234626</v>
      </c>
      <c r="S163" s="64">
        <f>+'Ark1'!AC4161</f>
        <v>-61.28601656793451</v>
      </c>
      <c r="T163" s="64">
        <f t="shared" si="26"/>
        <v>14.063197026022305</v>
      </c>
      <c r="U163" s="49">
        <f>+'Ark1'!V4161</f>
        <v>16.569918054454138</v>
      </c>
      <c r="V163" s="64">
        <f>+'Ark1'!X4161</f>
        <v>145.56728524627931</v>
      </c>
      <c r="W163" s="39"/>
      <c r="X163" s="11"/>
      <c r="Y163" s="11"/>
      <c r="Z163" s="52"/>
      <c r="AH163"/>
    </row>
    <row r="164" spans="1:34">
      <c r="A164" s="39"/>
      <c r="B164" s="47">
        <f>+'Ark1'!C4162</f>
        <v>2011</v>
      </c>
      <c r="C164" s="47">
        <f>+'Ark1'!O4162</f>
        <v>18</v>
      </c>
      <c r="D164" s="48" t="str">
        <f t="shared" si="25"/>
        <v>Nordland</v>
      </c>
      <c r="E164" s="47">
        <f>+'Ark1'!Q4162</f>
        <v>14</v>
      </c>
      <c r="F164" s="47">
        <f>+'Ark1'!R4162</f>
        <v>133</v>
      </c>
      <c r="G164" s="47"/>
      <c r="H164" s="64">
        <f>+'Ark1'!S4162</f>
        <v>131</v>
      </c>
      <c r="I164" s="47"/>
      <c r="J164" s="99">
        <f>+'Ark1'!T4162</f>
        <v>1.4763014763014763</v>
      </c>
      <c r="K164" s="47"/>
      <c r="L164" s="99">
        <f>+'Ark1'!U4162</f>
        <v>1.4316404717524169</v>
      </c>
      <c r="M164" s="49">
        <f>+'Ark1'!W4162</f>
        <v>62.412213740458007</v>
      </c>
      <c r="N164" s="47"/>
      <c r="O164" s="64">
        <f>+'Ark1'!Y4162</f>
        <v>130.60375939849624</v>
      </c>
      <c r="P164" s="47"/>
      <c r="Q164" s="99">
        <f>+'Ark1'!AA4162</f>
        <v>24.257286512592941</v>
      </c>
      <c r="R164" s="49">
        <f>+'Ark1'!AB4162</f>
        <v>2.2407408433002378</v>
      </c>
      <c r="S164" s="64">
        <f>+'Ark1'!AC4162</f>
        <v>-22.294724815193323</v>
      </c>
      <c r="T164" s="64">
        <f t="shared" si="26"/>
        <v>9.5</v>
      </c>
      <c r="U164" s="49">
        <f>+'Ark1'!V4162</f>
        <v>17.962406015037597</v>
      </c>
      <c r="V164" s="64">
        <f>+'Ark1'!X4162</f>
        <v>143.76949958862485</v>
      </c>
      <c r="W164" s="39"/>
      <c r="X164" s="11"/>
      <c r="Y164" s="11"/>
      <c r="Z164" s="52"/>
      <c r="AH164"/>
    </row>
    <row r="165" spans="1:34">
      <c r="A165" s="39"/>
      <c r="B165" s="47">
        <f>+'Ark1'!C4163</f>
        <v>2011</v>
      </c>
      <c r="C165" s="47">
        <f>+'Ark1'!O4163</f>
        <v>54</v>
      </c>
      <c r="D165" s="48" t="str">
        <f t="shared" si="25"/>
        <v>Troms og Finnmark</v>
      </c>
      <c r="E165" s="47">
        <f>+'Ark1'!Q4163</f>
        <v>7</v>
      </c>
      <c r="F165" s="47">
        <f>+'Ark1'!R4163</f>
        <v>57</v>
      </c>
      <c r="G165" s="47"/>
      <c r="H165" s="64">
        <f>+'Ark1'!S4163</f>
        <v>56</v>
      </c>
      <c r="I165" s="47"/>
      <c r="J165" s="99">
        <f>+'Ark1'!T4163</f>
        <v>0.63270063270063259</v>
      </c>
      <c r="K165" s="47"/>
      <c r="L165" s="99">
        <f>+'Ark1'!U4163</f>
        <v>0.68205734638936111</v>
      </c>
      <c r="M165" s="49">
        <f>+'Ark1'!W4163</f>
        <v>58.875</v>
      </c>
      <c r="N165" s="47"/>
      <c r="O165" s="64">
        <f>+'Ark1'!Y4163</f>
        <v>145.18421052631589</v>
      </c>
      <c r="P165" s="47"/>
      <c r="Q165" s="99">
        <f>+'Ark1'!AA4163</f>
        <v>23.946763806644498</v>
      </c>
      <c r="R165" s="49">
        <f>+'Ark1'!AB4163</f>
        <v>3.8175464259502743</v>
      </c>
      <c r="S165" s="64">
        <f>+'Ark1'!AC4163</f>
        <v>-35.954642883353721</v>
      </c>
      <c r="T165" s="64">
        <f t="shared" si="26"/>
        <v>8.1428571428571423</v>
      </c>
      <c r="U165" s="49">
        <f>+'Ark1'!V4163</f>
        <v>16.491228070175438</v>
      </c>
      <c r="V165" s="64">
        <f>+'Ark1'!X4163</f>
        <v>159.17773849575181</v>
      </c>
      <c r="W165" s="39"/>
      <c r="X165" s="11"/>
      <c r="Y165" s="11"/>
      <c r="Z165" s="52"/>
      <c r="AH165"/>
    </row>
    <row r="166" spans="1:34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11"/>
      <c r="Y166" s="11"/>
      <c r="Z166" s="52"/>
      <c r="AH166"/>
    </row>
    <row r="167" spans="1:34">
      <c r="A167" s="39"/>
      <c r="B167" s="47">
        <f>+'Ark1'!C4164</f>
        <v>2010</v>
      </c>
      <c r="C167" s="47">
        <f>+'Ark1'!O4164</f>
        <v>1</v>
      </c>
      <c r="D167" s="48" t="str">
        <f t="shared" ref="D167:D176" si="27">VLOOKUP(C167,$AG$7:$AH$20,2)</f>
        <v>Viken</v>
      </c>
      <c r="E167" s="47">
        <f>+'Ark1'!Q4164</f>
        <v>74</v>
      </c>
      <c r="F167" s="47">
        <f>+'Ark1'!R4164</f>
        <v>1137</v>
      </c>
      <c r="G167" s="47"/>
      <c r="H167" s="64">
        <f>+'Ark1'!S4164</f>
        <v>1133</v>
      </c>
      <c r="I167" s="47"/>
      <c r="J167" s="99">
        <f>+'Ark1'!T4164</f>
        <v>13.731884057971012</v>
      </c>
      <c r="K167" s="47"/>
      <c r="L167" s="99">
        <f>+'Ark1'!U4164</f>
        <v>13.593833171829012</v>
      </c>
      <c r="M167" s="49">
        <f>+'Ark1'!W4164</f>
        <v>58.580759046778446</v>
      </c>
      <c r="N167" s="47"/>
      <c r="O167" s="64">
        <f>+'Ark1'!Y4164</f>
        <v>132.22673702726479</v>
      </c>
      <c r="P167" s="47"/>
      <c r="Q167" s="99">
        <f>+'Ark1'!AA4164</f>
        <v>27.286408149405975</v>
      </c>
      <c r="R167" s="49">
        <f>+'Ark1'!AB4164</f>
        <v>3.5086402678072535</v>
      </c>
      <c r="S167" s="64">
        <f>+'Ark1'!AC4164</f>
        <v>-40.404265726757195</v>
      </c>
      <c r="T167" s="64">
        <f t="shared" si="26"/>
        <v>15.364864864864865</v>
      </c>
      <c r="U167" s="49">
        <f>+'Ark1'!V4164</f>
        <v>15.906772207563764</v>
      </c>
      <c r="V167" s="64">
        <f>+'Ark1'!X4164</f>
        <v>143.78212989458311</v>
      </c>
      <c r="W167" s="39"/>
      <c r="X167" s="11"/>
      <c r="Y167" s="11"/>
      <c r="Z167" s="52"/>
      <c r="AH167"/>
    </row>
    <row r="168" spans="1:34">
      <c r="A168" s="39"/>
      <c r="B168" s="47">
        <f>+'Ark1'!C4165</f>
        <v>2010</v>
      </c>
      <c r="C168" s="47">
        <f>+'Ark1'!O4165</f>
        <v>4</v>
      </c>
      <c r="D168" s="48" t="str">
        <f t="shared" si="27"/>
        <v>Innlandet</v>
      </c>
      <c r="E168" s="47">
        <f>+'Ark1'!Q4165</f>
        <v>81</v>
      </c>
      <c r="F168" s="47">
        <f>+'Ark1'!R4165</f>
        <v>1378</v>
      </c>
      <c r="G168" s="47"/>
      <c r="H168" s="64">
        <f>+'Ark1'!S4165</f>
        <v>1371</v>
      </c>
      <c r="I168" s="47"/>
      <c r="J168" s="99">
        <f>+'Ark1'!T4165</f>
        <v>16.642512077294683</v>
      </c>
      <c r="K168" s="47"/>
      <c r="L168" s="99">
        <f>+'Ark1'!U4165</f>
        <v>16.625599628339597</v>
      </c>
      <c r="M168" s="49">
        <f>+'Ark1'!W4165</f>
        <v>58.535375638220302</v>
      </c>
      <c r="N168" s="47"/>
      <c r="O168" s="64">
        <f>+'Ark1'!Y4165</f>
        <v>133.43381712626979</v>
      </c>
      <c r="P168" s="47"/>
      <c r="Q168" s="99">
        <f>+'Ark1'!AA4165</f>
        <v>27.755132754319632</v>
      </c>
      <c r="R168" s="49">
        <f>+'Ark1'!AB4165</f>
        <v>1.8773544481416389</v>
      </c>
      <c r="S168" s="64">
        <f>+'Ark1'!AC4165</f>
        <v>-75.02807983813662</v>
      </c>
      <c r="T168" s="64">
        <f t="shared" si="26"/>
        <v>17.012345679012345</v>
      </c>
      <c r="U168" s="49">
        <f>+'Ark1'!V4165</f>
        <v>16.379535558780837</v>
      </c>
      <c r="V168" s="64">
        <f>+'Ark1'!X4165</f>
        <v>145.20030757280091</v>
      </c>
      <c r="W168" s="39"/>
      <c r="X168" s="11"/>
      <c r="Y168" s="11"/>
      <c r="Z168" s="52"/>
      <c r="AH168"/>
    </row>
    <row r="169" spans="1:34">
      <c r="A169" s="39"/>
      <c r="B169" s="47">
        <f>+'Ark1'!C4166</f>
        <v>2010</v>
      </c>
      <c r="C169" s="47">
        <f>+'Ark1'!O4166</f>
        <v>8</v>
      </c>
      <c r="D169" s="48" t="str">
        <f t="shared" si="27"/>
        <v>Telemark/ Vestfold</v>
      </c>
      <c r="E169" s="47">
        <f>+'Ark1'!Q4166</f>
        <v>28</v>
      </c>
      <c r="F169" s="47">
        <f>+'Ark1'!R4166</f>
        <v>418</v>
      </c>
      <c r="G169" s="47"/>
      <c r="H169" s="64">
        <f>+'Ark1'!S4166</f>
        <v>418</v>
      </c>
      <c r="I169" s="47"/>
      <c r="J169" s="99">
        <f>+'Ark1'!T4166</f>
        <v>5.0483091787439616</v>
      </c>
      <c r="K169" s="47"/>
      <c r="L169" s="99">
        <f>+'Ark1'!U4166</f>
        <v>5.1531168647863757</v>
      </c>
      <c r="M169" s="49">
        <f>+'Ark1'!W4166</f>
        <v>57.985645933014354</v>
      </c>
      <c r="N169" s="47"/>
      <c r="O169" s="64">
        <f>+'Ark1'!Y4166</f>
        <v>136.34258373205728</v>
      </c>
      <c r="P169" s="47"/>
      <c r="Q169" s="99">
        <f>+'Ark1'!AA4166</f>
        <v>30.166092137621209</v>
      </c>
      <c r="R169" s="49">
        <f>+'Ark1'!AB4166</f>
        <v>4.2318890427151121</v>
      </c>
      <c r="S169" s="64">
        <f>+'Ark1'!AC4166</f>
        <v>-50.366363086649322</v>
      </c>
      <c r="T169" s="64">
        <f t="shared" si="26"/>
        <v>14.928571428571429</v>
      </c>
      <c r="U169" s="49">
        <f>+'Ark1'!V4166</f>
        <v>16.055023923444981</v>
      </c>
      <c r="V169" s="64">
        <f>+'Ark1'!X4166</f>
        <v>147.71677544101564</v>
      </c>
      <c r="W169" s="39"/>
      <c r="X169" s="11"/>
      <c r="Y169" s="11"/>
      <c r="Z169" s="52"/>
      <c r="AH169"/>
    </row>
    <row r="170" spans="1:34">
      <c r="A170" s="39"/>
      <c r="B170" s="47">
        <f>+'Ark1'!C4167</f>
        <v>2010</v>
      </c>
      <c r="C170" s="47">
        <f>+'Ark1'!O4167</f>
        <v>9</v>
      </c>
      <c r="D170" s="48" t="str">
        <f t="shared" si="27"/>
        <v>Agder</v>
      </c>
      <c r="E170" s="47">
        <f>+'Ark1'!Q4167</f>
        <v>9</v>
      </c>
      <c r="F170" s="47">
        <f>+'Ark1'!R4167</f>
        <v>66</v>
      </c>
      <c r="G170" s="47"/>
      <c r="H170" s="64">
        <f>+'Ark1'!S4167</f>
        <v>64</v>
      </c>
      <c r="I170" s="47"/>
      <c r="J170" s="99">
        <f>+'Ark1'!T4167</f>
        <v>0.79710144927536242</v>
      </c>
      <c r="K170" s="47"/>
      <c r="L170" s="99">
        <f>+'Ark1'!U4167</f>
        <v>0.86286442343677516</v>
      </c>
      <c r="M170" s="49">
        <f>+'Ark1'!W4167</f>
        <v>57.328125</v>
      </c>
      <c r="N170" s="47"/>
      <c r="O170" s="64">
        <f>+'Ark1'!Y4167</f>
        <v>144.58939393939397</v>
      </c>
      <c r="P170" s="47"/>
      <c r="Q170" s="99">
        <f>+'Ark1'!AA4167</f>
        <v>33.712652042146537</v>
      </c>
      <c r="R170" s="49">
        <f>+'Ark1'!AB4167</f>
        <v>3.5091607236453282</v>
      </c>
      <c r="S170" s="64">
        <f>+'Ark1'!AC4167</f>
        <v>-53.8627522869796</v>
      </c>
      <c r="T170" s="64">
        <f t="shared" si="26"/>
        <v>7.333333333333333</v>
      </c>
      <c r="U170" s="49">
        <f>+'Ark1'!V4167</f>
        <v>13.484848484848484</v>
      </c>
      <c r="V170" s="64">
        <f>+'Ark1'!X4167</f>
        <v>160.6766472963655</v>
      </c>
      <c r="W170" s="39"/>
      <c r="X170" s="11"/>
      <c r="Y170" s="11"/>
      <c r="Z170" s="52"/>
      <c r="AH170"/>
    </row>
    <row r="171" spans="1:34">
      <c r="A171" s="39"/>
      <c r="B171" s="47">
        <f>+'Ark1'!C4168</f>
        <v>2010</v>
      </c>
      <c r="C171" s="47">
        <f>+'Ark1'!O4168</f>
        <v>11</v>
      </c>
      <c r="D171" s="48" t="str">
        <f t="shared" si="27"/>
        <v>Rogaland</v>
      </c>
      <c r="E171" s="47">
        <f>+'Ark1'!Q4168</f>
        <v>135</v>
      </c>
      <c r="F171" s="47">
        <f>+'Ark1'!R4168</f>
        <v>1960</v>
      </c>
      <c r="G171" s="47"/>
      <c r="H171" s="64">
        <f>+'Ark1'!S4168</f>
        <v>1925</v>
      </c>
      <c r="I171" s="47"/>
      <c r="J171" s="99">
        <f>+'Ark1'!T4168</f>
        <v>23.671497584541061</v>
      </c>
      <c r="K171" s="47"/>
      <c r="L171" s="99">
        <f>+'Ark1'!U4168</f>
        <v>23.200156534270501</v>
      </c>
      <c r="M171" s="49">
        <f>+'Ark1'!W4168</f>
        <v>58.656623376623386</v>
      </c>
      <c r="N171" s="47"/>
      <c r="O171" s="64">
        <f>+'Ark1'!Y4168</f>
        <v>130.90994897959183</v>
      </c>
      <c r="P171" s="47"/>
      <c r="Q171" s="99">
        <f>+'Ark1'!AA4168</f>
        <v>29.675287654642112</v>
      </c>
      <c r="R171" s="49">
        <f>+'Ark1'!AB4168</f>
        <v>3.6420365397474681</v>
      </c>
      <c r="S171" s="64">
        <f>+'Ark1'!AC4168</f>
        <v>-54.022947322835854</v>
      </c>
      <c r="T171" s="64">
        <f t="shared" si="26"/>
        <v>14.518518518518519</v>
      </c>
      <c r="U171" s="49">
        <f>+'Ark1'!V4168</f>
        <v>16.165816326530614</v>
      </c>
      <c r="V171" s="64">
        <f>+'Ark1'!X4168</f>
        <v>144.22369381121899</v>
      </c>
      <c r="W171" s="39"/>
      <c r="X171" s="11"/>
      <c r="Y171" s="11"/>
      <c r="Z171" s="52"/>
      <c r="AH171"/>
    </row>
    <row r="172" spans="1:34">
      <c r="A172" s="39"/>
      <c r="B172" s="47">
        <f>+'Ark1'!C4169</f>
        <v>2010</v>
      </c>
      <c r="C172" s="47">
        <f>+'Ark1'!O4169</f>
        <v>14</v>
      </c>
      <c r="D172" s="48" t="str">
        <f t="shared" si="27"/>
        <v>Vestland</v>
      </c>
      <c r="E172" s="47">
        <f>+'Ark1'!Q4169</f>
        <v>31</v>
      </c>
      <c r="F172" s="47">
        <f>+'Ark1'!R4169</f>
        <v>191</v>
      </c>
      <c r="G172" s="47"/>
      <c r="H172" s="64">
        <f>+'Ark1'!S4169</f>
        <v>188</v>
      </c>
      <c r="I172" s="47"/>
      <c r="J172" s="99">
        <f>+'Ark1'!T4169</f>
        <v>2.3067632850241546</v>
      </c>
      <c r="K172" s="47"/>
      <c r="L172" s="99">
        <f>+'Ark1'!U4169</f>
        <v>2.4193912252739911</v>
      </c>
      <c r="M172" s="49">
        <f>+'Ark1'!W4169</f>
        <v>58.35106382978725</v>
      </c>
      <c r="N172" s="47"/>
      <c r="O172" s="64">
        <f>+'Ark1'!Y4169</f>
        <v>140.09109947643975</v>
      </c>
      <c r="P172" s="47"/>
      <c r="Q172" s="99">
        <f>+'Ark1'!AA4169</f>
        <v>26.297011299854194</v>
      </c>
      <c r="R172" s="49">
        <f>+'Ark1'!AB4169</f>
        <v>4.6085199701286159</v>
      </c>
      <c r="S172" s="64">
        <f>+'Ark1'!AC4169</f>
        <v>-47.898359656293934</v>
      </c>
      <c r="T172" s="64">
        <f t="shared" si="26"/>
        <v>6.161290322580645</v>
      </c>
      <c r="U172" s="49">
        <f>+'Ark1'!V4169</f>
        <v>16.05759162303665</v>
      </c>
      <c r="V172" s="64">
        <f>+'Ark1'!X4169</f>
        <v>154.38276051800133</v>
      </c>
      <c r="W172" s="39"/>
      <c r="X172" s="11"/>
      <c r="Y172" s="11"/>
      <c r="Z172" s="52"/>
      <c r="AH172"/>
    </row>
    <row r="173" spans="1:34">
      <c r="A173" s="39"/>
      <c r="B173" s="47">
        <f>+'Ark1'!C4170</f>
        <v>2010</v>
      </c>
      <c r="C173" s="47">
        <f>+'Ark1'!O4170</f>
        <v>15</v>
      </c>
      <c r="D173" s="48" t="str">
        <f t="shared" si="27"/>
        <v>Møre og Romsdal</v>
      </c>
      <c r="E173" s="47">
        <f>+'Ark1'!Q4170</f>
        <v>6</v>
      </c>
      <c r="F173" s="47">
        <f>+'Ark1'!R4170</f>
        <v>73</v>
      </c>
      <c r="G173" s="47"/>
      <c r="H173" s="64">
        <f>+'Ark1'!S4170</f>
        <v>72</v>
      </c>
      <c r="I173" s="47"/>
      <c r="J173" s="99">
        <f>+'Ark1'!T4170</f>
        <v>0.88164251207729472</v>
      </c>
      <c r="K173" s="47"/>
      <c r="L173" s="99">
        <f>+'Ark1'!U4170</f>
        <v>0.7617121080506013</v>
      </c>
      <c r="M173" s="49">
        <f>+'Ark1'!W4170</f>
        <v>59.91666666666665</v>
      </c>
      <c r="N173" s="47"/>
      <c r="O173" s="64">
        <f>+'Ark1'!Y4170</f>
        <v>115.4</v>
      </c>
      <c r="P173" s="47"/>
      <c r="Q173" s="99">
        <f>+'Ark1'!AA4170</f>
        <v>30.440625140601497</v>
      </c>
      <c r="R173" s="49">
        <f>+'Ark1'!AB4170</f>
        <v>3.239298620929469</v>
      </c>
      <c r="S173" s="64">
        <f>+'Ark1'!AC4170</f>
        <v>-9.8326418355194392</v>
      </c>
      <c r="T173" s="64">
        <f t="shared" si="26"/>
        <v>12.166666666666666</v>
      </c>
      <c r="U173" s="49">
        <f>+'Ark1'!V4170</f>
        <v>13.986301369863012</v>
      </c>
      <c r="V173" s="64">
        <f>+'Ark1'!X4170</f>
        <v>126.57949806319478</v>
      </c>
      <c r="W173" s="39"/>
      <c r="X173" s="11"/>
      <c r="Y173" s="11"/>
      <c r="Z173" s="52"/>
      <c r="AH173"/>
    </row>
    <row r="174" spans="1:34">
      <c r="A174" s="39"/>
      <c r="B174" s="47">
        <f>+'Ark1'!C4171</f>
        <v>2010</v>
      </c>
      <c r="C174" s="47">
        <f>+'Ark1'!O4171</f>
        <v>16</v>
      </c>
      <c r="D174" s="48" t="str">
        <f t="shared" si="27"/>
        <v>Trøndelag</v>
      </c>
      <c r="E174" s="47">
        <f>+'Ark1'!Q4171</f>
        <v>256</v>
      </c>
      <c r="F174" s="47">
        <f>+'Ark1'!R4171</f>
        <v>2874</v>
      </c>
      <c r="G174" s="47"/>
      <c r="H174" s="64">
        <f>+'Ark1'!S4171</f>
        <v>2848</v>
      </c>
      <c r="I174" s="47"/>
      <c r="J174" s="99">
        <f>+'Ark1'!T4171</f>
        <v>34.710144927536248</v>
      </c>
      <c r="K174" s="47"/>
      <c r="L174" s="99">
        <f>+'Ark1'!U4171</f>
        <v>35.020202885124085</v>
      </c>
      <c r="M174" s="49">
        <f>+'Ark1'!W4171</f>
        <v>58.026334269662897</v>
      </c>
      <c r="N174" s="47"/>
      <c r="O174" s="64">
        <f>+'Ark1'!Y4171</f>
        <v>134.7627000695895</v>
      </c>
      <c r="P174" s="47"/>
      <c r="Q174" s="99">
        <f>+'Ark1'!AA4171</f>
        <v>29.841669383326153</v>
      </c>
      <c r="R174" s="49">
        <f>+'Ark1'!AB4171</f>
        <v>3.9296403601569487</v>
      </c>
      <c r="S174" s="64">
        <f>+'Ark1'!AC4171</f>
        <v>-61.635287271695766</v>
      </c>
      <c r="T174" s="64">
        <f t="shared" si="26"/>
        <v>11.2265625</v>
      </c>
      <c r="U174" s="49">
        <f>+'Ark1'!V4171</f>
        <v>14.294015309672931</v>
      </c>
      <c r="V174" s="64">
        <f>+'Ark1'!X4171</f>
        <v>146.95393602447595</v>
      </c>
      <c r="W174" s="39"/>
      <c r="X174" s="11"/>
      <c r="Y174" s="11"/>
      <c r="Z174" s="52"/>
      <c r="AH174"/>
    </row>
    <row r="175" spans="1:34">
      <c r="A175" s="39"/>
      <c r="B175" s="47">
        <f>+'Ark1'!C4172</f>
        <v>2010</v>
      </c>
      <c r="C175" s="47">
        <f>+'Ark1'!O4172</f>
        <v>18</v>
      </c>
      <c r="D175" s="48" t="str">
        <f t="shared" si="27"/>
        <v>Nordland</v>
      </c>
      <c r="E175" s="47">
        <f>+'Ark1'!Q4172</f>
        <v>19</v>
      </c>
      <c r="F175" s="47">
        <f>+'Ark1'!R4172</f>
        <v>139</v>
      </c>
      <c r="G175" s="47"/>
      <c r="H175" s="64">
        <f>+'Ark1'!S4172</f>
        <v>139</v>
      </c>
      <c r="I175" s="47"/>
      <c r="J175" s="99">
        <f>+'Ark1'!T4172</f>
        <v>1.6787439613526571</v>
      </c>
      <c r="K175" s="47"/>
      <c r="L175" s="99">
        <f>+'Ark1'!U4172</f>
        <v>1.7640667227327953</v>
      </c>
      <c r="M175" s="49">
        <f>+'Ark1'!W4172</f>
        <v>61.266187050359719</v>
      </c>
      <c r="N175" s="47"/>
      <c r="O175" s="64">
        <f>+'Ark1'!Y4172</f>
        <v>140.35827338129491</v>
      </c>
      <c r="P175" s="47"/>
      <c r="Q175" s="99">
        <f>+'Ark1'!AA4172</f>
        <v>25.69953082818008</v>
      </c>
      <c r="R175" s="49">
        <f>+'Ark1'!AB4172</f>
        <v>2.4482427689384312</v>
      </c>
      <c r="S175" s="64">
        <f>+'Ark1'!AC4172</f>
        <v>-21.392873605297172</v>
      </c>
      <c r="T175" s="64">
        <f t="shared" si="26"/>
        <v>7.3157894736842106</v>
      </c>
      <c r="U175" s="49">
        <f>+'Ark1'!V4172</f>
        <v>16.17985611510791</v>
      </c>
      <c r="V175" s="64">
        <f>+'Ark1'!X4172</f>
        <v>152.06746845210725</v>
      </c>
      <c r="W175" s="39"/>
      <c r="X175" s="11"/>
      <c r="Y175" s="11"/>
      <c r="Z175" s="52"/>
      <c r="AH175"/>
    </row>
    <row r="176" spans="1:34">
      <c r="A176" s="39"/>
      <c r="B176" s="47">
        <f>+'Ark1'!C4173</f>
        <v>2010</v>
      </c>
      <c r="C176" s="47">
        <f>+'Ark1'!O4173</f>
        <v>54</v>
      </c>
      <c r="D176" s="48" t="str">
        <f t="shared" si="27"/>
        <v>Troms og Finnmark</v>
      </c>
      <c r="E176" s="47">
        <f>+'Ark1'!Q4173</f>
        <v>9</v>
      </c>
      <c r="F176" s="47">
        <f>+'Ark1'!R4173</f>
        <v>44</v>
      </c>
      <c r="G176" s="47"/>
      <c r="H176" s="64">
        <f>+'Ark1'!S4173</f>
        <v>44</v>
      </c>
      <c r="I176" s="47"/>
      <c r="J176" s="99">
        <f>+'Ark1'!T4173</f>
        <v>0.53140096618357491</v>
      </c>
      <c r="K176" s="47"/>
      <c r="L176" s="99">
        <f>+'Ark1'!U4173</f>
        <v>0.5990564361562698</v>
      </c>
      <c r="M176" s="49">
        <f>+'Ark1'!W4173</f>
        <v>59.068181818181827</v>
      </c>
      <c r="N176" s="47"/>
      <c r="O176" s="64">
        <f>+'Ark1'!Y4173</f>
        <v>150.57499999999999</v>
      </c>
      <c r="P176" s="47"/>
      <c r="Q176" s="99">
        <f>+'Ark1'!AA4173</f>
        <v>31.219786303211425</v>
      </c>
      <c r="R176" s="49">
        <f>+'Ark1'!AB4173</f>
        <v>4.2926879017099884</v>
      </c>
      <c r="S176" s="64">
        <f>+'Ark1'!AC4173</f>
        <v>-67.590322308909364</v>
      </c>
      <c r="T176" s="64">
        <f t="shared" si="26"/>
        <v>4.8888888888888893</v>
      </c>
      <c r="U176" s="49">
        <f>+'Ark1'!V4173</f>
        <v>15.022727272727275</v>
      </c>
      <c r="V176" s="64">
        <f>+'Ark1'!X4173</f>
        <v>163.136511375948</v>
      </c>
      <c r="W176" s="39"/>
      <c r="X176" s="11"/>
      <c r="Y176" s="11"/>
      <c r="Z176" s="52"/>
      <c r="AH176"/>
    </row>
    <row r="177" spans="1:34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11"/>
      <c r="Y177" s="11"/>
      <c r="Z177" s="52"/>
      <c r="AH177"/>
    </row>
    <row r="178" spans="1:34">
      <c r="A178" s="39"/>
      <c r="B178">
        <f>+'Ark1'!C4174</f>
        <v>2009</v>
      </c>
      <c r="C178">
        <f>+'Ark1'!O4174</f>
        <v>1</v>
      </c>
      <c r="D178" s="3" t="str">
        <f t="shared" ref="D178:D187" si="28">VLOOKUP(C178,$AG$7:$AH$20,2)</f>
        <v>Viken</v>
      </c>
      <c r="E178">
        <f>+'Ark1'!Q4174</f>
        <v>85</v>
      </c>
      <c r="F178">
        <f>+'Ark1'!R4174</f>
        <v>1072</v>
      </c>
      <c r="H178" s="9">
        <f>+'Ark1'!S4174</f>
        <v>1070</v>
      </c>
      <c r="J178" s="94">
        <f>+'Ark1'!T4174</f>
        <v>14.986718859219909</v>
      </c>
      <c r="L178" s="94">
        <f>+'Ark1'!U4174</f>
        <v>14.745605809860244</v>
      </c>
      <c r="M178" s="1">
        <f>+'Ark1'!W4174</f>
        <v>56.714018691588784</v>
      </c>
      <c r="O178" s="9">
        <f>+'Ark1'!Y4174</f>
        <v>133.47770522388043</v>
      </c>
      <c r="Q178" s="94">
        <f>+'Ark1'!AA4174</f>
        <v>28.486767523093555</v>
      </c>
      <c r="R178" s="1">
        <f>+'Ark1'!AB4174</f>
        <v>3.1251900457541524</v>
      </c>
      <c r="S178" s="9">
        <f>+'Ark1'!AC4174</f>
        <v>-37.977091488152048</v>
      </c>
      <c r="T178" s="9">
        <f t="shared" si="26"/>
        <v>12.611764705882353</v>
      </c>
      <c r="U178" s="1">
        <f>+'Ark1'!V4174</f>
        <v>15.23507462686567</v>
      </c>
      <c r="V178" s="9">
        <f>+'Ark1'!X4174</f>
        <v>144.89436619718288</v>
      </c>
      <c r="W178" s="39"/>
      <c r="X178" s="11"/>
      <c r="Y178" s="11"/>
      <c r="Z178" s="52"/>
      <c r="AH178"/>
    </row>
    <row r="179" spans="1:34">
      <c r="A179" s="39"/>
      <c r="B179">
        <f>+'Ark1'!C4175</f>
        <v>2009</v>
      </c>
      <c r="C179">
        <f>+'Ark1'!O4175</f>
        <v>4</v>
      </c>
      <c r="D179" s="3" t="str">
        <f t="shared" si="28"/>
        <v>Innlandet</v>
      </c>
      <c r="E179">
        <f>+'Ark1'!Q4175</f>
        <v>96</v>
      </c>
      <c r="F179">
        <f>+'Ark1'!R4175</f>
        <v>1124</v>
      </c>
      <c r="H179" s="9">
        <f>+'Ark1'!S4175</f>
        <v>1121</v>
      </c>
      <c r="J179" s="94">
        <f>+'Ark1'!T4175</f>
        <v>15.713686565077587</v>
      </c>
      <c r="L179" s="94">
        <f>+'Ark1'!U4175</f>
        <v>15.294371399018875</v>
      </c>
      <c r="M179" s="1">
        <f>+'Ark1'!W4175</f>
        <v>57.181980374665478</v>
      </c>
      <c r="O179" s="9">
        <f>+'Ark1'!Y4175</f>
        <v>132.0402135231316</v>
      </c>
      <c r="Q179" s="94">
        <f>+'Ark1'!AA4175</f>
        <v>27.289730282796057</v>
      </c>
      <c r="R179" s="1">
        <f>+'Ark1'!AB4175</f>
        <v>3.0876109959669069</v>
      </c>
      <c r="S179" s="9">
        <f>+'Ark1'!AC4175</f>
        <v>-46.586986614175551</v>
      </c>
      <c r="T179" s="9">
        <f t="shared" si="26"/>
        <v>11.708333333333334</v>
      </c>
      <c r="U179" s="1">
        <f>+'Ark1'!V4175</f>
        <v>16.040035587188612</v>
      </c>
      <c r="V179" s="9">
        <f>+'Ark1'!X4175</f>
        <v>143.41955097681628</v>
      </c>
      <c r="W179" s="39"/>
      <c r="X179" s="11"/>
      <c r="Y179" s="11"/>
      <c r="Z179" s="52"/>
      <c r="AH179"/>
    </row>
    <row r="180" spans="1:34">
      <c r="A180" s="39"/>
      <c r="B180">
        <f>+'Ark1'!C4176</f>
        <v>2009</v>
      </c>
      <c r="C180">
        <f>+'Ark1'!O4176</f>
        <v>8</v>
      </c>
      <c r="D180" s="3" t="str">
        <f t="shared" si="28"/>
        <v>Telemark/ Vestfold</v>
      </c>
      <c r="E180">
        <f>+'Ark1'!Q4176</f>
        <v>32</v>
      </c>
      <c r="F180">
        <f>+'Ark1'!R4176</f>
        <v>299</v>
      </c>
      <c r="H180" s="9">
        <f>+'Ark1'!S4176</f>
        <v>299</v>
      </c>
      <c r="J180" s="94">
        <f>+'Ark1'!T4176</f>
        <v>4.180064308681672</v>
      </c>
      <c r="L180" s="94">
        <f>+'Ark1'!U4176</f>
        <v>4.0998563549314131</v>
      </c>
      <c r="M180" s="1">
        <f>+'Ark1'!W4176</f>
        <v>56.67558528428092</v>
      </c>
      <c r="O180" s="9">
        <f>+'Ark1'!Y4176</f>
        <v>133.05719063545149</v>
      </c>
      <c r="Q180" s="94">
        <f>+'Ark1'!AA4176</f>
        <v>34.044089652508084</v>
      </c>
      <c r="R180" s="1">
        <f>+'Ark1'!AB4176</f>
        <v>4.462227862878807</v>
      </c>
      <c r="S180" s="9">
        <f>+'Ark1'!AC4176</f>
        <v>-61.286061316256941</v>
      </c>
      <c r="T180" s="9">
        <f t="shared" si="26"/>
        <v>9.34375</v>
      </c>
      <c r="U180" s="1">
        <f>+'Ark1'!V4176</f>
        <v>16.418060200668901</v>
      </c>
      <c r="V180" s="9">
        <f>+'Ark1'!X4176</f>
        <v>144.15730296365277</v>
      </c>
      <c r="W180" s="39"/>
      <c r="X180" s="11"/>
      <c r="Y180" s="11"/>
      <c r="Z180" s="52"/>
      <c r="AH180"/>
    </row>
    <row r="181" spans="1:34">
      <c r="A181" s="39"/>
      <c r="B181">
        <f>+'Ark1'!C4177</f>
        <v>2009</v>
      </c>
      <c r="C181">
        <f>+'Ark1'!O4177</f>
        <v>9</v>
      </c>
      <c r="D181" s="3" t="str">
        <f t="shared" si="28"/>
        <v>Agder</v>
      </c>
      <c r="E181">
        <f>+'Ark1'!Q4177</f>
        <v>8</v>
      </c>
      <c r="F181">
        <f>+'Ark1'!R4177</f>
        <v>48</v>
      </c>
      <c r="H181" s="9">
        <f>+'Ark1'!S4177</f>
        <v>46</v>
      </c>
      <c r="J181" s="94">
        <f>+'Ark1'!T4177</f>
        <v>0.67104711309939891</v>
      </c>
      <c r="L181" s="94">
        <f>+'Ark1'!U4177</f>
        <v>0.72403751157152252</v>
      </c>
      <c r="M181" s="1">
        <f>+'Ark1'!W4177</f>
        <v>55.065217391304337</v>
      </c>
      <c r="O181" s="9">
        <f>+'Ark1'!Y4177</f>
        <v>146.37291666666661</v>
      </c>
      <c r="Q181" s="94">
        <f>+'Ark1'!AA4177</f>
        <v>33.464597508253753</v>
      </c>
      <c r="R181" s="1">
        <f>+'Ark1'!AB4177</f>
        <v>4.0614956225350438</v>
      </c>
      <c r="S181" s="9">
        <f>+'Ark1'!AC4177</f>
        <v>-67.298617273693381</v>
      </c>
      <c r="T181" s="9">
        <f t="shared" ref="T181:T187" si="29">+F181/E181</f>
        <v>6</v>
      </c>
      <c r="U181" s="1">
        <f>+'Ark1'!V4177</f>
        <v>20.020833333333329</v>
      </c>
      <c r="V181" s="9">
        <f>+'Ark1'!X4177</f>
        <v>164.00325027085597</v>
      </c>
      <c r="W181" s="39"/>
      <c r="X181" s="11"/>
      <c r="Y181" s="11"/>
      <c r="Z181" s="52"/>
      <c r="AH181"/>
    </row>
    <row r="182" spans="1:34">
      <c r="A182" s="39"/>
      <c r="B182">
        <f>+'Ark1'!C4178</f>
        <v>2009</v>
      </c>
      <c r="C182">
        <f>+'Ark1'!O4178</f>
        <v>11</v>
      </c>
      <c r="D182" s="3" t="str">
        <f t="shared" si="28"/>
        <v>Rogaland</v>
      </c>
      <c r="E182">
        <f>+'Ark1'!Q4178</f>
        <v>161</v>
      </c>
      <c r="F182">
        <f>+'Ark1'!R4178</f>
        <v>1558</v>
      </c>
      <c r="H182" s="9">
        <f>+'Ark1'!S4178</f>
        <v>1545</v>
      </c>
      <c r="J182" s="94">
        <f>+'Ark1'!T4178</f>
        <v>21.781070879351319</v>
      </c>
      <c r="L182" s="94">
        <f>+'Ark1'!U4178</f>
        <v>21.900076248645</v>
      </c>
      <c r="M182" s="1">
        <f>+'Ark1'!W4178</f>
        <v>56.777993527508087</v>
      </c>
      <c r="O182" s="9">
        <f>+'Ark1'!Y4178</f>
        <v>136.40147625160469</v>
      </c>
      <c r="Q182" s="94">
        <f>+'Ark1'!AA4178</f>
        <v>31.538411793228313</v>
      </c>
      <c r="R182" s="1">
        <f>+'Ark1'!AB4178</f>
        <v>3.8567262959200712</v>
      </c>
      <c r="S182" s="9">
        <f>+'Ark1'!AC4178</f>
        <v>-56.514886620270993</v>
      </c>
      <c r="T182" s="9">
        <f t="shared" si="29"/>
        <v>9.6770186335403725</v>
      </c>
      <c r="U182" s="1">
        <f>+'Ark1'!V4178</f>
        <v>15.201540436457002</v>
      </c>
      <c r="V182" s="9">
        <f>+'Ark1'!X4178</f>
        <v>148.84293417262731</v>
      </c>
      <c r="W182" s="39"/>
      <c r="X182" s="11"/>
      <c r="Y182" s="11"/>
      <c r="Z182" s="52"/>
      <c r="AH182"/>
    </row>
    <row r="183" spans="1:34">
      <c r="A183" s="39"/>
      <c r="B183">
        <f>+'Ark1'!C4179</f>
        <v>2009</v>
      </c>
      <c r="C183">
        <f>+'Ark1'!O4179</f>
        <v>14</v>
      </c>
      <c r="D183" s="3" t="str">
        <f t="shared" si="28"/>
        <v>Vestland</v>
      </c>
      <c r="E183">
        <f>+'Ark1'!Q4179</f>
        <v>44</v>
      </c>
      <c r="F183">
        <f>+'Ark1'!R4179</f>
        <v>199</v>
      </c>
      <c r="H183" s="9">
        <f>+'Ark1'!S4179</f>
        <v>198</v>
      </c>
      <c r="J183" s="94">
        <f>+'Ark1'!T4179</f>
        <v>2.7820494897245904</v>
      </c>
      <c r="L183" s="94">
        <f>+'Ark1'!U4179</f>
        <v>2.8957996673254809</v>
      </c>
      <c r="M183" s="1">
        <f>+'Ark1'!W4179</f>
        <v>57.282828282828277</v>
      </c>
      <c r="O183" s="9">
        <f>+'Ark1'!Y4179</f>
        <v>141.20703517587938</v>
      </c>
      <c r="Q183" s="94">
        <f>+'Ark1'!AA4179</f>
        <v>28.397232685626676</v>
      </c>
      <c r="R183" s="1">
        <f>+'Ark1'!AB4179</f>
        <v>4.255811010177899</v>
      </c>
      <c r="S183" s="9">
        <f>+'Ark1'!AC4179</f>
        <v>-50.040783313311955</v>
      </c>
      <c r="T183" s="9">
        <f t="shared" si="29"/>
        <v>4.5227272727272725</v>
      </c>
      <c r="U183" s="1">
        <f>+'Ark1'!V4179</f>
        <v>14.698492462311558</v>
      </c>
      <c r="V183" s="9">
        <f>+'Ark1'!X4179</f>
        <v>153.58591440408972</v>
      </c>
      <c r="W183" s="39"/>
      <c r="X183" s="11"/>
      <c r="Y183" s="11"/>
      <c r="Z183" s="52"/>
      <c r="AH183"/>
    </row>
    <row r="184" spans="1:34">
      <c r="A184" s="39"/>
      <c r="B184">
        <f>+'Ark1'!C4180</f>
        <v>2009</v>
      </c>
      <c r="C184">
        <f>+'Ark1'!O4180</f>
        <v>15</v>
      </c>
      <c r="D184" s="3" t="str">
        <f t="shared" si="28"/>
        <v>Møre og Romsdal</v>
      </c>
      <c r="E184">
        <f>+'Ark1'!Q4180</f>
        <v>16</v>
      </c>
      <c r="F184">
        <f>+'Ark1'!R4180</f>
        <v>130</v>
      </c>
      <c r="H184" s="9">
        <f>+'Ark1'!S4180</f>
        <v>114</v>
      </c>
      <c r="J184" s="94">
        <f>+'Ark1'!T4180</f>
        <v>1.8174192646442056</v>
      </c>
      <c r="L184" s="94">
        <f>+'Ark1'!U4180</f>
        <v>1.639186135628192</v>
      </c>
      <c r="M184" s="1">
        <f>+'Ark1'!W4180</f>
        <v>55.605263157894754</v>
      </c>
      <c r="O184" s="9">
        <f>+'Ark1'!Y4180</f>
        <v>122.35615384615387</v>
      </c>
      <c r="Q184" s="94">
        <f>+'Ark1'!AA4180</f>
        <v>33.511659986224203</v>
      </c>
      <c r="R184" s="1">
        <f>+'Ark1'!AB4180</f>
        <v>3.7641392414459367</v>
      </c>
      <c r="S184" s="9">
        <f>+'Ark1'!AC4180</f>
        <v>-57.149887392079449</v>
      </c>
      <c r="T184" s="9">
        <f t="shared" si="29"/>
        <v>8.125</v>
      </c>
      <c r="U184" s="1">
        <f>+'Ark1'!V4180</f>
        <v>14.638461538461542</v>
      </c>
      <c r="V184" s="9">
        <f>+'Ark1'!X4180</f>
        <v>150.19501625135419</v>
      </c>
      <c r="W184" s="39"/>
      <c r="X184" s="11"/>
      <c r="Y184" s="11"/>
      <c r="Z184" s="52"/>
      <c r="AH184"/>
    </row>
    <row r="185" spans="1:34">
      <c r="A185" s="39"/>
      <c r="B185">
        <f>+'Ark1'!C4181</f>
        <v>2009</v>
      </c>
      <c r="C185">
        <f>+'Ark1'!O4181</f>
        <v>16</v>
      </c>
      <c r="D185" s="3" t="str">
        <f t="shared" si="28"/>
        <v>Trøndelag</v>
      </c>
      <c r="E185">
        <f>+'Ark1'!Q4181</f>
        <v>241</v>
      </c>
      <c r="F185">
        <f>+'Ark1'!R4181</f>
        <v>2540</v>
      </c>
      <c r="H185" s="9">
        <f>+'Ark1'!S4181</f>
        <v>2521</v>
      </c>
      <c r="J185" s="94">
        <f>+'Ark1'!T4181</f>
        <v>35.509576401509861</v>
      </c>
      <c r="L185" s="94">
        <f>+'Ark1'!U4181</f>
        <v>36.057849215238718</v>
      </c>
      <c r="M185" s="1">
        <f>+'Ark1'!W4181</f>
        <v>56.125743752479181</v>
      </c>
      <c r="O185" s="9">
        <f>+'Ark1'!Y4181</f>
        <v>137.75488188976382</v>
      </c>
      <c r="Q185" s="94">
        <f>+'Ark1'!AA4181</f>
        <v>30.714697164999095</v>
      </c>
      <c r="R185" s="1">
        <f>+'Ark1'!AB4181</f>
        <v>4.0763800057155422</v>
      </c>
      <c r="S185" s="9">
        <f>+'Ark1'!AC4181</f>
        <v>-62.316638239987483</v>
      </c>
      <c r="T185" s="9">
        <f t="shared" si="29"/>
        <v>10.539419087136929</v>
      </c>
      <c r="U185" s="1">
        <f>+'Ark1'!V4181</f>
        <v>15.453543307086612</v>
      </c>
      <c r="V185" s="9">
        <f>+'Ark1'!X4181</f>
        <v>150.12429513483076</v>
      </c>
      <c r="W185" s="39"/>
      <c r="X185" s="11"/>
      <c r="Y185" s="11"/>
      <c r="Z185" s="52"/>
      <c r="AH185"/>
    </row>
    <row r="186" spans="1:34">
      <c r="A186" s="39"/>
      <c r="B186">
        <f>+'Ark1'!C4182</f>
        <v>2009</v>
      </c>
      <c r="C186">
        <f>+'Ark1'!O4182</f>
        <v>18</v>
      </c>
      <c r="D186" s="3" t="str">
        <f t="shared" si="28"/>
        <v>Nordland</v>
      </c>
      <c r="E186">
        <f>+'Ark1'!Q4182</f>
        <v>21</v>
      </c>
      <c r="F186">
        <f>+'Ark1'!R4182</f>
        <v>138</v>
      </c>
      <c r="H186" s="9">
        <f>+'Ark1'!S4182</f>
        <v>138</v>
      </c>
      <c r="J186" s="94">
        <f>+'Ark1'!T4182</f>
        <v>1.9292604501607713</v>
      </c>
      <c r="L186" s="94">
        <f>+'Ark1'!U4182</f>
        <v>1.9476432841267284</v>
      </c>
      <c r="M186" s="1">
        <f>+'Ark1'!W4182</f>
        <v>56.681159420289845</v>
      </c>
      <c r="O186" s="9">
        <f>+'Ark1'!Y4182</f>
        <v>136.95289855072451</v>
      </c>
      <c r="Q186" s="94">
        <f>+'Ark1'!AA4182</f>
        <v>27.560855437884875</v>
      </c>
      <c r="R186" s="1">
        <f>+'Ark1'!AB4182</f>
        <v>2.4286499716365886</v>
      </c>
      <c r="S186" s="9">
        <f>+'Ark1'!AC4182</f>
        <v>-43.271835299876869</v>
      </c>
      <c r="T186" s="9">
        <f t="shared" si="29"/>
        <v>6.5714285714285712</v>
      </c>
      <c r="U186" s="1">
        <f>+'Ark1'!V4182</f>
        <v>16.420289855072461</v>
      </c>
      <c r="V186" s="9">
        <f>+'Ark1'!X4182</f>
        <v>148.37800493036249</v>
      </c>
      <c r="W186" s="39"/>
      <c r="X186" s="11"/>
      <c r="Y186" s="11"/>
      <c r="Z186" s="52"/>
      <c r="AH186"/>
    </row>
    <row r="187" spans="1:34">
      <c r="A187" s="39"/>
      <c r="B187">
        <f>+'Ark1'!C4183</f>
        <v>2009</v>
      </c>
      <c r="C187">
        <f>+'Ark1'!O4183</f>
        <v>54</v>
      </c>
      <c r="D187" s="3" t="str">
        <f t="shared" si="28"/>
        <v>Troms og Finnmark</v>
      </c>
      <c r="E187">
        <f>+'Ark1'!Q4183</f>
        <v>10</v>
      </c>
      <c r="F187">
        <f>+'Ark1'!R4183</f>
        <v>45</v>
      </c>
      <c r="H187" s="9">
        <f>+'Ark1'!S4183</f>
        <v>45</v>
      </c>
      <c r="J187" s="94">
        <f>+'Ark1'!T4183</f>
        <v>0.62910666853068653</v>
      </c>
      <c r="L187" s="94">
        <f>+'Ark1'!U4183</f>
        <v>0.69557437365381036</v>
      </c>
      <c r="M187" s="1">
        <f>+'Ark1'!W4183</f>
        <v>53.422222222222224</v>
      </c>
      <c r="O187" s="9">
        <f>+'Ark1'!Y4183</f>
        <v>149.99333333333337</v>
      </c>
      <c r="Q187" s="94">
        <f>+'Ark1'!AA4183</f>
        <v>40.630171602448897</v>
      </c>
      <c r="R187" s="1">
        <f>+'Ark1'!AB4183</f>
        <v>5.729025082425605</v>
      </c>
      <c r="S187" s="9">
        <f>+'Ark1'!AC4183</f>
        <v>-79.722259862103755</v>
      </c>
      <c r="T187" s="9">
        <f t="shared" si="29"/>
        <v>4.5</v>
      </c>
      <c r="U187" s="1">
        <f>+'Ark1'!V4183</f>
        <v>11.933333333333335</v>
      </c>
      <c r="V187" s="9">
        <f>+'Ark1'!X4183</f>
        <v>162.50631997110875</v>
      </c>
      <c r="W187" s="39"/>
      <c r="X187" s="11"/>
      <c r="Y187" s="11"/>
      <c r="Z187" s="52"/>
      <c r="AH187"/>
    </row>
    <row r="188" spans="1:34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63"/>
      <c r="P188" s="39"/>
      <c r="Q188" s="39"/>
      <c r="R188" s="39"/>
      <c r="S188" s="39"/>
      <c r="T188" s="39"/>
      <c r="U188" s="39"/>
      <c r="V188" s="63"/>
      <c r="W188" s="39"/>
    </row>
    <row r="189" spans="1:34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63"/>
      <c r="P189" s="39"/>
      <c r="Q189" s="39"/>
      <c r="R189" s="39"/>
      <c r="S189" s="39"/>
      <c r="T189" s="39"/>
      <c r="U189" s="39"/>
      <c r="V189" s="63"/>
      <c r="W189" s="39"/>
    </row>
  </sheetData>
  <mergeCells count="1">
    <mergeCell ref="R4:S4"/>
  </mergeCells>
  <conditionalFormatting sqref="Y53:Y55 Y135:Y136">
    <cfRule type="cellIs" dxfId="21" priority="14" stopIfTrue="1" operator="lessThan">
      <formula>0</formula>
    </cfRule>
  </conditionalFormatting>
  <conditionalFormatting sqref="Y109">
    <cfRule type="cellIs" dxfId="20" priority="15" stopIfTrue="1" operator="greaterThan">
      <formula>0</formula>
    </cfRule>
  </conditionalFormatting>
  <conditionalFormatting sqref="Y81">
    <cfRule type="cellIs" dxfId="19" priority="16" stopIfTrue="1" operator="greaterThan">
      <formula>0</formula>
    </cfRule>
    <cfRule type="cellIs" dxfId="18" priority="17" stopIfTrue="1" operator="lessThan">
      <formula>0</formula>
    </cfRule>
  </conditionalFormatting>
  <conditionalFormatting sqref="Y109">
    <cfRule type="cellIs" dxfId="17" priority="13" operator="lessThan">
      <formula>0</formula>
    </cfRule>
  </conditionalFormatting>
  <conditionalFormatting sqref="G25:G38 G10:G23">
    <cfRule type="cellIs" dxfId="16" priority="11" operator="lessThan">
      <formula>0</formula>
    </cfRule>
    <cfRule type="cellIs" dxfId="15" priority="12" operator="greaterThan">
      <formula>0</formula>
    </cfRule>
  </conditionalFormatting>
  <conditionalFormatting sqref="I25:I38 I10:I23">
    <cfRule type="cellIs" dxfId="14" priority="9" operator="lessThan">
      <formula>0</formula>
    </cfRule>
    <cfRule type="cellIs" dxfId="13" priority="10" operator="greaterThan">
      <formula>0</formula>
    </cfRule>
  </conditionalFormatting>
  <conditionalFormatting sqref="K10:K23">
    <cfRule type="cellIs" dxfId="12" priority="7" operator="lessThan">
      <formula>0</formula>
    </cfRule>
    <cfRule type="cellIs" dxfId="11" priority="8" operator="greaterThan">
      <formula>0</formula>
    </cfRule>
  </conditionalFormatting>
  <conditionalFormatting sqref="N25:N38 N10:N23">
    <cfRule type="cellIs" dxfId="10" priority="5" operator="lessThan">
      <formula>0</formula>
    </cfRule>
    <cfRule type="cellIs" dxfId="9" priority="6" operator="greaterThan">
      <formula>0</formula>
    </cfRule>
  </conditionalFormatting>
  <conditionalFormatting sqref="P25:P38 P10:P23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K25:K38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489E2-DA75-49B8-897C-905CA40341E8}">
  <dimension ref="A1:AO444"/>
  <sheetViews>
    <sheetView zoomScale="86" zoomScaleNormal="86" workbookViewId="0">
      <selection activeCell="Z26" sqref="Z26"/>
    </sheetView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3.1796875" customWidth="1"/>
    <col min="5" max="5" width="7" customWidth="1"/>
    <col min="6" max="6" width="6.1796875" customWidth="1"/>
    <col min="7" max="7" width="5.90625" customWidth="1"/>
    <col min="8" max="8" width="7.453125" customWidth="1"/>
    <col min="9" max="9" width="5.54296875" customWidth="1"/>
    <col min="10" max="10" width="7.08984375" style="94" customWidth="1"/>
    <col min="11" max="11" width="4.6328125" customWidth="1"/>
    <col min="12" max="12" width="6" style="94" customWidth="1"/>
    <col min="13" max="13" width="7.90625" customWidth="1"/>
    <col min="14" max="14" width="4.6328125" customWidth="1"/>
    <col min="15" max="15" width="7.08984375" style="94" customWidth="1"/>
    <col min="16" max="16" width="4.6328125" customWidth="1"/>
    <col min="17" max="17" width="7" style="94" customWidth="1"/>
    <col min="18" max="18" width="6.36328125" customWidth="1"/>
    <col min="19" max="19" width="10.90625" style="9" customWidth="1"/>
    <col min="20" max="20" width="10.08984375" customWidth="1"/>
    <col min="21" max="21" width="8" customWidth="1"/>
    <col min="22" max="22" width="7.90625" style="94" customWidth="1"/>
    <col min="23" max="23" width="9.453125" customWidth="1"/>
    <col min="24" max="24" width="8" style="9" customWidth="1"/>
    <col min="25" max="25" width="8" customWidth="1"/>
    <col min="26" max="26" width="9.81640625" customWidth="1"/>
    <col min="27" max="27" width="9.6328125" customWidth="1"/>
    <col min="28" max="28" width="9.08984375" customWidth="1"/>
    <col min="29" max="29" width="7.453125" customWidth="1"/>
    <col min="30" max="30" width="7.6328125" customWidth="1"/>
    <col min="32" max="32" width="8.1796875" customWidth="1"/>
    <col min="33" max="33" width="6.453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1" ht="15.6">
      <c r="X1" s="2"/>
      <c r="Y1" s="5"/>
      <c r="Z1" s="5"/>
      <c r="AA1" s="4"/>
      <c r="AB1" s="4"/>
      <c r="AH1"/>
    </row>
    <row r="2" spans="1:41" s="120" customFormat="1" ht="31.8">
      <c r="A2"/>
      <c r="B2"/>
      <c r="C2"/>
      <c r="D2"/>
      <c r="E2"/>
      <c r="F2"/>
      <c r="G2"/>
      <c r="H2"/>
      <c r="I2"/>
      <c r="J2" s="94"/>
      <c r="K2"/>
      <c r="L2" s="94"/>
      <c r="M2"/>
      <c r="N2"/>
      <c r="O2" s="94"/>
      <c r="P2"/>
      <c r="Q2" s="94"/>
      <c r="R2"/>
      <c r="S2" s="9"/>
      <c r="T2"/>
      <c r="U2"/>
      <c r="V2" s="94"/>
      <c r="W2"/>
      <c r="X2" s="5"/>
      <c r="Y2" s="4"/>
      <c r="Z2" s="4"/>
      <c r="AA2"/>
      <c r="AB2"/>
      <c r="AC2"/>
      <c r="AD2"/>
      <c r="AE2"/>
      <c r="AF2"/>
      <c r="AG2"/>
      <c r="AH2"/>
      <c r="AI2"/>
      <c r="AJ2"/>
    </row>
    <row r="3" spans="1:41" ht="15.6">
      <c r="X3" s="2"/>
      <c r="Y3" s="5"/>
      <c r="Z3" s="5"/>
      <c r="AA3" s="4"/>
      <c r="AB3" s="4"/>
      <c r="AH3"/>
    </row>
    <row r="4" spans="1:41" ht="15.6">
      <c r="X4" s="2"/>
      <c r="Y4" s="5"/>
      <c r="Z4" s="5"/>
      <c r="AA4" s="4"/>
      <c r="AB4" s="4"/>
      <c r="AH4"/>
    </row>
    <row r="5" spans="1:41" s="118" customFormat="1" ht="16.2">
      <c r="A5"/>
      <c r="B5"/>
      <c r="C5"/>
      <c r="D5"/>
      <c r="E5"/>
      <c r="F5"/>
      <c r="G5"/>
      <c r="H5"/>
      <c r="I5"/>
      <c r="J5" s="94"/>
      <c r="K5"/>
      <c r="L5" s="94"/>
      <c r="M5"/>
      <c r="N5"/>
      <c r="O5" s="94"/>
      <c r="P5"/>
      <c r="Q5" s="94"/>
      <c r="R5"/>
      <c r="S5" s="9"/>
      <c r="T5"/>
      <c r="U5"/>
      <c r="V5" s="94"/>
      <c r="W5"/>
      <c r="X5" s="2"/>
      <c r="Y5" s="2"/>
      <c r="Z5" s="5"/>
      <c r="AA5" s="5"/>
      <c r="AB5" s="4"/>
      <c r="AC5" s="4"/>
      <c r="AD5"/>
      <c r="AE5"/>
      <c r="AF5"/>
      <c r="AG5"/>
      <c r="AH5"/>
      <c r="AI5"/>
      <c r="AJ5"/>
      <c r="AK5"/>
      <c r="AL5"/>
      <c r="AM5"/>
      <c r="AN5" s="137"/>
      <c r="AO5" s="137"/>
    </row>
    <row r="6" spans="1:41" ht="15.6">
      <c r="X6" s="2"/>
      <c r="Y6" s="5"/>
      <c r="Z6" s="5"/>
      <c r="AA6" s="4"/>
      <c r="AB6" s="4"/>
      <c r="AH6"/>
      <c r="AM6" s="4"/>
      <c r="AN6" s="4"/>
    </row>
    <row r="7" spans="1:41" ht="15.6">
      <c r="X7" s="2"/>
      <c r="Y7" s="5"/>
      <c r="Z7" s="5"/>
      <c r="AA7" s="4"/>
      <c r="AB7" s="4"/>
      <c r="AH7"/>
      <c r="AM7" s="4"/>
      <c r="AN7" s="4"/>
    </row>
    <row r="8" spans="1:41" ht="15.6">
      <c r="X8" s="2"/>
      <c r="Y8" s="5"/>
      <c r="Z8" s="5"/>
      <c r="AA8" s="4"/>
      <c r="AB8" s="4"/>
      <c r="AH8"/>
      <c r="AM8" s="4"/>
      <c r="AN8" s="4"/>
    </row>
    <row r="9" spans="1:41" ht="15.6">
      <c r="X9" s="2"/>
      <c r="Y9" s="5"/>
      <c r="Z9" s="5"/>
      <c r="AA9" s="4"/>
      <c r="AB9" s="4"/>
      <c r="AH9"/>
    </row>
    <row r="10" spans="1:41" ht="15.6">
      <c r="X10" s="4"/>
      <c r="Y10" s="4"/>
      <c r="Z10" s="4"/>
      <c r="AA10" s="1"/>
      <c r="AB10" s="5"/>
      <c r="AH10"/>
    </row>
    <row r="11" spans="1:41" ht="15.6">
      <c r="X11" s="4"/>
      <c r="Y11" s="52"/>
      <c r="Z11" s="52"/>
      <c r="AA11" s="1"/>
      <c r="AB11" s="5"/>
      <c r="AH11"/>
    </row>
    <row r="12" spans="1:41" ht="15.6">
      <c r="X12" s="4"/>
      <c r="Y12" s="52"/>
      <c r="Z12" s="52"/>
      <c r="AA12" s="1"/>
      <c r="AB12" s="5"/>
      <c r="AH12"/>
    </row>
    <row r="13" spans="1:41" ht="15.6">
      <c r="X13" s="4"/>
      <c r="Y13" s="52"/>
      <c r="Z13" s="52"/>
      <c r="AA13" s="1"/>
      <c r="AB13" s="5"/>
      <c r="AH13"/>
    </row>
    <row r="14" spans="1:41" ht="15.6">
      <c r="X14" s="4"/>
      <c r="Y14" s="52"/>
      <c r="Z14" s="52"/>
      <c r="AA14" s="1"/>
      <c r="AB14" s="5"/>
      <c r="AH14"/>
    </row>
    <row r="15" spans="1:41" ht="15.6">
      <c r="X15" s="4"/>
      <c r="Y15" s="52"/>
      <c r="Z15" s="52"/>
      <c r="AA15" s="1"/>
      <c r="AB15" s="5"/>
      <c r="AH15"/>
    </row>
    <row r="16" spans="1:41" ht="15.6">
      <c r="X16" s="4"/>
      <c r="Y16" s="52"/>
      <c r="Z16" s="52"/>
      <c r="AA16" s="1"/>
      <c r="AB16" s="5"/>
      <c r="AH16"/>
    </row>
    <row r="17" spans="24:34" ht="15.6">
      <c r="X17" s="4"/>
      <c r="Y17" s="52"/>
      <c r="Z17" s="52"/>
      <c r="AA17" s="1"/>
      <c r="AB17" s="5"/>
      <c r="AH17"/>
    </row>
    <row r="18" spans="24:34" ht="15.6">
      <c r="X18" s="4"/>
      <c r="Y18" s="52"/>
      <c r="Z18" s="52"/>
      <c r="AA18" s="1"/>
      <c r="AB18" s="5"/>
      <c r="AD18" s="2"/>
      <c r="AE18" s="2"/>
      <c r="AF18" s="2"/>
      <c r="AH18"/>
    </row>
    <row r="19" spans="24:34" ht="15.6">
      <c r="X19" s="4"/>
      <c r="Y19" s="52"/>
      <c r="Z19" s="52"/>
      <c r="AA19" s="11"/>
      <c r="AB19" s="5"/>
      <c r="AD19" s="2"/>
      <c r="AE19" s="2"/>
      <c r="AF19" s="4"/>
      <c r="AG19" s="4"/>
      <c r="AH19" s="4"/>
    </row>
    <row r="20" spans="24:34" ht="15.6">
      <c r="X20" s="4"/>
      <c r="Y20" s="52"/>
      <c r="Z20" s="52"/>
      <c r="AA20" s="1"/>
      <c r="AB20" s="5"/>
      <c r="AH20"/>
    </row>
    <row r="21" spans="24:34" ht="15.6">
      <c r="X21" s="4"/>
      <c r="Y21" s="52"/>
      <c r="Z21" s="52"/>
      <c r="AA21" s="1"/>
      <c r="AB21" s="5"/>
      <c r="AH21"/>
    </row>
    <row r="22" spans="24:34" ht="15.6">
      <c r="X22" s="4"/>
      <c r="Y22" s="52"/>
      <c r="Z22" s="52"/>
      <c r="AA22" s="1"/>
      <c r="AB22" s="5"/>
      <c r="AD22" s="2"/>
      <c r="AE22" s="2"/>
      <c r="AF22" s="2"/>
      <c r="AH22"/>
    </row>
    <row r="23" spans="24:34" ht="15.6">
      <c r="X23" s="4"/>
      <c r="Y23" s="52"/>
      <c r="Z23" s="52"/>
      <c r="AA23" s="1"/>
      <c r="AB23" s="5"/>
      <c r="AD23" s="2"/>
      <c r="AE23" s="2"/>
      <c r="AF23" s="2"/>
      <c r="AH23"/>
    </row>
    <row r="24" spans="24:34" ht="15.6">
      <c r="X24" s="4"/>
      <c r="Y24" s="52"/>
      <c r="Z24" s="52"/>
      <c r="AA24" s="1"/>
      <c r="AB24" s="5"/>
      <c r="AD24" s="2"/>
      <c r="AE24" s="2"/>
      <c r="AF24" s="2"/>
      <c r="AH24"/>
    </row>
    <row r="25" spans="24:34" ht="15.6">
      <c r="X25" s="4"/>
      <c r="Y25" s="52"/>
      <c r="Z25" s="52"/>
      <c r="AA25" s="1"/>
      <c r="AB25" s="5"/>
      <c r="AD25" s="2"/>
      <c r="AE25" s="2"/>
      <c r="AF25" s="2"/>
      <c r="AH25"/>
    </row>
    <row r="26" spans="24:34" ht="15.6">
      <c r="X26" s="4"/>
      <c r="Y26" s="52"/>
      <c r="Z26" s="52"/>
      <c r="AA26" s="1"/>
      <c r="AB26" s="5"/>
      <c r="AD26" s="2"/>
      <c r="AE26" s="2"/>
      <c r="AF26" s="2"/>
      <c r="AH26"/>
    </row>
    <row r="27" spans="24:34" ht="15.6">
      <c r="X27" s="4"/>
      <c r="Y27" s="52"/>
      <c r="Z27" s="52"/>
      <c r="AA27" s="11"/>
      <c r="AB27" s="5"/>
      <c r="AD27" s="2"/>
      <c r="AE27" s="2"/>
      <c r="AF27" s="4"/>
      <c r="AG27" s="4"/>
      <c r="AH27" s="4"/>
    </row>
    <row r="28" spans="24:34" ht="15.6">
      <c r="X28" s="4"/>
      <c r="Y28" s="52"/>
      <c r="Z28" s="52"/>
      <c r="AA28" s="11"/>
      <c r="AB28" s="5"/>
      <c r="AD28" s="1"/>
      <c r="AE28" s="1"/>
      <c r="AF28" s="9"/>
      <c r="AG28" s="9"/>
    </row>
    <row r="29" spans="24:34" ht="15.6">
      <c r="X29" s="4"/>
      <c r="Y29" s="52"/>
      <c r="Z29" s="52"/>
      <c r="AA29" s="5"/>
      <c r="AB29" s="5"/>
      <c r="AD29" s="1"/>
      <c r="AE29" s="1"/>
      <c r="AF29" s="9"/>
      <c r="AG29" s="9"/>
    </row>
    <row r="30" spans="24:34" ht="15.6">
      <c r="X30" s="4"/>
      <c r="Y30" s="52"/>
      <c r="Z30" s="52"/>
      <c r="AA30" s="5"/>
      <c r="AB30" s="5"/>
      <c r="AD30" s="1"/>
      <c r="AE30" s="1"/>
      <c r="AF30" s="9"/>
      <c r="AG30" s="9"/>
    </row>
    <row r="31" spans="24:34" ht="15.6">
      <c r="X31" s="4"/>
      <c r="Y31" s="52"/>
      <c r="Z31" s="52"/>
      <c r="AA31" s="5"/>
      <c r="AB31" s="5"/>
      <c r="AD31" s="1"/>
      <c r="AE31" s="1"/>
      <c r="AF31" s="9"/>
      <c r="AG31" s="9"/>
    </row>
    <row r="32" spans="24:34" ht="15.6">
      <c r="X32" s="4"/>
      <c r="Y32" s="52"/>
      <c r="Z32" s="52"/>
      <c r="AA32" s="5"/>
      <c r="AB32" s="5"/>
      <c r="AD32" s="1"/>
      <c r="AE32" s="1"/>
      <c r="AF32" s="9"/>
      <c r="AG32" s="9"/>
    </row>
    <row r="33" spans="24:34" ht="15.6">
      <c r="X33" s="4"/>
      <c r="Y33" s="52"/>
      <c r="Z33" s="52"/>
      <c r="AA33" s="5"/>
      <c r="AB33" s="5"/>
      <c r="AD33" s="1"/>
      <c r="AE33" s="1"/>
      <c r="AF33" s="9"/>
      <c r="AG33" s="9"/>
    </row>
    <row r="34" spans="24:34" ht="15.6">
      <c r="X34" s="4"/>
      <c r="Y34" s="52"/>
      <c r="Z34" s="52"/>
      <c r="AA34" s="5"/>
      <c r="AB34" s="5"/>
      <c r="AD34" s="1"/>
      <c r="AE34" s="1"/>
      <c r="AF34" s="9"/>
      <c r="AG34" s="9"/>
    </row>
    <row r="35" spans="24:34" ht="15.6">
      <c r="X35" s="4"/>
      <c r="Y35" s="52"/>
      <c r="Z35" s="52"/>
      <c r="AA35" s="5"/>
      <c r="AB35" s="5"/>
      <c r="AD35" s="1"/>
      <c r="AE35" s="1"/>
      <c r="AF35" s="9"/>
      <c r="AG35" s="9"/>
    </row>
    <row r="36" spans="24:34" ht="15.6">
      <c r="X36" s="4"/>
      <c r="Y36" s="52"/>
      <c r="Z36" s="52"/>
      <c r="AA36" s="5"/>
      <c r="AB36" s="5"/>
      <c r="AD36" s="11"/>
      <c r="AE36" s="11"/>
      <c r="AF36" s="9"/>
      <c r="AG36" s="9"/>
    </row>
    <row r="37" spans="24:34" ht="16.5" customHeight="1">
      <c r="X37" s="4"/>
      <c r="Y37" s="52"/>
      <c r="Z37" s="52"/>
      <c r="AA37" s="5"/>
      <c r="AB37" s="5"/>
      <c r="AD37" s="11"/>
      <c r="AE37" s="11"/>
      <c r="AF37" s="9"/>
      <c r="AG37" s="9"/>
    </row>
    <row r="38" spans="24:34" ht="16.5" customHeight="1">
      <c r="X38" s="4"/>
      <c r="Y38" s="52"/>
      <c r="Z38" s="52"/>
      <c r="AA38" s="5"/>
      <c r="AB38" s="5"/>
      <c r="AD38" s="11"/>
      <c r="AE38" s="11"/>
      <c r="AF38" s="9"/>
      <c r="AG38" s="9"/>
    </row>
    <row r="39" spans="24:34" ht="15.6">
      <c r="X39" s="4"/>
      <c r="Y39" s="51"/>
      <c r="Z39" s="52"/>
      <c r="AD39" s="11"/>
      <c r="AE39" s="11"/>
      <c r="AF39" s="9"/>
      <c r="AG39" s="9"/>
    </row>
    <row r="40" spans="24:34" ht="17.25" customHeight="1">
      <c r="X40" s="4"/>
      <c r="Z40" s="52"/>
      <c r="AB40" s="5"/>
      <c r="AD40" s="11"/>
      <c r="AE40" s="11"/>
      <c r="AF40" s="9"/>
      <c r="AG40" s="9"/>
    </row>
    <row r="41" spans="24:34" ht="15.6">
      <c r="X41" s="4"/>
      <c r="Y41" s="51"/>
      <c r="Z41" s="52"/>
      <c r="AD41" s="11"/>
      <c r="AE41" s="11"/>
      <c r="AF41" s="9"/>
      <c r="AG41" s="9"/>
    </row>
    <row r="42" spans="24:34" ht="15.6">
      <c r="X42" s="4"/>
      <c r="Y42" s="51"/>
      <c r="Z42" s="52"/>
      <c r="AD42" s="11"/>
      <c r="AE42" s="11"/>
      <c r="AF42" s="9"/>
      <c r="AG42" s="9"/>
    </row>
    <row r="43" spans="24:34" ht="21">
      <c r="X43" s="4"/>
      <c r="Y43" s="11"/>
      <c r="Z43" s="52"/>
      <c r="AD43" s="50"/>
      <c r="AE43" s="50"/>
      <c r="AF43" s="9"/>
      <c r="AG43" s="9"/>
    </row>
    <row r="44" spans="24:34" ht="15.6">
      <c r="X44" s="4"/>
      <c r="Y44" s="5"/>
      <c r="Z44" s="52"/>
      <c r="AA44" s="4"/>
      <c r="AB44" s="4"/>
      <c r="AH44"/>
    </row>
    <row r="45" spans="24:34" ht="15.6">
      <c r="X45" s="4"/>
      <c r="Y45" s="4"/>
      <c r="Z45" s="52"/>
      <c r="AA45" s="1"/>
      <c r="AB45" s="18"/>
      <c r="AD45" s="1"/>
      <c r="AE45" s="5"/>
      <c r="AH45"/>
    </row>
    <row r="46" spans="24:34" ht="15.6">
      <c r="X46" s="4"/>
      <c r="Y46" s="14"/>
      <c r="Z46" s="52"/>
      <c r="AA46" s="1"/>
      <c r="AB46" s="18"/>
      <c r="AH46"/>
    </row>
    <row r="47" spans="24:34" ht="15.6">
      <c r="X47" s="4"/>
      <c r="Y47" s="14"/>
      <c r="Z47" s="52"/>
      <c r="AA47" s="1"/>
      <c r="AB47" s="18"/>
      <c r="AH47"/>
    </row>
    <row r="48" spans="24:34" ht="15.6">
      <c r="X48" s="4"/>
      <c r="Y48" s="14"/>
      <c r="Z48" s="52"/>
      <c r="AA48" s="1"/>
      <c r="AB48" s="18"/>
      <c r="AH48"/>
    </row>
    <row r="49" spans="12:34" ht="15.6">
      <c r="X49" s="4"/>
      <c r="Y49" s="14"/>
      <c r="Z49" s="52"/>
      <c r="AA49" s="1"/>
      <c r="AB49" s="18"/>
      <c r="AH49"/>
    </row>
    <row r="50" spans="12:34" ht="15.6">
      <c r="X50" s="4"/>
      <c r="Y50" s="14"/>
      <c r="Z50" s="52"/>
      <c r="AA50" s="1"/>
      <c r="AB50" s="18"/>
      <c r="AH50"/>
    </row>
    <row r="51" spans="12:34" ht="15.6">
      <c r="X51" s="4"/>
      <c r="Y51" s="14"/>
      <c r="Z51" s="52"/>
      <c r="AA51" s="1"/>
      <c r="AB51" s="18"/>
      <c r="AH51"/>
    </row>
    <row r="52" spans="12:34" ht="15.6">
      <c r="X52" s="4"/>
      <c r="Y52" s="14"/>
      <c r="Z52" s="52"/>
      <c r="AA52" s="1"/>
      <c r="AB52" s="18"/>
      <c r="AH52"/>
    </row>
    <row r="53" spans="12:34" ht="15.6">
      <c r="X53" s="4"/>
      <c r="Y53" s="14"/>
      <c r="Z53" s="52"/>
      <c r="AA53" s="11"/>
      <c r="AB53" s="18"/>
      <c r="AH53"/>
    </row>
    <row r="54" spans="12:34" ht="15.6">
      <c r="X54" s="4"/>
      <c r="Y54" s="14"/>
      <c r="Z54" s="52"/>
      <c r="AA54" s="11"/>
      <c r="AB54" s="18"/>
      <c r="AH54"/>
    </row>
    <row r="55" spans="12:34" ht="15.6">
      <c r="X55" s="4"/>
      <c r="Y55" s="14"/>
      <c r="Z55" s="52"/>
      <c r="AA55" s="11"/>
      <c r="AB55" s="18"/>
      <c r="AH55"/>
    </row>
    <row r="56" spans="12:34" ht="15.6">
      <c r="X56" s="4"/>
      <c r="Y56" s="14"/>
      <c r="Z56" s="52"/>
      <c r="AA56" s="11"/>
      <c r="AB56" s="18"/>
      <c r="AH56"/>
    </row>
    <row r="57" spans="12:34" ht="15.6">
      <c r="X57" s="4"/>
      <c r="Y57" s="14"/>
      <c r="Z57" s="52"/>
      <c r="AA57" s="11"/>
      <c r="AB57" s="18"/>
      <c r="AH57"/>
    </row>
    <row r="58" spans="12:34" ht="15.6">
      <c r="X58" s="4"/>
      <c r="Y58" s="14"/>
      <c r="Z58" s="52"/>
      <c r="AA58" s="5"/>
      <c r="AB58" s="18"/>
      <c r="AH58"/>
    </row>
    <row r="59" spans="12:34" ht="15.6">
      <c r="X59" s="4"/>
      <c r="Y59" s="14"/>
      <c r="Z59" s="52"/>
      <c r="AA59" s="5"/>
      <c r="AB59" s="18"/>
      <c r="AH59"/>
    </row>
    <row r="60" spans="12:34" ht="15.6">
      <c r="L60" s="52"/>
      <c r="R60" s="32"/>
      <c r="X60" s="4"/>
      <c r="Y60" s="14"/>
      <c r="Z60" s="52"/>
      <c r="AA60" s="5"/>
      <c r="AB60" s="18"/>
      <c r="AH60"/>
    </row>
    <row r="61" spans="12:34" ht="15.6">
      <c r="L61" s="52"/>
      <c r="R61" s="32"/>
      <c r="X61" s="4"/>
      <c r="Y61" s="14"/>
      <c r="Z61" s="52"/>
      <c r="AA61" s="5"/>
      <c r="AB61" s="18"/>
      <c r="AH61"/>
    </row>
    <row r="62" spans="12:34" ht="15.6">
      <c r="L62" s="52"/>
      <c r="R62" s="32"/>
      <c r="X62" s="4"/>
      <c r="Y62" s="14"/>
      <c r="Z62" s="52"/>
      <c r="AA62" s="5"/>
      <c r="AB62" s="18"/>
      <c r="AH62"/>
    </row>
    <row r="63" spans="12:34" ht="15.6">
      <c r="L63" s="52"/>
      <c r="R63" s="32"/>
      <c r="X63" s="4"/>
      <c r="Y63" s="14"/>
      <c r="Z63" s="52"/>
      <c r="AA63" s="5"/>
      <c r="AB63" s="18"/>
      <c r="AH63"/>
    </row>
    <row r="64" spans="12:34" ht="15.6">
      <c r="L64" s="52"/>
      <c r="R64" s="32"/>
      <c r="X64" s="4"/>
      <c r="Y64" s="14"/>
      <c r="Z64" s="52"/>
      <c r="AA64" s="5"/>
      <c r="AB64" s="18"/>
      <c r="AH64"/>
    </row>
    <row r="65" spans="12:34" ht="15.6">
      <c r="L65" s="52"/>
      <c r="R65" s="32"/>
      <c r="X65" s="4"/>
      <c r="Y65" s="14"/>
      <c r="Z65" s="52"/>
      <c r="AA65" s="5"/>
      <c r="AB65" s="18"/>
      <c r="AH65"/>
    </row>
    <row r="66" spans="12:34" ht="15.6">
      <c r="L66" s="52"/>
      <c r="R66" s="32"/>
      <c r="X66" s="4"/>
      <c r="Y66" s="14"/>
      <c r="Z66" s="52"/>
      <c r="AA66" s="5"/>
      <c r="AB66" s="18"/>
      <c r="AH66"/>
    </row>
    <row r="67" spans="12:34" ht="15.6">
      <c r="L67" s="52"/>
      <c r="R67" s="32"/>
      <c r="X67" s="4"/>
      <c r="Y67" s="18"/>
      <c r="Z67" s="52"/>
      <c r="AH67"/>
    </row>
    <row r="68" spans="12:34" ht="15.6">
      <c r="L68" s="52"/>
      <c r="R68" s="32"/>
      <c r="X68" s="11"/>
      <c r="Y68" s="11"/>
      <c r="Z68" s="52"/>
      <c r="AB68" s="18"/>
      <c r="AH68"/>
    </row>
    <row r="69" spans="12:34" ht="15.6">
      <c r="L69" s="52"/>
      <c r="R69" s="32"/>
      <c r="X69" s="5"/>
      <c r="Y69" s="18"/>
      <c r="Z69" s="52"/>
      <c r="AH69"/>
    </row>
    <row r="70" spans="12:34">
      <c r="L70" s="52"/>
      <c r="R70" s="32"/>
      <c r="X70" s="11"/>
      <c r="Y70" s="11"/>
      <c r="Z70" s="52"/>
      <c r="AH70"/>
    </row>
    <row r="71" spans="12:34">
      <c r="L71" s="52"/>
      <c r="R71" s="32"/>
      <c r="X71" s="11"/>
      <c r="Y71" s="11"/>
      <c r="Z71" s="52"/>
      <c r="AH71"/>
    </row>
    <row r="72" spans="12:34">
      <c r="L72" s="52"/>
      <c r="R72" s="32"/>
      <c r="X72" s="11"/>
      <c r="Y72" s="11"/>
      <c r="Z72" s="52"/>
      <c r="AH72"/>
    </row>
    <row r="73" spans="12:34">
      <c r="L73" s="52"/>
      <c r="R73" s="32"/>
      <c r="X73" s="11"/>
      <c r="Y73" s="11"/>
      <c r="Z73" s="52"/>
      <c r="AH73"/>
    </row>
    <row r="74" spans="12:34">
      <c r="L74" s="52"/>
      <c r="R74" s="32"/>
      <c r="X74" s="11"/>
      <c r="Y74" s="11"/>
      <c r="Z74" s="52"/>
      <c r="AH74"/>
    </row>
    <row r="75" spans="12:34" ht="15.6">
      <c r="L75" s="52"/>
      <c r="R75" s="32"/>
      <c r="X75" s="2"/>
      <c r="Y75" s="5"/>
      <c r="Z75" s="52"/>
      <c r="AA75" s="4"/>
      <c r="AB75" s="4"/>
      <c r="AH75"/>
    </row>
    <row r="76" spans="12:34" ht="15.6">
      <c r="L76" s="52"/>
      <c r="R76" s="32"/>
      <c r="X76" s="4"/>
      <c r="Y76" s="4"/>
      <c r="Z76" s="52"/>
      <c r="AA76" s="1"/>
      <c r="AB76" s="5"/>
      <c r="AH76"/>
    </row>
    <row r="77" spans="12:34" ht="15.6">
      <c r="L77" s="52"/>
      <c r="R77" s="32"/>
      <c r="X77" s="4"/>
      <c r="Y77" s="11"/>
      <c r="Z77" s="52"/>
      <c r="AA77" s="1"/>
      <c r="AB77" s="5"/>
      <c r="AH77"/>
    </row>
    <row r="78" spans="12:34" ht="15.6">
      <c r="L78" s="52"/>
      <c r="R78" s="32"/>
      <c r="X78" s="4"/>
      <c r="Y78" s="11"/>
      <c r="Z78" s="52"/>
      <c r="AA78" s="1"/>
      <c r="AB78" s="5"/>
      <c r="AH78"/>
    </row>
    <row r="79" spans="12:34" ht="15.6">
      <c r="L79" s="52"/>
      <c r="R79" s="32"/>
      <c r="X79" s="4"/>
      <c r="Y79" s="11"/>
      <c r="Z79" s="52"/>
      <c r="AA79" s="1"/>
      <c r="AB79" s="5"/>
      <c r="AH79"/>
    </row>
    <row r="80" spans="12:34" ht="15.6">
      <c r="L80" s="52"/>
      <c r="R80" s="32"/>
      <c r="X80" s="4"/>
      <c r="Y80" s="11"/>
      <c r="Z80" s="52"/>
      <c r="AA80" s="11"/>
      <c r="AB80" s="5"/>
      <c r="AH80"/>
    </row>
    <row r="81" spans="12:34" ht="15.6">
      <c r="L81" s="52"/>
      <c r="R81" s="32"/>
      <c r="X81" s="4"/>
      <c r="Y81" s="11"/>
      <c r="Z81" s="52"/>
      <c r="AA81" s="11"/>
      <c r="AB81" s="5"/>
      <c r="AH81"/>
    </row>
    <row r="82" spans="12:34" ht="15.6">
      <c r="L82" s="52"/>
      <c r="R82" s="32"/>
      <c r="X82" s="4"/>
      <c r="Y82" s="11"/>
      <c r="Z82" s="52"/>
      <c r="AA82" s="11"/>
      <c r="AB82" s="5"/>
      <c r="AH82"/>
    </row>
    <row r="83" spans="12:34" ht="15.6">
      <c r="L83" s="52"/>
      <c r="R83" s="32"/>
      <c r="X83" s="4"/>
      <c r="Y83" s="11"/>
      <c r="Z83" s="52"/>
      <c r="AA83" s="11"/>
      <c r="AB83" s="5"/>
      <c r="AH83"/>
    </row>
    <row r="84" spans="12:34" ht="15.6">
      <c r="L84" s="52"/>
      <c r="R84" s="32"/>
      <c r="X84" s="4"/>
      <c r="Y84" s="11"/>
      <c r="Z84" s="52"/>
      <c r="AA84" s="5"/>
      <c r="AB84" s="5"/>
      <c r="AH84"/>
    </row>
    <row r="85" spans="12:34" ht="15.6">
      <c r="L85" s="52"/>
      <c r="R85" s="32"/>
      <c r="X85" s="4"/>
      <c r="Y85" s="11"/>
      <c r="Z85" s="52"/>
      <c r="AA85" s="5"/>
      <c r="AB85" s="5"/>
      <c r="AH85"/>
    </row>
    <row r="86" spans="12:34" ht="15.6">
      <c r="L86" s="52"/>
      <c r="R86" s="32"/>
      <c r="X86" s="4"/>
      <c r="Y86" s="11"/>
      <c r="Z86" s="52"/>
      <c r="AA86" s="5"/>
      <c r="AB86" s="5"/>
      <c r="AH86"/>
    </row>
    <row r="87" spans="12:34" ht="15.6">
      <c r="L87" s="52"/>
      <c r="R87" s="32"/>
      <c r="X87" s="4"/>
      <c r="Y87" s="11"/>
      <c r="Z87" s="52"/>
      <c r="AA87" s="5"/>
      <c r="AB87" s="5"/>
      <c r="AH87"/>
    </row>
    <row r="88" spans="12:34" ht="15.6">
      <c r="L88" s="52"/>
      <c r="R88" s="32"/>
      <c r="X88" s="4"/>
      <c r="Y88" s="11"/>
      <c r="Z88" s="52"/>
      <c r="AA88" s="5"/>
      <c r="AB88" s="5"/>
      <c r="AH88"/>
    </row>
    <row r="89" spans="12:34" ht="15.6">
      <c r="L89" s="52"/>
      <c r="R89" s="32"/>
      <c r="X89" s="4"/>
      <c r="Y89" s="11"/>
      <c r="Z89" s="52"/>
      <c r="AA89" s="5"/>
      <c r="AB89" s="5"/>
      <c r="AH89"/>
    </row>
    <row r="90" spans="12:34" ht="15.6">
      <c r="L90" s="52"/>
      <c r="R90" s="32"/>
      <c r="X90" s="4"/>
      <c r="Y90" s="11"/>
      <c r="Z90" s="52"/>
      <c r="AA90" s="5"/>
      <c r="AB90" s="5"/>
      <c r="AH90"/>
    </row>
    <row r="91" spans="12:34" ht="15.6">
      <c r="L91" s="52"/>
      <c r="R91" s="32"/>
      <c r="X91" s="4"/>
      <c r="Y91" s="11"/>
      <c r="Z91" s="52"/>
      <c r="AA91" s="5"/>
      <c r="AB91" s="5"/>
      <c r="AH91"/>
    </row>
    <row r="92" spans="12:34" ht="15.6">
      <c r="L92" s="52"/>
      <c r="R92" s="32"/>
      <c r="X92" s="4"/>
      <c r="Y92" s="11"/>
      <c r="Z92" s="52"/>
      <c r="AA92" s="5"/>
      <c r="AB92" s="5"/>
      <c r="AH92"/>
    </row>
    <row r="93" spans="12:34" ht="15.6">
      <c r="L93" s="52"/>
      <c r="R93" s="32"/>
      <c r="X93" s="4"/>
      <c r="Y93" s="11"/>
      <c r="Z93" s="52"/>
      <c r="AA93" s="5"/>
      <c r="AB93" s="5"/>
      <c r="AH93"/>
    </row>
    <row r="94" spans="12:34" ht="15.6">
      <c r="L94" s="52"/>
      <c r="R94" s="32"/>
      <c r="X94" s="4"/>
      <c r="Y94" s="11"/>
      <c r="Z94" s="52"/>
      <c r="AA94" s="5"/>
      <c r="AB94" s="5"/>
      <c r="AH94"/>
    </row>
    <row r="95" spans="12:34" ht="15.6">
      <c r="L95" s="52"/>
      <c r="R95" s="32"/>
      <c r="X95" s="4"/>
      <c r="Y95" s="11"/>
      <c r="Z95" s="52"/>
      <c r="AA95" s="5"/>
      <c r="AB95" s="5"/>
      <c r="AH95"/>
    </row>
    <row r="96" spans="12:34" ht="15.6">
      <c r="L96" s="52"/>
      <c r="R96" s="32"/>
      <c r="X96" s="4"/>
      <c r="Y96" s="5"/>
      <c r="Z96" s="52"/>
      <c r="AH96"/>
    </row>
    <row r="97" spans="12:34" ht="15.6">
      <c r="L97" s="52"/>
      <c r="R97" s="32"/>
      <c r="X97" s="11"/>
      <c r="Y97" s="11"/>
      <c r="Z97" s="52"/>
      <c r="AB97" s="5"/>
      <c r="AH97"/>
    </row>
    <row r="98" spans="12:34" ht="15.6">
      <c r="L98" s="52"/>
      <c r="R98" s="32"/>
      <c r="X98" s="5"/>
      <c r="Y98" s="5"/>
      <c r="Z98" s="52"/>
      <c r="AH98"/>
    </row>
    <row r="99" spans="12:34">
      <c r="L99" s="52"/>
      <c r="R99" s="32"/>
      <c r="X99" s="11"/>
      <c r="Y99" s="11"/>
      <c r="Z99" s="52"/>
      <c r="AH99"/>
    </row>
    <row r="100" spans="12:34" ht="15.6">
      <c r="L100" s="52"/>
      <c r="R100" s="32"/>
      <c r="X100" s="11"/>
      <c r="Y100" s="11"/>
      <c r="Z100" s="52"/>
      <c r="AB100" s="2"/>
      <c r="AH100"/>
    </row>
    <row r="101" spans="12:34" ht="15.6">
      <c r="L101" s="52"/>
      <c r="R101" s="32"/>
      <c r="X101" s="2"/>
      <c r="Y101" s="5"/>
      <c r="Z101" s="52"/>
      <c r="AA101" s="4"/>
      <c r="AB101" s="4"/>
      <c r="AH101"/>
    </row>
    <row r="102" spans="12:34" ht="15.6">
      <c r="L102" s="52"/>
      <c r="R102" s="32"/>
      <c r="X102" s="4"/>
      <c r="Y102" s="4"/>
      <c r="Z102" s="52"/>
      <c r="AA102" s="1"/>
      <c r="AB102" s="5"/>
      <c r="AH102"/>
    </row>
    <row r="103" spans="12:34" ht="15.6">
      <c r="L103" s="52"/>
      <c r="R103" s="32"/>
      <c r="X103" s="4"/>
      <c r="Y103" s="11"/>
      <c r="Z103" s="52"/>
      <c r="AA103" s="1"/>
      <c r="AB103" s="5"/>
      <c r="AH103"/>
    </row>
    <row r="104" spans="12:34" ht="15.6">
      <c r="L104" s="52"/>
      <c r="R104" s="32"/>
      <c r="X104" s="4"/>
      <c r="Y104" s="11"/>
      <c r="Z104" s="52"/>
      <c r="AA104" s="1"/>
      <c r="AB104" s="5"/>
      <c r="AH104"/>
    </row>
    <row r="105" spans="12:34" ht="15.6">
      <c r="L105" s="52"/>
      <c r="R105" s="32"/>
      <c r="X105" s="4"/>
      <c r="Y105" s="11"/>
      <c r="Z105" s="52"/>
      <c r="AA105" s="1"/>
      <c r="AB105" s="5"/>
      <c r="AH105"/>
    </row>
    <row r="106" spans="12:34" ht="15.6">
      <c r="L106" s="52"/>
      <c r="R106" s="32"/>
      <c r="X106" s="4"/>
      <c r="Y106" s="11"/>
      <c r="Z106" s="52"/>
      <c r="AA106" s="1"/>
      <c r="AB106" s="5"/>
      <c r="AH106"/>
    </row>
    <row r="107" spans="12:34" ht="15.6">
      <c r="L107" s="52"/>
      <c r="R107" s="32"/>
      <c r="X107" s="4"/>
      <c r="Y107" s="11"/>
      <c r="Z107" s="52"/>
      <c r="AA107" s="1"/>
      <c r="AB107" s="5"/>
      <c r="AH107"/>
    </row>
    <row r="108" spans="12:34" ht="15.6">
      <c r="L108" s="52"/>
      <c r="R108" s="32"/>
      <c r="X108" s="4"/>
      <c r="Y108" s="11"/>
      <c r="Z108" s="52"/>
      <c r="AA108" s="1"/>
      <c r="AB108" s="5"/>
      <c r="AH108"/>
    </row>
    <row r="109" spans="12:34" ht="15.6">
      <c r="L109" s="52"/>
      <c r="R109" s="32"/>
      <c r="X109" s="4"/>
      <c r="Y109" s="11"/>
      <c r="Z109" s="52"/>
      <c r="AA109" s="11"/>
      <c r="AB109" s="5"/>
      <c r="AH109"/>
    </row>
    <row r="110" spans="12:34" ht="15.6">
      <c r="L110" s="52"/>
      <c r="R110" s="32"/>
      <c r="X110" s="4"/>
      <c r="Y110" s="11"/>
      <c r="Z110" s="52"/>
      <c r="AA110" s="11"/>
      <c r="AB110" s="5"/>
      <c r="AH110"/>
    </row>
    <row r="111" spans="12:34" ht="15.6">
      <c r="L111" s="52"/>
      <c r="R111" s="32"/>
      <c r="X111" s="4"/>
      <c r="Y111" s="11"/>
      <c r="Z111" s="52"/>
      <c r="AA111" s="11"/>
      <c r="AB111" s="5"/>
      <c r="AH111"/>
    </row>
    <row r="112" spans="12:34" ht="15.6">
      <c r="L112" s="52"/>
      <c r="R112" s="32"/>
      <c r="X112" s="4"/>
      <c r="Y112" s="11"/>
      <c r="Z112" s="52"/>
      <c r="AA112" s="11"/>
      <c r="AB112" s="5"/>
      <c r="AH112"/>
    </row>
    <row r="113" spans="12:34" ht="15.6">
      <c r="L113" s="52"/>
      <c r="R113" s="32"/>
      <c r="X113" s="4"/>
      <c r="Y113" s="11"/>
      <c r="Z113" s="52"/>
      <c r="AA113" s="5"/>
      <c r="AB113" s="5"/>
      <c r="AH113"/>
    </row>
    <row r="114" spans="12:34" ht="15.6">
      <c r="L114" s="52"/>
      <c r="R114" s="32"/>
      <c r="X114" s="4"/>
      <c r="Y114" s="11"/>
      <c r="Z114" s="52"/>
      <c r="AA114" s="5"/>
      <c r="AB114" s="5"/>
      <c r="AH114"/>
    </row>
    <row r="115" spans="12:34" ht="15.6">
      <c r="L115" s="52"/>
      <c r="R115" s="32"/>
      <c r="X115" s="4"/>
      <c r="Y115" s="11"/>
      <c r="Z115" s="52"/>
      <c r="AA115" s="5"/>
      <c r="AB115" s="5"/>
      <c r="AH115"/>
    </row>
    <row r="116" spans="12:34" ht="15.6">
      <c r="L116" s="52"/>
      <c r="R116" s="32"/>
      <c r="X116" s="4"/>
      <c r="Y116" s="11"/>
      <c r="Z116" s="52"/>
      <c r="AA116" s="5"/>
      <c r="AB116" s="5"/>
      <c r="AH116"/>
    </row>
    <row r="117" spans="12:34" ht="15.6">
      <c r="L117" s="52"/>
      <c r="R117" s="32"/>
      <c r="X117" s="4"/>
      <c r="Y117" s="11"/>
      <c r="Z117" s="52"/>
      <c r="AA117" s="5"/>
      <c r="AB117" s="5"/>
      <c r="AH117"/>
    </row>
    <row r="118" spans="12:34" ht="15.6">
      <c r="L118" s="52"/>
      <c r="R118" s="32"/>
      <c r="X118" s="4"/>
      <c r="Y118" s="11"/>
      <c r="Z118" s="52"/>
      <c r="AA118" s="5"/>
      <c r="AB118" s="5"/>
      <c r="AH118"/>
    </row>
    <row r="119" spans="12:34" ht="15.6">
      <c r="L119" s="52"/>
      <c r="R119" s="32"/>
      <c r="X119" s="4"/>
      <c r="Y119" s="11"/>
      <c r="Z119" s="52"/>
      <c r="AA119" s="5"/>
      <c r="AB119" s="5"/>
      <c r="AH119"/>
    </row>
    <row r="120" spans="12:34" ht="15.6">
      <c r="L120" s="52"/>
      <c r="R120" s="32"/>
      <c r="X120" s="4"/>
      <c r="Y120" s="11"/>
      <c r="Z120" s="52"/>
      <c r="AA120" s="5"/>
      <c r="AB120" s="5"/>
      <c r="AH120"/>
    </row>
    <row r="121" spans="12:34" ht="15.6">
      <c r="L121" s="52"/>
      <c r="R121" s="32"/>
      <c r="X121" s="4"/>
      <c r="Y121" s="11"/>
      <c r="Z121" s="52"/>
      <c r="AA121" s="5"/>
      <c r="AB121" s="5"/>
      <c r="AH121"/>
    </row>
    <row r="122" spans="12:34" ht="15.6">
      <c r="L122" s="52"/>
      <c r="R122" s="32"/>
      <c r="X122" s="4"/>
      <c r="Y122" s="5"/>
      <c r="Z122" s="52"/>
      <c r="AH122"/>
    </row>
    <row r="123" spans="12:34">
      <c r="L123" s="52"/>
      <c r="R123" s="32"/>
      <c r="X123" s="11"/>
      <c r="Y123" s="11"/>
      <c r="Z123" s="52"/>
      <c r="AH123"/>
    </row>
    <row r="124" spans="12:34">
      <c r="L124" s="52"/>
      <c r="R124" s="32"/>
      <c r="X124" s="11"/>
      <c r="Y124" s="11"/>
      <c r="Z124" s="52"/>
      <c r="AH124"/>
    </row>
    <row r="125" spans="12:34" ht="15.6">
      <c r="L125" s="52"/>
      <c r="R125" s="32"/>
      <c r="X125" s="11"/>
      <c r="Y125" s="11"/>
      <c r="Z125" s="52"/>
      <c r="AB125" s="5"/>
      <c r="AH125"/>
    </row>
    <row r="126" spans="12:34" ht="15.6">
      <c r="L126" s="52"/>
      <c r="R126" s="32"/>
      <c r="X126" s="5"/>
      <c r="Y126" s="5"/>
      <c r="Z126" s="52"/>
      <c r="AB126" s="5"/>
      <c r="AH126"/>
    </row>
    <row r="127" spans="12:34" ht="15.6">
      <c r="L127" s="52"/>
      <c r="R127" s="32"/>
      <c r="X127" s="5"/>
      <c r="Y127" s="5"/>
      <c r="Z127" s="52"/>
      <c r="AH127"/>
    </row>
    <row r="128" spans="12:34">
      <c r="L128" s="52"/>
      <c r="R128" s="32"/>
      <c r="X128" s="11"/>
      <c r="Y128" s="11"/>
      <c r="Z128" s="52"/>
      <c r="AH128"/>
    </row>
    <row r="129" spans="12:34">
      <c r="L129" s="52"/>
      <c r="R129" s="32"/>
      <c r="X129" s="11"/>
      <c r="Y129" s="11"/>
      <c r="Z129" s="52"/>
      <c r="AH129"/>
    </row>
    <row r="130" spans="12:34">
      <c r="L130" s="52"/>
      <c r="R130" s="32"/>
      <c r="X130" s="11"/>
      <c r="Y130" s="11"/>
      <c r="Z130" s="52"/>
      <c r="AH130"/>
    </row>
    <row r="131" spans="12:34">
      <c r="L131" s="52"/>
      <c r="R131" s="32"/>
      <c r="X131" s="11"/>
      <c r="Y131" s="11"/>
      <c r="Z131" s="52"/>
      <c r="AH131"/>
    </row>
    <row r="132" spans="12:34">
      <c r="L132" s="52"/>
      <c r="R132" s="32"/>
      <c r="X132" s="11"/>
      <c r="Y132" s="11"/>
      <c r="Z132" s="52"/>
      <c r="AH132"/>
    </row>
    <row r="133" spans="12:34">
      <c r="L133" s="52"/>
      <c r="R133" s="32"/>
      <c r="X133" s="11"/>
      <c r="Y133" s="11"/>
      <c r="Z133" s="52"/>
      <c r="AH133"/>
    </row>
    <row r="134" spans="12:34">
      <c r="L134" s="52"/>
      <c r="R134" s="32"/>
      <c r="X134" s="11"/>
      <c r="Y134" s="11"/>
      <c r="Z134" s="52"/>
      <c r="AH134"/>
    </row>
    <row r="135" spans="12:34">
      <c r="L135" s="52"/>
      <c r="R135" s="32"/>
      <c r="X135" s="11"/>
      <c r="Y135" s="11"/>
      <c r="Z135" s="52"/>
      <c r="AH135"/>
    </row>
    <row r="136" spans="12:34">
      <c r="L136" s="52"/>
      <c r="R136" s="32"/>
      <c r="X136" s="11"/>
      <c r="Y136" s="11"/>
      <c r="Z136" s="52"/>
      <c r="AH136"/>
    </row>
    <row r="137" spans="12:34">
      <c r="L137" s="52"/>
      <c r="R137" s="32"/>
      <c r="X137" s="11"/>
      <c r="Y137" s="11"/>
      <c r="Z137" s="52"/>
      <c r="AH137"/>
    </row>
    <row r="138" spans="12:34">
      <c r="L138" s="52"/>
      <c r="R138" s="32"/>
      <c r="X138" s="11"/>
      <c r="Y138" s="11"/>
      <c r="Z138" s="52"/>
      <c r="AH138"/>
    </row>
    <row r="139" spans="12:34">
      <c r="L139" s="52"/>
      <c r="R139" s="32"/>
      <c r="X139" s="11"/>
      <c r="Y139" s="11"/>
      <c r="Z139" s="52"/>
      <c r="AH139"/>
    </row>
    <row r="140" spans="12:34">
      <c r="L140" s="52"/>
      <c r="R140" s="32"/>
      <c r="X140" s="11"/>
      <c r="Y140" s="11"/>
      <c r="Z140" s="52"/>
      <c r="AH140"/>
    </row>
    <row r="141" spans="12:34">
      <c r="L141" s="52"/>
      <c r="R141" s="32"/>
      <c r="X141" s="11"/>
      <c r="Y141" s="11"/>
      <c r="Z141" s="52"/>
      <c r="AH141"/>
    </row>
    <row r="142" spans="12:34">
      <c r="L142" s="52"/>
      <c r="R142" s="32"/>
      <c r="X142" s="11"/>
      <c r="Y142" s="11"/>
      <c r="Z142" s="52"/>
      <c r="AH142"/>
    </row>
    <row r="143" spans="12:34">
      <c r="L143" s="52"/>
      <c r="R143" s="32"/>
      <c r="X143" s="11"/>
      <c r="Y143" s="11"/>
      <c r="Z143" s="52"/>
      <c r="AH143"/>
    </row>
    <row r="144" spans="12:34">
      <c r="L144" s="52"/>
      <c r="R144" s="32"/>
      <c r="X144" s="11"/>
      <c r="Y144" s="11"/>
      <c r="Z144" s="52"/>
      <c r="AH144"/>
    </row>
    <row r="145" spans="12:34">
      <c r="L145" s="52"/>
      <c r="R145" s="32"/>
      <c r="X145" s="11"/>
      <c r="Y145" s="11"/>
      <c r="Z145" s="52"/>
      <c r="AH145"/>
    </row>
    <row r="146" spans="12:34">
      <c r="L146" s="52"/>
      <c r="R146" s="32"/>
      <c r="X146" s="11"/>
      <c r="Y146" s="11"/>
      <c r="Z146" s="52"/>
      <c r="AH146"/>
    </row>
    <row r="147" spans="12:34">
      <c r="L147" s="52"/>
      <c r="R147" s="32"/>
      <c r="X147" s="11"/>
      <c r="Y147" s="11"/>
      <c r="Z147" s="52"/>
      <c r="AH147"/>
    </row>
    <row r="148" spans="12:34">
      <c r="L148" s="52"/>
      <c r="R148" s="32"/>
      <c r="X148" s="11"/>
      <c r="Y148" s="11"/>
      <c r="Z148" s="52"/>
      <c r="AH148"/>
    </row>
    <row r="149" spans="12:34">
      <c r="L149" s="52"/>
      <c r="R149" s="32"/>
      <c r="X149" s="11"/>
      <c r="Y149" s="11"/>
      <c r="Z149" s="52"/>
      <c r="AH149"/>
    </row>
    <row r="150" spans="12:34">
      <c r="L150" s="52"/>
      <c r="R150" s="32"/>
      <c r="X150" s="11"/>
      <c r="Y150" s="11"/>
      <c r="Z150" s="52"/>
      <c r="AH150"/>
    </row>
    <row r="151" spans="12:34">
      <c r="L151" s="52"/>
      <c r="R151" s="32"/>
      <c r="X151" s="11"/>
      <c r="Y151" s="11"/>
      <c r="Z151" s="52"/>
      <c r="AH151"/>
    </row>
    <row r="152" spans="12:34">
      <c r="L152" s="52"/>
      <c r="R152" s="32"/>
      <c r="X152" s="11"/>
      <c r="Y152" s="11"/>
      <c r="Z152" s="52"/>
      <c r="AH152"/>
    </row>
    <row r="153" spans="12:34">
      <c r="L153" s="52"/>
      <c r="R153" s="32"/>
      <c r="X153" s="11"/>
      <c r="Y153" s="11"/>
      <c r="Z153" s="52"/>
      <c r="AH153"/>
    </row>
    <row r="154" spans="12:34">
      <c r="L154" s="52"/>
      <c r="R154" s="32"/>
      <c r="X154" s="11"/>
      <c r="Y154" s="11"/>
      <c r="Z154" s="52"/>
      <c r="AH154"/>
    </row>
    <row r="155" spans="12:34">
      <c r="L155" s="52"/>
      <c r="R155" s="32"/>
      <c r="X155" s="11"/>
      <c r="Y155" s="11"/>
      <c r="Z155" s="52"/>
      <c r="AH155"/>
    </row>
    <row r="156" spans="12:34">
      <c r="L156" s="52"/>
      <c r="R156" s="32"/>
      <c r="X156" s="11"/>
      <c r="Y156" s="11"/>
      <c r="Z156" s="52"/>
      <c r="AH156"/>
    </row>
    <row r="157" spans="12:34">
      <c r="L157" s="52"/>
      <c r="R157" s="32"/>
      <c r="X157" s="11"/>
      <c r="Y157" s="11"/>
      <c r="Z157" s="52"/>
      <c r="AH157"/>
    </row>
    <row r="158" spans="12:34">
      <c r="L158" s="52"/>
      <c r="R158" s="32"/>
      <c r="X158" s="11"/>
      <c r="Y158" s="11"/>
      <c r="Z158" s="52"/>
      <c r="AH158"/>
    </row>
    <row r="159" spans="12:34">
      <c r="L159" s="52"/>
      <c r="R159" s="32"/>
      <c r="X159" s="11"/>
      <c r="Y159" s="11"/>
      <c r="Z159" s="52"/>
      <c r="AH159"/>
    </row>
    <row r="160" spans="12:34">
      <c r="L160" s="52"/>
      <c r="R160" s="32"/>
      <c r="X160" s="11"/>
      <c r="Y160" s="11"/>
      <c r="Z160" s="52"/>
      <c r="AH160"/>
    </row>
    <row r="161" spans="12:34">
      <c r="L161" s="52"/>
      <c r="R161" s="32"/>
      <c r="X161" s="11"/>
      <c r="Y161" s="11"/>
      <c r="Z161" s="52"/>
      <c r="AH161"/>
    </row>
    <row r="162" spans="12:34">
      <c r="L162" s="52"/>
      <c r="R162" s="32"/>
      <c r="X162" s="11"/>
      <c r="Y162" s="11"/>
      <c r="Z162" s="52"/>
      <c r="AH162"/>
    </row>
    <row r="163" spans="12:34">
      <c r="L163" s="52"/>
      <c r="R163" s="32"/>
      <c r="X163" s="11"/>
      <c r="Y163" s="11"/>
      <c r="Z163" s="52"/>
      <c r="AH163"/>
    </row>
    <row r="164" spans="12:34">
      <c r="L164" s="52"/>
      <c r="R164" s="32"/>
      <c r="X164" s="11"/>
      <c r="Y164" s="11"/>
      <c r="Z164" s="52"/>
      <c r="AH164"/>
    </row>
    <row r="165" spans="12:34">
      <c r="L165" s="52"/>
      <c r="R165" s="32"/>
      <c r="X165" s="11"/>
      <c r="Y165" s="11"/>
      <c r="Z165" s="52"/>
      <c r="AH165"/>
    </row>
    <row r="166" spans="12:34">
      <c r="L166" s="52"/>
      <c r="R166" s="32"/>
      <c r="X166" s="11"/>
      <c r="Y166" s="11"/>
      <c r="Z166" s="52"/>
      <c r="AH166"/>
    </row>
    <row r="167" spans="12:34">
      <c r="L167" s="52"/>
      <c r="R167" s="32"/>
      <c r="X167" s="11"/>
      <c r="Y167" s="11"/>
      <c r="Z167" s="52"/>
      <c r="AH167"/>
    </row>
    <row r="168" spans="12:34">
      <c r="L168" s="52"/>
      <c r="R168" s="32"/>
      <c r="X168" s="11"/>
      <c r="Y168" s="11"/>
      <c r="Z168" s="52"/>
      <c r="AH168"/>
    </row>
    <row r="169" spans="12:34">
      <c r="L169" s="52"/>
      <c r="R169" s="32"/>
      <c r="X169" s="11"/>
      <c r="Y169" s="11"/>
      <c r="Z169" s="52"/>
      <c r="AH169"/>
    </row>
    <row r="170" spans="12:34">
      <c r="L170" s="52"/>
      <c r="R170" s="32"/>
      <c r="X170" s="11"/>
      <c r="Y170" s="11"/>
      <c r="Z170" s="52"/>
      <c r="AH170"/>
    </row>
    <row r="171" spans="12:34">
      <c r="L171" s="52"/>
      <c r="R171" s="32"/>
      <c r="X171" s="11"/>
      <c r="Y171" s="11"/>
      <c r="Z171" s="52"/>
      <c r="AH171"/>
    </row>
    <row r="172" spans="12:34">
      <c r="L172" s="52"/>
      <c r="R172" s="32"/>
      <c r="X172" s="11"/>
      <c r="Y172" s="11"/>
      <c r="Z172" s="52"/>
      <c r="AH172"/>
    </row>
    <row r="173" spans="12:34">
      <c r="L173" s="52"/>
      <c r="R173" s="32"/>
      <c r="X173" s="11"/>
      <c r="Y173" s="11"/>
      <c r="Z173" s="52"/>
      <c r="AH173"/>
    </row>
    <row r="174" spans="12:34">
      <c r="L174" s="52"/>
      <c r="R174" s="32"/>
      <c r="X174" s="11"/>
      <c r="Y174" s="11"/>
      <c r="Z174" s="52"/>
      <c r="AH174"/>
    </row>
    <row r="175" spans="12:34">
      <c r="L175" s="52"/>
      <c r="R175" s="32"/>
      <c r="X175" s="11"/>
      <c r="Y175" s="11"/>
      <c r="Z175" s="52"/>
      <c r="AH175"/>
    </row>
    <row r="176" spans="12:34">
      <c r="L176" s="52"/>
      <c r="R176" s="32"/>
      <c r="X176" s="11"/>
      <c r="Y176" s="11"/>
      <c r="Z176" s="52"/>
      <c r="AH176"/>
    </row>
    <row r="177" spans="12:34">
      <c r="L177" s="52"/>
      <c r="R177" s="32"/>
      <c r="X177" s="11"/>
      <c r="Y177" s="11"/>
      <c r="Z177" s="52"/>
      <c r="AH177"/>
    </row>
    <row r="178" spans="12:34">
      <c r="L178" s="52"/>
      <c r="R178" s="32"/>
      <c r="X178" s="11"/>
      <c r="Y178" s="11"/>
      <c r="Z178" s="52"/>
      <c r="AH178"/>
    </row>
    <row r="179" spans="12:34">
      <c r="L179" s="52"/>
      <c r="R179" s="32"/>
      <c r="X179" s="11"/>
      <c r="Y179" s="11"/>
      <c r="Z179" s="52"/>
      <c r="AH179"/>
    </row>
    <row r="180" spans="12:34">
      <c r="L180" s="52"/>
      <c r="R180" s="32"/>
      <c r="X180" s="11"/>
      <c r="Y180" s="11"/>
      <c r="Z180" s="52"/>
      <c r="AH180"/>
    </row>
    <row r="181" spans="12:34">
      <c r="L181" s="52"/>
      <c r="R181" s="32"/>
      <c r="X181" s="11"/>
      <c r="Y181" s="11"/>
      <c r="Z181" s="52"/>
      <c r="AH181"/>
    </row>
    <row r="182" spans="12:34">
      <c r="L182" s="52"/>
      <c r="R182" s="32"/>
      <c r="X182" s="11"/>
      <c r="Y182" s="11"/>
      <c r="Z182" s="52"/>
      <c r="AH182"/>
    </row>
    <row r="183" spans="12:34">
      <c r="L183" s="52"/>
      <c r="R183" s="32"/>
      <c r="X183" s="11"/>
      <c r="Y183" s="11"/>
      <c r="Z183" s="52"/>
      <c r="AH183"/>
    </row>
    <row r="184" spans="12:34">
      <c r="L184" s="52"/>
      <c r="R184" s="32"/>
      <c r="X184" s="11"/>
      <c r="Y184" s="11"/>
      <c r="Z184" s="52"/>
      <c r="AH184"/>
    </row>
    <row r="185" spans="12:34">
      <c r="L185" s="52"/>
      <c r="R185" s="32"/>
      <c r="X185" s="11"/>
      <c r="Y185" s="11"/>
      <c r="Z185" s="52"/>
      <c r="AH185"/>
    </row>
    <row r="186" spans="12:34">
      <c r="L186" s="52"/>
      <c r="R186" s="32"/>
      <c r="X186" s="11"/>
      <c r="Y186" s="11"/>
      <c r="Z186" s="52"/>
      <c r="AH186"/>
    </row>
    <row r="187" spans="12:34">
      <c r="L187" s="52"/>
      <c r="R187" s="32"/>
      <c r="X187" s="11"/>
      <c r="Y187" s="11"/>
      <c r="Z187" s="52"/>
      <c r="AH187"/>
    </row>
    <row r="188" spans="12:34">
      <c r="L188" s="52"/>
      <c r="R188" s="32"/>
      <c r="X188" s="11"/>
      <c r="Y188" s="11"/>
      <c r="Z188" s="52"/>
      <c r="AH188"/>
    </row>
    <row r="189" spans="12:34">
      <c r="L189" s="52"/>
      <c r="R189" s="32"/>
      <c r="X189" s="11"/>
      <c r="Y189" s="11"/>
      <c r="Z189" s="52"/>
      <c r="AH189"/>
    </row>
    <row r="190" spans="12:34">
      <c r="L190" s="52"/>
      <c r="R190" s="32"/>
      <c r="X190" s="11"/>
      <c r="Y190" s="11"/>
      <c r="Z190" s="52"/>
      <c r="AH190"/>
    </row>
    <row r="191" spans="12:34">
      <c r="L191" s="52"/>
      <c r="R191" s="32"/>
      <c r="X191" s="11"/>
      <c r="Y191" s="11"/>
      <c r="Z191" s="52"/>
      <c r="AH191"/>
    </row>
    <row r="192" spans="12:34">
      <c r="L192" s="52"/>
      <c r="R192" s="32"/>
      <c r="X192"/>
      <c r="Z192" s="52"/>
      <c r="AH192"/>
    </row>
    <row r="193" spans="12:34">
      <c r="L193" s="52"/>
      <c r="R193" s="32"/>
      <c r="X193"/>
      <c r="Z193" s="52"/>
      <c r="AH193"/>
    </row>
    <row r="194" spans="12:34">
      <c r="L194" s="52"/>
      <c r="R194" s="32"/>
      <c r="X194"/>
      <c r="Z194" s="52"/>
      <c r="AH194"/>
    </row>
    <row r="195" spans="12:34">
      <c r="L195" s="52"/>
      <c r="R195" s="32"/>
      <c r="X195"/>
      <c r="Z195" s="52"/>
      <c r="AH195"/>
    </row>
    <row r="196" spans="12:34">
      <c r="L196" s="52"/>
      <c r="R196" s="32"/>
      <c r="X196"/>
      <c r="Z196" s="52"/>
      <c r="AH196"/>
    </row>
    <row r="197" spans="12:34">
      <c r="L197" s="52"/>
      <c r="R197" s="32"/>
      <c r="X197"/>
      <c r="Z197" s="52"/>
      <c r="AH197"/>
    </row>
    <row r="198" spans="12:34">
      <c r="L198" s="52"/>
      <c r="R198" s="32"/>
      <c r="X198"/>
      <c r="Z198" s="52"/>
      <c r="AH198"/>
    </row>
    <row r="199" spans="12:34">
      <c r="L199" s="52"/>
      <c r="R199" s="32"/>
      <c r="X199"/>
      <c r="Z199" s="52"/>
      <c r="AH199"/>
    </row>
    <row r="200" spans="12:34">
      <c r="L200" s="52"/>
      <c r="R200" s="32"/>
      <c r="X200"/>
      <c r="Z200" s="52"/>
      <c r="AH200"/>
    </row>
    <row r="201" spans="12:34">
      <c r="L201" s="52"/>
      <c r="R201" s="32"/>
      <c r="X201"/>
      <c r="Z201" s="52"/>
      <c r="AH201"/>
    </row>
    <row r="202" spans="12:34">
      <c r="L202" s="52"/>
      <c r="R202" s="32"/>
      <c r="X202"/>
      <c r="Z202" s="52"/>
      <c r="AH202"/>
    </row>
    <row r="203" spans="12:34">
      <c r="L203" s="52"/>
      <c r="R203" s="32"/>
      <c r="X203"/>
      <c r="Z203" s="52"/>
      <c r="AH203"/>
    </row>
    <row r="204" spans="12:34">
      <c r="L204" s="52"/>
      <c r="R204" s="32"/>
      <c r="X204"/>
      <c r="Z204" s="52"/>
      <c r="AH204"/>
    </row>
    <row r="205" spans="12:34">
      <c r="L205" s="52"/>
      <c r="R205" s="32"/>
      <c r="X205"/>
      <c r="Z205" s="52"/>
      <c r="AH205"/>
    </row>
    <row r="206" spans="12:34">
      <c r="L206" s="52"/>
      <c r="R206" s="32"/>
      <c r="X206"/>
      <c r="Z206" s="52"/>
      <c r="AH206"/>
    </row>
    <row r="207" spans="12:34">
      <c r="L207" s="52"/>
      <c r="R207" s="32"/>
      <c r="X207"/>
      <c r="Z207" s="52"/>
      <c r="AH207"/>
    </row>
    <row r="208" spans="12:34">
      <c r="L208" s="52"/>
      <c r="R208" s="32"/>
      <c r="X208"/>
      <c r="Z208" s="52"/>
      <c r="AH208"/>
    </row>
    <row r="209" spans="12:34">
      <c r="L209" s="52"/>
      <c r="R209" s="32"/>
      <c r="X209"/>
      <c r="Z209" s="52"/>
      <c r="AH209"/>
    </row>
    <row r="210" spans="12:34">
      <c r="L210" s="52"/>
      <c r="R210" s="32"/>
      <c r="X210"/>
      <c r="Z210" s="52"/>
      <c r="AH210"/>
    </row>
    <row r="211" spans="12:34">
      <c r="L211" s="52"/>
      <c r="R211" s="32"/>
      <c r="X211"/>
      <c r="Z211" s="52"/>
      <c r="AH211"/>
    </row>
    <row r="212" spans="12:34">
      <c r="L212" s="52"/>
      <c r="R212" s="32"/>
      <c r="X212"/>
      <c r="Z212" s="52"/>
      <c r="AH212"/>
    </row>
    <row r="213" spans="12:34">
      <c r="L213" s="52"/>
      <c r="R213" s="32"/>
      <c r="X213"/>
      <c r="Z213" s="52"/>
      <c r="AH213"/>
    </row>
    <row r="214" spans="12:34">
      <c r="L214" s="52"/>
      <c r="R214" s="32"/>
      <c r="X214"/>
      <c r="Z214" s="52"/>
      <c r="AH214"/>
    </row>
    <row r="215" spans="12:34">
      <c r="L215" s="52"/>
      <c r="R215" s="32"/>
      <c r="X215"/>
      <c r="Z215" s="52"/>
      <c r="AH215"/>
    </row>
    <row r="216" spans="12:34">
      <c r="L216" s="52"/>
      <c r="R216" s="32"/>
      <c r="X216"/>
      <c r="Z216" s="52"/>
      <c r="AH216"/>
    </row>
    <row r="217" spans="12:34">
      <c r="L217" s="52"/>
      <c r="R217" s="32"/>
      <c r="X217"/>
      <c r="Z217" s="52"/>
      <c r="AH217"/>
    </row>
    <row r="218" spans="12:34">
      <c r="L218" s="52"/>
      <c r="R218" s="32"/>
      <c r="X218"/>
      <c r="Z218" s="52"/>
      <c r="AH218"/>
    </row>
    <row r="219" spans="12:34">
      <c r="L219" s="52"/>
      <c r="R219" s="32"/>
      <c r="X219"/>
      <c r="Z219" s="52"/>
      <c r="AH219"/>
    </row>
    <row r="220" spans="12:34">
      <c r="L220" s="52"/>
      <c r="R220" s="32"/>
      <c r="X220"/>
      <c r="Z220" s="52"/>
      <c r="AH220"/>
    </row>
    <row r="221" spans="12:34">
      <c r="L221" s="52"/>
      <c r="R221" s="32"/>
      <c r="X221"/>
      <c r="Z221" s="52"/>
      <c r="AH221"/>
    </row>
    <row r="222" spans="12:34">
      <c r="L222" s="52"/>
      <c r="R222" s="32"/>
      <c r="X222"/>
      <c r="Z222" s="52"/>
      <c r="AH222"/>
    </row>
    <row r="223" spans="12:34">
      <c r="L223" s="52"/>
      <c r="R223" s="32"/>
      <c r="X223"/>
      <c r="Z223" s="52"/>
      <c r="AH223"/>
    </row>
    <row r="224" spans="12:34">
      <c r="L224" s="52"/>
      <c r="R224" s="32"/>
      <c r="X224"/>
      <c r="Z224" s="52"/>
      <c r="AH224"/>
    </row>
    <row r="225" spans="12:34">
      <c r="L225" s="52"/>
      <c r="R225" s="32"/>
      <c r="X225"/>
      <c r="Z225" s="52"/>
      <c r="AH225"/>
    </row>
    <row r="226" spans="12:34">
      <c r="L226" s="52"/>
      <c r="R226" s="32"/>
      <c r="X226"/>
      <c r="Z226" s="52"/>
      <c r="AH226"/>
    </row>
    <row r="227" spans="12:34">
      <c r="L227" s="52"/>
      <c r="R227" s="32"/>
      <c r="X227"/>
      <c r="Z227" s="52"/>
      <c r="AH227"/>
    </row>
    <row r="228" spans="12:34">
      <c r="L228" s="52"/>
      <c r="R228" s="32"/>
      <c r="X228"/>
      <c r="Z228" s="52"/>
      <c r="AH228"/>
    </row>
    <row r="229" spans="12:34">
      <c r="L229" s="52"/>
      <c r="R229" s="32"/>
      <c r="X229"/>
      <c r="Z229" s="52"/>
      <c r="AH229"/>
    </row>
    <row r="230" spans="12:34">
      <c r="L230" s="52"/>
      <c r="R230" s="32"/>
      <c r="X230"/>
      <c r="Z230" s="52"/>
      <c r="AH230"/>
    </row>
    <row r="231" spans="12:34">
      <c r="L231" s="52"/>
      <c r="R231" s="32"/>
      <c r="X231"/>
      <c r="Z231" s="52"/>
      <c r="AH231"/>
    </row>
    <row r="232" spans="12:34">
      <c r="L232" s="52"/>
      <c r="R232" s="32"/>
      <c r="X232"/>
      <c r="Z232" s="52"/>
      <c r="AH232"/>
    </row>
    <row r="233" spans="12:34">
      <c r="L233" s="52"/>
      <c r="R233" s="32"/>
      <c r="X233"/>
      <c r="Z233" s="52"/>
      <c r="AH233"/>
    </row>
    <row r="234" spans="12:34">
      <c r="L234" s="52"/>
      <c r="R234" s="32"/>
      <c r="X234"/>
      <c r="Z234" s="52"/>
      <c r="AH234"/>
    </row>
    <row r="235" spans="12:34">
      <c r="L235" s="52"/>
      <c r="R235" s="32"/>
      <c r="X235"/>
      <c r="Z235" s="52"/>
      <c r="AH235"/>
    </row>
    <row r="236" spans="12:34">
      <c r="L236" s="52"/>
      <c r="R236" s="32"/>
      <c r="X236"/>
      <c r="Z236" s="52"/>
      <c r="AH236"/>
    </row>
    <row r="237" spans="12:34">
      <c r="L237" s="52"/>
      <c r="R237" s="32"/>
      <c r="X237"/>
      <c r="Z237" s="52"/>
      <c r="AH237"/>
    </row>
    <row r="238" spans="12:34">
      <c r="L238" s="52"/>
      <c r="R238" s="32"/>
      <c r="X238"/>
      <c r="Z238" s="52"/>
      <c r="AH238"/>
    </row>
    <row r="239" spans="12:34">
      <c r="L239" s="52"/>
      <c r="R239" s="32"/>
      <c r="X239"/>
      <c r="Z239" s="52"/>
      <c r="AH239"/>
    </row>
    <row r="240" spans="12:34">
      <c r="L240" s="52"/>
      <c r="R240" s="32"/>
      <c r="X240"/>
      <c r="Z240" s="52"/>
      <c r="AH240"/>
    </row>
    <row r="241" spans="12:34">
      <c r="L241" s="52"/>
      <c r="R241" s="32"/>
      <c r="X241"/>
      <c r="Z241" s="52"/>
      <c r="AH241"/>
    </row>
    <row r="242" spans="12:34">
      <c r="L242" s="52"/>
      <c r="R242" s="32"/>
      <c r="X242"/>
      <c r="Z242" s="52"/>
      <c r="AH242"/>
    </row>
    <row r="243" spans="12:34">
      <c r="L243" s="52"/>
      <c r="R243" s="32"/>
      <c r="X243"/>
      <c r="Z243" s="52"/>
      <c r="AH243"/>
    </row>
    <row r="244" spans="12:34">
      <c r="L244" s="52"/>
      <c r="R244" s="32"/>
      <c r="X244"/>
      <c r="Z244" s="52"/>
      <c r="AH244"/>
    </row>
    <row r="245" spans="12:34">
      <c r="L245" s="52"/>
      <c r="R245" s="32"/>
      <c r="X245"/>
      <c r="Z245" s="52"/>
      <c r="AH245"/>
    </row>
    <row r="246" spans="12:34">
      <c r="L246" s="52"/>
      <c r="R246" s="32"/>
      <c r="X246"/>
      <c r="Z246" s="52"/>
      <c r="AH246"/>
    </row>
    <row r="247" spans="12:34">
      <c r="L247" s="52"/>
      <c r="R247" s="32"/>
      <c r="X247"/>
      <c r="Z247" s="52"/>
      <c r="AH247"/>
    </row>
    <row r="248" spans="12:34">
      <c r="L248" s="52"/>
      <c r="R248" s="32"/>
      <c r="X248"/>
      <c r="Z248" s="52"/>
      <c r="AH248"/>
    </row>
    <row r="249" spans="12:34">
      <c r="L249" s="52"/>
      <c r="R249" s="32"/>
      <c r="X249"/>
      <c r="Z249" s="52"/>
      <c r="AH249"/>
    </row>
    <row r="250" spans="12:34">
      <c r="L250" s="52"/>
      <c r="R250" s="32"/>
      <c r="X250"/>
      <c r="Z250" s="52"/>
      <c r="AH250"/>
    </row>
    <row r="251" spans="12:34">
      <c r="L251" s="52"/>
      <c r="R251" s="32"/>
      <c r="X251"/>
      <c r="Z251" s="52"/>
      <c r="AH251"/>
    </row>
    <row r="252" spans="12:34">
      <c r="L252" s="52"/>
      <c r="R252" s="32"/>
      <c r="X252"/>
      <c r="Z252" s="52"/>
      <c r="AH252"/>
    </row>
    <row r="253" spans="12:34">
      <c r="L253" s="52"/>
      <c r="R253" s="32"/>
      <c r="X253"/>
      <c r="Z253" s="52"/>
      <c r="AH253"/>
    </row>
    <row r="254" spans="12:34">
      <c r="L254" s="52"/>
      <c r="R254" s="32"/>
      <c r="X254"/>
      <c r="Z254" s="52"/>
      <c r="AH254"/>
    </row>
    <row r="255" spans="12:34">
      <c r="L255" s="52"/>
      <c r="R255" s="32"/>
      <c r="X255"/>
      <c r="Z255" s="52"/>
      <c r="AH255"/>
    </row>
    <row r="256" spans="12:34">
      <c r="L256" s="52"/>
      <c r="R256" s="32"/>
      <c r="X256"/>
      <c r="Z256" s="52"/>
      <c r="AH256"/>
    </row>
    <row r="257" spans="12:34">
      <c r="L257" s="52"/>
      <c r="R257" s="32"/>
      <c r="X257"/>
      <c r="Z257" s="52"/>
      <c r="AH257"/>
    </row>
    <row r="258" spans="12:34">
      <c r="L258" s="52"/>
      <c r="R258" s="32"/>
      <c r="X258"/>
      <c r="Z258" s="52"/>
      <c r="AH258"/>
    </row>
    <row r="259" spans="12:34">
      <c r="L259" s="52"/>
      <c r="R259" s="32"/>
      <c r="X259"/>
      <c r="Z259" s="52"/>
      <c r="AH259"/>
    </row>
    <row r="260" spans="12:34">
      <c r="L260" s="52"/>
      <c r="R260" s="32"/>
      <c r="X260"/>
      <c r="Z260" s="52"/>
      <c r="AH260"/>
    </row>
    <row r="261" spans="12:34">
      <c r="L261" s="52"/>
      <c r="R261" s="32"/>
      <c r="X261"/>
      <c r="Z261" s="52"/>
      <c r="AH261"/>
    </row>
    <row r="262" spans="12:34">
      <c r="L262" s="52"/>
      <c r="R262" s="32"/>
      <c r="X262"/>
      <c r="Z262" s="52"/>
      <c r="AH262"/>
    </row>
    <row r="263" spans="12:34">
      <c r="L263" s="52"/>
      <c r="R263" s="32"/>
      <c r="X263"/>
      <c r="Z263" s="52"/>
      <c r="AH263"/>
    </row>
    <row r="264" spans="12:34">
      <c r="L264" s="52"/>
      <c r="R264" s="32"/>
      <c r="Z264" s="52"/>
      <c r="AH264"/>
    </row>
    <row r="265" spans="12:34">
      <c r="L265" s="52"/>
      <c r="R265" s="32"/>
      <c r="Z265" s="52"/>
      <c r="AH265"/>
    </row>
    <row r="266" spans="12:34">
      <c r="L266" s="52"/>
      <c r="R266" s="32"/>
      <c r="Z266" s="52"/>
      <c r="AH266"/>
    </row>
    <row r="267" spans="12:34">
      <c r="L267" s="52"/>
      <c r="R267" s="32"/>
      <c r="Z267" s="52"/>
      <c r="AH267"/>
    </row>
    <row r="268" spans="12:34">
      <c r="L268" s="52"/>
      <c r="R268" s="32"/>
      <c r="Z268" s="52"/>
      <c r="AH268"/>
    </row>
    <row r="269" spans="12:34">
      <c r="L269" s="52"/>
      <c r="R269" s="32"/>
      <c r="AH269"/>
    </row>
    <row r="270" spans="12:34">
      <c r="L270" s="52"/>
      <c r="R270" s="32"/>
      <c r="AH270"/>
    </row>
    <row r="271" spans="12:34">
      <c r="L271" s="52"/>
      <c r="R271" s="32"/>
      <c r="AH271"/>
    </row>
    <row r="272" spans="12:34">
      <c r="L272" s="52"/>
      <c r="R272" s="32"/>
      <c r="AH272"/>
    </row>
    <row r="273" spans="12:34">
      <c r="L273" s="52"/>
      <c r="R273" s="32"/>
      <c r="AH273"/>
    </row>
    <row r="274" spans="12:34">
      <c r="L274" s="52"/>
      <c r="R274" s="32"/>
      <c r="AH274"/>
    </row>
    <row r="275" spans="12:34">
      <c r="L275" s="52"/>
      <c r="R275" s="32"/>
      <c r="AH275"/>
    </row>
    <row r="276" spans="12:34">
      <c r="L276" s="52"/>
      <c r="R276" s="32"/>
      <c r="AH276"/>
    </row>
    <row r="277" spans="12:34">
      <c r="L277" s="52"/>
      <c r="R277" s="32"/>
      <c r="AH277"/>
    </row>
    <row r="278" spans="12:34">
      <c r="L278" s="52"/>
      <c r="R278" s="32"/>
      <c r="AH278"/>
    </row>
    <row r="279" spans="12:34">
      <c r="L279" s="52"/>
      <c r="R279" s="32"/>
      <c r="AH279"/>
    </row>
    <row r="280" spans="12:34">
      <c r="L280" s="52"/>
      <c r="R280" s="32"/>
      <c r="AH280"/>
    </row>
    <row r="281" spans="12:34">
      <c r="L281" s="52"/>
      <c r="R281" s="32"/>
      <c r="AH281"/>
    </row>
    <row r="282" spans="12:34">
      <c r="L282" s="52"/>
      <c r="R282" s="32"/>
      <c r="AH282"/>
    </row>
    <row r="283" spans="12:34">
      <c r="L283" s="52"/>
      <c r="R283" s="32"/>
      <c r="AH283"/>
    </row>
    <row r="284" spans="12:34">
      <c r="L284" s="52"/>
      <c r="R284" s="32"/>
      <c r="AH284"/>
    </row>
    <row r="285" spans="12:34">
      <c r="L285" s="52"/>
      <c r="R285" s="32"/>
      <c r="AH285"/>
    </row>
    <row r="286" spans="12:34">
      <c r="L286" s="52"/>
      <c r="R286" s="32"/>
      <c r="AH286"/>
    </row>
    <row r="287" spans="12:34">
      <c r="L287" s="52"/>
      <c r="R287" s="32"/>
      <c r="AH287"/>
    </row>
    <row r="288" spans="12:34">
      <c r="L288" s="52"/>
      <c r="R288" s="32"/>
      <c r="AH288"/>
    </row>
    <row r="289" spans="12:34">
      <c r="L289" s="52"/>
      <c r="R289" s="32"/>
      <c r="AH289"/>
    </row>
    <row r="290" spans="12:34">
      <c r="L290" s="52"/>
      <c r="R290" s="32"/>
      <c r="AH290"/>
    </row>
    <row r="291" spans="12:34">
      <c r="L291" s="52"/>
      <c r="R291" s="32"/>
      <c r="AH291"/>
    </row>
    <row r="292" spans="12:34">
      <c r="L292" s="52"/>
      <c r="R292" s="32"/>
      <c r="AH292"/>
    </row>
    <row r="293" spans="12:34">
      <c r="L293" s="52"/>
      <c r="R293" s="32"/>
      <c r="AH293"/>
    </row>
    <row r="294" spans="12:34">
      <c r="L294" s="52"/>
      <c r="R294" s="32"/>
      <c r="AH294"/>
    </row>
    <row r="295" spans="12:34">
      <c r="L295" s="52"/>
      <c r="R295" s="32"/>
      <c r="AH295"/>
    </row>
    <row r="296" spans="12:34">
      <c r="L296" s="52"/>
      <c r="R296" s="32"/>
      <c r="AH296"/>
    </row>
    <row r="297" spans="12:34">
      <c r="L297" s="52"/>
      <c r="R297" s="32"/>
      <c r="AH297"/>
    </row>
    <row r="298" spans="12:34">
      <c r="L298" s="52"/>
      <c r="R298" s="32"/>
      <c r="AH298"/>
    </row>
    <row r="299" spans="12:34">
      <c r="L299" s="52"/>
      <c r="R299" s="32"/>
      <c r="AH299"/>
    </row>
    <row r="300" spans="12:34">
      <c r="L300" s="52"/>
      <c r="R300" s="32"/>
      <c r="AH300"/>
    </row>
    <row r="301" spans="12:34">
      <c r="L301" s="52"/>
      <c r="R301" s="32"/>
      <c r="AH301"/>
    </row>
    <row r="302" spans="12:34">
      <c r="L302" s="52"/>
      <c r="R302" s="32"/>
      <c r="AH302"/>
    </row>
    <row r="303" spans="12:34">
      <c r="L303" s="52"/>
      <c r="R303" s="32"/>
      <c r="AH303"/>
    </row>
    <row r="304" spans="12:34">
      <c r="L304" s="52"/>
      <c r="R304" s="32"/>
      <c r="AH304"/>
    </row>
    <row r="305" spans="12:34">
      <c r="L305" s="52"/>
      <c r="R305" s="32"/>
      <c r="AH305"/>
    </row>
    <row r="306" spans="12:34">
      <c r="L306" s="52"/>
      <c r="R306" s="32"/>
      <c r="AH306"/>
    </row>
    <row r="307" spans="12:34">
      <c r="L307" s="52"/>
      <c r="R307" s="32"/>
      <c r="AH307"/>
    </row>
    <row r="308" spans="12:34">
      <c r="L308" s="52"/>
      <c r="R308" s="32"/>
      <c r="AH308"/>
    </row>
    <row r="309" spans="12:34">
      <c r="L309" s="52"/>
      <c r="R309" s="32"/>
      <c r="AH309"/>
    </row>
    <row r="310" spans="12:34">
      <c r="L310" s="52"/>
      <c r="R310" s="32"/>
      <c r="AH310"/>
    </row>
    <row r="311" spans="12:34">
      <c r="L311" s="52"/>
      <c r="R311" s="32"/>
      <c r="AH311"/>
    </row>
    <row r="312" spans="12:34">
      <c r="L312" s="52"/>
      <c r="R312" s="32"/>
      <c r="AH312"/>
    </row>
    <row r="313" spans="12:34">
      <c r="L313" s="52"/>
      <c r="R313" s="32"/>
      <c r="AH313"/>
    </row>
    <row r="314" spans="12:34">
      <c r="L314" s="52"/>
      <c r="R314" s="32"/>
      <c r="AH314"/>
    </row>
    <row r="315" spans="12:34">
      <c r="L315" s="52"/>
      <c r="R315" s="32"/>
      <c r="AH315"/>
    </row>
    <row r="316" spans="12:34">
      <c r="L316" s="52"/>
      <c r="R316" s="32"/>
      <c r="AH316"/>
    </row>
    <row r="317" spans="12:34">
      <c r="L317" s="52"/>
      <c r="R317" s="32"/>
      <c r="AH317"/>
    </row>
    <row r="318" spans="12:34">
      <c r="L318" s="52"/>
      <c r="R318" s="32"/>
      <c r="AH318"/>
    </row>
    <row r="319" spans="12:34">
      <c r="L319" s="52"/>
      <c r="R319" s="32"/>
      <c r="AH319"/>
    </row>
    <row r="320" spans="12:34">
      <c r="L320" s="52"/>
      <c r="R320" s="32"/>
      <c r="AH320"/>
    </row>
    <row r="321" spans="12:34">
      <c r="L321" s="52"/>
      <c r="R321" s="32"/>
      <c r="AH321"/>
    </row>
    <row r="322" spans="12:34">
      <c r="L322" s="52"/>
      <c r="R322" s="32"/>
      <c r="AH322"/>
    </row>
    <row r="323" spans="12:34">
      <c r="L323" s="52"/>
      <c r="R323" s="32"/>
      <c r="AH323"/>
    </row>
    <row r="324" spans="12:34">
      <c r="L324" s="52"/>
      <c r="R324" s="32"/>
      <c r="AH324"/>
    </row>
    <row r="325" spans="12:34">
      <c r="L325" s="52"/>
      <c r="R325" s="32"/>
      <c r="AH325"/>
    </row>
    <row r="326" spans="12:34">
      <c r="L326" s="52"/>
      <c r="R326" s="32"/>
      <c r="AH326"/>
    </row>
    <row r="327" spans="12:34">
      <c r="L327" s="52"/>
      <c r="R327" s="32"/>
      <c r="AH327"/>
    </row>
    <row r="328" spans="12:34">
      <c r="L328" s="52"/>
      <c r="R328" s="32"/>
      <c r="AH328"/>
    </row>
    <row r="329" spans="12:34">
      <c r="L329" s="52"/>
      <c r="R329" s="32"/>
      <c r="AH329"/>
    </row>
    <row r="330" spans="12:34">
      <c r="L330" s="52"/>
      <c r="R330" s="32"/>
      <c r="AH330"/>
    </row>
    <row r="331" spans="12:34">
      <c r="L331" s="52"/>
      <c r="R331" s="32"/>
      <c r="AH331"/>
    </row>
    <row r="332" spans="12:34">
      <c r="L332" s="52"/>
      <c r="R332" s="32"/>
      <c r="AH332"/>
    </row>
    <row r="333" spans="12:34">
      <c r="L333" s="52"/>
      <c r="R333" s="32"/>
      <c r="AH333"/>
    </row>
    <row r="334" spans="12:34">
      <c r="L334" s="52"/>
      <c r="R334" s="32"/>
      <c r="AH334"/>
    </row>
    <row r="335" spans="12:34">
      <c r="L335" s="52"/>
      <c r="R335" s="32"/>
      <c r="AH335"/>
    </row>
    <row r="336" spans="12:34">
      <c r="L336" s="52"/>
      <c r="R336" s="32"/>
      <c r="AH336"/>
    </row>
    <row r="337" spans="12:34">
      <c r="L337" s="52"/>
      <c r="R337" s="32"/>
      <c r="AH337"/>
    </row>
    <row r="338" spans="12:34">
      <c r="L338" s="52"/>
      <c r="R338" s="32"/>
      <c r="AH338"/>
    </row>
    <row r="339" spans="12:34">
      <c r="L339" s="52"/>
      <c r="R339" s="32"/>
      <c r="AH339"/>
    </row>
    <row r="340" spans="12:34">
      <c r="L340" s="52"/>
      <c r="R340" s="32"/>
      <c r="AH340"/>
    </row>
    <row r="341" spans="12:34">
      <c r="L341" s="52"/>
      <c r="R341" s="32"/>
      <c r="AH341"/>
    </row>
    <row r="342" spans="12:34">
      <c r="L342" s="52"/>
      <c r="R342" s="32"/>
      <c r="AH342"/>
    </row>
    <row r="343" spans="12:34">
      <c r="L343" s="52"/>
      <c r="R343" s="32"/>
      <c r="AH343"/>
    </row>
    <row r="344" spans="12:34">
      <c r="L344" s="52"/>
      <c r="R344" s="32"/>
      <c r="AH344"/>
    </row>
    <row r="345" spans="12:34">
      <c r="L345" s="52"/>
      <c r="R345" s="32"/>
      <c r="AH345"/>
    </row>
    <row r="346" spans="12:34">
      <c r="L346" s="52"/>
      <c r="R346" s="32"/>
      <c r="AH346"/>
    </row>
    <row r="347" spans="12:34">
      <c r="L347" s="52"/>
      <c r="R347" s="32"/>
      <c r="AH347"/>
    </row>
    <row r="348" spans="12:34">
      <c r="L348" s="52"/>
      <c r="R348" s="32"/>
      <c r="AH348"/>
    </row>
    <row r="349" spans="12:34">
      <c r="L349" s="52"/>
      <c r="R349" s="32"/>
      <c r="AH349"/>
    </row>
    <row r="350" spans="12:34">
      <c r="L350" s="52"/>
      <c r="R350" s="32"/>
      <c r="AH350"/>
    </row>
    <row r="351" spans="12:34">
      <c r="L351" s="52"/>
      <c r="R351" s="32"/>
      <c r="AH351"/>
    </row>
    <row r="352" spans="12:34">
      <c r="L352" s="52"/>
      <c r="R352" s="32"/>
      <c r="AH352"/>
    </row>
    <row r="353" spans="12:35">
      <c r="L353" s="52"/>
      <c r="R353" s="32"/>
      <c r="AH353"/>
    </row>
    <row r="354" spans="12:35">
      <c r="L354" s="52"/>
      <c r="R354" s="32"/>
      <c r="AH354"/>
    </row>
    <row r="355" spans="12:35">
      <c r="L355" s="52"/>
      <c r="R355" s="32"/>
      <c r="Y355" s="53"/>
      <c r="Z355" s="1"/>
      <c r="AA355" s="1"/>
      <c r="AB355" s="1"/>
      <c r="AC355" s="1"/>
      <c r="AD355" s="1"/>
      <c r="AE355" s="1"/>
      <c r="AF355" s="1"/>
      <c r="AG355" s="1"/>
      <c r="AI355" s="12"/>
    </row>
    <row r="356" spans="12:35">
      <c r="L356" s="52"/>
      <c r="R356" s="32"/>
      <c r="Y356" s="53"/>
      <c r="Z356" s="1"/>
      <c r="AA356" s="1"/>
      <c r="AB356" s="1"/>
      <c r="AC356" s="1"/>
      <c r="AD356" s="1"/>
      <c r="AE356" s="1"/>
      <c r="AF356" s="1"/>
      <c r="AG356" s="1"/>
    </row>
    <row r="357" spans="12:35">
      <c r="L357" s="52"/>
      <c r="R357" s="32"/>
      <c r="Y357" s="53"/>
      <c r="Z357" s="1"/>
      <c r="AA357" s="1"/>
      <c r="AB357" s="1"/>
      <c r="AC357" s="1"/>
      <c r="AD357" s="1"/>
      <c r="AE357" s="1"/>
      <c r="AF357" s="1"/>
      <c r="AG357" s="1"/>
    </row>
    <row r="358" spans="12:35">
      <c r="L358" s="52"/>
      <c r="R358" s="32"/>
      <c r="Y358" s="53"/>
      <c r="Z358" s="1"/>
      <c r="AA358" s="1"/>
      <c r="AB358" s="1"/>
      <c r="AC358" s="1"/>
      <c r="AD358" s="1"/>
      <c r="AE358" s="1"/>
      <c r="AF358" s="1"/>
      <c r="AG358" s="1"/>
    </row>
    <row r="359" spans="12:35">
      <c r="L359" s="52"/>
      <c r="R359" s="32"/>
      <c r="Y359" s="53"/>
      <c r="Z359" s="1"/>
      <c r="AA359" s="1"/>
      <c r="AB359" s="1"/>
      <c r="AC359" s="1"/>
      <c r="AD359" s="1"/>
      <c r="AE359" s="1"/>
      <c r="AF359" s="1"/>
      <c r="AG359" s="1"/>
    </row>
    <row r="360" spans="12:35">
      <c r="L360" s="52"/>
      <c r="R360" s="32"/>
      <c r="Y360" s="53"/>
      <c r="Z360" s="1"/>
      <c r="AA360" s="1"/>
      <c r="AB360" s="1"/>
      <c r="AC360" s="1"/>
      <c r="AD360" s="1"/>
      <c r="AE360" s="1"/>
      <c r="AF360" s="1"/>
      <c r="AG360" s="1"/>
    </row>
    <row r="361" spans="12:35">
      <c r="L361" s="52"/>
      <c r="R361" s="32"/>
      <c r="Y361" s="53"/>
      <c r="Z361" s="1"/>
      <c r="AA361" s="1"/>
      <c r="AB361" s="1"/>
      <c r="AC361" s="1"/>
      <c r="AD361" s="1"/>
      <c r="AE361" s="1"/>
      <c r="AF361" s="1"/>
      <c r="AG361" s="1"/>
    </row>
    <row r="362" spans="12:35">
      <c r="L362" s="52"/>
      <c r="R362" s="32"/>
      <c r="Y362" s="53"/>
      <c r="Z362" s="1"/>
      <c r="AA362" s="1"/>
      <c r="AB362" s="1"/>
      <c r="AC362" s="1"/>
      <c r="AD362" s="1"/>
      <c r="AE362" s="1"/>
      <c r="AF362" s="1"/>
      <c r="AG362" s="1"/>
    </row>
    <row r="363" spans="12:35">
      <c r="L363" s="52"/>
      <c r="R363" s="32"/>
      <c r="Y363" s="53"/>
      <c r="Z363" s="1"/>
      <c r="AA363" s="1"/>
      <c r="AB363" s="1"/>
      <c r="AC363" s="1"/>
      <c r="AD363" s="1"/>
      <c r="AE363" s="1"/>
      <c r="AF363" s="1"/>
      <c r="AG363" s="1"/>
    </row>
    <row r="364" spans="12:35">
      <c r="L364" s="52"/>
      <c r="R364" s="32"/>
      <c r="Y364" s="53"/>
      <c r="Z364" s="1"/>
      <c r="AA364" s="1"/>
      <c r="AB364" s="1"/>
      <c r="AC364" s="1"/>
      <c r="AD364" s="1"/>
      <c r="AE364" s="1"/>
      <c r="AF364" s="1"/>
      <c r="AG364" s="1"/>
    </row>
    <row r="365" spans="12:35">
      <c r="L365" s="52"/>
      <c r="R365" s="32"/>
      <c r="Y365" s="53"/>
      <c r="Z365" s="1"/>
      <c r="AA365" s="1"/>
      <c r="AB365" s="1"/>
      <c r="AC365" s="1"/>
      <c r="AD365" s="1"/>
      <c r="AE365" s="1"/>
      <c r="AF365" s="1"/>
      <c r="AG365" s="1"/>
    </row>
    <row r="366" spans="12:35">
      <c r="L366" s="52"/>
      <c r="R366" s="32"/>
      <c r="Y366" s="53"/>
      <c r="Z366" s="1"/>
      <c r="AA366" s="1"/>
      <c r="AB366" s="1"/>
      <c r="AC366" s="1"/>
      <c r="AD366" s="1"/>
      <c r="AE366" s="1"/>
      <c r="AF366" s="1"/>
      <c r="AG366" s="1"/>
    </row>
    <row r="367" spans="12:35">
      <c r="L367" s="52"/>
      <c r="R367" s="32"/>
      <c r="Y367" s="53"/>
      <c r="Z367" s="1"/>
      <c r="AA367" s="1"/>
      <c r="AB367" s="1"/>
      <c r="AC367" s="1"/>
      <c r="AD367" s="1"/>
      <c r="AE367" s="1"/>
      <c r="AF367" s="1"/>
      <c r="AG367" s="1"/>
    </row>
    <row r="368" spans="12:35">
      <c r="L368" s="52"/>
      <c r="R368" s="32"/>
      <c r="Y368" s="53"/>
      <c r="Z368" s="1"/>
      <c r="AA368" s="1"/>
      <c r="AB368" s="1"/>
      <c r="AC368" s="1"/>
      <c r="AD368" s="1"/>
      <c r="AE368" s="1"/>
      <c r="AF368" s="1"/>
      <c r="AG368" s="1"/>
    </row>
    <row r="369" spans="12:33">
      <c r="L369" s="52"/>
      <c r="R369" s="32"/>
      <c r="Y369" s="53"/>
      <c r="Z369" s="1"/>
      <c r="AA369" s="1"/>
      <c r="AB369" s="1"/>
      <c r="AC369" s="1"/>
      <c r="AD369" s="1"/>
      <c r="AE369" s="1"/>
      <c r="AF369" s="1"/>
      <c r="AG369" s="1"/>
    </row>
    <row r="370" spans="12:33">
      <c r="L370" s="52"/>
      <c r="R370" s="32"/>
      <c r="Y370" s="53"/>
      <c r="Z370" s="1"/>
      <c r="AA370" s="1"/>
      <c r="AB370" s="1"/>
      <c r="AC370" s="1"/>
      <c r="AD370" s="1"/>
      <c r="AE370" s="1"/>
      <c r="AF370" s="1"/>
      <c r="AG370" s="1"/>
    </row>
    <row r="371" spans="12:33">
      <c r="L371" s="52"/>
      <c r="R371" s="32"/>
      <c r="Y371" s="53"/>
      <c r="Z371" s="1"/>
      <c r="AA371" s="1"/>
      <c r="AB371" s="1"/>
      <c r="AC371" s="1"/>
      <c r="AD371" s="1"/>
      <c r="AE371" s="1"/>
      <c r="AF371" s="1"/>
      <c r="AG371" s="1"/>
    </row>
    <row r="372" spans="12:33">
      <c r="L372" s="52"/>
      <c r="R372" s="32"/>
      <c r="Y372" s="53"/>
      <c r="Z372" s="1"/>
      <c r="AA372" s="1"/>
      <c r="AB372" s="1"/>
      <c r="AC372" s="1"/>
      <c r="AD372" s="1"/>
      <c r="AE372" s="1"/>
      <c r="AF372" s="1"/>
      <c r="AG372" s="1"/>
    </row>
    <row r="373" spans="12:33">
      <c r="L373" s="52"/>
      <c r="R373" s="32"/>
      <c r="Y373" s="53"/>
      <c r="Z373" s="1"/>
      <c r="AA373" s="1"/>
      <c r="AB373" s="1"/>
      <c r="AC373" s="1"/>
      <c r="AD373" s="1"/>
      <c r="AE373" s="1"/>
      <c r="AF373" s="1"/>
      <c r="AG373" s="1"/>
    </row>
    <row r="374" spans="12:33">
      <c r="L374" s="52"/>
      <c r="R374" s="32"/>
      <c r="Y374" s="53"/>
      <c r="Z374" s="1"/>
      <c r="AA374" s="1"/>
      <c r="AB374" s="1"/>
      <c r="AC374" s="1"/>
      <c r="AD374" s="1"/>
      <c r="AE374" s="1"/>
      <c r="AF374" s="1"/>
      <c r="AG374" s="1"/>
    </row>
    <row r="375" spans="12:33">
      <c r="L375" s="52"/>
      <c r="R375" s="32"/>
      <c r="Y375" s="53"/>
      <c r="Z375" s="1"/>
      <c r="AA375" s="1"/>
      <c r="AB375" s="1"/>
      <c r="AC375" s="1"/>
      <c r="AD375" s="1"/>
      <c r="AE375" s="1"/>
      <c r="AF375" s="1"/>
      <c r="AG375" s="1"/>
    </row>
    <row r="376" spans="12:33">
      <c r="L376" s="52"/>
      <c r="R376" s="32"/>
      <c r="Y376" s="53"/>
      <c r="Z376" s="1"/>
      <c r="AA376" s="1"/>
      <c r="AB376" s="1"/>
      <c r="AC376" s="1"/>
      <c r="AD376" s="1"/>
      <c r="AE376" s="1"/>
      <c r="AF376" s="1"/>
      <c r="AG376" s="1"/>
    </row>
    <row r="377" spans="12:33">
      <c r="L377" s="52"/>
      <c r="R377" s="32"/>
      <c r="Y377" s="53"/>
      <c r="Z377" s="1"/>
      <c r="AA377" s="1"/>
      <c r="AB377" s="1"/>
      <c r="AC377" s="1"/>
      <c r="AD377" s="1"/>
      <c r="AE377" s="1"/>
      <c r="AF377" s="1"/>
      <c r="AG377" s="1"/>
    </row>
    <row r="378" spans="12:33">
      <c r="L378" s="52"/>
      <c r="R378" s="32"/>
      <c r="Y378" s="53"/>
      <c r="Z378" s="1"/>
      <c r="AA378" s="1"/>
      <c r="AB378" s="1"/>
      <c r="AC378" s="1"/>
      <c r="AD378" s="1"/>
      <c r="AE378" s="1"/>
      <c r="AF378" s="1"/>
      <c r="AG378" s="1"/>
    </row>
    <row r="379" spans="12:33">
      <c r="L379" s="52"/>
      <c r="R379" s="32"/>
      <c r="Y379" s="53"/>
      <c r="Z379" s="1"/>
      <c r="AA379" s="1"/>
      <c r="AB379" s="1"/>
      <c r="AC379" s="1"/>
      <c r="AD379" s="1"/>
      <c r="AE379" s="1"/>
      <c r="AF379" s="1"/>
      <c r="AG379" s="1"/>
    </row>
    <row r="380" spans="12:33">
      <c r="L380" s="52"/>
      <c r="R380" s="32"/>
      <c r="Y380" s="53"/>
      <c r="Z380" s="1"/>
      <c r="AA380" s="1"/>
      <c r="AB380" s="1"/>
      <c r="AC380" s="1"/>
      <c r="AD380" s="1"/>
      <c r="AE380" s="1"/>
      <c r="AF380" s="1"/>
      <c r="AG380" s="1"/>
    </row>
    <row r="381" spans="12:33">
      <c r="L381" s="52"/>
      <c r="R381" s="32"/>
      <c r="Y381" s="53"/>
      <c r="Z381" s="1"/>
      <c r="AA381" s="1"/>
      <c r="AB381" s="1"/>
      <c r="AC381" s="1"/>
      <c r="AD381" s="1"/>
      <c r="AE381" s="1"/>
      <c r="AF381" s="1"/>
      <c r="AG381" s="1"/>
    </row>
    <row r="382" spans="12:33">
      <c r="L382" s="52"/>
      <c r="R382" s="32"/>
      <c r="Y382" s="53"/>
      <c r="Z382" s="1"/>
      <c r="AA382" s="1"/>
      <c r="AB382" s="1"/>
      <c r="AC382" s="1"/>
      <c r="AD382" s="1"/>
      <c r="AE382" s="1"/>
      <c r="AF382" s="1"/>
      <c r="AG382" s="1"/>
    </row>
    <row r="383" spans="12:33">
      <c r="L383" s="52"/>
      <c r="R383" s="32"/>
      <c r="Y383" s="53"/>
      <c r="Z383" s="1"/>
      <c r="AA383" s="1"/>
      <c r="AB383" s="1"/>
      <c r="AC383" s="1"/>
      <c r="AD383" s="1"/>
      <c r="AE383" s="1"/>
      <c r="AF383" s="1"/>
      <c r="AG383" s="1"/>
    </row>
    <row r="384" spans="12:33">
      <c r="L384" s="52"/>
      <c r="R384" s="32"/>
      <c r="Y384" s="53"/>
      <c r="Z384" s="1"/>
      <c r="AA384" s="1"/>
      <c r="AB384" s="1"/>
      <c r="AC384" s="1"/>
      <c r="AD384" s="1"/>
      <c r="AE384" s="1"/>
      <c r="AF384" s="1"/>
      <c r="AG384" s="1"/>
    </row>
    <row r="385" spans="12:33">
      <c r="L385" s="52"/>
      <c r="R385" s="32"/>
      <c r="Y385" s="53"/>
      <c r="Z385" s="1"/>
      <c r="AA385" s="1"/>
      <c r="AB385" s="1"/>
      <c r="AC385" s="1"/>
      <c r="AD385" s="1"/>
      <c r="AE385" s="1"/>
      <c r="AF385" s="1"/>
      <c r="AG385" s="1"/>
    </row>
    <row r="386" spans="12:33">
      <c r="L386" s="52"/>
      <c r="R386" s="32"/>
      <c r="Y386" s="53"/>
      <c r="Z386" s="1"/>
      <c r="AA386" s="1"/>
      <c r="AB386" s="1"/>
      <c r="AC386" s="1"/>
      <c r="AD386" s="1"/>
      <c r="AE386" s="1"/>
      <c r="AF386" s="1"/>
      <c r="AG386" s="1"/>
    </row>
    <row r="387" spans="12:33">
      <c r="L387" s="52"/>
      <c r="R387" s="32"/>
      <c r="Y387" s="53"/>
      <c r="Z387" s="1"/>
      <c r="AA387" s="1"/>
      <c r="AB387" s="1"/>
      <c r="AC387" s="1"/>
      <c r="AD387" s="1"/>
      <c r="AE387" s="1"/>
      <c r="AF387" s="1"/>
      <c r="AG387" s="1"/>
    </row>
    <row r="388" spans="12:33">
      <c r="L388" s="52"/>
      <c r="R388" s="32"/>
      <c r="Y388" s="53"/>
      <c r="Z388" s="1"/>
      <c r="AA388" s="1"/>
      <c r="AB388" s="1"/>
      <c r="AC388" s="1"/>
      <c r="AD388" s="1"/>
      <c r="AE388" s="1"/>
      <c r="AF388" s="1"/>
      <c r="AG388" s="1"/>
    </row>
    <row r="389" spans="12:33">
      <c r="L389" s="52"/>
      <c r="R389" s="32"/>
      <c r="Y389" s="53"/>
      <c r="Z389" s="1"/>
      <c r="AA389" s="1"/>
      <c r="AB389" s="1"/>
      <c r="AC389" s="1"/>
      <c r="AD389" s="1"/>
      <c r="AE389" s="1"/>
      <c r="AF389" s="1"/>
      <c r="AG389" s="1"/>
    </row>
    <row r="390" spans="12:33">
      <c r="L390" s="52"/>
      <c r="R390" s="32"/>
      <c r="Y390" s="53"/>
      <c r="Z390" s="1"/>
      <c r="AA390" s="1"/>
      <c r="AB390" s="1"/>
      <c r="AC390" s="1"/>
      <c r="AD390" s="1"/>
      <c r="AE390" s="1"/>
      <c r="AF390" s="1"/>
      <c r="AG390" s="1"/>
    </row>
    <row r="391" spans="12:33">
      <c r="L391" s="52"/>
      <c r="R391" s="32"/>
      <c r="Y391" s="53"/>
      <c r="Z391" s="1"/>
      <c r="AA391" s="1"/>
      <c r="AB391" s="1"/>
      <c r="AC391" s="1"/>
      <c r="AD391" s="1"/>
      <c r="AE391" s="1"/>
      <c r="AF391" s="1"/>
      <c r="AG391" s="1"/>
    </row>
    <row r="392" spans="12:33">
      <c r="L392" s="52"/>
      <c r="R392" s="32"/>
      <c r="Y392" s="53"/>
      <c r="Z392" s="1"/>
      <c r="AA392" s="1"/>
      <c r="AB392" s="1"/>
      <c r="AC392" s="1"/>
      <c r="AD392" s="1"/>
      <c r="AE392" s="1"/>
      <c r="AF392" s="1"/>
      <c r="AG392" s="1"/>
    </row>
    <row r="393" spans="12:33">
      <c r="L393" s="52"/>
      <c r="R393" s="32"/>
      <c r="Y393" s="53"/>
      <c r="Z393" s="1"/>
      <c r="AA393" s="1"/>
      <c r="AB393" s="1"/>
      <c r="AC393" s="1"/>
      <c r="AD393" s="1"/>
      <c r="AE393" s="1"/>
      <c r="AF393" s="1"/>
      <c r="AG393" s="1"/>
    </row>
    <row r="394" spans="12:33">
      <c r="L394" s="52"/>
      <c r="R394" s="32"/>
      <c r="Y394" s="53"/>
      <c r="Z394" s="1"/>
      <c r="AA394" s="1"/>
      <c r="AB394" s="1"/>
      <c r="AC394" s="1"/>
      <c r="AD394" s="1"/>
      <c r="AE394" s="1"/>
      <c r="AF394" s="1"/>
      <c r="AG394" s="1"/>
    </row>
    <row r="395" spans="12:33">
      <c r="L395" s="52"/>
      <c r="R395" s="32"/>
      <c r="Y395" s="53"/>
      <c r="Z395" s="1"/>
      <c r="AA395" s="1"/>
      <c r="AB395" s="1"/>
      <c r="AC395" s="1"/>
      <c r="AD395" s="1"/>
      <c r="AE395" s="1"/>
      <c r="AF395" s="1"/>
      <c r="AG395" s="1"/>
    </row>
    <row r="396" spans="12:33">
      <c r="L396" s="52"/>
      <c r="R396" s="32"/>
      <c r="Y396" s="53"/>
      <c r="Z396" s="1"/>
      <c r="AA396" s="1"/>
      <c r="AB396" s="1"/>
      <c r="AC396" s="1"/>
      <c r="AD396" s="1"/>
      <c r="AE396" s="1"/>
      <c r="AF396" s="1"/>
      <c r="AG396" s="1"/>
    </row>
    <row r="397" spans="12:33">
      <c r="L397" s="52"/>
      <c r="R397" s="32"/>
      <c r="Y397" s="53"/>
      <c r="Z397" s="1"/>
      <c r="AA397" s="1"/>
      <c r="AB397" s="1"/>
      <c r="AC397" s="1"/>
      <c r="AD397" s="1"/>
      <c r="AE397" s="1"/>
      <c r="AF397" s="1"/>
      <c r="AG397" s="1"/>
    </row>
    <row r="398" spans="12:33">
      <c r="L398" s="52"/>
      <c r="R398" s="32"/>
      <c r="Y398" s="53"/>
      <c r="Z398" s="1"/>
      <c r="AA398" s="1"/>
      <c r="AB398" s="1"/>
      <c r="AC398" s="1"/>
      <c r="AD398" s="1"/>
      <c r="AE398" s="1"/>
      <c r="AF398" s="1"/>
      <c r="AG398" s="1"/>
    </row>
    <row r="399" spans="12:33">
      <c r="L399" s="52"/>
      <c r="R399" s="32"/>
      <c r="Y399" s="53"/>
      <c r="Z399" s="1"/>
      <c r="AA399" s="1"/>
      <c r="AB399" s="1"/>
      <c r="AC399" s="1"/>
      <c r="AD399" s="1"/>
      <c r="AE399" s="1"/>
      <c r="AF399" s="1"/>
      <c r="AG399" s="1"/>
    </row>
    <row r="400" spans="12:33">
      <c r="L400" s="52"/>
      <c r="R400" s="32"/>
      <c r="Y400" s="53"/>
      <c r="Z400" s="1"/>
      <c r="AA400" s="1"/>
      <c r="AB400" s="1"/>
      <c r="AC400" s="1"/>
      <c r="AD400" s="1"/>
      <c r="AE400" s="1"/>
      <c r="AF400" s="1"/>
      <c r="AG400" s="1"/>
    </row>
    <row r="401" spans="12:33">
      <c r="L401" s="52"/>
      <c r="R401" s="32"/>
      <c r="Y401" s="53"/>
      <c r="Z401" s="1"/>
      <c r="AA401" s="1"/>
      <c r="AB401" s="1"/>
      <c r="AC401" s="1"/>
      <c r="AD401" s="1"/>
      <c r="AE401" s="1"/>
      <c r="AF401" s="1"/>
      <c r="AG401" s="1"/>
    </row>
    <row r="402" spans="12:33">
      <c r="L402" s="52"/>
      <c r="R402" s="32"/>
      <c r="Y402" s="53"/>
      <c r="Z402" s="1"/>
      <c r="AA402" s="1"/>
      <c r="AB402" s="1"/>
      <c r="AC402" s="1"/>
      <c r="AD402" s="1"/>
      <c r="AE402" s="1"/>
      <c r="AF402" s="1"/>
      <c r="AG402" s="1"/>
    </row>
    <row r="403" spans="12:33">
      <c r="L403" s="52"/>
      <c r="R403" s="32"/>
      <c r="Y403" s="53"/>
      <c r="Z403" s="1"/>
      <c r="AA403" s="1"/>
      <c r="AB403" s="1"/>
      <c r="AC403" s="1"/>
      <c r="AD403" s="1"/>
      <c r="AE403" s="1"/>
      <c r="AF403" s="1"/>
      <c r="AG403" s="1"/>
    </row>
    <row r="404" spans="12:33">
      <c r="L404" s="52"/>
      <c r="R404" s="32"/>
      <c r="Y404" s="53"/>
      <c r="Z404" s="1"/>
      <c r="AA404" s="1"/>
      <c r="AB404" s="1"/>
      <c r="AC404" s="1"/>
      <c r="AD404" s="1"/>
      <c r="AE404" s="1"/>
      <c r="AF404" s="1"/>
      <c r="AG404" s="1"/>
    </row>
    <row r="405" spans="12:33">
      <c r="L405" s="52"/>
      <c r="R405" s="32"/>
      <c r="Y405" s="53"/>
      <c r="Z405" s="1"/>
      <c r="AA405" s="1"/>
      <c r="AB405" s="1"/>
      <c r="AC405" s="1"/>
      <c r="AD405" s="1"/>
      <c r="AE405" s="1"/>
      <c r="AF405" s="1"/>
      <c r="AG405" s="1"/>
    </row>
    <row r="406" spans="12:33">
      <c r="L406" s="52"/>
      <c r="R406" s="32"/>
      <c r="Y406" s="53"/>
      <c r="Z406" s="1"/>
      <c r="AA406" s="1"/>
      <c r="AB406" s="1"/>
      <c r="AC406" s="1"/>
      <c r="AD406" s="1"/>
      <c r="AE406" s="1"/>
      <c r="AF406" s="1"/>
      <c r="AG406" s="1"/>
    </row>
    <row r="407" spans="12:33">
      <c r="L407" s="52"/>
      <c r="R407" s="32"/>
      <c r="Y407" s="53"/>
      <c r="Z407" s="1"/>
      <c r="AA407" s="1"/>
      <c r="AB407" s="1"/>
      <c r="AC407" s="1"/>
      <c r="AD407" s="1"/>
      <c r="AE407" s="1"/>
      <c r="AF407" s="1"/>
      <c r="AG407" s="1"/>
    </row>
    <row r="408" spans="12:33">
      <c r="L408" s="52"/>
      <c r="R408" s="32"/>
      <c r="Y408" s="53"/>
      <c r="Z408" s="1"/>
      <c r="AA408" s="1"/>
      <c r="AB408" s="1"/>
      <c r="AC408" s="1"/>
      <c r="AD408" s="1"/>
      <c r="AE408" s="1"/>
      <c r="AF408" s="1"/>
      <c r="AG408" s="1"/>
    </row>
    <row r="409" spans="12:33">
      <c r="L409" s="52"/>
      <c r="R409" s="32"/>
      <c r="Y409" s="53"/>
      <c r="Z409" s="1"/>
      <c r="AA409" s="1"/>
      <c r="AB409" s="1"/>
      <c r="AC409" s="1"/>
      <c r="AD409" s="1"/>
      <c r="AE409" s="1"/>
      <c r="AF409" s="1"/>
      <c r="AG409" s="1"/>
    </row>
    <row r="410" spans="12:33">
      <c r="L410" s="52"/>
      <c r="R410" s="32"/>
      <c r="Y410" s="53"/>
      <c r="Z410" s="1"/>
      <c r="AA410" s="1"/>
      <c r="AB410" s="1"/>
      <c r="AC410" s="1"/>
      <c r="AD410" s="1"/>
      <c r="AE410" s="1"/>
      <c r="AF410" s="1"/>
      <c r="AG410" s="1"/>
    </row>
    <row r="411" spans="12:33">
      <c r="L411" s="52"/>
      <c r="R411" s="32"/>
      <c r="Y411" s="53"/>
      <c r="Z411" s="1"/>
      <c r="AA411" s="1"/>
      <c r="AB411" s="1"/>
      <c r="AC411" s="1"/>
      <c r="AD411" s="1"/>
      <c r="AE411" s="1"/>
      <c r="AF411" s="1"/>
      <c r="AG411" s="1"/>
    </row>
    <row r="412" spans="12:33">
      <c r="L412" s="52"/>
      <c r="R412" s="32"/>
    </row>
    <row r="413" spans="12:33">
      <c r="L413" s="52"/>
      <c r="R413" s="32"/>
    </row>
    <row r="414" spans="12:33">
      <c r="L414" s="52"/>
      <c r="R414" s="32"/>
    </row>
    <row r="415" spans="12:33">
      <c r="L415" s="52"/>
      <c r="R415" s="32"/>
    </row>
    <row r="416" spans="12:33">
      <c r="L416" s="52"/>
      <c r="R416" s="32"/>
    </row>
    <row r="417" spans="12:18">
      <c r="L417" s="52"/>
      <c r="R417" s="32"/>
    </row>
    <row r="418" spans="12:18">
      <c r="L418" s="52"/>
      <c r="R418" s="32"/>
    </row>
    <row r="419" spans="12:18">
      <c r="L419" s="52"/>
      <c r="R419" s="32"/>
    </row>
    <row r="420" spans="12:18">
      <c r="L420" s="52"/>
      <c r="R420" s="32"/>
    </row>
    <row r="421" spans="12:18">
      <c r="L421" s="52"/>
      <c r="R421" s="32"/>
    </row>
    <row r="422" spans="12:18">
      <c r="L422" s="52"/>
      <c r="R422" s="32"/>
    </row>
    <row r="423" spans="12:18">
      <c r="L423" s="52"/>
      <c r="R423" s="32"/>
    </row>
    <row r="424" spans="12:18">
      <c r="L424" s="52"/>
      <c r="R424" s="32"/>
    </row>
    <row r="425" spans="12:18">
      <c r="L425" s="52"/>
      <c r="R425" s="32"/>
    </row>
    <row r="426" spans="12:18">
      <c r="L426" s="52"/>
      <c r="R426" s="32"/>
    </row>
    <row r="427" spans="12:18">
      <c r="L427" s="52"/>
      <c r="R427" s="32"/>
    </row>
    <row r="428" spans="12:18">
      <c r="L428" s="52"/>
      <c r="R428" s="32"/>
    </row>
    <row r="429" spans="12:18">
      <c r="L429" s="52"/>
      <c r="R429" s="32"/>
    </row>
    <row r="430" spans="12:18">
      <c r="L430" s="52"/>
      <c r="R430" s="32"/>
    </row>
    <row r="431" spans="12:18">
      <c r="L431" s="52"/>
      <c r="R431" s="32"/>
    </row>
    <row r="432" spans="12:18">
      <c r="L432" s="52"/>
      <c r="R432" s="32"/>
    </row>
    <row r="433" spans="10:23">
      <c r="L433" s="52"/>
      <c r="R433" s="32"/>
    </row>
    <row r="434" spans="10:23">
      <c r="L434" s="52"/>
      <c r="R434" s="32"/>
    </row>
    <row r="435" spans="10:23">
      <c r="L435" s="52"/>
      <c r="R435" s="32"/>
    </row>
    <row r="436" spans="10:23">
      <c r="L436" s="52"/>
      <c r="R436" s="32"/>
    </row>
    <row r="437" spans="10:23">
      <c r="L437" s="52"/>
      <c r="R437" s="32"/>
    </row>
    <row r="438" spans="10:23">
      <c r="L438" s="52"/>
      <c r="R438" s="32"/>
    </row>
    <row r="439" spans="10:23">
      <c r="L439" s="52"/>
      <c r="R439" s="32"/>
    </row>
    <row r="440" spans="10:23">
      <c r="L440" s="52"/>
      <c r="R440" s="32"/>
    </row>
    <row r="441" spans="10:23">
      <c r="L441" s="52"/>
      <c r="R441" s="32"/>
    </row>
    <row r="442" spans="10:23">
      <c r="L442" s="52"/>
      <c r="R442" s="32"/>
    </row>
    <row r="443" spans="10:23">
      <c r="J443" s="148"/>
      <c r="L443" s="148"/>
      <c r="R443" s="32"/>
      <c r="S443" s="67"/>
      <c r="T443" s="32"/>
      <c r="W443" s="32"/>
    </row>
    <row r="444" spans="10:23">
      <c r="J444" s="148"/>
      <c r="L444" s="148"/>
      <c r="S444" s="67"/>
      <c r="T444" s="32"/>
      <c r="W444" s="32"/>
    </row>
  </sheetData>
  <conditionalFormatting sqref="Y41:Y42 Y126:Y127">
    <cfRule type="cellIs" dxfId="4" priority="14" stopIfTrue="1" operator="lessThan">
      <formula>0</formula>
    </cfRule>
  </conditionalFormatting>
  <conditionalFormatting sqref="Y98">
    <cfRule type="cellIs" dxfId="3" priority="15" stopIfTrue="1" operator="greaterThan">
      <formula>0</formula>
    </cfRule>
  </conditionalFormatting>
  <conditionalFormatting sqref="Y69">
    <cfRule type="cellIs" dxfId="2" priority="16" stopIfTrue="1" operator="greaterThan">
      <formula>0</formula>
    </cfRule>
    <cfRule type="cellIs" dxfId="1" priority="17" stopIfTrue="1" operator="lessThan">
      <formula>0</formula>
    </cfRule>
  </conditionalFormatting>
  <conditionalFormatting sqref="Y98">
    <cfRule type="cellIs" dxfId="0" priority="13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7370E-62CE-4AB3-A7CF-B517DD76A77F}">
  <dimension ref="A2:Y127"/>
  <sheetViews>
    <sheetView zoomScale="112" zoomScaleNormal="112" workbookViewId="0">
      <selection activeCell="M8" sqref="M8"/>
    </sheetView>
  </sheetViews>
  <sheetFormatPr baseColWidth="10" defaultRowHeight="15"/>
  <cols>
    <col min="22" max="22" width="10.08984375" customWidth="1"/>
    <col min="23" max="23" width="10.6328125" customWidth="1"/>
    <col min="24" max="24" width="8.54296875" customWidth="1"/>
    <col min="25" max="25" width="9.36328125" customWidth="1"/>
    <col min="26" max="26" width="9" customWidth="1"/>
    <col min="27" max="27" width="8.90625" customWidth="1"/>
    <col min="28" max="28" width="9.08984375" customWidth="1"/>
    <col min="29" max="29" width="8.453125" customWidth="1"/>
    <col min="30" max="30" width="9.08984375" customWidth="1"/>
    <col min="31" max="31" width="10" customWidth="1"/>
    <col min="32" max="32" width="10.54296875" customWidth="1"/>
    <col min="33" max="33" width="8.08984375" customWidth="1"/>
    <col min="34" max="34" width="8.36328125" customWidth="1"/>
    <col min="35" max="35" width="7.54296875" customWidth="1"/>
    <col min="36" max="36" width="8.08984375" customWidth="1"/>
    <col min="37" max="37" width="11.08984375" customWidth="1"/>
  </cols>
  <sheetData>
    <row r="2" spans="1:25" ht="21">
      <c r="A2" s="56" t="s">
        <v>500</v>
      </c>
      <c r="V2" s="4"/>
      <c r="W2" s="4"/>
      <c r="X2" s="4"/>
      <c r="Y2" s="4"/>
    </row>
    <row r="3" spans="1:25">
      <c r="V3" s="4"/>
      <c r="W3" s="4"/>
      <c r="X3" s="4"/>
    </row>
    <row r="4" spans="1:25">
      <c r="V4" s="4"/>
      <c r="W4" s="21"/>
      <c r="X4" s="4"/>
      <c r="Y4" s="21"/>
    </row>
    <row r="5" spans="1:25">
      <c r="V5" s="4"/>
      <c r="W5" s="4"/>
      <c r="X5" s="4"/>
      <c r="Y5" s="4"/>
    </row>
    <row r="6" spans="1:25">
      <c r="V6" s="4"/>
      <c r="W6" s="4"/>
      <c r="X6" s="4"/>
      <c r="Y6" s="4"/>
    </row>
    <row r="7" spans="1:25">
      <c r="V7" s="22"/>
      <c r="W7" s="23"/>
      <c r="X7" s="24"/>
      <c r="Y7" s="24"/>
    </row>
    <row r="8" spans="1:25">
      <c r="V8" s="22"/>
      <c r="W8" s="23"/>
      <c r="X8" s="24"/>
      <c r="Y8" s="24"/>
    </row>
    <row r="9" spans="1:25">
      <c r="V9" s="22"/>
      <c r="W9" s="23"/>
      <c r="X9" s="24"/>
      <c r="Y9" s="24"/>
    </row>
    <row r="10" spans="1:25">
      <c r="V10" s="22"/>
      <c r="W10" s="23"/>
      <c r="X10" s="24"/>
      <c r="Y10" s="24"/>
    </row>
    <row r="11" spans="1:25">
      <c r="V11" s="22"/>
      <c r="W11" s="23"/>
      <c r="X11" s="24"/>
      <c r="Y11" s="24"/>
    </row>
    <row r="12" spans="1:25">
      <c r="V12" s="22"/>
      <c r="W12" s="23"/>
      <c r="X12" s="24"/>
      <c r="Y12" s="24"/>
    </row>
    <row r="13" spans="1:25">
      <c r="V13" s="22"/>
      <c r="W13" s="23"/>
      <c r="X13" s="24"/>
      <c r="Y13" s="24"/>
    </row>
    <row r="14" spans="1:25">
      <c r="V14" s="22"/>
      <c r="W14" s="23"/>
      <c r="X14" s="24"/>
      <c r="Y14" s="24"/>
    </row>
    <row r="15" spans="1:25" ht="15.6">
      <c r="M15" s="220">
        <f>+År!B35</f>
        <v>6499</v>
      </c>
      <c r="N15" s="3" t="s">
        <v>11</v>
      </c>
      <c r="V15" s="22"/>
      <c r="W15" s="23"/>
      <c r="X15" s="24"/>
      <c r="Y15" s="24"/>
    </row>
    <row r="16" spans="1:25">
      <c r="V16" s="22"/>
      <c r="W16" s="23"/>
      <c r="X16" s="24"/>
      <c r="Y16" s="24"/>
    </row>
    <row r="17" spans="22:25">
      <c r="V17" s="22"/>
      <c r="W17" s="23"/>
      <c r="X17" s="24"/>
      <c r="Y17" s="24"/>
    </row>
    <row r="18" spans="22:25">
      <c r="V18" s="22"/>
      <c r="W18" s="23"/>
      <c r="X18" s="24"/>
      <c r="Y18" s="24"/>
    </row>
    <row r="19" spans="22:25">
      <c r="V19" s="22"/>
      <c r="W19" s="23"/>
      <c r="X19" s="24"/>
      <c r="Y19" s="24"/>
    </row>
    <row r="20" spans="22:25">
      <c r="V20" s="22"/>
      <c r="W20" s="23"/>
      <c r="X20" s="24"/>
      <c r="Y20" s="24"/>
    </row>
    <row r="21" spans="22:25">
      <c r="V21" s="22"/>
      <c r="W21" s="23"/>
      <c r="X21" s="24"/>
      <c r="Y21" s="24"/>
    </row>
    <row r="22" spans="22:25">
      <c r="V22" s="22"/>
      <c r="W22" s="23"/>
      <c r="X22" s="24"/>
      <c r="Y22" s="24"/>
    </row>
    <row r="23" spans="22:25">
      <c r="V23" s="22"/>
      <c r="W23" s="23"/>
      <c r="X23" s="24"/>
      <c r="Y23" s="24"/>
    </row>
    <row r="24" spans="22:25">
      <c r="V24" s="22"/>
      <c r="W24" s="23"/>
      <c r="X24" s="24"/>
      <c r="Y24" s="24"/>
    </row>
    <row r="25" spans="22:25">
      <c r="V25" s="22"/>
      <c r="W25" s="23"/>
      <c r="X25" s="24"/>
      <c r="Y25" s="24"/>
    </row>
    <row r="26" spans="22:25">
      <c r="V26" s="22"/>
      <c r="W26" s="23"/>
      <c r="X26" s="24"/>
      <c r="Y26" s="24"/>
    </row>
    <row r="27" spans="22:25">
      <c r="V27" s="22"/>
      <c r="W27" s="23"/>
      <c r="X27" s="24"/>
      <c r="Y27" s="24"/>
    </row>
    <row r="28" spans="22:25">
      <c r="V28" s="22"/>
      <c r="W28" s="23"/>
      <c r="X28" s="24"/>
      <c r="Y28" s="24"/>
    </row>
    <row r="66" spans="13:14" ht="15.6">
      <c r="M66" s="51">
        <f>+År!AE35</f>
        <v>137.9584089859982</v>
      </c>
      <c r="N66" s="3" t="s">
        <v>556</v>
      </c>
    </row>
    <row r="93" spans="13:14" ht="15.6">
      <c r="M93" s="5">
        <f>+År!AD35</f>
        <v>59.975797749344849</v>
      </c>
      <c r="N93" s="3" t="s">
        <v>363</v>
      </c>
    </row>
    <row r="127" spans="14:14" ht="15.6">
      <c r="N127" s="2" t="s">
        <v>555</v>
      </c>
    </row>
  </sheetData>
  <pageMargins left="0.75" right="0.75" top="1" bottom="1" header="0.5" footer="0.5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795C9-6DA0-4FD0-A4F7-8499E02A4D5C}">
  <dimension ref="A1:D359"/>
  <sheetViews>
    <sheetView topLeftCell="A221" workbookViewId="0">
      <selection activeCell="G239" sqref="G239"/>
    </sheetView>
  </sheetViews>
  <sheetFormatPr baseColWidth="10" defaultRowHeight="15"/>
  <sheetData>
    <row r="1" spans="1:4">
      <c r="A1">
        <v>1101</v>
      </c>
      <c r="B1" t="s">
        <v>190</v>
      </c>
      <c r="C1" t="s">
        <v>70</v>
      </c>
      <c r="D1">
        <v>11</v>
      </c>
    </row>
    <row r="2" spans="1:4">
      <c r="A2">
        <v>1103</v>
      </c>
      <c r="B2" t="s">
        <v>192</v>
      </c>
      <c r="C2" t="s">
        <v>70</v>
      </c>
      <c r="D2">
        <v>11</v>
      </c>
    </row>
    <row r="3" spans="1:4">
      <c r="A3">
        <v>1106</v>
      </c>
      <c r="B3" t="s">
        <v>193</v>
      </c>
      <c r="C3" t="s">
        <v>70</v>
      </c>
      <c r="D3">
        <v>11</v>
      </c>
    </row>
    <row r="4" spans="1:4">
      <c r="A4">
        <v>1108</v>
      </c>
      <c r="B4" t="s">
        <v>191</v>
      </c>
      <c r="C4" t="s">
        <v>70</v>
      </c>
      <c r="D4">
        <v>11</v>
      </c>
    </row>
    <row r="5" spans="1:4">
      <c r="A5">
        <v>1111</v>
      </c>
      <c r="B5" t="s">
        <v>194</v>
      </c>
      <c r="C5" t="s">
        <v>70</v>
      </c>
      <c r="D5">
        <v>11</v>
      </c>
    </row>
    <row r="6" spans="1:4">
      <c r="A6">
        <v>1112</v>
      </c>
      <c r="B6" t="s">
        <v>195</v>
      </c>
      <c r="C6" t="s">
        <v>70</v>
      </c>
      <c r="D6">
        <v>11</v>
      </c>
    </row>
    <row r="7" spans="1:4">
      <c r="A7">
        <v>1114</v>
      </c>
      <c r="B7" t="s">
        <v>520</v>
      </c>
      <c r="C7" t="s">
        <v>70</v>
      </c>
      <c r="D7">
        <v>11</v>
      </c>
    </row>
    <row r="8" spans="1:4">
      <c r="A8">
        <v>1119</v>
      </c>
      <c r="B8" t="s">
        <v>521</v>
      </c>
      <c r="C8" t="s">
        <v>70</v>
      </c>
      <c r="D8">
        <v>11</v>
      </c>
    </row>
    <row r="9" spans="1:4">
      <c r="A9">
        <v>1120</v>
      </c>
      <c r="B9" t="s">
        <v>196</v>
      </c>
      <c r="C9" t="s">
        <v>70</v>
      </c>
      <c r="D9">
        <v>11</v>
      </c>
    </row>
    <row r="10" spans="1:4">
      <c r="A10">
        <v>1121</v>
      </c>
      <c r="B10" t="s">
        <v>197</v>
      </c>
      <c r="C10" t="s">
        <v>70</v>
      </c>
      <c r="D10">
        <v>11</v>
      </c>
    </row>
    <row r="11" spans="1:4">
      <c r="A11">
        <v>1122</v>
      </c>
      <c r="B11" t="s">
        <v>198</v>
      </c>
      <c r="C11" t="s">
        <v>70</v>
      </c>
      <c r="D11">
        <v>11</v>
      </c>
    </row>
    <row r="12" spans="1:4">
      <c r="A12">
        <v>1124</v>
      </c>
      <c r="B12" t="s">
        <v>199</v>
      </c>
      <c r="C12" t="s">
        <v>70</v>
      </c>
      <c r="D12">
        <v>11</v>
      </c>
    </row>
    <row r="13" spans="1:4">
      <c r="A13">
        <v>1127</v>
      </c>
      <c r="B13" t="s">
        <v>200</v>
      </c>
      <c r="C13" t="s">
        <v>70</v>
      </c>
      <c r="D13">
        <v>11</v>
      </c>
    </row>
    <row r="14" spans="1:4">
      <c r="A14">
        <v>1130</v>
      </c>
      <c r="B14" t="s">
        <v>201</v>
      </c>
      <c r="C14" t="s">
        <v>70</v>
      </c>
      <c r="D14">
        <v>11</v>
      </c>
    </row>
    <row r="15" spans="1:4">
      <c r="A15">
        <v>1133</v>
      </c>
      <c r="B15" t="s">
        <v>202</v>
      </c>
      <c r="C15" t="s">
        <v>70</v>
      </c>
      <c r="D15">
        <v>11</v>
      </c>
    </row>
    <row r="16" spans="1:4">
      <c r="A16">
        <v>1134</v>
      </c>
      <c r="B16" t="s">
        <v>415</v>
      </c>
      <c r="C16" t="s">
        <v>70</v>
      </c>
      <c r="D16">
        <v>11</v>
      </c>
    </row>
    <row r="17" spans="1:4">
      <c r="A17">
        <v>1135</v>
      </c>
      <c r="B17" t="s">
        <v>203</v>
      </c>
      <c r="C17" t="s">
        <v>70</v>
      </c>
      <c r="D17">
        <v>11</v>
      </c>
    </row>
    <row r="18" spans="1:4">
      <c r="A18">
        <v>1144</v>
      </c>
      <c r="B18" t="s">
        <v>204</v>
      </c>
      <c r="C18" t="s">
        <v>70</v>
      </c>
      <c r="D18">
        <v>11</v>
      </c>
    </row>
    <row r="19" spans="1:4">
      <c r="A19">
        <v>1145</v>
      </c>
      <c r="B19" t="s">
        <v>205</v>
      </c>
      <c r="C19" t="s">
        <v>70</v>
      </c>
      <c r="D19">
        <v>11</v>
      </c>
    </row>
    <row r="20" spans="1:4">
      <c r="A20">
        <v>1146</v>
      </c>
      <c r="B20" t="s">
        <v>206</v>
      </c>
      <c r="C20" t="s">
        <v>70</v>
      </c>
      <c r="D20">
        <v>11</v>
      </c>
    </row>
    <row r="21" spans="1:4">
      <c r="A21">
        <v>1149</v>
      </c>
      <c r="B21" t="s">
        <v>207</v>
      </c>
      <c r="C21" t="s">
        <v>70</v>
      </c>
      <c r="D21">
        <v>11</v>
      </c>
    </row>
    <row r="22" spans="1:4">
      <c r="A22">
        <v>1151</v>
      </c>
      <c r="B22" t="s">
        <v>208</v>
      </c>
      <c r="C22" t="s">
        <v>70</v>
      </c>
      <c r="D22">
        <v>11</v>
      </c>
    </row>
    <row r="23" spans="1:4">
      <c r="A23">
        <v>1160</v>
      </c>
      <c r="B23" t="s">
        <v>209</v>
      </c>
      <c r="C23" t="s">
        <v>70</v>
      </c>
      <c r="D23">
        <v>11</v>
      </c>
    </row>
    <row r="24" spans="1:4">
      <c r="A24">
        <v>1503</v>
      </c>
      <c r="B24" t="s">
        <v>247</v>
      </c>
      <c r="C24" t="s">
        <v>524</v>
      </c>
      <c r="D24">
        <v>15</v>
      </c>
    </row>
    <row r="25" spans="1:4">
      <c r="A25">
        <v>1504</v>
      </c>
      <c r="B25" t="s">
        <v>246</v>
      </c>
      <c r="C25" t="s">
        <v>524</v>
      </c>
      <c r="D25">
        <v>15</v>
      </c>
    </row>
    <row r="26" spans="1:4">
      <c r="A26">
        <v>1506</v>
      </c>
      <c r="B26" t="s">
        <v>245</v>
      </c>
      <c r="C26" t="s">
        <v>524</v>
      </c>
      <c r="D26">
        <v>15</v>
      </c>
    </row>
    <row r="27" spans="1:4">
      <c r="A27">
        <v>1511</v>
      </c>
      <c r="B27" t="s">
        <v>248</v>
      </c>
      <c r="C27" t="s">
        <v>524</v>
      </c>
      <c r="D27">
        <v>15</v>
      </c>
    </row>
    <row r="28" spans="1:4">
      <c r="A28">
        <v>1514</v>
      </c>
      <c r="B28" t="s">
        <v>152</v>
      </c>
      <c r="C28" t="s">
        <v>524</v>
      </c>
      <c r="D28">
        <v>15</v>
      </c>
    </row>
    <row r="29" spans="1:4">
      <c r="A29">
        <v>1515</v>
      </c>
      <c r="B29" t="s">
        <v>249</v>
      </c>
      <c r="C29" t="s">
        <v>524</v>
      </c>
      <c r="D29">
        <v>15</v>
      </c>
    </row>
    <row r="30" spans="1:4">
      <c r="A30">
        <v>1516</v>
      </c>
      <c r="B30" t="s">
        <v>250</v>
      </c>
      <c r="C30" t="s">
        <v>524</v>
      </c>
      <c r="D30">
        <v>15</v>
      </c>
    </row>
    <row r="31" spans="1:4">
      <c r="A31">
        <v>1517</v>
      </c>
      <c r="B31" t="s">
        <v>251</v>
      </c>
      <c r="C31" t="s">
        <v>524</v>
      </c>
      <c r="D31">
        <v>15</v>
      </c>
    </row>
    <row r="32" spans="1:4">
      <c r="A32">
        <v>1520</v>
      </c>
      <c r="B32" t="s">
        <v>253</v>
      </c>
      <c r="C32" t="s">
        <v>524</v>
      </c>
      <c r="D32">
        <v>15</v>
      </c>
    </row>
    <row r="33" spans="1:4">
      <c r="A33">
        <v>1525</v>
      </c>
      <c r="B33" t="s">
        <v>254</v>
      </c>
      <c r="C33" t="s">
        <v>524</v>
      </c>
      <c r="D33">
        <v>15</v>
      </c>
    </row>
    <row r="34" spans="1:4">
      <c r="A34">
        <v>1528</v>
      </c>
      <c r="B34" t="s">
        <v>255</v>
      </c>
      <c r="C34" t="s">
        <v>524</v>
      </c>
      <c r="D34">
        <v>15</v>
      </c>
    </row>
    <row r="35" spans="1:4">
      <c r="A35">
        <v>1531</v>
      </c>
      <c r="B35" t="s">
        <v>256</v>
      </c>
      <c r="C35" t="s">
        <v>524</v>
      </c>
      <c r="D35">
        <v>15</v>
      </c>
    </row>
    <row r="36" spans="1:4">
      <c r="A36">
        <v>1532</v>
      </c>
      <c r="B36" t="s">
        <v>257</v>
      </c>
      <c r="C36" t="s">
        <v>524</v>
      </c>
      <c r="D36">
        <v>15</v>
      </c>
    </row>
    <row r="37" spans="1:4">
      <c r="A37">
        <v>1535</v>
      </c>
      <c r="B37" t="s">
        <v>258</v>
      </c>
      <c r="C37" t="s">
        <v>524</v>
      </c>
      <c r="D37">
        <v>15</v>
      </c>
    </row>
    <row r="38" spans="1:4">
      <c r="A38">
        <v>1539</v>
      </c>
      <c r="B38" t="s">
        <v>259</v>
      </c>
      <c r="C38" t="s">
        <v>524</v>
      </c>
      <c r="D38">
        <v>15</v>
      </c>
    </row>
    <row r="39" spans="1:4">
      <c r="A39">
        <v>1547</v>
      </c>
      <c r="B39" t="s">
        <v>260</v>
      </c>
      <c r="C39" t="s">
        <v>524</v>
      </c>
      <c r="D39">
        <v>15</v>
      </c>
    </row>
    <row r="40" spans="1:4">
      <c r="A40">
        <v>1554</v>
      </c>
      <c r="B40" t="s">
        <v>261</v>
      </c>
      <c r="C40" t="s">
        <v>524</v>
      </c>
      <c r="D40">
        <v>15</v>
      </c>
    </row>
    <row r="41" spans="1:4">
      <c r="A41">
        <v>1557</v>
      </c>
      <c r="B41" t="s">
        <v>262</v>
      </c>
      <c r="C41" t="s">
        <v>524</v>
      </c>
      <c r="D41">
        <v>15</v>
      </c>
    </row>
    <row r="42" spans="1:4">
      <c r="A42">
        <v>1560</v>
      </c>
      <c r="B42" t="s">
        <v>263</v>
      </c>
      <c r="C42" t="s">
        <v>524</v>
      </c>
      <c r="D42">
        <v>15</v>
      </c>
    </row>
    <row r="43" spans="1:4">
      <c r="A43">
        <v>1563</v>
      </c>
      <c r="B43" t="s">
        <v>264</v>
      </c>
      <c r="C43" t="s">
        <v>524</v>
      </c>
      <c r="D43">
        <v>15</v>
      </c>
    </row>
    <row r="44" spans="1:4">
      <c r="A44">
        <v>1566</v>
      </c>
      <c r="B44" t="s">
        <v>265</v>
      </c>
      <c r="C44" t="s">
        <v>524</v>
      </c>
      <c r="D44">
        <v>15</v>
      </c>
    </row>
    <row r="45" spans="1:4">
      <c r="A45">
        <v>1573</v>
      </c>
      <c r="B45" t="s">
        <v>268</v>
      </c>
      <c r="C45" t="s">
        <v>524</v>
      </c>
      <c r="D45">
        <v>15</v>
      </c>
    </row>
    <row r="46" spans="1:4">
      <c r="A46">
        <v>1576</v>
      </c>
      <c r="B46" t="s">
        <v>267</v>
      </c>
      <c r="C46" t="s">
        <v>524</v>
      </c>
      <c r="D46">
        <v>15</v>
      </c>
    </row>
    <row r="47" spans="1:4">
      <c r="A47">
        <v>1577</v>
      </c>
      <c r="B47" t="s">
        <v>252</v>
      </c>
      <c r="C47" t="s">
        <v>524</v>
      </c>
      <c r="D47">
        <v>15</v>
      </c>
    </row>
    <row r="48" spans="1:4">
      <c r="A48">
        <v>1578</v>
      </c>
      <c r="B48" t="s">
        <v>534</v>
      </c>
      <c r="C48" t="s">
        <v>524</v>
      </c>
      <c r="D48">
        <v>15</v>
      </c>
    </row>
    <row r="49" spans="1:4">
      <c r="A49">
        <v>1579</v>
      </c>
      <c r="B49" t="s">
        <v>535</v>
      </c>
      <c r="C49" t="s">
        <v>524</v>
      </c>
      <c r="D49">
        <v>15</v>
      </c>
    </row>
    <row r="50" spans="1:4">
      <c r="A50">
        <v>1804</v>
      </c>
      <c r="B50" t="s">
        <v>298</v>
      </c>
      <c r="C50" t="s">
        <v>71</v>
      </c>
      <c r="D50">
        <v>18</v>
      </c>
    </row>
    <row r="51" spans="1:4">
      <c r="A51">
        <v>1806</v>
      </c>
      <c r="B51" t="s">
        <v>299</v>
      </c>
      <c r="C51" t="s">
        <v>71</v>
      </c>
      <c r="D51">
        <v>18</v>
      </c>
    </row>
    <row r="52" spans="1:4">
      <c r="A52">
        <v>1811</v>
      </c>
      <c r="B52" t="s">
        <v>300</v>
      </c>
      <c r="C52" t="s">
        <v>71</v>
      </c>
      <c r="D52">
        <v>18</v>
      </c>
    </row>
    <row r="53" spans="1:4">
      <c r="A53">
        <v>1812</v>
      </c>
      <c r="B53" t="s">
        <v>301</v>
      </c>
      <c r="C53" t="s">
        <v>71</v>
      </c>
      <c r="D53">
        <v>18</v>
      </c>
    </row>
    <row r="54" spans="1:4">
      <c r="A54">
        <v>1813</v>
      </c>
      <c r="B54" t="s">
        <v>302</v>
      </c>
      <c r="C54" t="s">
        <v>71</v>
      </c>
      <c r="D54">
        <v>18</v>
      </c>
    </row>
    <row r="55" spans="1:4">
      <c r="A55">
        <v>1815</v>
      </c>
      <c r="B55" t="s">
        <v>303</v>
      </c>
      <c r="C55" t="s">
        <v>71</v>
      </c>
      <c r="D55">
        <v>18</v>
      </c>
    </row>
    <row r="56" spans="1:4">
      <c r="A56">
        <v>1816</v>
      </c>
      <c r="B56" t="s">
        <v>304</v>
      </c>
      <c r="C56" t="s">
        <v>71</v>
      </c>
      <c r="D56">
        <v>18</v>
      </c>
    </row>
    <row r="57" spans="1:4">
      <c r="A57">
        <v>1818</v>
      </c>
      <c r="B57" t="s">
        <v>249</v>
      </c>
      <c r="C57" t="s">
        <v>71</v>
      </c>
      <c r="D57">
        <v>18</v>
      </c>
    </row>
    <row r="58" spans="1:4">
      <c r="A58">
        <v>1820</v>
      </c>
      <c r="B58" t="s">
        <v>525</v>
      </c>
      <c r="C58" t="s">
        <v>71</v>
      </c>
      <c r="D58">
        <v>18</v>
      </c>
    </row>
    <row r="59" spans="1:4">
      <c r="A59">
        <v>1822</v>
      </c>
      <c r="B59" t="s">
        <v>305</v>
      </c>
      <c r="C59" t="s">
        <v>71</v>
      </c>
      <c r="D59">
        <v>18</v>
      </c>
    </row>
    <row r="60" spans="1:4">
      <c r="A60">
        <v>1824</v>
      </c>
      <c r="B60" t="s">
        <v>306</v>
      </c>
      <c r="C60" t="s">
        <v>71</v>
      </c>
      <c r="D60">
        <v>18</v>
      </c>
    </row>
    <row r="61" spans="1:4">
      <c r="A61">
        <v>1825</v>
      </c>
      <c r="B61" t="s">
        <v>307</v>
      </c>
      <c r="C61" t="s">
        <v>71</v>
      </c>
      <c r="D61">
        <v>18</v>
      </c>
    </row>
    <row r="62" spans="1:4">
      <c r="A62">
        <v>1826</v>
      </c>
      <c r="B62" t="s">
        <v>308</v>
      </c>
      <c r="C62" t="s">
        <v>71</v>
      </c>
      <c r="D62">
        <v>18</v>
      </c>
    </row>
    <row r="63" spans="1:4">
      <c r="A63">
        <v>1827</v>
      </c>
      <c r="B63" t="s">
        <v>309</v>
      </c>
      <c r="C63" t="s">
        <v>71</v>
      </c>
      <c r="D63">
        <v>18</v>
      </c>
    </row>
    <row r="64" spans="1:4">
      <c r="A64">
        <v>1828</v>
      </c>
      <c r="B64" t="s">
        <v>310</v>
      </c>
      <c r="C64" t="s">
        <v>71</v>
      </c>
      <c r="D64">
        <v>18</v>
      </c>
    </row>
    <row r="65" spans="1:4">
      <c r="A65">
        <v>1832</v>
      </c>
      <c r="B65" t="s">
        <v>311</v>
      </c>
      <c r="C65" t="s">
        <v>71</v>
      </c>
      <c r="D65">
        <v>18</v>
      </c>
    </row>
    <row r="66" spans="1:4">
      <c r="A66">
        <v>1833</v>
      </c>
      <c r="B66" t="s">
        <v>312</v>
      </c>
      <c r="C66" t="s">
        <v>71</v>
      </c>
      <c r="D66">
        <v>18</v>
      </c>
    </row>
    <row r="67" spans="1:4">
      <c r="A67">
        <v>1834</v>
      </c>
      <c r="B67" t="s">
        <v>313</v>
      </c>
      <c r="C67" t="s">
        <v>71</v>
      </c>
      <c r="D67">
        <v>18</v>
      </c>
    </row>
    <row r="68" spans="1:4">
      <c r="A68">
        <v>1835</v>
      </c>
      <c r="B68" t="s">
        <v>366</v>
      </c>
      <c r="C68" t="s">
        <v>71</v>
      </c>
      <c r="D68">
        <v>18</v>
      </c>
    </row>
    <row r="69" spans="1:4">
      <c r="A69">
        <v>1836</v>
      </c>
      <c r="B69" t="s">
        <v>314</v>
      </c>
      <c r="C69" t="s">
        <v>71</v>
      </c>
      <c r="D69">
        <v>18</v>
      </c>
    </row>
    <row r="70" spans="1:4">
      <c r="A70">
        <v>1837</v>
      </c>
      <c r="B70" t="s">
        <v>315</v>
      </c>
      <c r="C70" t="s">
        <v>71</v>
      </c>
      <c r="D70">
        <v>18</v>
      </c>
    </row>
    <row r="71" spans="1:4">
      <c r="A71">
        <v>1838</v>
      </c>
      <c r="B71" t="s">
        <v>316</v>
      </c>
      <c r="C71" t="s">
        <v>71</v>
      </c>
      <c r="D71">
        <v>18</v>
      </c>
    </row>
    <row r="72" spans="1:4">
      <c r="A72">
        <v>1839</v>
      </c>
      <c r="B72" t="s">
        <v>317</v>
      </c>
      <c r="C72" t="s">
        <v>71</v>
      </c>
      <c r="D72">
        <v>18</v>
      </c>
    </row>
    <row r="73" spans="1:4">
      <c r="A73">
        <v>1840</v>
      </c>
      <c r="B73" t="s">
        <v>318</v>
      </c>
      <c r="C73" t="s">
        <v>71</v>
      </c>
      <c r="D73">
        <v>18</v>
      </c>
    </row>
    <row r="74" spans="1:4">
      <c r="A74">
        <v>1841</v>
      </c>
      <c r="B74" t="s">
        <v>319</v>
      </c>
      <c r="C74" t="s">
        <v>71</v>
      </c>
      <c r="D74">
        <v>18</v>
      </c>
    </row>
    <row r="75" spans="1:4">
      <c r="A75">
        <v>1845</v>
      </c>
      <c r="B75" t="s">
        <v>320</v>
      </c>
      <c r="C75" t="s">
        <v>71</v>
      </c>
      <c r="D75">
        <v>18</v>
      </c>
    </row>
    <row r="76" spans="1:4">
      <c r="A76">
        <v>1848</v>
      </c>
      <c r="B76" t="s">
        <v>321</v>
      </c>
      <c r="C76" t="s">
        <v>71</v>
      </c>
      <c r="D76">
        <v>18</v>
      </c>
    </row>
    <row r="77" spans="1:4">
      <c r="A77">
        <v>1851</v>
      </c>
      <c r="B77" t="s">
        <v>323</v>
      </c>
      <c r="C77" t="s">
        <v>71</v>
      </c>
      <c r="D77">
        <v>18</v>
      </c>
    </row>
    <row r="78" spans="1:4">
      <c r="A78">
        <v>1853</v>
      </c>
      <c r="B78" t="s">
        <v>324</v>
      </c>
      <c r="C78" t="s">
        <v>71</v>
      </c>
      <c r="D78">
        <v>18</v>
      </c>
    </row>
    <row r="79" spans="1:4">
      <c r="A79">
        <v>1854</v>
      </c>
      <c r="B79" t="s">
        <v>325</v>
      </c>
      <c r="C79" t="s">
        <v>71</v>
      </c>
      <c r="D79">
        <v>18</v>
      </c>
    </row>
    <row r="80" spans="1:4">
      <c r="A80">
        <v>1856</v>
      </c>
      <c r="B80" t="s">
        <v>364</v>
      </c>
      <c r="C80" t="s">
        <v>71</v>
      </c>
      <c r="D80">
        <v>18</v>
      </c>
    </row>
    <row r="81" spans="1:4">
      <c r="A81">
        <v>1857</v>
      </c>
      <c r="B81" t="s">
        <v>412</v>
      </c>
      <c r="C81" t="s">
        <v>71</v>
      </c>
      <c r="D81">
        <v>18</v>
      </c>
    </row>
    <row r="82" spans="1:4">
      <c r="A82">
        <v>1859</v>
      </c>
      <c r="B82" t="s">
        <v>326</v>
      </c>
      <c r="C82" t="s">
        <v>71</v>
      </c>
      <c r="D82">
        <v>18</v>
      </c>
    </row>
    <row r="83" spans="1:4">
      <c r="A83">
        <v>1860</v>
      </c>
      <c r="B83" t="s">
        <v>327</v>
      </c>
      <c r="C83" t="s">
        <v>71</v>
      </c>
      <c r="D83">
        <v>18</v>
      </c>
    </row>
    <row r="84" spans="1:4">
      <c r="A84">
        <v>1865</v>
      </c>
      <c r="B84" t="s">
        <v>328</v>
      </c>
      <c r="C84" t="s">
        <v>71</v>
      </c>
      <c r="D84">
        <v>18</v>
      </c>
    </row>
    <row r="85" spans="1:4">
      <c r="A85">
        <v>1866</v>
      </c>
      <c r="B85" t="s">
        <v>329</v>
      </c>
      <c r="C85" t="s">
        <v>71</v>
      </c>
      <c r="D85">
        <v>18</v>
      </c>
    </row>
    <row r="86" spans="1:4">
      <c r="A86">
        <v>1867</v>
      </c>
      <c r="B86" t="s">
        <v>161</v>
      </c>
      <c r="C86" t="s">
        <v>71</v>
      </c>
      <c r="D86">
        <v>18</v>
      </c>
    </row>
    <row r="87" spans="1:4">
      <c r="A87">
        <v>1868</v>
      </c>
      <c r="B87" t="s">
        <v>330</v>
      </c>
      <c r="C87" t="s">
        <v>71</v>
      </c>
      <c r="D87">
        <v>18</v>
      </c>
    </row>
    <row r="88" spans="1:4">
      <c r="A88">
        <v>1870</v>
      </c>
      <c r="B88" t="s">
        <v>65</v>
      </c>
      <c r="C88" t="s">
        <v>71</v>
      </c>
      <c r="D88">
        <v>18</v>
      </c>
    </row>
    <row r="89" spans="1:4">
      <c r="A89">
        <v>1871</v>
      </c>
      <c r="B89" t="s">
        <v>331</v>
      </c>
      <c r="C89" t="s">
        <v>71</v>
      </c>
      <c r="D89">
        <v>18</v>
      </c>
    </row>
    <row r="90" spans="1:4">
      <c r="A90">
        <v>1874</v>
      </c>
      <c r="B90" t="s">
        <v>332</v>
      </c>
      <c r="C90" t="s">
        <v>71</v>
      </c>
      <c r="D90">
        <v>18</v>
      </c>
    </row>
    <row r="91" spans="1:4">
      <c r="A91">
        <v>1875</v>
      </c>
      <c r="B91" t="s">
        <v>322</v>
      </c>
      <c r="C91" t="s">
        <v>71</v>
      </c>
      <c r="D91">
        <v>18</v>
      </c>
    </row>
    <row r="92" spans="1:4">
      <c r="A92">
        <v>3001</v>
      </c>
      <c r="B92" t="s">
        <v>74</v>
      </c>
      <c r="C92" t="s">
        <v>528</v>
      </c>
      <c r="D92">
        <v>1</v>
      </c>
    </row>
    <row r="93" spans="1:4">
      <c r="A93">
        <v>3002</v>
      </c>
      <c r="B93" t="s">
        <v>75</v>
      </c>
      <c r="C93" t="s">
        <v>528</v>
      </c>
      <c r="D93">
        <v>1</v>
      </c>
    </row>
    <row r="94" spans="1:4">
      <c r="A94">
        <v>3003</v>
      </c>
      <c r="B94" t="s">
        <v>59</v>
      </c>
      <c r="C94" t="s">
        <v>528</v>
      </c>
      <c r="D94">
        <v>1</v>
      </c>
    </row>
    <row r="95" spans="1:4">
      <c r="A95">
        <v>3004</v>
      </c>
      <c r="B95" t="s">
        <v>503</v>
      </c>
      <c r="C95" t="s">
        <v>528</v>
      </c>
      <c r="D95">
        <v>1</v>
      </c>
    </row>
    <row r="96" spans="1:4">
      <c r="A96">
        <v>3005</v>
      </c>
      <c r="B96" t="s">
        <v>134</v>
      </c>
      <c r="C96" t="s">
        <v>528</v>
      </c>
      <c r="D96">
        <v>1</v>
      </c>
    </row>
    <row r="97" spans="1:4">
      <c r="A97">
        <v>3006</v>
      </c>
      <c r="B97" t="s">
        <v>135</v>
      </c>
      <c r="C97" t="s">
        <v>528</v>
      </c>
      <c r="D97">
        <v>1</v>
      </c>
    </row>
    <row r="98" spans="1:4">
      <c r="A98">
        <v>3007</v>
      </c>
      <c r="B98" t="s">
        <v>136</v>
      </c>
      <c r="C98" t="s">
        <v>528</v>
      </c>
      <c r="D98">
        <v>1</v>
      </c>
    </row>
    <row r="99" spans="1:4">
      <c r="A99">
        <v>3007</v>
      </c>
      <c r="B99" t="s">
        <v>136</v>
      </c>
      <c r="C99" t="s">
        <v>528</v>
      </c>
      <c r="D99">
        <v>1</v>
      </c>
    </row>
    <row r="100" spans="1:4">
      <c r="A100">
        <v>3011</v>
      </c>
      <c r="B100" t="s">
        <v>76</v>
      </c>
      <c r="C100" t="s">
        <v>528</v>
      </c>
      <c r="D100">
        <v>1</v>
      </c>
    </row>
    <row r="101" spans="1:4">
      <c r="A101">
        <v>3012</v>
      </c>
      <c r="B101" t="s">
        <v>77</v>
      </c>
      <c r="C101" t="s">
        <v>528</v>
      </c>
      <c r="D101">
        <v>1</v>
      </c>
    </row>
    <row r="102" spans="1:4">
      <c r="A102">
        <v>3013</v>
      </c>
      <c r="B102" t="s">
        <v>78</v>
      </c>
      <c r="C102" t="s">
        <v>528</v>
      </c>
      <c r="D102">
        <v>1</v>
      </c>
    </row>
    <row r="103" spans="1:4">
      <c r="A103">
        <v>3014</v>
      </c>
      <c r="B103" t="s">
        <v>536</v>
      </c>
      <c r="C103" t="s">
        <v>528</v>
      </c>
      <c r="D103">
        <v>1</v>
      </c>
    </row>
    <row r="104" spans="1:4">
      <c r="A104">
        <v>3015</v>
      </c>
      <c r="B104" t="s">
        <v>504</v>
      </c>
      <c r="C104" t="s">
        <v>528</v>
      </c>
      <c r="D104">
        <v>1</v>
      </c>
    </row>
    <row r="105" spans="1:4">
      <c r="A105">
        <v>3016</v>
      </c>
      <c r="B105" t="s">
        <v>79</v>
      </c>
      <c r="C105" t="s">
        <v>528</v>
      </c>
      <c r="D105">
        <v>1</v>
      </c>
    </row>
    <row r="106" spans="1:4">
      <c r="A106">
        <v>3017</v>
      </c>
      <c r="B106" t="s">
        <v>80</v>
      </c>
      <c r="C106" t="s">
        <v>528</v>
      </c>
      <c r="D106">
        <v>1</v>
      </c>
    </row>
    <row r="107" spans="1:4">
      <c r="A107">
        <v>3018</v>
      </c>
      <c r="B107" t="s">
        <v>81</v>
      </c>
      <c r="C107" t="s">
        <v>528</v>
      </c>
      <c r="D107">
        <v>1</v>
      </c>
    </row>
    <row r="108" spans="1:4">
      <c r="A108">
        <v>3019</v>
      </c>
      <c r="B108" t="s">
        <v>82</v>
      </c>
      <c r="C108" t="s">
        <v>528</v>
      </c>
      <c r="D108">
        <v>1</v>
      </c>
    </row>
    <row r="109" spans="1:4">
      <c r="A109">
        <v>3020</v>
      </c>
      <c r="B109" t="s">
        <v>537</v>
      </c>
      <c r="C109" t="s">
        <v>528</v>
      </c>
      <c r="D109">
        <v>1</v>
      </c>
    </row>
    <row r="110" spans="1:4">
      <c r="A110">
        <v>3021</v>
      </c>
      <c r="B110" t="s">
        <v>83</v>
      </c>
      <c r="C110" t="s">
        <v>528</v>
      </c>
      <c r="D110">
        <v>1</v>
      </c>
    </row>
    <row r="111" spans="1:4">
      <c r="A111">
        <v>3022</v>
      </c>
      <c r="B111" t="s">
        <v>368</v>
      </c>
      <c r="C111" t="s">
        <v>528</v>
      </c>
      <c r="D111">
        <v>1</v>
      </c>
    </row>
    <row r="112" spans="1:4">
      <c r="A112">
        <v>3023</v>
      </c>
      <c r="B112" t="s">
        <v>84</v>
      </c>
      <c r="C112" t="s">
        <v>528</v>
      </c>
      <c r="D112">
        <v>1</v>
      </c>
    </row>
    <row r="113" spans="1:4">
      <c r="A113">
        <v>3024</v>
      </c>
      <c r="B113" t="s">
        <v>85</v>
      </c>
      <c r="C113" t="s">
        <v>528</v>
      </c>
      <c r="D113">
        <v>1</v>
      </c>
    </row>
    <row r="114" spans="1:4">
      <c r="A114">
        <v>3025</v>
      </c>
      <c r="B114" t="s">
        <v>86</v>
      </c>
      <c r="C114" t="s">
        <v>528</v>
      </c>
      <c r="D114">
        <v>1</v>
      </c>
    </row>
    <row r="115" spans="1:4">
      <c r="A115">
        <v>3026</v>
      </c>
      <c r="B115" t="s">
        <v>505</v>
      </c>
      <c r="C115" t="s">
        <v>528</v>
      </c>
      <c r="D115">
        <v>1</v>
      </c>
    </row>
    <row r="116" spans="1:4">
      <c r="A116">
        <v>3027</v>
      </c>
      <c r="B116" t="s">
        <v>87</v>
      </c>
      <c r="C116" t="s">
        <v>528</v>
      </c>
      <c r="D116">
        <v>1</v>
      </c>
    </row>
    <row r="117" spans="1:4">
      <c r="A117">
        <v>3028</v>
      </c>
      <c r="B117" t="s">
        <v>88</v>
      </c>
      <c r="C117" t="s">
        <v>528</v>
      </c>
      <c r="D117">
        <v>1</v>
      </c>
    </row>
    <row r="118" spans="1:4">
      <c r="A118">
        <v>3029</v>
      </c>
      <c r="B118" t="s">
        <v>369</v>
      </c>
      <c r="C118" t="s">
        <v>528</v>
      </c>
      <c r="D118">
        <v>1</v>
      </c>
    </row>
    <row r="119" spans="1:4">
      <c r="A119">
        <v>3030</v>
      </c>
      <c r="B119" t="s">
        <v>538</v>
      </c>
      <c r="C119" t="s">
        <v>528</v>
      </c>
      <c r="D119">
        <v>1</v>
      </c>
    </row>
    <row r="120" spans="1:4">
      <c r="A120">
        <v>3031</v>
      </c>
      <c r="B120" t="s">
        <v>89</v>
      </c>
      <c r="C120" t="s">
        <v>528</v>
      </c>
      <c r="D120">
        <v>1</v>
      </c>
    </row>
    <row r="121" spans="1:4">
      <c r="A121">
        <v>3032</v>
      </c>
      <c r="B121" t="s">
        <v>90</v>
      </c>
      <c r="C121" t="s">
        <v>528</v>
      </c>
      <c r="D121">
        <v>1</v>
      </c>
    </row>
    <row r="122" spans="1:4">
      <c r="A122">
        <v>3033</v>
      </c>
      <c r="B122" t="s">
        <v>91</v>
      </c>
      <c r="C122" t="s">
        <v>528</v>
      </c>
      <c r="D122">
        <v>1</v>
      </c>
    </row>
    <row r="123" spans="1:4">
      <c r="A123">
        <v>3034</v>
      </c>
      <c r="B123" t="s">
        <v>92</v>
      </c>
      <c r="C123" t="s">
        <v>528</v>
      </c>
      <c r="D123">
        <v>1</v>
      </c>
    </row>
    <row r="124" spans="1:4">
      <c r="A124">
        <v>3035</v>
      </c>
      <c r="B124" t="s">
        <v>93</v>
      </c>
      <c r="C124" t="s">
        <v>528</v>
      </c>
      <c r="D124">
        <v>1</v>
      </c>
    </row>
    <row r="125" spans="1:4">
      <c r="A125">
        <v>3036</v>
      </c>
      <c r="B125" t="s">
        <v>94</v>
      </c>
      <c r="C125" t="s">
        <v>528</v>
      </c>
      <c r="D125">
        <v>1</v>
      </c>
    </row>
    <row r="126" spans="1:4">
      <c r="A126">
        <v>3037</v>
      </c>
      <c r="B126" t="s">
        <v>95</v>
      </c>
      <c r="C126" t="s">
        <v>528</v>
      </c>
      <c r="D126">
        <v>1</v>
      </c>
    </row>
    <row r="127" spans="1:4">
      <c r="A127">
        <v>3038</v>
      </c>
      <c r="B127" t="s">
        <v>137</v>
      </c>
      <c r="C127" t="s">
        <v>528</v>
      </c>
      <c r="D127">
        <v>1</v>
      </c>
    </row>
    <row r="128" spans="1:4">
      <c r="A128">
        <v>3039</v>
      </c>
      <c r="B128" t="s">
        <v>138</v>
      </c>
      <c r="C128" t="s">
        <v>528</v>
      </c>
      <c r="D128">
        <v>1</v>
      </c>
    </row>
    <row r="129" spans="1:4">
      <c r="A129">
        <v>3040</v>
      </c>
      <c r="B129" t="s">
        <v>539</v>
      </c>
      <c r="C129" t="s">
        <v>528</v>
      </c>
      <c r="D129">
        <v>1</v>
      </c>
    </row>
    <row r="130" spans="1:4">
      <c r="A130">
        <v>3041</v>
      </c>
      <c r="B130" t="s">
        <v>33</v>
      </c>
      <c r="C130" t="s">
        <v>528</v>
      </c>
      <c r="D130">
        <v>1</v>
      </c>
    </row>
    <row r="131" spans="1:4">
      <c r="A131">
        <v>3042</v>
      </c>
      <c r="B131" t="s">
        <v>139</v>
      </c>
      <c r="C131" t="s">
        <v>528</v>
      </c>
      <c r="D131">
        <v>1</v>
      </c>
    </row>
    <row r="132" spans="1:4">
      <c r="A132">
        <v>3043</v>
      </c>
      <c r="B132" t="s">
        <v>140</v>
      </c>
      <c r="C132" t="s">
        <v>528</v>
      </c>
      <c r="D132">
        <v>1</v>
      </c>
    </row>
    <row r="133" spans="1:4">
      <c r="A133">
        <v>3044</v>
      </c>
      <c r="B133" t="s">
        <v>141</v>
      </c>
      <c r="C133" t="s">
        <v>528</v>
      </c>
      <c r="D133">
        <v>1</v>
      </c>
    </row>
    <row r="134" spans="1:4">
      <c r="A134">
        <v>3045</v>
      </c>
      <c r="B134" t="s">
        <v>142</v>
      </c>
      <c r="C134" t="s">
        <v>528</v>
      </c>
      <c r="D134">
        <v>1</v>
      </c>
    </row>
    <row r="135" spans="1:4">
      <c r="A135">
        <v>3046</v>
      </c>
      <c r="B135" t="s">
        <v>143</v>
      </c>
      <c r="C135" t="s">
        <v>528</v>
      </c>
      <c r="D135">
        <v>1</v>
      </c>
    </row>
    <row r="136" spans="1:4">
      <c r="A136">
        <v>3047</v>
      </c>
      <c r="B136" t="s">
        <v>144</v>
      </c>
      <c r="C136" t="s">
        <v>528</v>
      </c>
      <c r="D136">
        <v>1</v>
      </c>
    </row>
    <row r="137" spans="1:4">
      <c r="A137">
        <v>3048</v>
      </c>
      <c r="B137" t="s">
        <v>145</v>
      </c>
      <c r="C137" t="s">
        <v>528</v>
      </c>
      <c r="D137">
        <v>1</v>
      </c>
    </row>
    <row r="138" spans="1:4">
      <c r="A138">
        <v>3049</v>
      </c>
      <c r="B138" t="s">
        <v>146</v>
      </c>
      <c r="C138" t="s">
        <v>528</v>
      </c>
      <c r="D138">
        <v>1</v>
      </c>
    </row>
    <row r="139" spans="1:4">
      <c r="A139">
        <v>3050</v>
      </c>
      <c r="B139" t="s">
        <v>147</v>
      </c>
      <c r="C139" t="s">
        <v>528</v>
      </c>
      <c r="D139">
        <v>1</v>
      </c>
    </row>
    <row r="140" spans="1:4">
      <c r="A140">
        <v>3051</v>
      </c>
      <c r="B140" t="s">
        <v>148</v>
      </c>
      <c r="C140" t="s">
        <v>528</v>
      </c>
      <c r="D140">
        <v>1</v>
      </c>
    </row>
    <row r="141" spans="1:4">
      <c r="A141">
        <v>3052</v>
      </c>
      <c r="B141" t="s">
        <v>515</v>
      </c>
      <c r="C141" t="s">
        <v>528</v>
      </c>
      <c r="D141">
        <v>1</v>
      </c>
    </row>
    <row r="142" spans="1:4">
      <c r="A142">
        <v>3053</v>
      </c>
      <c r="B142" t="s">
        <v>125</v>
      </c>
      <c r="C142" t="s">
        <v>528</v>
      </c>
      <c r="D142">
        <v>1</v>
      </c>
    </row>
    <row r="143" spans="1:4">
      <c r="A143">
        <v>3054</v>
      </c>
      <c r="B143" t="s">
        <v>126</v>
      </c>
      <c r="C143" t="s">
        <v>528</v>
      </c>
      <c r="D143">
        <v>1</v>
      </c>
    </row>
    <row r="144" spans="1:4">
      <c r="A144">
        <v>3099</v>
      </c>
      <c r="B144" t="s">
        <v>32</v>
      </c>
      <c r="C144" t="s">
        <v>528</v>
      </c>
      <c r="D144">
        <v>1</v>
      </c>
    </row>
    <row r="145" spans="1:4">
      <c r="A145">
        <v>3099</v>
      </c>
      <c r="B145" t="s">
        <v>32</v>
      </c>
      <c r="C145" t="s">
        <v>528</v>
      </c>
      <c r="D145">
        <v>1</v>
      </c>
    </row>
    <row r="146" spans="1:4">
      <c r="A146">
        <v>3401</v>
      </c>
      <c r="B146" t="s">
        <v>96</v>
      </c>
      <c r="C146" t="s">
        <v>529</v>
      </c>
      <c r="D146">
        <v>4</v>
      </c>
    </row>
    <row r="147" spans="1:4">
      <c r="A147">
        <v>3402</v>
      </c>
      <c r="B147" t="s">
        <v>97</v>
      </c>
      <c r="C147" t="s">
        <v>529</v>
      </c>
      <c r="D147">
        <v>4</v>
      </c>
    </row>
    <row r="148" spans="1:4">
      <c r="A148">
        <v>3405</v>
      </c>
      <c r="B148" t="s">
        <v>113</v>
      </c>
      <c r="C148" t="s">
        <v>529</v>
      </c>
      <c r="D148">
        <v>4</v>
      </c>
    </row>
    <row r="149" spans="1:4">
      <c r="A149">
        <v>3407</v>
      </c>
      <c r="B149" t="s">
        <v>114</v>
      </c>
      <c r="C149" t="s">
        <v>529</v>
      </c>
      <c r="D149">
        <v>4</v>
      </c>
    </row>
    <row r="150" spans="1:4">
      <c r="A150">
        <v>3411</v>
      </c>
      <c r="B150" t="s">
        <v>98</v>
      </c>
      <c r="C150" t="s">
        <v>529</v>
      </c>
      <c r="D150">
        <v>4</v>
      </c>
    </row>
    <row r="151" spans="1:4">
      <c r="A151">
        <v>3412</v>
      </c>
      <c r="B151" t="s">
        <v>99</v>
      </c>
      <c r="C151" t="s">
        <v>529</v>
      </c>
      <c r="D151">
        <v>4</v>
      </c>
    </row>
    <row r="152" spans="1:4">
      <c r="A152">
        <v>3413</v>
      </c>
      <c r="B152" t="s">
        <v>100</v>
      </c>
      <c r="C152" t="s">
        <v>529</v>
      </c>
      <c r="D152">
        <v>4</v>
      </c>
    </row>
    <row r="153" spans="1:4">
      <c r="A153">
        <v>3414</v>
      </c>
      <c r="B153" t="s">
        <v>506</v>
      </c>
      <c r="C153" t="s">
        <v>529</v>
      </c>
      <c r="D153">
        <v>4</v>
      </c>
    </row>
    <row r="154" spans="1:4">
      <c r="A154">
        <v>3415</v>
      </c>
      <c r="B154" t="s">
        <v>507</v>
      </c>
      <c r="C154" t="s">
        <v>529</v>
      </c>
      <c r="D154">
        <v>4</v>
      </c>
    </row>
    <row r="155" spans="1:4">
      <c r="A155">
        <v>3416</v>
      </c>
      <c r="B155" t="s">
        <v>508</v>
      </c>
      <c r="C155" t="s">
        <v>529</v>
      </c>
      <c r="D155">
        <v>4</v>
      </c>
    </row>
    <row r="156" spans="1:4">
      <c r="A156">
        <v>3417</v>
      </c>
      <c r="B156" t="s">
        <v>101</v>
      </c>
      <c r="C156" t="s">
        <v>529</v>
      </c>
      <c r="D156">
        <v>4</v>
      </c>
    </row>
    <row r="157" spans="1:4">
      <c r="A157">
        <v>3418</v>
      </c>
      <c r="B157" t="s">
        <v>102</v>
      </c>
      <c r="C157" t="s">
        <v>529</v>
      </c>
      <c r="D157">
        <v>4</v>
      </c>
    </row>
    <row r="158" spans="1:4">
      <c r="A158">
        <v>3419</v>
      </c>
      <c r="B158" t="s">
        <v>81</v>
      </c>
      <c r="C158" t="s">
        <v>529</v>
      </c>
      <c r="D158">
        <v>4</v>
      </c>
    </row>
    <row r="159" spans="1:4">
      <c r="A159">
        <v>3420</v>
      </c>
      <c r="B159" t="s">
        <v>103</v>
      </c>
      <c r="C159" t="s">
        <v>529</v>
      </c>
      <c r="D159">
        <v>4</v>
      </c>
    </row>
    <row r="160" spans="1:4">
      <c r="A160">
        <v>3421</v>
      </c>
      <c r="B160" t="s">
        <v>104</v>
      </c>
      <c r="C160" t="s">
        <v>529</v>
      </c>
      <c r="D160">
        <v>4</v>
      </c>
    </row>
    <row r="161" spans="1:4">
      <c r="A161">
        <v>3422</v>
      </c>
      <c r="B161" t="s">
        <v>105</v>
      </c>
      <c r="C161" t="s">
        <v>529</v>
      </c>
      <c r="D161">
        <v>4</v>
      </c>
    </row>
    <row r="162" spans="1:4">
      <c r="A162">
        <v>3423</v>
      </c>
      <c r="B162" t="s">
        <v>509</v>
      </c>
      <c r="C162" t="s">
        <v>529</v>
      </c>
      <c r="D162">
        <v>4</v>
      </c>
    </row>
    <row r="163" spans="1:4">
      <c r="A163">
        <v>3424</v>
      </c>
      <c r="B163" t="s">
        <v>106</v>
      </c>
      <c r="C163" t="s">
        <v>529</v>
      </c>
      <c r="D163">
        <v>4</v>
      </c>
    </row>
    <row r="164" spans="1:4">
      <c r="A164">
        <v>3425</v>
      </c>
      <c r="B164" t="s">
        <v>107</v>
      </c>
      <c r="C164" t="s">
        <v>529</v>
      </c>
      <c r="D164">
        <v>4</v>
      </c>
    </row>
    <row r="165" spans="1:4">
      <c r="A165">
        <v>3426</v>
      </c>
      <c r="B165" t="s">
        <v>108</v>
      </c>
      <c r="C165" t="s">
        <v>529</v>
      </c>
      <c r="D165">
        <v>4</v>
      </c>
    </row>
    <row r="166" spans="1:4">
      <c r="A166">
        <v>3427</v>
      </c>
      <c r="B166" t="s">
        <v>109</v>
      </c>
      <c r="C166" t="s">
        <v>529</v>
      </c>
      <c r="D166">
        <v>4</v>
      </c>
    </row>
    <row r="167" spans="1:4">
      <c r="A167">
        <v>3428</v>
      </c>
      <c r="B167" t="s">
        <v>110</v>
      </c>
      <c r="C167" t="s">
        <v>529</v>
      </c>
      <c r="D167">
        <v>4</v>
      </c>
    </row>
    <row r="168" spans="1:4">
      <c r="A168">
        <v>3429</v>
      </c>
      <c r="B168" t="s">
        <v>111</v>
      </c>
      <c r="C168" t="s">
        <v>529</v>
      </c>
      <c r="D168">
        <v>4</v>
      </c>
    </row>
    <row r="169" spans="1:4">
      <c r="A169">
        <v>3430</v>
      </c>
      <c r="B169" t="s">
        <v>112</v>
      </c>
      <c r="C169" t="s">
        <v>529</v>
      </c>
      <c r="D169">
        <v>4</v>
      </c>
    </row>
    <row r="170" spans="1:4">
      <c r="A170">
        <v>3431</v>
      </c>
      <c r="B170" t="s">
        <v>115</v>
      </c>
      <c r="C170" t="s">
        <v>529</v>
      </c>
      <c r="D170">
        <v>4</v>
      </c>
    </row>
    <row r="171" spans="1:4">
      <c r="A171">
        <v>3432</v>
      </c>
      <c r="B171" t="s">
        <v>116</v>
      </c>
      <c r="C171" t="s">
        <v>529</v>
      </c>
      <c r="D171">
        <v>4</v>
      </c>
    </row>
    <row r="172" spans="1:4">
      <c r="A172">
        <v>3433</v>
      </c>
      <c r="B172" t="s">
        <v>510</v>
      </c>
      <c r="C172" t="s">
        <v>529</v>
      </c>
      <c r="D172">
        <v>4</v>
      </c>
    </row>
    <row r="173" spans="1:4">
      <c r="A173">
        <v>3434</v>
      </c>
      <c r="B173" t="s">
        <v>117</v>
      </c>
      <c r="C173" t="s">
        <v>529</v>
      </c>
      <c r="D173">
        <v>4</v>
      </c>
    </row>
    <row r="174" spans="1:4">
      <c r="A174">
        <v>3435</v>
      </c>
      <c r="B174" t="s">
        <v>118</v>
      </c>
      <c r="C174" t="s">
        <v>529</v>
      </c>
      <c r="D174">
        <v>4</v>
      </c>
    </row>
    <row r="175" spans="1:4">
      <c r="A175">
        <v>3436</v>
      </c>
      <c r="B175" t="s">
        <v>511</v>
      </c>
      <c r="C175" t="s">
        <v>529</v>
      </c>
      <c r="D175">
        <v>4</v>
      </c>
    </row>
    <row r="176" spans="1:4">
      <c r="A176">
        <v>3437</v>
      </c>
      <c r="B176" t="s">
        <v>119</v>
      </c>
      <c r="C176" t="s">
        <v>529</v>
      </c>
      <c r="D176">
        <v>4</v>
      </c>
    </row>
    <row r="177" spans="1:4">
      <c r="A177">
        <v>3438</v>
      </c>
      <c r="B177" t="s">
        <v>512</v>
      </c>
      <c r="C177" t="s">
        <v>529</v>
      </c>
      <c r="D177">
        <v>4</v>
      </c>
    </row>
    <row r="178" spans="1:4">
      <c r="A178">
        <v>3439</v>
      </c>
      <c r="B178" t="s">
        <v>120</v>
      </c>
      <c r="C178" t="s">
        <v>529</v>
      </c>
      <c r="D178">
        <v>4</v>
      </c>
    </row>
    <row r="179" spans="1:4">
      <c r="A179">
        <v>3440</v>
      </c>
      <c r="B179" t="s">
        <v>121</v>
      </c>
      <c r="C179" t="s">
        <v>529</v>
      </c>
      <c r="D179">
        <v>4</v>
      </c>
    </row>
    <row r="180" spans="1:4">
      <c r="A180">
        <v>3441</v>
      </c>
      <c r="B180" t="s">
        <v>122</v>
      </c>
      <c r="C180" t="s">
        <v>529</v>
      </c>
      <c r="D180">
        <v>4</v>
      </c>
    </row>
    <row r="181" spans="1:4">
      <c r="A181">
        <v>3442</v>
      </c>
      <c r="B181" t="s">
        <v>123</v>
      </c>
      <c r="C181" t="s">
        <v>529</v>
      </c>
      <c r="D181">
        <v>4</v>
      </c>
    </row>
    <row r="182" spans="1:4">
      <c r="A182">
        <v>3443</v>
      </c>
      <c r="B182" t="s">
        <v>124</v>
      </c>
      <c r="C182" t="s">
        <v>529</v>
      </c>
      <c r="D182">
        <v>4</v>
      </c>
    </row>
    <row r="183" spans="1:4">
      <c r="A183">
        <v>3446</v>
      </c>
      <c r="B183" t="s">
        <v>127</v>
      </c>
      <c r="C183" t="s">
        <v>529</v>
      </c>
      <c r="D183">
        <v>4</v>
      </c>
    </row>
    <row r="184" spans="1:4">
      <c r="A184">
        <v>3447</v>
      </c>
      <c r="B184" t="s">
        <v>128</v>
      </c>
      <c r="C184" t="s">
        <v>529</v>
      </c>
      <c r="D184">
        <v>4</v>
      </c>
    </row>
    <row r="185" spans="1:4">
      <c r="A185">
        <v>3448</v>
      </c>
      <c r="B185" t="s">
        <v>129</v>
      </c>
      <c r="C185" t="s">
        <v>529</v>
      </c>
      <c r="D185">
        <v>4</v>
      </c>
    </row>
    <row r="186" spans="1:4">
      <c r="A186">
        <v>3449</v>
      </c>
      <c r="B186" t="s">
        <v>513</v>
      </c>
      <c r="C186" t="s">
        <v>529</v>
      </c>
      <c r="D186">
        <v>4</v>
      </c>
    </row>
    <row r="187" spans="1:4">
      <c r="A187">
        <v>3450</v>
      </c>
      <c r="B187" t="s">
        <v>130</v>
      </c>
      <c r="C187" t="s">
        <v>529</v>
      </c>
      <c r="D187">
        <v>4</v>
      </c>
    </row>
    <row r="188" spans="1:4">
      <c r="A188">
        <v>3451</v>
      </c>
      <c r="B188" t="s">
        <v>514</v>
      </c>
      <c r="C188" t="s">
        <v>529</v>
      </c>
      <c r="D188">
        <v>4</v>
      </c>
    </row>
    <row r="189" spans="1:4">
      <c r="A189">
        <v>3452</v>
      </c>
      <c r="B189" t="s">
        <v>131</v>
      </c>
      <c r="C189" t="s">
        <v>529</v>
      </c>
      <c r="D189">
        <v>4</v>
      </c>
    </row>
    <row r="190" spans="1:4">
      <c r="A190">
        <v>3453</v>
      </c>
      <c r="B190" t="s">
        <v>132</v>
      </c>
      <c r="C190" t="s">
        <v>529</v>
      </c>
      <c r="D190">
        <v>4</v>
      </c>
    </row>
    <row r="191" spans="1:4">
      <c r="A191">
        <v>3454</v>
      </c>
      <c r="B191" t="s">
        <v>133</v>
      </c>
      <c r="C191" t="s">
        <v>529</v>
      </c>
      <c r="D191">
        <v>4</v>
      </c>
    </row>
    <row r="192" spans="1:4">
      <c r="A192">
        <v>3801</v>
      </c>
      <c r="B192" t="s">
        <v>414</v>
      </c>
      <c r="C192" t="s">
        <v>540</v>
      </c>
      <c r="D192">
        <v>8</v>
      </c>
    </row>
    <row r="193" spans="1:4">
      <c r="A193">
        <v>3802</v>
      </c>
      <c r="B193" t="s">
        <v>149</v>
      </c>
      <c r="C193" t="s">
        <v>540</v>
      </c>
      <c r="D193">
        <v>8</v>
      </c>
    </row>
    <row r="194" spans="1:4">
      <c r="A194">
        <v>3803</v>
      </c>
      <c r="B194" t="s">
        <v>62</v>
      </c>
      <c r="C194" t="s">
        <v>540</v>
      </c>
      <c r="D194">
        <v>8</v>
      </c>
    </row>
    <row r="195" spans="1:4">
      <c r="A195">
        <v>3804</v>
      </c>
      <c r="B195" t="s">
        <v>150</v>
      </c>
      <c r="C195" t="s">
        <v>540</v>
      </c>
      <c r="D195">
        <v>8</v>
      </c>
    </row>
    <row r="196" spans="1:4">
      <c r="A196">
        <v>3805</v>
      </c>
      <c r="B196" t="s">
        <v>151</v>
      </c>
      <c r="C196" t="s">
        <v>540</v>
      </c>
      <c r="D196">
        <v>8</v>
      </c>
    </row>
    <row r="197" spans="1:4">
      <c r="A197">
        <v>3806</v>
      </c>
      <c r="B197" t="s">
        <v>153</v>
      </c>
      <c r="C197" t="s">
        <v>540</v>
      </c>
      <c r="D197">
        <v>8</v>
      </c>
    </row>
    <row r="198" spans="1:4">
      <c r="A198">
        <v>3807</v>
      </c>
      <c r="B198" t="s">
        <v>154</v>
      </c>
      <c r="C198" t="s">
        <v>540</v>
      </c>
      <c r="D198">
        <v>8</v>
      </c>
    </row>
    <row r="199" spans="1:4">
      <c r="A199">
        <v>3808</v>
      </c>
      <c r="B199" t="s">
        <v>155</v>
      </c>
      <c r="C199" t="s">
        <v>540</v>
      </c>
      <c r="D199">
        <v>8</v>
      </c>
    </row>
    <row r="200" spans="1:4">
      <c r="A200">
        <v>3811</v>
      </c>
      <c r="B200" t="s">
        <v>494</v>
      </c>
      <c r="C200" t="s">
        <v>540</v>
      </c>
      <c r="D200">
        <v>8</v>
      </c>
    </row>
    <row r="201" spans="1:4">
      <c r="A201">
        <v>3812</v>
      </c>
      <c r="B201" t="s">
        <v>156</v>
      </c>
      <c r="C201" t="s">
        <v>540</v>
      </c>
      <c r="D201">
        <v>8</v>
      </c>
    </row>
    <row r="202" spans="1:4">
      <c r="A202">
        <v>3813</v>
      </c>
      <c r="B202" t="s">
        <v>157</v>
      </c>
      <c r="C202" t="s">
        <v>540</v>
      </c>
      <c r="D202">
        <v>8</v>
      </c>
    </row>
    <row r="203" spans="1:4">
      <c r="A203">
        <v>3814</v>
      </c>
      <c r="B203" t="s">
        <v>158</v>
      </c>
      <c r="C203" t="s">
        <v>540</v>
      </c>
      <c r="D203">
        <v>8</v>
      </c>
    </row>
    <row r="204" spans="1:4">
      <c r="A204">
        <v>3815</v>
      </c>
      <c r="B204" t="s">
        <v>159</v>
      </c>
      <c r="C204" t="s">
        <v>540</v>
      </c>
      <c r="D204">
        <v>8</v>
      </c>
    </row>
    <row r="205" spans="1:4">
      <c r="A205">
        <v>3816</v>
      </c>
      <c r="B205" t="s">
        <v>160</v>
      </c>
      <c r="C205" t="s">
        <v>540</v>
      </c>
      <c r="D205">
        <v>8</v>
      </c>
    </row>
    <row r="206" spans="1:4">
      <c r="A206">
        <v>3817</v>
      </c>
      <c r="B206" t="s">
        <v>541</v>
      </c>
      <c r="C206" t="s">
        <v>540</v>
      </c>
      <c r="D206">
        <v>8</v>
      </c>
    </row>
    <row r="207" spans="1:4">
      <c r="A207">
        <v>3818</v>
      </c>
      <c r="B207" t="s">
        <v>162</v>
      </c>
      <c r="C207" t="s">
        <v>540</v>
      </c>
      <c r="D207">
        <v>8</v>
      </c>
    </row>
    <row r="208" spans="1:4">
      <c r="A208">
        <v>3819</v>
      </c>
      <c r="B208" t="s">
        <v>163</v>
      </c>
      <c r="C208" t="s">
        <v>540</v>
      </c>
      <c r="D208">
        <v>8</v>
      </c>
    </row>
    <row r="209" spans="1:4">
      <c r="A209">
        <v>3820</v>
      </c>
      <c r="B209" t="s">
        <v>164</v>
      </c>
      <c r="C209" t="s">
        <v>540</v>
      </c>
      <c r="D209">
        <v>8</v>
      </c>
    </row>
    <row r="210" spans="1:4">
      <c r="A210">
        <v>3821</v>
      </c>
      <c r="B210" t="s">
        <v>516</v>
      </c>
      <c r="C210" t="s">
        <v>540</v>
      </c>
      <c r="D210">
        <v>8</v>
      </c>
    </row>
    <row r="211" spans="1:4">
      <c r="A211">
        <v>3822</v>
      </c>
      <c r="B211" t="s">
        <v>165</v>
      </c>
      <c r="C211" t="s">
        <v>540</v>
      </c>
      <c r="D211">
        <v>8</v>
      </c>
    </row>
    <row r="212" spans="1:4">
      <c r="A212">
        <v>3823</v>
      </c>
      <c r="B212" t="s">
        <v>166</v>
      </c>
      <c r="C212" t="s">
        <v>540</v>
      </c>
      <c r="D212">
        <v>8</v>
      </c>
    </row>
    <row r="213" spans="1:4">
      <c r="A213">
        <v>3824</v>
      </c>
      <c r="B213" t="s">
        <v>167</v>
      </c>
      <c r="C213" t="s">
        <v>540</v>
      </c>
      <c r="D213">
        <v>8</v>
      </c>
    </row>
    <row r="214" spans="1:4">
      <c r="A214">
        <v>3825</v>
      </c>
      <c r="B214" t="s">
        <v>168</v>
      </c>
      <c r="C214" t="s">
        <v>540</v>
      </c>
      <c r="D214">
        <v>8</v>
      </c>
    </row>
    <row r="215" spans="1:4">
      <c r="A215">
        <v>4201</v>
      </c>
      <c r="B215" t="s">
        <v>169</v>
      </c>
      <c r="C215" t="s">
        <v>531</v>
      </c>
      <c r="D215">
        <v>9</v>
      </c>
    </row>
    <row r="216" spans="1:4">
      <c r="A216">
        <v>4202</v>
      </c>
      <c r="B216" t="s">
        <v>170</v>
      </c>
      <c r="C216" t="s">
        <v>531</v>
      </c>
      <c r="D216">
        <v>9</v>
      </c>
    </row>
    <row r="217" spans="1:4">
      <c r="A217">
        <v>4203</v>
      </c>
      <c r="B217" t="s">
        <v>171</v>
      </c>
      <c r="C217" t="s">
        <v>531</v>
      </c>
      <c r="D217">
        <v>9</v>
      </c>
    </row>
    <row r="218" spans="1:4">
      <c r="A218">
        <v>4204</v>
      </c>
      <c r="B218" t="s">
        <v>181</v>
      </c>
      <c r="C218" t="s">
        <v>531</v>
      </c>
      <c r="D218">
        <v>9</v>
      </c>
    </row>
    <row r="219" spans="1:4">
      <c r="A219">
        <v>4205</v>
      </c>
      <c r="B219" t="s">
        <v>185</v>
      </c>
      <c r="C219" t="s">
        <v>531</v>
      </c>
      <c r="D219">
        <v>9</v>
      </c>
    </row>
    <row r="220" spans="1:4">
      <c r="A220">
        <v>4206</v>
      </c>
      <c r="B220" t="s">
        <v>182</v>
      </c>
      <c r="C220" t="s">
        <v>531</v>
      </c>
      <c r="D220">
        <v>9</v>
      </c>
    </row>
    <row r="221" spans="1:4">
      <c r="A221">
        <v>4207</v>
      </c>
      <c r="B221" t="s">
        <v>183</v>
      </c>
      <c r="C221" t="s">
        <v>531</v>
      </c>
      <c r="D221">
        <v>9</v>
      </c>
    </row>
    <row r="222" spans="1:4">
      <c r="A222">
        <v>4211</v>
      </c>
      <c r="B222" t="s">
        <v>172</v>
      </c>
      <c r="C222" t="s">
        <v>531</v>
      </c>
      <c r="D222">
        <v>9</v>
      </c>
    </row>
    <row r="223" spans="1:4">
      <c r="A223">
        <v>4212</v>
      </c>
      <c r="B223" t="s">
        <v>517</v>
      </c>
      <c r="C223" t="s">
        <v>531</v>
      </c>
      <c r="D223">
        <v>9</v>
      </c>
    </row>
    <row r="224" spans="1:4">
      <c r="A224">
        <v>4213</v>
      </c>
      <c r="B224" t="s">
        <v>495</v>
      </c>
      <c r="C224" t="s">
        <v>531</v>
      </c>
      <c r="D224">
        <v>9</v>
      </c>
    </row>
    <row r="225" spans="1:4">
      <c r="A225">
        <v>4214</v>
      </c>
      <c r="B225" t="s">
        <v>173</v>
      </c>
      <c r="C225" t="s">
        <v>531</v>
      </c>
      <c r="D225">
        <v>9</v>
      </c>
    </row>
    <row r="226" spans="1:4">
      <c r="A226">
        <v>4215</v>
      </c>
      <c r="B226" t="s">
        <v>174</v>
      </c>
      <c r="C226" t="s">
        <v>531</v>
      </c>
      <c r="D226">
        <v>9</v>
      </c>
    </row>
    <row r="227" spans="1:4">
      <c r="A227">
        <v>4216</v>
      </c>
      <c r="B227" t="s">
        <v>175</v>
      </c>
      <c r="C227" t="s">
        <v>531</v>
      </c>
      <c r="D227">
        <v>9</v>
      </c>
    </row>
    <row r="228" spans="1:4">
      <c r="A228">
        <v>4217</v>
      </c>
      <c r="B228" t="s">
        <v>176</v>
      </c>
      <c r="C228" t="s">
        <v>531</v>
      </c>
      <c r="D228">
        <v>9</v>
      </c>
    </row>
    <row r="229" spans="1:4">
      <c r="A229">
        <v>4218</v>
      </c>
      <c r="B229" t="s">
        <v>177</v>
      </c>
      <c r="C229" t="s">
        <v>531</v>
      </c>
      <c r="D229">
        <v>9</v>
      </c>
    </row>
    <row r="230" spans="1:4">
      <c r="A230">
        <v>4219</v>
      </c>
      <c r="B230" t="s">
        <v>518</v>
      </c>
      <c r="C230" t="s">
        <v>531</v>
      </c>
      <c r="D230">
        <v>9</v>
      </c>
    </row>
    <row r="231" spans="1:4">
      <c r="A231">
        <v>4220</v>
      </c>
      <c r="B231" t="s">
        <v>178</v>
      </c>
      <c r="C231" t="s">
        <v>531</v>
      </c>
      <c r="D231">
        <v>9</v>
      </c>
    </row>
    <row r="232" spans="1:4">
      <c r="A232">
        <v>4221</v>
      </c>
      <c r="B232" t="s">
        <v>179</v>
      </c>
      <c r="C232" t="s">
        <v>531</v>
      </c>
      <c r="D232">
        <v>9</v>
      </c>
    </row>
    <row r="233" spans="1:4">
      <c r="A233">
        <v>4222</v>
      </c>
      <c r="B233" t="s">
        <v>180</v>
      </c>
      <c r="C233" t="s">
        <v>531</v>
      </c>
      <c r="D233">
        <v>9</v>
      </c>
    </row>
    <row r="234" spans="1:4">
      <c r="A234">
        <v>4223</v>
      </c>
      <c r="B234" t="s">
        <v>184</v>
      </c>
      <c r="C234" t="s">
        <v>531</v>
      </c>
      <c r="D234">
        <v>9</v>
      </c>
    </row>
    <row r="235" spans="1:4">
      <c r="A235">
        <v>4224</v>
      </c>
      <c r="B235" t="s">
        <v>519</v>
      </c>
      <c r="C235" t="s">
        <v>531</v>
      </c>
      <c r="D235">
        <v>9</v>
      </c>
    </row>
    <row r="236" spans="1:4">
      <c r="A236">
        <v>4225</v>
      </c>
      <c r="B236" t="s">
        <v>186</v>
      </c>
      <c r="C236" t="s">
        <v>531</v>
      </c>
      <c r="D236">
        <v>9</v>
      </c>
    </row>
    <row r="237" spans="1:4">
      <c r="A237">
        <v>4226</v>
      </c>
      <c r="B237" t="s">
        <v>187</v>
      </c>
      <c r="C237" t="s">
        <v>531</v>
      </c>
      <c r="D237">
        <v>9</v>
      </c>
    </row>
    <row r="238" spans="1:4">
      <c r="A238">
        <v>4227</v>
      </c>
      <c r="B238" t="s">
        <v>188</v>
      </c>
      <c r="C238" t="s">
        <v>531</v>
      </c>
      <c r="D238">
        <v>9</v>
      </c>
    </row>
    <row r="239" spans="1:4">
      <c r="A239">
        <v>4228</v>
      </c>
      <c r="B239" t="s">
        <v>189</v>
      </c>
      <c r="C239" t="s">
        <v>531</v>
      </c>
      <c r="D239">
        <v>9</v>
      </c>
    </row>
    <row r="240" spans="1:4">
      <c r="A240">
        <v>4601</v>
      </c>
      <c r="B240" t="s">
        <v>210</v>
      </c>
      <c r="C240" t="s">
        <v>542</v>
      </c>
      <c r="D240">
        <v>14</v>
      </c>
    </row>
    <row r="241" spans="1:4">
      <c r="A241">
        <v>4602</v>
      </c>
      <c r="B241" t="s">
        <v>543</v>
      </c>
      <c r="C241" t="s">
        <v>542</v>
      </c>
      <c r="D241">
        <v>14</v>
      </c>
    </row>
    <row r="242" spans="1:4">
      <c r="A242">
        <v>4611</v>
      </c>
      <c r="B242" t="s">
        <v>211</v>
      </c>
      <c r="C242" t="s">
        <v>542</v>
      </c>
      <c r="D242">
        <v>14</v>
      </c>
    </row>
    <row r="243" spans="1:4">
      <c r="A243">
        <v>4612</v>
      </c>
      <c r="B243" t="s">
        <v>212</v>
      </c>
      <c r="C243" t="s">
        <v>542</v>
      </c>
      <c r="D243">
        <v>14</v>
      </c>
    </row>
    <row r="244" spans="1:4">
      <c r="A244">
        <v>4613</v>
      </c>
      <c r="B244" t="s">
        <v>213</v>
      </c>
      <c r="C244" t="s">
        <v>542</v>
      </c>
      <c r="D244">
        <v>14</v>
      </c>
    </row>
    <row r="245" spans="1:4">
      <c r="A245">
        <v>4614</v>
      </c>
      <c r="B245" t="s">
        <v>214</v>
      </c>
      <c r="C245" t="s">
        <v>542</v>
      </c>
      <c r="D245">
        <v>14</v>
      </c>
    </row>
    <row r="246" spans="1:4">
      <c r="A246">
        <v>4615</v>
      </c>
      <c r="B246" t="s">
        <v>215</v>
      </c>
      <c r="C246" t="s">
        <v>542</v>
      </c>
      <c r="D246">
        <v>14</v>
      </c>
    </row>
    <row r="247" spans="1:4">
      <c r="A247">
        <v>4616</v>
      </c>
      <c r="B247" t="s">
        <v>216</v>
      </c>
      <c r="C247" t="s">
        <v>542</v>
      </c>
      <c r="D247">
        <v>14</v>
      </c>
    </row>
    <row r="248" spans="1:4">
      <c r="A248">
        <v>4617</v>
      </c>
      <c r="B248" t="s">
        <v>217</v>
      </c>
      <c r="C248" t="s">
        <v>542</v>
      </c>
      <c r="D248">
        <v>14</v>
      </c>
    </row>
    <row r="249" spans="1:4">
      <c r="A249">
        <v>4618</v>
      </c>
      <c r="B249" t="s">
        <v>218</v>
      </c>
      <c r="C249" t="s">
        <v>542</v>
      </c>
      <c r="D249">
        <v>14</v>
      </c>
    </row>
    <row r="250" spans="1:4">
      <c r="A250">
        <v>4619</v>
      </c>
      <c r="B250" t="s">
        <v>522</v>
      </c>
      <c r="C250" t="s">
        <v>542</v>
      </c>
      <c r="D250">
        <v>14</v>
      </c>
    </row>
    <row r="251" spans="1:4">
      <c r="A251">
        <v>4620</v>
      </c>
      <c r="B251" t="s">
        <v>219</v>
      </c>
      <c r="C251" t="s">
        <v>542</v>
      </c>
      <c r="D251">
        <v>14</v>
      </c>
    </row>
    <row r="252" spans="1:4">
      <c r="A252">
        <v>4621</v>
      </c>
      <c r="B252" t="s">
        <v>220</v>
      </c>
      <c r="C252" t="s">
        <v>542</v>
      </c>
      <c r="D252">
        <v>14</v>
      </c>
    </row>
    <row r="253" spans="1:4">
      <c r="A253">
        <v>4622</v>
      </c>
      <c r="B253" t="s">
        <v>221</v>
      </c>
      <c r="C253" t="s">
        <v>542</v>
      </c>
      <c r="D253">
        <v>14</v>
      </c>
    </row>
    <row r="254" spans="1:4">
      <c r="A254">
        <v>4623</v>
      </c>
      <c r="B254" t="s">
        <v>222</v>
      </c>
      <c r="C254" t="s">
        <v>542</v>
      </c>
      <c r="D254">
        <v>14</v>
      </c>
    </row>
    <row r="255" spans="1:4">
      <c r="A255">
        <v>4624</v>
      </c>
      <c r="B255" t="s">
        <v>544</v>
      </c>
      <c r="C255" t="s">
        <v>542</v>
      </c>
      <c r="D255">
        <v>14</v>
      </c>
    </row>
    <row r="256" spans="1:4">
      <c r="A256">
        <v>4625</v>
      </c>
      <c r="B256" t="s">
        <v>223</v>
      </c>
      <c r="C256" t="s">
        <v>542</v>
      </c>
      <c r="D256">
        <v>14</v>
      </c>
    </row>
    <row r="257" spans="1:4">
      <c r="A257">
        <v>4626</v>
      </c>
      <c r="B257" t="s">
        <v>228</v>
      </c>
      <c r="C257" t="s">
        <v>542</v>
      </c>
      <c r="D257">
        <v>14</v>
      </c>
    </row>
    <row r="258" spans="1:4">
      <c r="A258">
        <v>4627</v>
      </c>
      <c r="B258" t="s">
        <v>224</v>
      </c>
      <c r="C258" t="s">
        <v>542</v>
      </c>
      <c r="D258">
        <v>14</v>
      </c>
    </row>
    <row r="259" spans="1:4">
      <c r="A259">
        <v>4628</v>
      </c>
      <c r="B259" t="s">
        <v>225</v>
      </c>
      <c r="C259" t="s">
        <v>542</v>
      </c>
      <c r="D259">
        <v>14</v>
      </c>
    </row>
    <row r="260" spans="1:4">
      <c r="A260">
        <v>4629</v>
      </c>
      <c r="B260" t="s">
        <v>226</v>
      </c>
      <c r="C260" t="s">
        <v>542</v>
      </c>
      <c r="D260">
        <v>14</v>
      </c>
    </row>
    <row r="261" spans="1:4">
      <c r="A261">
        <v>4630</v>
      </c>
      <c r="B261" t="s">
        <v>227</v>
      </c>
      <c r="C261" t="s">
        <v>542</v>
      </c>
      <c r="D261">
        <v>14</v>
      </c>
    </row>
    <row r="262" spans="1:4">
      <c r="A262">
        <v>4631</v>
      </c>
      <c r="B262" t="s">
        <v>545</v>
      </c>
      <c r="C262" t="s">
        <v>542</v>
      </c>
      <c r="D262">
        <v>14</v>
      </c>
    </row>
    <row r="263" spans="1:4">
      <c r="A263">
        <v>4632</v>
      </c>
      <c r="B263" t="s">
        <v>523</v>
      </c>
      <c r="C263" t="s">
        <v>542</v>
      </c>
      <c r="D263">
        <v>14</v>
      </c>
    </row>
    <row r="264" spans="1:4">
      <c r="A264">
        <v>4633</v>
      </c>
      <c r="B264" t="s">
        <v>229</v>
      </c>
      <c r="C264" t="s">
        <v>542</v>
      </c>
      <c r="D264">
        <v>14</v>
      </c>
    </row>
    <row r="265" spans="1:4">
      <c r="A265">
        <v>4634</v>
      </c>
      <c r="B265" t="s">
        <v>230</v>
      </c>
      <c r="C265" t="s">
        <v>542</v>
      </c>
      <c r="D265">
        <v>14</v>
      </c>
    </row>
    <row r="266" spans="1:4">
      <c r="A266">
        <v>4635</v>
      </c>
      <c r="B266" t="s">
        <v>231</v>
      </c>
      <c r="C266" t="s">
        <v>542</v>
      </c>
      <c r="D266">
        <v>14</v>
      </c>
    </row>
    <row r="267" spans="1:4">
      <c r="A267">
        <v>4636</v>
      </c>
      <c r="B267" t="s">
        <v>232</v>
      </c>
      <c r="C267" t="s">
        <v>542</v>
      </c>
      <c r="D267">
        <v>14</v>
      </c>
    </row>
    <row r="268" spans="1:4">
      <c r="A268">
        <v>4637</v>
      </c>
      <c r="B268" t="s">
        <v>233</v>
      </c>
      <c r="C268" t="s">
        <v>542</v>
      </c>
      <c r="D268">
        <v>14</v>
      </c>
    </row>
    <row r="269" spans="1:4">
      <c r="A269">
        <v>4638</v>
      </c>
      <c r="B269" t="s">
        <v>234</v>
      </c>
      <c r="C269" t="s">
        <v>542</v>
      </c>
      <c r="D269">
        <v>14</v>
      </c>
    </row>
    <row r="270" spans="1:4">
      <c r="A270">
        <v>4639</v>
      </c>
      <c r="B270" t="s">
        <v>235</v>
      </c>
      <c r="C270" t="s">
        <v>542</v>
      </c>
      <c r="D270">
        <v>14</v>
      </c>
    </row>
    <row r="271" spans="1:4">
      <c r="A271">
        <v>4640</v>
      </c>
      <c r="B271" t="s">
        <v>236</v>
      </c>
      <c r="C271" t="s">
        <v>542</v>
      </c>
      <c r="D271">
        <v>14</v>
      </c>
    </row>
    <row r="272" spans="1:4">
      <c r="A272">
        <v>4641</v>
      </c>
      <c r="B272" t="s">
        <v>237</v>
      </c>
      <c r="C272" t="s">
        <v>542</v>
      </c>
      <c r="D272">
        <v>14</v>
      </c>
    </row>
    <row r="273" spans="1:4">
      <c r="A273">
        <v>4642</v>
      </c>
      <c r="B273" t="s">
        <v>238</v>
      </c>
      <c r="C273" t="s">
        <v>542</v>
      </c>
      <c r="D273">
        <v>14</v>
      </c>
    </row>
    <row r="274" spans="1:4">
      <c r="A274">
        <v>4643</v>
      </c>
      <c r="B274" t="s">
        <v>239</v>
      </c>
      <c r="C274" t="s">
        <v>542</v>
      </c>
      <c r="D274">
        <v>14</v>
      </c>
    </row>
    <row r="275" spans="1:4">
      <c r="A275">
        <v>4644</v>
      </c>
      <c r="B275" t="s">
        <v>240</v>
      </c>
      <c r="C275" t="s">
        <v>542</v>
      </c>
      <c r="D275">
        <v>14</v>
      </c>
    </row>
    <row r="276" spans="1:4">
      <c r="A276">
        <v>4645</v>
      </c>
      <c r="B276" t="s">
        <v>241</v>
      </c>
      <c r="C276" t="s">
        <v>542</v>
      </c>
      <c r="D276">
        <v>14</v>
      </c>
    </row>
    <row r="277" spans="1:4">
      <c r="A277">
        <v>4646</v>
      </c>
      <c r="B277" t="s">
        <v>242</v>
      </c>
      <c r="C277" t="s">
        <v>542</v>
      </c>
      <c r="D277">
        <v>14</v>
      </c>
    </row>
    <row r="278" spans="1:4">
      <c r="A278">
        <v>4647</v>
      </c>
      <c r="B278" t="s">
        <v>546</v>
      </c>
      <c r="C278" t="s">
        <v>542</v>
      </c>
      <c r="D278">
        <v>14</v>
      </c>
    </row>
    <row r="279" spans="1:4">
      <c r="A279">
        <v>4648</v>
      </c>
      <c r="B279" t="s">
        <v>243</v>
      </c>
      <c r="C279" t="s">
        <v>542</v>
      </c>
      <c r="D279">
        <v>14</v>
      </c>
    </row>
    <row r="280" spans="1:4">
      <c r="A280">
        <v>4649</v>
      </c>
      <c r="B280" t="s">
        <v>547</v>
      </c>
      <c r="C280" t="s">
        <v>542</v>
      </c>
      <c r="D280">
        <v>14</v>
      </c>
    </row>
    <row r="281" spans="1:4">
      <c r="A281">
        <v>4650</v>
      </c>
      <c r="B281" t="s">
        <v>244</v>
      </c>
      <c r="C281" t="s">
        <v>542</v>
      </c>
      <c r="D281">
        <v>14</v>
      </c>
    </row>
    <row r="282" spans="1:4">
      <c r="A282">
        <v>4651</v>
      </c>
      <c r="B282" t="s">
        <v>548</v>
      </c>
      <c r="C282" t="s">
        <v>542</v>
      </c>
      <c r="D282">
        <v>14</v>
      </c>
    </row>
    <row r="283" spans="1:4">
      <c r="A283">
        <v>5001</v>
      </c>
      <c r="B283" t="s">
        <v>269</v>
      </c>
      <c r="C283" t="s">
        <v>496</v>
      </c>
      <c r="D283">
        <v>16</v>
      </c>
    </row>
    <row r="284" spans="1:4">
      <c r="A284">
        <v>5006</v>
      </c>
      <c r="B284" t="s">
        <v>281</v>
      </c>
      <c r="C284" t="s">
        <v>496</v>
      </c>
      <c r="D284">
        <v>16</v>
      </c>
    </row>
    <row r="285" spans="1:4">
      <c r="A285">
        <v>5007</v>
      </c>
      <c r="B285" t="s">
        <v>282</v>
      </c>
      <c r="C285" t="s">
        <v>496</v>
      </c>
      <c r="D285">
        <v>16</v>
      </c>
    </row>
    <row r="286" spans="1:4">
      <c r="A286">
        <v>5014</v>
      </c>
      <c r="B286" t="s">
        <v>271</v>
      </c>
      <c r="C286" t="s">
        <v>496</v>
      </c>
      <c r="D286">
        <v>16</v>
      </c>
    </row>
    <row r="287" spans="1:4">
      <c r="A287">
        <v>5020</v>
      </c>
      <c r="B287" t="s">
        <v>413</v>
      </c>
      <c r="C287" t="s">
        <v>496</v>
      </c>
      <c r="D287">
        <v>16</v>
      </c>
    </row>
    <row r="288" spans="1:4">
      <c r="A288">
        <v>5021</v>
      </c>
      <c r="B288" t="s">
        <v>54</v>
      </c>
      <c r="C288" t="s">
        <v>496</v>
      </c>
      <c r="D288">
        <v>16</v>
      </c>
    </row>
    <row r="289" spans="1:4">
      <c r="A289">
        <v>5022</v>
      </c>
      <c r="B289" t="s">
        <v>274</v>
      </c>
      <c r="C289" t="s">
        <v>496</v>
      </c>
      <c r="D289">
        <v>16</v>
      </c>
    </row>
    <row r="290" spans="1:4">
      <c r="A290">
        <v>5025</v>
      </c>
      <c r="B290" t="s">
        <v>36</v>
      </c>
      <c r="C290" t="s">
        <v>496</v>
      </c>
      <c r="D290">
        <v>16</v>
      </c>
    </row>
    <row r="291" spans="1:4">
      <c r="A291">
        <v>5026</v>
      </c>
      <c r="B291" t="s">
        <v>275</v>
      </c>
      <c r="C291" t="s">
        <v>496</v>
      </c>
      <c r="D291">
        <v>16</v>
      </c>
    </row>
    <row r="292" spans="1:4">
      <c r="A292">
        <v>5027</v>
      </c>
      <c r="B292" t="s">
        <v>276</v>
      </c>
      <c r="C292" t="s">
        <v>496</v>
      </c>
      <c r="D292">
        <v>16</v>
      </c>
    </row>
    <row r="293" spans="1:4">
      <c r="A293">
        <v>5028</v>
      </c>
      <c r="B293" t="s">
        <v>277</v>
      </c>
      <c r="C293" t="s">
        <v>496</v>
      </c>
      <c r="D293">
        <v>16</v>
      </c>
    </row>
    <row r="294" spans="1:4">
      <c r="A294">
        <v>5029</v>
      </c>
      <c r="B294" t="s">
        <v>278</v>
      </c>
      <c r="C294" t="s">
        <v>496</v>
      </c>
      <c r="D294">
        <v>16</v>
      </c>
    </row>
    <row r="295" spans="1:4">
      <c r="A295">
        <v>5031</v>
      </c>
      <c r="B295" t="s">
        <v>60</v>
      </c>
      <c r="C295" t="s">
        <v>496</v>
      </c>
      <c r="D295">
        <v>16</v>
      </c>
    </row>
    <row r="296" spans="1:4">
      <c r="A296">
        <v>5032</v>
      </c>
      <c r="B296" t="s">
        <v>279</v>
      </c>
      <c r="C296" t="s">
        <v>496</v>
      </c>
      <c r="D296">
        <v>16</v>
      </c>
    </row>
    <row r="297" spans="1:4">
      <c r="A297">
        <v>5033</v>
      </c>
      <c r="B297" t="s">
        <v>280</v>
      </c>
      <c r="C297" t="s">
        <v>496</v>
      </c>
      <c r="D297">
        <v>16</v>
      </c>
    </row>
    <row r="298" spans="1:4">
      <c r="A298">
        <v>5034</v>
      </c>
      <c r="B298" t="s">
        <v>283</v>
      </c>
      <c r="C298" t="s">
        <v>496</v>
      </c>
      <c r="D298">
        <v>16</v>
      </c>
    </row>
    <row r="299" spans="1:4">
      <c r="A299">
        <v>5035</v>
      </c>
      <c r="B299" t="s">
        <v>284</v>
      </c>
      <c r="C299" t="s">
        <v>496</v>
      </c>
      <c r="D299">
        <v>16</v>
      </c>
    </row>
    <row r="300" spans="1:4">
      <c r="A300">
        <v>5036</v>
      </c>
      <c r="B300" t="s">
        <v>285</v>
      </c>
      <c r="C300" t="s">
        <v>496</v>
      </c>
      <c r="D300">
        <v>16</v>
      </c>
    </row>
    <row r="301" spans="1:4">
      <c r="A301">
        <v>5037</v>
      </c>
      <c r="B301" t="s">
        <v>286</v>
      </c>
      <c r="C301" t="s">
        <v>496</v>
      </c>
      <c r="D301">
        <v>16</v>
      </c>
    </row>
    <row r="302" spans="1:4">
      <c r="A302">
        <v>5038</v>
      </c>
      <c r="B302" t="s">
        <v>287</v>
      </c>
      <c r="C302" t="s">
        <v>496</v>
      </c>
      <c r="D302">
        <v>16</v>
      </c>
    </row>
    <row r="303" spans="1:4">
      <c r="A303">
        <v>5041</v>
      </c>
      <c r="B303" t="s">
        <v>289</v>
      </c>
      <c r="C303" t="s">
        <v>496</v>
      </c>
      <c r="D303">
        <v>16</v>
      </c>
    </row>
    <row r="304" spans="1:4">
      <c r="A304">
        <v>5042</v>
      </c>
      <c r="B304" t="s">
        <v>290</v>
      </c>
      <c r="C304" t="s">
        <v>496</v>
      </c>
      <c r="D304">
        <v>16</v>
      </c>
    </row>
    <row r="305" spans="1:4">
      <c r="A305">
        <v>5043</v>
      </c>
      <c r="B305" t="s">
        <v>291</v>
      </c>
      <c r="C305" t="s">
        <v>496</v>
      </c>
      <c r="D305">
        <v>16</v>
      </c>
    </row>
    <row r="306" spans="1:4">
      <c r="A306">
        <v>5044</v>
      </c>
      <c r="B306" t="s">
        <v>292</v>
      </c>
      <c r="C306" t="s">
        <v>496</v>
      </c>
      <c r="D306">
        <v>16</v>
      </c>
    </row>
    <row r="307" spans="1:4">
      <c r="A307">
        <v>5045</v>
      </c>
      <c r="B307" t="s">
        <v>293</v>
      </c>
      <c r="C307" t="s">
        <v>496</v>
      </c>
      <c r="D307">
        <v>16</v>
      </c>
    </row>
    <row r="308" spans="1:4">
      <c r="A308">
        <v>5046</v>
      </c>
      <c r="B308" t="s">
        <v>294</v>
      </c>
      <c r="C308" t="s">
        <v>496</v>
      </c>
      <c r="D308">
        <v>16</v>
      </c>
    </row>
    <row r="309" spans="1:4">
      <c r="A309">
        <v>5047</v>
      </c>
      <c r="B309" t="s">
        <v>295</v>
      </c>
      <c r="C309" t="s">
        <v>496</v>
      </c>
      <c r="D309">
        <v>16</v>
      </c>
    </row>
    <row r="310" spans="1:4">
      <c r="A310">
        <v>5049</v>
      </c>
      <c r="B310" t="s">
        <v>296</v>
      </c>
      <c r="C310" t="s">
        <v>496</v>
      </c>
      <c r="D310">
        <v>16</v>
      </c>
    </row>
    <row r="311" spans="1:4">
      <c r="A311">
        <v>5052</v>
      </c>
      <c r="B311" t="s">
        <v>297</v>
      </c>
      <c r="C311" t="s">
        <v>496</v>
      </c>
      <c r="D311">
        <v>16</v>
      </c>
    </row>
    <row r="312" spans="1:4">
      <c r="A312">
        <v>5053</v>
      </c>
      <c r="B312" t="s">
        <v>288</v>
      </c>
      <c r="C312" t="s">
        <v>496</v>
      </c>
      <c r="D312">
        <v>16</v>
      </c>
    </row>
    <row r="313" spans="1:4">
      <c r="A313">
        <v>5054</v>
      </c>
      <c r="B313" t="s">
        <v>497</v>
      </c>
      <c r="C313" t="s">
        <v>496</v>
      </c>
      <c r="D313">
        <v>16</v>
      </c>
    </row>
    <row r="314" spans="1:4">
      <c r="A314">
        <v>5055</v>
      </c>
      <c r="B314" t="s">
        <v>549</v>
      </c>
      <c r="C314" t="s">
        <v>496</v>
      </c>
      <c r="D314">
        <v>16</v>
      </c>
    </row>
    <row r="315" spans="1:4">
      <c r="A315">
        <v>5056</v>
      </c>
      <c r="B315" t="s">
        <v>270</v>
      </c>
      <c r="C315" t="s">
        <v>496</v>
      </c>
      <c r="D315">
        <v>16</v>
      </c>
    </row>
    <row r="316" spans="1:4">
      <c r="A316">
        <v>5057</v>
      </c>
      <c r="B316" t="s">
        <v>272</v>
      </c>
      <c r="C316" t="s">
        <v>496</v>
      </c>
      <c r="D316">
        <v>16</v>
      </c>
    </row>
    <row r="317" spans="1:4">
      <c r="A317">
        <v>5058</v>
      </c>
      <c r="B317" t="s">
        <v>273</v>
      </c>
      <c r="C317" t="s">
        <v>496</v>
      </c>
      <c r="D317">
        <v>16</v>
      </c>
    </row>
    <row r="318" spans="1:4">
      <c r="A318">
        <v>5059</v>
      </c>
      <c r="B318" t="s">
        <v>550</v>
      </c>
      <c r="C318" t="s">
        <v>496</v>
      </c>
      <c r="D318">
        <v>16</v>
      </c>
    </row>
    <row r="319" spans="1:4">
      <c r="A319">
        <v>5060</v>
      </c>
      <c r="B319" t="s">
        <v>551</v>
      </c>
      <c r="C319" t="s">
        <v>496</v>
      </c>
      <c r="D319">
        <v>16</v>
      </c>
    </row>
    <row r="320" spans="1:4">
      <c r="A320">
        <v>5061</v>
      </c>
      <c r="B320" t="s">
        <v>266</v>
      </c>
      <c r="C320" t="s">
        <v>496</v>
      </c>
      <c r="D320">
        <v>16</v>
      </c>
    </row>
    <row r="321" spans="1:4">
      <c r="A321">
        <v>5401</v>
      </c>
      <c r="B321" t="s">
        <v>334</v>
      </c>
      <c r="C321" t="s">
        <v>552</v>
      </c>
      <c r="D321">
        <v>54</v>
      </c>
    </row>
    <row r="322" spans="1:4">
      <c r="A322">
        <v>5402</v>
      </c>
      <c r="B322" t="s">
        <v>333</v>
      </c>
      <c r="C322" t="s">
        <v>552</v>
      </c>
      <c r="D322">
        <v>54</v>
      </c>
    </row>
    <row r="323" spans="1:4">
      <c r="A323">
        <v>5403</v>
      </c>
      <c r="B323" t="s">
        <v>354</v>
      </c>
      <c r="C323" t="s">
        <v>552</v>
      </c>
      <c r="D323">
        <v>54</v>
      </c>
    </row>
    <row r="324" spans="1:4">
      <c r="A324">
        <v>5404</v>
      </c>
      <c r="B324" t="s">
        <v>351</v>
      </c>
      <c r="C324" t="s">
        <v>552</v>
      </c>
      <c r="D324">
        <v>54</v>
      </c>
    </row>
    <row r="325" spans="1:4">
      <c r="A325">
        <v>5405</v>
      </c>
      <c r="B325" t="s">
        <v>352</v>
      </c>
      <c r="C325" t="s">
        <v>552</v>
      </c>
      <c r="D325">
        <v>54</v>
      </c>
    </row>
    <row r="326" spans="1:4">
      <c r="A326">
        <v>5406</v>
      </c>
      <c r="B326" t="s">
        <v>353</v>
      </c>
      <c r="C326" t="s">
        <v>552</v>
      </c>
      <c r="D326">
        <v>54</v>
      </c>
    </row>
    <row r="327" spans="1:4">
      <c r="A327">
        <v>5411</v>
      </c>
      <c r="B327" t="s">
        <v>335</v>
      </c>
      <c r="C327" t="s">
        <v>552</v>
      </c>
      <c r="D327">
        <v>54</v>
      </c>
    </row>
    <row r="328" spans="1:4">
      <c r="A328">
        <v>5412</v>
      </c>
      <c r="B328" t="s">
        <v>526</v>
      </c>
      <c r="C328" t="s">
        <v>552</v>
      </c>
      <c r="D328">
        <v>54</v>
      </c>
    </row>
    <row r="329" spans="1:4">
      <c r="A329">
        <v>5413</v>
      </c>
      <c r="B329" t="s">
        <v>336</v>
      </c>
      <c r="C329" t="s">
        <v>552</v>
      </c>
      <c r="D329">
        <v>54</v>
      </c>
    </row>
    <row r="330" spans="1:4">
      <c r="A330">
        <v>5414</v>
      </c>
      <c r="B330" t="s">
        <v>337</v>
      </c>
      <c r="C330" t="s">
        <v>552</v>
      </c>
      <c r="D330">
        <v>54</v>
      </c>
    </row>
    <row r="331" spans="1:4">
      <c r="A331">
        <v>5415</v>
      </c>
      <c r="B331" t="s">
        <v>338</v>
      </c>
      <c r="C331" t="s">
        <v>552</v>
      </c>
      <c r="D331">
        <v>54</v>
      </c>
    </row>
    <row r="332" spans="1:4">
      <c r="A332">
        <v>5416</v>
      </c>
      <c r="B332" t="s">
        <v>339</v>
      </c>
      <c r="C332" t="s">
        <v>552</v>
      </c>
      <c r="D332">
        <v>54</v>
      </c>
    </row>
    <row r="333" spans="1:4">
      <c r="A333">
        <v>5417</v>
      </c>
      <c r="B333" t="s">
        <v>340</v>
      </c>
      <c r="C333" t="s">
        <v>552</v>
      </c>
      <c r="D333">
        <v>54</v>
      </c>
    </row>
    <row r="334" spans="1:4">
      <c r="A334">
        <v>5418</v>
      </c>
      <c r="B334" t="s">
        <v>37</v>
      </c>
      <c r="C334" t="s">
        <v>552</v>
      </c>
      <c r="D334">
        <v>54</v>
      </c>
    </row>
    <row r="335" spans="1:4">
      <c r="A335">
        <v>5419</v>
      </c>
      <c r="B335" t="s">
        <v>341</v>
      </c>
      <c r="C335" t="s">
        <v>552</v>
      </c>
      <c r="D335">
        <v>54</v>
      </c>
    </row>
    <row r="336" spans="1:4">
      <c r="A336">
        <v>5420</v>
      </c>
      <c r="B336" t="s">
        <v>342</v>
      </c>
      <c r="C336" t="s">
        <v>552</v>
      </c>
      <c r="D336">
        <v>54</v>
      </c>
    </row>
    <row r="337" spans="1:4">
      <c r="A337">
        <v>5421</v>
      </c>
      <c r="B337" t="s">
        <v>553</v>
      </c>
      <c r="C337" t="s">
        <v>552</v>
      </c>
      <c r="D337">
        <v>54</v>
      </c>
    </row>
    <row r="338" spans="1:4">
      <c r="A338">
        <v>5422</v>
      </c>
      <c r="B338" t="s">
        <v>343</v>
      </c>
      <c r="C338" t="s">
        <v>552</v>
      </c>
      <c r="D338">
        <v>54</v>
      </c>
    </row>
    <row r="339" spans="1:4">
      <c r="A339">
        <v>5423</v>
      </c>
      <c r="B339" t="s">
        <v>344</v>
      </c>
      <c r="C339" t="s">
        <v>552</v>
      </c>
      <c r="D339">
        <v>54</v>
      </c>
    </row>
    <row r="340" spans="1:4">
      <c r="A340">
        <v>5424</v>
      </c>
      <c r="B340" t="s">
        <v>345</v>
      </c>
      <c r="C340" t="s">
        <v>552</v>
      </c>
      <c r="D340">
        <v>54</v>
      </c>
    </row>
    <row r="341" spans="1:4">
      <c r="A341">
        <v>5425</v>
      </c>
      <c r="B341" t="s">
        <v>346</v>
      </c>
      <c r="C341" t="s">
        <v>552</v>
      </c>
      <c r="D341">
        <v>54</v>
      </c>
    </row>
    <row r="342" spans="1:4">
      <c r="A342">
        <v>5426</v>
      </c>
      <c r="B342" t="s">
        <v>347</v>
      </c>
      <c r="C342" t="s">
        <v>552</v>
      </c>
      <c r="D342">
        <v>54</v>
      </c>
    </row>
    <row r="343" spans="1:4">
      <c r="A343">
        <v>5427</v>
      </c>
      <c r="B343" t="s">
        <v>348</v>
      </c>
      <c r="C343" t="s">
        <v>552</v>
      </c>
      <c r="D343">
        <v>54</v>
      </c>
    </row>
    <row r="344" spans="1:4">
      <c r="A344">
        <v>5428</v>
      </c>
      <c r="B344" t="s">
        <v>349</v>
      </c>
      <c r="C344" t="s">
        <v>552</v>
      </c>
      <c r="D344">
        <v>54</v>
      </c>
    </row>
    <row r="345" spans="1:4">
      <c r="A345">
        <v>5429</v>
      </c>
      <c r="B345" t="s">
        <v>350</v>
      </c>
      <c r="C345" t="s">
        <v>552</v>
      </c>
      <c r="D345">
        <v>54</v>
      </c>
    </row>
    <row r="346" spans="1:4">
      <c r="A346">
        <v>5430</v>
      </c>
      <c r="B346" t="s">
        <v>365</v>
      </c>
      <c r="C346" t="s">
        <v>552</v>
      </c>
      <c r="D346">
        <v>54</v>
      </c>
    </row>
    <row r="347" spans="1:4">
      <c r="A347">
        <v>5432</v>
      </c>
      <c r="B347" t="s">
        <v>408</v>
      </c>
      <c r="C347" t="s">
        <v>552</v>
      </c>
      <c r="D347">
        <v>54</v>
      </c>
    </row>
    <row r="348" spans="1:4">
      <c r="A348">
        <v>5433</v>
      </c>
      <c r="B348" t="s">
        <v>355</v>
      </c>
      <c r="C348" t="s">
        <v>552</v>
      </c>
      <c r="D348">
        <v>54</v>
      </c>
    </row>
    <row r="349" spans="1:4">
      <c r="A349">
        <v>5434</v>
      </c>
      <c r="B349" t="s">
        <v>410</v>
      </c>
      <c r="C349" t="s">
        <v>552</v>
      </c>
      <c r="D349">
        <v>54</v>
      </c>
    </row>
    <row r="350" spans="1:4">
      <c r="A350">
        <v>5435</v>
      </c>
      <c r="B350" t="s">
        <v>411</v>
      </c>
      <c r="C350" t="s">
        <v>552</v>
      </c>
      <c r="D350">
        <v>54</v>
      </c>
    </row>
    <row r="351" spans="1:4">
      <c r="A351">
        <v>5436</v>
      </c>
      <c r="B351" t="s">
        <v>356</v>
      </c>
      <c r="C351" t="s">
        <v>552</v>
      </c>
      <c r="D351">
        <v>54</v>
      </c>
    </row>
    <row r="352" spans="1:4">
      <c r="A352">
        <v>5437</v>
      </c>
      <c r="B352" t="s">
        <v>55</v>
      </c>
      <c r="C352" t="s">
        <v>552</v>
      </c>
      <c r="D352">
        <v>54</v>
      </c>
    </row>
    <row r="353" spans="1:4">
      <c r="A353">
        <v>5438</v>
      </c>
      <c r="B353" t="s">
        <v>357</v>
      </c>
      <c r="C353" t="s">
        <v>552</v>
      </c>
      <c r="D353">
        <v>54</v>
      </c>
    </row>
    <row r="354" spans="1:4">
      <c r="A354">
        <v>5439</v>
      </c>
      <c r="B354" t="s">
        <v>367</v>
      </c>
      <c r="C354" t="s">
        <v>552</v>
      </c>
      <c r="D354">
        <v>54</v>
      </c>
    </row>
    <row r="355" spans="1:4">
      <c r="A355">
        <v>5440</v>
      </c>
      <c r="B355" t="s">
        <v>358</v>
      </c>
      <c r="C355" t="s">
        <v>552</v>
      </c>
      <c r="D355">
        <v>54</v>
      </c>
    </row>
    <row r="356" spans="1:4">
      <c r="A356">
        <v>5441</v>
      </c>
      <c r="B356" t="s">
        <v>359</v>
      </c>
      <c r="C356" t="s">
        <v>552</v>
      </c>
      <c r="D356">
        <v>54</v>
      </c>
    </row>
    <row r="357" spans="1:4">
      <c r="A357">
        <v>5442</v>
      </c>
      <c r="B357" t="s">
        <v>360</v>
      </c>
      <c r="C357" t="s">
        <v>552</v>
      </c>
      <c r="D357">
        <v>54</v>
      </c>
    </row>
    <row r="358" spans="1:4">
      <c r="A358">
        <v>5443</v>
      </c>
      <c r="B358" t="s">
        <v>409</v>
      </c>
      <c r="C358" t="s">
        <v>552</v>
      </c>
      <c r="D358">
        <v>54</v>
      </c>
    </row>
    <row r="359" spans="1:4">
      <c r="A359">
        <v>5444</v>
      </c>
      <c r="B359" t="s">
        <v>527</v>
      </c>
      <c r="C359" t="s">
        <v>552</v>
      </c>
      <c r="D359">
        <v>54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0813F-0B55-4B2E-A670-F31EE6F8BBE4}">
  <dimension ref="A1:J29"/>
  <sheetViews>
    <sheetView workbookViewId="0">
      <selection activeCell="H26" sqref="H26"/>
    </sheetView>
  </sheetViews>
  <sheetFormatPr baseColWidth="10" defaultRowHeight="15"/>
  <cols>
    <col min="10" max="10" width="17.08984375" customWidth="1"/>
  </cols>
  <sheetData>
    <row r="1" spans="1:10">
      <c r="A1" s="47">
        <v>103</v>
      </c>
      <c r="B1" s="58" t="s">
        <v>38</v>
      </c>
    </row>
    <row r="2" spans="1:10">
      <c r="A2" s="47">
        <v>106</v>
      </c>
      <c r="B2" s="58" t="s">
        <v>39</v>
      </c>
      <c r="D2">
        <v>1</v>
      </c>
      <c r="E2" s="3" t="s">
        <v>482</v>
      </c>
      <c r="F2" s="47">
        <v>1</v>
      </c>
      <c r="G2" s="58" t="s">
        <v>572</v>
      </c>
      <c r="I2" s="3" t="s">
        <v>579</v>
      </c>
      <c r="J2" s="277"/>
    </row>
    <row r="3" spans="1:10" ht="15.6">
      <c r="A3" s="47">
        <v>109</v>
      </c>
      <c r="B3" s="58" t="s">
        <v>62</v>
      </c>
      <c r="D3">
        <v>2</v>
      </c>
      <c r="E3" s="3" t="s">
        <v>483</v>
      </c>
      <c r="F3" s="47">
        <v>2</v>
      </c>
      <c r="G3" s="58" t="s">
        <v>573</v>
      </c>
      <c r="I3" s="59">
        <v>1</v>
      </c>
      <c r="J3" s="96" t="s">
        <v>24</v>
      </c>
    </row>
    <row r="4" spans="1:10" ht="15.6">
      <c r="A4" s="47">
        <v>110</v>
      </c>
      <c r="B4" s="58" t="s">
        <v>33</v>
      </c>
      <c r="D4">
        <v>3</v>
      </c>
      <c r="E4" s="3" t="s">
        <v>484</v>
      </c>
      <c r="F4" s="47">
        <v>3</v>
      </c>
      <c r="G4" s="58" t="s">
        <v>574</v>
      </c>
      <c r="I4" s="59">
        <v>2</v>
      </c>
      <c r="J4" s="96" t="s">
        <v>25</v>
      </c>
    </row>
    <row r="5" spans="1:10" ht="15.6">
      <c r="A5" s="47">
        <v>111</v>
      </c>
      <c r="B5" s="58" t="s">
        <v>40</v>
      </c>
      <c r="D5">
        <v>4</v>
      </c>
      <c r="E5" s="3" t="s">
        <v>485</v>
      </c>
      <c r="F5" s="47">
        <v>4</v>
      </c>
      <c r="G5" s="58" t="s">
        <v>529</v>
      </c>
      <c r="I5" s="59">
        <v>5</v>
      </c>
      <c r="J5" s="96" t="s">
        <v>361</v>
      </c>
    </row>
    <row r="6" spans="1:10" ht="15.6">
      <c r="A6" s="47">
        <v>113</v>
      </c>
      <c r="B6" s="58" t="s">
        <v>498</v>
      </c>
      <c r="D6">
        <v>5</v>
      </c>
      <c r="E6" s="3" t="s">
        <v>386</v>
      </c>
      <c r="F6" s="47">
        <v>7</v>
      </c>
      <c r="G6" s="58" t="s">
        <v>575</v>
      </c>
      <c r="I6" s="59">
        <v>8</v>
      </c>
      <c r="J6" s="96" t="s">
        <v>26</v>
      </c>
    </row>
    <row r="7" spans="1:10" ht="15.6">
      <c r="A7" s="47">
        <v>116</v>
      </c>
      <c r="B7" s="58" t="s">
        <v>41</v>
      </c>
      <c r="D7">
        <v>6</v>
      </c>
      <c r="E7" s="3" t="s">
        <v>486</v>
      </c>
      <c r="F7" s="47">
        <v>8</v>
      </c>
      <c r="G7" s="58" t="s">
        <v>576</v>
      </c>
      <c r="I7" s="59">
        <v>11</v>
      </c>
      <c r="J7" s="96" t="s">
        <v>27</v>
      </c>
    </row>
    <row r="8" spans="1:10" ht="15.6">
      <c r="A8" s="47">
        <v>117</v>
      </c>
      <c r="B8" s="58" t="s">
        <v>42</v>
      </c>
      <c r="D8">
        <v>7</v>
      </c>
      <c r="E8" s="3" t="s">
        <v>487</v>
      </c>
      <c r="F8" s="47">
        <v>9</v>
      </c>
      <c r="G8" s="58" t="s">
        <v>531</v>
      </c>
      <c r="I8" s="59">
        <v>14</v>
      </c>
      <c r="J8" s="96" t="s">
        <v>362</v>
      </c>
    </row>
    <row r="9" spans="1:10" ht="15.6">
      <c r="A9" s="47">
        <v>121</v>
      </c>
      <c r="B9" s="58" t="s">
        <v>281</v>
      </c>
      <c r="D9">
        <v>8</v>
      </c>
      <c r="E9" s="3" t="s">
        <v>488</v>
      </c>
      <c r="F9" s="47">
        <v>11</v>
      </c>
      <c r="G9" s="58" t="s">
        <v>70</v>
      </c>
      <c r="I9" s="59">
        <v>17</v>
      </c>
      <c r="J9" s="96" t="s">
        <v>404</v>
      </c>
    </row>
    <row r="10" spans="1:10" ht="15.6">
      <c r="A10" s="47">
        <v>134</v>
      </c>
      <c r="B10" s="58" t="s">
        <v>35</v>
      </c>
      <c r="D10">
        <v>9</v>
      </c>
      <c r="E10" s="3" t="s">
        <v>489</v>
      </c>
      <c r="F10" s="47">
        <v>14</v>
      </c>
      <c r="G10" s="58" t="s">
        <v>532</v>
      </c>
      <c r="I10" s="59">
        <v>75</v>
      </c>
      <c r="J10" s="96" t="s">
        <v>581</v>
      </c>
    </row>
    <row r="11" spans="1:10" ht="15.6">
      <c r="A11" s="47">
        <v>141</v>
      </c>
      <c r="B11" s="58" t="s">
        <v>34</v>
      </c>
      <c r="D11">
        <v>10</v>
      </c>
      <c r="E11" s="3" t="s">
        <v>490</v>
      </c>
      <c r="F11" s="47">
        <v>15</v>
      </c>
      <c r="G11" s="58" t="s">
        <v>524</v>
      </c>
      <c r="I11" s="59">
        <v>76</v>
      </c>
      <c r="J11" s="96" t="s">
        <v>582</v>
      </c>
    </row>
    <row r="12" spans="1:10" ht="15.6">
      <c r="A12" s="47">
        <v>142</v>
      </c>
      <c r="B12" s="58" t="s">
        <v>43</v>
      </c>
      <c r="D12">
        <v>11</v>
      </c>
      <c r="E12" s="3" t="s">
        <v>491</v>
      </c>
      <c r="F12" s="47">
        <v>16</v>
      </c>
      <c r="G12" s="58" t="s">
        <v>496</v>
      </c>
      <c r="I12" s="59">
        <v>99</v>
      </c>
      <c r="J12" s="96" t="s">
        <v>580</v>
      </c>
    </row>
    <row r="13" spans="1:10">
      <c r="A13" s="47">
        <v>143</v>
      </c>
      <c r="B13" s="58" t="s">
        <v>43</v>
      </c>
      <c r="D13">
        <v>12</v>
      </c>
      <c r="E13" s="3" t="s">
        <v>492</v>
      </c>
      <c r="F13" s="47">
        <v>18</v>
      </c>
      <c r="G13" s="58" t="s">
        <v>71</v>
      </c>
    </row>
    <row r="14" spans="1:10">
      <c r="A14" s="47">
        <v>147</v>
      </c>
      <c r="B14" s="58" t="s">
        <v>6</v>
      </c>
      <c r="F14" s="47">
        <v>55</v>
      </c>
      <c r="G14" s="58" t="s">
        <v>577</v>
      </c>
    </row>
    <row r="15" spans="1:10">
      <c r="A15" s="47">
        <v>155</v>
      </c>
      <c r="B15" s="58" t="s">
        <v>37</v>
      </c>
      <c r="D15" t="s">
        <v>570</v>
      </c>
      <c r="F15" s="47">
        <v>56</v>
      </c>
      <c r="G15" s="58" t="s">
        <v>578</v>
      </c>
    </row>
    <row r="16" spans="1:10">
      <c r="A16" s="47">
        <v>160</v>
      </c>
      <c r="B16" s="58" t="s">
        <v>32</v>
      </c>
      <c r="D16" s="3" t="s">
        <v>568</v>
      </c>
      <c r="F16" s="277"/>
      <c r="G16" s="277"/>
    </row>
    <row r="17" spans="1:4">
      <c r="A17" s="47">
        <v>171</v>
      </c>
      <c r="B17" s="58" t="s">
        <v>562</v>
      </c>
      <c r="D17" s="3" t="s">
        <v>569</v>
      </c>
    </row>
    <row r="18" spans="1:4">
      <c r="A18" s="47">
        <v>175</v>
      </c>
      <c r="B18" s="58" t="s">
        <v>563</v>
      </c>
    </row>
    <row r="19" spans="1:4">
      <c r="A19" s="47">
        <v>177</v>
      </c>
      <c r="B19" s="58" t="s">
        <v>564</v>
      </c>
    </row>
    <row r="20" spans="1:4">
      <c r="A20" s="47">
        <v>178</v>
      </c>
      <c r="B20" s="58" t="s">
        <v>36</v>
      </c>
    </row>
    <row r="21" spans="1:4">
      <c r="A21" s="47">
        <v>181</v>
      </c>
      <c r="B21" s="58" t="s">
        <v>44</v>
      </c>
    </row>
    <row r="22" spans="1:4">
      <c r="A22" s="47">
        <v>262</v>
      </c>
      <c r="B22" s="58" t="s">
        <v>565</v>
      </c>
    </row>
    <row r="23" spans="1:4">
      <c r="A23" s="47">
        <v>267</v>
      </c>
      <c r="B23" s="58" t="s">
        <v>566</v>
      </c>
    </row>
    <row r="24" spans="1:4">
      <c r="A24" s="47">
        <v>309</v>
      </c>
      <c r="B24" s="58" t="s">
        <v>60</v>
      </c>
    </row>
    <row r="25" spans="1:4">
      <c r="A25" s="47">
        <v>470</v>
      </c>
      <c r="B25" s="58" t="s">
        <v>45</v>
      </c>
    </row>
    <row r="26" spans="1:4">
      <c r="A26" s="47">
        <v>629</v>
      </c>
      <c r="B26" s="58" t="s">
        <v>161</v>
      </c>
    </row>
    <row r="27" spans="1:4">
      <c r="A27" s="47">
        <v>643</v>
      </c>
      <c r="B27" s="58" t="s">
        <v>56</v>
      </c>
    </row>
    <row r="28" spans="1:4">
      <c r="A28" s="47">
        <v>704</v>
      </c>
      <c r="B28" s="58" t="s">
        <v>567</v>
      </c>
    </row>
    <row r="29" spans="1:4">
      <c r="A29" s="47">
        <v>802</v>
      </c>
      <c r="B29" s="58" t="s">
        <v>55</v>
      </c>
    </row>
  </sheetData>
  <phoneticPr fontId="1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C370"/>
  <sheetViews>
    <sheetView defaultGridColor="0" colorId="22" zoomScale="98" zoomScaleNormal="98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X23" sqref="X23"/>
    </sheetView>
  </sheetViews>
  <sheetFormatPr baseColWidth="10" defaultRowHeight="15"/>
  <cols>
    <col min="1" max="1" width="2.6328125" customWidth="1"/>
    <col min="2" max="2" width="3.36328125" customWidth="1"/>
    <col min="3" max="3" width="6.08984375" customWidth="1"/>
    <col min="4" max="4" width="5.90625" customWidth="1"/>
    <col min="5" max="5" width="6.1796875" customWidth="1"/>
    <col min="6" max="6" width="5" customWidth="1"/>
    <col min="7" max="7" width="7" style="9" customWidth="1"/>
    <col min="8" max="8" width="6.1796875" style="9" customWidth="1"/>
    <col min="9" max="9" width="7.6328125" style="9" customWidth="1"/>
    <col min="10" max="10" width="6.90625" style="94" customWidth="1"/>
    <col min="11" max="11" width="7" style="94" customWidth="1"/>
    <col min="12" max="12" width="1.81640625" style="94" customWidth="1"/>
    <col min="13" max="13" width="6.81640625" customWidth="1"/>
    <col min="14" max="14" width="5.6328125" customWidth="1"/>
    <col min="15" max="15" width="6.1796875" style="9" customWidth="1"/>
    <col min="16" max="16" width="3.6328125" style="9" customWidth="1"/>
    <col min="17" max="17" width="7.453125" style="9" customWidth="1"/>
    <col min="18" max="18" width="6.6328125" style="94" customWidth="1"/>
    <col min="19" max="19" width="9.81640625" style="9" customWidth="1"/>
    <col min="20" max="20" width="6.90625" style="9" customWidth="1"/>
    <col min="21" max="21" width="8.36328125" customWidth="1"/>
    <col min="22" max="22" width="3.36328125" customWidth="1"/>
    <col min="23" max="23" width="8.54296875" customWidth="1"/>
    <col min="24" max="24" width="9.54296875" customWidth="1"/>
    <col min="25" max="25" width="9.36328125" customWidth="1"/>
    <col min="26" max="26" width="8.90625" customWidth="1"/>
    <col min="27" max="27" width="7.36328125" customWidth="1"/>
    <col min="28" max="28" width="7.08984375" customWidth="1"/>
    <col min="29" max="29" width="8.08984375" customWidth="1"/>
    <col min="30" max="31" width="7.453125" customWidth="1"/>
    <col min="32" max="32" width="5.6328125" customWidth="1"/>
    <col min="33" max="33" width="8.36328125" customWidth="1"/>
    <col min="34" max="34" width="5.81640625" customWidth="1"/>
    <col min="35" max="35" width="8.08984375" customWidth="1"/>
    <col min="36" max="36" width="5.81640625" customWidth="1"/>
    <col min="37" max="37" width="8.54296875" style="9" customWidth="1"/>
    <col min="38" max="38" width="7.90625" style="1" customWidth="1"/>
    <col min="39" max="39" width="5.81640625" customWidth="1"/>
    <col min="40" max="40" width="7.90625" style="1" customWidth="1"/>
    <col min="41" max="41" width="8" style="1" customWidth="1"/>
    <col min="42" max="42" width="5.81640625" customWidth="1"/>
    <col min="43" max="43" width="8.08984375" style="1" customWidth="1"/>
    <col min="44" max="44" width="7" style="1" customWidth="1"/>
    <col min="45" max="45" width="11.08984375" style="1" customWidth="1"/>
    <col min="46" max="46" width="10.54296875" style="1" customWidth="1"/>
    <col min="47" max="47" width="10.08984375" style="1" customWidth="1"/>
    <col min="48" max="48" width="12.08984375" style="1" customWidth="1"/>
    <col min="49" max="49" width="7.54296875" style="1" customWidth="1"/>
    <col min="50" max="50" width="13.90625" customWidth="1"/>
    <col min="51" max="52" width="7.90625" customWidth="1"/>
    <col min="53" max="53" width="8.08984375" customWidth="1"/>
    <col min="54" max="54" width="8.54296875" customWidth="1"/>
    <col min="55" max="55" width="8" customWidth="1"/>
    <col min="56" max="56" width="6.453125" customWidth="1"/>
    <col min="57" max="57" width="8.08984375" customWidth="1"/>
    <col min="58" max="58" width="7.54296875" customWidth="1"/>
    <col min="59" max="59" width="8.36328125" customWidth="1"/>
    <col min="60" max="60" width="9.453125" customWidth="1"/>
    <col min="61" max="62" width="8.36328125" customWidth="1"/>
    <col min="63" max="63" width="8.90625" customWidth="1"/>
    <col min="64" max="64" width="8.36328125" customWidth="1"/>
    <col min="65" max="65" width="7.90625" customWidth="1"/>
    <col min="66" max="66" width="8" customWidth="1"/>
    <col min="67" max="68" width="9.90625" customWidth="1"/>
    <col min="69" max="69" width="9.08984375" customWidth="1"/>
    <col min="70" max="70" width="8.36328125" customWidth="1"/>
    <col min="71" max="71" width="8.6328125" customWidth="1"/>
    <col min="72" max="72" width="8.90625" customWidth="1"/>
    <col min="73" max="73" width="8.08984375" customWidth="1"/>
    <col min="74" max="74" width="8.6328125" customWidth="1"/>
    <col min="75" max="76" width="9.90625" customWidth="1"/>
    <col min="77" max="77" width="8.08984375" customWidth="1"/>
    <col min="78" max="78" width="8" customWidth="1"/>
    <col min="79" max="79" width="8.08984375" customWidth="1"/>
    <col min="80" max="80" width="11.08984375" customWidth="1"/>
    <col min="81" max="81" width="7.6328125" customWidth="1"/>
    <col min="82" max="82" width="8.08984375" customWidth="1"/>
    <col min="83" max="83" width="7.90625" customWidth="1"/>
    <col min="84" max="84" width="8.90625" customWidth="1"/>
    <col min="85" max="85" width="6.90625" customWidth="1"/>
    <col min="86" max="86" width="6.6328125" customWidth="1"/>
    <col min="87" max="88" width="8.08984375" customWidth="1"/>
    <col min="89" max="89" width="9.36328125" customWidth="1"/>
    <col min="90" max="90" width="10.08984375" customWidth="1"/>
    <col min="91" max="91" width="10.90625" customWidth="1"/>
    <col min="92" max="95" width="8.08984375" customWidth="1"/>
    <col min="96" max="96" width="8.36328125" customWidth="1"/>
    <col min="97" max="97" width="11.08984375" customWidth="1"/>
    <col min="98" max="98" width="8.08984375" customWidth="1"/>
    <col min="99" max="99" width="6.36328125" customWidth="1"/>
    <col min="100" max="100" width="7.453125" customWidth="1"/>
    <col min="101" max="101" width="7.6328125" customWidth="1"/>
    <col min="102" max="103" width="7.90625" customWidth="1"/>
    <col min="104" max="104" width="8" customWidth="1"/>
    <col min="105" max="105" width="7.6328125" customWidth="1"/>
    <col min="106" max="106" width="7.90625" customWidth="1"/>
    <col min="107" max="107" width="8.08984375" customWidth="1"/>
    <col min="108" max="108" width="7.54296875" customWidth="1"/>
    <col min="109" max="109" width="7.90625" customWidth="1"/>
    <col min="110" max="110" width="7.6328125" customWidth="1"/>
    <col min="111" max="111" width="7.90625" customWidth="1"/>
    <col min="112" max="112" width="7.54296875" customWidth="1"/>
    <col min="113" max="113" width="7.90625" customWidth="1"/>
    <col min="114" max="114" width="9.90625" customWidth="1"/>
    <col min="115" max="115" width="7.08984375" customWidth="1"/>
    <col min="116" max="116" width="8.08984375" customWidth="1"/>
    <col min="117" max="117" width="8.54296875" customWidth="1"/>
    <col min="118" max="118" width="9.90625" customWidth="1"/>
    <col min="119" max="119" width="8.36328125" customWidth="1"/>
    <col min="120" max="120" width="10.54296875" customWidth="1"/>
    <col min="121" max="121" width="7.90625" customWidth="1"/>
    <col min="122" max="122" width="8.08984375" customWidth="1"/>
    <col min="123" max="125" width="9.90625" customWidth="1"/>
    <col min="126" max="126" width="8.36328125" customWidth="1"/>
    <col min="127" max="127" width="8.6328125" customWidth="1"/>
    <col min="128" max="128" width="8.54296875" customWidth="1"/>
    <col min="129" max="129" width="8.6328125" customWidth="1"/>
    <col min="130" max="130" width="8.36328125" customWidth="1"/>
    <col min="131" max="131" width="10.6328125" customWidth="1"/>
    <col min="132" max="132" width="9.90625" customWidth="1"/>
    <col min="133" max="133" width="7.54296875" customWidth="1"/>
    <col min="134" max="134" width="8.54296875" customWidth="1"/>
    <col min="135" max="136" width="7.90625" customWidth="1"/>
    <col min="137" max="139" width="8.36328125" customWidth="1"/>
    <col min="140" max="141" width="8.08984375" customWidth="1"/>
    <col min="142" max="143" width="8.36328125" customWidth="1"/>
    <col min="144" max="144" width="8.54296875" customWidth="1"/>
    <col min="145" max="145" width="8.36328125" customWidth="1"/>
    <col min="146" max="146" width="8.6328125" customWidth="1"/>
    <col min="147" max="148" width="9.90625" customWidth="1"/>
    <col min="149" max="149" width="8.08984375" customWidth="1"/>
    <col min="150" max="150" width="8.54296875" customWidth="1"/>
    <col min="151" max="151" width="7.54296875" customWidth="1"/>
    <col min="152" max="152" width="8.08984375" customWidth="1"/>
    <col min="153" max="153" width="7.90625" customWidth="1"/>
    <col min="154" max="154" width="8.36328125" customWidth="1"/>
    <col min="155" max="155" width="8.08984375" customWidth="1"/>
    <col min="156" max="156" width="9.90625" customWidth="1"/>
    <col min="157" max="157" width="8" customWidth="1"/>
    <col min="158" max="158" width="7.90625" customWidth="1"/>
    <col min="159" max="159" width="8.90625" customWidth="1"/>
    <col min="160" max="160" width="8" customWidth="1"/>
    <col min="161" max="161" width="8.90625" customWidth="1"/>
    <col min="162" max="162" width="7.08984375" customWidth="1"/>
    <col min="163" max="163" width="9" customWidth="1"/>
    <col min="164" max="164" width="8.08984375" customWidth="1"/>
    <col min="165" max="165" width="10.36328125" customWidth="1"/>
    <col min="166" max="167" width="7.90625" customWidth="1"/>
    <col min="168" max="168" width="8.6328125" customWidth="1"/>
    <col min="169" max="169" width="8.90625" customWidth="1"/>
    <col min="170" max="170" width="8.6328125" customWidth="1"/>
    <col min="171" max="172" width="8.08984375" customWidth="1"/>
    <col min="173" max="173" width="7.54296875" customWidth="1"/>
    <col min="174" max="176" width="8.08984375" customWidth="1"/>
    <col min="177" max="177" width="8.6328125" customWidth="1"/>
    <col min="178" max="178" width="7.90625" customWidth="1"/>
    <col min="179" max="180" width="8.08984375" customWidth="1"/>
    <col min="181" max="181" width="7.90625" customWidth="1"/>
    <col min="184" max="184" width="8" customWidth="1"/>
    <col min="185" max="185" width="8.08984375" customWidth="1"/>
    <col min="186" max="186" width="8" customWidth="1"/>
    <col min="187" max="188" width="8.08984375" customWidth="1"/>
    <col min="189" max="191" width="7.90625" customWidth="1"/>
    <col min="192" max="192" width="8.08984375" customWidth="1"/>
    <col min="193" max="195" width="7.90625" customWidth="1"/>
    <col min="196" max="196" width="6.6328125" customWidth="1"/>
    <col min="197" max="197" width="8.36328125" customWidth="1"/>
    <col min="198" max="198" width="8" customWidth="1"/>
  </cols>
  <sheetData>
    <row r="1" spans="1:56">
      <c r="A1" s="28"/>
      <c r="B1" s="28"/>
      <c r="C1" s="28"/>
      <c r="D1" s="28"/>
      <c r="E1" s="28"/>
      <c r="F1" s="28"/>
      <c r="G1" s="70"/>
      <c r="H1" s="70"/>
      <c r="I1" s="70"/>
      <c r="J1" s="100"/>
      <c r="K1" s="100"/>
      <c r="L1" s="100"/>
      <c r="M1" s="28"/>
      <c r="N1" s="28"/>
      <c r="O1" s="70"/>
      <c r="P1" s="70"/>
      <c r="Q1" s="70"/>
      <c r="R1" s="100"/>
      <c r="S1" s="70"/>
      <c r="T1" s="70"/>
      <c r="U1" s="28"/>
      <c r="V1" s="28"/>
      <c r="AK1"/>
      <c r="AL1"/>
      <c r="AN1"/>
      <c r="AO1"/>
      <c r="AQ1"/>
      <c r="AR1"/>
      <c r="AS1"/>
      <c r="AT1"/>
      <c r="AU1"/>
      <c r="AV1"/>
      <c r="AW1"/>
    </row>
    <row r="2" spans="1:56" s="122" customFormat="1" ht="31.8">
      <c r="A2" s="119"/>
      <c r="B2" s="119"/>
      <c r="C2" s="119"/>
      <c r="D2" s="119" t="s">
        <v>61</v>
      </c>
      <c r="E2" s="119"/>
      <c r="F2" s="119"/>
      <c r="G2" s="121"/>
      <c r="H2" s="121"/>
      <c r="I2" s="121"/>
      <c r="J2" s="123"/>
      <c r="K2" s="119" t="s">
        <v>416</v>
      </c>
      <c r="L2" s="119"/>
      <c r="M2" s="121"/>
      <c r="N2" s="121"/>
      <c r="O2" s="121"/>
      <c r="P2" s="121" t="str">
        <f>+År!B2</f>
        <v>Flådd purke</v>
      </c>
      <c r="Q2" s="121"/>
      <c r="R2" s="123"/>
      <c r="S2" s="121"/>
      <c r="T2" s="121"/>
      <c r="U2" s="119"/>
      <c r="V2" s="119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</row>
    <row r="3" spans="1:56">
      <c r="A3" s="28"/>
      <c r="B3" s="28"/>
      <c r="C3" s="28"/>
      <c r="D3" s="28"/>
      <c r="E3" s="28"/>
      <c r="F3" s="28"/>
      <c r="G3" s="70"/>
      <c r="H3" s="70"/>
      <c r="I3" s="70"/>
      <c r="J3" s="100"/>
      <c r="K3" s="100"/>
      <c r="L3" s="100"/>
      <c r="M3" s="28"/>
      <c r="N3" s="28"/>
      <c r="O3" s="70"/>
      <c r="P3" s="70"/>
      <c r="Q3" s="70"/>
      <c r="R3" s="100"/>
      <c r="S3" s="70"/>
      <c r="T3" s="70"/>
      <c r="U3" s="28"/>
      <c r="V3" s="28"/>
      <c r="AK3"/>
      <c r="AL3"/>
      <c r="AN3"/>
      <c r="AO3"/>
      <c r="AQ3"/>
      <c r="AR3"/>
      <c r="AS3"/>
      <c r="AT3"/>
      <c r="AU3"/>
      <c r="AV3"/>
      <c r="AW3"/>
    </row>
    <row r="4" spans="1:56">
      <c r="A4" s="28"/>
      <c r="B4" s="28"/>
      <c r="C4" s="28"/>
      <c r="D4" s="28"/>
      <c r="E4" s="28"/>
      <c r="F4" s="28"/>
      <c r="G4" s="70"/>
      <c r="H4" s="70"/>
      <c r="I4" s="70"/>
      <c r="J4" s="100"/>
      <c r="K4" s="100"/>
      <c r="L4" s="100"/>
      <c r="M4" s="28"/>
      <c r="N4" s="28"/>
      <c r="O4" s="70"/>
      <c r="P4" s="70"/>
      <c r="Q4" s="70"/>
      <c r="R4" s="100"/>
      <c r="S4" s="70"/>
      <c r="T4" s="70"/>
      <c r="U4" s="28"/>
      <c r="V4" s="28"/>
      <c r="AK4"/>
      <c r="AL4"/>
      <c r="AN4"/>
      <c r="AO4"/>
      <c r="AQ4"/>
      <c r="AR4"/>
      <c r="AS4"/>
      <c r="AT4"/>
      <c r="AU4"/>
      <c r="AV4"/>
      <c r="AW4"/>
    </row>
    <row r="5" spans="1:56" ht="22.8">
      <c r="A5" s="28"/>
      <c r="B5" s="28"/>
      <c r="C5" s="28"/>
      <c r="D5" s="28"/>
      <c r="E5" s="55"/>
      <c r="F5" s="28"/>
      <c r="G5" s="70"/>
      <c r="H5" s="253" t="s">
        <v>376</v>
      </c>
      <c r="I5" s="253"/>
      <c r="J5" s="128">
        <f>+År!Q2</f>
        <v>17</v>
      </c>
      <c r="K5" s="100"/>
      <c r="L5" s="100"/>
      <c r="M5" s="100"/>
      <c r="N5" s="100"/>
      <c r="O5" s="71" t="s">
        <v>502</v>
      </c>
      <c r="P5" s="289">
        <f>SUM(G10:G21)</f>
        <v>6499</v>
      </c>
      <c r="Q5" s="290"/>
      <c r="R5" s="28"/>
      <c r="S5" s="28"/>
      <c r="T5" s="70"/>
      <c r="U5" s="28"/>
      <c r="V5" s="28"/>
      <c r="AK5"/>
      <c r="AL5"/>
      <c r="AN5"/>
      <c r="AO5"/>
      <c r="AQ5"/>
      <c r="AR5"/>
      <c r="AS5"/>
      <c r="AT5"/>
      <c r="AU5"/>
      <c r="AV5"/>
      <c r="AW5"/>
    </row>
    <row r="6" spans="1:56" ht="15.6">
      <c r="A6" s="28"/>
      <c r="B6" s="28"/>
      <c r="C6" s="28"/>
      <c r="D6" s="28"/>
      <c r="E6" s="28"/>
      <c r="F6" s="28"/>
      <c r="G6" s="70"/>
      <c r="H6" s="70"/>
      <c r="I6" s="70"/>
      <c r="J6" s="100"/>
      <c r="K6" s="100"/>
      <c r="L6" s="100"/>
      <c r="M6" s="28"/>
      <c r="N6" s="28"/>
      <c r="O6" s="70"/>
      <c r="P6" s="70"/>
      <c r="Q6" s="70"/>
      <c r="R6" s="100"/>
      <c r="S6" s="70"/>
      <c r="T6" s="71" t="s">
        <v>3</v>
      </c>
      <c r="U6" s="28"/>
      <c r="V6" s="28"/>
      <c r="AK6"/>
      <c r="AL6"/>
      <c r="AN6"/>
      <c r="AO6"/>
      <c r="AQ6"/>
      <c r="AR6"/>
      <c r="AS6"/>
      <c r="AT6"/>
      <c r="AU6"/>
      <c r="AV6"/>
      <c r="AW6"/>
    </row>
    <row r="7" spans="1:56" ht="15.6">
      <c r="A7" s="28"/>
      <c r="B7" s="34"/>
      <c r="C7" s="34"/>
      <c r="D7" s="34"/>
      <c r="E7" s="34" t="s">
        <v>3</v>
      </c>
      <c r="F7" s="34"/>
      <c r="G7" s="71"/>
      <c r="H7" s="71"/>
      <c r="I7" s="71" t="s">
        <v>3</v>
      </c>
      <c r="J7" s="93" t="s">
        <v>3</v>
      </c>
      <c r="K7" s="93" t="s">
        <v>1</v>
      </c>
      <c r="L7" s="93"/>
      <c r="M7" s="77"/>
      <c r="N7" s="34"/>
      <c r="O7" s="71" t="s">
        <v>18</v>
      </c>
      <c r="P7" s="71"/>
      <c r="Q7" s="71" t="s">
        <v>395</v>
      </c>
      <c r="R7" s="93" t="s">
        <v>2</v>
      </c>
      <c r="S7" s="71" t="s">
        <v>52</v>
      </c>
      <c r="T7" s="71" t="s">
        <v>406</v>
      </c>
      <c r="U7" s="77"/>
      <c r="V7" s="28"/>
      <c r="AK7"/>
      <c r="AL7"/>
      <c r="AN7"/>
      <c r="AO7"/>
      <c r="AQ7"/>
      <c r="AR7"/>
      <c r="AS7"/>
      <c r="AT7"/>
      <c r="AU7"/>
      <c r="AV7"/>
      <c r="AW7"/>
    </row>
    <row r="8" spans="1:56" ht="15.6">
      <c r="A8" s="28"/>
      <c r="B8" s="34"/>
      <c r="C8" s="34"/>
      <c r="D8" s="34"/>
      <c r="E8" s="34" t="s">
        <v>440</v>
      </c>
      <c r="F8" s="113"/>
      <c r="G8" s="71" t="s">
        <v>3</v>
      </c>
      <c r="H8" s="110"/>
      <c r="I8" s="71" t="s">
        <v>401</v>
      </c>
      <c r="J8" s="93" t="s">
        <v>468</v>
      </c>
      <c r="K8" s="93" t="s">
        <v>468</v>
      </c>
      <c r="L8" s="93"/>
      <c r="M8" s="77" t="s">
        <v>18</v>
      </c>
      <c r="N8" s="113"/>
      <c r="O8" s="71" t="s">
        <v>399</v>
      </c>
      <c r="P8" s="110"/>
      <c r="Q8" s="71" t="s">
        <v>399</v>
      </c>
      <c r="R8" s="93" t="s">
        <v>395</v>
      </c>
      <c r="S8" s="71" t="s">
        <v>73</v>
      </c>
      <c r="T8" s="71" t="s">
        <v>447</v>
      </c>
      <c r="U8" s="77" t="s">
        <v>18</v>
      </c>
      <c r="V8" s="28"/>
      <c r="AK8"/>
      <c r="AL8"/>
      <c r="AN8"/>
      <c r="AO8"/>
      <c r="AQ8"/>
      <c r="AR8"/>
      <c r="AS8"/>
      <c r="AT8"/>
      <c r="AU8"/>
      <c r="AV8"/>
      <c r="AW8"/>
    </row>
    <row r="9" spans="1:56" ht="15.6">
      <c r="A9" s="28"/>
      <c r="B9" s="34" t="s">
        <v>61</v>
      </c>
      <c r="C9" s="34"/>
      <c r="D9" s="34" t="s">
        <v>63</v>
      </c>
      <c r="E9" s="34" t="s">
        <v>419</v>
      </c>
      <c r="F9" s="113" t="s">
        <v>446</v>
      </c>
      <c r="G9" s="71" t="s">
        <v>11</v>
      </c>
      <c r="H9" s="110" t="s">
        <v>446</v>
      </c>
      <c r="I9" s="71" t="s">
        <v>394</v>
      </c>
      <c r="J9" s="93" t="s">
        <v>469</v>
      </c>
      <c r="K9" s="93" t="s">
        <v>469</v>
      </c>
      <c r="L9" s="93"/>
      <c r="M9" s="77" t="s">
        <v>394</v>
      </c>
      <c r="N9" s="113" t="s">
        <v>446</v>
      </c>
      <c r="O9" s="71" t="s">
        <v>396</v>
      </c>
      <c r="P9" s="110" t="s">
        <v>446</v>
      </c>
      <c r="Q9" s="71" t="s">
        <v>396</v>
      </c>
      <c r="R9" s="93" t="s">
        <v>397</v>
      </c>
      <c r="S9" s="71" t="s">
        <v>403</v>
      </c>
      <c r="T9" s="71" t="s">
        <v>454</v>
      </c>
      <c r="U9" s="77" t="s">
        <v>30</v>
      </c>
      <c r="V9" s="28"/>
      <c r="AK9"/>
      <c r="AL9"/>
      <c r="AN9"/>
      <c r="AO9"/>
      <c r="AQ9"/>
      <c r="AR9"/>
      <c r="AS9"/>
      <c r="AT9"/>
      <c r="AU9"/>
      <c r="AV9"/>
      <c r="AW9"/>
    </row>
    <row r="10" spans="1:56" ht="15.6">
      <c r="A10" s="28"/>
      <c r="B10" s="2">
        <f>+'Ark1'!D31</f>
        <v>1</v>
      </c>
      <c r="C10" s="2" t="s">
        <v>482</v>
      </c>
      <c r="D10" s="2">
        <f>+'Ark1'!C31</f>
        <v>2024</v>
      </c>
      <c r="E10" s="2">
        <f>+IF(G10=0,"",'Ark1'!Q31)</f>
        <v>199</v>
      </c>
      <c r="F10" s="2">
        <f t="shared" ref="F10:F21" si="0">+IF(G10=0,"",E10-E23)</f>
        <v>15</v>
      </c>
      <c r="G10" s="18">
        <f>+'Ark1'!R31</f>
        <v>1831</v>
      </c>
      <c r="H10" s="18">
        <f t="shared" ref="H10:H21" si="1">+IF(G10=0,"",G10-G23)</f>
        <v>210</v>
      </c>
      <c r="I10" s="18">
        <f>+IF(G10=0,"",'Ark1'!S31)</f>
        <v>1826</v>
      </c>
      <c r="J10" s="51">
        <f>+IF(G10=0,"",'Ark1'!T31)</f>
        <v>28.173565163871359</v>
      </c>
      <c r="K10" s="51">
        <f>+IF(G10=0,"",'Ark1'!U31)</f>
        <v>28.213595111587839</v>
      </c>
      <c r="L10" s="93"/>
      <c r="M10" s="5">
        <f>+IF(G10=0,"",'Ark1'!W31)</f>
        <v>59.923877327491773</v>
      </c>
      <c r="N10" s="5">
        <f t="shared" ref="N10:N21" si="2">+IF(G10=0,"",M10-M23)</f>
        <v>9.7763466105639907E-2</v>
      </c>
      <c r="O10" s="18">
        <f>+IF(G10=0,"",'Ark1'!Z31)</f>
        <v>138.30673603504931</v>
      </c>
      <c r="P10" s="18">
        <f t="shared" ref="P10:P21" si="3">+IF(G10=0,"",O10-O23)</f>
        <v>0.67133999544509493</v>
      </c>
      <c r="Q10" s="18">
        <f>+IF(G10=0,"",'Ark1'!AA31)</f>
        <v>29.995842968161561</v>
      </c>
      <c r="R10" s="51">
        <f>+IF(G10=0,"",'Ark1'!AB31)</f>
        <v>3.8224862845646737</v>
      </c>
      <c r="S10" s="18">
        <f>+IF('Ark1'!AC31=0,"",'Ark1'!AC31)</f>
        <v>-55.716175185875201</v>
      </c>
      <c r="T10" s="18">
        <f t="shared" ref="T10:T44" si="4">+IF(G10=0,"",G10/E10)</f>
        <v>9.2010050251256281</v>
      </c>
      <c r="U10" s="5">
        <f>+IF(G10=0,"",'Ark1'!V31)</f>
        <v>5.4866193336974334</v>
      </c>
      <c r="V10" s="28"/>
      <c r="AK10"/>
      <c r="AL10"/>
      <c r="AN10"/>
      <c r="AO10"/>
      <c r="AQ10"/>
      <c r="AR10"/>
      <c r="AS10"/>
      <c r="AT10"/>
      <c r="AU10"/>
      <c r="AV10"/>
      <c r="AW10"/>
    </row>
    <row r="11" spans="1:56" ht="15.6">
      <c r="A11" s="28"/>
      <c r="B11" s="2">
        <f>+'Ark1'!D32</f>
        <v>2</v>
      </c>
      <c r="C11" s="2" t="s">
        <v>483</v>
      </c>
      <c r="D11" s="2">
        <f>+'Ark1'!C32</f>
        <v>2024</v>
      </c>
      <c r="E11" s="2">
        <f>+IF(G11=0,"",'Ark1'!Q32)</f>
        <v>164</v>
      </c>
      <c r="F11" s="2">
        <f t="shared" si="0"/>
        <v>-4</v>
      </c>
      <c r="G11" s="18">
        <f>+'Ark1'!R32</f>
        <v>1625</v>
      </c>
      <c r="H11" s="18">
        <f t="shared" si="1"/>
        <v>267</v>
      </c>
      <c r="I11" s="18">
        <f>+IF(G11=0,"",'Ark1'!S32)</f>
        <v>1623</v>
      </c>
      <c r="J11" s="51">
        <f>+IF(G11=0,"",'Ark1'!T32)</f>
        <v>25.003846745653167</v>
      </c>
      <c r="K11" s="51">
        <f>+IF(G11=0,"",'Ark1'!U32)</f>
        <v>25.149132119601514</v>
      </c>
      <c r="L11" s="93"/>
      <c r="M11" s="5">
        <f>+IF(G11=0,"",'Ark1'!W32)</f>
        <v>59.717806531115215</v>
      </c>
      <c r="N11" s="5">
        <f t="shared" si="2"/>
        <v>-0.23797828833948387</v>
      </c>
      <c r="O11" s="18">
        <f>+IF(G11=0,"",'Ark1'!Z32)</f>
        <v>138.70437461491051</v>
      </c>
      <c r="P11" s="18">
        <f t="shared" si="3"/>
        <v>0.37998257364313304</v>
      </c>
      <c r="Q11" s="18">
        <f>+IF(G11=0,"",'Ark1'!AA32)</f>
        <v>30.556068671876375</v>
      </c>
      <c r="R11" s="51">
        <f>+IF(G11=0,"",'Ark1'!AB32)</f>
        <v>3.8570222577802822</v>
      </c>
      <c r="S11" s="18">
        <f>+IF('Ark1'!AC32=0,"",'Ark1'!AC32)</f>
        <v>-53.890230898924443</v>
      </c>
      <c r="T11" s="18">
        <f t="shared" si="4"/>
        <v>9.9085365853658534</v>
      </c>
      <c r="U11" s="5">
        <f>+IF(G11=0,"",'Ark1'!V32)</f>
        <v>5.6406153846153826</v>
      </c>
      <c r="V11" s="28"/>
      <c r="AK11"/>
      <c r="AL11"/>
      <c r="AN11"/>
      <c r="AO11"/>
      <c r="AQ11"/>
      <c r="AR11"/>
      <c r="AS11"/>
      <c r="AT11"/>
      <c r="AU11"/>
      <c r="AV11"/>
      <c r="AW11"/>
    </row>
    <row r="12" spans="1:56" ht="15.6">
      <c r="A12" s="28"/>
      <c r="B12" s="2">
        <f>+'Ark1'!D33</f>
        <v>3</v>
      </c>
      <c r="C12" s="2" t="s">
        <v>484</v>
      </c>
      <c r="D12" s="2">
        <f>+'Ark1'!C33</f>
        <v>2024</v>
      </c>
      <c r="E12" s="2">
        <f>+IF(G12=0,"",'Ark1'!Q33)</f>
        <v>160</v>
      </c>
      <c r="F12" s="2">
        <f t="shared" si="0"/>
        <v>-38</v>
      </c>
      <c r="G12" s="18">
        <f>+'Ark1'!R33</f>
        <v>1486</v>
      </c>
      <c r="H12" s="18">
        <f t="shared" si="1"/>
        <v>-180</v>
      </c>
      <c r="I12" s="18">
        <f>+IF(G12=0,"",'Ark1'!S33)</f>
        <v>1484</v>
      </c>
      <c r="J12" s="51">
        <f>+IF(G12=0,"",'Ark1'!T33)</f>
        <v>22.865056162486539</v>
      </c>
      <c r="K12" s="51">
        <f>+IF(G12=0,"",'Ark1'!U33)</f>
        <v>22.814731416954256</v>
      </c>
      <c r="L12" s="93"/>
      <c r="M12" s="5">
        <f>+IF(G12=0,"",'Ark1'!W33)</f>
        <v>60.030997304582222</v>
      </c>
      <c r="N12" s="5">
        <f t="shared" si="2"/>
        <v>7.193649783929601E-2</v>
      </c>
      <c r="O12" s="18">
        <f>+IF(G12=0,"",'Ark1'!Z33)</f>
        <v>137.61543126684623</v>
      </c>
      <c r="P12" s="18">
        <f t="shared" si="3"/>
        <v>-2.3226783057005207</v>
      </c>
      <c r="Q12" s="18">
        <f>+IF(G12=0,"",'Ark1'!AA33)</f>
        <v>29.785050663178655</v>
      </c>
      <c r="R12" s="51">
        <f>+IF(G12=0,"",'Ark1'!AB33)</f>
        <v>3.9867176816660224</v>
      </c>
      <c r="S12" s="18">
        <f>+IF('Ark1'!AC33=0,"",'Ark1'!AC33)</f>
        <v>-62.873973263700307</v>
      </c>
      <c r="T12" s="18">
        <f t="shared" si="4"/>
        <v>9.2874999999999996</v>
      </c>
      <c r="U12" s="5">
        <f>+IF(G12=0,"",'Ark1'!V33)</f>
        <v>5.2510094212651426</v>
      </c>
      <c r="V12" s="28"/>
      <c r="AK12"/>
      <c r="AL12"/>
      <c r="AN12"/>
      <c r="AO12"/>
      <c r="AQ12"/>
      <c r="AR12"/>
      <c r="AS12"/>
      <c r="AT12"/>
      <c r="AU12"/>
      <c r="AV12"/>
      <c r="AW12"/>
    </row>
    <row r="13" spans="1:56" ht="15.6">
      <c r="A13" s="28"/>
      <c r="B13" s="2">
        <f>+'Ark1'!D34</f>
        <v>4</v>
      </c>
      <c r="C13" s="2" t="s">
        <v>485</v>
      </c>
      <c r="D13" s="2">
        <f>+'Ark1'!C34</f>
        <v>2024</v>
      </c>
      <c r="E13" s="2">
        <f>+IF(G13=0,"",'Ark1'!Q34)</f>
        <v>183</v>
      </c>
      <c r="F13" s="2">
        <f t="shared" si="0"/>
        <v>17</v>
      </c>
      <c r="G13" s="18">
        <f>+'Ark1'!R34</f>
        <v>1557</v>
      </c>
      <c r="H13" s="18">
        <f t="shared" si="1"/>
        <v>297</v>
      </c>
      <c r="I13" s="18">
        <f>+IF(G13=0,"",'Ark1'!S34)</f>
        <v>1554</v>
      </c>
      <c r="J13" s="51">
        <f>+IF(G13=0,"",'Ark1'!T34)</f>
        <v>23.957531927988921</v>
      </c>
      <c r="K13" s="51">
        <f>+IF(G13=0,"",'Ark1'!U34)</f>
        <v>23.82254135185639</v>
      </c>
      <c r="L13" s="93"/>
      <c r="M13" s="5">
        <f>+IF(G13=0,"",'Ark1'!W34)</f>
        <v>60.253539253539238</v>
      </c>
      <c r="N13" s="5">
        <f t="shared" si="2"/>
        <v>6.8972825536050664E-2</v>
      </c>
      <c r="O13" s="18">
        <f>+IF(G13=0,"",'Ark1'!Z34)</f>
        <v>137.22168597168579</v>
      </c>
      <c r="P13" s="18">
        <f t="shared" si="3"/>
        <v>0.92104953572717818</v>
      </c>
      <c r="Q13" s="18">
        <f>+IF(G13=0,"",'Ark1'!AA34)</f>
        <v>31.3701193518373</v>
      </c>
      <c r="R13" s="51">
        <f>+IF(G13=0,"",'Ark1'!AB34)</f>
        <v>4.2134265941345888</v>
      </c>
      <c r="S13" s="18">
        <f>+IF('Ark1'!AC34=0,"",'Ark1'!AC34)</f>
        <v>-65.327395930251441</v>
      </c>
      <c r="T13" s="18">
        <f t="shared" si="4"/>
        <v>8.5081967213114762</v>
      </c>
      <c r="U13" s="5">
        <f>+IF(G13=0,"",'Ark1'!V34)</f>
        <v>4.5324341682723164</v>
      </c>
      <c r="V13" s="28"/>
      <c r="AK13"/>
      <c r="AL13"/>
      <c r="AN13"/>
      <c r="AO13"/>
      <c r="AQ13"/>
      <c r="AR13"/>
      <c r="AS13"/>
      <c r="AT13"/>
      <c r="AU13"/>
      <c r="AV13"/>
      <c r="AW13"/>
    </row>
    <row r="14" spans="1:56" ht="15.6">
      <c r="A14" s="28"/>
      <c r="B14" s="2">
        <f>+'Ark1'!D35</f>
        <v>5</v>
      </c>
      <c r="C14" s="2" t="s">
        <v>386</v>
      </c>
      <c r="D14" s="2">
        <f>+'Ark1'!C35</f>
        <v>2024</v>
      </c>
      <c r="E14" s="2" t="str">
        <f>+IF(G14=0,"",'Ark1'!Q35)</f>
        <v/>
      </c>
      <c r="F14" s="2" t="str">
        <f t="shared" si="0"/>
        <v/>
      </c>
      <c r="G14" s="18">
        <f>+'Ark1'!R35</f>
        <v>0</v>
      </c>
      <c r="H14" s="18" t="str">
        <f t="shared" si="1"/>
        <v/>
      </c>
      <c r="I14" s="18" t="str">
        <f>+IF(G14=0,"",'Ark1'!S35)</f>
        <v/>
      </c>
      <c r="J14" s="51" t="str">
        <f>+IF(G14=0,"",'Ark1'!T35)</f>
        <v/>
      </c>
      <c r="K14" s="51" t="str">
        <f>+IF(G14=0,"",'Ark1'!U35)</f>
        <v/>
      </c>
      <c r="L14" s="93"/>
      <c r="M14" s="5" t="str">
        <f>+IF(G14=0,"",'Ark1'!W35)</f>
        <v/>
      </c>
      <c r="N14" s="5" t="str">
        <f t="shared" si="2"/>
        <v/>
      </c>
      <c r="O14" s="18" t="str">
        <f>+IF(G14=0,"",'Ark1'!Z35)</f>
        <v/>
      </c>
      <c r="P14" s="18" t="str">
        <f t="shared" si="3"/>
        <v/>
      </c>
      <c r="Q14" s="18" t="str">
        <f>+IF(G14=0,"",'Ark1'!AA35)</f>
        <v/>
      </c>
      <c r="R14" s="51" t="str">
        <f>+IF(G14=0,"",'Ark1'!AB35)</f>
        <v/>
      </c>
      <c r="S14" s="18" t="str">
        <f>+IF('Ark1'!AC35=0,"",'Ark1'!AC35)</f>
        <v/>
      </c>
      <c r="T14" s="18" t="str">
        <f t="shared" si="4"/>
        <v/>
      </c>
      <c r="U14" s="5" t="str">
        <f>+IF(G14=0,"",'Ark1'!V35)</f>
        <v/>
      </c>
      <c r="V14" s="28"/>
      <c r="AK14"/>
      <c r="AL14"/>
      <c r="AN14"/>
      <c r="AO14"/>
      <c r="AQ14"/>
      <c r="AR14"/>
      <c r="AS14"/>
      <c r="AT14"/>
      <c r="AU14"/>
      <c r="AV14"/>
      <c r="AW14"/>
    </row>
    <row r="15" spans="1:56" ht="15.6">
      <c r="A15" s="28"/>
      <c r="B15" s="2">
        <f>+'Ark1'!D36</f>
        <v>6</v>
      </c>
      <c r="C15" s="2" t="s">
        <v>486</v>
      </c>
      <c r="D15" s="2">
        <f>+'Ark1'!C36</f>
        <v>2024</v>
      </c>
      <c r="E15" s="2" t="str">
        <f>+IF(G15=0,"",'Ark1'!Q36)</f>
        <v/>
      </c>
      <c r="F15" s="2" t="str">
        <f t="shared" si="0"/>
        <v/>
      </c>
      <c r="G15" s="18">
        <f>+'Ark1'!R36</f>
        <v>0</v>
      </c>
      <c r="H15" s="18" t="str">
        <f t="shared" si="1"/>
        <v/>
      </c>
      <c r="I15" s="18" t="str">
        <f>+IF(G15=0,"",'Ark1'!S36)</f>
        <v/>
      </c>
      <c r="J15" s="51" t="str">
        <f>+IF(G15=0,"",'Ark1'!T36)</f>
        <v/>
      </c>
      <c r="K15" s="51" t="str">
        <f>+IF(G15=0,"",'Ark1'!U36)</f>
        <v/>
      </c>
      <c r="L15" s="93"/>
      <c r="M15" s="5" t="str">
        <f>+IF(G15=0,"",'Ark1'!W36)</f>
        <v/>
      </c>
      <c r="N15" s="5" t="str">
        <f t="shared" si="2"/>
        <v/>
      </c>
      <c r="O15" s="18" t="str">
        <f>+IF(G15=0,"",'Ark1'!Z36)</f>
        <v/>
      </c>
      <c r="P15" s="18" t="str">
        <f t="shared" si="3"/>
        <v/>
      </c>
      <c r="Q15" s="18" t="str">
        <f>+IF(G15=0,"",'Ark1'!AA36)</f>
        <v/>
      </c>
      <c r="R15" s="51" t="str">
        <f>+IF(G15=0,"",'Ark1'!AB36)</f>
        <v/>
      </c>
      <c r="S15" s="18" t="str">
        <f>+IF('Ark1'!AC36=0,"",'Ark1'!AC36)</f>
        <v/>
      </c>
      <c r="T15" s="18" t="str">
        <f t="shared" si="4"/>
        <v/>
      </c>
      <c r="U15" s="5" t="str">
        <f>+IF(G15=0,"",'Ark1'!V36)</f>
        <v/>
      </c>
      <c r="V15" s="28"/>
      <c r="AK15"/>
      <c r="AL15"/>
      <c r="AN15"/>
      <c r="AO15"/>
      <c r="AQ15"/>
      <c r="AR15"/>
      <c r="AS15"/>
      <c r="AT15"/>
      <c r="AU15"/>
      <c r="AV15"/>
      <c r="AW15"/>
    </row>
    <row r="16" spans="1:56" ht="15.6">
      <c r="A16" s="28"/>
      <c r="B16" s="2">
        <f>+'Ark1'!D37</f>
        <v>7</v>
      </c>
      <c r="C16" s="2" t="s">
        <v>487</v>
      </c>
      <c r="D16" s="2">
        <f>+'Ark1'!C37</f>
        <v>2024</v>
      </c>
      <c r="E16" s="2" t="str">
        <f>+IF(G16=0,"",'Ark1'!Q37)</f>
        <v/>
      </c>
      <c r="F16" s="2" t="str">
        <f t="shared" si="0"/>
        <v/>
      </c>
      <c r="G16" s="18">
        <f>+'Ark1'!R37</f>
        <v>0</v>
      </c>
      <c r="H16" s="18" t="str">
        <f t="shared" si="1"/>
        <v/>
      </c>
      <c r="I16" s="18" t="str">
        <f>+IF(G16=0,"",'Ark1'!S37)</f>
        <v/>
      </c>
      <c r="J16" s="51" t="str">
        <f>+IF(G16=0,"",'Ark1'!T37)</f>
        <v/>
      </c>
      <c r="K16" s="51" t="str">
        <f>+IF(G16=0,"",'Ark1'!U37)</f>
        <v/>
      </c>
      <c r="L16" s="93"/>
      <c r="M16" s="5" t="str">
        <f>+IF(G16=0,"",'Ark1'!W37)</f>
        <v/>
      </c>
      <c r="N16" s="5" t="str">
        <f t="shared" si="2"/>
        <v/>
      </c>
      <c r="O16" s="18" t="str">
        <f>+IF(G16=0,"",'Ark1'!Z37)</f>
        <v/>
      </c>
      <c r="P16" s="18" t="str">
        <f t="shared" si="3"/>
        <v/>
      </c>
      <c r="Q16" s="18" t="str">
        <f>+IF(G16=0,"",'Ark1'!AA37)</f>
        <v/>
      </c>
      <c r="R16" s="51" t="str">
        <f>+IF(G16=0,"",'Ark1'!AB37)</f>
        <v/>
      </c>
      <c r="S16" s="18" t="str">
        <f>+IF('Ark1'!AC37=0,"",'Ark1'!AC37)</f>
        <v/>
      </c>
      <c r="T16" s="18" t="str">
        <f t="shared" si="4"/>
        <v/>
      </c>
      <c r="U16" s="5" t="str">
        <f>+IF(G16=0,"",'Ark1'!V37)</f>
        <v/>
      </c>
      <c r="V16" s="28"/>
      <c r="AK16"/>
      <c r="AL16"/>
      <c r="AN16"/>
      <c r="AO16"/>
      <c r="AQ16"/>
      <c r="AR16"/>
      <c r="AS16"/>
      <c r="AT16"/>
      <c r="AU16"/>
      <c r="AV16"/>
      <c r="AW16"/>
    </row>
    <row r="17" spans="1:49" ht="15.6">
      <c r="A17" s="28"/>
      <c r="B17" s="2">
        <f>+'Ark1'!D38</f>
        <v>8</v>
      </c>
      <c r="C17" s="2" t="s">
        <v>488</v>
      </c>
      <c r="D17" s="2">
        <f>+'Ark1'!C38</f>
        <v>2024</v>
      </c>
      <c r="E17" s="2" t="str">
        <f>+IF(G17=0,"",'Ark1'!Q38)</f>
        <v/>
      </c>
      <c r="F17" s="2" t="str">
        <f t="shared" si="0"/>
        <v/>
      </c>
      <c r="G17" s="18">
        <f>+'Ark1'!R38</f>
        <v>0</v>
      </c>
      <c r="H17" s="18" t="str">
        <f t="shared" si="1"/>
        <v/>
      </c>
      <c r="I17" s="18" t="str">
        <f>+IF(G17=0,"",'Ark1'!S38)</f>
        <v/>
      </c>
      <c r="J17" s="51" t="str">
        <f>+IF(G17=0,"",'Ark1'!T38)</f>
        <v/>
      </c>
      <c r="K17" s="51" t="str">
        <f>+IF(G17=0,"",'Ark1'!U38)</f>
        <v/>
      </c>
      <c r="L17" s="93"/>
      <c r="M17" s="5" t="str">
        <f>+IF(G17=0,"",'Ark1'!W38)</f>
        <v/>
      </c>
      <c r="N17" s="5" t="str">
        <f t="shared" si="2"/>
        <v/>
      </c>
      <c r="O17" s="18" t="str">
        <f>+IF(G17=0,"",'Ark1'!Z38)</f>
        <v/>
      </c>
      <c r="P17" s="18" t="str">
        <f t="shared" si="3"/>
        <v/>
      </c>
      <c r="Q17" s="18" t="str">
        <f>+IF(G17=0,"",'Ark1'!AA38)</f>
        <v/>
      </c>
      <c r="R17" s="51" t="str">
        <f>+IF(G17=0,"",'Ark1'!AB38)</f>
        <v/>
      </c>
      <c r="S17" s="18" t="str">
        <f>+IF('Ark1'!AC38=0,"",'Ark1'!AC38)</f>
        <v/>
      </c>
      <c r="T17" s="18" t="str">
        <f t="shared" si="4"/>
        <v/>
      </c>
      <c r="U17" s="5" t="str">
        <f>+IF(G17=0,"",'Ark1'!V38)</f>
        <v/>
      </c>
      <c r="V17" s="28"/>
      <c r="AK17"/>
      <c r="AL17"/>
      <c r="AN17"/>
      <c r="AO17"/>
      <c r="AQ17"/>
      <c r="AR17"/>
      <c r="AS17"/>
      <c r="AT17"/>
      <c r="AU17"/>
      <c r="AV17"/>
      <c r="AW17"/>
    </row>
    <row r="18" spans="1:49" ht="15.6">
      <c r="A18" s="28"/>
      <c r="B18" s="2">
        <f>+'Ark1'!D39</f>
        <v>9</v>
      </c>
      <c r="C18" s="2" t="s">
        <v>489</v>
      </c>
      <c r="D18" s="2">
        <f>+'Ark1'!C39</f>
        <v>2024</v>
      </c>
      <c r="E18" s="2" t="str">
        <f>+IF(G18=0,"",'Ark1'!Q39)</f>
        <v/>
      </c>
      <c r="F18" s="2" t="str">
        <f t="shared" si="0"/>
        <v/>
      </c>
      <c r="G18" s="18">
        <f>+'Ark1'!R39</f>
        <v>0</v>
      </c>
      <c r="H18" s="18" t="str">
        <f t="shared" si="1"/>
        <v/>
      </c>
      <c r="I18" s="18" t="str">
        <f>+IF(G18=0,"",'Ark1'!S39)</f>
        <v/>
      </c>
      <c r="J18" s="51" t="str">
        <f>+IF(G18=0,"",'Ark1'!T39)</f>
        <v/>
      </c>
      <c r="K18" s="51" t="str">
        <f>+IF(G18=0,"",'Ark1'!U39)</f>
        <v/>
      </c>
      <c r="L18" s="93"/>
      <c r="M18" s="5" t="str">
        <f>+IF(G18=0,"",'Ark1'!W39)</f>
        <v/>
      </c>
      <c r="N18" s="5" t="str">
        <f t="shared" si="2"/>
        <v/>
      </c>
      <c r="O18" s="18" t="str">
        <f>+IF(G18=0,"",'Ark1'!Z39)</f>
        <v/>
      </c>
      <c r="P18" s="18" t="str">
        <f t="shared" si="3"/>
        <v/>
      </c>
      <c r="Q18" s="18" t="str">
        <f>+IF(G18=0,"",'Ark1'!AA39)</f>
        <v/>
      </c>
      <c r="R18" s="51" t="str">
        <f>+IF(G18=0,"",'Ark1'!AB39)</f>
        <v/>
      </c>
      <c r="S18" s="18" t="str">
        <f>+IF('Ark1'!AC39=0,"",'Ark1'!AC39)</f>
        <v/>
      </c>
      <c r="T18" s="18" t="str">
        <f t="shared" si="4"/>
        <v/>
      </c>
      <c r="U18" s="5" t="str">
        <f>+IF(G18=0,"",'Ark1'!V39)</f>
        <v/>
      </c>
      <c r="V18" s="28"/>
      <c r="AK18"/>
      <c r="AL18"/>
      <c r="AN18"/>
      <c r="AO18"/>
      <c r="AQ18"/>
      <c r="AR18"/>
      <c r="AS18"/>
      <c r="AT18"/>
      <c r="AU18"/>
      <c r="AV18"/>
      <c r="AW18"/>
    </row>
    <row r="19" spans="1:49" ht="15.6">
      <c r="A19" s="28"/>
      <c r="B19" s="2">
        <f>+'Ark1'!D40</f>
        <v>10</v>
      </c>
      <c r="C19" s="2" t="s">
        <v>490</v>
      </c>
      <c r="D19" s="2">
        <f>+'Ark1'!C40</f>
        <v>2024</v>
      </c>
      <c r="E19" s="2" t="str">
        <f>+IF(G19=0,"",'Ark1'!Q40)</f>
        <v/>
      </c>
      <c r="F19" s="2" t="str">
        <f t="shared" si="0"/>
        <v/>
      </c>
      <c r="G19" s="18">
        <f>+'Ark1'!R40</f>
        <v>0</v>
      </c>
      <c r="H19" s="18" t="str">
        <f t="shared" si="1"/>
        <v/>
      </c>
      <c r="I19" s="18" t="str">
        <f>+IF(G19=0,"",'Ark1'!S40)</f>
        <v/>
      </c>
      <c r="J19" s="51" t="str">
        <f>+IF(G19=0,"",'Ark1'!T40)</f>
        <v/>
      </c>
      <c r="K19" s="51" t="str">
        <f>+IF(G19=0,"",'Ark1'!U40)</f>
        <v/>
      </c>
      <c r="L19" s="93"/>
      <c r="M19" s="5" t="str">
        <f>+IF(G19=0,"",'Ark1'!W40)</f>
        <v/>
      </c>
      <c r="N19" s="5" t="str">
        <f t="shared" si="2"/>
        <v/>
      </c>
      <c r="O19" s="18" t="str">
        <f>+IF(G19=0,"",'Ark1'!Z40)</f>
        <v/>
      </c>
      <c r="P19" s="18" t="str">
        <f t="shared" si="3"/>
        <v/>
      </c>
      <c r="Q19" s="18" t="str">
        <f>+IF(G19=0,"",'Ark1'!AA40)</f>
        <v/>
      </c>
      <c r="R19" s="51" t="str">
        <f>+IF(G19=0,"",'Ark1'!AB40)</f>
        <v/>
      </c>
      <c r="S19" s="18" t="str">
        <f>+IF('Ark1'!AC40=0,"",'Ark1'!AC40)</f>
        <v/>
      </c>
      <c r="T19" s="18" t="str">
        <f t="shared" si="4"/>
        <v/>
      </c>
      <c r="U19" s="5" t="str">
        <f>+IF(G19=0,"",'Ark1'!V40)</f>
        <v/>
      </c>
      <c r="V19" s="28"/>
      <c r="AK19"/>
      <c r="AL19"/>
      <c r="AN19"/>
      <c r="AO19"/>
      <c r="AQ19"/>
      <c r="AR19"/>
      <c r="AS19"/>
      <c r="AT19"/>
      <c r="AU19"/>
      <c r="AV19"/>
      <c r="AW19"/>
    </row>
    <row r="20" spans="1:49" ht="15.6">
      <c r="A20" s="28"/>
      <c r="B20" s="2">
        <f>+'Ark1'!D41</f>
        <v>11</v>
      </c>
      <c r="C20" s="2" t="s">
        <v>491</v>
      </c>
      <c r="D20" s="2">
        <f>+'Ark1'!C41</f>
        <v>2024</v>
      </c>
      <c r="E20" s="2" t="str">
        <f>+IF(G20=0,"",'Ark1'!Q41)</f>
        <v/>
      </c>
      <c r="F20" s="2" t="str">
        <f t="shared" si="0"/>
        <v/>
      </c>
      <c r="G20" s="18">
        <f>+'Ark1'!R41</f>
        <v>0</v>
      </c>
      <c r="H20" s="18" t="str">
        <f t="shared" si="1"/>
        <v/>
      </c>
      <c r="I20" s="18" t="str">
        <f>+IF(G20=0,"",'Ark1'!S41)</f>
        <v/>
      </c>
      <c r="J20" s="51" t="str">
        <f>+IF(G20=0,"",'Ark1'!T41)</f>
        <v/>
      </c>
      <c r="K20" s="51" t="str">
        <f>+IF(G20=0,"",'Ark1'!U41)</f>
        <v/>
      </c>
      <c r="L20" s="93"/>
      <c r="M20" s="5" t="str">
        <f>+IF(G20=0,"",'Ark1'!W41)</f>
        <v/>
      </c>
      <c r="N20" s="5" t="str">
        <f t="shared" si="2"/>
        <v/>
      </c>
      <c r="O20" s="18" t="str">
        <f>+IF(G20=0,"",'Ark1'!Z41)</f>
        <v/>
      </c>
      <c r="P20" s="18" t="str">
        <f t="shared" si="3"/>
        <v/>
      </c>
      <c r="Q20" s="18" t="str">
        <f>+IF(G20=0,"",'Ark1'!AA41)</f>
        <v/>
      </c>
      <c r="R20" s="51" t="str">
        <f>+IF(G20=0,"",'Ark1'!AB41)</f>
        <v/>
      </c>
      <c r="S20" s="18" t="str">
        <f>+IF('Ark1'!AC41=0,"",'Ark1'!AC41)</f>
        <v/>
      </c>
      <c r="T20" s="18" t="str">
        <f t="shared" si="4"/>
        <v/>
      </c>
      <c r="U20" s="5" t="str">
        <f>+IF(G20=0,"",'Ark1'!V41)</f>
        <v/>
      </c>
      <c r="V20" s="28"/>
      <c r="AK20"/>
      <c r="AL20"/>
      <c r="AN20"/>
      <c r="AO20"/>
      <c r="AQ20"/>
      <c r="AR20"/>
      <c r="AS20"/>
      <c r="AT20"/>
      <c r="AU20"/>
      <c r="AV20"/>
      <c r="AW20"/>
    </row>
    <row r="21" spans="1:49" ht="15.6">
      <c r="A21" s="28"/>
      <c r="B21" s="2">
        <f>+'Ark1'!D42</f>
        <v>12</v>
      </c>
      <c r="C21" s="2" t="s">
        <v>492</v>
      </c>
      <c r="D21" s="2">
        <f>+'Ark1'!C42</f>
        <v>2024</v>
      </c>
      <c r="E21" s="2" t="str">
        <f>+IF(G21=0,"",'Ark1'!Q42)</f>
        <v/>
      </c>
      <c r="F21" s="2" t="str">
        <f t="shared" si="0"/>
        <v/>
      </c>
      <c r="G21" s="18">
        <f>+'Ark1'!R42</f>
        <v>0</v>
      </c>
      <c r="H21" s="18" t="str">
        <f t="shared" si="1"/>
        <v/>
      </c>
      <c r="I21" s="18" t="str">
        <f>+IF(G21=0,"",'Ark1'!S42)</f>
        <v/>
      </c>
      <c r="J21" s="51" t="str">
        <f>+IF(G21=0,"",'Ark1'!T42)</f>
        <v/>
      </c>
      <c r="K21" s="51" t="str">
        <f>+IF(G21=0,"",'Ark1'!U42)</f>
        <v/>
      </c>
      <c r="L21" s="93"/>
      <c r="M21" s="5" t="str">
        <f>+IF(G21=0,"",'Ark1'!W42)</f>
        <v/>
      </c>
      <c r="N21" s="5" t="str">
        <f t="shared" si="2"/>
        <v/>
      </c>
      <c r="O21" s="18" t="str">
        <f>+IF(G21=0,"",'Ark1'!Z42)</f>
        <v/>
      </c>
      <c r="P21" s="18" t="str">
        <f t="shared" si="3"/>
        <v/>
      </c>
      <c r="Q21" s="18" t="str">
        <f>+IF(G21=0,"",'Ark1'!AA42)</f>
        <v/>
      </c>
      <c r="R21" s="51" t="str">
        <f>+IF(G21=0,"",'Ark1'!AB42)</f>
        <v/>
      </c>
      <c r="S21" s="18" t="str">
        <f>+IF('Ark1'!AC42=0,"",'Ark1'!AC42)</f>
        <v/>
      </c>
      <c r="T21" s="18" t="str">
        <f t="shared" si="4"/>
        <v/>
      </c>
      <c r="U21" s="5" t="str">
        <f>+IF(G21=0,"",'Ark1'!V42)</f>
        <v/>
      </c>
      <c r="V21" s="28"/>
      <c r="AK21"/>
      <c r="AL21"/>
      <c r="AN21"/>
      <c r="AO21"/>
      <c r="AQ21"/>
      <c r="AR21"/>
      <c r="AS21"/>
      <c r="AT21"/>
      <c r="AU21"/>
      <c r="AV21"/>
      <c r="AW21"/>
    </row>
    <row r="22" spans="1:49" ht="15.6">
      <c r="A22" s="28"/>
      <c r="B22" s="28"/>
      <c r="C22" s="28"/>
      <c r="D22" s="28"/>
      <c r="E22" s="28"/>
      <c r="F22" s="28"/>
      <c r="G22" s="70"/>
      <c r="H22" s="70"/>
      <c r="I22" s="70"/>
      <c r="J22" s="28"/>
      <c r="K22" s="28"/>
      <c r="L22" s="93"/>
      <c r="M22" s="28"/>
      <c r="N22" s="28"/>
      <c r="O22" s="28"/>
      <c r="P22" s="28"/>
      <c r="Q22" s="28"/>
      <c r="R22" s="28"/>
      <c r="S22" s="28"/>
      <c r="T22" s="28"/>
      <c r="U22" s="28"/>
      <c r="V22" s="28"/>
      <c r="AK22"/>
      <c r="AL22"/>
      <c r="AN22"/>
      <c r="AO22"/>
      <c r="AQ22"/>
      <c r="AR22"/>
      <c r="AS22"/>
      <c r="AT22"/>
      <c r="AU22"/>
      <c r="AV22"/>
      <c r="AW22"/>
    </row>
    <row r="23" spans="1:49" ht="15.6">
      <c r="A23" s="28"/>
      <c r="B23" s="84">
        <f>+'Ark1'!D43</f>
        <v>1</v>
      </c>
      <c r="C23" s="84" t="str">
        <f t="shared" ref="C23:C34" si="5">+C10</f>
        <v>Jan</v>
      </c>
      <c r="D23" s="84">
        <f>+'Ark1'!C43</f>
        <v>2023</v>
      </c>
      <c r="E23" s="84">
        <f>+'Ark1'!Q43</f>
        <v>184</v>
      </c>
      <c r="F23" s="84"/>
      <c r="G23" s="95">
        <f>+'Ark1'!R43</f>
        <v>1621</v>
      </c>
      <c r="H23" s="95"/>
      <c r="I23" s="95">
        <f>+'Ark1'!S43</f>
        <v>1616</v>
      </c>
      <c r="J23" s="109">
        <f>+'Ark1'!T43</f>
        <v>27.451312447078752</v>
      </c>
      <c r="K23" s="109">
        <f>+'Ark1'!U43</f>
        <v>27.327799348341181</v>
      </c>
      <c r="L23" s="93"/>
      <c r="M23" s="85">
        <f>+'Ark1'!W43</f>
        <v>59.826113861386133</v>
      </c>
      <c r="N23" s="84"/>
      <c r="O23" s="95">
        <f>+'Ark1'!Z43</f>
        <v>137.63539603960422</v>
      </c>
      <c r="P23" s="95"/>
      <c r="Q23" s="95">
        <f>+'Ark1'!AA43</f>
        <v>29.399190853880441</v>
      </c>
      <c r="R23" s="109">
        <f>+'Ark1'!AB43</f>
        <v>4.1157553169035275</v>
      </c>
      <c r="S23" s="95">
        <f>+'Ark1'!AC43</f>
        <v>-53.2007713459328</v>
      </c>
      <c r="T23" s="95">
        <f t="shared" si="4"/>
        <v>8.8097826086956523</v>
      </c>
      <c r="U23" s="85">
        <f>+IF(G23=0,"",'Ark1'!V43)</f>
        <v>5.0172732880937687</v>
      </c>
      <c r="V23" s="28"/>
      <c r="AK23"/>
      <c r="AL23"/>
      <c r="AN23"/>
      <c r="AO23"/>
      <c r="AQ23"/>
      <c r="AR23"/>
      <c r="AS23"/>
      <c r="AT23"/>
      <c r="AU23"/>
      <c r="AV23"/>
      <c r="AW23"/>
    </row>
    <row r="24" spans="1:49" ht="15.6">
      <c r="A24" s="28"/>
      <c r="B24" s="84">
        <f>+'Ark1'!D44</f>
        <v>2</v>
      </c>
      <c r="C24" s="84" t="str">
        <f t="shared" si="5"/>
        <v>Feb</v>
      </c>
      <c r="D24" s="84">
        <f>+'Ark1'!C44</f>
        <v>2023</v>
      </c>
      <c r="E24" s="84">
        <f>+'Ark1'!Q44</f>
        <v>168</v>
      </c>
      <c r="F24" s="84"/>
      <c r="G24" s="95">
        <f>+'Ark1'!R44</f>
        <v>1358</v>
      </c>
      <c r="H24" s="95"/>
      <c r="I24" s="95">
        <f>+'Ark1'!S44</f>
        <v>1357</v>
      </c>
      <c r="J24" s="109">
        <f>+'Ark1'!T44</f>
        <v>22.997459779847595</v>
      </c>
      <c r="K24" s="109">
        <f>+'Ark1'!U44</f>
        <v>23.062786823953655</v>
      </c>
      <c r="L24" s="93"/>
      <c r="M24" s="85">
        <f>+'Ark1'!W44</f>
        <v>59.955784819454699</v>
      </c>
      <c r="N24" s="84"/>
      <c r="O24" s="95">
        <f>+'Ark1'!Z44</f>
        <v>138.32439204126737</v>
      </c>
      <c r="P24" s="95"/>
      <c r="Q24" s="95">
        <f>+'Ark1'!AA44</f>
        <v>29.568803675344395</v>
      </c>
      <c r="R24" s="109">
        <f>+'Ark1'!AB44</f>
        <v>4.1943699403061965</v>
      </c>
      <c r="S24" s="95">
        <f>+'Ark1'!AC44</f>
        <v>-58.449550319816659</v>
      </c>
      <c r="T24" s="95">
        <f t="shared" si="4"/>
        <v>8.0833333333333339</v>
      </c>
      <c r="U24" s="85">
        <f>+IF(G24=0,"",'Ark1'!V44)</f>
        <v>4.9624447717231206</v>
      </c>
      <c r="V24" s="28"/>
      <c r="AK24"/>
      <c r="AL24"/>
      <c r="AN24"/>
      <c r="AO24"/>
      <c r="AQ24"/>
      <c r="AR24"/>
      <c r="AS24"/>
      <c r="AT24"/>
      <c r="AU24"/>
      <c r="AV24"/>
      <c r="AW24"/>
    </row>
    <row r="25" spans="1:49" ht="15.6">
      <c r="A25" s="28"/>
      <c r="B25" s="84">
        <f>+'Ark1'!D45</f>
        <v>3</v>
      </c>
      <c r="C25" s="84" t="str">
        <f t="shared" si="5"/>
        <v>Mar</v>
      </c>
      <c r="D25" s="84">
        <f>+'Ark1'!C45</f>
        <v>2023</v>
      </c>
      <c r="E25" s="84">
        <f>+'Ark1'!Q45</f>
        <v>198</v>
      </c>
      <c r="F25" s="84"/>
      <c r="G25" s="95">
        <f>+'Ark1'!R45</f>
        <v>1666</v>
      </c>
      <c r="H25" s="95"/>
      <c r="I25" s="95">
        <f>+'Ark1'!S45</f>
        <v>1661</v>
      </c>
      <c r="J25" s="109">
        <f>+'Ark1'!T45</f>
        <v>28.213378492802711</v>
      </c>
      <c r="K25" s="109">
        <f>+'Ark1'!U45</f>
        <v>28.558724184692306</v>
      </c>
      <c r="L25" s="93"/>
      <c r="M25" s="85">
        <f>+'Ark1'!W45</f>
        <v>59.959060806742926</v>
      </c>
      <c r="N25" s="84"/>
      <c r="O25" s="95">
        <f>+'Ark1'!Z45</f>
        <v>139.93810957254675</v>
      </c>
      <c r="P25" s="95"/>
      <c r="Q25" s="95">
        <f>+'Ark1'!AA45</f>
        <v>29.420299152216245</v>
      </c>
      <c r="R25" s="109">
        <f>+'Ark1'!AB45</f>
        <v>4.0101628973009076</v>
      </c>
      <c r="S25" s="95">
        <f>+'Ark1'!AC45</f>
        <v>-60.396932473290725</v>
      </c>
      <c r="T25" s="95">
        <f t="shared" si="4"/>
        <v>8.4141414141414135</v>
      </c>
      <c r="U25" s="85">
        <f>+IF(G25=0,"",'Ark1'!V45)</f>
        <v>5.0954381752701092</v>
      </c>
      <c r="V25" s="28"/>
      <c r="AK25"/>
      <c r="AL25"/>
      <c r="AN25"/>
      <c r="AO25"/>
      <c r="AQ25"/>
      <c r="AR25"/>
      <c r="AS25"/>
      <c r="AT25"/>
      <c r="AU25"/>
      <c r="AV25"/>
      <c r="AW25"/>
    </row>
    <row r="26" spans="1:49" ht="15.6">
      <c r="A26" s="28"/>
      <c r="B26" s="84">
        <f>+'Ark1'!D46</f>
        <v>4</v>
      </c>
      <c r="C26" s="84" t="str">
        <f t="shared" si="5"/>
        <v>Apr</v>
      </c>
      <c r="D26" s="84">
        <f>+'Ark1'!C46</f>
        <v>2023</v>
      </c>
      <c r="E26" s="84">
        <f>+'Ark1'!Q46</f>
        <v>166</v>
      </c>
      <c r="F26" s="84"/>
      <c r="G26" s="95">
        <f>+'Ark1'!R46</f>
        <v>1260</v>
      </c>
      <c r="H26" s="95"/>
      <c r="I26" s="95">
        <f>+'Ark1'!S46</f>
        <v>1257</v>
      </c>
      <c r="J26" s="109">
        <f>+'Ark1'!T46</f>
        <v>21.337849280270962</v>
      </c>
      <c r="K26" s="109">
        <f>+'Ark1'!U46</f>
        <v>21.050689643012863</v>
      </c>
      <c r="L26" s="93"/>
      <c r="M26" s="85">
        <f>+'Ark1'!W46</f>
        <v>60.184566428003187</v>
      </c>
      <c r="N26" s="84"/>
      <c r="O26" s="95">
        <f>+'Ark1'!Z46</f>
        <v>136.30063643595861</v>
      </c>
      <c r="P26" s="95"/>
      <c r="Q26" s="95">
        <f>+'Ark1'!AA46</f>
        <v>30.094740347308299</v>
      </c>
      <c r="R26" s="109">
        <f>+'Ark1'!AB46</f>
        <v>3.9199610128984799</v>
      </c>
      <c r="S26" s="95">
        <f>+'Ark1'!AC46</f>
        <v>-57.322798154430117</v>
      </c>
      <c r="T26" s="95">
        <f t="shared" si="4"/>
        <v>7.5903614457831328</v>
      </c>
      <c r="U26" s="85">
        <f>+IF(G26=0,"",'Ark1'!V46)</f>
        <v>5.1658730158730162</v>
      </c>
      <c r="V26" s="28"/>
      <c r="AK26"/>
      <c r="AL26"/>
      <c r="AN26"/>
      <c r="AO26"/>
      <c r="AQ26"/>
      <c r="AR26"/>
      <c r="AS26"/>
      <c r="AT26"/>
      <c r="AU26"/>
      <c r="AV26"/>
      <c r="AW26"/>
    </row>
    <row r="27" spans="1:49" ht="15.6">
      <c r="A27" s="28"/>
      <c r="B27" s="84">
        <f>+'Ark1'!D47</f>
        <v>5</v>
      </c>
      <c r="C27" s="84" t="str">
        <f t="shared" si="5"/>
        <v>Mai</v>
      </c>
      <c r="D27" s="84">
        <f>+'Ark1'!C47</f>
        <v>2023</v>
      </c>
      <c r="E27" s="84">
        <f>+'Ark1'!Q47</f>
        <v>0</v>
      </c>
      <c r="F27" s="84"/>
      <c r="G27" s="95">
        <f>+'Ark1'!R47</f>
        <v>0</v>
      </c>
      <c r="H27" s="95"/>
      <c r="I27" s="95">
        <f>+'Ark1'!S47</f>
        <v>0</v>
      </c>
      <c r="J27" s="109">
        <f>+'Ark1'!T47</f>
        <v>0</v>
      </c>
      <c r="K27" s="109">
        <f>+'Ark1'!U47</f>
        <v>0</v>
      </c>
      <c r="L27" s="93"/>
      <c r="M27" s="85">
        <f>+'Ark1'!W47</f>
        <v>0</v>
      </c>
      <c r="N27" s="84"/>
      <c r="O27" s="95">
        <f>+'Ark1'!Z47</f>
        <v>0</v>
      </c>
      <c r="P27" s="95"/>
      <c r="Q27" s="95">
        <f>+'Ark1'!AA47</f>
        <v>0</v>
      </c>
      <c r="R27" s="109">
        <f>+'Ark1'!AB47</f>
        <v>0</v>
      </c>
      <c r="S27" s="95">
        <f>+'Ark1'!AC47</f>
        <v>0</v>
      </c>
      <c r="T27" s="95" t="str">
        <f t="shared" si="4"/>
        <v/>
      </c>
      <c r="U27" s="85" t="str">
        <f>+IF(G27=0,"",'Ark1'!V47)</f>
        <v/>
      </c>
      <c r="V27" s="28"/>
      <c r="AK27"/>
      <c r="AL27"/>
      <c r="AN27"/>
      <c r="AO27"/>
      <c r="AQ27"/>
      <c r="AR27"/>
      <c r="AS27"/>
      <c r="AT27"/>
      <c r="AU27"/>
      <c r="AV27"/>
      <c r="AW27"/>
    </row>
    <row r="28" spans="1:49" ht="15.6">
      <c r="A28" s="28"/>
      <c r="B28" s="84">
        <f>+'Ark1'!D48</f>
        <v>6</v>
      </c>
      <c r="C28" s="84" t="str">
        <f t="shared" si="5"/>
        <v>Jun</v>
      </c>
      <c r="D28" s="84">
        <f>+'Ark1'!C48</f>
        <v>2023</v>
      </c>
      <c r="E28" s="84">
        <f>+'Ark1'!Q48</f>
        <v>0</v>
      </c>
      <c r="F28" s="84"/>
      <c r="G28" s="95">
        <f>+'Ark1'!R48</f>
        <v>0</v>
      </c>
      <c r="H28" s="95"/>
      <c r="I28" s="95">
        <f>+'Ark1'!S48</f>
        <v>0</v>
      </c>
      <c r="J28" s="109">
        <f>+'Ark1'!T48</f>
        <v>0</v>
      </c>
      <c r="K28" s="109">
        <f>+'Ark1'!U48</f>
        <v>0</v>
      </c>
      <c r="L28" s="93"/>
      <c r="M28" s="85">
        <f>+'Ark1'!W48</f>
        <v>0</v>
      </c>
      <c r="N28" s="84"/>
      <c r="O28" s="95">
        <f>+'Ark1'!Z48</f>
        <v>0</v>
      </c>
      <c r="P28" s="95"/>
      <c r="Q28" s="95">
        <f>+'Ark1'!AA48</f>
        <v>0</v>
      </c>
      <c r="R28" s="109">
        <f>+'Ark1'!AB48</f>
        <v>0</v>
      </c>
      <c r="S28" s="95">
        <f>+'Ark1'!AC48</f>
        <v>0</v>
      </c>
      <c r="T28" s="95" t="str">
        <f t="shared" si="4"/>
        <v/>
      </c>
      <c r="U28" s="85" t="str">
        <f>+IF(G28=0,"",'Ark1'!V48)</f>
        <v/>
      </c>
      <c r="V28" s="28"/>
      <c r="AK28"/>
      <c r="AL28"/>
      <c r="AN28"/>
      <c r="AO28"/>
      <c r="AQ28"/>
      <c r="AR28"/>
      <c r="AS28"/>
      <c r="AT28"/>
      <c r="AU28"/>
      <c r="AV28"/>
      <c r="AW28"/>
    </row>
    <row r="29" spans="1:49" ht="15.6">
      <c r="A29" s="28"/>
      <c r="B29" s="84">
        <f>+'Ark1'!D49</f>
        <v>7</v>
      </c>
      <c r="C29" s="84" t="str">
        <f t="shared" si="5"/>
        <v>Jul</v>
      </c>
      <c r="D29" s="84">
        <f>+'Ark1'!C49</f>
        <v>2023</v>
      </c>
      <c r="E29" s="84">
        <f>+'Ark1'!Q49</f>
        <v>0</v>
      </c>
      <c r="F29" s="84"/>
      <c r="G29" s="95">
        <f>+'Ark1'!R49</f>
        <v>0</v>
      </c>
      <c r="H29" s="95"/>
      <c r="I29" s="95">
        <f>+'Ark1'!S49</f>
        <v>0</v>
      </c>
      <c r="J29" s="109">
        <f>+'Ark1'!T49</f>
        <v>0</v>
      </c>
      <c r="K29" s="109">
        <f>+'Ark1'!U49</f>
        <v>0</v>
      </c>
      <c r="L29" s="93"/>
      <c r="M29" s="85">
        <f>+'Ark1'!W49</f>
        <v>0</v>
      </c>
      <c r="N29" s="84"/>
      <c r="O29" s="95">
        <f>+'Ark1'!Z49</f>
        <v>0</v>
      </c>
      <c r="P29" s="95"/>
      <c r="Q29" s="95">
        <f>+'Ark1'!AA49</f>
        <v>0</v>
      </c>
      <c r="R29" s="109">
        <f>+'Ark1'!AB49</f>
        <v>0</v>
      </c>
      <c r="S29" s="95">
        <f>+'Ark1'!AC49</f>
        <v>0</v>
      </c>
      <c r="T29" s="95" t="str">
        <f t="shared" si="4"/>
        <v/>
      </c>
      <c r="U29" s="85" t="str">
        <f>+IF(G29=0,"",'Ark1'!V49)</f>
        <v/>
      </c>
      <c r="V29" s="28"/>
      <c r="AK29"/>
      <c r="AL29"/>
      <c r="AN29"/>
      <c r="AO29"/>
      <c r="AQ29"/>
      <c r="AR29"/>
      <c r="AS29"/>
      <c r="AT29"/>
      <c r="AU29"/>
      <c r="AV29"/>
      <c r="AW29"/>
    </row>
    <row r="30" spans="1:49" ht="15.6">
      <c r="A30" s="28"/>
      <c r="B30" s="84">
        <f>+'Ark1'!D50</f>
        <v>8</v>
      </c>
      <c r="C30" s="84" t="str">
        <f t="shared" si="5"/>
        <v>Aug</v>
      </c>
      <c r="D30" s="84">
        <f>+'Ark1'!C50</f>
        <v>2023</v>
      </c>
      <c r="E30" s="84">
        <f>+'Ark1'!Q50</f>
        <v>0</v>
      </c>
      <c r="F30" s="84"/>
      <c r="G30" s="95">
        <f>+'Ark1'!R50</f>
        <v>0</v>
      </c>
      <c r="H30" s="95"/>
      <c r="I30" s="95">
        <f>+'Ark1'!S50</f>
        <v>0</v>
      </c>
      <c r="J30" s="109">
        <f>+'Ark1'!T50</f>
        <v>0</v>
      </c>
      <c r="K30" s="109">
        <f>+'Ark1'!U50</f>
        <v>0</v>
      </c>
      <c r="L30" s="93"/>
      <c r="M30" s="85">
        <f>+'Ark1'!W50</f>
        <v>0</v>
      </c>
      <c r="N30" s="84"/>
      <c r="O30" s="95">
        <f>+'Ark1'!Z50</f>
        <v>0</v>
      </c>
      <c r="P30" s="95"/>
      <c r="Q30" s="95">
        <f>+'Ark1'!AA50</f>
        <v>0</v>
      </c>
      <c r="R30" s="109">
        <f>+'Ark1'!AB50</f>
        <v>0</v>
      </c>
      <c r="S30" s="95">
        <f>+'Ark1'!AC50</f>
        <v>0</v>
      </c>
      <c r="T30" s="95" t="str">
        <f t="shared" si="4"/>
        <v/>
      </c>
      <c r="U30" s="85" t="str">
        <f>+IF(G30=0,"",'Ark1'!V50)</f>
        <v/>
      </c>
      <c r="V30" s="28"/>
      <c r="AK30"/>
      <c r="AL30"/>
      <c r="AN30"/>
      <c r="AO30"/>
      <c r="AQ30"/>
      <c r="AR30"/>
      <c r="AS30"/>
      <c r="AT30"/>
      <c r="AU30"/>
      <c r="AV30"/>
      <c r="AW30"/>
    </row>
    <row r="31" spans="1:49" ht="15.6">
      <c r="A31" s="28"/>
      <c r="B31" s="84">
        <f>+'Ark1'!D51</f>
        <v>9</v>
      </c>
      <c r="C31" s="84" t="str">
        <f t="shared" si="5"/>
        <v>Sep</v>
      </c>
      <c r="D31" s="84">
        <f>+'Ark1'!C51</f>
        <v>2023</v>
      </c>
      <c r="E31" s="84">
        <f>+'Ark1'!Q51</f>
        <v>0</v>
      </c>
      <c r="F31" s="84"/>
      <c r="G31" s="95">
        <f>+'Ark1'!R51</f>
        <v>0</v>
      </c>
      <c r="H31" s="95"/>
      <c r="I31" s="95">
        <f>+'Ark1'!S51</f>
        <v>0</v>
      </c>
      <c r="J31" s="109">
        <f>+'Ark1'!T51</f>
        <v>0</v>
      </c>
      <c r="K31" s="109">
        <f>+'Ark1'!U51</f>
        <v>0</v>
      </c>
      <c r="L31" s="93"/>
      <c r="M31" s="85">
        <f>+'Ark1'!W51</f>
        <v>0</v>
      </c>
      <c r="N31" s="84"/>
      <c r="O31" s="95">
        <f>+'Ark1'!Z51</f>
        <v>0</v>
      </c>
      <c r="P31" s="95"/>
      <c r="Q31" s="95">
        <f>+'Ark1'!AA51</f>
        <v>0</v>
      </c>
      <c r="R31" s="109">
        <f>+'Ark1'!AB51</f>
        <v>0</v>
      </c>
      <c r="S31" s="95">
        <f>+'Ark1'!AC51</f>
        <v>0</v>
      </c>
      <c r="T31" s="95" t="str">
        <f t="shared" si="4"/>
        <v/>
      </c>
      <c r="U31" s="85" t="str">
        <f>+IF(G31=0,"",'Ark1'!V51)</f>
        <v/>
      </c>
      <c r="V31" s="28"/>
      <c r="AK31"/>
      <c r="AL31"/>
      <c r="AN31"/>
      <c r="AO31"/>
      <c r="AQ31"/>
      <c r="AR31"/>
      <c r="AS31"/>
      <c r="AT31"/>
      <c r="AU31"/>
      <c r="AV31"/>
      <c r="AW31"/>
    </row>
    <row r="32" spans="1:49" ht="15.6">
      <c r="A32" s="28"/>
      <c r="B32" s="84">
        <f>+'Ark1'!D52</f>
        <v>10</v>
      </c>
      <c r="C32" s="84" t="str">
        <f t="shared" si="5"/>
        <v>Okt</v>
      </c>
      <c r="D32" s="84">
        <f>+'Ark1'!C52</f>
        <v>2023</v>
      </c>
      <c r="E32" s="84">
        <f>+'Ark1'!Q52</f>
        <v>0</v>
      </c>
      <c r="F32" s="84"/>
      <c r="G32" s="95">
        <f>+'Ark1'!R52</f>
        <v>0</v>
      </c>
      <c r="H32" s="95"/>
      <c r="I32" s="95">
        <f>+'Ark1'!S52</f>
        <v>0</v>
      </c>
      <c r="J32" s="109">
        <f>+'Ark1'!T52</f>
        <v>0</v>
      </c>
      <c r="K32" s="109">
        <f>+'Ark1'!U52</f>
        <v>0</v>
      </c>
      <c r="L32" s="93"/>
      <c r="M32" s="85">
        <f>+'Ark1'!W52</f>
        <v>0</v>
      </c>
      <c r="N32" s="84"/>
      <c r="O32" s="95">
        <f>+'Ark1'!Z52</f>
        <v>0</v>
      </c>
      <c r="P32" s="95"/>
      <c r="Q32" s="95">
        <f>+'Ark1'!AA52</f>
        <v>0</v>
      </c>
      <c r="R32" s="109">
        <f>+'Ark1'!AB52</f>
        <v>0</v>
      </c>
      <c r="S32" s="95">
        <f>+'Ark1'!AC52</f>
        <v>0</v>
      </c>
      <c r="T32" s="95" t="str">
        <f t="shared" si="4"/>
        <v/>
      </c>
      <c r="U32" s="85" t="str">
        <f>+IF(G32=0,"",'Ark1'!V52)</f>
        <v/>
      </c>
      <c r="V32" s="28"/>
      <c r="AK32"/>
      <c r="AL32"/>
      <c r="AN32"/>
      <c r="AO32"/>
      <c r="AQ32"/>
      <c r="AR32"/>
      <c r="AS32"/>
      <c r="AT32"/>
      <c r="AU32"/>
      <c r="AV32"/>
      <c r="AW32"/>
    </row>
    <row r="33" spans="1:49" ht="15.6">
      <c r="A33" s="28"/>
      <c r="B33" s="84">
        <f>+'Ark1'!D53</f>
        <v>11</v>
      </c>
      <c r="C33" s="84" t="str">
        <f t="shared" si="5"/>
        <v>Nov</v>
      </c>
      <c r="D33" s="84">
        <f>+'Ark1'!C53</f>
        <v>2023</v>
      </c>
      <c r="E33" s="84">
        <f>+'Ark1'!Q53</f>
        <v>0</v>
      </c>
      <c r="F33" s="84"/>
      <c r="G33" s="95">
        <f>+'Ark1'!R53</f>
        <v>0</v>
      </c>
      <c r="H33" s="95"/>
      <c r="I33" s="95">
        <f>+'Ark1'!S53</f>
        <v>0</v>
      </c>
      <c r="J33" s="109">
        <f>+'Ark1'!T53</f>
        <v>0</v>
      </c>
      <c r="K33" s="109">
        <f>+'Ark1'!U53</f>
        <v>0</v>
      </c>
      <c r="L33" s="93"/>
      <c r="M33" s="85">
        <f>+'Ark1'!W53</f>
        <v>0</v>
      </c>
      <c r="N33" s="84"/>
      <c r="O33" s="95">
        <f>+'Ark1'!Z53</f>
        <v>0</v>
      </c>
      <c r="P33" s="95"/>
      <c r="Q33" s="95">
        <f>+'Ark1'!AA53</f>
        <v>0</v>
      </c>
      <c r="R33" s="109">
        <f>+'Ark1'!AB53</f>
        <v>0</v>
      </c>
      <c r="S33" s="95">
        <f>+'Ark1'!AC53</f>
        <v>0</v>
      </c>
      <c r="T33" s="95" t="str">
        <f t="shared" si="4"/>
        <v/>
      </c>
      <c r="U33" s="85" t="str">
        <f>+IF(G33=0,"",'Ark1'!V53)</f>
        <v/>
      </c>
      <c r="V33" s="28"/>
      <c r="AK33"/>
      <c r="AL33"/>
      <c r="AN33"/>
      <c r="AO33"/>
      <c r="AQ33"/>
      <c r="AR33"/>
      <c r="AS33"/>
      <c r="AT33"/>
      <c r="AU33"/>
      <c r="AV33"/>
      <c r="AW33"/>
    </row>
    <row r="34" spans="1:49" ht="15.6">
      <c r="A34" s="28"/>
      <c r="B34" s="84">
        <f>+'Ark1'!D54</f>
        <v>12</v>
      </c>
      <c r="C34" s="84" t="str">
        <f t="shared" si="5"/>
        <v>Des</v>
      </c>
      <c r="D34" s="84">
        <f>+'Ark1'!C54</f>
        <v>2023</v>
      </c>
      <c r="E34" s="84">
        <f>+'Ark1'!Q54</f>
        <v>0</v>
      </c>
      <c r="F34" s="84"/>
      <c r="G34" s="95">
        <f>+'Ark1'!R54</f>
        <v>0</v>
      </c>
      <c r="H34" s="95"/>
      <c r="I34" s="95">
        <f>+'Ark1'!S54</f>
        <v>0</v>
      </c>
      <c r="J34" s="109">
        <f>+'Ark1'!T54</f>
        <v>0</v>
      </c>
      <c r="K34" s="109">
        <f>+'Ark1'!U54</f>
        <v>0</v>
      </c>
      <c r="L34" s="93"/>
      <c r="M34" s="85">
        <f>+'Ark1'!W54</f>
        <v>0</v>
      </c>
      <c r="N34" s="84"/>
      <c r="O34" s="95">
        <f>+'Ark1'!Z54</f>
        <v>0</v>
      </c>
      <c r="P34" s="95"/>
      <c r="Q34" s="95">
        <f>+'Ark1'!AA54</f>
        <v>0</v>
      </c>
      <c r="R34" s="109">
        <f>+'Ark1'!AB54</f>
        <v>0</v>
      </c>
      <c r="S34" s="95">
        <f>+'Ark1'!AC54</f>
        <v>0</v>
      </c>
      <c r="T34" s="95" t="str">
        <f t="shared" si="4"/>
        <v/>
      </c>
      <c r="U34" s="85" t="str">
        <f>+IF(G34=0,"",'Ark1'!V54)</f>
        <v/>
      </c>
      <c r="V34" s="28"/>
      <c r="AK34"/>
      <c r="AL34"/>
      <c r="AN34"/>
      <c r="AO34"/>
      <c r="AQ34"/>
      <c r="AR34"/>
      <c r="AS34"/>
      <c r="AT34"/>
      <c r="AU34"/>
      <c r="AV34"/>
      <c r="AW34"/>
    </row>
    <row r="35" spans="1:49">
      <c r="A35" s="28"/>
      <c r="B35" s="28"/>
      <c r="C35" s="28"/>
      <c r="D35" s="28"/>
      <c r="E35" s="28"/>
      <c r="F35" s="28"/>
      <c r="G35" s="70"/>
      <c r="H35" s="70"/>
      <c r="I35" s="70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AK35"/>
      <c r="AL35"/>
      <c r="AN35"/>
      <c r="AO35"/>
      <c r="AQ35"/>
      <c r="AR35"/>
      <c r="AS35"/>
      <c r="AT35"/>
      <c r="AU35"/>
      <c r="AV35"/>
      <c r="AW35"/>
    </row>
    <row r="36" spans="1:49" ht="15.6">
      <c r="A36" s="28"/>
      <c r="B36" s="3">
        <f>+'Ark1'!D55</f>
        <v>1</v>
      </c>
      <c r="C36" s="3" t="str">
        <f t="shared" ref="C36:C47" si="6">+C10</f>
        <v>Jan</v>
      </c>
      <c r="D36" s="3">
        <f>+'Ark1'!C55</f>
        <v>2022</v>
      </c>
      <c r="E36" s="3">
        <f>+'Ark1'!Q55</f>
        <v>193</v>
      </c>
      <c r="F36" s="3"/>
      <c r="G36" s="14">
        <f>+'Ark1'!R55</f>
        <v>1802</v>
      </c>
      <c r="H36" s="14"/>
      <c r="I36" s="14">
        <f>+'Ark1'!S55</f>
        <v>1799</v>
      </c>
      <c r="J36" s="52">
        <f>+'Ark1'!T55</f>
        <v>26.963938351039957</v>
      </c>
      <c r="K36" s="52">
        <f>+'Ark1'!U55</f>
        <v>27.004276333782169</v>
      </c>
      <c r="L36" s="93"/>
      <c r="M36" s="11">
        <f>+'Ark1'!W55</f>
        <v>59.957754307948846</v>
      </c>
      <c r="N36" s="3"/>
      <c r="O36" s="14">
        <f>+'Ark1'!Z55</f>
        <v>136.72093385213995</v>
      </c>
      <c r="P36" s="14"/>
      <c r="Q36" s="14">
        <f>+'Ark1'!AA55</f>
        <v>29.276576763479095</v>
      </c>
      <c r="R36" s="52">
        <f>+'Ark1'!AB55</f>
        <v>4.2181210846700488</v>
      </c>
      <c r="S36" s="14">
        <f>+'Ark1'!AC55</f>
        <v>-57.495519573079207</v>
      </c>
      <c r="T36" s="14">
        <f t="shared" si="4"/>
        <v>9.3367875647668388</v>
      </c>
      <c r="U36" s="11">
        <f>+IF(G36=0,"",'Ark1'!V55)</f>
        <v>5.022752497225305</v>
      </c>
      <c r="V36" s="28"/>
      <c r="AK36"/>
      <c r="AL36"/>
      <c r="AN36"/>
      <c r="AO36"/>
      <c r="AQ36"/>
      <c r="AR36"/>
      <c r="AS36"/>
      <c r="AT36"/>
      <c r="AU36"/>
      <c r="AV36"/>
      <c r="AW36"/>
    </row>
    <row r="37" spans="1:49" ht="15.6">
      <c r="A37" s="28"/>
      <c r="B37" s="3">
        <f>+'Ark1'!D56</f>
        <v>2</v>
      </c>
      <c r="C37" s="3" t="str">
        <f t="shared" si="6"/>
        <v>Feb</v>
      </c>
      <c r="D37" s="3">
        <f>+'Ark1'!C56</f>
        <v>2022</v>
      </c>
      <c r="E37" s="3">
        <f>+'Ark1'!Q56</f>
        <v>177</v>
      </c>
      <c r="F37" s="3"/>
      <c r="G37" s="14">
        <f>+'Ark1'!R56</f>
        <v>1574</v>
      </c>
      <c r="H37" s="14"/>
      <c r="I37" s="14">
        <f>+'Ark1'!S56</f>
        <v>1572</v>
      </c>
      <c r="J37" s="52">
        <f>+'Ark1'!T56</f>
        <v>23.552296872661969</v>
      </c>
      <c r="K37" s="52">
        <f>+'Ark1'!U56</f>
        <v>23.341030334502367</v>
      </c>
      <c r="L37" s="93"/>
      <c r="M37" s="11">
        <f>+'Ark1'!W56</f>
        <v>59.681297709923633</v>
      </c>
      <c r="N37" s="3"/>
      <c r="O37" s="14">
        <f>+'Ark1'!Z56</f>
        <v>135.23874045801523</v>
      </c>
      <c r="P37" s="14"/>
      <c r="Q37" s="14">
        <f>+'Ark1'!AA56</f>
        <v>28.6235633405729</v>
      </c>
      <c r="R37" s="52">
        <f>+'Ark1'!AB56</f>
        <v>4.2641271082530228</v>
      </c>
      <c r="S37" s="14">
        <f>+'Ark1'!AC56</f>
        <v>-56.342087739063267</v>
      </c>
      <c r="T37" s="14">
        <f t="shared" si="4"/>
        <v>8.8926553672316384</v>
      </c>
      <c r="U37" s="11">
        <f>+IF(G37=0,"",'Ark1'!V56)</f>
        <v>4.9047013977128318</v>
      </c>
      <c r="V37" s="28"/>
      <c r="AK37"/>
      <c r="AL37"/>
      <c r="AN37"/>
      <c r="AO37"/>
      <c r="AQ37"/>
      <c r="AR37"/>
      <c r="AS37"/>
      <c r="AT37"/>
      <c r="AU37"/>
      <c r="AV37"/>
      <c r="AW37"/>
    </row>
    <row r="38" spans="1:49" ht="15.6">
      <c r="A38" s="28"/>
      <c r="B38" s="3">
        <f>+'Ark1'!D57</f>
        <v>3</v>
      </c>
      <c r="C38" s="3" t="str">
        <f t="shared" si="6"/>
        <v>Mar</v>
      </c>
      <c r="D38" s="3">
        <f>+'Ark1'!C57</f>
        <v>2022</v>
      </c>
      <c r="E38" s="3">
        <f>+'Ark1'!Q57</f>
        <v>201</v>
      </c>
      <c r="F38" s="3"/>
      <c r="G38" s="14">
        <f>+'Ark1'!R57</f>
        <v>1875</v>
      </c>
      <c r="H38" s="14"/>
      <c r="I38" s="14">
        <f>+'Ark1'!S57</f>
        <v>1871</v>
      </c>
      <c r="J38" s="52">
        <f>+'Ark1'!T57</f>
        <v>28.056262157713597</v>
      </c>
      <c r="K38" s="52">
        <f>+'Ark1'!U57</f>
        <v>28.142076808706879</v>
      </c>
      <c r="L38" s="93"/>
      <c r="M38" s="11">
        <f>+'Ark1'!W57</f>
        <v>59.75253874933189</v>
      </c>
      <c r="N38" s="3"/>
      <c r="O38" s="14">
        <f>+'Ark1'!Z57</f>
        <v>136.99855692143228</v>
      </c>
      <c r="P38" s="14"/>
      <c r="Q38" s="14">
        <f>+'Ark1'!AA57</f>
        <v>28.559588105290459</v>
      </c>
      <c r="R38" s="52">
        <f>+'Ark1'!AB57</f>
        <v>3.9645964934564706</v>
      </c>
      <c r="S38" s="14">
        <f>+'Ark1'!AC57</f>
        <v>-53.877816078901112</v>
      </c>
      <c r="T38" s="14">
        <f t="shared" si="4"/>
        <v>9.3283582089552244</v>
      </c>
      <c r="U38" s="11">
        <f>+IF(G38=0,"",'Ark1'!V57)</f>
        <v>5.4325333333333319</v>
      </c>
      <c r="V38" s="28"/>
      <c r="AK38"/>
      <c r="AL38"/>
      <c r="AN38"/>
      <c r="AO38"/>
      <c r="AQ38"/>
      <c r="AR38"/>
      <c r="AS38"/>
      <c r="AT38"/>
      <c r="AU38"/>
      <c r="AV38"/>
      <c r="AW38"/>
    </row>
    <row r="39" spans="1:49" ht="15.6">
      <c r="A39" s="28"/>
      <c r="B39" s="3">
        <f>+'Ark1'!D58</f>
        <v>4</v>
      </c>
      <c r="C39" s="3" t="str">
        <f t="shared" si="6"/>
        <v>Apr</v>
      </c>
      <c r="D39" s="3">
        <f>+'Ark1'!C58</f>
        <v>2022</v>
      </c>
      <c r="E39" s="3">
        <f>+'Ark1'!Q58</f>
        <v>171</v>
      </c>
      <c r="F39" s="3"/>
      <c r="G39" s="14">
        <f>+'Ark1'!R58</f>
        <v>1431</v>
      </c>
      <c r="H39" s="14"/>
      <c r="I39" s="14">
        <f>+'Ark1'!S58</f>
        <v>1423</v>
      </c>
      <c r="J39" s="52">
        <f>+'Ark1'!T58</f>
        <v>21.412539278767017</v>
      </c>
      <c r="K39" s="52">
        <f>+'Ark1'!U58</f>
        <v>21.498848743551804</v>
      </c>
      <c r="L39" s="93"/>
      <c r="M39" s="11">
        <f>+'Ark1'!W58</f>
        <v>59.696416022487696</v>
      </c>
      <c r="N39" s="3"/>
      <c r="O39" s="14">
        <f>+'Ark1'!Z58</f>
        <v>137.60808151791997</v>
      </c>
      <c r="P39" s="14"/>
      <c r="Q39" s="14">
        <f>+'Ark1'!AA58</f>
        <v>30.761650028606326</v>
      </c>
      <c r="R39" s="52">
        <f>+'Ark1'!AB58</f>
        <v>4.4457257751806489</v>
      </c>
      <c r="S39" s="14">
        <f>+'Ark1'!AC58</f>
        <v>-61.834393375220714</v>
      </c>
      <c r="T39" s="14">
        <f t="shared" si="4"/>
        <v>8.3684210526315788</v>
      </c>
      <c r="U39" s="11">
        <f>+IF(G39=0,"",'Ark1'!V58)</f>
        <v>5.1635220125786141</v>
      </c>
      <c r="V39" s="28"/>
      <c r="AK39"/>
      <c r="AL39"/>
      <c r="AN39"/>
      <c r="AO39"/>
      <c r="AQ39"/>
      <c r="AR39"/>
      <c r="AS39"/>
      <c r="AT39"/>
      <c r="AU39"/>
      <c r="AV39"/>
      <c r="AW39"/>
    </row>
    <row r="40" spans="1:49" ht="15.6">
      <c r="A40" s="28"/>
      <c r="B40" s="3">
        <f>+'Ark1'!D59</f>
        <v>5</v>
      </c>
      <c r="C40" s="3" t="str">
        <f t="shared" si="6"/>
        <v>Mai</v>
      </c>
      <c r="D40" s="3">
        <f>+'Ark1'!C59</f>
        <v>2022</v>
      </c>
      <c r="E40" s="3">
        <f>+'Ark1'!Q59</f>
        <v>1</v>
      </c>
      <c r="F40" s="3"/>
      <c r="G40" s="14">
        <f>+'Ark1'!R59</f>
        <v>1</v>
      </c>
      <c r="H40" s="14"/>
      <c r="I40" s="14">
        <f>+'Ark1'!S59</f>
        <v>1</v>
      </c>
      <c r="J40" s="52">
        <f>+'Ark1'!T59</f>
        <v>1.4963339817447251E-2</v>
      </c>
      <c r="K40" s="52">
        <f>+'Ark1'!U59</f>
        <v>1.3767779456773491E-2</v>
      </c>
      <c r="L40" s="93"/>
      <c r="M40" s="11">
        <f>+'Ark1'!W59</f>
        <v>61</v>
      </c>
      <c r="N40" s="3"/>
      <c r="O40" s="14">
        <f>+'Ark1'!Z59</f>
        <v>125.4</v>
      </c>
      <c r="P40" s="14"/>
      <c r="Q40" s="14">
        <f>+'Ark1'!AA59</f>
        <v>0</v>
      </c>
      <c r="R40" s="52">
        <f>+'Ark1'!AB59</f>
        <v>0</v>
      </c>
      <c r="S40" s="14">
        <f>+'Ark1'!AC59</f>
        <v>0</v>
      </c>
      <c r="T40" s="14">
        <f t="shared" si="4"/>
        <v>1</v>
      </c>
      <c r="U40" s="11">
        <f>+IF(G40=0,"",'Ark1'!V59)</f>
        <v>0</v>
      </c>
      <c r="V40" s="28"/>
      <c r="AK40"/>
      <c r="AL40"/>
      <c r="AN40"/>
      <c r="AO40"/>
      <c r="AQ40"/>
      <c r="AR40"/>
      <c r="AS40"/>
      <c r="AT40"/>
      <c r="AU40"/>
      <c r="AV40"/>
      <c r="AW40"/>
    </row>
    <row r="41" spans="1:49" ht="15.6">
      <c r="A41" s="28"/>
      <c r="B41" s="3">
        <f>+'Ark1'!D60</f>
        <v>6</v>
      </c>
      <c r="C41" s="3" t="str">
        <f t="shared" si="6"/>
        <v>Jun</v>
      </c>
      <c r="D41" s="3">
        <f>+'Ark1'!C60</f>
        <v>2022</v>
      </c>
      <c r="E41" s="3">
        <f>+'Ark1'!Q60</f>
        <v>0</v>
      </c>
      <c r="F41" s="3"/>
      <c r="G41" s="14">
        <f>+'Ark1'!R60</f>
        <v>0</v>
      </c>
      <c r="H41" s="14"/>
      <c r="I41" s="14">
        <f>+'Ark1'!S60</f>
        <v>0</v>
      </c>
      <c r="J41" s="52">
        <f>+'Ark1'!T60</f>
        <v>0</v>
      </c>
      <c r="K41" s="52">
        <f>+'Ark1'!U60</f>
        <v>0</v>
      </c>
      <c r="L41" s="93"/>
      <c r="M41" s="11">
        <f>+'Ark1'!W60</f>
        <v>0</v>
      </c>
      <c r="N41" s="3"/>
      <c r="O41" s="14">
        <f>+'Ark1'!Z60</f>
        <v>0</v>
      </c>
      <c r="P41" s="14"/>
      <c r="Q41" s="14">
        <f>+'Ark1'!AA60</f>
        <v>0</v>
      </c>
      <c r="R41" s="52">
        <f>+'Ark1'!AB60</f>
        <v>0</v>
      </c>
      <c r="S41" s="14">
        <f>+'Ark1'!AC60</f>
        <v>0</v>
      </c>
      <c r="T41" s="14" t="str">
        <f t="shared" si="4"/>
        <v/>
      </c>
      <c r="U41" s="11" t="str">
        <f>+IF(G41=0,"",'Ark1'!V60)</f>
        <v/>
      </c>
      <c r="V41" s="28"/>
      <c r="AK41"/>
      <c r="AL41"/>
      <c r="AN41"/>
      <c r="AO41"/>
      <c r="AQ41"/>
      <c r="AR41"/>
      <c r="AS41"/>
      <c r="AT41"/>
      <c r="AU41"/>
      <c r="AV41"/>
      <c r="AW41"/>
    </row>
    <row r="42" spans="1:49" ht="15.6">
      <c r="A42" s="28"/>
      <c r="B42" s="3">
        <f>+'Ark1'!D61</f>
        <v>7</v>
      </c>
      <c r="C42" s="3" t="str">
        <f t="shared" si="6"/>
        <v>Jul</v>
      </c>
      <c r="D42" s="3">
        <f>+'Ark1'!C61</f>
        <v>2022</v>
      </c>
      <c r="E42" s="3">
        <f>+'Ark1'!Q61</f>
        <v>0</v>
      </c>
      <c r="F42" s="3"/>
      <c r="G42" s="14">
        <f>+'Ark1'!R61</f>
        <v>0</v>
      </c>
      <c r="H42" s="14"/>
      <c r="I42" s="14">
        <f>+'Ark1'!S61</f>
        <v>0</v>
      </c>
      <c r="J42" s="52">
        <f>+'Ark1'!T61</f>
        <v>0</v>
      </c>
      <c r="K42" s="52">
        <f>+'Ark1'!U61</f>
        <v>0</v>
      </c>
      <c r="L42" s="93"/>
      <c r="M42" s="11">
        <f>+'Ark1'!W61</f>
        <v>0</v>
      </c>
      <c r="N42" s="3"/>
      <c r="O42" s="14">
        <f>+'Ark1'!Z61</f>
        <v>0</v>
      </c>
      <c r="P42" s="14"/>
      <c r="Q42" s="14">
        <f>+'Ark1'!AA61</f>
        <v>0</v>
      </c>
      <c r="R42" s="52">
        <f>+'Ark1'!AB61</f>
        <v>0</v>
      </c>
      <c r="S42" s="14">
        <f>+'Ark1'!AC61</f>
        <v>0</v>
      </c>
      <c r="T42" s="14" t="str">
        <f t="shared" si="4"/>
        <v/>
      </c>
      <c r="U42" s="11" t="str">
        <f>+IF(G42=0,"",'Ark1'!V61)</f>
        <v/>
      </c>
      <c r="V42" s="28"/>
      <c r="AK42"/>
      <c r="AL42"/>
      <c r="AN42"/>
      <c r="AO42"/>
      <c r="AQ42"/>
      <c r="AR42"/>
      <c r="AS42"/>
      <c r="AT42"/>
      <c r="AU42"/>
      <c r="AV42"/>
      <c r="AW42"/>
    </row>
    <row r="43" spans="1:49" ht="15.6">
      <c r="A43" s="28"/>
      <c r="B43" s="3">
        <f>+'Ark1'!D62</f>
        <v>8</v>
      </c>
      <c r="C43" s="3" t="str">
        <f t="shared" si="6"/>
        <v>Aug</v>
      </c>
      <c r="D43" s="3">
        <f>+'Ark1'!C62</f>
        <v>2022</v>
      </c>
      <c r="E43" s="3">
        <f>+'Ark1'!Q62</f>
        <v>0</v>
      </c>
      <c r="F43" s="3"/>
      <c r="G43" s="14">
        <f>+'Ark1'!R62</f>
        <v>0</v>
      </c>
      <c r="H43" s="14"/>
      <c r="I43" s="14">
        <f>+'Ark1'!S62</f>
        <v>0</v>
      </c>
      <c r="J43" s="52">
        <f>+'Ark1'!T62</f>
        <v>0</v>
      </c>
      <c r="K43" s="52">
        <f>+'Ark1'!U62</f>
        <v>0</v>
      </c>
      <c r="L43" s="93"/>
      <c r="M43" s="11">
        <f>+'Ark1'!W62</f>
        <v>0</v>
      </c>
      <c r="N43" s="3"/>
      <c r="O43" s="14">
        <f>+'Ark1'!Z62</f>
        <v>0</v>
      </c>
      <c r="P43" s="14"/>
      <c r="Q43" s="14">
        <f>+'Ark1'!AA62</f>
        <v>0</v>
      </c>
      <c r="R43" s="52">
        <f>+'Ark1'!AB62</f>
        <v>0</v>
      </c>
      <c r="S43" s="14">
        <f>+'Ark1'!AC62</f>
        <v>0</v>
      </c>
      <c r="T43" s="14" t="str">
        <f t="shared" si="4"/>
        <v/>
      </c>
      <c r="U43" s="11" t="str">
        <f>+IF(G43=0,"",'Ark1'!V62)</f>
        <v/>
      </c>
      <c r="V43" s="28"/>
      <c r="AK43"/>
      <c r="AL43"/>
      <c r="AN43"/>
      <c r="AO43"/>
      <c r="AQ43"/>
      <c r="AR43"/>
      <c r="AS43"/>
      <c r="AT43"/>
      <c r="AU43"/>
      <c r="AV43"/>
      <c r="AW43"/>
    </row>
    <row r="44" spans="1:49" ht="15.6">
      <c r="A44" s="28"/>
      <c r="B44" s="3">
        <f>+'Ark1'!D63</f>
        <v>9</v>
      </c>
      <c r="C44" s="3" t="str">
        <f t="shared" si="6"/>
        <v>Sep</v>
      </c>
      <c r="D44" s="3">
        <f>+'Ark1'!C63</f>
        <v>2022</v>
      </c>
      <c r="E44" s="3">
        <f>+'Ark1'!Q63</f>
        <v>0</v>
      </c>
      <c r="F44" s="3"/>
      <c r="G44" s="14">
        <f>+'Ark1'!R63</f>
        <v>0</v>
      </c>
      <c r="H44" s="14"/>
      <c r="I44" s="14">
        <f>+'Ark1'!S63</f>
        <v>0</v>
      </c>
      <c r="J44" s="52">
        <f>+'Ark1'!T63</f>
        <v>0</v>
      </c>
      <c r="K44" s="52">
        <f>+'Ark1'!U63</f>
        <v>0</v>
      </c>
      <c r="L44" s="93"/>
      <c r="M44" s="11">
        <f>+'Ark1'!W63</f>
        <v>0</v>
      </c>
      <c r="N44" s="3"/>
      <c r="O44" s="14">
        <f>+'Ark1'!Z63</f>
        <v>0</v>
      </c>
      <c r="P44" s="14"/>
      <c r="Q44" s="14">
        <f>+'Ark1'!AA63</f>
        <v>0</v>
      </c>
      <c r="R44" s="52">
        <f>+'Ark1'!AB63</f>
        <v>0</v>
      </c>
      <c r="S44" s="14">
        <f>+'Ark1'!AC63</f>
        <v>0</v>
      </c>
      <c r="T44" s="14" t="str">
        <f t="shared" si="4"/>
        <v/>
      </c>
      <c r="U44" s="11" t="str">
        <f>+IF(G44=0,"",'Ark1'!V63)</f>
        <v/>
      </c>
      <c r="V44" s="28"/>
      <c r="Y44" s="35"/>
      <c r="AK44"/>
      <c r="AL44"/>
      <c r="AN44"/>
      <c r="AO44"/>
      <c r="AQ44"/>
      <c r="AR44"/>
      <c r="AS44"/>
      <c r="AT44"/>
      <c r="AU44"/>
      <c r="AV44"/>
      <c r="AW44"/>
    </row>
    <row r="45" spans="1:49" ht="15.6">
      <c r="A45" s="28"/>
      <c r="B45" s="3">
        <f>+'Ark1'!D64</f>
        <v>10</v>
      </c>
      <c r="C45" s="3" t="str">
        <f t="shared" si="6"/>
        <v>Okt</v>
      </c>
      <c r="D45" s="3">
        <f>+'Ark1'!C64</f>
        <v>2022</v>
      </c>
      <c r="E45" s="3">
        <f>+'Ark1'!Q64</f>
        <v>0</v>
      </c>
      <c r="F45" s="3"/>
      <c r="G45" s="14">
        <f>+'Ark1'!R64</f>
        <v>0</v>
      </c>
      <c r="H45" s="14"/>
      <c r="I45" s="14">
        <f>+'Ark1'!S64</f>
        <v>0</v>
      </c>
      <c r="J45" s="52">
        <f>+'Ark1'!T64</f>
        <v>0</v>
      </c>
      <c r="K45" s="52">
        <f>+'Ark1'!U64</f>
        <v>0</v>
      </c>
      <c r="L45" s="93"/>
      <c r="M45" s="11">
        <f>+'Ark1'!W64</f>
        <v>0</v>
      </c>
      <c r="N45" s="3"/>
      <c r="O45" s="14">
        <f>+'Ark1'!Z64</f>
        <v>0</v>
      </c>
      <c r="P45" s="14"/>
      <c r="Q45" s="14">
        <f>+'Ark1'!AA64</f>
        <v>0</v>
      </c>
      <c r="R45" s="52">
        <f>+'Ark1'!AB64</f>
        <v>0</v>
      </c>
      <c r="S45" s="14">
        <f>+'Ark1'!AC64</f>
        <v>0</v>
      </c>
      <c r="T45" s="14" t="str">
        <f t="shared" ref="T45:T80" si="7">+IF(G45=0,"",G45/E45)</f>
        <v/>
      </c>
      <c r="U45" s="11" t="str">
        <f>+IF(G45=0,"",'Ark1'!V64)</f>
        <v/>
      </c>
      <c r="V45" s="28"/>
      <c r="Y45" s="25"/>
      <c r="AK45"/>
      <c r="AL45"/>
      <c r="AN45"/>
      <c r="AO45"/>
      <c r="AQ45"/>
      <c r="AR45"/>
      <c r="AS45"/>
      <c r="AT45"/>
      <c r="AU45"/>
      <c r="AV45"/>
      <c r="AW45"/>
    </row>
    <row r="46" spans="1:49" ht="15.6">
      <c r="A46" s="28"/>
      <c r="B46" s="3">
        <f>+'Ark1'!D65</f>
        <v>11</v>
      </c>
      <c r="C46" s="3" t="str">
        <f t="shared" si="6"/>
        <v>Nov</v>
      </c>
      <c r="D46" s="3">
        <f>+'Ark1'!C65</f>
        <v>2022</v>
      </c>
      <c r="E46" s="3">
        <f>+'Ark1'!Q65</f>
        <v>0</v>
      </c>
      <c r="F46" s="3"/>
      <c r="G46" s="14">
        <f>+'Ark1'!R65</f>
        <v>0</v>
      </c>
      <c r="H46" s="14"/>
      <c r="I46" s="14">
        <f>+'Ark1'!S65</f>
        <v>0</v>
      </c>
      <c r="J46" s="52">
        <f>+'Ark1'!T65</f>
        <v>0</v>
      </c>
      <c r="K46" s="52">
        <f>+'Ark1'!U65</f>
        <v>0</v>
      </c>
      <c r="L46" s="93"/>
      <c r="M46" s="11">
        <f>+'Ark1'!W65</f>
        <v>0</v>
      </c>
      <c r="N46" s="3"/>
      <c r="O46" s="14">
        <f>+'Ark1'!Z65</f>
        <v>0</v>
      </c>
      <c r="P46" s="14"/>
      <c r="Q46" s="14">
        <f>+'Ark1'!AA65</f>
        <v>0</v>
      </c>
      <c r="R46" s="52">
        <f>+'Ark1'!AB65</f>
        <v>0</v>
      </c>
      <c r="S46" s="14">
        <f>+'Ark1'!AC65</f>
        <v>0</v>
      </c>
      <c r="T46" s="14" t="str">
        <f t="shared" si="7"/>
        <v/>
      </c>
      <c r="U46" s="11" t="str">
        <f>+IF(G46=0,"",'Ark1'!V65)</f>
        <v/>
      </c>
      <c r="V46" s="28"/>
      <c r="Y46" s="36"/>
      <c r="AK46"/>
      <c r="AL46"/>
      <c r="AN46"/>
      <c r="AO46"/>
      <c r="AQ46"/>
      <c r="AR46"/>
      <c r="AS46"/>
      <c r="AT46"/>
      <c r="AU46"/>
      <c r="AV46"/>
      <c r="AW46"/>
    </row>
    <row r="47" spans="1:49" ht="15.6">
      <c r="A47" s="28"/>
      <c r="B47" s="3">
        <f>+'Ark1'!D66</f>
        <v>12</v>
      </c>
      <c r="C47" s="3" t="str">
        <f t="shared" si="6"/>
        <v>Des</v>
      </c>
      <c r="D47" s="3">
        <f>+'Ark1'!C66</f>
        <v>2022</v>
      </c>
      <c r="E47" s="3">
        <f>+'Ark1'!Q66</f>
        <v>0</v>
      </c>
      <c r="F47" s="3"/>
      <c r="G47" s="14">
        <f>+'Ark1'!R66</f>
        <v>0</v>
      </c>
      <c r="H47" s="14"/>
      <c r="I47" s="14">
        <f>+'Ark1'!S66</f>
        <v>0</v>
      </c>
      <c r="J47" s="52">
        <f>+'Ark1'!T66</f>
        <v>0</v>
      </c>
      <c r="K47" s="52">
        <f>+'Ark1'!U66</f>
        <v>0</v>
      </c>
      <c r="L47" s="93"/>
      <c r="M47" s="11">
        <f>+'Ark1'!W66</f>
        <v>0</v>
      </c>
      <c r="N47" s="3"/>
      <c r="O47" s="14">
        <f>+'Ark1'!Z66</f>
        <v>0</v>
      </c>
      <c r="P47" s="14"/>
      <c r="Q47" s="14">
        <f>+'Ark1'!AA66</f>
        <v>0</v>
      </c>
      <c r="R47" s="52">
        <f>+'Ark1'!AB66</f>
        <v>0</v>
      </c>
      <c r="S47" s="14">
        <f>+'Ark1'!AC66</f>
        <v>0</v>
      </c>
      <c r="T47" s="14" t="str">
        <f t="shared" si="7"/>
        <v/>
      </c>
      <c r="U47" s="11" t="str">
        <f>+IF(G47=0,"",'Ark1'!V66)</f>
        <v/>
      </c>
      <c r="V47" s="28"/>
      <c r="Y47" s="36"/>
      <c r="AK47"/>
      <c r="AL47"/>
      <c r="AN47"/>
      <c r="AO47"/>
      <c r="AQ47"/>
      <c r="AR47"/>
      <c r="AS47"/>
      <c r="AT47"/>
      <c r="AU47"/>
      <c r="AV47"/>
      <c r="AW47"/>
    </row>
    <row r="48" spans="1:49">
      <c r="A48" s="28"/>
      <c r="B48" s="28"/>
      <c r="C48" s="28"/>
      <c r="D48" s="28"/>
      <c r="E48" s="28"/>
      <c r="F48" s="28"/>
      <c r="G48" s="70"/>
      <c r="H48" s="70"/>
      <c r="I48" s="70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Y48" s="36"/>
      <c r="AK48"/>
      <c r="AL48"/>
      <c r="AN48"/>
      <c r="AO48"/>
      <c r="AQ48"/>
      <c r="AR48"/>
      <c r="AS48"/>
      <c r="AT48"/>
      <c r="AU48"/>
      <c r="AV48"/>
      <c r="AW48"/>
    </row>
    <row r="49" spans="1:81" ht="15.6">
      <c r="A49" s="28"/>
      <c r="B49" s="84">
        <f>+'Ark1'!D67</f>
        <v>1</v>
      </c>
      <c r="C49" s="84" t="str">
        <f t="shared" ref="C49:C60" si="8">+C36</f>
        <v>Jan</v>
      </c>
      <c r="D49" s="84">
        <f>+'Ark1'!C67</f>
        <v>2021</v>
      </c>
      <c r="E49" s="84">
        <f>+'Ark1'!Q67</f>
        <v>202</v>
      </c>
      <c r="F49" s="84"/>
      <c r="G49" s="95">
        <f>+'Ark1'!R67</f>
        <v>1586.53</v>
      </c>
      <c r="H49" s="95"/>
      <c r="I49" s="95">
        <f>+'Ark1'!S67</f>
        <v>1582.53</v>
      </c>
      <c r="J49" s="109">
        <f>+'Ark1'!T67</f>
        <v>24.787478536933673</v>
      </c>
      <c r="K49" s="109">
        <f>+'Ark1'!U67</f>
        <v>24.475270652849368</v>
      </c>
      <c r="L49" s="93"/>
      <c r="M49" s="85">
        <f>+'Ark1'!W67</f>
        <v>57.676878163447149</v>
      </c>
      <c r="N49" s="84"/>
      <c r="O49" s="95">
        <f>+'Ark1'!Z67</f>
        <v>134.59145166284372</v>
      </c>
      <c r="P49" s="95"/>
      <c r="Q49" s="95">
        <f>+'Ark1'!AA67</f>
        <v>28.983958968908695</v>
      </c>
      <c r="R49" s="109">
        <f>+'Ark1'!AB67</f>
        <v>3.9073703140741407</v>
      </c>
      <c r="S49" s="95">
        <f>+'Ark1'!AC67</f>
        <v>-63.59014109717976</v>
      </c>
      <c r="T49" s="95">
        <f t="shared" si="7"/>
        <v>7.8541089108910889</v>
      </c>
      <c r="U49" s="85">
        <f>+IF(G49=0,"",'Ark1'!V67)</f>
        <v>14.281488531575199</v>
      </c>
      <c r="V49" s="28"/>
      <c r="Y49" s="37"/>
      <c r="AK49"/>
      <c r="AL49"/>
      <c r="AN49"/>
      <c r="AO49"/>
      <c r="AQ49"/>
      <c r="AR49"/>
      <c r="AS49"/>
      <c r="AT49"/>
      <c r="AU49"/>
      <c r="AV49"/>
      <c r="AW49"/>
    </row>
    <row r="50" spans="1:81" ht="15.6">
      <c r="A50" s="28"/>
      <c r="B50" s="84">
        <f>+'Ark1'!D68</f>
        <v>2</v>
      </c>
      <c r="C50" s="84" t="str">
        <f t="shared" si="8"/>
        <v>Feb</v>
      </c>
      <c r="D50" s="84">
        <f>+'Ark1'!C68</f>
        <v>2021</v>
      </c>
      <c r="E50" s="84">
        <f>+'Ark1'!Q68</f>
        <v>182</v>
      </c>
      <c r="F50" s="84"/>
      <c r="G50" s="95">
        <f>+'Ark1'!R68</f>
        <v>1533</v>
      </c>
      <c r="H50" s="95"/>
      <c r="I50" s="95">
        <f>+'Ark1'!S68</f>
        <v>1531</v>
      </c>
      <c r="J50" s="109">
        <f>+'Ark1'!T68</f>
        <v>23.951141546090703</v>
      </c>
      <c r="K50" s="109">
        <f>+'Ark1'!U68</f>
        <v>24.415272660098378</v>
      </c>
      <c r="L50" s="93"/>
      <c r="M50" s="85">
        <f>+'Ark1'!W68</f>
        <v>57.643370346178976</v>
      </c>
      <c r="N50" s="84"/>
      <c r="O50" s="95">
        <f>+'Ark1'!Z68</f>
        <v>138.78045721750479</v>
      </c>
      <c r="P50" s="95"/>
      <c r="Q50" s="95">
        <f>+'Ark1'!AA68</f>
        <v>28.209387631463077</v>
      </c>
      <c r="R50" s="109">
        <f>+'Ark1'!AB68</f>
        <v>4.2801380946282901</v>
      </c>
      <c r="S50" s="95">
        <f>+'Ark1'!AC68</f>
        <v>-61.101403390148946</v>
      </c>
      <c r="T50" s="95">
        <f t="shared" si="7"/>
        <v>8.4230769230769234</v>
      </c>
      <c r="U50" s="85">
        <f>+IF(G50=0,"",'Ark1'!V68)</f>
        <v>14.217873450750163</v>
      </c>
      <c r="V50" s="28"/>
      <c r="Y50" s="36"/>
      <c r="AK50"/>
      <c r="AL50"/>
      <c r="AN50"/>
      <c r="AO50"/>
      <c r="AQ50"/>
      <c r="AR50"/>
      <c r="AS50"/>
      <c r="AT50"/>
      <c r="AU50"/>
      <c r="AV50"/>
      <c r="AW50"/>
    </row>
    <row r="51" spans="1:81" ht="15.6">
      <c r="A51" s="28"/>
      <c r="B51" s="84">
        <f>+'Ark1'!D69</f>
        <v>3</v>
      </c>
      <c r="C51" s="84" t="str">
        <f t="shared" si="8"/>
        <v>Mar</v>
      </c>
      <c r="D51" s="84">
        <f>+'Ark1'!C69</f>
        <v>2021</v>
      </c>
      <c r="E51" s="84">
        <f>+'Ark1'!Q69</f>
        <v>203</v>
      </c>
      <c r="F51" s="84"/>
      <c r="G51" s="95">
        <f>+'Ark1'!R69</f>
        <v>1722</v>
      </c>
      <c r="H51" s="95"/>
      <c r="I51" s="95">
        <f>+'Ark1'!S69</f>
        <v>1720</v>
      </c>
      <c r="J51" s="109">
        <f>+'Ark1'!T69</f>
        <v>26.904022010677249</v>
      </c>
      <c r="K51" s="109">
        <f>+'Ark1'!U69</f>
        <v>26.742704802314567</v>
      </c>
      <c r="L51" s="93"/>
      <c r="M51" s="85">
        <f>+'Ark1'!W69</f>
        <v>57.863953488372083</v>
      </c>
      <c r="N51" s="84"/>
      <c r="O51" s="95">
        <f>+'Ark1'!Z69</f>
        <v>135.30654651162789</v>
      </c>
      <c r="P51" s="95"/>
      <c r="Q51" s="95">
        <f>+'Ark1'!AA69</f>
        <v>28.217192378899878</v>
      </c>
      <c r="R51" s="109">
        <f>+'Ark1'!AB69</f>
        <v>3.7846204316668728</v>
      </c>
      <c r="S51" s="95">
        <f>+'Ark1'!AC69</f>
        <v>-58.639638103201392</v>
      </c>
      <c r="T51" s="95">
        <f t="shared" si="7"/>
        <v>8.4827586206896548</v>
      </c>
      <c r="U51" s="85">
        <f>+IF(G51=0,"",'Ark1'!V69)</f>
        <v>14.436120789779332</v>
      </c>
      <c r="V51" s="28"/>
      <c r="Y51" s="36"/>
      <c r="AK51"/>
      <c r="AL51"/>
      <c r="AN51"/>
      <c r="AO51"/>
      <c r="AQ51"/>
      <c r="AR51"/>
      <c r="AS51"/>
      <c r="AT51"/>
      <c r="AU51"/>
      <c r="AV51"/>
      <c r="AW51"/>
    </row>
    <row r="52" spans="1:81" ht="15.6">
      <c r="A52" s="28"/>
      <c r="B52" s="84">
        <f>+'Ark1'!D70</f>
        <v>4</v>
      </c>
      <c r="C52" s="84" t="str">
        <f t="shared" si="8"/>
        <v>Apr</v>
      </c>
      <c r="D52" s="84">
        <f>+'Ark1'!C70</f>
        <v>2021</v>
      </c>
      <c r="E52" s="84">
        <f>+'Ark1'!Q70</f>
        <v>201</v>
      </c>
      <c r="F52" s="84"/>
      <c r="G52" s="95">
        <f>+'Ark1'!R70</f>
        <v>1559</v>
      </c>
      <c r="H52" s="95"/>
      <c r="I52" s="95">
        <f>+'Ark1'!S70</f>
        <v>1555</v>
      </c>
      <c r="J52" s="109">
        <f>+'Ark1'!T70</f>
        <v>24.357357906298379</v>
      </c>
      <c r="K52" s="109">
        <f>+'Ark1'!U70</f>
        <v>24.366751884737695</v>
      </c>
      <c r="L52" s="93"/>
      <c r="M52" s="85">
        <f>+'Ark1'!W70</f>
        <v>57.753697749196142</v>
      </c>
      <c r="N52" s="84"/>
      <c r="O52" s="95">
        <f>+'Ark1'!Z70</f>
        <v>136.36696463022523</v>
      </c>
      <c r="P52" s="95"/>
      <c r="Q52" s="95">
        <f>+'Ark1'!AA70</f>
        <v>27.631013826188255</v>
      </c>
      <c r="R52" s="109">
        <f>+'Ark1'!AB70</f>
        <v>4.0417966014094819</v>
      </c>
      <c r="S52" s="95">
        <f>+'Ark1'!AC70</f>
        <v>-58.791162413046166</v>
      </c>
      <c r="T52" s="95">
        <f t="shared" si="7"/>
        <v>7.7562189054726369</v>
      </c>
      <c r="U52" s="85">
        <f>+IF(G52=0,"",'Ark1'!V70)</f>
        <v>14.330339961513795</v>
      </c>
      <c r="V52" s="28"/>
      <c r="Y52" s="36"/>
      <c r="AK52"/>
      <c r="AL52"/>
      <c r="AN52"/>
      <c r="AO52"/>
      <c r="AQ52"/>
      <c r="AR52"/>
      <c r="AS52"/>
      <c r="AT52"/>
      <c r="AU52"/>
      <c r="AV52"/>
      <c r="AW52"/>
    </row>
    <row r="53" spans="1:81" ht="15.6">
      <c r="A53" s="28"/>
      <c r="B53" s="84">
        <f>+'Ark1'!D71</f>
        <v>5</v>
      </c>
      <c r="C53" s="84" t="str">
        <f t="shared" si="8"/>
        <v>Mai</v>
      </c>
      <c r="D53" s="84">
        <f>+'Ark1'!C71</f>
        <v>2021</v>
      </c>
      <c r="E53" s="84">
        <f>+'Ark1'!Q71</f>
        <v>0</v>
      </c>
      <c r="F53" s="84"/>
      <c r="G53" s="95">
        <f>+'Ark1'!R71</f>
        <v>0</v>
      </c>
      <c r="H53" s="95"/>
      <c r="I53" s="95">
        <f>+'Ark1'!S71</f>
        <v>0</v>
      </c>
      <c r="J53" s="109">
        <f>+'Ark1'!T71</f>
        <v>0</v>
      </c>
      <c r="K53" s="109">
        <f>+'Ark1'!U71</f>
        <v>0</v>
      </c>
      <c r="L53" s="93"/>
      <c r="M53" s="85">
        <f>+'Ark1'!W71</f>
        <v>0</v>
      </c>
      <c r="N53" s="84"/>
      <c r="O53" s="95">
        <f>+'Ark1'!Z71</f>
        <v>0</v>
      </c>
      <c r="P53" s="95"/>
      <c r="Q53" s="95">
        <f>+'Ark1'!AA71</f>
        <v>0</v>
      </c>
      <c r="R53" s="109">
        <f>+'Ark1'!AB71</f>
        <v>0</v>
      </c>
      <c r="S53" s="95">
        <f>+'Ark1'!AC71</f>
        <v>0</v>
      </c>
      <c r="T53" s="95" t="str">
        <f t="shared" si="7"/>
        <v/>
      </c>
      <c r="U53" s="85" t="str">
        <f>+IF(G53=0,"",'Ark1'!V71)</f>
        <v/>
      </c>
      <c r="V53" s="28"/>
      <c r="AK53"/>
      <c r="AL53"/>
      <c r="AN53"/>
      <c r="AO53"/>
      <c r="AQ53"/>
      <c r="AR53"/>
      <c r="AS53"/>
      <c r="AT53"/>
      <c r="AU53"/>
      <c r="AV53"/>
      <c r="AW53"/>
    </row>
    <row r="54" spans="1:81" ht="15.6">
      <c r="A54" s="28"/>
      <c r="B54" s="84">
        <f>+'Ark1'!D72</f>
        <v>6</v>
      </c>
      <c r="C54" s="84" t="str">
        <f t="shared" si="8"/>
        <v>Jun</v>
      </c>
      <c r="D54" s="84">
        <f>+'Ark1'!C72</f>
        <v>2021</v>
      </c>
      <c r="E54" s="84">
        <f>+'Ark1'!Q72</f>
        <v>0</v>
      </c>
      <c r="F54" s="84"/>
      <c r="G54" s="95">
        <f>+'Ark1'!R72</f>
        <v>0</v>
      </c>
      <c r="H54" s="95"/>
      <c r="I54" s="95">
        <f>+'Ark1'!S72</f>
        <v>0</v>
      </c>
      <c r="J54" s="109">
        <f>+'Ark1'!T72</f>
        <v>0</v>
      </c>
      <c r="K54" s="109">
        <f>+'Ark1'!U72</f>
        <v>0</v>
      </c>
      <c r="L54" s="93"/>
      <c r="M54" s="85">
        <f>+'Ark1'!W72</f>
        <v>0</v>
      </c>
      <c r="N54" s="84"/>
      <c r="O54" s="95">
        <f>+'Ark1'!Z72</f>
        <v>0</v>
      </c>
      <c r="P54" s="95"/>
      <c r="Q54" s="95">
        <f>+'Ark1'!AA72</f>
        <v>0</v>
      </c>
      <c r="R54" s="109">
        <f>+'Ark1'!AB72</f>
        <v>0</v>
      </c>
      <c r="S54" s="95">
        <f>+'Ark1'!AC72</f>
        <v>0</v>
      </c>
      <c r="T54" s="95" t="str">
        <f t="shared" si="7"/>
        <v/>
      </c>
      <c r="U54" s="85" t="str">
        <f>+IF(G54=0,"",'Ark1'!V72)</f>
        <v/>
      </c>
      <c r="V54" s="28"/>
      <c r="AK54"/>
      <c r="AL54"/>
      <c r="AN54"/>
      <c r="AO54"/>
      <c r="AQ54"/>
      <c r="AR54"/>
      <c r="AS54"/>
      <c r="AT54"/>
      <c r="AU54"/>
      <c r="AV54"/>
      <c r="AW54"/>
    </row>
    <row r="55" spans="1:81" ht="15.6">
      <c r="A55" s="28"/>
      <c r="B55" s="84">
        <f>+'Ark1'!D73</f>
        <v>7</v>
      </c>
      <c r="C55" s="84" t="str">
        <f t="shared" si="8"/>
        <v>Jul</v>
      </c>
      <c r="D55" s="84">
        <f>+'Ark1'!C73</f>
        <v>2021</v>
      </c>
      <c r="E55" s="84">
        <f>+'Ark1'!Q73</f>
        <v>0</v>
      </c>
      <c r="F55" s="84"/>
      <c r="G55" s="95">
        <f>+'Ark1'!R73</f>
        <v>0</v>
      </c>
      <c r="H55" s="95"/>
      <c r="I55" s="95">
        <f>+'Ark1'!S73</f>
        <v>0</v>
      </c>
      <c r="J55" s="109">
        <f>+'Ark1'!T73</f>
        <v>0</v>
      </c>
      <c r="K55" s="109">
        <f>+'Ark1'!U73</f>
        <v>0</v>
      </c>
      <c r="L55" s="93"/>
      <c r="M55" s="85">
        <f>+'Ark1'!W73</f>
        <v>0</v>
      </c>
      <c r="N55" s="84"/>
      <c r="O55" s="95">
        <f>+'Ark1'!Z73</f>
        <v>0</v>
      </c>
      <c r="P55" s="95"/>
      <c r="Q55" s="95">
        <f>+'Ark1'!AA73</f>
        <v>0</v>
      </c>
      <c r="R55" s="109">
        <f>+'Ark1'!AB73</f>
        <v>0</v>
      </c>
      <c r="S55" s="95">
        <f>+'Ark1'!AC73</f>
        <v>0</v>
      </c>
      <c r="T55" s="95" t="str">
        <f t="shared" si="7"/>
        <v/>
      </c>
      <c r="U55" s="85" t="str">
        <f>+IF(G55=0,"",'Ark1'!V73)</f>
        <v/>
      </c>
      <c r="V55" s="28"/>
      <c r="AK55"/>
      <c r="AL55"/>
      <c r="AN55"/>
      <c r="AO55"/>
      <c r="AQ55"/>
      <c r="AR55"/>
      <c r="AS55"/>
      <c r="AT55"/>
      <c r="AU55"/>
      <c r="AV55"/>
      <c r="AW55"/>
    </row>
    <row r="56" spans="1:81" ht="15.6">
      <c r="A56" s="28"/>
      <c r="B56" s="84">
        <f>+'Ark1'!D74</f>
        <v>8</v>
      </c>
      <c r="C56" s="84" t="str">
        <f t="shared" si="8"/>
        <v>Aug</v>
      </c>
      <c r="D56" s="84">
        <f>+'Ark1'!C74</f>
        <v>2021</v>
      </c>
      <c r="E56" s="84">
        <f>+'Ark1'!Q74</f>
        <v>0</v>
      </c>
      <c r="F56" s="84"/>
      <c r="G56" s="95">
        <f>+'Ark1'!R74</f>
        <v>0</v>
      </c>
      <c r="H56" s="95"/>
      <c r="I56" s="95">
        <f>+'Ark1'!S74</f>
        <v>0</v>
      </c>
      <c r="J56" s="109">
        <f>+'Ark1'!T74</f>
        <v>0</v>
      </c>
      <c r="K56" s="109">
        <f>+'Ark1'!U74</f>
        <v>0</v>
      </c>
      <c r="L56" s="93"/>
      <c r="M56" s="85">
        <f>+'Ark1'!W74</f>
        <v>0</v>
      </c>
      <c r="N56" s="84"/>
      <c r="O56" s="95">
        <f>+'Ark1'!Z74</f>
        <v>0</v>
      </c>
      <c r="P56" s="95"/>
      <c r="Q56" s="95">
        <f>+'Ark1'!AA74</f>
        <v>0</v>
      </c>
      <c r="R56" s="109">
        <f>+'Ark1'!AB74</f>
        <v>0</v>
      </c>
      <c r="S56" s="95">
        <f>+'Ark1'!AC74</f>
        <v>0</v>
      </c>
      <c r="T56" s="95" t="str">
        <f t="shared" si="7"/>
        <v/>
      </c>
      <c r="U56" s="85" t="str">
        <f>+IF(G56=0,"",'Ark1'!V74)</f>
        <v/>
      </c>
      <c r="V56" s="28"/>
      <c r="AK56"/>
      <c r="AL56"/>
      <c r="AN56"/>
      <c r="AO56"/>
      <c r="AQ56"/>
      <c r="AR56"/>
      <c r="AS56"/>
      <c r="AT56"/>
      <c r="AU56"/>
      <c r="AV56"/>
      <c r="AW56"/>
    </row>
    <row r="57" spans="1:81" ht="15.6">
      <c r="A57" s="28"/>
      <c r="B57" s="84">
        <f>+'Ark1'!D75</f>
        <v>9</v>
      </c>
      <c r="C57" s="84" t="str">
        <f t="shared" si="8"/>
        <v>Sep</v>
      </c>
      <c r="D57" s="84">
        <f>+'Ark1'!C75</f>
        <v>2021</v>
      </c>
      <c r="E57" s="84">
        <f>+'Ark1'!Q75</f>
        <v>0</v>
      </c>
      <c r="F57" s="84"/>
      <c r="G57" s="95">
        <f>+'Ark1'!R75</f>
        <v>0</v>
      </c>
      <c r="H57" s="95"/>
      <c r="I57" s="95">
        <f>+'Ark1'!S75</f>
        <v>0</v>
      </c>
      <c r="J57" s="109">
        <f>+'Ark1'!T75</f>
        <v>0</v>
      </c>
      <c r="K57" s="109">
        <f>+'Ark1'!U75</f>
        <v>0</v>
      </c>
      <c r="L57" s="93"/>
      <c r="M57" s="85">
        <f>+'Ark1'!W75</f>
        <v>0</v>
      </c>
      <c r="N57" s="84"/>
      <c r="O57" s="95">
        <f>+'Ark1'!Z75</f>
        <v>0</v>
      </c>
      <c r="P57" s="95"/>
      <c r="Q57" s="95">
        <f>+'Ark1'!AA75</f>
        <v>0</v>
      </c>
      <c r="R57" s="109">
        <f>+'Ark1'!AB75</f>
        <v>0</v>
      </c>
      <c r="S57" s="95">
        <f>+'Ark1'!AC75</f>
        <v>0</v>
      </c>
      <c r="T57" s="95" t="str">
        <f t="shared" si="7"/>
        <v/>
      </c>
      <c r="U57" s="85" t="str">
        <f>+IF(G57=0,"",'Ark1'!V75)</f>
        <v/>
      </c>
      <c r="V57" s="28"/>
      <c r="W57" s="35"/>
      <c r="X57" s="35"/>
      <c r="Z57" s="35"/>
      <c r="AA57" s="35"/>
      <c r="AB57" s="4"/>
      <c r="AC57" s="2"/>
      <c r="AD57" s="2"/>
      <c r="AE57" s="2"/>
      <c r="AF57" s="2"/>
      <c r="AG57" s="2"/>
      <c r="AH57" s="2"/>
      <c r="AI57" s="2"/>
      <c r="AJ57" s="2"/>
      <c r="AK57" s="2"/>
      <c r="AL57"/>
      <c r="AM57" s="2"/>
      <c r="AN57"/>
      <c r="AO57"/>
      <c r="AQ57"/>
      <c r="AR57"/>
      <c r="AS57"/>
      <c r="AT57" s="4"/>
      <c r="AU57" s="2"/>
      <c r="AV57" s="2"/>
      <c r="AW57" s="2"/>
      <c r="AX57" s="2"/>
      <c r="AY57" s="2"/>
      <c r="AZ57" s="2"/>
      <c r="BA57" s="2"/>
      <c r="BB57" s="2"/>
      <c r="BC57" s="2"/>
      <c r="BE57" s="2"/>
      <c r="BL57" s="4"/>
      <c r="BM57" s="2"/>
      <c r="BN57" s="2"/>
      <c r="BO57" s="2"/>
      <c r="BP57" s="2"/>
      <c r="BQ57" s="2"/>
      <c r="BR57" s="2"/>
      <c r="BS57" s="2"/>
      <c r="BT57" s="2"/>
      <c r="BU57" s="2"/>
      <c r="BW57" s="2"/>
    </row>
    <row r="58" spans="1:81" ht="15.6">
      <c r="A58" s="28"/>
      <c r="B58" s="84">
        <f>+'Ark1'!D76</f>
        <v>10</v>
      </c>
      <c r="C58" s="84" t="str">
        <f t="shared" si="8"/>
        <v>Okt</v>
      </c>
      <c r="D58" s="84">
        <f>+'Ark1'!C76</f>
        <v>2021</v>
      </c>
      <c r="E58" s="84">
        <f>+'Ark1'!Q76</f>
        <v>0</v>
      </c>
      <c r="F58" s="84"/>
      <c r="G58" s="95">
        <f>+'Ark1'!R76</f>
        <v>0</v>
      </c>
      <c r="H58" s="95"/>
      <c r="I58" s="95">
        <f>+'Ark1'!S76</f>
        <v>0</v>
      </c>
      <c r="J58" s="109">
        <f>+'Ark1'!T76</f>
        <v>0</v>
      </c>
      <c r="K58" s="109">
        <f>+'Ark1'!U76</f>
        <v>0</v>
      </c>
      <c r="L58" s="93"/>
      <c r="M58" s="85">
        <f>+'Ark1'!W76</f>
        <v>0</v>
      </c>
      <c r="N58" s="84"/>
      <c r="O58" s="95">
        <f>+'Ark1'!Z76</f>
        <v>0</v>
      </c>
      <c r="P58" s="95"/>
      <c r="Q58" s="95">
        <f>+'Ark1'!AA76</f>
        <v>0</v>
      </c>
      <c r="R58" s="109">
        <f>+'Ark1'!AB76</f>
        <v>0</v>
      </c>
      <c r="S58" s="95">
        <f>+'Ark1'!AC76</f>
        <v>0</v>
      </c>
      <c r="T58" s="95" t="str">
        <f t="shared" si="7"/>
        <v/>
      </c>
      <c r="U58" s="85" t="str">
        <f>+IF(G58=0,"",'Ark1'!V76)</f>
        <v/>
      </c>
      <c r="V58" s="28"/>
      <c r="W58" s="25"/>
      <c r="X58" s="25"/>
      <c r="Z58" s="25"/>
      <c r="AA58" s="2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</row>
    <row r="59" spans="1:81" s="2" customFormat="1" ht="15.6">
      <c r="A59" s="28"/>
      <c r="B59" s="84">
        <f>+'Ark1'!D77</f>
        <v>11</v>
      </c>
      <c r="C59" s="84" t="str">
        <f t="shared" si="8"/>
        <v>Nov</v>
      </c>
      <c r="D59" s="84">
        <f>+'Ark1'!C77</f>
        <v>2021</v>
      </c>
      <c r="E59" s="84">
        <f>+'Ark1'!Q77</f>
        <v>0</v>
      </c>
      <c r="F59" s="84"/>
      <c r="G59" s="95">
        <f>+'Ark1'!R77</f>
        <v>0</v>
      </c>
      <c r="H59" s="95"/>
      <c r="I59" s="95">
        <f>+'Ark1'!S77</f>
        <v>0</v>
      </c>
      <c r="J59" s="109">
        <f>+'Ark1'!T77</f>
        <v>0</v>
      </c>
      <c r="K59" s="109">
        <f>+'Ark1'!U77</f>
        <v>0</v>
      </c>
      <c r="L59" s="93"/>
      <c r="M59" s="85">
        <f>+'Ark1'!W77</f>
        <v>0</v>
      </c>
      <c r="N59" s="84"/>
      <c r="O59" s="95">
        <f>+'Ark1'!Z77</f>
        <v>0</v>
      </c>
      <c r="P59" s="95"/>
      <c r="Q59" s="95">
        <f>+'Ark1'!AA77</f>
        <v>0</v>
      </c>
      <c r="R59" s="109">
        <f>+'Ark1'!AB77</f>
        <v>0</v>
      </c>
      <c r="S59" s="95">
        <f>+'Ark1'!AC77</f>
        <v>0</v>
      </c>
      <c r="T59" s="95" t="str">
        <f t="shared" si="7"/>
        <v/>
      </c>
      <c r="U59" s="85" t="str">
        <f>+IF(G59=0,"",'Ark1'!V77)</f>
        <v/>
      </c>
      <c r="V59" s="28"/>
      <c r="W59" s="36"/>
      <c r="X59" s="36"/>
      <c r="Y59"/>
      <c r="Z59" s="36"/>
      <c r="AA59" s="36"/>
      <c r="AB59" s="38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38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38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</row>
    <row r="60" spans="1:81" s="3" customFormat="1" ht="15.6">
      <c r="A60" s="28"/>
      <c r="B60" s="84">
        <f>+'Ark1'!D78</f>
        <v>12</v>
      </c>
      <c r="C60" s="84" t="str">
        <f t="shared" si="8"/>
        <v>Des</v>
      </c>
      <c r="D60" s="84">
        <f>+'Ark1'!C78</f>
        <v>2021</v>
      </c>
      <c r="E60" s="84">
        <f>+'Ark1'!Q78</f>
        <v>0</v>
      </c>
      <c r="F60" s="84"/>
      <c r="G60" s="95">
        <f>+'Ark1'!R78</f>
        <v>0</v>
      </c>
      <c r="H60" s="95"/>
      <c r="I60" s="95">
        <f>+'Ark1'!S78</f>
        <v>0</v>
      </c>
      <c r="J60" s="109">
        <f>+'Ark1'!T78</f>
        <v>0</v>
      </c>
      <c r="K60" s="109">
        <f>+'Ark1'!U78</f>
        <v>0</v>
      </c>
      <c r="L60" s="93"/>
      <c r="M60" s="85">
        <f>+'Ark1'!W78</f>
        <v>0</v>
      </c>
      <c r="N60" s="84"/>
      <c r="O60" s="95">
        <f>+'Ark1'!Z78</f>
        <v>0</v>
      </c>
      <c r="P60" s="95"/>
      <c r="Q60" s="95">
        <f>+'Ark1'!AA78</f>
        <v>0</v>
      </c>
      <c r="R60" s="109">
        <f>+'Ark1'!AB78</f>
        <v>0</v>
      </c>
      <c r="S60" s="95">
        <f>+'Ark1'!AC78</f>
        <v>0</v>
      </c>
      <c r="T60" s="95" t="str">
        <f t="shared" si="7"/>
        <v/>
      </c>
      <c r="U60" s="85" t="str">
        <f>+IF(G60=0,"",'Ark1'!V78)</f>
        <v/>
      </c>
      <c r="V60" s="28"/>
      <c r="W60" s="36"/>
      <c r="X60" s="36"/>
      <c r="Y60"/>
      <c r="Z60" s="36"/>
      <c r="AA60" s="36"/>
      <c r="AB60" s="3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3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3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</row>
    <row r="61" spans="1:81" s="3" customFormat="1">
      <c r="A61" s="28"/>
      <c r="B61" s="28"/>
      <c r="C61" s="28"/>
      <c r="D61" s="28"/>
      <c r="E61" s="28"/>
      <c r="F61" s="28"/>
      <c r="G61" s="70"/>
      <c r="H61" s="70"/>
      <c r="I61" s="70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36"/>
      <c r="X61" s="36"/>
      <c r="Y61"/>
      <c r="Z61" s="36"/>
      <c r="AA61" s="36"/>
      <c r="AB61" s="3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3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3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</row>
    <row r="62" spans="1:81" s="2" customFormat="1" ht="15.6">
      <c r="A62" s="28"/>
      <c r="B62" s="3">
        <f>+'Ark1'!D79</f>
        <v>1</v>
      </c>
      <c r="C62" s="3" t="str">
        <f t="shared" ref="C62:C73" si="9">+C49</f>
        <v>Jan</v>
      </c>
      <c r="D62" s="3">
        <f>+'Ark1'!C79</f>
        <v>2020</v>
      </c>
      <c r="E62" s="3">
        <f>+'Ark1'!Q79</f>
        <v>217</v>
      </c>
      <c r="F62" s="3"/>
      <c r="G62" s="14">
        <f>+'Ark1'!R79</f>
        <v>1878</v>
      </c>
      <c r="H62" s="14"/>
      <c r="I62" s="14">
        <f>+'Ark1'!S79</f>
        <v>1877</v>
      </c>
      <c r="J62" s="52">
        <f>+'Ark1'!T79</f>
        <v>28.278873663604877</v>
      </c>
      <c r="K62" s="52">
        <f>+'Ark1'!U79</f>
        <v>28.299694071424248</v>
      </c>
      <c r="L62" s="93"/>
      <c r="M62" s="11">
        <f>+'Ark1'!W79</f>
        <v>57.882791688865218</v>
      </c>
      <c r="N62" s="3"/>
      <c r="O62" s="14">
        <f>+'Ark1'!Z79</f>
        <v>132.88529035695265</v>
      </c>
      <c r="P62" s="14"/>
      <c r="Q62" s="14">
        <f>+'Ark1'!AA79</f>
        <v>27.862066508345357</v>
      </c>
      <c r="R62" s="52">
        <f>+'Ark1'!AB79</f>
        <v>4.1190472083879053</v>
      </c>
      <c r="S62" s="14">
        <f>+'Ark1'!AC79</f>
        <v>-57.727459550859024</v>
      </c>
      <c r="T62" s="14">
        <f t="shared" si="7"/>
        <v>8.654377880184331</v>
      </c>
      <c r="U62" s="11">
        <f>+IF(G62=0,"",'Ark1'!V79)</f>
        <v>14.42332268370607</v>
      </c>
      <c r="V62" s="28"/>
      <c r="W62" s="37"/>
      <c r="X62" s="37"/>
      <c r="Y62"/>
      <c r="Z62" s="37"/>
      <c r="AA62" s="37"/>
      <c r="AB62" s="4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4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4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</row>
    <row r="63" spans="1:81" s="3" customFormat="1" ht="15.6">
      <c r="A63" s="28"/>
      <c r="B63" s="3">
        <f>+'Ark1'!D80</f>
        <v>2</v>
      </c>
      <c r="C63" s="3" t="str">
        <f t="shared" si="9"/>
        <v>Feb</v>
      </c>
      <c r="D63" s="3">
        <f>+'Ark1'!C80</f>
        <v>2020</v>
      </c>
      <c r="E63" s="3">
        <f>+'Ark1'!Q80</f>
        <v>195</v>
      </c>
      <c r="G63" s="14">
        <f>+'Ark1'!R80</f>
        <v>1711</v>
      </c>
      <c r="H63" s="14"/>
      <c r="I63" s="14">
        <f>+'Ark1'!S80</f>
        <v>1708</v>
      </c>
      <c r="J63" s="52">
        <f>+'Ark1'!T80</f>
        <v>25.764192139737997</v>
      </c>
      <c r="K63" s="52">
        <f>+'Ark1'!U80</f>
        <v>25.764058708487568</v>
      </c>
      <c r="L63" s="93"/>
      <c r="M63" s="11">
        <f>+'Ark1'!W80</f>
        <v>57.831381733021082</v>
      </c>
      <c r="O63" s="14">
        <f>+'Ark1'!Z80</f>
        <v>132.94923887587822</v>
      </c>
      <c r="P63" s="14"/>
      <c r="Q63" s="14">
        <f>+'Ark1'!AA80</f>
        <v>27.120817909084003</v>
      </c>
      <c r="R63" s="52">
        <f>+'Ark1'!AB80</f>
        <v>3.9954187713842497</v>
      </c>
      <c r="S63" s="14">
        <f>+'Ark1'!AC80</f>
        <v>-54.18134230879609</v>
      </c>
      <c r="T63" s="14">
        <f t="shared" si="7"/>
        <v>8.7743589743589752</v>
      </c>
      <c r="U63" s="11">
        <f>+IF(G63=0,"",'Ark1'!V80)</f>
        <v>14.386323787258911</v>
      </c>
      <c r="V63" s="28"/>
      <c r="W63" s="36"/>
      <c r="X63" s="36"/>
      <c r="Y63"/>
      <c r="Z63" s="36"/>
      <c r="AA63" s="36"/>
      <c r="AB63" s="4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4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4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</row>
    <row r="64" spans="1:81" s="3" customFormat="1" ht="15.6">
      <c r="A64" s="28"/>
      <c r="B64" s="3">
        <f>+'Ark1'!D81</f>
        <v>3</v>
      </c>
      <c r="C64" s="3" t="str">
        <f t="shared" si="9"/>
        <v>Mar</v>
      </c>
      <c r="D64" s="3">
        <f>+'Ark1'!C81</f>
        <v>2020</v>
      </c>
      <c r="E64" s="3">
        <f>+'Ark1'!Q81</f>
        <v>205</v>
      </c>
      <c r="G64" s="14">
        <f>+'Ark1'!R81</f>
        <v>1736</v>
      </c>
      <c r="H64" s="14"/>
      <c r="I64" s="14">
        <f>+'Ark1'!S81</f>
        <v>1729</v>
      </c>
      <c r="J64" s="52">
        <f>+'Ark1'!T81</f>
        <v>26.140641469658185</v>
      </c>
      <c r="K64" s="52">
        <f>+'Ark1'!U81</f>
        <v>25.938366415131281</v>
      </c>
      <c r="L64" s="93"/>
      <c r="M64" s="11">
        <f>+'Ark1'!W81</f>
        <v>58.10468478889532</v>
      </c>
      <c r="O64" s="14">
        <f>+'Ark1'!Z81</f>
        <v>132.22301908617689</v>
      </c>
      <c r="P64" s="14"/>
      <c r="Q64" s="14">
        <f>+'Ark1'!AA81</f>
        <v>27.936010950587985</v>
      </c>
      <c r="R64" s="52">
        <f>+'Ark1'!AB81</f>
        <v>3.9363098963964553</v>
      </c>
      <c r="S64" s="14">
        <f>+'Ark1'!AC81</f>
        <v>-57.92251022262424</v>
      </c>
      <c r="T64" s="14">
        <f t="shared" si="7"/>
        <v>8.4682926829268297</v>
      </c>
      <c r="U64" s="11">
        <f>+IF(G64=0,"",'Ark1'!V81)</f>
        <v>14.582373271889402</v>
      </c>
      <c r="V64" s="28"/>
      <c r="W64" s="36"/>
      <c r="X64" s="36"/>
      <c r="Y64"/>
      <c r="Z64" s="36"/>
      <c r="AA64" s="36"/>
      <c r="AB64" s="4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4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4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</row>
    <row r="65" spans="1:81" s="3" customFormat="1" ht="15.6">
      <c r="A65" s="28"/>
      <c r="B65" s="3">
        <f>+'Ark1'!D82</f>
        <v>4</v>
      </c>
      <c r="C65" s="3" t="str">
        <f t="shared" si="9"/>
        <v>Apr</v>
      </c>
      <c r="D65" s="3">
        <f>+'Ark1'!C82</f>
        <v>2020</v>
      </c>
      <c r="E65" s="3">
        <f>+'Ark1'!Q82</f>
        <v>172</v>
      </c>
      <c r="G65" s="14">
        <f>+'Ark1'!R82</f>
        <v>1316</v>
      </c>
      <c r="H65" s="14"/>
      <c r="I65" s="14">
        <f>+'Ark1'!S82</f>
        <v>1315</v>
      </c>
      <c r="J65" s="52">
        <f>+'Ark1'!T82</f>
        <v>19.816292726998945</v>
      </c>
      <c r="K65" s="52">
        <f>+'Ark1'!U82</f>
        <v>19.99788080495691</v>
      </c>
      <c r="L65" s="93"/>
      <c r="M65" s="11">
        <f>+'Ark1'!W82</f>
        <v>57.746007604562735</v>
      </c>
      <c r="O65" s="14">
        <f>+'Ark1'!Z82</f>
        <v>134.03482889733829</v>
      </c>
      <c r="P65" s="14"/>
      <c r="Q65" s="14">
        <f>+'Ark1'!AA82</f>
        <v>27.843839996149946</v>
      </c>
      <c r="R65" s="52">
        <f>+'Ark1'!AB82</f>
        <v>3.9987799032669047</v>
      </c>
      <c r="S65" s="14">
        <f>+'Ark1'!AC82</f>
        <v>-57.631859243055281</v>
      </c>
      <c r="T65" s="14">
        <f t="shared" si="7"/>
        <v>7.6511627906976747</v>
      </c>
      <c r="U65" s="11">
        <f>+IF(G65=0,"",'Ark1'!V82)</f>
        <v>14.416413373860181</v>
      </c>
      <c r="V65" s="28"/>
      <c r="W65" s="36"/>
      <c r="X65" s="36"/>
      <c r="Y65"/>
      <c r="Z65" s="36"/>
      <c r="AA65" s="36"/>
      <c r="AB65" s="3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4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4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</row>
    <row r="66" spans="1:81" ht="15.6">
      <c r="A66" s="28"/>
      <c r="B66" s="3">
        <f>+'Ark1'!D83</f>
        <v>5</v>
      </c>
      <c r="C66" s="3" t="str">
        <f t="shared" si="9"/>
        <v>Mai</v>
      </c>
      <c r="D66" s="3">
        <f>+'Ark1'!C83</f>
        <v>2020</v>
      </c>
      <c r="E66" s="3">
        <f>+'Ark1'!Q83</f>
        <v>0</v>
      </c>
      <c r="F66" s="3"/>
      <c r="G66" s="14">
        <f>+'Ark1'!R83</f>
        <v>0</v>
      </c>
      <c r="H66" s="14"/>
      <c r="I66" s="14">
        <f>+'Ark1'!S83</f>
        <v>0</v>
      </c>
      <c r="J66" s="52">
        <f>+'Ark1'!T83</f>
        <v>0</v>
      </c>
      <c r="K66" s="52">
        <f>+'Ark1'!U83</f>
        <v>0</v>
      </c>
      <c r="L66" s="93"/>
      <c r="M66" s="11">
        <f>+'Ark1'!W83</f>
        <v>0</v>
      </c>
      <c r="N66" s="3"/>
      <c r="O66" s="14">
        <f>+'Ark1'!Z83</f>
        <v>0</v>
      </c>
      <c r="P66" s="14"/>
      <c r="Q66" s="14">
        <f>+'Ark1'!AA83</f>
        <v>0</v>
      </c>
      <c r="R66" s="52">
        <f>+'Ark1'!AB83</f>
        <v>0</v>
      </c>
      <c r="S66" s="14">
        <f>+'Ark1'!AC83</f>
        <v>0</v>
      </c>
      <c r="T66" s="14" t="str">
        <f t="shared" si="7"/>
        <v/>
      </c>
      <c r="U66" s="11" t="str">
        <f>+IF(G66=0,"",'Ark1'!V83)</f>
        <v/>
      </c>
      <c r="V66" s="28"/>
      <c r="AK66"/>
      <c r="AL66"/>
      <c r="AN66"/>
      <c r="AO66"/>
      <c r="AQ66"/>
      <c r="AR66"/>
      <c r="AS66"/>
      <c r="AT66"/>
      <c r="AU66"/>
      <c r="AV66"/>
      <c r="AW66"/>
    </row>
    <row r="67" spans="1:81" ht="15.6">
      <c r="A67" s="28"/>
      <c r="B67" s="3">
        <f>+'Ark1'!D84</f>
        <v>6</v>
      </c>
      <c r="C67" s="3" t="str">
        <f t="shared" si="9"/>
        <v>Jun</v>
      </c>
      <c r="D67" s="3">
        <f>+'Ark1'!C84</f>
        <v>2020</v>
      </c>
      <c r="E67" s="3">
        <f>+'Ark1'!Q84</f>
        <v>0</v>
      </c>
      <c r="F67" s="3"/>
      <c r="G67" s="14">
        <f>+'Ark1'!R84</f>
        <v>0</v>
      </c>
      <c r="H67" s="14"/>
      <c r="I67" s="14">
        <f>+'Ark1'!S84</f>
        <v>0</v>
      </c>
      <c r="J67" s="52">
        <f>+'Ark1'!T84</f>
        <v>0</v>
      </c>
      <c r="K67" s="52">
        <f>+'Ark1'!U84</f>
        <v>0</v>
      </c>
      <c r="L67" s="93"/>
      <c r="M67" s="11">
        <f>+'Ark1'!W84</f>
        <v>0</v>
      </c>
      <c r="N67" s="3"/>
      <c r="O67" s="14">
        <f>+'Ark1'!Z84</f>
        <v>0</v>
      </c>
      <c r="P67" s="14"/>
      <c r="Q67" s="14">
        <f>+'Ark1'!AA84</f>
        <v>0</v>
      </c>
      <c r="R67" s="52">
        <f>+'Ark1'!AB84</f>
        <v>0</v>
      </c>
      <c r="S67" s="14">
        <f>+'Ark1'!AC84</f>
        <v>0</v>
      </c>
      <c r="T67" s="14" t="str">
        <f t="shared" si="7"/>
        <v/>
      </c>
      <c r="U67" s="11" t="str">
        <f>+IF(G67=0,"",'Ark1'!V84)</f>
        <v/>
      </c>
      <c r="V67" s="28"/>
      <c r="AK67"/>
      <c r="AL67"/>
      <c r="AN67"/>
      <c r="AO67"/>
      <c r="AQ67"/>
      <c r="AR67"/>
      <c r="AS67"/>
      <c r="AT67"/>
      <c r="AU67"/>
      <c r="AV67"/>
      <c r="AW67"/>
    </row>
    <row r="68" spans="1:81" ht="15.6">
      <c r="A68" s="28"/>
      <c r="B68" s="3">
        <f>+'Ark1'!D85</f>
        <v>7</v>
      </c>
      <c r="C68" s="3" t="str">
        <f t="shared" si="9"/>
        <v>Jul</v>
      </c>
      <c r="D68" s="3">
        <f>+'Ark1'!C85</f>
        <v>2020</v>
      </c>
      <c r="E68" s="3">
        <f>+'Ark1'!Q85</f>
        <v>0</v>
      </c>
      <c r="F68" s="3"/>
      <c r="G68" s="14">
        <f>+'Ark1'!R85</f>
        <v>0</v>
      </c>
      <c r="H68" s="14"/>
      <c r="I68" s="14">
        <f>+'Ark1'!S85</f>
        <v>0</v>
      </c>
      <c r="J68" s="52">
        <f>+'Ark1'!T85</f>
        <v>0</v>
      </c>
      <c r="K68" s="52">
        <f>+'Ark1'!U85</f>
        <v>0</v>
      </c>
      <c r="L68" s="93"/>
      <c r="M68" s="11">
        <f>+'Ark1'!W85</f>
        <v>0</v>
      </c>
      <c r="N68" s="3"/>
      <c r="O68" s="14">
        <f>+'Ark1'!Z85</f>
        <v>0</v>
      </c>
      <c r="P68" s="14"/>
      <c r="Q68" s="14">
        <f>+'Ark1'!AA85</f>
        <v>0</v>
      </c>
      <c r="R68" s="52">
        <f>+'Ark1'!AB85</f>
        <v>0</v>
      </c>
      <c r="S68" s="14">
        <f>+'Ark1'!AC85</f>
        <v>0</v>
      </c>
      <c r="T68" s="14" t="str">
        <f t="shared" si="7"/>
        <v/>
      </c>
      <c r="U68" s="11" t="str">
        <f>+IF(G68=0,"",'Ark1'!V85)</f>
        <v/>
      </c>
      <c r="V68" s="28"/>
      <c r="AK68"/>
      <c r="AL68"/>
      <c r="AN68"/>
      <c r="AO68"/>
      <c r="AQ68"/>
      <c r="AR68"/>
      <c r="AS68"/>
      <c r="AT68"/>
      <c r="AU68"/>
      <c r="AV68"/>
      <c r="AW68"/>
    </row>
    <row r="69" spans="1:81" ht="15.6">
      <c r="A69" s="28"/>
      <c r="B69" s="3">
        <f>+'Ark1'!D86</f>
        <v>8</v>
      </c>
      <c r="C69" s="3" t="str">
        <f t="shared" si="9"/>
        <v>Aug</v>
      </c>
      <c r="D69" s="3">
        <f>+'Ark1'!C86</f>
        <v>2020</v>
      </c>
      <c r="E69" s="3">
        <f>+'Ark1'!Q86</f>
        <v>0</v>
      </c>
      <c r="F69" s="3"/>
      <c r="G69" s="14">
        <f>+'Ark1'!R86</f>
        <v>0</v>
      </c>
      <c r="H69" s="14"/>
      <c r="I69" s="14">
        <f>+'Ark1'!S86</f>
        <v>0</v>
      </c>
      <c r="J69" s="52">
        <f>+'Ark1'!T86</f>
        <v>0</v>
      </c>
      <c r="K69" s="52">
        <f>+'Ark1'!U86</f>
        <v>0</v>
      </c>
      <c r="L69" s="93"/>
      <c r="M69" s="11">
        <f>+'Ark1'!W86</f>
        <v>0</v>
      </c>
      <c r="N69" s="3"/>
      <c r="O69" s="14">
        <f>+'Ark1'!Z86</f>
        <v>0</v>
      </c>
      <c r="P69" s="14"/>
      <c r="Q69" s="14">
        <f>+'Ark1'!AA86</f>
        <v>0</v>
      </c>
      <c r="R69" s="52">
        <f>+'Ark1'!AB86</f>
        <v>0</v>
      </c>
      <c r="S69" s="14">
        <f>+'Ark1'!AC86</f>
        <v>0</v>
      </c>
      <c r="T69" s="14" t="str">
        <f t="shared" si="7"/>
        <v/>
      </c>
      <c r="U69" s="11" t="str">
        <f>+IF(G69=0,"",'Ark1'!V86)</f>
        <v/>
      </c>
      <c r="V69" s="28"/>
      <c r="AK69"/>
      <c r="AL69"/>
      <c r="AN69"/>
      <c r="AO69"/>
      <c r="AQ69"/>
      <c r="AR69"/>
      <c r="AS69"/>
      <c r="AT69"/>
      <c r="AU69"/>
      <c r="AV69"/>
      <c r="AW69"/>
    </row>
    <row r="70" spans="1:81" ht="15.6">
      <c r="A70" s="28"/>
      <c r="B70" s="3">
        <f>+'Ark1'!D87</f>
        <v>9</v>
      </c>
      <c r="C70" s="3" t="str">
        <f t="shared" si="9"/>
        <v>Sep</v>
      </c>
      <c r="D70" s="3">
        <f>+'Ark1'!C87</f>
        <v>2020</v>
      </c>
      <c r="E70" s="3">
        <f>+'Ark1'!Q87</f>
        <v>0</v>
      </c>
      <c r="F70" s="3"/>
      <c r="G70" s="14">
        <f>+'Ark1'!R87</f>
        <v>0</v>
      </c>
      <c r="H70" s="14"/>
      <c r="I70" s="14">
        <f>+'Ark1'!S87</f>
        <v>0</v>
      </c>
      <c r="J70" s="52">
        <f>+'Ark1'!T87</f>
        <v>0</v>
      </c>
      <c r="K70" s="52">
        <f>+'Ark1'!U87</f>
        <v>0</v>
      </c>
      <c r="L70" s="93"/>
      <c r="M70" s="11">
        <f>+'Ark1'!W87</f>
        <v>0</v>
      </c>
      <c r="N70" s="3"/>
      <c r="O70" s="14">
        <f>+'Ark1'!Z87</f>
        <v>0</v>
      </c>
      <c r="P70" s="14"/>
      <c r="Q70" s="14">
        <f>+'Ark1'!AA87</f>
        <v>0</v>
      </c>
      <c r="R70" s="52">
        <f>+'Ark1'!AB87</f>
        <v>0</v>
      </c>
      <c r="S70" s="14">
        <f>+'Ark1'!AC87</f>
        <v>0</v>
      </c>
      <c r="T70" s="14" t="str">
        <f t="shared" si="7"/>
        <v/>
      </c>
      <c r="U70" s="11" t="str">
        <f>+IF(G70=0,"",'Ark1'!V87)</f>
        <v/>
      </c>
      <c r="V70" s="28"/>
      <c r="AK70"/>
      <c r="AL70"/>
      <c r="AN70"/>
      <c r="AO70"/>
      <c r="AQ70"/>
      <c r="AR70"/>
      <c r="AS70"/>
      <c r="AT70"/>
      <c r="AU70"/>
      <c r="AV70"/>
      <c r="AW70"/>
    </row>
    <row r="71" spans="1:81" ht="15.6">
      <c r="A71" s="28"/>
      <c r="B71" s="3">
        <f>+'Ark1'!D88</f>
        <v>10</v>
      </c>
      <c r="C71" s="3" t="str">
        <f t="shared" si="9"/>
        <v>Okt</v>
      </c>
      <c r="D71" s="3">
        <f>+'Ark1'!C88</f>
        <v>2020</v>
      </c>
      <c r="E71" s="3">
        <f>+'Ark1'!Q88</f>
        <v>0</v>
      </c>
      <c r="F71" s="3"/>
      <c r="G71" s="14">
        <f>+'Ark1'!R88</f>
        <v>0</v>
      </c>
      <c r="H71" s="14"/>
      <c r="I71" s="14">
        <f>+'Ark1'!S88</f>
        <v>0</v>
      </c>
      <c r="J71" s="52">
        <f>+'Ark1'!T88</f>
        <v>0</v>
      </c>
      <c r="K71" s="52">
        <f>+'Ark1'!U88</f>
        <v>0</v>
      </c>
      <c r="L71" s="93"/>
      <c r="M71" s="11">
        <f>+'Ark1'!W88</f>
        <v>0</v>
      </c>
      <c r="N71" s="3"/>
      <c r="O71" s="14">
        <f>+'Ark1'!Z88</f>
        <v>0</v>
      </c>
      <c r="P71" s="14"/>
      <c r="Q71" s="14">
        <f>+'Ark1'!AA88</f>
        <v>0</v>
      </c>
      <c r="R71" s="52">
        <f>+'Ark1'!AB88</f>
        <v>0</v>
      </c>
      <c r="S71" s="14">
        <f>+'Ark1'!AC88</f>
        <v>0</v>
      </c>
      <c r="T71" s="14" t="str">
        <f t="shared" si="7"/>
        <v/>
      </c>
      <c r="U71" s="11" t="str">
        <f>+IF(G71=0,"",'Ark1'!V88)</f>
        <v/>
      </c>
      <c r="V71" s="28"/>
      <c r="AK71"/>
      <c r="AL71"/>
      <c r="AN71"/>
      <c r="AO71"/>
      <c r="AQ71"/>
      <c r="AR71"/>
      <c r="AS71"/>
      <c r="AT71"/>
      <c r="AU71"/>
      <c r="AV71"/>
      <c r="AW71"/>
    </row>
    <row r="72" spans="1:81" ht="15.6">
      <c r="A72" s="28"/>
      <c r="B72" s="3">
        <f>+'Ark1'!D89</f>
        <v>11</v>
      </c>
      <c r="C72" s="3" t="str">
        <f t="shared" si="9"/>
        <v>Nov</v>
      </c>
      <c r="D72" s="3">
        <f>+'Ark1'!C89</f>
        <v>2020</v>
      </c>
      <c r="E72" s="3">
        <f>+'Ark1'!Q89</f>
        <v>0</v>
      </c>
      <c r="F72" s="3"/>
      <c r="G72" s="14">
        <f>+'Ark1'!R89</f>
        <v>0</v>
      </c>
      <c r="H72" s="14"/>
      <c r="I72" s="14">
        <f>+'Ark1'!S89</f>
        <v>0</v>
      </c>
      <c r="J72" s="52">
        <f>+'Ark1'!T89</f>
        <v>0</v>
      </c>
      <c r="K72" s="52">
        <f>+'Ark1'!U89</f>
        <v>0</v>
      </c>
      <c r="L72" s="93"/>
      <c r="M72" s="11">
        <f>+'Ark1'!W89</f>
        <v>0</v>
      </c>
      <c r="N72" s="3"/>
      <c r="O72" s="14">
        <f>+'Ark1'!Z89</f>
        <v>0</v>
      </c>
      <c r="P72" s="14"/>
      <c r="Q72" s="14">
        <f>+'Ark1'!AA89</f>
        <v>0</v>
      </c>
      <c r="R72" s="52">
        <f>+'Ark1'!AB89</f>
        <v>0</v>
      </c>
      <c r="S72" s="14">
        <f>+'Ark1'!AC89</f>
        <v>0</v>
      </c>
      <c r="T72" s="14" t="str">
        <f t="shared" si="7"/>
        <v/>
      </c>
      <c r="U72" s="11" t="str">
        <f>+IF(G72=0,"",'Ark1'!V89)</f>
        <v/>
      </c>
      <c r="V72" s="28"/>
      <c r="AK72"/>
      <c r="AL72"/>
      <c r="AN72"/>
      <c r="AO72"/>
      <c r="AQ72"/>
      <c r="AR72"/>
      <c r="AS72"/>
      <c r="AT72"/>
      <c r="AU72"/>
      <c r="AV72"/>
      <c r="AW72"/>
    </row>
    <row r="73" spans="1:81" ht="15.6">
      <c r="A73" s="28"/>
      <c r="B73" s="3">
        <f>+'Ark1'!D90</f>
        <v>12</v>
      </c>
      <c r="C73" s="3" t="str">
        <f t="shared" si="9"/>
        <v>Des</v>
      </c>
      <c r="D73" s="3">
        <f>+'Ark1'!C90</f>
        <v>2020</v>
      </c>
      <c r="E73" s="3">
        <f>+'Ark1'!Q90</f>
        <v>0</v>
      </c>
      <c r="F73" s="3"/>
      <c r="G73" s="14">
        <f>+'Ark1'!R90</f>
        <v>0</v>
      </c>
      <c r="H73" s="14"/>
      <c r="I73" s="14">
        <f>+'Ark1'!S90</f>
        <v>0</v>
      </c>
      <c r="J73" s="52">
        <f>+'Ark1'!T90</f>
        <v>0</v>
      </c>
      <c r="K73" s="52">
        <f>+'Ark1'!U90</f>
        <v>0</v>
      </c>
      <c r="L73" s="93"/>
      <c r="M73" s="11">
        <f>+'Ark1'!W90</f>
        <v>0</v>
      </c>
      <c r="N73" s="3"/>
      <c r="O73" s="14">
        <f>+'Ark1'!Z90</f>
        <v>0</v>
      </c>
      <c r="P73" s="14"/>
      <c r="Q73" s="14">
        <f>+'Ark1'!AA90</f>
        <v>0</v>
      </c>
      <c r="R73" s="52">
        <f>+'Ark1'!AB90</f>
        <v>0</v>
      </c>
      <c r="S73" s="14">
        <f>+'Ark1'!AC90</f>
        <v>0</v>
      </c>
      <c r="T73" s="14" t="str">
        <f t="shared" si="7"/>
        <v/>
      </c>
      <c r="U73" s="11" t="str">
        <f>+IF(G73=0,"",'Ark1'!V90)</f>
        <v/>
      </c>
      <c r="V73" s="28"/>
      <c r="AK73"/>
      <c r="AL73"/>
      <c r="AN73"/>
      <c r="AO73"/>
      <c r="AQ73"/>
      <c r="AR73"/>
      <c r="AS73"/>
      <c r="AT73"/>
      <c r="AU73"/>
      <c r="AV73"/>
      <c r="AW73"/>
    </row>
    <row r="74" spans="1:81">
      <c r="A74" s="28"/>
      <c r="B74" s="28"/>
      <c r="C74" s="28"/>
      <c r="D74" s="28"/>
      <c r="E74" s="28"/>
      <c r="F74" s="28"/>
      <c r="G74" s="70"/>
      <c r="H74" s="70"/>
      <c r="I74" s="70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AK74"/>
      <c r="AL74"/>
      <c r="AN74"/>
      <c r="AO74"/>
      <c r="AQ74"/>
      <c r="AR74"/>
      <c r="AS74"/>
      <c r="AT74"/>
      <c r="AU74"/>
      <c r="AV74"/>
      <c r="AW74"/>
    </row>
    <row r="75" spans="1:81" ht="15.6">
      <c r="A75" s="28"/>
      <c r="B75" s="3">
        <f>+'Ark1'!D91</f>
        <v>1</v>
      </c>
      <c r="C75" s="3" t="str">
        <f>+C62</f>
        <v>Jan</v>
      </c>
      <c r="D75" s="3">
        <f>+'Ark1'!C91</f>
        <v>2019</v>
      </c>
      <c r="E75" s="3">
        <f>+'Ark1'!Q91</f>
        <v>278</v>
      </c>
      <c r="F75" s="3"/>
      <c r="G75" s="14">
        <f>+'Ark1'!R91</f>
        <v>2479</v>
      </c>
      <c r="H75" s="14"/>
      <c r="I75" s="14">
        <f>+'Ark1'!S91</f>
        <v>2474</v>
      </c>
      <c r="J75" s="52">
        <f>+'Ark1'!T91</f>
        <v>29.767050912584057</v>
      </c>
      <c r="K75" s="52">
        <f>+'Ark1'!U91</f>
        <v>30.162095349199884</v>
      </c>
      <c r="L75" s="93"/>
      <c r="M75" s="11">
        <f>+'Ark1'!W91</f>
        <v>58.229991915925645</v>
      </c>
      <c r="N75" s="3"/>
      <c r="O75" s="14">
        <f>+'Ark1'!Z91</f>
        <v>136.94430072756651</v>
      </c>
      <c r="P75" s="14"/>
      <c r="Q75" s="14">
        <f>+'Ark1'!AA91</f>
        <v>28.347445485936795</v>
      </c>
      <c r="R75" s="52">
        <f>+'Ark1'!AB91</f>
        <v>4.0788576178124334</v>
      </c>
      <c r="S75" s="14">
        <f>+'Ark1'!AC91</f>
        <v>-58.444808199085081</v>
      </c>
      <c r="T75" s="14">
        <f t="shared" si="7"/>
        <v>8.9172661870503589</v>
      </c>
      <c r="U75" s="11">
        <f>+IF(G75=0,"",'Ark1'!V91)</f>
        <v>14.649455425574821</v>
      </c>
      <c r="V75" s="28"/>
      <c r="AK75"/>
      <c r="AL75"/>
      <c r="AN75"/>
      <c r="AO75"/>
      <c r="AQ75"/>
      <c r="AR75"/>
      <c r="AS75"/>
      <c r="AT75"/>
      <c r="AU75"/>
      <c r="AV75"/>
      <c r="AW75"/>
    </row>
    <row r="76" spans="1:81" ht="15.6">
      <c r="A76" s="28"/>
      <c r="B76" s="3">
        <f>+'Ark1'!D92</f>
        <v>2</v>
      </c>
      <c r="C76" s="3" t="str">
        <f t="shared" ref="C76:C86" si="10">+C63</f>
        <v>Feb</v>
      </c>
      <c r="D76" s="3">
        <f>+'Ark1'!C92</f>
        <v>2019</v>
      </c>
      <c r="E76" s="3">
        <f>+'Ark1'!Q92</f>
        <v>238</v>
      </c>
      <c r="F76" s="3"/>
      <c r="G76" s="14">
        <f>+'Ark1'!R92</f>
        <v>1884</v>
      </c>
      <c r="H76" s="14"/>
      <c r="I76" s="14">
        <f>+'Ark1'!S92</f>
        <v>1879</v>
      </c>
      <c r="J76" s="52">
        <f>+'Ark1'!T92</f>
        <v>22.622478386167145</v>
      </c>
      <c r="K76" s="52">
        <f>+'Ark1'!U92</f>
        <v>22.775030429156178</v>
      </c>
      <c r="L76" s="93"/>
      <c r="M76" s="11">
        <f>+'Ark1'!W92</f>
        <v>58.034592868547094</v>
      </c>
      <c r="N76" s="3"/>
      <c r="O76" s="14">
        <f>+'Ark1'!Z92</f>
        <v>136.14896221394375</v>
      </c>
      <c r="P76" s="14"/>
      <c r="Q76" s="14">
        <f>+'Ark1'!AA92</f>
        <v>28.246160453223322</v>
      </c>
      <c r="R76" s="52">
        <f>+'Ark1'!AB92</f>
        <v>3.7388650695462098</v>
      </c>
      <c r="S76" s="14">
        <f>+'Ark1'!AC92</f>
        <v>-62.136412980090391</v>
      </c>
      <c r="T76" s="14">
        <f t="shared" si="7"/>
        <v>7.9159663865546221</v>
      </c>
      <c r="U76" s="11">
        <f>+IF(G76=0,"",'Ark1'!V92)</f>
        <v>14.589702760084924</v>
      </c>
      <c r="V76" s="28"/>
      <c r="AK76"/>
      <c r="AL76"/>
      <c r="AN76"/>
      <c r="AO76"/>
      <c r="AQ76"/>
      <c r="AR76"/>
      <c r="AS76"/>
      <c r="AT76"/>
      <c r="AU76"/>
      <c r="AV76"/>
      <c r="AW76"/>
    </row>
    <row r="77" spans="1:81" ht="15.6">
      <c r="A77" s="28"/>
      <c r="B77" s="3">
        <f>+'Ark1'!D93</f>
        <v>3</v>
      </c>
      <c r="C77" s="3" t="str">
        <f t="shared" si="10"/>
        <v>Mar</v>
      </c>
      <c r="D77" s="3">
        <f>+'Ark1'!C93</f>
        <v>2019</v>
      </c>
      <c r="E77" s="3">
        <f>+'Ark1'!Q93</f>
        <v>257</v>
      </c>
      <c r="F77" s="3"/>
      <c r="G77" s="14">
        <f>+'Ark1'!R93</f>
        <v>2109</v>
      </c>
      <c r="H77" s="14"/>
      <c r="I77" s="14">
        <f>+'Ark1'!S93</f>
        <v>2104</v>
      </c>
      <c r="J77" s="52">
        <f>+'Ark1'!T93</f>
        <v>25.324207492795392</v>
      </c>
      <c r="K77" s="52">
        <f>+'Ark1'!U93</f>
        <v>25.027740564824963</v>
      </c>
      <c r="L77" s="93"/>
      <c r="M77" s="11">
        <f>+'Ark1'!W93</f>
        <v>58.260931558935347</v>
      </c>
      <c r="N77" s="3"/>
      <c r="O77" s="14">
        <f>+'Ark1'!Z93</f>
        <v>133.61587452471488</v>
      </c>
      <c r="P77" s="14"/>
      <c r="Q77" s="14">
        <f>+'Ark1'!AA93</f>
        <v>27.538795049716914</v>
      </c>
      <c r="R77" s="52">
        <f>+'Ark1'!AB93</f>
        <v>3.614750395943533</v>
      </c>
      <c r="S77" s="14">
        <f>+'Ark1'!AC93</f>
        <v>-57.949819003716456</v>
      </c>
      <c r="T77" s="14">
        <f t="shared" si="7"/>
        <v>8.2062256809338514</v>
      </c>
      <c r="U77" s="11">
        <f>+IF(G77=0,"",'Ark1'!V93)</f>
        <v>14.662873399715499</v>
      </c>
      <c r="V77" s="28"/>
      <c r="AK77"/>
      <c r="AL77"/>
      <c r="AN77"/>
      <c r="AO77"/>
      <c r="AQ77"/>
      <c r="AR77"/>
      <c r="AS77"/>
      <c r="AT77"/>
      <c r="AU77"/>
      <c r="AV77"/>
      <c r="AW77"/>
    </row>
    <row r="78" spans="1:81" ht="15.6">
      <c r="A78" s="28"/>
      <c r="B78" s="3">
        <f>+'Ark1'!D94</f>
        <v>4</v>
      </c>
      <c r="C78" s="3" t="str">
        <f t="shared" si="10"/>
        <v>Apr</v>
      </c>
      <c r="D78" s="3">
        <f>+'Ark1'!C94</f>
        <v>2019</v>
      </c>
      <c r="E78" s="3">
        <f>+'Ark1'!Q94</f>
        <v>237</v>
      </c>
      <c r="F78" s="3"/>
      <c r="G78" s="14">
        <f>+'Ark1'!R94</f>
        <v>1856</v>
      </c>
      <c r="H78" s="14"/>
      <c r="I78" s="14">
        <f>+'Ark1'!S94</f>
        <v>1856</v>
      </c>
      <c r="J78" s="52">
        <f>+'Ark1'!T94</f>
        <v>22.286263208453413</v>
      </c>
      <c r="K78" s="52">
        <f>+'Ark1'!U94</f>
        <v>22.035133656818953</v>
      </c>
      <c r="L78" s="93"/>
      <c r="M78" s="11">
        <f>+'Ark1'!W94</f>
        <v>58.285560344827587</v>
      </c>
      <c r="N78" s="3"/>
      <c r="O78" s="14">
        <f>+'Ark1'!Z94</f>
        <v>133.35824353448297</v>
      </c>
      <c r="P78" s="14"/>
      <c r="Q78" s="14">
        <f>+'Ark1'!AA94</f>
        <v>27.546451499852967</v>
      </c>
      <c r="R78" s="52">
        <f>+'Ark1'!AB94</f>
        <v>3.6912534241346338</v>
      </c>
      <c r="S78" s="14">
        <f>+'Ark1'!AC94</f>
        <v>-55.534163437086178</v>
      </c>
      <c r="T78" s="14">
        <f t="shared" si="7"/>
        <v>7.8312236286919834</v>
      </c>
      <c r="U78" s="11">
        <f>+IF(G78=0,"",'Ark1'!V94)</f>
        <v>14.696659482758619</v>
      </c>
      <c r="V78" s="28"/>
      <c r="AK78"/>
      <c r="AL78"/>
      <c r="AN78"/>
      <c r="AO78"/>
      <c r="AQ78"/>
      <c r="AR78"/>
      <c r="AS78"/>
      <c r="AT78"/>
      <c r="AU78"/>
      <c r="AV78"/>
      <c r="AW78"/>
    </row>
    <row r="79" spans="1:81" ht="15.6">
      <c r="A79" s="28"/>
      <c r="B79" s="3">
        <f>+'Ark1'!D95</f>
        <v>5</v>
      </c>
      <c r="C79" s="3" t="str">
        <f t="shared" si="10"/>
        <v>Mai</v>
      </c>
      <c r="D79" s="3">
        <f>+'Ark1'!C95</f>
        <v>2019</v>
      </c>
      <c r="E79" s="3">
        <f>+'Ark1'!Q95</f>
        <v>0</v>
      </c>
      <c r="F79" s="3"/>
      <c r="G79" s="14">
        <f>+'Ark1'!R95</f>
        <v>0</v>
      </c>
      <c r="H79" s="14"/>
      <c r="I79" s="14">
        <f>+'Ark1'!S95</f>
        <v>0</v>
      </c>
      <c r="J79" s="52">
        <f>+'Ark1'!T95</f>
        <v>0</v>
      </c>
      <c r="K79" s="52">
        <f>+'Ark1'!U95</f>
        <v>0</v>
      </c>
      <c r="L79" s="93"/>
      <c r="M79" s="11">
        <f>+'Ark1'!W95</f>
        <v>0</v>
      </c>
      <c r="N79" s="3"/>
      <c r="O79" s="14">
        <f>+'Ark1'!Z95</f>
        <v>0</v>
      </c>
      <c r="P79" s="14"/>
      <c r="Q79" s="14">
        <f>+'Ark1'!AA95</f>
        <v>0</v>
      </c>
      <c r="R79" s="52">
        <f>+'Ark1'!AB95</f>
        <v>0</v>
      </c>
      <c r="S79" s="14">
        <f>+'Ark1'!AC95</f>
        <v>0</v>
      </c>
      <c r="T79" s="14" t="str">
        <f t="shared" si="7"/>
        <v/>
      </c>
      <c r="U79" s="11" t="str">
        <f>+IF(G79=0,"",'Ark1'!V95)</f>
        <v/>
      </c>
      <c r="V79" s="28"/>
      <c r="AK79"/>
      <c r="AL79"/>
      <c r="AN79"/>
      <c r="AO79"/>
      <c r="AQ79"/>
      <c r="AR79"/>
      <c r="AS79"/>
      <c r="AT79"/>
      <c r="AU79"/>
      <c r="AV79"/>
      <c r="AW79"/>
    </row>
    <row r="80" spans="1:81" ht="15.6">
      <c r="A80" s="28"/>
      <c r="B80" s="3">
        <f>+'Ark1'!D96</f>
        <v>6</v>
      </c>
      <c r="C80" s="3" t="str">
        <f t="shared" si="10"/>
        <v>Jun</v>
      </c>
      <c r="D80" s="3">
        <f>+'Ark1'!C96</f>
        <v>2019</v>
      </c>
      <c r="E80" s="3">
        <f>+'Ark1'!Q96</f>
        <v>0</v>
      </c>
      <c r="F80" s="3"/>
      <c r="G80" s="14">
        <f>+'Ark1'!R96</f>
        <v>0</v>
      </c>
      <c r="H80" s="14"/>
      <c r="I80" s="14">
        <f>+'Ark1'!S96</f>
        <v>0</v>
      </c>
      <c r="J80" s="52">
        <f>+'Ark1'!T96</f>
        <v>0</v>
      </c>
      <c r="K80" s="52">
        <f>+'Ark1'!U96</f>
        <v>0</v>
      </c>
      <c r="L80" s="93"/>
      <c r="M80" s="11">
        <f>+'Ark1'!W96</f>
        <v>0</v>
      </c>
      <c r="N80" s="3"/>
      <c r="O80" s="14">
        <f>+'Ark1'!Z96</f>
        <v>0</v>
      </c>
      <c r="P80" s="14"/>
      <c r="Q80" s="14">
        <f>+'Ark1'!AA96</f>
        <v>0</v>
      </c>
      <c r="R80" s="52">
        <f>+'Ark1'!AB96</f>
        <v>0</v>
      </c>
      <c r="S80" s="14">
        <f>+'Ark1'!AC96</f>
        <v>0</v>
      </c>
      <c r="T80" s="14" t="str">
        <f t="shared" si="7"/>
        <v/>
      </c>
      <c r="U80" s="11" t="str">
        <f>+IF(G80=0,"",'Ark1'!V96)</f>
        <v/>
      </c>
      <c r="V80" s="28"/>
      <c r="AK80"/>
      <c r="AL80"/>
      <c r="AN80"/>
      <c r="AO80"/>
      <c r="AQ80"/>
      <c r="AR80"/>
      <c r="AS80"/>
      <c r="AT80"/>
      <c r="AU80"/>
      <c r="AV80"/>
      <c r="AW80"/>
    </row>
    <row r="81" spans="1:49" ht="15.6">
      <c r="A81" s="28"/>
      <c r="B81" s="3">
        <f>+'Ark1'!D97</f>
        <v>7</v>
      </c>
      <c r="C81" s="3" t="str">
        <f t="shared" si="10"/>
        <v>Jul</v>
      </c>
      <c r="D81" s="3">
        <f>+'Ark1'!C97</f>
        <v>2019</v>
      </c>
      <c r="E81" s="3">
        <f>+'Ark1'!Q97</f>
        <v>0</v>
      </c>
      <c r="F81" s="3"/>
      <c r="G81" s="14">
        <f>+'Ark1'!R97</f>
        <v>0</v>
      </c>
      <c r="H81" s="14"/>
      <c r="I81" s="14">
        <f>+'Ark1'!S97</f>
        <v>0</v>
      </c>
      <c r="J81" s="52">
        <f>+'Ark1'!T97</f>
        <v>0</v>
      </c>
      <c r="K81" s="52">
        <f>+'Ark1'!U97</f>
        <v>0</v>
      </c>
      <c r="L81" s="93"/>
      <c r="M81" s="11">
        <f>+'Ark1'!W97</f>
        <v>0</v>
      </c>
      <c r="N81" s="3"/>
      <c r="O81" s="14">
        <f>+'Ark1'!Z97</f>
        <v>0</v>
      </c>
      <c r="P81" s="14"/>
      <c r="Q81" s="14">
        <f>+'Ark1'!AA97</f>
        <v>0</v>
      </c>
      <c r="R81" s="52">
        <f>+'Ark1'!AB97</f>
        <v>0</v>
      </c>
      <c r="S81" s="14">
        <f>+'Ark1'!AC97</f>
        <v>0</v>
      </c>
      <c r="T81" s="14" t="str">
        <f t="shared" ref="T81:T149" si="11">+IF(G81=0,"",G81/E81)</f>
        <v/>
      </c>
      <c r="U81" s="11" t="str">
        <f>+IF(G81=0,"",'Ark1'!V97)</f>
        <v/>
      </c>
      <c r="V81" s="28"/>
      <c r="AK81"/>
      <c r="AL81"/>
      <c r="AN81"/>
      <c r="AO81"/>
      <c r="AQ81"/>
      <c r="AR81"/>
      <c r="AS81"/>
      <c r="AT81"/>
      <c r="AU81"/>
      <c r="AV81"/>
      <c r="AW81"/>
    </row>
    <row r="82" spans="1:49" ht="15.6">
      <c r="A82" s="28"/>
      <c r="B82" s="3">
        <f>+'Ark1'!D98</f>
        <v>8</v>
      </c>
      <c r="C82" s="3" t="str">
        <f t="shared" si="10"/>
        <v>Aug</v>
      </c>
      <c r="D82" s="3">
        <f>+'Ark1'!C98</f>
        <v>2019</v>
      </c>
      <c r="E82" s="3">
        <f>+'Ark1'!Q98</f>
        <v>0</v>
      </c>
      <c r="F82" s="3"/>
      <c r="G82" s="14">
        <f>+'Ark1'!R98</f>
        <v>0</v>
      </c>
      <c r="H82" s="14"/>
      <c r="I82" s="14">
        <f>+'Ark1'!S98</f>
        <v>0</v>
      </c>
      <c r="J82" s="52">
        <f>+'Ark1'!T98</f>
        <v>0</v>
      </c>
      <c r="K82" s="52">
        <f>+'Ark1'!U98</f>
        <v>0</v>
      </c>
      <c r="L82" s="93"/>
      <c r="M82" s="11">
        <f>+'Ark1'!W98</f>
        <v>0</v>
      </c>
      <c r="N82" s="3"/>
      <c r="O82" s="14">
        <f>+'Ark1'!Z98</f>
        <v>0</v>
      </c>
      <c r="P82" s="14"/>
      <c r="Q82" s="14">
        <f>+'Ark1'!AA98</f>
        <v>0</v>
      </c>
      <c r="R82" s="52">
        <f>+'Ark1'!AB98</f>
        <v>0</v>
      </c>
      <c r="S82" s="14">
        <f>+'Ark1'!AC98</f>
        <v>0</v>
      </c>
      <c r="T82" s="14" t="str">
        <f t="shared" si="11"/>
        <v/>
      </c>
      <c r="U82" s="11" t="str">
        <f>+IF(G82=0,"",'Ark1'!V98)</f>
        <v/>
      </c>
      <c r="V82" s="28"/>
      <c r="AK82"/>
      <c r="AL82"/>
      <c r="AN82"/>
      <c r="AO82"/>
      <c r="AQ82"/>
      <c r="AR82"/>
      <c r="AS82"/>
      <c r="AT82"/>
      <c r="AU82"/>
      <c r="AV82"/>
      <c r="AW82"/>
    </row>
    <row r="83" spans="1:49" ht="15.6">
      <c r="A83" s="28"/>
      <c r="B83" s="3">
        <f>+'Ark1'!D99</f>
        <v>9</v>
      </c>
      <c r="C83" s="3" t="str">
        <f t="shared" si="10"/>
        <v>Sep</v>
      </c>
      <c r="D83" s="3">
        <f>+'Ark1'!C99</f>
        <v>2019</v>
      </c>
      <c r="E83" s="3">
        <f>+'Ark1'!Q99</f>
        <v>0</v>
      </c>
      <c r="F83" s="3"/>
      <c r="G83" s="14">
        <f>+'Ark1'!R99</f>
        <v>0</v>
      </c>
      <c r="H83" s="14"/>
      <c r="I83" s="14">
        <f>+'Ark1'!S99</f>
        <v>0</v>
      </c>
      <c r="J83" s="52">
        <f>+'Ark1'!T99</f>
        <v>0</v>
      </c>
      <c r="K83" s="52">
        <f>+'Ark1'!U99</f>
        <v>0</v>
      </c>
      <c r="L83" s="93"/>
      <c r="M83" s="11">
        <f>+'Ark1'!W99</f>
        <v>0</v>
      </c>
      <c r="N83" s="3"/>
      <c r="O83" s="14">
        <f>+'Ark1'!Z99</f>
        <v>0</v>
      </c>
      <c r="P83" s="14"/>
      <c r="Q83" s="14">
        <f>+'Ark1'!AA99</f>
        <v>0</v>
      </c>
      <c r="R83" s="52">
        <f>+'Ark1'!AB99</f>
        <v>0</v>
      </c>
      <c r="S83" s="14">
        <f>+'Ark1'!AC99</f>
        <v>0</v>
      </c>
      <c r="T83" s="14" t="str">
        <f t="shared" si="11"/>
        <v/>
      </c>
      <c r="U83" s="11" t="str">
        <f>+IF(G83=0,"",'Ark1'!V99)</f>
        <v/>
      </c>
      <c r="V83" s="28"/>
      <c r="AK83"/>
      <c r="AL83"/>
      <c r="AN83"/>
      <c r="AO83"/>
      <c r="AQ83"/>
      <c r="AR83"/>
      <c r="AS83"/>
      <c r="AT83"/>
      <c r="AU83"/>
      <c r="AV83"/>
      <c r="AW83"/>
    </row>
    <row r="84" spans="1:49" ht="15.6">
      <c r="A84" s="28"/>
      <c r="B84" s="3">
        <f>+'Ark1'!D100</f>
        <v>10</v>
      </c>
      <c r="C84" s="3" t="str">
        <f t="shared" si="10"/>
        <v>Okt</v>
      </c>
      <c r="D84" s="3">
        <f>+'Ark1'!C100</f>
        <v>2019</v>
      </c>
      <c r="E84" s="3">
        <f>+'Ark1'!Q100</f>
        <v>0</v>
      </c>
      <c r="F84" s="3"/>
      <c r="G84" s="14">
        <f>+'Ark1'!R100</f>
        <v>0</v>
      </c>
      <c r="H84" s="14"/>
      <c r="I84" s="14">
        <f>+'Ark1'!S100</f>
        <v>0</v>
      </c>
      <c r="J84" s="52">
        <f>+'Ark1'!T100</f>
        <v>0</v>
      </c>
      <c r="K84" s="52">
        <f>+'Ark1'!U100</f>
        <v>0</v>
      </c>
      <c r="L84" s="93"/>
      <c r="M84" s="11">
        <f>+'Ark1'!W100</f>
        <v>0</v>
      </c>
      <c r="N84" s="3"/>
      <c r="O84" s="14">
        <f>+'Ark1'!Z100</f>
        <v>0</v>
      </c>
      <c r="P84" s="14"/>
      <c r="Q84" s="14">
        <f>+'Ark1'!AA100</f>
        <v>0</v>
      </c>
      <c r="R84" s="52">
        <f>+'Ark1'!AB100</f>
        <v>0</v>
      </c>
      <c r="S84" s="14">
        <f>+'Ark1'!AC100</f>
        <v>0</v>
      </c>
      <c r="T84" s="14" t="str">
        <f t="shared" si="11"/>
        <v/>
      </c>
      <c r="U84" s="11" t="str">
        <f>+IF(G84=0,"",'Ark1'!V100)</f>
        <v/>
      </c>
      <c r="V84" s="28"/>
      <c r="AK84"/>
      <c r="AL84"/>
      <c r="AN84"/>
      <c r="AO84"/>
      <c r="AQ84"/>
      <c r="AR84"/>
      <c r="AS84"/>
      <c r="AT84"/>
      <c r="AU84"/>
      <c r="AV84"/>
      <c r="AW84"/>
    </row>
    <row r="85" spans="1:49" ht="15.6">
      <c r="A85" s="28"/>
      <c r="B85" s="3">
        <f>+'Ark1'!D101</f>
        <v>11</v>
      </c>
      <c r="C85" s="3" t="str">
        <f t="shared" si="10"/>
        <v>Nov</v>
      </c>
      <c r="D85" s="3">
        <f>+'Ark1'!C101</f>
        <v>2019</v>
      </c>
      <c r="E85" s="3">
        <f>+'Ark1'!Q101</f>
        <v>0</v>
      </c>
      <c r="F85" s="3"/>
      <c r="G85" s="14">
        <f>+'Ark1'!R101</f>
        <v>0</v>
      </c>
      <c r="H85" s="14"/>
      <c r="I85" s="14">
        <f>+'Ark1'!S101</f>
        <v>0</v>
      </c>
      <c r="J85" s="52">
        <f>+'Ark1'!T101</f>
        <v>0</v>
      </c>
      <c r="K85" s="52">
        <f>+'Ark1'!U101</f>
        <v>0</v>
      </c>
      <c r="L85" s="93"/>
      <c r="M85" s="11">
        <f>+'Ark1'!W101</f>
        <v>0</v>
      </c>
      <c r="N85" s="3"/>
      <c r="O85" s="14">
        <f>+'Ark1'!Z101</f>
        <v>0</v>
      </c>
      <c r="P85" s="14"/>
      <c r="Q85" s="14">
        <f>+'Ark1'!AA101</f>
        <v>0</v>
      </c>
      <c r="R85" s="52">
        <f>+'Ark1'!AB101</f>
        <v>0</v>
      </c>
      <c r="S85" s="14">
        <f>+'Ark1'!AC101</f>
        <v>0</v>
      </c>
      <c r="T85" s="14" t="str">
        <f t="shared" si="11"/>
        <v/>
      </c>
      <c r="U85" s="11" t="str">
        <f>+IF(G85=0,"",'Ark1'!V101)</f>
        <v/>
      </c>
      <c r="V85" s="28"/>
      <c r="AK85"/>
      <c r="AL85"/>
      <c r="AN85"/>
      <c r="AO85"/>
      <c r="AQ85"/>
      <c r="AR85"/>
      <c r="AS85"/>
      <c r="AT85"/>
      <c r="AU85"/>
      <c r="AV85"/>
      <c r="AW85"/>
    </row>
    <row r="86" spans="1:49" ht="15.6">
      <c r="A86" s="28"/>
      <c r="B86" s="3">
        <f>+'Ark1'!D102</f>
        <v>12</v>
      </c>
      <c r="C86" s="3" t="str">
        <f t="shared" si="10"/>
        <v>Des</v>
      </c>
      <c r="D86" s="3">
        <f>+'Ark1'!C102</f>
        <v>2019</v>
      </c>
      <c r="E86" s="3">
        <f>+'Ark1'!Q102</f>
        <v>0</v>
      </c>
      <c r="F86" s="3"/>
      <c r="G86" s="14">
        <f>+'Ark1'!R102</f>
        <v>0</v>
      </c>
      <c r="H86" s="14"/>
      <c r="I86" s="14">
        <f>+'Ark1'!S102</f>
        <v>0</v>
      </c>
      <c r="J86" s="52">
        <f>+'Ark1'!T102</f>
        <v>0</v>
      </c>
      <c r="K86" s="52">
        <f>+'Ark1'!U102</f>
        <v>0</v>
      </c>
      <c r="L86" s="93"/>
      <c r="M86" s="11">
        <f>+'Ark1'!W102</f>
        <v>0</v>
      </c>
      <c r="N86" s="3"/>
      <c r="O86" s="14">
        <f>+'Ark1'!Z102</f>
        <v>0</v>
      </c>
      <c r="P86" s="14"/>
      <c r="Q86" s="14">
        <f>+'Ark1'!AA102</f>
        <v>0</v>
      </c>
      <c r="R86" s="52">
        <f>+'Ark1'!AB102</f>
        <v>0</v>
      </c>
      <c r="S86" s="14">
        <f>+'Ark1'!AC102</f>
        <v>0</v>
      </c>
      <c r="T86" s="14" t="str">
        <f t="shared" si="11"/>
        <v/>
      </c>
      <c r="U86" s="11" t="str">
        <f>+IF(G86=0,"",'Ark1'!V102)</f>
        <v/>
      </c>
      <c r="V86" s="28"/>
      <c r="AK86"/>
      <c r="AL86"/>
      <c r="AN86"/>
      <c r="AO86"/>
      <c r="AQ86"/>
      <c r="AR86"/>
      <c r="AS86"/>
      <c r="AT86"/>
      <c r="AU86"/>
      <c r="AV86"/>
      <c r="AW86"/>
    </row>
    <row r="87" spans="1:49">
      <c r="A87" s="28"/>
      <c r="B87" s="28"/>
      <c r="C87" s="28"/>
      <c r="D87" s="28"/>
      <c r="E87" s="28"/>
      <c r="F87" s="28"/>
      <c r="G87" s="70"/>
      <c r="H87" s="70"/>
      <c r="I87" s="70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AK87"/>
      <c r="AL87"/>
      <c r="AN87"/>
      <c r="AO87"/>
      <c r="AQ87"/>
      <c r="AR87"/>
      <c r="AS87"/>
      <c r="AT87"/>
      <c r="AU87"/>
      <c r="AV87"/>
      <c r="AW87"/>
    </row>
    <row r="88" spans="1:49" ht="15.6">
      <c r="A88" s="28"/>
      <c r="B88" s="3">
        <f>+'Ark1'!D103</f>
        <v>1</v>
      </c>
      <c r="C88" s="3" t="str">
        <f>+C75</f>
        <v>Jan</v>
      </c>
      <c r="D88" s="3">
        <f>+'Ark1'!C103</f>
        <v>2018</v>
      </c>
      <c r="E88" s="3">
        <f>+'Ark1'!Q103</f>
        <v>279</v>
      </c>
      <c r="F88" s="3"/>
      <c r="G88" s="14">
        <f>+'Ark1'!R103</f>
        <v>2452</v>
      </c>
      <c r="H88" s="14"/>
      <c r="I88" s="14">
        <f>+'Ark1'!S103</f>
        <v>2448</v>
      </c>
      <c r="J88" s="52">
        <f>+'Ark1'!T103</f>
        <v>26.029723991507439</v>
      </c>
      <c r="K88" s="52">
        <f>+'Ark1'!U103</f>
        <v>25.949371939089705</v>
      </c>
      <c r="L88" s="93"/>
      <c r="M88" s="11">
        <f>+'Ark1'!W103</f>
        <v>58.781045751633997</v>
      </c>
      <c r="N88" s="3"/>
      <c r="O88" s="14">
        <f>+'Ark1'!Z103</f>
        <v>135.55000000000015</v>
      </c>
      <c r="P88" s="14"/>
      <c r="Q88" s="14">
        <f>+'Ark1'!AA103</f>
        <v>28.567244228494559</v>
      </c>
      <c r="R88" s="52">
        <f>+'Ark1'!AB103</f>
        <v>4.0373380156742362</v>
      </c>
      <c r="S88" s="14">
        <f>+'Ark1'!AC103</f>
        <v>-53.299478264547453</v>
      </c>
      <c r="T88" s="14">
        <f t="shared" si="11"/>
        <v>8.7885304659498207</v>
      </c>
      <c r="U88" s="11">
        <f>+IF(G88=0,"",'Ark1'!V103)</f>
        <v>14.985725938009788</v>
      </c>
      <c r="V88" s="28"/>
      <c r="AK88"/>
      <c r="AL88"/>
      <c r="AN88"/>
      <c r="AO88"/>
      <c r="AQ88"/>
      <c r="AR88"/>
      <c r="AS88"/>
      <c r="AT88"/>
      <c r="AU88"/>
      <c r="AV88"/>
      <c r="AW88"/>
    </row>
    <row r="89" spans="1:49" ht="15.6">
      <c r="A89" s="28"/>
      <c r="B89" s="3">
        <f>+'Ark1'!D104</f>
        <v>2</v>
      </c>
      <c r="C89" s="3" t="str">
        <f t="shared" ref="C89:C99" si="12">+C76</f>
        <v>Feb</v>
      </c>
      <c r="D89" s="3">
        <f>+'Ark1'!C104</f>
        <v>2018</v>
      </c>
      <c r="E89" s="3">
        <f>+'Ark1'!Q104</f>
        <v>273</v>
      </c>
      <c r="F89" s="3"/>
      <c r="G89" s="14">
        <f>+'Ark1'!R104</f>
        <v>2340</v>
      </c>
      <c r="H89" s="14"/>
      <c r="I89" s="14">
        <f>+'Ark1'!S104</f>
        <v>2333</v>
      </c>
      <c r="J89" s="52">
        <f>+'Ark1'!T104</f>
        <v>24.840764331210195</v>
      </c>
      <c r="K89" s="52">
        <f>+'Ark1'!U104</f>
        <v>25.246620633004792</v>
      </c>
      <c r="L89" s="93"/>
      <c r="M89" s="11">
        <f>+'Ark1'!W104</f>
        <v>58.758679811401642</v>
      </c>
      <c r="N89" s="3"/>
      <c r="O89" s="14">
        <f>+'Ark1'!Z104</f>
        <v>138.37976853836247</v>
      </c>
      <c r="P89" s="14"/>
      <c r="Q89" s="14">
        <f>+'Ark1'!AA104</f>
        <v>27.183320958063632</v>
      </c>
      <c r="R89" s="52">
        <f>+'Ark1'!AB104</f>
        <v>3.7385135832549303</v>
      </c>
      <c r="S89" s="14">
        <f>+'Ark1'!AC104</f>
        <v>-53.490497570009445</v>
      </c>
      <c r="T89" s="14">
        <f t="shared" si="11"/>
        <v>8.5714285714285712</v>
      </c>
      <c r="U89" s="11">
        <f>+IF(G89=0,"",'Ark1'!V104)</f>
        <v>14.975213675213675</v>
      </c>
      <c r="V89" s="28"/>
      <c r="AK89"/>
      <c r="AL89"/>
      <c r="AN89"/>
      <c r="AO89"/>
      <c r="AQ89"/>
      <c r="AR89"/>
      <c r="AS89"/>
      <c r="AT89"/>
      <c r="AU89"/>
      <c r="AV89"/>
      <c r="AW89"/>
    </row>
    <row r="90" spans="1:49" ht="15.6">
      <c r="A90" s="28"/>
      <c r="B90" s="3">
        <f>+'Ark1'!D105</f>
        <v>3</v>
      </c>
      <c r="C90" s="3" t="str">
        <f t="shared" si="12"/>
        <v>Mar</v>
      </c>
      <c r="D90" s="3">
        <f>+'Ark1'!C105</f>
        <v>2018</v>
      </c>
      <c r="E90" s="3">
        <f>+'Ark1'!Q105</f>
        <v>270</v>
      </c>
      <c r="F90" s="3"/>
      <c r="G90" s="14">
        <f>+'Ark1'!R105</f>
        <v>2265</v>
      </c>
      <c r="H90" s="14"/>
      <c r="I90" s="14">
        <f>+'Ark1'!S105</f>
        <v>2261</v>
      </c>
      <c r="J90" s="52">
        <f>+'Ark1'!T105</f>
        <v>24.04458598726114</v>
      </c>
      <c r="K90" s="52">
        <f>+'Ark1'!U105</f>
        <v>23.928375421721942</v>
      </c>
      <c r="L90" s="93"/>
      <c r="M90" s="11">
        <f>+'Ark1'!W105</f>
        <v>59.143299425033199</v>
      </c>
      <c r="N90" s="3"/>
      <c r="O90" s="14">
        <f>+'Ark1'!Z105</f>
        <v>135.33082706766911</v>
      </c>
      <c r="P90" s="14"/>
      <c r="Q90" s="14">
        <f>+'Ark1'!AA105</f>
        <v>27.416281327007439</v>
      </c>
      <c r="R90" s="52">
        <f>+'Ark1'!AB105</f>
        <v>3.6093869329807751</v>
      </c>
      <c r="S90" s="14">
        <f>+'Ark1'!AC105</f>
        <v>-53.322734042750191</v>
      </c>
      <c r="T90" s="14">
        <f t="shared" si="11"/>
        <v>8.3888888888888893</v>
      </c>
      <c r="U90" s="11">
        <f>+IF(G90=0,"",'Ark1'!V105)</f>
        <v>15.181898454746138</v>
      </c>
      <c r="V90" s="28"/>
      <c r="AK90"/>
      <c r="AL90"/>
      <c r="AN90"/>
      <c r="AO90"/>
      <c r="AQ90"/>
      <c r="AR90"/>
      <c r="AS90"/>
      <c r="AT90"/>
      <c r="AU90"/>
      <c r="AV90"/>
      <c r="AW90"/>
    </row>
    <row r="91" spans="1:49" ht="15.6">
      <c r="A91" s="28"/>
      <c r="B91" s="3">
        <f>+'Ark1'!D106</f>
        <v>4</v>
      </c>
      <c r="C91" s="3" t="str">
        <f t="shared" si="12"/>
        <v>Apr</v>
      </c>
      <c r="D91" s="3">
        <f>+'Ark1'!C106</f>
        <v>2018</v>
      </c>
      <c r="E91" s="3">
        <f>+'Ark1'!Q106</f>
        <v>266</v>
      </c>
      <c r="F91" s="3"/>
      <c r="G91" s="14">
        <f>+'Ark1'!R106</f>
        <v>2363</v>
      </c>
      <c r="H91" s="14"/>
      <c r="I91" s="14">
        <f>+'Ark1'!S106</f>
        <v>2358</v>
      </c>
      <c r="J91" s="52">
        <f>+'Ark1'!T106</f>
        <v>25.084925690021237</v>
      </c>
      <c r="K91" s="52">
        <f>+'Ark1'!U106</f>
        <v>24.87563200618354</v>
      </c>
      <c r="L91" s="93"/>
      <c r="M91" s="11">
        <f>+'Ark1'!W106</f>
        <v>58.937659033078887</v>
      </c>
      <c r="N91" s="3"/>
      <c r="O91" s="14">
        <f>+'Ark1'!Z106</f>
        <v>134.90076335877848</v>
      </c>
      <c r="P91" s="14"/>
      <c r="Q91" s="14">
        <f>+'Ark1'!AA106</f>
        <v>27.654295485325367</v>
      </c>
      <c r="R91" s="52">
        <f>+'Ark1'!AB106</f>
        <v>3.5512625356425001</v>
      </c>
      <c r="S91" s="14">
        <f>+'Ark1'!AC106</f>
        <v>-52.714752716486913</v>
      </c>
      <c r="T91" s="14">
        <f t="shared" si="11"/>
        <v>8.8834586466165408</v>
      </c>
      <c r="U91" s="11">
        <f>+IF(G91=0,"",'Ark1'!V106)</f>
        <v>15.146424037240797</v>
      </c>
      <c r="V91" s="28"/>
      <c r="AK91"/>
      <c r="AL91"/>
      <c r="AN91"/>
      <c r="AO91"/>
      <c r="AQ91"/>
      <c r="AR91"/>
      <c r="AS91"/>
      <c r="AT91"/>
      <c r="AU91"/>
      <c r="AV91"/>
      <c r="AW91"/>
    </row>
    <row r="92" spans="1:49" ht="15.6">
      <c r="A92" s="28"/>
      <c r="B92" s="3">
        <f>+'Ark1'!D107</f>
        <v>5</v>
      </c>
      <c r="C92" s="3" t="str">
        <f t="shared" si="12"/>
        <v>Mai</v>
      </c>
      <c r="D92" s="3">
        <f>+'Ark1'!C107</f>
        <v>2018</v>
      </c>
      <c r="E92" s="3">
        <f>+'Ark1'!Q107</f>
        <v>0</v>
      </c>
      <c r="F92" s="3"/>
      <c r="G92" s="14">
        <f>+'Ark1'!R107</f>
        <v>0</v>
      </c>
      <c r="H92" s="14"/>
      <c r="I92" s="14">
        <f>+'Ark1'!S107</f>
        <v>0</v>
      </c>
      <c r="J92" s="52">
        <f>+'Ark1'!T107</f>
        <v>0</v>
      </c>
      <c r="K92" s="52">
        <f>+'Ark1'!U107</f>
        <v>0</v>
      </c>
      <c r="L92" s="93"/>
      <c r="M92" s="11">
        <f>+'Ark1'!W107</f>
        <v>0</v>
      </c>
      <c r="N92" s="3"/>
      <c r="O92" s="14">
        <f>+'Ark1'!Z107</f>
        <v>0</v>
      </c>
      <c r="P92" s="14"/>
      <c r="Q92" s="14">
        <f>+'Ark1'!AA107</f>
        <v>0</v>
      </c>
      <c r="R92" s="52">
        <f>+'Ark1'!AB107</f>
        <v>0</v>
      </c>
      <c r="S92" s="14">
        <f>+'Ark1'!AC107</f>
        <v>0</v>
      </c>
      <c r="T92" s="14" t="str">
        <f t="shared" si="11"/>
        <v/>
      </c>
      <c r="U92" s="11" t="str">
        <f>+IF(G92=0,"",'Ark1'!V107)</f>
        <v/>
      </c>
      <c r="V92" s="28"/>
      <c r="AK92"/>
      <c r="AL92"/>
      <c r="AN92"/>
      <c r="AO92"/>
      <c r="AQ92"/>
      <c r="AR92"/>
      <c r="AS92"/>
      <c r="AT92"/>
      <c r="AU92"/>
      <c r="AV92"/>
      <c r="AW92"/>
    </row>
    <row r="93" spans="1:49" ht="15.6">
      <c r="A93" s="28"/>
      <c r="B93" s="3">
        <f>+'Ark1'!D108</f>
        <v>6</v>
      </c>
      <c r="C93" s="3" t="str">
        <f t="shared" si="12"/>
        <v>Jun</v>
      </c>
      <c r="D93" s="3">
        <f>+'Ark1'!C108</f>
        <v>2018</v>
      </c>
      <c r="E93" s="3">
        <f>+'Ark1'!Q108</f>
        <v>0</v>
      </c>
      <c r="F93" s="3"/>
      <c r="G93" s="14">
        <f>+'Ark1'!R108</f>
        <v>0</v>
      </c>
      <c r="H93" s="14"/>
      <c r="I93" s="14">
        <f>+'Ark1'!S108</f>
        <v>0</v>
      </c>
      <c r="J93" s="52">
        <f>+'Ark1'!T108</f>
        <v>0</v>
      </c>
      <c r="K93" s="52">
        <f>+'Ark1'!U108</f>
        <v>0</v>
      </c>
      <c r="L93" s="93"/>
      <c r="M93" s="11">
        <f>+'Ark1'!W108</f>
        <v>0</v>
      </c>
      <c r="N93" s="3"/>
      <c r="O93" s="14">
        <f>+'Ark1'!Z108</f>
        <v>0</v>
      </c>
      <c r="P93" s="14"/>
      <c r="Q93" s="14">
        <f>+'Ark1'!AA108</f>
        <v>0</v>
      </c>
      <c r="R93" s="52">
        <f>+'Ark1'!AB108</f>
        <v>0</v>
      </c>
      <c r="S93" s="14">
        <f>+'Ark1'!AC108</f>
        <v>0</v>
      </c>
      <c r="T93" s="14" t="str">
        <f t="shared" si="11"/>
        <v/>
      </c>
      <c r="U93" s="11" t="str">
        <f>+IF(G93=0,"",'Ark1'!V108)</f>
        <v/>
      </c>
      <c r="V93" s="28"/>
      <c r="AK93"/>
      <c r="AL93"/>
      <c r="AN93"/>
      <c r="AO93"/>
      <c r="AQ93"/>
      <c r="AR93"/>
      <c r="AS93"/>
      <c r="AT93"/>
      <c r="AU93"/>
      <c r="AV93"/>
      <c r="AW93"/>
    </row>
    <row r="94" spans="1:49" ht="15.6">
      <c r="A94" s="28"/>
      <c r="B94" s="3">
        <f>+'Ark1'!D109</f>
        <v>7</v>
      </c>
      <c r="C94" s="3" t="str">
        <f t="shared" si="12"/>
        <v>Jul</v>
      </c>
      <c r="D94" s="3">
        <f>+'Ark1'!C109</f>
        <v>2018</v>
      </c>
      <c r="E94" s="3">
        <f>+'Ark1'!Q109</f>
        <v>0</v>
      </c>
      <c r="F94" s="3"/>
      <c r="G94" s="14">
        <f>+'Ark1'!R109</f>
        <v>0</v>
      </c>
      <c r="H94" s="14"/>
      <c r="I94" s="14">
        <f>+'Ark1'!S109</f>
        <v>0</v>
      </c>
      <c r="J94" s="52">
        <f>+'Ark1'!T109</f>
        <v>0</v>
      </c>
      <c r="K94" s="52">
        <f>+'Ark1'!U109</f>
        <v>0</v>
      </c>
      <c r="L94" s="93"/>
      <c r="M94" s="11">
        <f>+'Ark1'!W109</f>
        <v>0</v>
      </c>
      <c r="N94" s="3"/>
      <c r="O94" s="14">
        <f>+'Ark1'!Z109</f>
        <v>0</v>
      </c>
      <c r="P94" s="14"/>
      <c r="Q94" s="14">
        <f>+'Ark1'!AA109</f>
        <v>0</v>
      </c>
      <c r="R94" s="52">
        <f>+'Ark1'!AB109</f>
        <v>0</v>
      </c>
      <c r="S94" s="14">
        <f>+'Ark1'!AC109</f>
        <v>0</v>
      </c>
      <c r="T94" s="14" t="str">
        <f t="shared" si="11"/>
        <v/>
      </c>
      <c r="U94" s="11" t="str">
        <f>+IF(G94=0,"",'Ark1'!V109)</f>
        <v/>
      </c>
      <c r="V94" s="28"/>
      <c r="AK94"/>
      <c r="AL94"/>
      <c r="AN94"/>
      <c r="AO94"/>
      <c r="AQ94"/>
      <c r="AR94"/>
      <c r="AS94"/>
      <c r="AT94"/>
      <c r="AU94"/>
      <c r="AV94"/>
      <c r="AW94"/>
    </row>
    <row r="95" spans="1:49" ht="15.6">
      <c r="A95" s="28"/>
      <c r="B95" s="3">
        <f>+'Ark1'!D110</f>
        <v>8</v>
      </c>
      <c r="C95" s="3" t="str">
        <f t="shared" si="12"/>
        <v>Aug</v>
      </c>
      <c r="D95" s="3">
        <f>+'Ark1'!C110</f>
        <v>2018</v>
      </c>
      <c r="E95" s="3">
        <f>+'Ark1'!Q110</f>
        <v>0</v>
      </c>
      <c r="F95" s="3"/>
      <c r="G95" s="14">
        <f>+'Ark1'!R110</f>
        <v>0</v>
      </c>
      <c r="H95" s="14"/>
      <c r="I95" s="14">
        <f>+'Ark1'!S110</f>
        <v>0</v>
      </c>
      <c r="J95" s="52">
        <f>+'Ark1'!T110</f>
        <v>0</v>
      </c>
      <c r="K95" s="52">
        <f>+'Ark1'!U110</f>
        <v>0</v>
      </c>
      <c r="L95" s="93"/>
      <c r="M95" s="11">
        <f>+'Ark1'!W110</f>
        <v>0</v>
      </c>
      <c r="N95" s="3"/>
      <c r="O95" s="14">
        <f>+'Ark1'!Z110</f>
        <v>0</v>
      </c>
      <c r="P95" s="14"/>
      <c r="Q95" s="14">
        <f>+'Ark1'!AA110</f>
        <v>0</v>
      </c>
      <c r="R95" s="52">
        <f>+'Ark1'!AB110</f>
        <v>0</v>
      </c>
      <c r="S95" s="14">
        <f>+'Ark1'!AC110</f>
        <v>0</v>
      </c>
      <c r="T95" s="14" t="str">
        <f t="shared" si="11"/>
        <v/>
      </c>
      <c r="U95" s="11" t="str">
        <f>+IF(G95=0,"",'Ark1'!V110)</f>
        <v/>
      </c>
      <c r="V95" s="28"/>
      <c r="AK95"/>
      <c r="AL95"/>
      <c r="AN95"/>
      <c r="AO95"/>
      <c r="AQ95"/>
      <c r="AR95"/>
      <c r="AS95"/>
      <c r="AT95"/>
      <c r="AU95"/>
      <c r="AV95"/>
      <c r="AW95"/>
    </row>
    <row r="96" spans="1:49" ht="15.6">
      <c r="A96" s="28"/>
      <c r="B96" s="3">
        <f>+'Ark1'!D111</f>
        <v>9</v>
      </c>
      <c r="C96" s="3" t="str">
        <f t="shared" si="12"/>
        <v>Sep</v>
      </c>
      <c r="D96" s="3">
        <f>+'Ark1'!C111</f>
        <v>2018</v>
      </c>
      <c r="E96" s="3">
        <f>+'Ark1'!Q111</f>
        <v>0</v>
      </c>
      <c r="F96" s="3"/>
      <c r="G96" s="14">
        <f>+'Ark1'!R111</f>
        <v>0</v>
      </c>
      <c r="H96" s="14"/>
      <c r="I96" s="14">
        <f>+'Ark1'!S111</f>
        <v>0</v>
      </c>
      <c r="J96" s="52">
        <f>+'Ark1'!T111</f>
        <v>0</v>
      </c>
      <c r="K96" s="52">
        <f>+'Ark1'!U111</f>
        <v>0</v>
      </c>
      <c r="L96" s="93"/>
      <c r="M96" s="11">
        <f>+'Ark1'!W111</f>
        <v>0</v>
      </c>
      <c r="N96" s="3"/>
      <c r="O96" s="14">
        <f>+'Ark1'!Z111</f>
        <v>0</v>
      </c>
      <c r="P96" s="14"/>
      <c r="Q96" s="14">
        <f>+'Ark1'!AA111</f>
        <v>0</v>
      </c>
      <c r="R96" s="52">
        <f>+'Ark1'!AB111</f>
        <v>0</v>
      </c>
      <c r="S96" s="14">
        <f>+'Ark1'!AC111</f>
        <v>0</v>
      </c>
      <c r="T96" s="14" t="str">
        <f t="shared" si="11"/>
        <v/>
      </c>
      <c r="U96" s="11" t="str">
        <f>+IF(G96=0,"",'Ark1'!V111)</f>
        <v/>
      </c>
      <c r="V96" s="28"/>
      <c r="AK96"/>
      <c r="AL96"/>
      <c r="AN96"/>
      <c r="AO96"/>
      <c r="AQ96"/>
      <c r="AR96"/>
      <c r="AS96"/>
      <c r="AT96"/>
      <c r="AU96"/>
      <c r="AV96"/>
      <c r="AW96"/>
    </row>
    <row r="97" spans="1:49" ht="15.6">
      <c r="A97" s="28"/>
      <c r="B97" s="3">
        <f>+'Ark1'!D112</f>
        <v>10</v>
      </c>
      <c r="C97" s="3" t="str">
        <f t="shared" si="12"/>
        <v>Okt</v>
      </c>
      <c r="D97" s="3">
        <f>+'Ark1'!C112</f>
        <v>2018</v>
      </c>
      <c r="E97" s="3">
        <f>+'Ark1'!Q112</f>
        <v>0</v>
      </c>
      <c r="F97" s="3"/>
      <c r="G97" s="14">
        <f>+'Ark1'!R112</f>
        <v>0</v>
      </c>
      <c r="H97" s="14"/>
      <c r="I97" s="14">
        <f>+'Ark1'!S112</f>
        <v>0</v>
      </c>
      <c r="J97" s="52">
        <f>+'Ark1'!T112</f>
        <v>0</v>
      </c>
      <c r="K97" s="52">
        <f>+'Ark1'!U112</f>
        <v>0</v>
      </c>
      <c r="L97" s="93"/>
      <c r="M97" s="11">
        <f>+'Ark1'!W112</f>
        <v>0</v>
      </c>
      <c r="N97" s="3"/>
      <c r="O97" s="14">
        <f>+'Ark1'!Z112</f>
        <v>0</v>
      </c>
      <c r="P97" s="14"/>
      <c r="Q97" s="14">
        <f>+'Ark1'!AA112</f>
        <v>0</v>
      </c>
      <c r="R97" s="52">
        <f>+'Ark1'!AB112</f>
        <v>0</v>
      </c>
      <c r="S97" s="14">
        <f>+'Ark1'!AC112</f>
        <v>0</v>
      </c>
      <c r="T97" s="14" t="str">
        <f t="shared" si="11"/>
        <v/>
      </c>
      <c r="U97" s="11" t="str">
        <f>+IF(G97=0,"",'Ark1'!V112)</f>
        <v/>
      </c>
      <c r="V97" s="28"/>
      <c r="AK97"/>
      <c r="AL97"/>
      <c r="AN97"/>
      <c r="AO97"/>
      <c r="AQ97"/>
      <c r="AR97"/>
      <c r="AS97"/>
      <c r="AT97"/>
      <c r="AU97"/>
      <c r="AV97"/>
      <c r="AW97"/>
    </row>
    <row r="98" spans="1:49" ht="15.6">
      <c r="A98" s="28"/>
      <c r="B98" s="3">
        <f>+'Ark1'!D113</f>
        <v>11</v>
      </c>
      <c r="C98" s="3" t="str">
        <f t="shared" si="12"/>
        <v>Nov</v>
      </c>
      <c r="D98" s="3">
        <f>+'Ark1'!C113</f>
        <v>2018</v>
      </c>
      <c r="E98" s="3">
        <f>+'Ark1'!Q113</f>
        <v>0</v>
      </c>
      <c r="F98" s="3"/>
      <c r="G98" s="14">
        <f>+'Ark1'!R113</f>
        <v>0</v>
      </c>
      <c r="H98" s="14"/>
      <c r="I98" s="14">
        <f>+'Ark1'!S113</f>
        <v>0</v>
      </c>
      <c r="J98" s="52">
        <f>+'Ark1'!T113</f>
        <v>0</v>
      </c>
      <c r="K98" s="52">
        <f>+'Ark1'!U113</f>
        <v>0</v>
      </c>
      <c r="L98" s="93"/>
      <c r="M98" s="11">
        <f>+'Ark1'!W113</f>
        <v>0</v>
      </c>
      <c r="N98" s="3"/>
      <c r="O98" s="14">
        <f>+'Ark1'!Z113</f>
        <v>0</v>
      </c>
      <c r="P98" s="14"/>
      <c r="Q98" s="14">
        <f>+'Ark1'!AA113</f>
        <v>0</v>
      </c>
      <c r="R98" s="52">
        <f>+'Ark1'!AB113</f>
        <v>0</v>
      </c>
      <c r="S98" s="14">
        <f>+'Ark1'!AC113</f>
        <v>0</v>
      </c>
      <c r="T98" s="14" t="str">
        <f t="shared" si="11"/>
        <v/>
      </c>
      <c r="U98" s="11" t="str">
        <f>+IF(G98=0,"",'Ark1'!V113)</f>
        <v/>
      </c>
      <c r="V98" s="28"/>
      <c r="AK98"/>
      <c r="AL98"/>
      <c r="AN98"/>
      <c r="AO98"/>
      <c r="AQ98"/>
      <c r="AR98"/>
      <c r="AS98"/>
      <c r="AT98"/>
      <c r="AU98"/>
      <c r="AV98"/>
      <c r="AW98"/>
    </row>
    <row r="99" spans="1:49" ht="15.6">
      <c r="A99" s="28"/>
      <c r="B99" s="3">
        <f>+'Ark1'!D114</f>
        <v>12</v>
      </c>
      <c r="C99" s="3" t="str">
        <f t="shared" si="12"/>
        <v>Des</v>
      </c>
      <c r="D99" s="3">
        <f>+'Ark1'!C114</f>
        <v>2018</v>
      </c>
      <c r="E99" s="3">
        <f>+'Ark1'!Q114</f>
        <v>0</v>
      </c>
      <c r="F99" s="3"/>
      <c r="G99" s="14">
        <f>+'Ark1'!R114</f>
        <v>0</v>
      </c>
      <c r="H99" s="14"/>
      <c r="I99" s="14">
        <f>+'Ark1'!S114</f>
        <v>0</v>
      </c>
      <c r="J99" s="52">
        <f>+'Ark1'!T114</f>
        <v>0</v>
      </c>
      <c r="K99" s="52">
        <f>+'Ark1'!U114</f>
        <v>0</v>
      </c>
      <c r="L99" s="93"/>
      <c r="M99" s="11">
        <f>+'Ark1'!W114</f>
        <v>0</v>
      </c>
      <c r="N99" s="3"/>
      <c r="O99" s="14">
        <f>+'Ark1'!Z114</f>
        <v>0</v>
      </c>
      <c r="P99" s="14"/>
      <c r="Q99" s="14">
        <f>+'Ark1'!AA114</f>
        <v>0</v>
      </c>
      <c r="R99" s="52">
        <f>+'Ark1'!AB114</f>
        <v>0</v>
      </c>
      <c r="S99" s="14">
        <f>+'Ark1'!AC114</f>
        <v>0</v>
      </c>
      <c r="T99" s="14" t="str">
        <f t="shared" si="11"/>
        <v/>
      </c>
      <c r="U99" s="11" t="str">
        <f>+IF(G99=0,"",'Ark1'!V114)</f>
        <v/>
      </c>
      <c r="V99" s="28"/>
      <c r="AK99"/>
      <c r="AL99"/>
      <c r="AN99"/>
      <c r="AO99"/>
      <c r="AQ99"/>
      <c r="AR99"/>
      <c r="AS99"/>
      <c r="AT99"/>
      <c r="AU99"/>
      <c r="AV99"/>
      <c r="AW99"/>
    </row>
    <row r="100" spans="1:49">
      <c r="A100" s="28"/>
      <c r="B100" s="28"/>
      <c r="C100" s="28"/>
      <c r="D100" s="28"/>
      <c r="E100" s="28"/>
      <c r="F100" s="28"/>
      <c r="G100" s="70"/>
      <c r="H100" s="70"/>
      <c r="I100" s="70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AK100"/>
      <c r="AL100"/>
      <c r="AN100"/>
      <c r="AO100"/>
      <c r="AQ100"/>
      <c r="AR100"/>
      <c r="AS100"/>
      <c r="AT100"/>
      <c r="AU100"/>
      <c r="AV100"/>
      <c r="AW100"/>
    </row>
    <row r="101" spans="1:49" ht="15.6">
      <c r="A101" s="28"/>
      <c r="B101" s="3">
        <f>+'Ark1'!D115</f>
        <v>1</v>
      </c>
      <c r="C101" s="3" t="str">
        <f>+C88</f>
        <v>Jan</v>
      </c>
      <c r="D101" s="3">
        <f>+'Ark1'!C115</f>
        <v>2017</v>
      </c>
      <c r="E101" s="3">
        <f>+'Ark1'!Q115</f>
        <v>297</v>
      </c>
      <c r="F101" s="3"/>
      <c r="G101" s="14">
        <f>+'Ark1'!R115</f>
        <v>2260</v>
      </c>
      <c r="H101" s="14"/>
      <c r="I101" s="14">
        <f>+'Ark1'!S115</f>
        <v>2257</v>
      </c>
      <c r="J101" s="52">
        <f>+'Ark1'!T115</f>
        <v>26.619552414605408</v>
      </c>
      <c r="K101" s="52">
        <f>+'Ark1'!U115</f>
        <v>26.981437097495945</v>
      </c>
      <c r="L101" s="93"/>
      <c r="M101" s="11">
        <f>+'Ark1'!W115</f>
        <v>58.675675675675663</v>
      </c>
      <c r="N101" s="3"/>
      <c r="O101" s="14">
        <f>+'Ark1'!Z115</f>
        <v>140.3680992467882</v>
      </c>
      <c r="P101" s="14"/>
      <c r="Q101" s="14">
        <f>+'Ark1'!AA115</f>
        <v>26.676132742698872</v>
      </c>
      <c r="R101" s="52">
        <f>+'Ark1'!AB115</f>
        <v>3.599253762229647</v>
      </c>
      <c r="S101" s="14">
        <f>+'Ark1'!AC115</f>
        <v>-53.921782635320888</v>
      </c>
      <c r="T101" s="14">
        <f t="shared" si="11"/>
        <v>7.609427609427609</v>
      </c>
      <c r="U101" s="11">
        <f>+IF(G101=0,"",'Ark1'!V115)</f>
        <v>14.954867256637172</v>
      </c>
      <c r="V101" s="28"/>
      <c r="AK101"/>
      <c r="AL101"/>
      <c r="AN101"/>
      <c r="AO101"/>
      <c r="AQ101"/>
      <c r="AR101"/>
      <c r="AS101"/>
      <c r="AT101"/>
      <c r="AU101"/>
      <c r="AV101"/>
      <c r="AW101"/>
    </row>
    <row r="102" spans="1:49" ht="15.6">
      <c r="A102" s="28"/>
      <c r="B102" s="3">
        <f>+'Ark1'!D116</f>
        <v>2</v>
      </c>
      <c r="C102" s="3" t="str">
        <f t="shared" ref="C102:C112" si="13">+C89</f>
        <v>Feb</v>
      </c>
      <c r="D102" s="3">
        <f>+'Ark1'!C116</f>
        <v>2017</v>
      </c>
      <c r="E102" s="3">
        <f>+'Ark1'!Q116</f>
        <v>266</v>
      </c>
      <c r="F102" s="3"/>
      <c r="G102" s="14">
        <f>+'Ark1'!R116</f>
        <v>1704</v>
      </c>
      <c r="H102" s="14"/>
      <c r="I102" s="14">
        <f>+'Ark1'!S116</f>
        <v>1692</v>
      </c>
      <c r="J102" s="52">
        <f>+'Ark1'!T116</f>
        <v>20.070671378091873</v>
      </c>
      <c r="K102" s="52">
        <f>+'Ark1'!U116</f>
        <v>20.144711980422727</v>
      </c>
      <c r="L102" s="93"/>
      <c r="M102" s="11">
        <f>+'Ark1'!W116</f>
        <v>58.713947990543758</v>
      </c>
      <c r="N102" s="3"/>
      <c r="O102" s="14">
        <f>+'Ark1'!Z116</f>
        <v>139.79627659574453</v>
      </c>
      <c r="P102" s="14"/>
      <c r="Q102" s="14">
        <f>+'Ark1'!AA116</f>
        <v>28.130811945248482</v>
      </c>
      <c r="R102" s="52">
        <f>+'Ark1'!AB116</f>
        <v>3.579356264632239</v>
      </c>
      <c r="S102" s="14">
        <f>+'Ark1'!AC116</f>
        <v>-57.784800581150826</v>
      </c>
      <c r="T102" s="14">
        <f t="shared" si="11"/>
        <v>6.4060150375939848</v>
      </c>
      <c r="U102" s="11">
        <f>+IF(G102=0,"",'Ark1'!V116)</f>
        <v>14.936619718309862</v>
      </c>
      <c r="V102" s="28"/>
      <c r="AK102"/>
      <c r="AL102"/>
      <c r="AN102"/>
      <c r="AO102"/>
      <c r="AQ102"/>
      <c r="AR102"/>
      <c r="AS102"/>
      <c r="AT102"/>
      <c r="AU102"/>
      <c r="AV102"/>
      <c r="AW102"/>
    </row>
    <row r="103" spans="1:49" ht="15.6">
      <c r="A103" s="28"/>
      <c r="B103" s="3">
        <f>+'Ark1'!D117</f>
        <v>3</v>
      </c>
      <c r="C103" s="3" t="str">
        <f t="shared" si="13"/>
        <v>Mar</v>
      </c>
      <c r="D103" s="3">
        <f>+'Ark1'!C117</f>
        <v>2017</v>
      </c>
      <c r="E103" s="3">
        <f>+'Ark1'!Q117</f>
        <v>298</v>
      </c>
      <c r="F103" s="3"/>
      <c r="G103" s="14">
        <f>+'Ark1'!R117</f>
        <v>2447</v>
      </c>
      <c r="H103" s="14"/>
      <c r="I103" s="14">
        <f>+'Ark1'!S117</f>
        <v>2436</v>
      </c>
      <c r="J103" s="52">
        <f>+'Ark1'!T117</f>
        <v>28.822143698468793</v>
      </c>
      <c r="K103" s="52">
        <f>+'Ark1'!U117</f>
        <v>28.572742557661055</v>
      </c>
      <c r="L103" s="93"/>
      <c r="M103" s="11">
        <f>+'Ark1'!W117</f>
        <v>59.033661740558287</v>
      </c>
      <c r="N103" s="3"/>
      <c r="O103" s="14">
        <f>+'Ark1'!Z117</f>
        <v>137.72397372742205</v>
      </c>
      <c r="P103" s="14"/>
      <c r="Q103" s="14">
        <f>+'Ark1'!AA117</f>
        <v>26.603099933680408</v>
      </c>
      <c r="R103" s="52">
        <f>+'Ark1'!AB117</f>
        <v>3.5225778771176697</v>
      </c>
      <c r="S103" s="14">
        <f>+'Ark1'!AC117</f>
        <v>-53.806520085900637</v>
      </c>
      <c r="T103" s="14">
        <f t="shared" si="11"/>
        <v>8.2114093959731544</v>
      </c>
      <c r="U103" s="11">
        <f>+IF(G103=0,"",'Ark1'!V117)</f>
        <v>15.135676338373516</v>
      </c>
      <c r="V103" s="28"/>
      <c r="AK103"/>
      <c r="AL103"/>
      <c r="AN103"/>
      <c r="AO103"/>
      <c r="AQ103"/>
      <c r="AR103"/>
      <c r="AS103"/>
      <c r="AT103"/>
      <c r="AU103"/>
      <c r="AV103"/>
      <c r="AW103"/>
    </row>
    <row r="104" spans="1:49" ht="15.6">
      <c r="A104" s="28"/>
      <c r="B104" s="3">
        <f>+'Ark1'!D118</f>
        <v>4</v>
      </c>
      <c r="C104" s="3" t="str">
        <f t="shared" si="13"/>
        <v>Apr</v>
      </c>
      <c r="D104" s="3">
        <f>+'Ark1'!C118</f>
        <v>2017</v>
      </c>
      <c r="E104" s="3">
        <f>+'Ark1'!Q118</f>
        <v>263</v>
      </c>
      <c r="F104" s="3"/>
      <c r="G104" s="14">
        <f>+'Ark1'!R118</f>
        <v>2079</v>
      </c>
      <c r="H104" s="14"/>
      <c r="I104" s="14">
        <f>+'Ark1'!S118</f>
        <v>2068</v>
      </c>
      <c r="J104" s="52">
        <f>+'Ark1'!T118</f>
        <v>24.487632508833926</v>
      </c>
      <c r="K104" s="52">
        <f>+'Ark1'!U118</f>
        <v>24.301108364420276</v>
      </c>
      <c r="L104" s="93"/>
      <c r="M104" s="11">
        <f>+'Ark1'!W118</f>
        <v>58.886847195357824</v>
      </c>
      <c r="N104" s="3"/>
      <c r="O104" s="14">
        <f>+'Ark1'!Z118</f>
        <v>137.97819148936188</v>
      </c>
      <c r="P104" s="14"/>
      <c r="Q104" s="14">
        <f>+'Ark1'!AA118</f>
        <v>26.978279701384043</v>
      </c>
      <c r="R104" s="52">
        <f>+'Ark1'!AB118</f>
        <v>3.4205207790990726</v>
      </c>
      <c r="S104" s="14">
        <f>+'Ark1'!AC118</f>
        <v>-53.36690845983005</v>
      </c>
      <c r="T104" s="14">
        <f t="shared" si="11"/>
        <v>7.9049429657794681</v>
      </c>
      <c r="U104" s="11">
        <f>+IF(G104=0,"",'Ark1'!V118)</f>
        <v>15.066859066859069</v>
      </c>
      <c r="V104" s="28"/>
      <c r="AK104"/>
      <c r="AL104"/>
      <c r="AN104"/>
      <c r="AO104"/>
      <c r="AQ104"/>
      <c r="AR104"/>
      <c r="AS104"/>
      <c r="AT104"/>
      <c r="AU104"/>
      <c r="AV104"/>
      <c r="AW104"/>
    </row>
    <row r="105" spans="1:49" ht="15.6">
      <c r="A105" s="28"/>
      <c r="B105" s="3">
        <f>+'Ark1'!D119</f>
        <v>5</v>
      </c>
      <c r="C105" s="3" t="str">
        <f t="shared" si="13"/>
        <v>Mai</v>
      </c>
      <c r="D105" s="3">
        <f>+'Ark1'!C119</f>
        <v>2017</v>
      </c>
      <c r="E105" s="3">
        <f>+'Ark1'!Q119</f>
        <v>0</v>
      </c>
      <c r="F105" s="3"/>
      <c r="G105" s="14">
        <f>+'Ark1'!R119</f>
        <v>0</v>
      </c>
      <c r="H105" s="14"/>
      <c r="I105" s="14">
        <f>+'Ark1'!S119</f>
        <v>0</v>
      </c>
      <c r="J105" s="52">
        <f>+'Ark1'!T119</f>
        <v>0</v>
      </c>
      <c r="K105" s="52">
        <f>+'Ark1'!U119</f>
        <v>0</v>
      </c>
      <c r="L105" s="93"/>
      <c r="M105" s="11">
        <f>+'Ark1'!W119</f>
        <v>0</v>
      </c>
      <c r="N105" s="3"/>
      <c r="O105" s="14">
        <f>+'Ark1'!Z119</f>
        <v>0</v>
      </c>
      <c r="P105" s="14"/>
      <c r="Q105" s="14">
        <f>+'Ark1'!AA119</f>
        <v>0</v>
      </c>
      <c r="R105" s="52">
        <f>+'Ark1'!AB119</f>
        <v>0</v>
      </c>
      <c r="S105" s="14">
        <f>+'Ark1'!AC119</f>
        <v>0</v>
      </c>
      <c r="T105" s="14" t="str">
        <f t="shared" si="11"/>
        <v/>
      </c>
      <c r="U105" s="11" t="str">
        <f>+IF(G105=0,"",'Ark1'!V119)</f>
        <v/>
      </c>
      <c r="V105" s="28"/>
      <c r="AK105"/>
      <c r="AL105"/>
      <c r="AN105"/>
      <c r="AO105"/>
      <c r="AQ105"/>
      <c r="AR105"/>
      <c r="AS105"/>
      <c r="AT105"/>
      <c r="AU105"/>
      <c r="AV105"/>
      <c r="AW105"/>
    </row>
    <row r="106" spans="1:49" ht="15.6">
      <c r="A106" s="28"/>
      <c r="B106" s="3">
        <f>+'Ark1'!D120</f>
        <v>6</v>
      </c>
      <c r="C106" s="3" t="str">
        <f t="shared" si="13"/>
        <v>Jun</v>
      </c>
      <c r="D106" s="3">
        <f>+'Ark1'!C120</f>
        <v>2017</v>
      </c>
      <c r="E106" s="3">
        <f>+'Ark1'!Q120</f>
        <v>0</v>
      </c>
      <c r="F106" s="3"/>
      <c r="G106" s="14">
        <f>+'Ark1'!R120</f>
        <v>0</v>
      </c>
      <c r="H106" s="14"/>
      <c r="I106" s="14">
        <f>+'Ark1'!S120</f>
        <v>0</v>
      </c>
      <c r="J106" s="52">
        <f>+'Ark1'!T120</f>
        <v>0</v>
      </c>
      <c r="K106" s="52">
        <f>+'Ark1'!U120</f>
        <v>0</v>
      </c>
      <c r="L106" s="93"/>
      <c r="M106" s="11">
        <f>+'Ark1'!W120</f>
        <v>0</v>
      </c>
      <c r="N106" s="3"/>
      <c r="O106" s="14">
        <f>+'Ark1'!Z120</f>
        <v>0</v>
      </c>
      <c r="P106" s="14"/>
      <c r="Q106" s="14">
        <f>+'Ark1'!AA120</f>
        <v>0</v>
      </c>
      <c r="R106" s="52">
        <f>+'Ark1'!AB120</f>
        <v>0</v>
      </c>
      <c r="S106" s="14">
        <f>+'Ark1'!AC120</f>
        <v>0</v>
      </c>
      <c r="T106" s="14" t="str">
        <f t="shared" si="11"/>
        <v/>
      </c>
      <c r="U106" s="11" t="str">
        <f>+IF(G106=0,"",'Ark1'!V120)</f>
        <v/>
      </c>
      <c r="V106" s="28"/>
      <c r="AK106"/>
      <c r="AL106"/>
      <c r="AN106"/>
      <c r="AO106"/>
      <c r="AQ106"/>
      <c r="AR106"/>
      <c r="AS106"/>
      <c r="AT106"/>
      <c r="AU106"/>
      <c r="AV106"/>
      <c r="AW106"/>
    </row>
    <row r="107" spans="1:49" ht="15.6">
      <c r="A107" s="28"/>
      <c r="B107" s="3">
        <f>+'Ark1'!D121</f>
        <v>7</v>
      </c>
      <c r="C107" s="3" t="str">
        <f t="shared" si="13"/>
        <v>Jul</v>
      </c>
      <c r="D107" s="3">
        <f>+'Ark1'!C121</f>
        <v>2017</v>
      </c>
      <c r="E107" s="3">
        <f>+'Ark1'!Q121</f>
        <v>0</v>
      </c>
      <c r="F107" s="3"/>
      <c r="G107" s="14">
        <f>+'Ark1'!R121</f>
        <v>0</v>
      </c>
      <c r="H107" s="14"/>
      <c r="I107" s="14">
        <f>+'Ark1'!S121</f>
        <v>0</v>
      </c>
      <c r="J107" s="52">
        <f>+'Ark1'!T121</f>
        <v>0</v>
      </c>
      <c r="K107" s="52">
        <f>+'Ark1'!U121</f>
        <v>0</v>
      </c>
      <c r="L107" s="93"/>
      <c r="M107" s="11">
        <f>+'Ark1'!W121</f>
        <v>0</v>
      </c>
      <c r="N107" s="3"/>
      <c r="O107" s="14">
        <f>+'Ark1'!Z121</f>
        <v>0</v>
      </c>
      <c r="P107" s="14"/>
      <c r="Q107" s="14">
        <f>+'Ark1'!AA121</f>
        <v>0</v>
      </c>
      <c r="R107" s="52">
        <f>+'Ark1'!AB121</f>
        <v>0</v>
      </c>
      <c r="S107" s="14">
        <f>+'Ark1'!AC121</f>
        <v>0</v>
      </c>
      <c r="T107" s="14" t="str">
        <f t="shared" si="11"/>
        <v/>
      </c>
      <c r="U107" s="11" t="str">
        <f>+IF(G107=0,"",'Ark1'!V121)</f>
        <v/>
      </c>
      <c r="V107" s="28"/>
      <c r="AK107"/>
      <c r="AL107"/>
      <c r="AN107"/>
      <c r="AO107"/>
      <c r="AQ107"/>
      <c r="AR107"/>
      <c r="AS107"/>
      <c r="AT107"/>
      <c r="AU107"/>
      <c r="AV107"/>
      <c r="AW107"/>
    </row>
    <row r="108" spans="1:49" ht="15.6">
      <c r="A108" s="28"/>
      <c r="B108" s="3">
        <f>+'Ark1'!D122</f>
        <v>8</v>
      </c>
      <c r="C108" s="3" t="str">
        <f t="shared" si="13"/>
        <v>Aug</v>
      </c>
      <c r="D108" s="3">
        <f>+'Ark1'!C122</f>
        <v>2017</v>
      </c>
      <c r="E108" s="3">
        <f>+'Ark1'!Q122</f>
        <v>0</v>
      </c>
      <c r="F108" s="3"/>
      <c r="G108" s="14">
        <f>+'Ark1'!R122</f>
        <v>0</v>
      </c>
      <c r="H108" s="14"/>
      <c r="I108" s="14">
        <f>+'Ark1'!S122</f>
        <v>0</v>
      </c>
      <c r="J108" s="52">
        <f>+'Ark1'!T122</f>
        <v>0</v>
      </c>
      <c r="K108" s="52">
        <f>+'Ark1'!U122</f>
        <v>0</v>
      </c>
      <c r="L108" s="93"/>
      <c r="M108" s="11">
        <f>+'Ark1'!W122</f>
        <v>0</v>
      </c>
      <c r="N108" s="3"/>
      <c r="O108" s="14">
        <f>+'Ark1'!Z122</f>
        <v>0</v>
      </c>
      <c r="P108" s="14"/>
      <c r="Q108" s="14">
        <f>+'Ark1'!AA122</f>
        <v>0</v>
      </c>
      <c r="R108" s="52">
        <f>+'Ark1'!AB122</f>
        <v>0</v>
      </c>
      <c r="S108" s="14">
        <f>+'Ark1'!AC122</f>
        <v>0</v>
      </c>
      <c r="T108" s="14" t="str">
        <f t="shared" si="11"/>
        <v/>
      </c>
      <c r="U108" s="11" t="str">
        <f>+IF(G108=0,"",'Ark1'!V122)</f>
        <v/>
      </c>
      <c r="V108" s="28"/>
      <c r="AK108"/>
      <c r="AL108"/>
      <c r="AN108"/>
      <c r="AO108"/>
      <c r="AQ108"/>
      <c r="AR108"/>
      <c r="AS108"/>
      <c r="AT108"/>
      <c r="AU108"/>
      <c r="AV108"/>
      <c r="AW108"/>
    </row>
    <row r="109" spans="1:49" ht="15.6">
      <c r="A109" s="28"/>
      <c r="B109" s="3">
        <f>+'Ark1'!D123</f>
        <v>9</v>
      </c>
      <c r="C109" s="3" t="str">
        <f t="shared" si="13"/>
        <v>Sep</v>
      </c>
      <c r="D109" s="3">
        <f>+'Ark1'!C123</f>
        <v>2017</v>
      </c>
      <c r="E109" s="3">
        <f>+'Ark1'!Q123</f>
        <v>0</v>
      </c>
      <c r="F109" s="3"/>
      <c r="G109" s="14">
        <f>+'Ark1'!R123</f>
        <v>0</v>
      </c>
      <c r="H109" s="14"/>
      <c r="I109" s="14">
        <f>+'Ark1'!S123</f>
        <v>0</v>
      </c>
      <c r="J109" s="52">
        <f>+'Ark1'!T123</f>
        <v>0</v>
      </c>
      <c r="K109" s="52">
        <f>+'Ark1'!U123</f>
        <v>0</v>
      </c>
      <c r="L109" s="93"/>
      <c r="M109" s="11">
        <f>+'Ark1'!W123</f>
        <v>0</v>
      </c>
      <c r="N109" s="3"/>
      <c r="O109" s="14">
        <f>+'Ark1'!Z123</f>
        <v>0</v>
      </c>
      <c r="P109" s="14"/>
      <c r="Q109" s="14">
        <f>+'Ark1'!AA123</f>
        <v>0</v>
      </c>
      <c r="R109" s="52">
        <f>+'Ark1'!AB123</f>
        <v>0</v>
      </c>
      <c r="S109" s="14">
        <f>+'Ark1'!AC123</f>
        <v>0</v>
      </c>
      <c r="T109" s="14" t="str">
        <f t="shared" si="11"/>
        <v/>
      </c>
      <c r="U109" s="11" t="str">
        <f>+IF(G109=0,"",'Ark1'!V123)</f>
        <v/>
      </c>
      <c r="V109" s="28"/>
      <c r="AK109"/>
      <c r="AL109"/>
      <c r="AN109"/>
      <c r="AO109"/>
      <c r="AQ109"/>
      <c r="AR109"/>
      <c r="AS109"/>
      <c r="AT109"/>
      <c r="AU109"/>
      <c r="AV109"/>
      <c r="AW109"/>
    </row>
    <row r="110" spans="1:49" ht="15.6">
      <c r="A110" s="28"/>
      <c r="B110" s="3">
        <f>+'Ark1'!D124</f>
        <v>10</v>
      </c>
      <c r="C110" s="3" t="str">
        <f t="shared" si="13"/>
        <v>Okt</v>
      </c>
      <c r="D110" s="3">
        <f>+'Ark1'!C124</f>
        <v>2017</v>
      </c>
      <c r="E110" s="3">
        <f>+'Ark1'!Q124</f>
        <v>0</v>
      </c>
      <c r="F110" s="3"/>
      <c r="G110" s="14">
        <f>+'Ark1'!R124</f>
        <v>0</v>
      </c>
      <c r="H110" s="14"/>
      <c r="I110" s="14">
        <f>+'Ark1'!S124</f>
        <v>0</v>
      </c>
      <c r="J110" s="52">
        <f>+'Ark1'!T124</f>
        <v>0</v>
      </c>
      <c r="K110" s="52">
        <f>+'Ark1'!U124</f>
        <v>0</v>
      </c>
      <c r="L110" s="93"/>
      <c r="M110" s="11">
        <f>+'Ark1'!W124</f>
        <v>0</v>
      </c>
      <c r="N110" s="3"/>
      <c r="O110" s="14">
        <f>+'Ark1'!Z124</f>
        <v>0</v>
      </c>
      <c r="P110" s="14"/>
      <c r="Q110" s="14">
        <f>+'Ark1'!AA124</f>
        <v>0</v>
      </c>
      <c r="R110" s="52">
        <f>+'Ark1'!AB124</f>
        <v>0</v>
      </c>
      <c r="S110" s="14">
        <f>+'Ark1'!AC124</f>
        <v>0</v>
      </c>
      <c r="T110" s="14" t="str">
        <f t="shared" si="11"/>
        <v/>
      </c>
      <c r="U110" s="11" t="str">
        <f>+IF(G110=0,"",'Ark1'!V124)</f>
        <v/>
      </c>
      <c r="V110" s="28"/>
      <c r="AK110"/>
      <c r="AL110"/>
      <c r="AN110"/>
      <c r="AO110"/>
      <c r="AQ110"/>
      <c r="AR110"/>
      <c r="AS110"/>
      <c r="AT110"/>
      <c r="AU110"/>
      <c r="AV110"/>
      <c r="AW110"/>
    </row>
    <row r="111" spans="1:49" ht="15.6">
      <c r="A111" s="28"/>
      <c r="B111" s="3">
        <f>+'Ark1'!D125</f>
        <v>11</v>
      </c>
      <c r="C111" s="3" t="str">
        <f t="shared" si="13"/>
        <v>Nov</v>
      </c>
      <c r="D111" s="3">
        <f>+'Ark1'!C125</f>
        <v>2017</v>
      </c>
      <c r="E111" s="3">
        <f>+'Ark1'!Q125</f>
        <v>0</v>
      </c>
      <c r="F111" s="3"/>
      <c r="G111" s="14">
        <f>+'Ark1'!R125</f>
        <v>0</v>
      </c>
      <c r="H111" s="14"/>
      <c r="I111" s="14">
        <f>+'Ark1'!S125</f>
        <v>0</v>
      </c>
      <c r="J111" s="52">
        <f>+'Ark1'!T125</f>
        <v>0</v>
      </c>
      <c r="K111" s="52">
        <f>+'Ark1'!U125</f>
        <v>0</v>
      </c>
      <c r="L111" s="93"/>
      <c r="M111" s="11">
        <f>+'Ark1'!W125</f>
        <v>0</v>
      </c>
      <c r="N111" s="3"/>
      <c r="O111" s="14">
        <f>+'Ark1'!Z125</f>
        <v>0</v>
      </c>
      <c r="P111" s="14"/>
      <c r="Q111" s="14">
        <f>+'Ark1'!AA125</f>
        <v>0</v>
      </c>
      <c r="R111" s="52">
        <f>+'Ark1'!AB125</f>
        <v>0</v>
      </c>
      <c r="S111" s="14">
        <f>+'Ark1'!AC125</f>
        <v>0</v>
      </c>
      <c r="T111" s="14" t="str">
        <f t="shared" si="11"/>
        <v/>
      </c>
      <c r="U111" s="11" t="str">
        <f>+IF(G111=0,"",'Ark1'!V125)</f>
        <v/>
      </c>
      <c r="V111" s="28"/>
      <c r="AK111"/>
      <c r="AL111"/>
      <c r="AN111"/>
      <c r="AO111"/>
      <c r="AQ111"/>
      <c r="AR111"/>
      <c r="AS111"/>
      <c r="AT111"/>
      <c r="AU111"/>
      <c r="AV111"/>
      <c r="AW111"/>
    </row>
    <row r="112" spans="1:49" ht="15.6">
      <c r="A112" s="28"/>
      <c r="B112" s="3">
        <f>+'Ark1'!D126</f>
        <v>12</v>
      </c>
      <c r="C112" s="3" t="str">
        <f t="shared" si="13"/>
        <v>Des</v>
      </c>
      <c r="D112" s="3">
        <f>+'Ark1'!C126</f>
        <v>2017</v>
      </c>
      <c r="E112" s="3">
        <f>+'Ark1'!Q126</f>
        <v>0</v>
      </c>
      <c r="F112" s="3"/>
      <c r="G112" s="14">
        <f>+'Ark1'!R126</f>
        <v>0</v>
      </c>
      <c r="H112" s="14"/>
      <c r="I112" s="14">
        <f>+'Ark1'!S126</f>
        <v>0</v>
      </c>
      <c r="J112" s="52">
        <f>+'Ark1'!T126</f>
        <v>0</v>
      </c>
      <c r="K112" s="52">
        <f>+'Ark1'!U126</f>
        <v>0</v>
      </c>
      <c r="L112" s="93"/>
      <c r="M112" s="11">
        <f>+'Ark1'!W126</f>
        <v>0</v>
      </c>
      <c r="N112" s="3"/>
      <c r="O112" s="14">
        <f>+'Ark1'!Z126</f>
        <v>0</v>
      </c>
      <c r="P112" s="14"/>
      <c r="Q112" s="14">
        <f>+'Ark1'!AA126</f>
        <v>0</v>
      </c>
      <c r="R112" s="52">
        <f>+'Ark1'!AB126</f>
        <v>0</v>
      </c>
      <c r="S112" s="14">
        <f>+'Ark1'!AC126</f>
        <v>0</v>
      </c>
      <c r="T112" s="14" t="str">
        <f t="shared" si="11"/>
        <v/>
      </c>
      <c r="U112" s="11" t="str">
        <f>+IF(G112=0,"",'Ark1'!V126)</f>
        <v/>
      </c>
      <c r="V112" s="28"/>
      <c r="AK112"/>
      <c r="AL112"/>
      <c r="AN112"/>
      <c r="AO112"/>
      <c r="AQ112"/>
      <c r="AR112"/>
      <c r="AS112"/>
      <c r="AT112"/>
      <c r="AU112"/>
      <c r="AV112"/>
      <c r="AW112"/>
    </row>
    <row r="113" spans="1:49">
      <c r="A113" s="28"/>
      <c r="B113" s="28"/>
      <c r="C113" s="28"/>
      <c r="D113" s="28"/>
      <c r="E113" s="28"/>
      <c r="F113" s="28"/>
      <c r="G113" s="70"/>
      <c r="H113" s="70"/>
      <c r="I113" s="70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AK113"/>
      <c r="AL113"/>
      <c r="AN113"/>
      <c r="AO113"/>
      <c r="AQ113"/>
      <c r="AR113"/>
      <c r="AS113"/>
      <c r="AT113"/>
      <c r="AU113"/>
      <c r="AV113"/>
      <c r="AW113"/>
    </row>
    <row r="114" spans="1:49" ht="15.6">
      <c r="A114" s="28"/>
      <c r="B114" s="3">
        <f>+'Ark1'!D127</f>
        <v>1</v>
      </c>
      <c r="C114" s="3" t="str">
        <f t="shared" ref="C114:C125" si="14">+C101</f>
        <v>Jan</v>
      </c>
      <c r="D114" s="3">
        <f>+'Ark1'!C127</f>
        <v>2016</v>
      </c>
      <c r="E114" s="3">
        <f>+'Ark1'!Q127</f>
        <v>308</v>
      </c>
      <c r="F114" s="3"/>
      <c r="G114" s="14">
        <f>+'Ark1'!R127</f>
        <v>2308</v>
      </c>
      <c r="H114" s="14"/>
      <c r="I114" s="14">
        <f>+'Ark1'!S127</f>
        <v>2300</v>
      </c>
      <c r="J114" s="52">
        <f>+'Ark1'!T127</f>
        <v>26.392224128073192</v>
      </c>
      <c r="K114" s="52">
        <f>+'Ark1'!U127</f>
        <v>26.617542812434326</v>
      </c>
      <c r="L114" s="93"/>
      <c r="M114" s="11">
        <f>+'Ark1'!W127</f>
        <v>59.085217391304333</v>
      </c>
      <c r="N114" s="3"/>
      <c r="O114" s="14">
        <f>+'Ark1'!Z127</f>
        <v>137.88634782608676</v>
      </c>
      <c r="P114" s="14"/>
      <c r="Q114" s="14">
        <f>+'Ark1'!AA127</f>
        <v>27.446597407881647</v>
      </c>
      <c r="R114" s="52">
        <f>+'Ark1'!AB127</f>
        <v>3.8173116759051871</v>
      </c>
      <c r="S114" s="14">
        <f>+'Ark1'!AC127</f>
        <v>-53.083531917940682</v>
      </c>
      <c r="T114" s="14">
        <f t="shared" si="11"/>
        <v>7.4935064935064934</v>
      </c>
      <c r="U114" s="11">
        <f>+IF(G114=0,"",'Ark1'!V127)</f>
        <v>15.158578856152513</v>
      </c>
      <c r="V114" s="28"/>
      <c r="AK114"/>
      <c r="AL114"/>
      <c r="AN114"/>
      <c r="AO114"/>
      <c r="AQ114"/>
      <c r="AR114"/>
      <c r="AS114"/>
      <c r="AT114"/>
      <c r="AU114"/>
      <c r="AV114"/>
      <c r="AW114"/>
    </row>
    <row r="115" spans="1:49" ht="15.6">
      <c r="A115" s="28"/>
      <c r="B115" s="3">
        <f>+'Ark1'!D128</f>
        <v>2</v>
      </c>
      <c r="C115" s="3" t="str">
        <f t="shared" si="14"/>
        <v>Feb</v>
      </c>
      <c r="D115" s="3">
        <f>+'Ark1'!C128</f>
        <v>2016</v>
      </c>
      <c r="E115" s="3">
        <f>+'Ark1'!Q128</f>
        <v>296</v>
      </c>
      <c r="F115" s="3"/>
      <c r="G115" s="14">
        <f>+'Ark1'!R128</f>
        <v>1981</v>
      </c>
      <c r="H115" s="14"/>
      <c r="I115" s="14">
        <f>+'Ark1'!S128</f>
        <v>1975</v>
      </c>
      <c r="J115" s="52">
        <f>+'Ark1'!T128</f>
        <v>22.652944539736996</v>
      </c>
      <c r="K115" s="52">
        <f>+'Ark1'!U128</f>
        <v>22.402478428649903</v>
      </c>
      <c r="L115" s="93"/>
      <c r="M115" s="11">
        <f>+'Ark1'!W128</f>
        <v>59.089113924050643</v>
      </c>
      <c r="N115" s="3"/>
      <c r="O115" s="14">
        <f>+'Ark1'!Z128</f>
        <v>135.14815189873417</v>
      </c>
      <c r="P115" s="14"/>
      <c r="Q115" s="14">
        <f>+'Ark1'!AA128</f>
        <v>26.935948693662063</v>
      </c>
      <c r="R115" s="52">
        <f>+'Ark1'!AB128</f>
        <v>3.6835808080316346</v>
      </c>
      <c r="S115" s="14">
        <f>+'Ark1'!AC128</f>
        <v>-49.090068988767456</v>
      </c>
      <c r="T115" s="14">
        <f t="shared" si="11"/>
        <v>6.6925675675675675</v>
      </c>
      <c r="U115" s="11">
        <f>+IF(G115=0,"",'Ark1'!V128)</f>
        <v>15.128722867238771</v>
      </c>
      <c r="V115" s="28"/>
      <c r="AK115"/>
      <c r="AL115"/>
      <c r="AN115"/>
      <c r="AO115"/>
      <c r="AQ115"/>
      <c r="AR115"/>
      <c r="AS115"/>
      <c r="AT115"/>
      <c r="AU115"/>
      <c r="AV115"/>
      <c r="AW115"/>
    </row>
    <row r="116" spans="1:49" ht="15.6">
      <c r="A116" s="28"/>
      <c r="B116" s="3">
        <f>+'Ark1'!D129</f>
        <v>3</v>
      </c>
      <c r="C116" s="3" t="str">
        <f t="shared" si="14"/>
        <v>Mar</v>
      </c>
      <c r="D116" s="3">
        <f>+'Ark1'!C129</f>
        <v>2016</v>
      </c>
      <c r="E116" s="3">
        <f>+'Ark1'!Q129</f>
        <v>302</v>
      </c>
      <c r="F116" s="3"/>
      <c r="G116" s="14">
        <f>+'Ark1'!R129</f>
        <v>2384</v>
      </c>
      <c r="H116" s="14"/>
      <c r="I116" s="14">
        <f>+'Ark1'!S129</f>
        <v>2379</v>
      </c>
      <c r="J116" s="52">
        <f>+'Ark1'!T129</f>
        <v>27.261292166952543</v>
      </c>
      <c r="K116" s="52">
        <f>+'Ark1'!U129</f>
        <v>27.423836176081139</v>
      </c>
      <c r="L116" s="93"/>
      <c r="M116" s="11">
        <f>+'Ark1'!W129</f>
        <v>58.91130727196299</v>
      </c>
      <c r="N116" s="3"/>
      <c r="O116" s="14">
        <f>+'Ark1'!Z129</f>
        <v>137.34564943253497</v>
      </c>
      <c r="P116" s="14"/>
      <c r="Q116" s="14">
        <f>+'Ark1'!AA129</f>
        <v>26.946054670862459</v>
      </c>
      <c r="R116" s="52">
        <f>+'Ark1'!AB129</f>
        <v>3.6432024165556194</v>
      </c>
      <c r="S116" s="14">
        <f>+'Ark1'!AC129</f>
        <v>-55.203009499199993</v>
      </c>
      <c r="T116" s="14">
        <f t="shared" si="11"/>
        <v>7.8940397350993381</v>
      </c>
      <c r="U116" s="11">
        <f>+IF(G116=0,"",'Ark1'!V129)</f>
        <v>15.055369127516775</v>
      </c>
      <c r="V116" s="28"/>
      <c r="AK116"/>
      <c r="AL116"/>
      <c r="AN116"/>
      <c r="AO116"/>
      <c r="AQ116"/>
      <c r="AR116"/>
      <c r="AS116"/>
      <c r="AT116"/>
      <c r="AU116"/>
      <c r="AV116"/>
      <c r="AW116"/>
    </row>
    <row r="117" spans="1:49" ht="15.6">
      <c r="A117" s="28"/>
      <c r="B117" s="3">
        <f>+'Ark1'!D130</f>
        <v>4</v>
      </c>
      <c r="C117" s="3" t="str">
        <f t="shared" si="14"/>
        <v>Apr</v>
      </c>
      <c r="D117" s="3">
        <f>+'Ark1'!C130</f>
        <v>2016</v>
      </c>
      <c r="E117" s="3">
        <f>+'Ark1'!Q130</f>
        <v>292</v>
      </c>
      <c r="F117" s="3"/>
      <c r="G117" s="14">
        <f>+'Ark1'!R130</f>
        <v>2072</v>
      </c>
      <c r="H117" s="14"/>
      <c r="I117" s="14">
        <f>+'Ark1'!S130</f>
        <v>2051</v>
      </c>
      <c r="J117" s="52">
        <f>+'Ark1'!T130</f>
        <v>23.693539165237276</v>
      </c>
      <c r="K117" s="52">
        <f>+'Ark1'!U130</f>
        <v>23.556142582834607</v>
      </c>
      <c r="L117" s="93"/>
      <c r="M117" s="11">
        <f>+'Ark1'!W130</f>
        <v>58.595806923451981</v>
      </c>
      <c r="N117" s="3"/>
      <c r="O117" s="14">
        <f>+'Ark1'!Z130</f>
        <v>136.84207703559247</v>
      </c>
      <c r="P117" s="14"/>
      <c r="Q117" s="14">
        <f>+'Ark1'!AA130</f>
        <v>27.298533587130265</v>
      </c>
      <c r="R117" s="52">
        <f>+'Ark1'!AB130</f>
        <v>3.6993235337403472</v>
      </c>
      <c r="S117" s="14">
        <f>+'Ark1'!AC130</f>
        <v>-55.294868633774094</v>
      </c>
      <c r="T117" s="14">
        <f t="shared" si="11"/>
        <v>7.095890410958904</v>
      </c>
      <c r="U117" s="11">
        <f>+IF(G117=0,"",'Ark1'!V130)</f>
        <v>14.829633204633204</v>
      </c>
      <c r="V117" s="28"/>
      <c r="AK117"/>
      <c r="AL117"/>
      <c r="AN117"/>
      <c r="AO117"/>
      <c r="AQ117"/>
      <c r="AR117"/>
      <c r="AS117"/>
      <c r="AT117"/>
      <c r="AU117"/>
      <c r="AV117"/>
      <c r="AW117"/>
    </row>
    <row r="118" spans="1:49" ht="15.6">
      <c r="A118" s="28"/>
      <c r="B118" s="3">
        <f>+'Ark1'!D131</f>
        <v>5</v>
      </c>
      <c r="C118" s="3" t="str">
        <f t="shared" si="14"/>
        <v>Mai</v>
      </c>
      <c r="D118" s="3">
        <f>+'Ark1'!C131</f>
        <v>2016</v>
      </c>
      <c r="E118" s="3">
        <f>+'Ark1'!Q131</f>
        <v>0</v>
      </c>
      <c r="F118" s="3"/>
      <c r="G118" s="14">
        <f>+'Ark1'!R131</f>
        <v>0</v>
      </c>
      <c r="H118" s="14"/>
      <c r="I118" s="14">
        <f>+'Ark1'!S131</f>
        <v>0</v>
      </c>
      <c r="J118" s="52">
        <f>+'Ark1'!T131</f>
        <v>0</v>
      </c>
      <c r="K118" s="52">
        <f>+'Ark1'!U131</f>
        <v>0</v>
      </c>
      <c r="L118" s="93"/>
      <c r="M118" s="11">
        <f>+'Ark1'!W131</f>
        <v>0</v>
      </c>
      <c r="N118" s="3"/>
      <c r="O118" s="14">
        <f>+'Ark1'!Z131</f>
        <v>0</v>
      </c>
      <c r="P118" s="14"/>
      <c r="Q118" s="14">
        <f>+'Ark1'!AA131</f>
        <v>0</v>
      </c>
      <c r="R118" s="52">
        <f>+'Ark1'!AB131</f>
        <v>0</v>
      </c>
      <c r="S118" s="14">
        <f>+'Ark1'!AC131</f>
        <v>0</v>
      </c>
      <c r="T118" s="14" t="str">
        <f t="shared" si="11"/>
        <v/>
      </c>
      <c r="U118" s="11" t="str">
        <f>+IF(G118=0,"",'Ark1'!V131)</f>
        <v/>
      </c>
      <c r="V118" s="28"/>
      <c r="AK118"/>
      <c r="AL118"/>
      <c r="AN118"/>
      <c r="AO118"/>
      <c r="AQ118"/>
      <c r="AR118"/>
      <c r="AS118"/>
      <c r="AT118"/>
      <c r="AU118"/>
      <c r="AV118"/>
      <c r="AW118"/>
    </row>
    <row r="119" spans="1:49" ht="15.6">
      <c r="A119" s="28"/>
      <c r="B119" s="3">
        <f>+'Ark1'!D132</f>
        <v>6</v>
      </c>
      <c r="C119" s="3" t="str">
        <f t="shared" si="14"/>
        <v>Jun</v>
      </c>
      <c r="D119" s="3">
        <f>+'Ark1'!C132</f>
        <v>2016</v>
      </c>
      <c r="E119" s="3">
        <f>+'Ark1'!Q132</f>
        <v>0</v>
      </c>
      <c r="F119" s="3"/>
      <c r="G119" s="14">
        <f>+'Ark1'!R132</f>
        <v>0</v>
      </c>
      <c r="H119" s="14"/>
      <c r="I119" s="14">
        <f>+'Ark1'!S132</f>
        <v>0</v>
      </c>
      <c r="J119" s="52">
        <f>+'Ark1'!T132</f>
        <v>0</v>
      </c>
      <c r="K119" s="52">
        <f>+'Ark1'!U132</f>
        <v>0</v>
      </c>
      <c r="L119" s="93"/>
      <c r="M119" s="11">
        <f>+'Ark1'!W132</f>
        <v>0</v>
      </c>
      <c r="N119" s="3"/>
      <c r="O119" s="14">
        <f>+'Ark1'!Z132</f>
        <v>0</v>
      </c>
      <c r="P119" s="14"/>
      <c r="Q119" s="14">
        <f>+'Ark1'!AA132</f>
        <v>0</v>
      </c>
      <c r="R119" s="52">
        <f>+'Ark1'!AB132</f>
        <v>0</v>
      </c>
      <c r="S119" s="14">
        <f>+'Ark1'!AC132</f>
        <v>0</v>
      </c>
      <c r="T119" s="14" t="str">
        <f t="shared" si="11"/>
        <v/>
      </c>
      <c r="U119" s="11" t="str">
        <f>+IF(G119=0,"",'Ark1'!V132)</f>
        <v/>
      </c>
      <c r="V119" s="28"/>
      <c r="AK119"/>
      <c r="AL119"/>
      <c r="AN119"/>
      <c r="AO119"/>
      <c r="AQ119"/>
      <c r="AR119"/>
      <c r="AS119"/>
      <c r="AT119"/>
      <c r="AU119"/>
      <c r="AV119"/>
      <c r="AW119"/>
    </row>
    <row r="120" spans="1:49" ht="15.6">
      <c r="A120" s="28"/>
      <c r="B120" s="3">
        <f>+'Ark1'!D133</f>
        <v>7</v>
      </c>
      <c r="C120" s="3" t="str">
        <f t="shared" si="14"/>
        <v>Jul</v>
      </c>
      <c r="D120" s="3">
        <f>+'Ark1'!C133</f>
        <v>2016</v>
      </c>
      <c r="E120" s="3">
        <f>+'Ark1'!Q133</f>
        <v>0</v>
      </c>
      <c r="F120" s="3"/>
      <c r="G120" s="14">
        <f>+'Ark1'!R133</f>
        <v>0</v>
      </c>
      <c r="H120" s="14"/>
      <c r="I120" s="14">
        <f>+'Ark1'!S133</f>
        <v>0</v>
      </c>
      <c r="J120" s="52">
        <f>+'Ark1'!T133</f>
        <v>0</v>
      </c>
      <c r="K120" s="52">
        <f>+'Ark1'!U133</f>
        <v>0</v>
      </c>
      <c r="L120" s="93"/>
      <c r="M120" s="11">
        <f>+'Ark1'!W133</f>
        <v>0</v>
      </c>
      <c r="N120" s="3"/>
      <c r="O120" s="14">
        <f>+'Ark1'!Z133</f>
        <v>0</v>
      </c>
      <c r="P120" s="14"/>
      <c r="Q120" s="14">
        <f>+'Ark1'!AA133</f>
        <v>0</v>
      </c>
      <c r="R120" s="52">
        <f>+'Ark1'!AB133</f>
        <v>0</v>
      </c>
      <c r="S120" s="14">
        <f>+'Ark1'!AC133</f>
        <v>0</v>
      </c>
      <c r="T120" s="14" t="str">
        <f t="shared" si="11"/>
        <v/>
      </c>
      <c r="U120" s="11" t="str">
        <f>+IF(G120=0,"",'Ark1'!V133)</f>
        <v/>
      </c>
      <c r="V120" s="28"/>
      <c r="AK120"/>
      <c r="AL120"/>
      <c r="AN120"/>
      <c r="AO120"/>
      <c r="AQ120"/>
      <c r="AR120"/>
      <c r="AS120"/>
      <c r="AT120"/>
      <c r="AU120"/>
      <c r="AV120"/>
      <c r="AW120"/>
    </row>
    <row r="121" spans="1:49" ht="15.6">
      <c r="A121" s="28"/>
      <c r="B121" s="3">
        <f>+'Ark1'!D134</f>
        <v>8</v>
      </c>
      <c r="C121" s="3" t="str">
        <f t="shared" si="14"/>
        <v>Aug</v>
      </c>
      <c r="D121" s="3">
        <f>+'Ark1'!C134</f>
        <v>2016</v>
      </c>
      <c r="E121" s="3">
        <f>+'Ark1'!Q134</f>
        <v>0</v>
      </c>
      <c r="F121" s="3"/>
      <c r="G121" s="14">
        <f>+'Ark1'!R134</f>
        <v>0</v>
      </c>
      <c r="H121" s="14"/>
      <c r="I121" s="14">
        <f>+'Ark1'!S134</f>
        <v>0</v>
      </c>
      <c r="J121" s="52">
        <f>+'Ark1'!T134</f>
        <v>0</v>
      </c>
      <c r="K121" s="52">
        <f>+'Ark1'!U134</f>
        <v>0</v>
      </c>
      <c r="L121" s="93"/>
      <c r="M121" s="11">
        <f>+'Ark1'!W134</f>
        <v>0</v>
      </c>
      <c r="N121" s="3"/>
      <c r="O121" s="14">
        <f>+'Ark1'!Z134</f>
        <v>0</v>
      </c>
      <c r="P121" s="14"/>
      <c r="Q121" s="14">
        <f>+'Ark1'!AA134</f>
        <v>0</v>
      </c>
      <c r="R121" s="52">
        <f>+'Ark1'!AB134</f>
        <v>0</v>
      </c>
      <c r="S121" s="14">
        <f>+'Ark1'!AC134</f>
        <v>0</v>
      </c>
      <c r="T121" s="14" t="str">
        <f t="shared" si="11"/>
        <v/>
      </c>
      <c r="U121" s="11" t="str">
        <f>+IF(G121=0,"",'Ark1'!V134)</f>
        <v/>
      </c>
      <c r="V121" s="28"/>
      <c r="AK121"/>
      <c r="AL121"/>
      <c r="AN121"/>
      <c r="AO121"/>
      <c r="AQ121"/>
      <c r="AR121"/>
      <c r="AS121"/>
      <c r="AT121"/>
      <c r="AU121"/>
      <c r="AV121"/>
      <c r="AW121"/>
    </row>
    <row r="122" spans="1:49" ht="15.6">
      <c r="A122" s="28"/>
      <c r="B122" s="3">
        <f>+'Ark1'!D135</f>
        <v>9</v>
      </c>
      <c r="C122" s="3" t="str">
        <f t="shared" si="14"/>
        <v>Sep</v>
      </c>
      <c r="D122" s="3">
        <f>+'Ark1'!C135</f>
        <v>2016</v>
      </c>
      <c r="E122" s="3">
        <f>+'Ark1'!Q135</f>
        <v>0</v>
      </c>
      <c r="F122" s="3"/>
      <c r="G122" s="14">
        <f>+'Ark1'!R135</f>
        <v>0</v>
      </c>
      <c r="H122" s="14"/>
      <c r="I122" s="14">
        <f>+'Ark1'!S135</f>
        <v>0</v>
      </c>
      <c r="J122" s="52">
        <f>+'Ark1'!T135</f>
        <v>0</v>
      </c>
      <c r="K122" s="52">
        <f>+'Ark1'!U135</f>
        <v>0</v>
      </c>
      <c r="L122" s="93"/>
      <c r="M122" s="11">
        <f>+'Ark1'!W135</f>
        <v>0</v>
      </c>
      <c r="N122" s="3"/>
      <c r="O122" s="14">
        <f>+'Ark1'!Z135</f>
        <v>0</v>
      </c>
      <c r="P122" s="14"/>
      <c r="Q122" s="14">
        <f>+'Ark1'!AA135</f>
        <v>0</v>
      </c>
      <c r="R122" s="52">
        <f>+'Ark1'!AB135</f>
        <v>0</v>
      </c>
      <c r="S122" s="14">
        <f>+'Ark1'!AC135</f>
        <v>0</v>
      </c>
      <c r="T122" s="14" t="str">
        <f t="shared" si="11"/>
        <v/>
      </c>
      <c r="U122" s="11" t="str">
        <f>+IF(G122=0,"",'Ark1'!V135)</f>
        <v/>
      </c>
      <c r="V122" s="28"/>
      <c r="AK122"/>
      <c r="AL122"/>
      <c r="AN122"/>
      <c r="AO122"/>
      <c r="AQ122"/>
      <c r="AR122"/>
      <c r="AS122"/>
      <c r="AT122"/>
      <c r="AU122"/>
      <c r="AV122"/>
      <c r="AW122"/>
    </row>
    <row r="123" spans="1:49" ht="15.6">
      <c r="A123" s="28"/>
      <c r="B123" s="3">
        <f>+'Ark1'!D136</f>
        <v>10</v>
      </c>
      <c r="C123" s="3" t="str">
        <f t="shared" si="14"/>
        <v>Okt</v>
      </c>
      <c r="D123" s="3">
        <f>+'Ark1'!C136</f>
        <v>2016</v>
      </c>
      <c r="E123" s="3">
        <f>+'Ark1'!Q136</f>
        <v>0</v>
      </c>
      <c r="F123" s="3"/>
      <c r="G123" s="14">
        <f>+'Ark1'!R136</f>
        <v>0</v>
      </c>
      <c r="H123" s="14"/>
      <c r="I123" s="14">
        <f>+'Ark1'!S136</f>
        <v>0</v>
      </c>
      <c r="J123" s="52">
        <f>+'Ark1'!T136</f>
        <v>0</v>
      </c>
      <c r="K123" s="52">
        <f>+'Ark1'!U136</f>
        <v>0</v>
      </c>
      <c r="L123" s="93"/>
      <c r="M123" s="11">
        <f>+'Ark1'!W136</f>
        <v>0</v>
      </c>
      <c r="N123" s="3"/>
      <c r="O123" s="14">
        <f>+'Ark1'!Z136</f>
        <v>0</v>
      </c>
      <c r="P123" s="14"/>
      <c r="Q123" s="14">
        <f>+'Ark1'!AA136</f>
        <v>0</v>
      </c>
      <c r="R123" s="52">
        <f>+'Ark1'!AB136</f>
        <v>0</v>
      </c>
      <c r="S123" s="14">
        <f>+'Ark1'!AC136</f>
        <v>0</v>
      </c>
      <c r="T123" s="14" t="str">
        <f t="shared" si="11"/>
        <v/>
      </c>
      <c r="U123" s="11" t="str">
        <f>+IF(G123=0,"",'Ark1'!V136)</f>
        <v/>
      </c>
      <c r="V123" s="28"/>
      <c r="AK123"/>
      <c r="AL123"/>
      <c r="AN123"/>
      <c r="AO123"/>
      <c r="AQ123"/>
      <c r="AR123"/>
      <c r="AS123"/>
      <c r="AT123"/>
      <c r="AU123"/>
      <c r="AV123"/>
      <c r="AW123"/>
    </row>
    <row r="124" spans="1:49" ht="15.6">
      <c r="A124" s="28"/>
      <c r="B124" s="3">
        <f>+'Ark1'!D137</f>
        <v>11</v>
      </c>
      <c r="C124" s="3" t="str">
        <f t="shared" si="14"/>
        <v>Nov</v>
      </c>
      <c r="D124" s="3">
        <f>+'Ark1'!C137</f>
        <v>2016</v>
      </c>
      <c r="E124" s="3">
        <f>+'Ark1'!Q137</f>
        <v>0</v>
      </c>
      <c r="F124" s="3"/>
      <c r="G124" s="14">
        <f>+'Ark1'!R137</f>
        <v>0</v>
      </c>
      <c r="H124" s="14"/>
      <c r="I124" s="14">
        <f>+'Ark1'!S137</f>
        <v>0</v>
      </c>
      <c r="J124" s="52">
        <f>+'Ark1'!T137</f>
        <v>0</v>
      </c>
      <c r="K124" s="52">
        <f>+'Ark1'!U137</f>
        <v>0</v>
      </c>
      <c r="L124" s="93"/>
      <c r="M124" s="11">
        <f>+'Ark1'!W137</f>
        <v>0</v>
      </c>
      <c r="N124" s="3"/>
      <c r="O124" s="14">
        <f>+'Ark1'!Z137</f>
        <v>0</v>
      </c>
      <c r="P124" s="14"/>
      <c r="Q124" s="14">
        <f>+'Ark1'!AA137</f>
        <v>0</v>
      </c>
      <c r="R124" s="52">
        <f>+'Ark1'!AB137</f>
        <v>0</v>
      </c>
      <c r="S124" s="14">
        <f>+'Ark1'!AC137</f>
        <v>0</v>
      </c>
      <c r="T124" s="14" t="str">
        <f t="shared" si="11"/>
        <v/>
      </c>
      <c r="U124" s="11" t="str">
        <f>+IF(G124=0,"",'Ark1'!V137)</f>
        <v/>
      </c>
      <c r="V124" s="28"/>
      <c r="AK124"/>
      <c r="AL124"/>
      <c r="AN124"/>
      <c r="AO124"/>
      <c r="AQ124"/>
      <c r="AR124"/>
      <c r="AS124"/>
      <c r="AT124"/>
      <c r="AU124"/>
      <c r="AV124"/>
      <c r="AW124"/>
    </row>
    <row r="125" spans="1:49" ht="15.6">
      <c r="A125" s="28"/>
      <c r="B125" s="3">
        <f>+'Ark1'!D138</f>
        <v>12</v>
      </c>
      <c r="C125" s="3" t="str">
        <f t="shared" si="14"/>
        <v>Des</v>
      </c>
      <c r="D125" s="3">
        <f>+'Ark1'!C138</f>
        <v>2016</v>
      </c>
      <c r="E125" s="3">
        <f>+'Ark1'!Q138</f>
        <v>0</v>
      </c>
      <c r="F125" s="3"/>
      <c r="G125" s="14">
        <f>+'Ark1'!R138</f>
        <v>0</v>
      </c>
      <c r="H125" s="14"/>
      <c r="I125" s="14">
        <f>+'Ark1'!S138</f>
        <v>0</v>
      </c>
      <c r="J125" s="52">
        <f>+'Ark1'!T138</f>
        <v>0</v>
      </c>
      <c r="K125" s="52">
        <f>+'Ark1'!U138</f>
        <v>0</v>
      </c>
      <c r="L125" s="93"/>
      <c r="M125" s="11">
        <f>+'Ark1'!W138</f>
        <v>0</v>
      </c>
      <c r="N125" s="3"/>
      <c r="O125" s="14">
        <f>+'Ark1'!Z138</f>
        <v>0</v>
      </c>
      <c r="P125" s="14"/>
      <c r="Q125" s="14">
        <f>+'Ark1'!AA138</f>
        <v>0</v>
      </c>
      <c r="R125" s="52">
        <f>+'Ark1'!AB138</f>
        <v>0</v>
      </c>
      <c r="S125" s="14">
        <f>+'Ark1'!AC138</f>
        <v>0</v>
      </c>
      <c r="T125" s="14" t="str">
        <f t="shared" si="11"/>
        <v/>
      </c>
      <c r="U125" s="11" t="str">
        <f>+IF(G125=0,"",'Ark1'!V138)</f>
        <v/>
      </c>
      <c r="V125" s="28"/>
      <c r="AK125"/>
      <c r="AL125"/>
      <c r="AN125"/>
      <c r="AO125"/>
      <c r="AQ125"/>
      <c r="AR125"/>
      <c r="AS125"/>
      <c r="AT125"/>
      <c r="AU125"/>
      <c r="AV125"/>
      <c r="AW125"/>
    </row>
    <row r="126" spans="1:49">
      <c r="A126" s="28"/>
      <c r="B126" s="28"/>
      <c r="C126" s="28"/>
      <c r="D126" s="28"/>
      <c r="E126" s="28"/>
      <c r="F126" s="28"/>
      <c r="G126" s="70"/>
      <c r="H126" s="70"/>
      <c r="I126" s="70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AK126"/>
      <c r="AL126"/>
      <c r="AN126"/>
      <c r="AO126"/>
      <c r="AQ126"/>
      <c r="AR126"/>
      <c r="AS126"/>
      <c r="AT126"/>
      <c r="AU126"/>
      <c r="AV126"/>
      <c r="AW126"/>
    </row>
    <row r="127" spans="1:49" ht="15.6">
      <c r="A127" s="28"/>
      <c r="B127" s="3">
        <f>+'Ark1'!D139</f>
        <v>1</v>
      </c>
      <c r="C127" s="3" t="str">
        <f>+C114</f>
        <v>Jan</v>
      </c>
      <c r="D127" s="3">
        <f>+'Ark1'!C139</f>
        <v>2015</v>
      </c>
      <c r="E127" s="3">
        <f>+'Ark1'!Q139</f>
        <v>333</v>
      </c>
      <c r="F127" s="3"/>
      <c r="G127" s="14">
        <f>+'Ark1'!R139</f>
        <v>2384</v>
      </c>
      <c r="H127" s="14"/>
      <c r="I127" s="14">
        <f>+'Ark1'!S139</f>
        <v>2381</v>
      </c>
      <c r="J127" s="52">
        <f>+'Ark1'!T139</f>
        <v>26.409659909161405</v>
      </c>
      <c r="K127" s="52">
        <f>+'Ark1'!U139</f>
        <v>26.607579347620025</v>
      </c>
      <c r="L127" s="93"/>
      <c r="M127" s="11">
        <f>+'Ark1'!W139</f>
        <v>58.867282654346901</v>
      </c>
      <c r="N127" s="3"/>
      <c r="O127" s="14">
        <f>+'Ark1'!Z139</f>
        <v>136.03721125577485</v>
      </c>
      <c r="P127" s="14"/>
      <c r="Q127" s="14">
        <f>+'Ark1'!AA139</f>
        <v>28.129257981532817</v>
      </c>
      <c r="R127" s="52">
        <f>+'Ark1'!AB139</f>
        <v>4.116941433849842</v>
      </c>
      <c r="S127" s="14">
        <f>+'Ark1'!AC139</f>
        <v>-52.402120427037183</v>
      </c>
      <c r="T127" s="14">
        <f t="shared" si="11"/>
        <v>7.1591591591591595</v>
      </c>
      <c r="U127" s="11">
        <f>+IF(G127=0,"",'Ark1'!V139)</f>
        <v>15.028104026845636</v>
      </c>
      <c r="V127" s="28"/>
      <c r="AK127"/>
      <c r="AL127"/>
      <c r="AN127"/>
      <c r="AO127"/>
      <c r="AQ127"/>
      <c r="AR127"/>
      <c r="AS127"/>
      <c r="AT127"/>
      <c r="AU127"/>
      <c r="AV127"/>
      <c r="AW127"/>
    </row>
    <row r="128" spans="1:49" ht="15.6">
      <c r="A128" s="28"/>
      <c r="B128" s="3">
        <f>+'Ark1'!D140</f>
        <v>2</v>
      </c>
      <c r="C128" s="3" t="str">
        <f t="shared" ref="C128:C138" si="15">+C115</f>
        <v>Feb</v>
      </c>
      <c r="D128" s="3">
        <f>+'Ark1'!C140</f>
        <v>2015</v>
      </c>
      <c r="E128" s="3">
        <f>+'Ark1'!Q140</f>
        <v>306</v>
      </c>
      <c r="F128" s="3"/>
      <c r="G128" s="14">
        <f>+'Ark1'!R140</f>
        <v>2105</v>
      </c>
      <c r="H128" s="14"/>
      <c r="I128" s="14">
        <f>+'Ark1'!S140</f>
        <v>2101</v>
      </c>
      <c r="J128" s="52">
        <f>+'Ark1'!T140</f>
        <v>23.31893209261106</v>
      </c>
      <c r="K128" s="52">
        <f>+'Ark1'!U140</f>
        <v>23.465465183257024</v>
      </c>
      <c r="L128" s="93"/>
      <c r="M128" s="11">
        <f>+'Ark1'!W140</f>
        <v>58.417896239885799</v>
      </c>
      <c r="N128" s="3"/>
      <c r="O128" s="14">
        <f>+'Ark1'!Z140</f>
        <v>135.96116135173727</v>
      </c>
      <c r="P128" s="14"/>
      <c r="Q128" s="14">
        <f>+'Ark1'!AA140</f>
        <v>28.662735209730176</v>
      </c>
      <c r="R128" s="52">
        <f>+'Ark1'!AB140</f>
        <v>4.5998927569281527</v>
      </c>
      <c r="S128" s="14">
        <f>+'Ark1'!AC140</f>
        <v>-58.190572670915309</v>
      </c>
      <c r="T128" s="14">
        <f t="shared" si="11"/>
        <v>6.8790849673202619</v>
      </c>
      <c r="U128" s="11">
        <f>+IF(G128=0,"",'Ark1'!V140)</f>
        <v>14.736342042755348</v>
      </c>
      <c r="V128" s="28"/>
      <c r="AK128"/>
      <c r="AL128"/>
      <c r="AN128"/>
      <c r="AO128"/>
      <c r="AQ128"/>
      <c r="AR128"/>
      <c r="AS128"/>
      <c r="AT128"/>
      <c r="AU128"/>
      <c r="AV128"/>
      <c r="AW128"/>
    </row>
    <row r="129" spans="1:49" ht="15.6">
      <c r="A129" s="28"/>
      <c r="B129" s="3">
        <f>+'Ark1'!D141</f>
        <v>3</v>
      </c>
      <c r="C129" s="3" t="str">
        <f t="shared" si="15"/>
        <v>Mar</v>
      </c>
      <c r="D129" s="3">
        <f>+'Ark1'!C141</f>
        <v>2015</v>
      </c>
      <c r="E129" s="3">
        <f>+'Ark1'!Q141</f>
        <v>333</v>
      </c>
      <c r="F129" s="3"/>
      <c r="G129" s="14">
        <f>+'Ark1'!R141</f>
        <v>2880</v>
      </c>
      <c r="H129" s="14"/>
      <c r="I129" s="14">
        <f>+'Ark1'!S141</f>
        <v>2868</v>
      </c>
      <c r="J129" s="52">
        <f>+'Ark1'!T141</f>
        <v>31.904287138584255</v>
      </c>
      <c r="K129" s="52">
        <f>+'Ark1'!U141</f>
        <v>32.028950672433524</v>
      </c>
      <c r="L129" s="93"/>
      <c r="M129" s="11">
        <f>+'Ark1'!W141</f>
        <v>58.573570432357037</v>
      </c>
      <c r="N129" s="3"/>
      <c r="O129" s="14">
        <f>+'Ark1'!Z141</f>
        <v>135.94877963737764</v>
      </c>
      <c r="P129" s="14"/>
      <c r="Q129" s="14">
        <f>+'Ark1'!AA141</f>
        <v>28.343014297339874</v>
      </c>
      <c r="R129" s="52">
        <f>+'Ark1'!AB141</f>
        <v>4.2062199343653326</v>
      </c>
      <c r="S129" s="14">
        <f>+'Ark1'!AC141</f>
        <v>-48.737763431245746</v>
      </c>
      <c r="T129" s="14">
        <f t="shared" si="11"/>
        <v>8.6486486486486491</v>
      </c>
      <c r="U129" s="11">
        <f>+IF(G129=0,"",'Ark1'!V141)</f>
        <v>14.833333333333337</v>
      </c>
      <c r="V129" s="28"/>
      <c r="AK129"/>
      <c r="AL129"/>
      <c r="AN129"/>
      <c r="AO129"/>
      <c r="AQ129"/>
      <c r="AR129"/>
      <c r="AS129"/>
      <c r="AT129"/>
      <c r="AU129"/>
      <c r="AV129"/>
      <c r="AW129"/>
    </row>
    <row r="130" spans="1:49" ht="15.6">
      <c r="A130" s="28"/>
      <c r="B130" s="3">
        <f>+'Ark1'!D142</f>
        <v>4</v>
      </c>
      <c r="C130" s="3" t="str">
        <f t="shared" si="15"/>
        <v>Apr</v>
      </c>
      <c r="D130" s="3">
        <f>+'Ark1'!C142</f>
        <v>2015</v>
      </c>
      <c r="E130" s="3">
        <f>+'Ark1'!Q142</f>
        <v>253</v>
      </c>
      <c r="F130" s="3"/>
      <c r="G130" s="14">
        <f>+'Ark1'!R142</f>
        <v>1658</v>
      </c>
      <c r="H130" s="14"/>
      <c r="I130" s="14">
        <f>+'Ark1'!S142</f>
        <v>1649</v>
      </c>
      <c r="J130" s="52">
        <f>+'Ark1'!T142</f>
        <v>18.367120859643297</v>
      </c>
      <c r="K130" s="52">
        <f>+'Ark1'!U142</f>
        <v>17.898004796689449</v>
      </c>
      <c r="L130" s="93"/>
      <c r="M130" s="11">
        <f>+'Ark1'!W142</f>
        <v>59.016979987871437</v>
      </c>
      <c r="N130" s="3"/>
      <c r="O130" s="14">
        <f>+'Ark1'!Z142</f>
        <v>132.12825955124305</v>
      </c>
      <c r="P130" s="14"/>
      <c r="Q130" s="14">
        <f>+'Ark1'!AA142</f>
        <v>29.638852313602392</v>
      </c>
      <c r="R130" s="52">
        <f>+'Ark1'!AB142</f>
        <v>4.0804169694079926</v>
      </c>
      <c r="S130" s="14">
        <f>+'Ark1'!AC142</f>
        <v>-58.395646915051366</v>
      </c>
      <c r="T130" s="14">
        <f t="shared" si="11"/>
        <v>6.5533596837944668</v>
      </c>
      <c r="U130" s="11">
        <f>+IF(G130=0,"",'Ark1'!V142)</f>
        <v>15.085645355850421</v>
      </c>
      <c r="V130" s="28"/>
      <c r="AK130"/>
      <c r="AL130"/>
      <c r="AN130"/>
      <c r="AO130"/>
      <c r="AQ130"/>
      <c r="AR130"/>
      <c r="AS130"/>
      <c r="AT130"/>
      <c r="AU130"/>
      <c r="AV130"/>
      <c r="AW130"/>
    </row>
    <row r="131" spans="1:49" ht="15.6">
      <c r="A131" s="28"/>
      <c r="B131" s="3">
        <f>+'Ark1'!D143</f>
        <v>5</v>
      </c>
      <c r="C131" s="3" t="str">
        <f t="shared" si="15"/>
        <v>Mai</v>
      </c>
      <c r="D131" s="3">
        <f>+'Ark1'!C143</f>
        <v>2015</v>
      </c>
      <c r="E131" s="3">
        <f>+'Ark1'!Q143</f>
        <v>0</v>
      </c>
      <c r="F131" s="3"/>
      <c r="G131" s="14">
        <f>+'Ark1'!R143</f>
        <v>0</v>
      </c>
      <c r="H131" s="14"/>
      <c r="I131" s="14">
        <f>+'Ark1'!S143</f>
        <v>0</v>
      </c>
      <c r="J131" s="52">
        <f>+'Ark1'!T143</f>
        <v>0</v>
      </c>
      <c r="K131" s="52">
        <f>+'Ark1'!U143</f>
        <v>0</v>
      </c>
      <c r="L131" s="93"/>
      <c r="M131" s="11">
        <f>+'Ark1'!W143</f>
        <v>0</v>
      </c>
      <c r="N131" s="3"/>
      <c r="O131" s="14">
        <f>+'Ark1'!Z143</f>
        <v>0</v>
      </c>
      <c r="P131" s="14"/>
      <c r="Q131" s="14">
        <f>+'Ark1'!AA143</f>
        <v>0</v>
      </c>
      <c r="R131" s="52">
        <f>+'Ark1'!AB143</f>
        <v>0</v>
      </c>
      <c r="S131" s="14">
        <f>+'Ark1'!AC143</f>
        <v>0</v>
      </c>
      <c r="T131" s="14" t="str">
        <f t="shared" si="11"/>
        <v/>
      </c>
      <c r="U131" s="11" t="str">
        <f>+IF(G131=0,"",'Ark1'!V143)</f>
        <v/>
      </c>
      <c r="V131" s="28"/>
      <c r="AK131"/>
      <c r="AL131"/>
      <c r="AN131"/>
      <c r="AO131"/>
      <c r="AQ131"/>
      <c r="AR131"/>
      <c r="AS131"/>
      <c r="AT131"/>
      <c r="AU131"/>
      <c r="AV131"/>
      <c r="AW131"/>
    </row>
    <row r="132" spans="1:49" ht="15.6">
      <c r="A132" s="28"/>
      <c r="B132" s="3">
        <f>+'Ark1'!D144</f>
        <v>6</v>
      </c>
      <c r="C132" s="3" t="str">
        <f t="shared" si="15"/>
        <v>Jun</v>
      </c>
      <c r="D132" s="3">
        <f>+'Ark1'!C144</f>
        <v>2015</v>
      </c>
      <c r="E132" s="3">
        <f>+'Ark1'!Q144</f>
        <v>0</v>
      </c>
      <c r="F132" s="3"/>
      <c r="G132" s="14">
        <f>+'Ark1'!R144</f>
        <v>0</v>
      </c>
      <c r="H132" s="14"/>
      <c r="I132" s="14">
        <f>+'Ark1'!S144</f>
        <v>0</v>
      </c>
      <c r="J132" s="52">
        <f>+'Ark1'!T144</f>
        <v>0</v>
      </c>
      <c r="K132" s="52">
        <f>+'Ark1'!U144</f>
        <v>0</v>
      </c>
      <c r="L132" s="93"/>
      <c r="M132" s="11">
        <f>+'Ark1'!W144</f>
        <v>0</v>
      </c>
      <c r="N132" s="3"/>
      <c r="O132" s="14">
        <f>+'Ark1'!Z144</f>
        <v>0</v>
      </c>
      <c r="P132" s="14"/>
      <c r="Q132" s="14">
        <f>+'Ark1'!AA144</f>
        <v>0</v>
      </c>
      <c r="R132" s="52">
        <f>+'Ark1'!AB144</f>
        <v>0</v>
      </c>
      <c r="S132" s="14">
        <f>+'Ark1'!AC144</f>
        <v>0</v>
      </c>
      <c r="T132" s="14" t="str">
        <f t="shared" si="11"/>
        <v/>
      </c>
      <c r="U132" s="11" t="str">
        <f>+IF(G132=0,"",'Ark1'!V144)</f>
        <v/>
      </c>
      <c r="V132" s="28"/>
      <c r="AK132"/>
      <c r="AL132"/>
      <c r="AN132"/>
      <c r="AO132"/>
      <c r="AQ132"/>
      <c r="AR132"/>
      <c r="AS132"/>
      <c r="AT132"/>
      <c r="AU132"/>
      <c r="AV132"/>
      <c r="AW132"/>
    </row>
    <row r="133" spans="1:49" ht="15.6">
      <c r="A133" s="28"/>
      <c r="B133" s="3">
        <f>+'Ark1'!D145</f>
        <v>7</v>
      </c>
      <c r="C133" s="3" t="str">
        <f t="shared" si="15"/>
        <v>Jul</v>
      </c>
      <c r="D133" s="3">
        <f>+'Ark1'!C145</f>
        <v>2015</v>
      </c>
      <c r="E133" s="3">
        <f>+'Ark1'!Q145</f>
        <v>0</v>
      </c>
      <c r="F133" s="3"/>
      <c r="G133" s="14">
        <f>+'Ark1'!R145</f>
        <v>0</v>
      </c>
      <c r="H133" s="14"/>
      <c r="I133" s="14">
        <f>+'Ark1'!S145</f>
        <v>0</v>
      </c>
      <c r="J133" s="52">
        <f>+'Ark1'!T145</f>
        <v>0</v>
      </c>
      <c r="K133" s="52">
        <f>+'Ark1'!U145</f>
        <v>0</v>
      </c>
      <c r="L133" s="93"/>
      <c r="M133" s="11">
        <f>+'Ark1'!W145</f>
        <v>0</v>
      </c>
      <c r="N133" s="3"/>
      <c r="O133" s="14">
        <f>+'Ark1'!Z145</f>
        <v>0</v>
      </c>
      <c r="P133" s="14"/>
      <c r="Q133" s="14">
        <f>+'Ark1'!AA145</f>
        <v>0</v>
      </c>
      <c r="R133" s="52">
        <f>+'Ark1'!AB145</f>
        <v>0</v>
      </c>
      <c r="S133" s="14">
        <f>+'Ark1'!AC145</f>
        <v>0</v>
      </c>
      <c r="T133" s="14" t="str">
        <f t="shared" si="11"/>
        <v/>
      </c>
      <c r="U133" s="11" t="str">
        <f>+IF(G133=0,"",'Ark1'!V145)</f>
        <v/>
      </c>
      <c r="V133" s="28"/>
      <c r="AK133"/>
      <c r="AL133"/>
      <c r="AN133"/>
      <c r="AO133"/>
      <c r="AQ133"/>
      <c r="AR133"/>
      <c r="AS133"/>
      <c r="AT133"/>
      <c r="AU133"/>
      <c r="AV133"/>
      <c r="AW133"/>
    </row>
    <row r="134" spans="1:49" ht="15.6">
      <c r="A134" s="28"/>
      <c r="B134" s="3">
        <f>+'Ark1'!D146</f>
        <v>8</v>
      </c>
      <c r="C134" s="3" t="str">
        <f t="shared" si="15"/>
        <v>Aug</v>
      </c>
      <c r="D134" s="3">
        <f>+'Ark1'!C146</f>
        <v>2015</v>
      </c>
      <c r="E134" s="3">
        <f>+'Ark1'!Q146</f>
        <v>0</v>
      </c>
      <c r="F134" s="3"/>
      <c r="G134" s="14">
        <f>+'Ark1'!R146</f>
        <v>0</v>
      </c>
      <c r="H134" s="14"/>
      <c r="I134" s="14">
        <f>+'Ark1'!S146</f>
        <v>0</v>
      </c>
      <c r="J134" s="52">
        <f>+'Ark1'!T146</f>
        <v>0</v>
      </c>
      <c r="K134" s="52">
        <f>+'Ark1'!U146</f>
        <v>0</v>
      </c>
      <c r="L134" s="93"/>
      <c r="M134" s="11">
        <f>+'Ark1'!W146</f>
        <v>0</v>
      </c>
      <c r="N134" s="3"/>
      <c r="O134" s="14">
        <f>+'Ark1'!Z146</f>
        <v>0</v>
      </c>
      <c r="P134" s="14"/>
      <c r="Q134" s="14">
        <f>+'Ark1'!AA146</f>
        <v>0</v>
      </c>
      <c r="R134" s="52">
        <f>+'Ark1'!AB146</f>
        <v>0</v>
      </c>
      <c r="S134" s="14">
        <f>+'Ark1'!AC146</f>
        <v>0</v>
      </c>
      <c r="T134" s="14" t="str">
        <f t="shared" si="11"/>
        <v/>
      </c>
      <c r="U134" s="11" t="str">
        <f>+IF(G134=0,"",'Ark1'!V146)</f>
        <v/>
      </c>
      <c r="V134" s="28"/>
      <c r="AK134"/>
      <c r="AL134"/>
      <c r="AN134"/>
      <c r="AO134"/>
      <c r="AQ134"/>
      <c r="AR134"/>
      <c r="AS134"/>
      <c r="AT134"/>
      <c r="AU134"/>
      <c r="AV134"/>
      <c r="AW134"/>
    </row>
    <row r="135" spans="1:49" ht="15.6">
      <c r="A135" s="28"/>
      <c r="B135" s="3">
        <f>+'Ark1'!D147</f>
        <v>9</v>
      </c>
      <c r="C135" s="3" t="str">
        <f t="shared" si="15"/>
        <v>Sep</v>
      </c>
      <c r="D135" s="3">
        <f>+'Ark1'!C147</f>
        <v>2015</v>
      </c>
      <c r="E135" s="3">
        <f>+'Ark1'!Q147</f>
        <v>0</v>
      </c>
      <c r="F135" s="3"/>
      <c r="G135" s="14">
        <f>+'Ark1'!R147</f>
        <v>0</v>
      </c>
      <c r="H135" s="14"/>
      <c r="I135" s="14">
        <f>+'Ark1'!S147</f>
        <v>0</v>
      </c>
      <c r="J135" s="52">
        <f>+'Ark1'!T147</f>
        <v>0</v>
      </c>
      <c r="K135" s="52">
        <f>+'Ark1'!U147</f>
        <v>0</v>
      </c>
      <c r="L135" s="93"/>
      <c r="M135" s="11">
        <f>+'Ark1'!W147</f>
        <v>0</v>
      </c>
      <c r="N135" s="3"/>
      <c r="O135" s="14">
        <f>+'Ark1'!Z147</f>
        <v>0</v>
      </c>
      <c r="P135" s="14"/>
      <c r="Q135" s="14">
        <f>+'Ark1'!AA147</f>
        <v>0</v>
      </c>
      <c r="R135" s="52">
        <f>+'Ark1'!AB147</f>
        <v>0</v>
      </c>
      <c r="S135" s="14">
        <f>+'Ark1'!AC147</f>
        <v>0</v>
      </c>
      <c r="T135" s="14" t="str">
        <f t="shared" si="11"/>
        <v/>
      </c>
      <c r="U135" s="11" t="str">
        <f>+IF(G135=0,"",'Ark1'!V147)</f>
        <v/>
      </c>
      <c r="V135" s="28"/>
      <c r="AK135"/>
      <c r="AL135"/>
      <c r="AN135"/>
      <c r="AO135"/>
      <c r="AQ135"/>
      <c r="AR135"/>
      <c r="AS135"/>
      <c r="AT135"/>
      <c r="AU135"/>
      <c r="AV135"/>
      <c r="AW135"/>
    </row>
    <row r="136" spans="1:49" ht="15.6">
      <c r="A136" s="28"/>
      <c r="B136" s="3">
        <f>+'Ark1'!D148</f>
        <v>10</v>
      </c>
      <c r="C136" s="3" t="str">
        <f t="shared" si="15"/>
        <v>Okt</v>
      </c>
      <c r="D136" s="3">
        <f>+'Ark1'!C148</f>
        <v>2015</v>
      </c>
      <c r="E136" s="3">
        <f>+'Ark1'!Q148</f>
        <v>0</v>
      </c>
      <c r="F136" s="3"/>
      <c r="G136" s="14">
        <f>+'Ark1'!R148</f>
        <v>0</v>
      </c>
      <c r="H136" s="14"/>
      <c r="I136" s="14">
        <f>+'Ark1'!S148</f>
        <v>0</v>
      </c>
      <c r="J136" s="52">
        <f>+'Ark1'!T148</f>
        <v>0</v>
      </c>
      <c r="K136" s="52">
        <f>+'Ark1'!U148</f>
        <v>0</v>
      </c>
      <c r="L136" s="93"/>
      <c r="M136" s="11">
        <f>+'Ark1'!W148</f>
        <v>0</v>
      </c>
      <c r="N136" s="3"/>
      <c r="O136" s="14">
        <f>+'Ark1'!Z148</f>
        <v>0</v>
      </c>
      <c r="P136" s="14"/>
      <c r="Q136" s="14">
        <f>+'Ark1'!AA148</f>
        <v>0</v>
      </c>
      <c r="R136" s="52">
        <f>+'Ark1'!AB148</f>
        <v>0</v>
      </c>
      <c r="S136" s="14">
        <f>+'Ark1'!AC148</f>
        <v>0</v>
      </c>
      <c r="T136" s="14" t="str">
        <f t="shared" si="11"/>
        <v/>
      </c>
      <c r="U136" s="11" t="str">
        <f>+IF(G136=0,"",'Ark1'!V148)</f>
        <v/>
      </c>
      <c r="V136" s="28"/>
      <c r="AK136"/>
      <c r="AL136"/>
      <c r="AN136"/>
      <c r="AO136"/>
      <c r="AQ136"/>
      <c r="AR136"/>
      <c r="AS136"/>
      <c r="AT136"/>
      <c r="AU136"/>
      <c r="AV136"/>
      <c r="AW136"/>
    </row>
    <row r="137" spans="1:49" ht="15.6">
      <c r="A137" s="28"/>
      <c r="B137" s="3">
        <f>+'Ark1'!D149</f>
        <v>11</v>
      </c>
      <c r="C137" s="3" t="str">
        <f t="shared" si="15"/>
        <v>Nov</v>
      </c>
      <c r="D137" s="3">
        <f>+'Ark1'!C149</f>
        <v>2015</v>
      </c>
      <c r="E137" s="3">
        <f>+'Ark1'!Q149</f>
        <v>0</v>
      </c>
      <c r="F137" s="3"/>
      <c r="G137" s="14">
        <f>+'Ark1'!R149</f>
        <v>0</v>
      </c>
      <c r="H137" s="14"/>
      <c r="I137" s="14">
        <f>+'Ark1'!S149</f>
        <v>0</v>
      </c>
      <c r="J137" s="52">
        <f>+'Ark1'!T149</f>
        <v>0</v>
      </c>
      <c r="K137" s="52">
        <f>+'Ark1'!U149</f>
        <v>0</v>
      </c>
      <c r="L137" s="93"/>
      <c r="M137" s="11">
        <f>+'Ark1'!W149</f>
        <v>0</v>
      </c>
      <c r="N137" s="3"/>
      <c r="O137" s="14">
        <f>+'Ark1'!Z149</f>
        <v>0</v>
      </c>
      <c r="P137" s="14"/>
      <c r="Q137" s="14">
        <f>+'Ark1'!AA149</f>
        <v>0</v>
      </c>
      <c r="R137" s="52">
        <f>+'Ark1'!AB149</f>
        <v>0</v>
      </c>
      <c r="S137" s="14">
        <f>+'Ark1'!AC149</f>
        <v>0</v>
      </c>
      <c r="T137" s="14" t="str">
        <f t="shared" si="11"/>
        <v/>
      </c>
      <c r="U137" s="11" t="str">
        <f>+IF(G137=0,"",'Ark1'!V149)</f>
        <v/>
      </c>
      <c r="V137" s="28"/>
      <c r="AK137"/>
      <c r="AL137"/>
      <c r="AN137"/>
      <c r="AO137"/>
      <c r="AQ137"/>
      <c r="AR137"/>
      <c r="AS137"/>
      <c r="AT137"/>
      <c r="AU137"/>
      <c r="AV137"/>
      <c r="AW137"/>
    </row>
    <row r="138" spans="1:49" ht="15.6">
      <c r="A138" s="28"/>
      <c r="B138" s="3">
        <f>+'Ark1'!D150</f>
        <v>12</v>
      </c>
      <c r="C138" s="3" t="str">
        <f t="shared" si="15"/>
        <v>Des</v>
      </c>
      <c r="D138" s="3">
        <f>+'Ark1'!C150</f>
        <v>2015</v>
      </c>
      <c r="E138" s="3">
        <f>+'Ark1'!Q150</f>
        <v>0</v>
      </c>
      <c r="F138" s="3"/>
      <c r="G138" s="14">
        <f>+'Ark1'!R150</f>
        <v>0</v>
      </c>
      <c r="H138" s="14"/>
      <c r="I138" s="14">
        <f>+'Ark1'!S150</f>
        <v>0</v>
      </c>
      <c r="J138" s="52">
        <f>+'Ark1'!T150</f>
        <v>0</v>
      </c>
      <c r="K138" s="52">
        <f>+'Ark1'!U150</f>
        <v>0</v>
      </c>
      <c r="L138" s="93"/>
      <c r="M138" s="11">
        <f>+'Ark1'!W150</f>
        <v>0</v>
      </c>
      <c r="N138" s="3"/>
      <c r="O138" s="14">
        <f>+'Ark1'!Z150</f>
        <v>0</v>
      </c>
      <c r="P138" s="14"/>
      <c r="Q138" s="14">
        <f>+'Ark1'!AA150</f>
        <v>0</v>
      </c>
      <c r="R138" s="52">
        <f>+'Ark1'!AB150</f>
        <v>0</v>
      </c>
      <c r="S138" s="14">
        <f>+'Ark1'!AC150</f>
        <v>0</v>
      </c>
      <c r="T138" s="14" t="str">
        <f t="shared" si="11"/>
        <v/>
      </c>
      <c r="U138" s="11" t="str">
        <f>+IF(G138=0,"",'Ark1'!V150)</f>
        <v/>
      </c>
      <c r="V138" s="28"/>
      <c r="AK138"/>
      <c r="AL138"/>
      <c r="AN138"/>
      <c r="AO138"/>
      <c r="AQ138"/>
      <c r="AR138"/>
      <c r="AS138"/>
      <c r="AT138"/>
      <c r="AU138"/>
      <c r="AV138"/>
      <c r="AW138"/>
    </row>
    <row r="139" spans="1:49">
      <c r="A139" s="28"/>
      <c r="B139" s="28"/>
      <c r="C139" s="28"/>
      <c r="D139" s="28"/>
      <c r="E139" s="28"/>
      <c r="F139" s="28"/>
      <c r="G139" s="70"/>
      <c r="H139" s="70"/>
      <c r="I139" s="70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AK139"/>
      <c r="AL139"/>
      <c r="AN139"/>
      <c r="AO139"/>
      <c r="AQ139"/>
      <c r="AR139"/>
      <c r="AS139"/>
      <c r="AT139"/>
      <c r="AU139"/>
      <c r="AV139"/>
      <c r="AW139"/>
    </row>
    <row r="140" spans="1:49" ht="15.6">
      <c r="A140" s="28"/>
      <c r="B140" s="3">
        <f>+'Ark1'!D151</f>
        <v>1</v>
      </c>
      <c r="C140" s="3" t="str">
        <f t="shared" ref="C140:C151" si="16">+C127</f>
        <v>Jan</v>
      </c>
      <c r="D140" s="3">
        <f>+'Ark1'!C151</f>
        <v>2014</v>
      </c>
      <c r="E140" s="3">
        <f>+'Ark1'!Q151</f>
        <v>358</v>
      </c>
      <c r="F140" s="3"/>
      <c r="G140" s="14">
        <f>+'Ark1'!R151</f>
        <v>2383</v>
      </c>
      <c r="H140" s="14"/>
      <c r="I140" s="14">
        <f>+'Ark1'!S151</f>
        <v>2369</v>
      </c>
      <c r="J140" s="52">
        <f>+'Ark1'!T151</f>
        <v>27.881127881127888</v>
      </c>
      <c r="K140" s="52">
        <f>+'Ark1'!U151</f>
        <v>28.325163666604155</v>
      </c>
      <c r="L140" s="93"/>
      <c r="M140" s="11">
        <f>+'Ark1'!W151</f>
        <v>59.391726466863638</v>
      </c>
      <c r="N140" s="3"/>
      <c r="O140" s="14">
        <f>+'Ark1'!Z151</f>
        <v>136.73073026593505</v>
      </c>
      <c r="P140" s="14"/>
      <c r="Q140" s="14">
        <f>+'Ark1'!AA151</f>
        <v>29.008488174496691</v>
      </c>
      <c r="R140" s="52">
        <f>+'Ark1'!AB151</f>
        <v>3.798006510872153</v>
      </c>
      <c r="S140" s="14">
        <f>+'Ark1'!AC151</f>
        <v>-55.113197103708195</v>
      </c>
      <c r="T140" s="14">
        <f t="shared" si="11"/>
        <v>6.6564245810055862</v>
      </c>
      <c r="U140" s="11">
        <f>+IF(G140=0,"",'Ark1'!V151)</f>
        <v>16.202685690306339</v>
      </c>
      <c r="V140" s="28"/>
      <c r="AK140"/>
      <c r="AL140"/>
      <c r="AN140"/>
      <c r="AO140"/>
      <c r="AQ140"/>
      <c r="AR140"/>
      <c r="AS140"/>
      <c r="AT140"/>
      <c r="AU140"/>
      <c r="AV140"/>
      <c r="AW140"/>
    </row>
    <row r="141" spans="1:49" ht="15.6">
      <c r="A141" s="28"/>
      <c r="B141" s="3">
        <f>+'Ark1'!D152</f>
        <v>2</v>
      </c>
      <c r="C141" s="3" t="str">
        <f t="shared" si="16"/>
        <v>Feb</v>
      </c>
      <c r="D141" s="3">
        <f>+'Ark1'!C152</f>
        <v>2014</v>
      </c>
      <c r="E141" s="3">
        <f>+'Ark1'!Q152</f>
        <v>335</v>
      </c>
      <c r="F141" s="3"/>
      <c r="G141" s="14">
        <f>+'Ark1'!R152</f>
        <v>2177</v>
      </c>
      <c r="H141" s="14"/>
      <c r="I141" s="14">
        <f>+'Ark1'!S152</f>
        <v>2153</v>
      </c>
      <c r="J141" s="52">
        <f>+'Ark1'!T152</f>
        <v>25.470925470925476</v>
      </c>
      <c r="K141" s="52">
        <f>+'Ark1'!U152</f>
        <v>25.170032691783906</v>
      </c>
      <c r="L141" s="93"/>
      <c r="M141" s="11">
        <f>+'Ark1'!W152</f>
        <v>59.36739433348815</v>
      </c>
      <c r="N141" s="3"/>
      <c r="O141" s="14">
        <f>+'Ark1'!Z152</f>
        <v>133.68987459359059</v>
      </c>
      <c r="P141" s="14"/>
      <c r="Q141" s="14">
        <f>+'Ark1'!AA152</f>
        <v>29.673512480005556</v>
      </c>
      <c r="R141" s="52">
        <f>+'Ark1'!AB152</f>
        <v>3.7136465855646303</v>
      </c>
      <c r="S141" s="14">
        <f>+'Ark1'!AC152</f>
        <v>-60.314340697308197</v>
      </c>
      <c r="T141" s="14">
        <f t="shared" si="11"/>
        <v>6.4985074626865673</v>
      </c>
      <c r="U141" s="11">
        <f>+IF(G141=0,"",'Ark1'!V152)</f>
        <v>16.117133670188331</v>
      </c>
      <c r="V141" s="28"/>
      <c r="AK141"/>
      <c r="AL141"/>
      <c r="AN141"/>
      <c r="AO141"/>
      <c r="AQ141"/>
      <c r="AR141"/>
      <c r="AS141"/>
      <c r="AT141"/>
      <c r="AU141"/>
      <c r="AV141"/>
      <c r="AW141"/>
    </row>
    <row r="142" spans="1:49" ht="15.6">
      <c r="A142" s="28"/>
      <c r="B142" s="3">
        <f>+'Ark1'!D153</f>
        <v>3</v>
      </c>
      <c r="C142" s="3" t="str">
        <f t="shared" si="16"/>
        <v>Mar</v>
      </c>
      <c r="D142" s="3">
        <f>+'Ark1'!C153</f>
        <v>2014</v>
      </c>
      <c r="E142" s="3">
        <f>+'Ark1'!Q153</f>
        <v>324</v>
      </c>
      <c r="F142" s="3"/>
      <c r="G142" s="14">
        <f>+'Ark1'!R153</f>
        <v>2128</v>
      </c>
      <c r="H142" s="14"/>
      <c r="I142" s="14">
        <f>+'Ark1'!S153</f>
        <v>2116</v>
      </c>
      <c r="J142" s="52">
        <f>+'Ark1'!T153</f>
        <v>24.897624897624887</v>
      </c>
      <c r="K142" s="52">
        <f>+'Ark1'!U153</f>
        <v>24.80266221390313</v>
      </c>
      <c r="L142" s="93"/>
      <c r="M142" s="11">
        <f>+'Ark1'!W153</f>
        <v>59.368620037807183</v>
      </c>
      <c r="N142" s="3"/>
      <c r="O142" s="14">
        <f>+'Ark1'!Z153</f>
        <v>134.04215500945159</v>
      </c>
      <c r="P142" s="14"/>
      <c r="Q142" s="14">
        <f>+'Ark1'!AA153</f>
        <v>28.285146259966243</v>
      </c>
      <c r="R142" s="52">
        <f>+'Ark1'!AB153</f>
        <v>3.6593147303945504</v>
      </c>
      <c r="S142" s="14">
        <f>+'Ark1'!AC153</f>
        <v>-52.699076302579563</v>
      </c>
      <c r="T142" s="14">
        <f t="shared" si="11"/>
        <v>6.5679012345679011</v>
      </c>
      <c r="U142" s="11">
        <f>+IF(G142=0,"",'Ark1'!V153)</f>
        <v>15.953477443609025</v>
      </c>
      <c r="V142" s="28"/>
      <c r="AK142"/>
      <c r="AL142"/>
      <c r="AN142"/>
      <c r="AO142"/>
      <c r="AQ142"/>
      <c r="AR142"/>
      <c r="AS142"/>
      <c r="AT142"/>
      <c r="AU142"/>
      <c r="AV142"/>
      <c r="AW142"/>
    </row>
    <row r="143" spans="1:49" ht="15.6">
      <c r="A143" s="28"/>
      <c r="B143" s="3">
        <f>+'Ark1'!D154</f>
        <v>4</v>
      </c>
      <c r="C143" s="3" t="str">
        <f t="shared" si="16"/>
        <v>Apr</v>
      </c>
      <c r="D143" s="3">
        <f>+'Ark1'!C154</f>
        <v>2014</v>
      </c>
      <c r="E143" s="3">
        <f>+'Ark1'!Q154</f>
        <v>300</v>
      </c>
      <c r="F143" s="3"/>
      <c r="G143" s="14">
        <f>+'Ark1'!R154</f>
        <v>1859</v>
      </c>
      <c r="H143" s="14"/>
      <c r="I143" s="14">
        <f>+'Ark1'!S154</f>
        <v>1851</v>
      </c>
      <c r="J143" s="52">
        <f>+'Ark1'!T154</f>
        <v>21.750321750321753</v>
      </c>
      <c r="K143" s="52">
        <f>+'Ark1'!U154</f>
        <v>21.70214142770882</v>
      </c>
      <c r="L143" s="93"/>
      <c r="M143" s="11">
        <f>+'Ark1'!W154</f>
        <v>59.383576445164763</v>
      </c>
      <c r="N143" s="3"/>
      <c r="O143" s="14">
        <f>+'Ark1'!Z154</f>
        <v>134.07720151269578</v>
      </c>
      <c r="P143" s="14"/>
      <c r="Q143" s="14">
        <f>+'Ark1'!AA154</f>
        <v>29.581058027145119</v>
      </c>
      <c r="R143" s="52">
        <f>+'Ark1'!AB154</f>
        <v>3.9175498084024958</v>
      </c>
      <c r="S143" s="14">
        <f>+'Ark1'!AC154</f>
        <v>-57.012094502596497</v>
      </c>
      <c r="T143" s="14">
        <f t="shared" si="11"/>
        <v>6.1966666666666663</v>
      </c>
      <c r="U143" s="11">
        <f>+IF(G143=0,"",'Ark1'!V154)</f>
        <v>16.250672404518557</v>
      </c>
      <c r="V143" s="28"/>
      <c r="AK143"/>
      <c r="AL143"/>
      <c r="AN143"/>
      <c r="AO143"/>
      <c r="AQ143"/>
      <c r="AR143"/>
      <c r="AS143"/>
      <c r="AT143"/>
      <c r="AU143"/>
      <c r="AV143"/>
      <c r="AW143"/>
    </row>
    <row r="144" spans="1:49" ht="15.6">
      <c r="A144" s="28"/>
      <c r="B144" s="3">
        <f>+'Ark1'!D155</f>
        <v>5</v>
      </c>
      <c r="C144" s="3" t="str">
        <f t="shared" si="16"/>
        <v>Mai</v>
      </c>
      <c r="D144" s="3">
        <f>+'Ark1'!C155</f>
        <v>2014</v>
      </c>
      <c r="E144" s="3">
        <f>+'Ark1'!Q155</f>
        <v>0</v>
      </c>
      <c r="F144" s="3"/>
      <c r="G144" s="14">
        <f>+'Ark1'!R155</f>
        <v>0</v>
      </c>
      <c r="H144" s="14"/>
      <c r="I144" s="14">
        <f>+'Ark1'!S155</f>
        <v>0</v>
      </c>
      <c r="J144" s="52">
        <f>+'Ark1'!T155</f>
        <v>0</v>
      </c>
      <c r="K144" s="52">
        <f>+'Ark1'!U155</f>
        <v>0</v>
      </c>
      <c r="L144" s="93"/>
      <c r="M144" s="11">
        <f>+'Ark1'!W155</f>
        <v>0</v>
      </c>
      <c r="N144" s="3"/>
      <c r="O144" s="14">
        <f>+'Ark1'!Z155</f>
        <v>0</v>
      </c>
      <c r="P144" s="14"/>
      <c r="Q144" s="14">
        <f>+'Ark1'!AA155</f>
        <v>0</v>
      </c>
      <c r="R144" s="52">
        <f>+'Ark1'!AB155</f>
        <v>0</v>
      </c>
      <c r="S144" s="14">
        <f>+'Ark1'!AC155</f>
        <v>0</v>
      </c>
      <c r="T144" s="14" t="str">
        <f t="shared" si="11"/>
        <v/>
      </c>
      <c r="U144" s="11" t="str">
        <f>+IF(G144=0,"",'Ark1'!V155)</f>
        <v/>
      </c>
      <c r="V144" s="28"/>
      <c r="AK144"/>
      <c r="AL144"/>
      <c r="AN144"/>
      <c r="AO144"/>
      <c r="AQ144"/>
      <c r="AR144"/>
      <c r="AS144"/>
      <c r="AT144"/>
      <c r="AU144"/>
      <c r="AV144"/>
      <c r="AW144"/>
    </row>
    <row r="145" spans="1:49" ht="15.6">
      <c r="A145" s="28"/>
      <c r="B145" s="3">
        <f>+'Ark1'!D156</f>
        <v>6</v>
      </c>
      <c r="C145" s="3" t="str">
        <f t="shared" si="16"/>
        <v>Jun</v>
      </c>
      <c r="D145" s="3">
        <f>+'Ark1'!C156</f>
        <v>2014</v>
      </c>
      <c r="E145" s="3">
        <f>+'Ark1'!Q156</f>
        <v>0</v>
      </c>
      <c r="F145" s="3"/>
      <c r="G145" s="14">
        <f>+'Ark1'!R156</f>
        <v>0</v>
      </c>
      <c r="H145" s="14"/>
      <c r="I145" s="14">
        <f>+'Ark1'!S156</f>
        <v>0</v>
      </c>
      <c r="J145" s="52">
        <f>+'Ark1'!T156</f>
        <v>0</v>
      </c>
      <c r="K145" s="52">
        <f>+'Ark1'!U156</f>
        <v>0</v>
      </c>
      <c r="L145" s="93"/>
      <c r="M145" s="11">
        <f>+'Ark1'!W156</f>
        <v>0</v>
      </c>
      <c r="N145" s="3"/>
      <c r="O145" s="14">
        <f>+'Ark1'!Z156</f>
        <v>0</v>
      </c>
      <c r="P145" s="14"/>
      <c r="Q145" s="14">
        <f>+'Ark1'!AA156</f>
        <v>0</v>
      </c>
      <c r="R145" s="52">
        <f>+'Ark1'!AB156</f>
        <v>0</v>
      </c>
      <c r="S145" s="14">
        <f>+'Ark1'!AC156</f>
        <v>0</v>
      </c>
      <c r="T145" s="14" t="str">
        <f t="shared" si="11"/>
        <v/>
      </c>
      <c r="U145" s="11" t="str">
        <f>+IF(G145=0,"",'Ark1'!V156)</f>
        <v/>
      </c>
      <c r="V145" s="28"/>
      <c r="AK145"/>
      <c r="AL145"/>
      <c r="AN145"/>
      <c r="AO145"/>
      <c r="AQ145"/>
      <c r="AR145"/>
      <c r="AS145"/>
      <c r="AT145"/>
      <c r="AU145"/>
      <c r="AV145"/>
      <c r="AW145"/>
    </row>
    <row r="146" spans="1:49" ht="15.6">
      <c r="A146" s="28"/>
      <c r="B146" s="3">
        <f>+'Ark1'!D157</f>
        <v>7</v>
      </c>
      <c r="C146" s="3" t="str">
        <f t="shared" si="16"/>
        <v>Jul</v>
      </c>
      <c r="D146" s="3">
        <f>+'Ark1'!C157</f>
        <v>2014</v>
      </c>
      <c r="E146" s="3">
        <f>+'Ark1'!Q157</f>
        <v>0</v>
      </c>
      <c r="F146" s="3"/>
      <c r="G146" s="14">
        <f>+'Ark1'!R157</f>
        <v>0</v>
      </c>
      <c r="H146" s="14"/>
      <c r="I146" s="14">
        <f>+'Ark1'!S157</f>
        <v>0</v>
      </c>
      <c r="J146" s="52">
        <f>+'Ark1'!T157</f>
        <v>0</v>
      </c>
      <c r="K146" s="52">
        <f>+'Ark1'!U157</f>
        <v>0</v>
      </c>
      <c r="L146" s="93"/>
      <c r="M146" s="11">
        <f>+'Ark1'!W157</f>
        <v>0</v>
      </c>
      <c r="N146" s="3"/>
      <c r="O146" s="14">
        <f>+'Ark1'!Z157</f>
        <v>0</v>
      </c>
      <c r="P146" s="14"/>
      <c r="Q146" s="14">
        <f>+'Ark1'!AA157</f>
        <v>0</v>
      </c>
      <c r="R146" s="52">
        <f>+'Ark1'!AB157</f>
        <v>0</v>
      </c>
      <c r="S146" s="14">
        <f>+'Ark1'!AC157</f>
        <v>0</v>
      </c>
      <c r="T146" s="14" t="str">
        <f t="shared" si="11"/>
        <v/>
      </c>
      <c r="U146" s="11" t="str">
        <f>+IF(G146=0,"",'Ark1'!V157)</f>
        <v/>
      </c>
      <c r="V146" s="28"/>
      <c r="AK146"/>
      <c r="AL146"/>
      <c r="AN146"/>
      <c r="AO146"/>
      <c r="AQ146"/>
      <c r="AR146"/>
      <c r="AS146"/>
      <c r="AT146"/>
      <c r="AU146"/>
      <c r="AV146"/>
      <c r="AW146"/>
    </row>
    <row r="147" spans="1:49" ht="15.6">
      <c r="A147" s="28"/>
      <c r="B147" s="3">
        <f>+'Ark1'!D158</f>
        <v>8</v>
      </c>
      <c r="C147" s="3" t="str">
        <f t="shared" si="16"/>
        <v>Aug</v>
      </c>
      <c r="D147" s="3">
        <f>+'Ark1'!C158</f>
        <v>2014</v>
      </c>
      <c r="E147" s="3">
        <f>+'Ark1'!Q158</f>
        <v>0</v>
      </c>
      <c r="F147" s="3"/>
      <c r="G147" s="14">
        <f>+'Ark1'!R158</f>
        <v>0</v>
      </c>
      <c r="H147" s="14"/>
      <c r="I147" s="14">
        <f>+'Ark1'!S158</f>
        <v>0</v>
      </c>
      <c r="J147" s="52">
        <f>+'Ark1'!T158</f>
        <v>0</v>
      </c>
      <c r="K147" s="52">
        <f>+'Ark1'!U158</f>
        <v>0</v>
      </c>
      <c r="L147" s="93"/>
      <c r="M147" s="11">
        <f>+'Ark1'!W158</f>
        <v>0</v>
      </c>
      <c r="N147" s="3"/>
      <c r="O147" s="14">
        <f>+'Ark1'!Z158</f>
        <v>0</v>
      </c>
      <c r="P147" s="14"/>
      <c r="Q147" s="14">
        <f>+'Ark1'!AA158</f>
        <v>0</v>
      </c>
      <c r="R147" s="52">
        <f>+'Ark1'!AB158</f>
        <v>0</v>
      </c>
      <c r="S147" s="14">
        <f>+'Ark1'!AC158</f>
        <v>0</v>
      </c>
      <c r="T147" s="14" t="str">
        <f t="shared" si="11"/>
        <v/>
      </c>
      <c r="U147" s="11" t="str">
        <f>+IF(G147=0,"",'Ark1'!V158)</f>
        <v/>
      </c>
      <c r="V147" s="28"/>
      <c r="AK147"/>
      <c r="AL147"/>
      <c r="AN147"/>
      <c r="AO147"/>
      <c r="AQ147"/>
      <c r="AR147"/>
      <c r="AS147"/>
      <c r="AT147"/>
      <c r="AU147"/>
      <c r="AV147"/>
      <c r="AW147"/>
    </row>
    <row r="148" spans="1:49" ht="15.6">
      <c r="A148" s="28"/>
      <c r="B148" s="3">
        <f>+'Ark1'!D159</f>
        <v>9</v>
      </c>
      <c r="C148" s="3" t="str">
        <f t="shared" si="16"/>
        <v>Sep</v>
      </c>
      <c r="D148" s="3">
        <f>+'Ark1'!C159</f>
        <v>2014</v>
      </c>
      <c r="E148" s="3">
        <f>+'Ark1'!Q159</f>
        <v>0</v>
      </c>
      <c r="F148" s="3"/>
      <c r="G148" s="14">
        <f>+'Ark1'!R159</f>
        <v>0</v>
      </c>
      <c r="H148" s="14"/>
      <c r="I148" s="14">
        <f>+'Ark1'!S159</f>
        <v>0</v>
      </c>
      <c r="J148" s="52">
        <f>+'Ark1'!T159</f>
        <v>0</v>
      </c>
      <c r="K148" s="52">
        <f>+'Ark1'!U159</f>
        <v>0</v>
      </c>
      <c r="L148" s="93"/>
      <c r="M148" s="11">
        <f>+'Ark1'!W159</f>
        <v>0</v>
      </c>
      <c r="N148" s="3"/>
      <c r="O148" s="14">
        <f>+'Ark1'!Z159</f>
        <v>0</v>
      </c>
      <c r="P148" s="14"/>
      <c r="Q148" s="14">
        <f>+'Ark1'!AA159</f>
        <v>0</v>
      </c>
      <c r="R148" s="52">
        <f>+'Ark1'!AB159</f>
        <v>0</v>
      </c>
      <c r="S148" s="14">
        <f>+'Ark1'!AC159</f>
        <v>0</v>
      </c>
      <c r="T148" s="14" t="str">
        <f t="shared" si="11"/>
        <v/>
      </c>
      <c r="U148" s="11" t="str">
        <f>+IF(G148=0,"",'Ark1'!V159)</f>
        <v/>
      </c>
      <c r="V148" s="28"/>
      <c r="AK148"/>
      <c r="AL148"/>
      <c r="AN148"/>
      <c r="AO148"/>
      <c r="AQ148"/>
      <c r="AR148"/>
      <c r="AS148"/>
      <c r="AT148"/>
      <c r="AU148"/>
      <c r="AV148"/>
      <c r="AW148"/>
    </row>
    <row r="149" spans="1:49" ht="15.6">
      <c r="A149" s="28"/>
      <c r="B149" s="3">
        <f>+'Ark1'!D160</f>
        <v>10</v>
      </c>
      <c r="C149" s="3" t="str">
        <f t="shared" si="16"/>
        <v>Okt</v>
      </c>
      <c r="D149" s="3">
        <f>+'Ark1'!C160</f>
        <v>2014</v>
      </c>
      <c r="E149" s="3">
        <f>+'Ark1'!Q160</f>
        <v>0</v>
      </c>
      <c r="F149" s="3"/>
      <c r="G149" s="14">
        <f>+'Ark1'!R160</f>
        <v>0</v>
      </c>
      <c r="H149" s="14"/>
      <c r="I149" s="14">
        <f>+'Ark1'!S160</f>
        <v>0</v>
      </c>
      <c r="J149" s="52">
        <f>+'Ark1'!T160</f>
        <v>0</v>
      </c>
      <c r="K149" s="52">
        <f>+'Ark1'!U160</f>
        <v>0</v>
      </c>
      <c r="L149" s="93"/>
      <c r="M149" s="11">
        <f>+'Ark1'!W160</f>
        <v>0</v>
      </c>
      <c r="N149" s="3"/>
      <c r="O149" s="14">
        <f>+'Ark1'!Z160</f>
        <v>0</v>
      </c>
      <c r="P149" s="14"/>
      <c r="Q149" s="14">
        <f>+'Ark1'!AA160</f>
        <v>0</v>
      </c>
      <c r="R149" s="52">
        <f>+'Ark1'!AB160</f>
        <v>0</v>
      </c>
      <c r="S149" s="14">
        <f>+'Ark1'!AC160</f>
        <v>0</v>
      </c>
      <c r="T149" s="14" t="str">
        <f t="shared" si="11"/>
        <v/>
      </c>
      <c r="U149" s="11" t="str">
        <f>+IF(G149=0,"",'Ark1'!V160)</f>
        <v/>
      </c>
      <c r="V149" s="28"/>
      <c r="AK149"/>
      <c r="AL149"/>
      <c r="AN149"/>
      <c r="AO149"/>
      <c r="AQ149"/>
      <c r="AR149"/>
      <c r="AS149"/>
      <c r="AT149"/>
      <c r="AU149"/>
      <c r="AV149"/>
      <c r="AW149"/>
    </row>
    <row r="150" spans="1:49" ht="15.6">
      <c r="A150" s="28"/>
      <c r="B150" s="3">
        <f>+'Ark1'!D161</f>
        <v>11</v>
      </c>
      <c r="C150" s="3" t="str">
        <f t="shared" si="16"/>
        <v>Nov</v>
      </c>
      <c r="D150" s="3">
        <f>+'Ark1'!C161</f>
        <v>2014</v>
      </c>
      <c r="E150" s="3">
        <f>+'Ark1'!Q161</f>
        <v>0</v>
      </c>
      <c r="F150" s="3"/>
      <c r="G150" s="14">
        <f>+'Ark1'!R161</f>
        <v>0</v>
      </c>
      <c r="H150" s="14"/>
      <c r="I150" s="14">
        <f>+'Ark1'!S161</f>
        <v>0</v>
      </c>
      <c r="J150" s="52">
        <f>+'Ark1'!T161</f>
        <v>0</v>
      </c>
      <c r="K150" s="52">
        <f>+'Ark1'!U161</f>
        <v>0</v>
      </c>
      <c r="L150" s="93"/>
      <c r="M150" s="11">
        <f>+'Ark1'!W161</f>
        <v>0</v>
      </c>
      <c r="N150" s="3"/>
      <c r="O150" s="14">
        <f>+'Ark1'!Z161</f>
        <v>0</v>
      </c>
      <c r="P150" s="14"/>
      <c r="Q150" s="14">
        <f>+'Ark1'!AA161</f>
        <v>0</v>
      </c>
      <c r="R150" s="52">
        <f>+'Ark1'!AB161</f>
        <v>0</v>
      </c>
      <c r="S150" s="14">
        <f>+'Ark1'!AC161</f>
        <v>0</v>
      </c>
      <c r="T150" s="14" t="str">
        <f t="shared" ref="T150:T215" si="17">+IF(G150=0,"",G150/E150)</f>
        <v/>
      </c>
      <c r="U150" s="11" t="str">
        <f>+IF(G150=0,"",'Ark1'!V161)</f>
        <v/>
      </c>
      <c r="V150" s="28"/>
      <c r="AK150"/>
      <c r="AL150"/>
      <c r="AN150"/>
      <c r="AO150"/>
      <c r="AQ150"/>
      <c r="AR150"/>
      <c r="AS150"/>
      <c r="AT150"/>
      <c r="AU150"/>
      <c r="AV150"/>
      <c r="AW150"/>
    </row>
    <row r="151" spans="1:49" ht="15.6">
      <c r="A151" s="28"/>
      <c r="B151" s="3">
        <f>+'Ark1'!D162</f>
        <v>12</v>
      </c>
      <c r="C151" s="3" t="str">
        <f t="shared" si="16"/>
        <v>Des</v>
      </c>
      <c r="D151" s="3">
        <f>+'Ark1'!C162</f>
        <v>2014</v>
      </c>
      <c r="E151" s="3">
        <f>+'Ark1'!Q162</f>
        <v>0</v>
      </c>
      <c r="F151" s="3"/>
      <c r="G151" s="14">
        <f>+'Ark1'!R162</f>
        <v>0</v>
      </c>
      <c r="H151" s="14"/>
      <c r="I151" s="14">
        <f>+'Ark1'!S162</f>
        <v>0</v>
      </c>
      <c r="J151" s="52">
        <f>+'Ark1'!T162</f>
        <v>0</v>
      </c>
      <c r="K151" s="52">
        <f>+'Ark1'!U162</f>
        <v>0</v>
      </c>
      <c r="L151" s="93"/>
      <c r="M151" s="11">
        <f>+'Ark1'!W162</f>
        <v>0</v>
      </c>
      <c r="N151" s="3"/>
      <c r="O151" s="14">
        <f>+'Ark1'!Z162</f>
        <v>0</v>
      </c>
      <c r="P151" s="14"/>
      <c r="Q151" s="14">
        <f>+'Ark1'!AA162</f>
        <v>0</v>
      </c>
      <c r="R151" s="52">
        <f>+'Ark1'!AB162</f>
        <v>0</v>
      </c>
      <c r="S151" s="14">
        <f>+'Ark1'!AC162</f>
        <v>0</v>
      </c>
      <c r="T151" s="14" t="str">
        <f t="shared" si="17"/>
        <v/>
      </c>
      <c r="U151" s="11" t="str">
        <f>+IF(G151=0,"",'Ark1'!V162)</f>
        <v/>
      </c>
      <c r="V151" s="28"/>
      <c r="AK151"/>
      <c r="AL151"/>
      <c r="AN151"/>
      <c r="AO151"/>
      <c r="AQ151"/>
      <c r="AR151"/>
      <c r="AS151"/>
      <c r="AT151"/>
      <c r="AU151"/>
      <c r="AV151"/>
      <c r="AW151"/>
    </row>
    <row r="152" spans="1:49" ht="15.6">
      <c r="A152" s="28"/>
      <c r="B152" s="3">
        <f>+'Ark1'!D163</f>
        <v>1</v>
      </c>
      <c r="C152" s="3" t="str">
        <f t="shared" ref="C152:C199" si="18">+C140</f>
        <v>Jan</v>
      </c>
      <c r="D152" s="3">
        <f>+'Ark1'!C163</f>
        <v>2013</v>
      </c>
      <c r="E152" s="3">
        <f>+'Ark1'!Q163</f>
        <v>374</v>
      </c>
      <c r="F152" s="3"/>
      <c r="G152" s="14">
        <f>+'Ark1'!R163</f>
        <v>2446</v>
      </c>
      <c r="H152" s="14"/>
      <c r="I152" s="14">
        <f>+'Ark1'!S163</f>
        <v>2429</v>
      </c>
      <c r="J152" s="52">
        <f>+'Ark1'!T163</f>
        <v>27.409233527566112</v>
      </c>
      <c r="K152" s="52">
        <f>+'Ark1'!U163</f>
        <v>27.608756654691529</v>
      </c>
      <c r="L152" s="93"/>
      <c r="M152" s="11">
        <f>+'Ark1'!W163</f>
        <v>59.181556195965427</v>
      </c>
      <c r="N152" s="3"/>
      <c r="O152" s="14">
        <f>+'Ark1'!Z163</f>
        <v>135.8148620831619</v>
      </c>
      <c r="P152" s="14"/>
      <c r="Q152" s="14">
        <f>+'Ark1'!AA163</f>
        <v>28.353885620079343</v>
      </c>
      <c r="R152" s="52">
        <f>+'Ark1'!AB163</f>
        <v>3.6465345706971823</v>
      </c>
      <c r="S152" s="14">
        <f>+'Ark1'!AC163</f>
        <v>-55.57194958574344</v>
      </c>
      <c r="T152" s="14">
        <f t="shared" si="17"/>
        <v>6.5401069518716577</v>
      </c>
      <c r="U152" s="11">
        <f>+IF(G152=0,"",'Ark1'!V163)</f>
        <v>15.781684382665574</v>
      </c>
      <c r="V152" s="28"/>
      <c r="AK152"/>
      <c r="AL152"/>
      <c r="AN152"/>
      <c r="AO152"/>
      <c r="AQ152"/>
      <c r="AR152"/>
      <c r="AS152"/>
      <c r="AT152"/>
      <c r="AU152"/>
      <c r="AV152"/>
      <c r="AW152"/>
    </row>
    <row r="153" spans="1:49" ht="15.6">
      <c r="A153" s="28"/>
      <c r="B153" s="3">
        <f>+'Ark1'!D164</f>
        <v>2</v>
      </c>
      <c r="C153" s="3" t="str">
        <f t="shared" si="18"/>
        <v>Feb</v>
      </c>
      <c r="D153" s="3">
        <f>+'Ark1'!C164</f>
        <v>2013</v>
      </c>
      <c r="E153" s="3">
        <f>+'Ark1'!Q164</f>
        <v>364</v>
      </c>
      <c r="F153" s="3"/>
      <c r="G153" s="14">
        <f>+'Ark1'!R164</f>
        <v>2109</v>
      </c>
      <c r="H153" s="14"/>
      <c r="I153" s="14">
        <f>+'Ark1'!S164</f>
        <v>2091</v>
      </c>
      <c r="J153" s="52">
        <f>+'Ark1'!T164</f>
        <v>23.632900044822957</v>
      </c>
      <c r="K153" s="52">
        <f>+'Ark1'!U164</f>
        <v>23.719997345362529</v>
      </c>
      <c r="L153" s="93"/>
      <c r="M153" s="11">
        <f>+'Ark1'!W164</f>
        <v>59.430416068866563</v>
      </c>
      <c r="N153" s="3"/>
      <c r="O153" s="14">
        <f>+'Ark1'!Z164</f>
        <v>135.54658058345271</v>
      </c>
      <c r="P153" s="14"/>
      <c r="Q153" s="14">
        <f>+'Ark1'!AA164</f>
        <v>28.19178005168633</v>
      </c>
      <c r="R153" s="52">
        <f>+'Ark1'!AB164</f>
        <v>3.504497727541505</v>
      </c>
      <c r="S153" s="14">
        <f>+'Ark1'!AC164</f>
        <v>-49.094367102177351</v>
      </c>
      <c r="T153" s="14">
        <f t="shared" si="17"/>
        <v>5.7939560439560438</v>
      </c>
      <c r="U153" s="11">
        <f>+IF(G153=0,"",'Ark1'!V164)</f>
        <v>16.438122332859177</v>
      </c>
      <c r="V153" s="28"/>
      <c r="AK153"/>
      <c r="AL153"/>
      <c r="AN153"/>
      <c r="AO153"/>
      <c r="AQ153"/>
      <c r="AR153"/>
      <c r="AS153"/>
      <c r="AT153"/>
      <c r="AU153"/>
      <c r="AV153"/>
      <c r="AW153"/>
    </row>
    <row r="154" spans="1:49" ht="15.6">
      <c r="A154" s="28"/>
      <c r="B154" s="3">
        <f>+'Ark1'!D165</f>
        <v>3</v>
      </c>
      <c r="C154" s="3" t="str">
        <f t="shared" si="18"/>
        <v>Mar</v>
      </c>
      <c r="D154" s="3">
        <f>+'Ark1'!C165</f>
        <v>2013</v>
      </c>
      <c r="E154" s="3">
        <f>+'Ark1'!Q165</f>
        <v>342</v>
      </c>
      <c r="F154" s="3"/>
      <c r="G154" s="14">
        <f>+'Ark1'!R165</f>
        <v>2056</v>
      </c>
      <c r="H154" s="14"/>
      <c r="I154" s="14">
        <f>+'Ark1'!S165</f>
        <v>2046</v>
      </c>
      <c r="J154" s="52">
        <f>+'Ark1'!T165</f>
        <v>23.038995965934561</v>
      </c>
      <c r="K154" s="52">
        <f>+'Ark1'!U165</f>
        <v>22.963634898305685</v>
      </c>
      <c r="L154" s="93"/>
      <c r="M154" s="11">
        <f>+'Ark1'!W165</f>
        <v>59.25855327468232</v>
      </c>
      <c r="N154" s="3"/>
      <c r="O154" s="14">
        <f>+'Ark1'!Z165</f>
        <v>134.11055718475055</v>
      </c>
      <c r="P154" s="14"/>
      <c r="Q154" s="14">
        <f>+'Ark1'!AA165</f>
        <v>28.806569081899191</v>
      </c>
      <c r="R154" s="52">
        <f>+'Ark1'!AB165</f>
        <v>3.7091354630863926</v>
      </c>
      <c r="S154" s="14">
        <f>+'Ark1'!AC165</f>
        <v>-53.047311914791841</v>
      </c>
      <c r="T154" s="14">
        <f t="shared" si="17"/>
        <v>6.0116959064327489</v>
      </c>
      <c r="U154" s="11">
        <f>+IF(G154=0,"",'Ark1'!V165)</f>
        <v>16.001945525291823</v>
      </c>
      <c r="V154" s="28"/>
      <c r="AK154"/>
      <c r="AL154"/>
      <c r="AN154"/>
      <c r="AO154"/>
      <c r="AQ154"/>
      <c r="AR154"/>
      <c r="AS154"/>
      <c r="AT154"/>
      <c r="AU154"/>
      <c r="AV154"/>
      <c r="AW154"/>
    </row>
    <row r="155" spans="1:49" ht="15.6">
      <c r="A155" s="28"/>
      <c r="B155" s="3">
        <f>+'Ark1'!D166</f>
        <v>4</v>
      </c>
      <c r="C155" s="3" t="str">
        <f t="shared" si="18"/>
        <v>Apr</v>
      </c>
      <c r="D155" s="3">
        <f>+'Ark1'!C166</f>
        <v>2013</v>
      </c>
      <c r="E155" s="3">
        <f>+'Ark1'!Q166</f>
        <v>342</v>
      </c>
      <c r="F155" s="3"/>
      <c r="G155" s="14">
        <f>+'Ark1'!R166</f>
        <v>2313</v>
      </c>
      <c r="H155" s="14"/>
      <c r="I155" s="14">
        <f>+'Ark1'!S166</f>
        <v>2300</v>
      </c>
      <c r="J155" s="52">
        <f>+'Ark1'!T166</f>
        <v>25.918870461676367</v>
      </c>
      <c r="K155" s="52">
        <f>+'Ark1'!U166</f>
        <v>25.707611101640243</v>
      </c>
      <c r="L155" s="93"/>
      <c r="M155" s="11">
        <f>+'Ark1'!W166</f>
        <v>59.228260869565212</v>
      </c>
      <c r="N155" s="3"/>
      <c r="O155" s="14">
        <f>+'Ark1'!Z166</f>
        <v>133.55552173913057</v>
      </c>
      <c r="P155" s="14"/>
      <c r="Q155" s="14">
        <f>+'Ark1'!AA166</f>
        <v>29.299745063988521</v>
      </c>
      <c r="R155" s="52">
        <f>+'Ark1'!AB166</f>
        <v>3.7122103484416407</v>
      </c>
      <c r="S155" s="14">
        <f>+'Ark1'!AC166</f>
        <v>-55.102902875560737</v>
      </c>
      <c r="T155" s="14">
        <f t="shared" si="17"/>
        <v>6.7631578947368425</v>
      </c>
      <c r="U155" s="11">
        <f>+IF(G155=0,"",'Ark1'!V166)</f>
        <v>16.156506701253786</v>
      </c>
      <c r="V155" s="28"/>
      <c r="AK155"/>
      <c r="AL155"/>
      <c r="AN155"/>
      <c r="AO155"/>
      <c r="AQ155"/>
      <c r="AR155"/>
      <c r="AS155"/>
      <c r="AT155"/>
      <c r="AU155"/>
      <c r="AV155"/>
      <c r="AW155"/>
    </row>
    <row r="156" spans="1:49" ht="15.6">
      <c r="A156" s="28"/>
      <c r="B156" s="3">
        <f>+'Ark1'!D167</f>
        <v>5</v>
      </c>
      <c r="C156" s="3" t="str">
        <f t="shared" si="18"/>
        <v>Mai</v>
      </c>
      <c r="D156" s="3">
        <f>+'Ark1'!C167</f>
        <v>2013</v>
      </c>
      <c r="E156" s="3">
        <f>+'Ark1'!Q167</f>
        <v>0</v>
      </c>
      <c r="F156" s="3"/>
      <c r="G156" s="14">
        <f>+'Ark1'!R167</f>
        <v>0</v>
      </c>
      <c r="H156" s="14"/>
      <c r="I156" s="14">
        <f>+'Ark1'!S167</f>
        <v>0</v>
      </c>
      <c r="J156" s="52">
        <f>+'Ark1'!T167</f>
        <v>0</v>
      </c>
      <c r="K156" s="52">
        <f>+'Ark1'!U167</f>
        <v>0</v>
      </c>
      <c r="L156" s="93"/>
      <c r="M156" s="11">
        <f>+'Ark1'!W167</f>
        <v>0</v>
      </c>
      <c r="N156" s="3"/>
      <c r="O156" s="14">
        <f>+'Ark1'!Z167</f>
        <v>0</v>
      </c>
      <c r="P156" s="14"/>
      <c r="Q156" s="14">
        <f>+'Ark1'!AA167</f>
        <v>0</v>
      </c>
      <c r="R156" s="52">
        <f>+'Ark1'!AB167</f>
        <v>0</v>
      </c>
      <c r="S156" s="14">
        <f>+'Ark1'!AC167</f>
        <v>0</v>
      </c>
      <c r="T156" s="14" t="str">
        <f t="shared" si="17"/>
        <v/>
      </c>
      <c r="U156" s="11" t="str">
        <f>+IF(G156=0,"",'Ark1'!V167)</f>
        <v/>
      </c>
      <c r="V156" s="28"/>
      <c r="AK156"/>
      <c r="AL156"/>
      <c r="AN156"/>
      <c r="AO156"/>
      <c r="AQ156"/>
      <c r="AR156"/>
      <c r="AS156"/>
      <c r="AT156"/>
      <c r="AU156"/>
      <c r="AV156"/>
      <c r="AW156"/>
    </row>
    <row r="157" spans="1:49" ht="15.6">
      <c r="A157" s="28"/>
      <c r="B157" s="3">
        <f>+'Ark1'!D168</f>
        <v>6</v>
      </c>
      <c r="C157" s="3" t="str">
        <f t="shared" si="18"/>
        <v>Jun</v>
      </c>
      <c r="D157" s="3">
        <f>+'Ark1'!C168</f>
        <v>2013</v>
      </c>
      <c r="E157" s="3">
        <f>+'Ark1'!Q168</f>
        <v>0</v>
      </c>
      <c r="F157" s="3"/>
      <c r="G157" s="14">
        <f>+'Ark1'!R168</f>
        <v>0</v>
      </c>
      <c r="H157" s="14"/>
      <c r="I157" s="14">
        <f>+'Ark1'!S168</f>
        <v>0</v>
      </c>
      <c r="J157" s="52">
        <f>+'Ark1'!T168</f>
        <v>0</v>
      </c>
      <c r="K157" s="52">
        <f>+'Ark1'!U168</f>
        <v>0</v>
      </c>
      <c r="L157" s="93"/>
      <c r="M157" s="11">
        <f>+'Ark1'!W168</f>
        <v>0</v>
      </c>
      <c r="N157" s="3"/>
      <c r="O157" s="14">
        <f>+'Ark1'!Z168</f>
        <v>0</v>
      </c>
      <c r="P157" s="14"/>
      <c r="Q157" s="14">
        <f>+'Ark1'!AA168</f>
        <v>0</v>
      </c>
      <c r="R157" s="52">
        <f>+'Ark1'!AB168</f>
        <v>0</v>
      </c>
      <c r="S157" s="14">
        <f>+'Ark1'!AC168</f>
        <v>0</v>
      </c>
      <c r="T157" s="14" t="str">
        <f t="shared" si="17"/>
        <v/>
      </c>
      <c r="U157" s="11" t="str">
        <f>+IF(G157=0,"",'Ark1'!V168)</f>
        <v/>
      </c>
      <c r="V157" s="28"/>
      <c r="AK157"/>
      <c r="AL157"/>
      <c r="AN157"/>
      <c r="AO157"/>
      <c r="AQ157"/>
      <c r="AR157"/>
      <c r="AS157"/>
      <c r="AT157"/>
      <c r="AU157"/>
      <c r="AV157"/>
      <c r="AW157"/>
    </row>
    <row r="158" spans="1:49" ht="15.6">
      <c r="A158" s="28"/>
      <c r="B158" s="3">
        <f>+'Ark1'!D169</f>
        <v>7</v>
      </c>
      <c r="C158" s="3" t="str">
        <f t="shared" si="18"/>
        <v>Jul</v>
      </c>
      <c r="D158" s="3">
        <f>+'Ark1'!C169</f>
        <v>2013</v>
      </c>
      <c r="E158" s="3">
        <f>+'Ark1'!Q169</f>
        <v>0</v>
      </c>
      <c r="F158" s="3"/>
      <c r="G158" s="14">
        <f>+'Ark1'!R169</f>
        <v>0</v>
      </c>
      <c r="H158" s="14"/>
      <c r="I158" s="14">
        <f>+'Ark1'!S169</f>
        <v>0</v>
      </c>
      <c r="J158" s="52">
        <f>+'Ark1'!T169</f>
        <v>0</v>
      </c>
      <c r="K158" s="52">
        <f>+'Ark1'!U169</f>
        <v>0</v>
      </c>
      <c r="L158" s="93"/>
      <c r="M158" s="11">
        <f>+'Ark1'!W169</f>
        <v>0</v>
      </c>
      <c r="N158" s="3"/>
      <c r="O158" s="14">
        <f>+'Ark1'!Z169</f>
        <v>0</v>
      </c>
      <c r="P158" s="14"/>
      <c r="Q158" s="14">
        <f>+'Ark1'!AA169</f>
        <v>0</v>
      </c>
      <c r="R158" s="52">
        <f>+'Ark1'!AB169</f>
        <v>0</v>
      </c>
      <c r="S158" s="14">
        <f>+'Ark1'!AC169</f>
        <v>0</v>
      </c>
      <c r="T158" s="14" t="str">
        <f t="shared" si="17"/>
        <v/>
      </c>
      <c r="U158" s="11" t="str">
        <f>+IF(G158=0,"",'Ark1'!V169)</f>
        <v/>
      </c>
      <c r="V158" s="28"/>
      <c r="AK158"/>
      <c r="AL158"/>
      <c r="AN158"/>
      <c r="AO158"/>
      <c r="AQ158"/>
      <c r="AR158"/>
      <c r="AS158"/>
      <c r="AT158"/>
      <c r="AU158"/>
      <c r="AV158"/>
      <c r="AW158"/>
    </row>
    <row r="159" spans="1:49" ht="15.6">
      <c r="A159" s="28"/>
      <c r="B159" s="3">
        <f>+'Ark1'!D170</f>
        <v>8</v>
      </c>
      <c r="C159" s="3" t="str">
        <f t="shared" si="18"/>
        <v>Aug</v>
      </c>
      <c r="D159" s="3">
        <f>+'Ark1'!C170</f>
        <v>2013</v>
      </c>
      <c r="E159" s="3">
        <f>+'Ark1'!Q170</f>
        <v>0</v>
      </c>
      <c r="F159" s="3"/>
      <c r="G159" s="14">
        <f>+'Ark1'!R170</f>
        <v>0</v>
      </c>
      <c r="H159" s="14"/>
      <c r="I159" s="14">
        <f>+'Ark1'!S170</f>
        <v>0</v>
      </c>
      <c r="J159" s="52">
        <f>+'Ark1'!T170</f>
        <v>0</v>
      </c>
      <c r="K159" s="52">
        <f>+'Ark1'!U170</f>
        <v>0</v>
      </c>
      <c r="L159" s="93"/>
      <c r="M159" s="11">
        <f>+'Ark1'!W170</f>
        <v>0</v>
      </c>
      <c r="N159" s="3"/>
      <c r="O159" s="14">
        <f>+'Ark1'!Z170</f>
        <v>0</v>
      </c>
      <c r="P159" s="14"/>
      <c r="Q159" s="14">
        <f>+'Ark1'!AA170</f>
        <v>0</v>
      </c>
      <c r="R159" s="52">
        <f>+'Ark1'!AB170</f>
        <v>0</v>
      </c>
      <c r="S159" s="14">
        <f>+'Ark1'!AC170</f>
        <v>0</v>
      </c>
      <c r="T159" s="14" t="str">
        <f t="shared" si="17"/>
        <v/>
      </c>
      <c r="U159" s="11" t="str">
        <f>+IF(G159=0,"",'Ark1'!V170)</f>
        <v/>
      </c>
      <c r="V159" s="28"/>
      <c r="AK159"/>
      <c r="AL159"/>
      <c r="AN159"/>
      <c r="AO159"/>
      <c r="AQ159"/>
      <c r="AR159"/>
      <c r="AS159"/>
      <c r="AT159"/>
      <c r="AU159"/>
      <c r="AV159"/>
      <c r="AW159"/>
    </row>
    <row r="160" spans="1:49" ht="15.6">
      <c r="A160" s="28"/>
      <c r="B160" s="3">
        <f>+'Ark1'!D171</f>
        <v>9</v>
      </c>
      <c r="C160" s="3" t="str">
        <f t="shared" si="18"/>
        <v>Sep</v>
      </c>
      <c r="D160" s="3">
        <f>+'Ark1'!C171</f>
        <v>2013</v>
      </c>
      <c r="E160" s="3">
        <f>+'Ark1'!Q171</f>
        <v>0</v>
      </c>
      <c r="F160" s="3"/>
      <c r="G160" s="14">
        <f>+'Ark1'!R171</f>
        <v>0</v>
      </c>
      <c r="H160" s="14"/>
      <c r="I160" s="14">
        <f>+'Ark1'!S171</f>
        <v>0</v>
      </c>
      <c r="J160" s="52">
        <f>+'Ark1'!T171</f>
        <v>0</v>
      </c>
      <c r="K160" s="52">
        <f>+'Ark1'!U171</f>
        <v>0</v>
      </c>
      <c r="L160" s="93"/>
      <c r="M160" s="11">
        <f>+'Ark1'!W171</f>
        <v>0</v>
      </c>
      <c r="N160" s="3"/>
      <c r="O160" s="14">
        <f>+'Ark1'!Z171</f>
        <v>0</v>
      </c>
      <c r="P160" s="14"/>
      <c r="Q160" s="14">
        <f>+'Ark1'!AA171</f>
        <v>0</v>
      </c>
      <c r="R160" s="52">
        <f>+'Ark1'!AB171</f>
        <v>0</v>
      </c>
      <c r="S160" s="14">
        <f>+'Ark1'!AC171</f>
        <v>0</v>
      </c>
      <c r="T160" s="14" t="str">
        <f t="shared" si="17"/>
        <v/>
      </c>
      <c r="U160" s="11" t="str">
        <f>+IF(G160=0,"",'Ark1'!V171)</f>
        <v/>
      </c>
      <c r="V160" s="28"/>
      <c r="AK160"/>
      <c r="AL160"/>
      <c r="AN160"/>
      <c r="AO160"/>
      <c r="AQ160"/>
      <c r="AR160"/>
      <c r="AS160"/>
      <c r="AT160"/>
      <c r="AU160"/>
      <c r="AV160"/>
      <c r="AW160"/>
    </row>
    <row r="161" spans="1:49" ht="15.6">
      <c r="A161" s="28"/>
      <c r="B161" s="3">
        <f>+'Ark1'!D172</f>
        <v>10</v>
      </c>
      <c r="C161" s="3" t="str">
        <f t="shared" si="18"/>
        <v>Okt</v>
      </c>
      <c r="D161" s="3">
        <f>+'Ark1'!C172</f>
        <v>2013</v>
      </c>
      <c r="E161" s="3">
        <f>+'Ark1'!Q172</f>
        <v>0</v>
      </c>
      <c r="F161" s="3"/>
      <c r="G161" s="14">
        <f>+'Ark1'!R172</f>
        <v>0</v>
      </c>
      <c r="H161" s="14"/>
      <c r="I161" s="14">
        <f>+'Ark1'!S172</f>
        <v>0</v>
      </c>
      <c r="J161" s="52">
        <f>+'Ark1'!T172</f>
        <v>0</v>
      </c>
      <c r="K161" s="52">
        <f>+'Ark1'!U172</f>
        <v>0</v>
      </c>
      <c r="L161" s="93"/>
      <c r="M161" s="11">
        <f>+'Ark1'!W172</f>
        <v>0</v>
      </c>
      <c r="N161" s="3"/>
      <c r="O161" s="14">
        <f>+'Ark1'!Z172</f>
        <v>0</v>
      </c>
      <c r="P161" s="14"/>
      <c r="Q161" s="14">
        <f>+'Ark1'!AA172</f>
        <v>0</v>
      </c>
      <c r="R161" s="52">
        <f>+'Ark1'!AB172</f>
        <v>0</v>
      </c>
      <c r="S161" s="14">
        <f>+'Ark1'!AC172</f>
        <v>0</v>
      </c>
      <c r="T161" s="14" t="str">
        <f t="shared" si="17"/>
        <v/>
      </c>
      <c r="U161" s="11" t="str">
        <f>+IF(G161=0,"",'Ark1'!V172)</f>
        <v/>
      </c>
      <c r="V161" s="28"/>
      <c r="AK161"/>
      <c r="AL161"/>
      <c r="AN161"/>
      <c r="AO161"/>
      <c r="AQ161"/>
      <c r="AR161"/>
      <c r="AS161"/>
      <c r="AT161"/>
      <c r="AU161"/>
      <c r="AV161"/>
      <c r="AW161"/>
    </row>
    <row r="162" spans="1:49" ht="15.6">
      <c r="A162" s="28"/>
      <c r="B162" s="3">
        <f>+'Ark1'!D173</f>
        <v>11</v>
      </c>
      <c r="C162" s="3" t="str">
        <f t="shared" si="18"/>
        <v>Nov</v>
      </c>
      <c r="D162" s="3">
        <f>+'Ark1'!C173</f>
        <v>2013</v>
      </c>
      <c r="E162" s="3">
        <f>+'Ark1'!Q173</f>
        <v>0</v>
      </c>
      <c r="F162" s="3"/>
      <c r="G162" s="14">
        <f>+'Ark1'!R173</f>
        <v>0</v>
      </c>
      <c r="H162" s="14"/>
      <c r="I162" s="14">
        <f>+'Ark1'!S173</f>
        <v>0</v>
      </c>
      <c r="J162" s="52">
        <f>+'Ark1'!T173</f>
        <v>0</v>
      </c>
      <c r="K162" s="52">
        <f>+'Ark1'!U173</f>
        <v>0</v>
      </c>
      <c r="L162" s="93"/>
      <c r="M162" s="11">
        <f>+'Ark1'!W173</f>
        <v>0</v>
      </c>
      <c r="N162" s="3"/>
      <c r="O162" s="14">
        <f>+'Ark1'!Z173</f>
        <v>0</v>
      </c>
      <c r="P162" s="14"/>
      <c r="Q162" s="14">
        <f>+'Ark1'!AA173</f>
        <v>0</v>
      </c>
      <c r="R162" s="52">
        <f>+'Ark1'!AB173</f>
        <v>0</v>
      </c>
      <c r="S162" s="14">
        <f>+'Ark1'!AC173</f>
        <v>0</v>
      </c>
      <c r="T162" s="14" t="str">
        <f t="shared" si="17"/>
        <v/>
      </c>
      <c r="U162" s="11" t="str">
        <f>+IF(G162=0,"",'Ark1'!V173)</f>
        <v/>
      </c>
      <c r="V162" s="28"/>
      <c r="AK162"/>
      <c r="AL162"/>
      <c r="AN162"/>
      <c r="AO162"/>
      <c r="AQ162"/>
      <c r="AR162"/>
      <c r="AS162"/>
      <c r="AT162"/>
      <c r="AU162"/>
      <c r="AV162"/>
      <c r="AW162"/>
    </row>
    <row r="163" spans="1:49" ht="15.6">
      <c r="A163" s="28"/>
      <c r="B163" s="3">
        <f>+'Ark1'!D174</f>
        <v>12</v>
      </c>
      <c r="C163" s="3" t="str">
        <f t="shared" si="18"/>
        <v>Des</v>
      </c>
      <c r="D163" s="3">
        <f>+'Ark1'!C174</f>
        <v>2013</v>
      </c>
      <c r="E163" s="3">
        <f>+'Ark1'!Q174</f>
        <v>0</v>
      </c>
      <c r="F163" s="3"/>
      <c r="G163" s="14">
        <f>+'Ark1'!R174</f>
        <v>0</v>
      </c>
      <c r="H163" s="14"/>
      <c r="I163" s="14">
        <f>+'Ark1'!S174</f>
        <v>0</v>
      </c>
      <c r="J163" s="52">
        <f>+'Ark1'!T174</f>
        <v>0</v>
      </c>
      <c r="K163" s="52">
        <f>+'Ark1'!U174</f>
        <v>0</v>
      </c>
      <c r="L163" s="93"/>
      <c r="M163" s="11">
        <f>+'Ark1'!W174</f>
        <v>0</v>
      </c>
      <c r="N163" s="3"/>
      <c r="O163" s="14">
        <f>+'Ark1'!Z174</f>
        <v>0</v>
      </c>
      <c r="P163" s="14"/>
      <c r="Q163" s="14">
        <f>+'Ark1'!AA174</f>
        <v>0</v>
      </c>
      <c r="R163" s="52">
        <f>+'Ark1'!AB174</f>
        <v>0</v>
      </c>
      <c r="S163" s="14">
        <f>+'Ark1'!AC174</f>
        <v>0</v>
      </c>
      <c r="T163" s="14" t="str">
        <f t="shared" si="17"/>
        <v/>
      </c>
      <c r="U163" s="11" t="str">
        <f>+IF(G163=0,"",'Ark1'!V174)</f>
        <v/>
      </c>
      <c r="V163" s="28"/>
      <c r="AK163"/>
      <c r="AL163"/>
      <c r="AN163"/>
      <c r="AO163"/>
      <c r="AQ163"/>
      <c r="AR163"/>
      <c r="AS163"/>
      <c r="AT163"/>
      <c r="AU163"/>
      <c r="AV163"/>
      <c r="AW163"/>
    </row>
    <row r="164" spans="1:49" ht="15.6">
      <c r="A164" s="28"/>
      <c r="B164" s="3">
        <f>+'Ark1'!D175</f>
        <v>1</v>
      </c>
      <c r="C164" s="3" t="str">
        <f t="shared" si="18"/>
        <v>Jan</v>
      </c>
      <c r="D164" s="3">
        <f>+'Ark1'!C175</f>
        <v>2012</v>
      </c>
      <c r="E164" s="3">
        <f>+'Ark1'!Q175</f>
        <v>402</v>
      </c>
      <c r="F164" s="3"/>
      <c r="G164" s="14">
        <f>+'Ark1'!R175</f>
        <v>2315</v>
      </c>
      <c r="H164" s="14"/>
      <c r="I164" s="14">
        <f>+'Ark1'!S175</f>
        <v>2306</v>
      </c>
      <c r="J164" s="52">
        <f>+'Ark1'!T175</f>
        <v>25.909345271404597</v>
      </c>
      <c r="K164" s="52">
        <f>+'Ark1'!U175</f>
        <v>25.944203377055604</v>
      </c>
      <c r="L164" s="93"/>
      <c r="M164" s="11">
        <f>+'Ark1'!W175</f>
        <v>59.439288811795315</v>
      </c>
      <c r="N164" s="3"/>
      <c r="O164" s="14">
        <f>+'Ark1'!Z175</f>
        <v>135.41708586296619</v>
      </c>
      <c r="P164" s="14"/>
      <c r="Q164" s="14">
        <f>+'Ark1'!AA175</f>
        <v>28.853109810109792</v>
      </c>
      <c r="R164" s="52">
        <f>+'Ark1'!AB175</f>
        <v>3.5861350302495434</v>
      </c>
      <c r="S164" s="14">
        <f>+'Ark1'!AC175</f>
        <v>-55.654200324650489</v>
      </c>
      <c r="T164" s="14">
        <f t="shared" si="17"/>
        <v>5.7587064676616917</v>
      </c>
      <c r="U164" s="11">
        <f>+IF(G164=0,"",'Ark1'!V175)</f>
        <v>16.835853131749456</v>
      </c>
      <c r="V164" s="28"/>
      <c r="AK164"/>
      <c r="AL164"/>
      <c r="AN164"/>
      <c r="AO164"/>
      <c r="AQ164"/>
      <c r="AR164"/>
      <c r="AS164"/>
      <c r="AT164"/>
      <c r="AU164"/>
      <c r="AV164"/>
      <c r="AW164"/>
    </row>
    <row r="165" spans="1:49" ht="15.6">
      <c r="A165" s="28"/>
      <c r="B165" s="3">
        <f>+'Ark1'!D176</f>
        <v>2</v>
      </c>
      <c r="C165" s="3" t="str">
        <f t="shared" si="18"/>
        <v>Feb</v>
      </c>
      <c r="D165" s="3">
        <f>+'Ark1'!C176</f>
        <v>2012</v>
      </c>
      <c r="E165" s="3">
        <f>+'Ark1'!Q176</f>
        <v>381</v>
      </c>
      <c r="F165" s="3"/>
      <c r="G165" s="14">
        <f>+'Ark1'!R176</f>
        <v>2318</v>
      </c>
      <c r="H165" s="14"/>
      <c r="I165" s="14">
        <f>+'Ark1'!S176</f>
        <v>2317</v>
      </c>
      <c r="J165" s="52">
        <f>+'Ark1'!T176</f>
        <v>25.942921096810295</v>
      </c>
      <c r="K165" s="52">
        <f>+'Ark1'!U176</f>
        <v>26.324220997111681</v>
      </c>
      <c r="L165" s="93"/>
      <c r="M165" s="11">
        <f>+'Ark1'!W176</f>
        <v>59.116098403107458</v>
      </c>
      <c r="N165" s="3"/>
      <c r="O165" s="14">
        <f>+'Ark1'!Z176</f>
        <v>136.74829520932201</v>
      </c>
      <c r="P165" s="14"/>
      <c r="Q165" s="14">
        <f>+'Ark1'!AA176</f>
        <v>29.013042814056391</v>
      </c>
      <c r="R165" s="52">
        <f>+'Ark1'!AB176</f>
        <v>4.2053344634817362</v>
      </c>
      <c r="S165" s="14">
        <f>+'Ark1'!AC176</f>
        <v>-40.574094021145505</v>
      </c>
      <c r="T165" s="14">
        <f t="shared" si="17"/>
        <v>6.0839895013123364</v>
      </c>
      <c r="U165" s="11">
        <f>+IF(G165=0,"",'Ark1'!V176)</f>
        <v>16.108714408973253</v>
      </c>
      <c r="V165" s="28"/>
      <c r="AK165"/>
      <c r="AL165"/>
      <c r="AN165"/>
      <c r="AO165"/>
      <c r="AQ165"/>
      <c r="AR165"/>
      <c r="AS165"/>
      <c r="AT165"/>
      <c r="AU165"/>
      <c r="AV165"/>
      <c r="AW165"/>
    </row>
    <row r="166" spans="1:49" ht="15.6">
      <c r="A166" s="28"/>
      <c r="B166" s="3">
        <f>+'Ark1'!D177</f>
        <v>3</v>
      </c>
      <c r="C166" s="3" t="str">
        <f t="shared" si="18"/>
        <v>Mar</v>
      </c>
      <c r="D166" s="3">
        <f>+'Ark1'!C177</f>
        <v>2012</v>
      </c>
      <c r="E166" s="3">
        <f>+'Ark1'!Q177</f>
        <v>391</v>
      </c>
      <c r="F166" s="3"/>
      <c r="G166" s="14">
        <f>+'Ark1'!R177</f>
        <v>2396</v>
      </c>
      <c r="H166" s="14"/>
      <c r="I166" s="14">
        <f>+'Ark1'!S177</f>
        <v>2391</v>
      </c>
      <c r="J166" s="52">
        <f>+'Ark1'!T177</f>
        <v>26.815892557358705</v>
      </c>
      <c r="K166" s="52">
        <f>+'Ark1'!U177</f>
        <v>26.668563154541744</v>
      </c>
      <c r="L166" s="93"/>
      <c r="M166" s="11">
        <f>+'Ark1'!W177</f>
        <v>59.355918025930599</v>
      </c>
      <c r="N166" s="3"/>
      <c r="O166" s="14">
        <f>+'Ark1'!Z177</f>
        <v>134.24943538268508</v>
      </c>
      <c r="P166" s="14"/>
      <c r="Q166" s="14">
        <f>+'Ark1'!AA177</f>
        <v>29.336586475567209</v>
      </c>
      <c r="R166" s="52">
        <f>+'Ark1'!AB177</f>
        <v>3.8062724080748889</v>
      </c>
      <c r="S166" s="14">
        <f>+'Ark1'!AC177</f>
        <v>-54.34187237440203</v>
      </c>
      <c r="T166" s="14">
        <f t="shared" si="17"/>
        <v>6.1278772378516626</v>
      </c>
      <c r="U166" s="11">
        <f>+IF(G166=0,"",'Ark1'!V177)</f>
        <v>16.020868113522535</v>
      </c>
      <c r="V166" s="28"/>
      <c r="AK166"/>
      <c r="AL166"/>
      <c r="AN166"/>
      <c r="AO166"/>
      <c r="AQ166"/>
      <c r="AR166"/>
      <c r="AS166"/>
      <c r="AT166"/>
      <c r="AU166"/>
      <c r="AV166"/>
      <c r="AW166"/>
    </row>
    <row r="167" spans="1:49" ht="15.6">
      <c r="A167" s="28"/>
      <c r="B167" s="3">
        <f>+'Ark1'!D178</f>
        <v>4</v>
      </c>
      <c r="C167" s="3" t="str">
        <f t="shared" si="18"/>
        <v>Apr</v>
      </c>
      <c r="D167" s="3">
        <f>+'Ark1'!C178</f>
        <v>2012</v>
      </c>
      <c r="E167" s="3">
        <f>+'Ark1'!Q178</f>
        <v>365</v>
      </c>
      <c r="F167" s="3"/>
      <c r="G167" s="14">
        <f>+'Ark1'!R178</f>
        <v>1906</v>
      </c>
      <c r="H167" s="14"/>
      <c r="I167" s="14">
        <f>+'Ark1'!S178</f>
        <v>1894</v>
      </c>
      <c r="J167" s="52">
        <f>+'Ark1'!T178</f>
        <v>21.331841074426411</v>
      </c>
      <c r="K167" s="52">
        <f>+'Ark1'!U178</f>
        <v>21.063012471290978</v>
      </c>
      <c r="L167" s="93"/>
      <c r="M167" s="11">
        <f>+'Ark1'!W178</f>
        <v>59.019535374868006</v>
      </c>
      <c r="N167" s="3"/>
      <c r="O167" s="14">
        <f>+'Ark1'!Z178</f>
        <v>133.85448785638857</v>
      </c>
      <c r="P167" s="14"/>
      <c r="Q167" s="14">
        <f>+'Ark1'!AA178</f>
        <v>30.15246208566511</v>
      </c>
      <c r="R167" s="52">
        <f>+'Ark1'!AB178</f>
        <v>3.9155739990306202</v>
      </c>
      <c r="S167" s="14">
        <f>+'Ark1'!AC178</f>
        <v>-56.432534815991986</v>
      </c>
      <c r="T167" s="14">
        <f t="shared" si="17"/>
        <v>5.2219178082191782</v>
      </c>
      <c r="U167" s="11">
        <f>+IF(G167=0,"",'Ark1'!V178)</f>
        <v>16.374081846799587</v>
      </c>
      <c r="V167" s="28"/>
      <c r="AK167"/>
      <c r="AL167"/>
      <c r="AN167"/>
      <c r="AO167"/>
      <c r="AQ167"/>
      <c r="AR167"/>
      <c r="AS167"/>
      <c r="AT167"/>
      <c r="AU167"/>
      <c r="AV167"/>
      <c r="AW167"/>
    </row>
    <row r="168" spans="1:49" ht="15.6">
      <c r="A168" s="28"/>
      <c r="B168" s="3">
        <f>+'Ark1'!D179</f>
        <v>5</v>
      </c>
      <c r="C168" s="3" t="str">
        <f t="shared" si="18"/>
        <v>Mai</v>
      </c>
      <c r="D168" s="3">
        <f>+'Ark1'!C179</f>
        <v>2012</v>
      </c>
      <c r="E168" s="3">
        <f>+'Ark1'!Q179</f>
        <v>0</v>
      </c>
      <c r="F168" s="3"/>
      <c r="G168" s="14">
        <f>+'Ark1'!R179</f>
        <v>0</v>
      </c>
      <c r="H168" s="14"/>
      <c r="I168" s="14">
        <f>+'Ark1'!S179</f>
        <v>0</v>
      </c>
      <c r="J168" s="52">
        <f>+'Ark1'!T179</f>
        <v>0</v>
      </c>
      <c r="K168" s="52">
        <f>+'Ark1'!U179</f>
        <v>0</v>
      </c>
      <c r="L168" s="93"/>
      <c r="M168" s="11">
        <f>+'Ark1'!W179</f>
        <v>0</v>
      </c>
      <c r="N168" s="3"/>
      <c r="O168" s="14">
        <f>+'Ark1'!Z179</f>
        <v>0</v>
      </c>
      <c r="P168" s="14"/>
      <c r="Q168" s="14">
        <f>+'Ark1'!AA179</f>
        <v>0</v>
      </c>
      <c r="R168" s="52">
        <f>+'Ark1'!AB179</f>
        <v>0</v>
      </c>
      <c r="S168" s="14">
        <f>+'Ark1'!AC179</f>
        <v>0</v>
      </c>
      <c r="T168" s="14" t="str">
        <f t="shared" si="17"/>
        <v/>
      </c>
      <c r="U168" s="11" t="str">
        <f>+IF(G168=0,"",'Ark1'!V179)</f>
        <v/>
      </c>
      <c r="V168" s="28"/>
      <c r="AK168"/>
      <c r="AL168"/>
      <c r="AN168"/>
      <c r="AO168"/>
      <c r="AQ168"/>
      <c r="AR168"/>
      <c r="AS168"/>
      <c r="AT168"/>
      <c r="AU168"/>
      <c r="AV168"/>
      <c r="AW168"/>
    </row>
    <row r="169" spans="1:49" ht="15.6">
      <c r="A169" s="28"/>
      <c r="B169" s="3">
        <f>+'Ark1'!D180</f>
        <v>6</v>
      </c>
      <c r="C169" s="3" t="str">
        <f t="shared" si="18"/>
        <v>Jun</v>
      </c>
      <c r="D169" s="3">
        <f>+'Ark1'!C180</f>
        <v>2012</v>
      </c>
      <c r="E169" s="3">
        <f>+'Ark1'!Q180</f>
        <v>0</v>
      </c>
      <c r="F169" s="3"/>
      <c r="G169" s="14">
        <f>+'Ark1'!R180</f>
        <v>0</v>
      </c>
      <c r="H169" s="14"/>
      <c r="I169" s="14">
        <f>+'Ark1'!S180</f>
        <v>0</v>
      </c>
      <c r="J169" s="52">
        <f>+'Ark1'!T180</f>
        <v>0</v>
      </c>
      <c r="K169" s="52">
        <f>+'Ark1'!U180</f>
        <v>0</v>
      </c>
      <c r="L169" s="93"/>
      <c r="M169" s="11">
        <f>+'Ark1'!W180</f>
        <v>0</v>
      </c>
      <c r="N169" s="3"/>
      <c r="O169" s="14">
        <f>+'Ark1'!Z180</f>
        <v>0</v>
      </c>
      <c r="P169" s="14"/>
      <c r="Q169" s="14">
        <f>+'Ark1'!AA180</f>
        <v>0</v>
      </c>
      <c r="R169" s="52">
        <f>+'Ark1'!AB180</f>
        <v>0</v>
      </c>
      <c r="S169" s="14">
        <f>+'Ark1'!AC180</f>
        <v>0</v>
      </c>
      <c r="T169" s="14" t="str">
        <f t="shared" si="17"/>
        <v/>
      </c>
      <c r="U169" s="11" t="str">
        <f>+IF(G169=0,"",'Ark1'!V180)</f>
        <v/>
      </c>
      <c r="V169" s="28"/>
      <c r="AK169"/>
      <c r="AL169"/>
      <c r="AN169"/>
      <c r="AO169"/>
      <c r="AQ169"/>
      <c r="AR169"/>
      <c r="AS169"/>
      <c r="AT169"/>
      <c r="AU169"/>
      <c r="AV169"/>
      <c r="AW169"/>
    </row>
    <row r="170" spans="1:49" ht="15.6">
      <c r="A170" s="28"/>
      <c r="B170" s="3">
        <f>+'Ark1'!D181</f>
        <v>7</v>
      </c>
      <c r="C170" s="3" t="str">
        <f t="shared" si="18"/>
        <v>Jul</v>
      </c>
      <c r="D170" s="3">
        <f>+'Ark1'!C181</f>
        <v>2012</v>
      </c>
      <c r="E170" s="3">
        <f>+'Ark1'!Q181</f>
        <v>0</v>
      </c>
      <c r="F170" s="3"/>
      <c r="G170" s="14">
        <f>+'Ark1'!R181</f>
        <v>0</v>
      </c>
      <c r="H170" s="14"/>
      <c r="I170" s="14">
        <f>+'Ark1'!S181</f>
        <v>0</v>
      </c>
      <c r="J170" s="52">
        <f>+'Ark1'!T181</f>
        <v>0</v>
      </c>
      <c r="K170" s="52">
        <f>+'Ark1'!U181</f>
        <v>0</v>
      </c>
      <c r="L170" s="93"/>
      <c r="M170" s="11">
        <f>+'Ark1'!W181</f>
        <v>0</v>
      </c>
      <c r="N170" s="3"/>
      <c r="O170" s="14">
        <f>+'Ark1'!Z181</f>
        <v>0</v>
      </c>
      <c r="P170" s="14"/>
      <c r="Q170" s="14">
        <f>+'Ark1'!AA181</f>
        <v>0</v>
      </c>
      <c r="R170" s="52">
        <f>+'Ark1'!AB181</f>
        <v>0</v>
      </c>
      <c r="S170" s="14">
        <f>+'Ark1'!AC181</f>
        <v>0</v>
      </c>
      <c r="T170" s="14" t="str">
        <f t="shared" si="17"/>
        <v/>
      </c>
      <c r="U170" s="11" t="str">
        <f>+IF(G170=0,"",'Ark1'!V181)</f>
        <v/>
      </c>
      <c r="V170" s="28"/>
      <c r="AK170"/>
      <c r="AL170"/>
      <c r="AN170"/>
      <c r="AO170"/>
      <c r="AQ170"/>
      <c r="AR170"/>
      <c r="AS170"/>
      <c r="AT170"/>
      <c r="AU170"/>
      <c r="AV170"/>
      <c r="AW170"/>
    </row>
    <row r="171" spans="1:49" ht="15.6">
      <c r="A171" s="28"/>
      <c r="B171" s="3">
        <f>+'Ark1'!D182</f>
        <v>8</v>
      </c>
      <c r="C171" s="3" t="str">
        <f t="shared" si="18"/>
        <v>Aug</v>
      </c>
      <c r="D171" s="3">
        <f>+'Ark1'!C182</f>
        <v>2012</v>
      </c>
      <c r="E171" s="3">
        <f>+'Ark1'!Q182</f>
        <v>0</v>
      </c>
      <c r="F171" s="3"/>
      <c r="G171" s="14">
        <f>+'Ark1'!R182</f>
        <v>0</v>
      </c>
      <c r="H171" s="14"/>
      <c r="I171" s="14">
        <f>+'Ark1'!S182</f>
        <v>0</v>
      </c>
      <c r="J171" s="52">
        <f>+'Ark1'!T182</f>
        <v>0</v>
      </c>
      <c r="K171" s="52">
        <f>+'Ark1'!U182</f>
        <v>0</v>
      </c>
      <c r="L171" s="93"/>
      <c r="M171" s="11">
        <f>+'Ark1'!W182</f>
        <v>0</v>
      </c>
      <c r="N171" s="3"/>
      <c r="O171" s="14">
        <f>+'Ark1'!Z182</f>
        <v>0</v>
      </c>
      <c r="P171" s="14"/>
      <c r="Q171" s="14">
        <f>+'Ark1'!AA182</f>
        <v>0</v>
      </c>
      <c r="R171" s="52">
        <f>+'Ark1'!AB182</f>
        <v>0</v>
      </c>
      <c r="S171" s="14">
        <f>+'Ark1'!AC182</f>
        <v>0</v>
      </c>
      <c r="T171" s="14" t="str">
        <f t="shared" si="17"/>
        <v/>
      </c>
      <c r="U171" s="11" t="str">
        <f>+IF(G171=0,"",'Ark1'!V182)</f>
        <v/>
      </c>
      <c r="V171" s="28"/>
      <c r="AK171"/>
      <c r="AL171"/>
      <c r="AN171"/>
      <c r="AO171"/>
      <c r="AQ171"/>
      <c r="AR171"/>
      <c r="AS171"/>
      <c r="AT171"/>
      <c r="AU171"/>
      <c r="AV171"/>
      <c r="AW171"/>
    </row>
    <row r="172" spans="1:49" ht="15.6">
      <c r="A172" s="28"/>
      <c r="B172" s="3">
        <f>+'Ark1'!D183</f>
        <v>9</v>
      </c>
      <c r="C172" s="3" t="str">
        <f t="shared" si="18"/>
        <v>Sep</v>
      </c>
      <c r="D172" s="3">
        <f>+'Ark1'!C183</f>
        <v>2012</v>
      </c>
      <c r="E172" s="3">
        <f>+'Ark1'!Q183</f>
        <v>0</v>
      </c>
      <c r="F172" s="3"/>
      <c r="G172" s="14">
        <f>+'Ark1'!R183</f>
        <v>0</v>
      </c>
      <c r="H172" s="14"/>
      <c r="I172" s="14">
        <f>+'Ark1'!S183</f>
        <v>0</v>
      </c>
      <c r="J172" s="52">
        <f>+'Ark1'!T183</f>
        <v>0</v>
      </c>
      <c r="K172" s="52">
        <f>+'Ark1'!U183</f>
        <v>0</v>
      </c>
      <c r="L172" s="93"/>
      <c r="M172" s="11">
        <f>+'Ark1'!W183</f>
        <v>0</v>
      </c>
      <c r="N172" s="3"/>
      <c r="O172" s="14">
        <f>+'Ark1'!Z183</f>
        <v>0</v>
      </c>
      <c r="P172" s="14"/>
      <c r="Q172" s="14">
        <f>+'Ark1'!AA183</f>
        <v>0</v>
      </c>
      <c r="R172" s="52">
        <f>+'Ark1'!AB183</f>
        <v>0</v>
      </c>
      <c r="S172" s="14">
        <f>+'Ark1'!AC183</f>
        <v>0</v>
      </c>
      <c r="T172" s="14" t="str">
        <f t="shared" si="17"/>
        <v/>
      </c>
      <c r="U172" s="11" t="str">
        <f>+IF(G172=0,"",'Ark1'!V183)</f>
        <v/>
      </c>
      <c r="V172" s="28"/>
      <c r="AK172"/>
      <c r="AL172"/>
      <c r="AN172"/>
      <c r="AO172"/>
      <c r="AQ172"/>
      <c r="AR172"/>
      <c r="AS172"/>
      <c r="AT172"/>
      <c r="AU172"/>
      <c r="AV172"/>
      <c r="AW172"/>
    </row>
    <row r="173" spans="1:49" ht="15.6">
      <c r="A173" s="28"/>
      <c r="B173" s="3">
        <f>+'Ark1'!D184</f>
        <v>10</v>
      </c>
      <c r="C173" s="3" t="str">
        <f t="shared" si="18"/>
        <v>Okt</v>
      </c>
      <c r="D173" s="3">
        <f>+'Ark1'!C184</f>
        <v>2012</v>
      </c>
      <c r="E173" s="3">
        <f>+'Ark1'!Q184</f>
        <v>0</v>
      </c>
      <c r="F173" s="3"/>
      <c r="G173" s="14">
        <f>+'Ark1'!R184</f>
        <v>0</v>
      </c>
      <c r="H173" s="14"/>
      <c r="I173" s="14">
        <f>+'Ark1'!S184</f>
        <v>0</v>
      </c>
      <c r="J173" s="52">
        <f>+'Ark1'!T184</f>
        <v>0</v>
      </c>
      <c r="K173" s="52">
        <f>+'Ark1'!U184</f>
        <v>0</v>
      </c>
      <c r="L173" s="93"/>
      <c r="M173" s="11">
        <f>+'Ark1'!W184</f>
        <v>0</v>
      </c>
      <c r="N173" s="3"/>
      <c r="O173" s="14">
        <f>+'Ark1'!Z184</f>
        <v>0</v>
      </c>
      <c r="P173" s="14"/>
      <c r="Q173" s="14">
        <f>+'Ark1'!AA184</f>
        <v>0</v>
      </c>
      <c r="R173" s="52">
        <f>+'Ark1'!AB184</f>
        <v>0</v>
      </c>
      <c r="S173" s="14">
        <f>+'Ark1'!AC184</f>
        <v>0</v>
      </c>
      <c r="T173" s="14" t="str">
        <f t="shared" si="17"/>
        <v/>
      </c>
      <c r="U173" s="11" t="str">
        <f>+IF(G173=0,"",'Ark1'!V184)</f>
        <v/>
      </c>
      <c r="V173" s="28"/>
      <c r="AK173"/>
      <c r="AL173"/>
      <c r="AN173"/>
      <c r="AO173"/>
      <c r="AQ173"/>
      <c r="AR173"/>
      <c r="AS173"/>
      <c r="AT173"/>
      <c r="AU173"/>
      <c r="AV173"/>
      <c r="AW173"/>
    </row>
    <row r="174" spans="1:49" ht="15.6">
      <c r="A174" s="28"/>
      <c r="B174" s="3">
        <f>+'Ark1'!D185</f>
        <v>11</v>
      </c>
      <c r="C174" s="3" t="str">
        <f t="shared" si="18"/>
        <v>Nov</v>
      </c>
      <c r="D174" s="3">
        <f>+'Ark1'!C185</f>
        <v>2012</v>
      </c>
      <c r="E174" s="3">
        <f>+'Ark1'!Q185</f>
        <v>0</v>
      </c>
      <c r="F174" s="3"/>
      <c r="G174" s="14">
        <f>+'Ark1'!R185</f>
        <v>0</v>
      </c>
      <c r="H174" s="14"/>
      <c r="I174" s="14">
        <f>+'Ark1'!S185</f>
        <v>0</v>
      </c>
      <c r="J174" s="52">
        <f>+'Ark1'!T185</f>
        <v>0</v>
      </c>
      <c r="K174" s="52">
        <f>+'Ark1'!U185</f>
        <v>0</v>
      </c>
      <c r="L174" s="93"/>
      <c r="M174" s="11">
        <f>+'Ark1'!W185</f>
        <v>0</v>
      </c>
      <c r="N174" s="3"/>
      <c r="O174" s="14">
        <f>+'Ark1'!Z185</f>
        <v>0</v>
      </c>
      <c r="P174" s="14"/>
      <c r="Q174" s="14">
        <f>+'Ark1'!AA185</f>
        <v>0</v>
      </c>
      <c r="R174" s="52">
        <f>+'Ark1'!AB185</f>
        <v>0</v>
      </c>
      <c r="S174" s="14">
        <f>+'Ark1'!AC185</f>
        <v>0</v>
      </c>
      <c r="T174" s="14" t="str">
        <f t="shared" si="17"/>
        <v/>
      </c>
      <c r="U174" s="11" t="str">
        <f>+IF(G174=0,"",'Ark1'!V185)</f>
        <v/>
      </c>
      <c r="V174" s="28"/>
      <c r="AK174"/>
      <c r="AL174"/>
      <c r="AN174"/>
      <c r="AO174"/>
      <c r="AQ174"/>
      <c r="AR174"/>
      <c r="AS174"/>
      <c r="AT174"/>
      <c r="AU174"/>
      <c r="AV174"/>
      <c r="AW174"/>
    </row>
    <row r="175" spans="1:49" ht="15.6">
      <c r="A175" s="28"/>
      <c r="B175" s="3">
        <f>+'Ark1'!D186</f>
        <v>12</v>
      </c>
      <c r="C175" s="3" t="str">
        <f t="shared" si="18"/>
        <v>Des</v>
      </c>
      <c r="D175" s="3">
        <f>+'Ark1'!C186</f>
        <v>2012</v>
      </c>
      <c r="E175" s="3">
        <f>+'Ark1'!Q186</f>
        <v>0</v>
      </c>
      <c r="F175" s="3"/>
      <c r="G175" s="14">
        <f>+'Ark1'!R186</f>
        <v>0</v>
      </c>
      <c r="H175" s="14"/>
      <c r="I175" s="14">
        <f>+'Ark1'!S186</f>
        <v>0</v>
      </c>
      <c r="J175" s="52">
        <f>+'Ark1'!T186</f>
        <v>0</v>
      </c>
      <c r="K175" s="52">
        <f>+'Ark1'!U186</f>
        <v>0</v>
      </c>
      <c r="L175" s="93"/>
      <c r="M175" s="11">
        <f>+'Ark1'!W186</f>
        <v>0</v>
      </c>
      <c r="N175" s="3"/>
      <c r="O175" s="14">
        <f>+'Ark1'!Z186</f>
        <v>0</v>
      </c>
      <c r="P175" s="14"/>
      <c r="Q175" s="14">
        <f>+'Ark1'!AA186</f>
        <v>0</v>
      </c>
      <c r="R175" s="52">
        <f>+'Ark1'!AB186</f>
        <v>0</v>
      </c>
      <c r="S175" s="14">
        <f>+'Ark1'!AC186</f>
        <v>0</v>
      </c>
      <c r="T175" s="14" t="str">
        <f t="shared" si="17"/>
        <v/>
      </c>
      <c r="U175" s="11" t="str">
        <f>+IF(G175=0,"",'Ark1'!V186)</f>
        <v/>
      </c>
      <c r="V175" s="28"/>
      <c r="AK175"/>
      <c r="AL175"/>
      <c r="AN175"/>
      <c r="AO175"/>
      <c r="AQ175"/>
      <c r="AR175"/>
      <c r="AS175"/>
      <c r="AT175"/>
      <c r="AU175"/>
      <c r="AV175"/>
      <c r="AW175"/>
    </row>
    <row r="176" spans="1:49" ht="15.6">
      <c r="A176" s="28"/>
      <c r="B176" s="3">
        <f>+'Ark1'!D187</f>
        <v>1</v>
      </c>
      <c r="C176" s="3" t="str">
        <f t="shared" si="18"/>
        <v>Jan</v>
      </c>
      <c r="D176" s="3">
        <f>+'Ark1'!C187</f>
        <v>2011</v>
      </c>
      <c r="E176" s="3">
        <f>+'Ark1'!Q187</f>
        <v>440</v>
      </c>
      <c r="F176" s="3"/>
      <c r="G176" s="14">
        <f>+'Ark1'!R187</f>
        <v>2464</v>
      </c>
      <c r="H176" s="14"/>
      <c r="I176" s="14">
        <f>+'Ark1'!S187</f>
        <v>2450</v>
      </c>
      <c r="J176" s="52">
        <f>+'Ark1'!T187</f>
        <v>27.350427350427353</v>
      </c>
      <c r="K176" s="52">
        <f>+'Ark1'!U187</f>
        <v>27.584845280003261</v>
      </c>
      <c r="L176" s="93"/>
      <c r="M176" s="11">
        <f>+'Ark1'!W187</f>
        <v>58.56979591836734</v>
      </c>
      <c r="N176" s="3"/>
      <c r="O176" s="14">
        <f>+'Ark1'!Z187</f>
        <v>136.60853061224472</v>
      </c>
      <c r="P176" s="14"/>
      <c r="Q176" s="14">
        <f>+'Ark1'!AA187</f>
        <v>29.924689360980505</v>
      </c>
      <c r="R176" s="52">
        <f>+'Ark1'!AB187</f>
        <v>4.0330555033428643</v>
      </c>
      <c r="S176" s="14">
        <f>+'Ark1'!AC187</f>
        <v>-59.492686227206285</v>
      </c>
      <c r="T176" s="14">
        <f t="shared" si="17"/>
        <v>5.6</v>
      </c>
      <c r="U176" s="11">
        <f>+IF(G176=0,"",'Ark1'!V187)</f>
        <v>15.94439935064935</v>
      </c>
      <c r="V176" s="28"/>
      <c r="AK176"/>
      <c r="AL176"/>
      <c r="AN176"/>
      <c r="AO176"/>
      <c r="AQ176"/>
      <c r="AR176"/>
      <c r="AS176"/>
      <c r="AT176"/>
      <c r="AU176"/>
      <c r="AV176"/>
      <c r="AW176"/>
    </row>
    <row r="177" spans="1:49" ht="15.6">
      <c r="A177" s="28"/>
      <c r="B177" s="3">
        <f>+'Ark1'!D188</f>
        <v>2</v>
      </c>
      <c r="C177" s="3" t="str">
        <f t="shared" si="18"/>
        <v>Feb</v>
      </c>
      <c r="D177" s="3">
        <f>+'Ark1'!C188</f>
        <v>2011</v>
      </c>
      <c r="E177" s="3">
        <f>+'Ark1'!Q188</f>
        <v>384</v>
      </c>
      <c r="F177" s="3"/>
      <c r="G177" s="14">
        <f>+'Ark1'!R188</f>
        <v>2128</v>
      </c>
      <c r="H177" s="14"/>
      <c r="I177" s="14">
        <f>+'Ark1'!S188</f>
        <v>2111</v>
      </c>
      <c r="J177" s="52">
        <f>+'Ark1'!T188</f>
        <v>23.620823620823625</v>
      </c>
      <c r="K177" s="52">
        <f>+'Ark1'!U188</f>
        <v>23.400464051197279</v>
      </c>
      <c r="L177" s="93"/>
      <c r="M177" s="11">
        <f>+'Ark1'!W188</f>
        <v>58.891520606347697</v>
      </c>
      <c r="N177" s="3"/>
      <c r="O177" s="14">
        <f>+'Ark1'!Z188</f>
        <v>134.49606821411641</v>
      </c>
      <c r="P177" s="14"/>
      <c r="Q177" s="14">
        <f>+'Ark1'!AA188</f>
        <v>28.647850287332041</v>
      </c>
      <c r="R177" s="52">
        <f>+'Ark1'!AB188</f>
        <v>3.7071990227711566</v>
      </c>
      <c r="S177" s="14">
        <f>+'Ark1'!AC188</f>
        <v>-53.313557979844063</v>
      </c>
      <c r="T177" s="14">
        <f t="shared" si="17"/>
        <v>5.541666666666667</v>
      </c>
      <c r="U177" s="11">
        <f>+IF(G177=0,"",'Ark1'!V188)</f>
        <v>16.005169172932327</v>
      </c>
      <c r="V177" s="28"/>
      <c r="AK177"/>
      <c r="AL177"/>
      <c r="AN177"/>
      <c r="AO177"/>
      <c r="AQ177"/>
      <c r="AR177"/>
      <c r="AS177"/>
      <c r="AT177"/>
      <c r="AU177"/>
      <c r="AV177"/>
      <c r="AW177"/>
    </row>
    <row r="178" spans="1:49" ht="15.6">
      <c r="A178" s="28"/>
      <c r="B178" s="3">
        <f>+'Ark1'!D189</f>
        <v>3</v>
      </c>
      <c r="C178" s="3" t="str">
        <f t="shared" si="18"/>
        <v>Mar</v>
      </c>
      <c r="D178" s="3">
        <f>+'Ark1'!C189</f>
        <v>2011</v>
      </c>
      <c r="E178" s="3">
        <f>+'Ark1'!Q189</f>
        <v>429</v>
      </c>
      <c r="F178" s="3"/>
      <c r="G178" s="14">
        <f>+'Ark1'!R189</f>
        <v>2442</v>
      </c>
      <c r="H178" s="14"/>
      <c r="I178" s="14">
        <f>+'Ark1'!S189</f>
        <v>2427</v>
      </c>
      <c r="J178" s="52">
        <f>+'Ark1'!T189</f>
        <v>27.106227106227113</v>
      </c>
      <c r="K178" s="52">
        <f>+'Ark1'!U189</f>
        <v>26.98251994701458</v>
      </c>
      <c r="L178" s="93"/>
      <c r="M178" s="11">
        <f>+'Ark1'!W189</f>
        <v>58.686444169756911</v>
      </c>
      <c r="N178" s="3"/>
      <c r="O178" s="14">
        <f>+'Ark1'!Z189</f>
        <v>134.8919653893696</v>
      </c>
      <c r="P178" s="14"/>
      <c r="Q178" s="14">
        <f>+'Ark1'!AA189</f>
        <v>28.085786334654166</v>
      </c>
      <c r="R178" s="52">
        <f>+'Ark1'!AB189</f>
        <v>3.7839458770122976</v>
      </c>
      <c r="S178" s="14">
        <f>+'Ark1'!AC189</f>
        <v>-52.328071206238157</v>
      </c>
      <c r="T178" s="14">
        <f t="shared" si="17"/>
        <v>5.6923076923076925</v>
      </c>
      <c r="U178" s="11">
        <f>+IF(G178=0,"",'Ark1'!V189)</f>
        <v>16.661343161343162</v>
      </c>
      <c r="V178" s="28"/>
      <c r="AK178"/>
      <c r="AL178"/>
      <c r="AN178"/>
      <c r="AO178"/>
      <c r="AQ178"/>
      <c r="AR178"/>
      <c r="AS178"/>
      <c r="AT178"/>
      <c r="AU178"/>
      <c r="AV178"/>
      <c r="AW178"/>
    </row>
    <row r="179" spans="1:49" ht="15.6">
      <c r="A179" s="28"/>
      <c r="B179" s="3">
        <f>+'Ark1'!D190</f>
        <v>4</v>
      </c>
      <c r="C179" s="3" t="str">
        <f t="shared" si="18"/>
        <v>Apr</v>
      </c>
      <c r="D179" s="3">
        <f>+'Ark1'!C190</f>
        <v>2011</v>
      </c>
      <c r="E179" s="3">
        <f>+'Ark1'!Q190</f>
        <v>368</v>
      </c>
      <c r="F179" s="3"/>
      <c r="G179" s="14">
        <f>+'Ark1'!R190</f>
        <v>1975</v>
      </c>
      <c r="H179" s="14"/>
      <c r="I179" s="14">
        <f>+'Ark1'!S190</f>
        <v>1966</v>
      </c>
      <c r="J179" s="52">
        <f>+'Ark1'!T190</f>
        <v>21.92252192252192</v>
      </c>
      <c r="K179" s="52">
        <f>+'Ark1'!U190</f>
        <v>22.032170721784901</v>
      </c>
      <c r="L179" s="93"/>
      <c r="M179" s="11">
        <f>+'Ark1'!W190</f>
        <v>58.416581892166846</v>
      </c>
      <c r="N179" s="3"/>
      <c r="O179" s="14">
        <f>+'Ark1'!Z190</f>
        <v>135.97126144455743</v>
      </c>
      <c r="P179" s="14"/>
      <c r="Q179" s="14">
        <f>+'Ark1'!AA190</f>
        <v>29.52093026375794</v>
      </c>
      <c r="R179" s="52">
        <f>+'Ark1'!AB190</f>
        <v>3.8741533010133722</v>
      </c>
      <c r="S179" s="14">
        <f>+'Ark1'!AC190</f>
        <v>-58.174617503278014</v>
      </c>
      <c r="T179" s="14">
        <f t="shared" si="17"/>
        <v>5.3668478260869561</v>
      </c>
      <c r="U179" s="11">
        <f>+IF(G179=0,"",'Ark1'!V190)</f>
        <v>16.241518987341777</v>
      </c>
      <c r="V179" s="28"/>
      <c r="AK179"/>
      <c r="AL179"/>
      <c r="AN179"/>
      <c r="AO179"/>
      <c r="AQ179"/>
      <c r="AR179"/>
      <c r="AS179"/>
      <c r="AT179"/>
      <c r="AU179"/>
      <c r="AV179"/>
      <c r="AW179"/>
    </row>
    <row r="180" spans="1:49" ht="15.6">
      <c r="A180" s="28"/>
      <c r="B180" s="3">
        <f>+'Ark1'!D191</f>
        <v>5</v>
      </c>
      <c r="C180" s="3" t="str">
        <f t="shared" si="18"/>
        <v>Mai</v>
      </c>
      <c r="D180" s="3">
        <f>+'Ark1'!C191</f>
        <v>2011</v>
      </c>
      <c r="E180" s="3">
        <f>+'Ark1'!Q191</f>
        <v>0</v>
      </c>
      <c r="F180" s="3"/>
      <c r="G180" s="14">
        <f>+'Ark1'!R191</f>
        <v>0</v>
      </c>
      <c r="H180" s="14"/>
      <c r="I180" s="14">
        <f>+'Ark1'!S191</f>
        <v>0</v>
      </c>
      <c r="J180" s="52">
        <f>+'Ark1'!T191</f>
        <v>0</v>
      </c>
      <c r="K180" s="52">
        <f>+'Ark1'!U191</f>
        <v>0</v>
      </c>
      <c r="L180" s="93"/>
      <c r="M180" s="11">
        <f>+'Ark1'!W191</f>
        <v>0</v>
      </c>
      <c r="N180" s="3"/>
      <c r="O180" s="14">
        <f>+'Ark1'!Z191</f>
        <v>0</v>
      </c>
      <c r="P180" s="14"/>
      <c r="Q180" s="14">
        <f>+'Ark1'!AA191</f>
        <v>0</v>
      </c>
      <c r="R180" s="52">
        <f>+'Ark1'!AB191</f>
        <v>0</v>
      </c>
      <c r="S180" s="14">
        <f>+'Ark1'!AC191</f>
        <v>0</v>
      </c>
      <c r="T180" s="14" t="str">
        <f t="shared" si="17"/>
        <v/>
      </c>
      <c r="U180" s="11" t="str">
        <f>+IF(G180=0,"",'Ark1'!V191)</f>
        <v/>
      </c>
      <c r="V180" s="28"/>
      <c r="AK180"/>
      <c r="AL180"/>
      <c r="AN180"/>
      <c r="AO180"/>
      <c r="AQ180"/>
      <c r="AR180"/>
      <c r="AS180"/>
      <c r="AT180"/>
      <c r="AU180"/>
      <c r="AV180"/>
      <c r="AW180"/>
    </row>
    <row r="181" spans="1:49" ht="15.6">
      <c r="A181" s="28"/>
      <c r="B181" s="3">
        <f>+'Ark1'!D192</f>
        <v>6</v>
      </c>
      <c r="C181" s="3" t="str">
        <f t="shared" si="18"/>
        <v>Jun</v>
      </c>
      <c r="D181" s="3">
        <f>+'Ark1'!C192</f>
        <v>2011</v>
      </c>
      <c r="E181" s="3">
        <f>+'Ark1'!Q192</f>
        <v>0</v>
      </c>
      <c r="F181" s="3"/>
      <c r="G181" s="14">
        <f>+'Ark1'!R192</f>
        <v>0</v>
      </c>
      <c r="H181" s="14"/>
      <c r="I181" s="14">
        <f>+'Ark1'!S192</f>
        <v>0</v>
      </c>
      <c r="J181" s="52">
        <f>+'Ark1'!T192</f>
        <v>0</v>
      </c>
      <c r="K181" s="52">
        <f>+'Ark1'!U192</f>
        <v>0</v>
      </c>
      <c r="L181" s="93"/>
      <c r="M181" s="11">
        <f>+'Ark1'!W192</f>
        <v>0</v>
      </c>
      <c r="N181" s="3"/>
      <c r="O181" s="14">
        <f>+'Ark1'!Z192</f>
        <v>0</v>
      </c>
      <c r="P181" s="14"/>
      <c r="Q181" s="14">
        <f>+'Ark1'!AA192</f>
        <v>0</v>
      </c>
      <c r="R181" s="52">
        <f>+'Ark1'!AB192</f>
        <v>0</v>
      </c>
      <c r="S181" s="14">
        <f>+'Ark1'!AC192</f>
        <v>0</v>
      </c>
      <c r="T181" s="14" t="str">
        <f t="shared" si="17"/>
        <v/>
      </c>
      <c r="U181" s="11" t="str">
        <f>+IF(G181=0,"",'Ark1'!V192)</f>
        <v/>
      </c>
      <c r="V181" s="28"/>
      <c r="AK181"/>
      <c r="AL181"/>
      <c r="AN181"/>
      <c r="AO181"/>
      <c r="AQ181"/>
      <c r="AR181"/>
      <c r="AS181"/>
      <c r="AT181"/>
      <c r="AU181"/>
      <c r="AV181"/>
      <c r="AW181"/>
    </row>
    <row r="182" spans="1:49" ht="15.6">
      <c r="A182" s="28"/>
      <c r="B182" s="3">
        <f>+'Ark1'!D193</f>
        <v>7</v>
      </c>
      <c r="C182" s="3" t="str">
        <f t="shared" si="18"/>
        <v>Jul</v>
      </c>
      <c r="D182" s="3">
        <f>+'Ark1'!C193</f>
        <v>2011</v>
      </c>
      <c r="E182" s="3">
        <f>+'Ark1'!Q193</f>
        <v>0</v>
      </c>
      <c r="F182" s="3"/>
      <c r="G182" s="14">
        <f>+'Ark1'!R193</f>
        <v>0</v>
      </c>
      <c r="H182" s="14"/>
      <c r="I182" s="14">
        <f>+'Ark1'!S193</f>
        <v>0</v>
      </c>
      <c r="J182" s="52">
        <f>+'Ark1'!T193</f>
        <v>0</v>
      </c>
      <c r="K182" s="52">
        <f>+'Ark1'!U193</f>
        <v>0</v>
      </c>
      <c r="L182" s="93"/>
      <c r="M182" s="11">
        <f>+'Ark1'!W193</f>
        <v>0</v>
      </c>
      <c r="N182" s="3"/>
      <c r="O182" s="14">
        <f>+'Ark1'!Z193</f>
        <v>0</v>
      </c>
      <c r="P182" s="14"/>
      <c r="Q182" s="14">
        <f>+'Ark1'!AA193</f>
        <v>0</v>
      </c>
      <c r="R182" s="52">
        <f>+'Ark1'!AB193</f>
        <v>0</v>
      </c>
      <c r="S182" s="14">
        <f>+'Ark1'!AC193</f>
        <v>0</v>
      </c>
      <c r="T182" s="14" t="str">
        <f t="shared" si="17"/>
        <v/>
      </c>
      <c r="U182" s="11" t="str">
        <f>+IF(G182=0,"",'Ark1'!V193)</f>
        <v/>
      </c>
      <c r="V182" s="28"/>
      <c r="AK182"/>
      <c r="AL182"/>
      <c r="AN182"/>
      <c r="AO182"/>
      <c r="AQ182"/>
      <c r="AR182"/>
      <c r="AS182"/>
      <c r="AT182"/>
      <c r="AU182"/>
      <c r="AV182"/>
      <c r="AW182"/>
    </row>
    <row r="183" spans="1:49" ht="15.6">
      <c r="A183" s="28"/>
      <c r="B183" s="3">
        <f>+'Ark1'!D194</f>
        <v>8</v>
      </c>
      <c r="C183" s="3" t="str">
        <f t="shared" si="18"/>
        <v>Aug</v>
      </c>
      <c r="D183" s="3">
        <f>+'Ark1'!C194</f>
        <v>2011</v>
      </c>
      <c r="E183" s="3">
        <f>+'Ark1'!Q194</f>
        <v>0</v>
      </c>
      <c r="F183" s="3"/>
      <c r="G183" s="14">
        <f>+'Ark1'!R194</f>
        <v>0</v>
      </c>
      <c r="H183" s="14"/>
      <c r="I183" s="14">
        <f>+'Ark1'!S194</f>
        <v>0</v>
      </c>
      <c r="J183" s="52">
        <f>+'Ark1'!T194</f>
        <v>0</v>
      </c>
      <c r="K183" s="52">
        <f>+'Ark1'!U194</f>
        <v>0</v>
      </c>
      <c r="L183" s="93"/>
      <c r="M183" s="11">
        <f>+'Ark1'!W194</f>
        <v>0</v>
      </c>
      <c r="N183" s="3"/>
      <c r="O183" s="14">
        <f>+'Ark1'!Z194</f>
        <v>0</v>
      </c>
      <c r="P183" s="14"/>
      <c r="Q183" s="14">
        <f>+'Ark1'!AA194</f>
        <v>0</v>
      </c>
      <c r="R183" s="52">
        <f>+'Ark1'!AB194</f>
        <v>0</v>
      </c>
      <c r="S183" s="14">
        <f>+'Ark1'!AC194</f>
        <v>0</v>
      </c>
      <c r="T183" s="14" t="str">
        <f t="shared" si="17"/>
        <v/>
      </c>
      <c r="U183" s="11" t="str">
        <f>+IF(G183=0,"",'Ark1'!V194)</f>
        <v/>
      </c>
      <c r="V183" s="28"/>
      <c r="AK183"/>
      <c r="AL183"/>
      <c r="AN183"/>
      <c r="AO183"/>
      <c r="AQ183"/>
      <c r="AR183"/>
      <c r="AS183"/>
      <c r="AT183"/>
      <c r="AU183"/>
      <c r="AV183"/>
      <c r="AW183"/>
    </row>
    <row r="184" spans="1:49" ht="15.6">
      <c r="A184" s="28"/>
      <c r="B184" s="3">
        <f>+'Ark1'!D195</f>
        <v>9</v>
      </c>
      <c r="C184" s="3" t="str">
        <f t="shared" si="18"/>
        <v>Sep</v>
      </c>
      <c r="D184" s="3">
        <f>+'Ark1'!C195</f>
        <v>2011</v>
      </c>
      <c r="E184" s="3">
        <f>+'Ark1'!Q195</f>
        <v>0</v>
      </c>
      <c r="F184" s="3"/>
      <c r="G184" s="14">
        <f>+'Ark1'!R195</f>
        <v>0</v>
      </c>
      <c r="H184" s="14"/>
      <c r="I184" s="14">
        <f>+'Ark1'!S195</f>
        <v>0</v>
      </c>
      <c r="J184" s="52">
        <f>+'Ark1'!T195</f>
        <v>0</v>
      </c>
      <c r="K184" s="52">
        <f>+'Ark1'!U195</f>
        <v>0</v>
      </c>
      <c r="L184" s="93"/>
      <c r="M184" s="11">
        <f>+'Ark1'!W195</f>
        <v>0</v>
      </c>
      <c r="N184" s="3"/>
      <c r="O184" s="14">
        <f>+'Ark1'!Z195</f>
        <v>0</v>
      </c>
      <c r="P184" s="14"/>
      <c r="Q184" s="14">
        <f>+'Ark1'!AA195</f>
        <v>0</v>
      </c>
      <c r="R184" s="52">
        <f>+'Ark1'!AB195</f>
        <v>0</v>
      </c>
      <c r="S184" s="14">
        <f>+'Ark1'!AC195</f>
        <v>0</v>
      </c>
      <c r="T184" s="14" t="str">
        <f t="shared" si="17"/>
        <v/>
      </c>
      <c r="U184" s="11" t="str">
        <f>+IF(G184=0,"",'Ark1'!V195)</f>
        <v/>
      </c>
      <c r="V184" s="28"/>
      <c r="AK184"/>
      <c r="AL184"/>
      <c r="AN184"/>
      <c r="AO184"/>
      <c r="AQ184"/>
      <c r="AR184"/>
      <c r="AS184"/>
      <c r="AT184"/>
      <c r="AU184"/>
      <c r="AV184"/>
      <c r="AW184"/>
    </row>
    <row r="185" spans="1:49" ht="15.6">
      <c r="A185" s="28"/>
      <c r="B185" s="3">
        <f>+'Ark1'!D196</f>
        <v>10</v>
      </c>
      <c r="C185" s="3" t="str">
        <f t="shared" si="18"/>
        <v>Okt</v>
      </c>
      <c r="D185" s="3">
        <f>+'Ark1'!C196</f>
        <v>2011</v>
      </c>
      <c r="E185" s="3">
        <f>+'Ark1'!Q196</f>
        <v>0</v>
      </c>
      <c r="F185" s="3"/>
      <c r="G185" s="14">
        <f>+'Ark1'!R196</f>
        <v>0</v>
      </c>
      <c r="H185" s="14"/>
      <c r="I185" s="14">
        <f>+'Ark1'!S196</f>
        <v>0</v>
      </c>
      <c r="J185" s="52">
        <f>+'Ark1'!T196</f>
        <v>0</v>
      </c>
      <c r="K185" s="52">
        <f>+'Ark1'!U196</f>
        <v>0</v>
      </c>
      <c r="L185" s="93"/>
      <c r="M185" s="11">
        <f>+'Ark1'!W196</f>
        <v>0</v>
      </c>
      <c r="N185" s="3"/>
      <c r="O185" s="14">
        <f>+'Ark1'!Z196</f>
        <v>0</v>
      </c>
      <c r="P185" s="14"/>
      <c r="Q185" s="14">
        <f>+'Ark1'!AA196</f>
        <v>0</v>
      </c>
      <c r="R185" s="52">
        <f>+'Ark1'!AB196</f>
        <v>0</v>
      </c>
      <c r="S185" s="14">
        <f>+'Ark1'!AC196</f>
        <v>0</v>
      </c>
      <c r="T185" s="14" t="str">
        <f t="shared" si="17"/>
        <v/>
      </c>
      <c r="U185" s="11" t="str">
        <f>+IF(G185=0,"",'Ark1'!V196)</f>
        <v/>
      </c>
      <c r="V185" s="28"/>
      <c r="AK185"/>
      <c r="AL185"/>
      <c r="AN185"/>
      <c r="AO185"/>
      <c r="AQ185"/>
      <c r="AR185"/>
      <c r="AS185"/>
      <c r="AT185"/>
      <c r="AU185"/>
      <c r="AV185"/>
      <c r="AW185"/>
    </row>
    <row r="186" spans="1:49" ht="15.6">
      <c r="A186" s="28"/>
      <c r="B186" s="3">
        <f>+'Ark1'!D197</f>
        <v>11</v>
      </c>
      <c r="C186" s="3" t="str">
        <f t="shared" si="18"/>
        <v>Nov</v>
      </c>
      <c r="D186" s="3">
        <f>+'Ark1'!C197</f>
        <v>2011</v>
      </c>
      <c r="E186" s="3">
        <f>+'Ark1'!Q197</f>
        <v>0</v>
      </c>
      <c r="F186" s="3"/>
      <c r="G186" s="14">
        <f>+'Ark1'!R197</f>
        <v>0</v>
      </c>
      <c r="H186" s="14"/>
      <c r="I186" s="14">
        <f>+'Ark1'!S197</f>
        <v>0</v>
      </c>
      <c r="J186" s="52">
        <f>+'Ark1'!T197</f>
        <v>0</v>
      </c>
      <c r="K186" s="52">
        <f>+'Ark1'!U197</f>
        <v>0</v>
      </c>
      <c r="L186" s="93"/>
      <c r="M186" s="11">
        <f>+'Ark1'!W197</f>
        <v>0</v>
      </c>
      <c r="N186" s="3"/>
      <c r="O186" s="14">
        <f>+'Ark1'!Z197</f>
        <v>0</v>
      </c>
      <c r="P186" s="14"/>
      <c r="Q186" s="14">
        <f>+'Ark1'!AA197</f>
        <v>0</v>
      </c>
      <c r="R186" s="52">
        <f>+'Ark1'!AB197</f>
        <v>0</v>
      </c>
      <c r="S186" s="14">
        <f>+'Ark1'!AC197</f>
        <v>0</v>
      </c>
      <c r="T186" s="14" t="str">
        <f t="shared" si="17"/>
        <v/>
      </c>
      <c r="U186" s="11" t="str">
        <f>+IF(G186=0,"",'Ark1'!V197)</f>
        <v/>
      </c>
      <c r="V186" s="28"/>
      <c r="AK186"/>
      <c r="AL186"/>
      <c r="AN186"/>
      <c r="AO186"/>
      <c r="AQ186"/>
      <c r="AR186"/>
      <c r="AS186"/>
      <c r="AT186"/>
      <c r="AU186"/>
      <c r="AV186"/>
      <c r="AW186"/>
    </row>
    <row r="187" spans="1:49" ht="15.6">
      <c r="A187" s="28"/>
      <c r="B187" s="3">
        <f>+'Ark1'!D198</f>
        <v>12</v>
      </c>
      <c r="C187" s="3" t="str">
        <f t="shared" si="18"/>
        <v>Des</v>
      </c>
      <c r="D187" s="3">
        <f>+'Ark1'!C198</f>
        <v>2011</v>
      </c>
      <c r="E187" s="3">
        <f>+'Ark1'!Q198</f>
        <v>0</v>
      </c>
      <c r="F187" s="3"/>
      <c r="G187" s="14">
        <f>+'Ark1'!R198</f>
        <v>0</v>
      </c>
      <c r="H187" s="14"/>
      <c r="I187" s="14">
        <f>+'Ark1'!S198</f>
        <v>0</v>
      </c>
      <c r="J187" s="52">
        <f>+'Ark1'!T198</f>
        <v>0</v>
      </c>
      <c r="K187" s="52">
        <f>+'Ark1'!U198</f>
        <v>0</v>
      </c>
      <c r="L187" s="93"/>
      <c r="M187" s="11">
        <f>+'Ark1'!W198</f>
        <v>0</v>
      </c>
      <c r="N187" s="3"/>
      <c r="O187" s="14">
        <f>+'Ark1'!Z198</f>
        <v>0</v>
      </c>
      <c r="P187" s="14"/>
      <c r="Q187" s="14">
        <f>+'Ark1'!AA198</f>
        <v>0</v>
      </c>
      <c r="R187" s="52">
        <f>+'Ark1'!AB198</f>
        <v>0</v>
      </c>
      <c r="S187" s="14">
        <f>+'Ark1'!AC198</f>
        <v>0</v>
      </c>
      <c r="T187" s="14" t="str">
        <f t="shared" si="17"/>
        <v/>
      </c>
      <c r="U187" s="11" t="str">
        <f>+IF(G187=0,"",'Ark1'!V198)</f>
        <v/>
      </c>
      <c r="V187" s="28"/>
      <c r="AK187"/>
      <c r="AL187"/>
      <c r="AN187"/>
      <c r="AO187"/>
      <c r="AQ187"/>
      <c r="AR187"/>
      <c r="AS187"/>
      <c r="AT187"/>
      <c r="AU187"/>
      <c r="AV187"/>
      <c r="AW187"/>
    </row>
    <row r="188" spans="1:49" ht="15.6">
      <c r="A188" s="28"/>
      <c r="B188" s="3">
        <f>+'Ark1'!D199</f>
        <v>1</v>
      </c>
      <c r="C188" s="3" t="str">
        <f t="shared" si="18"/>
        <v>Jan</v>
      </c>
      <c r="D188" s="3">
        <f>+'Ark1'!C199</f>
        <v>2010</v>
      </c>
      <c r="E188" s="3">
        <f>+'Ark1'!Q199</f>
        <v>411</v>
      </c>
      <c r="F188" s="3"/>
      <c r="G188" s="14">
        <f>+'Ark1'!R199</f>
        <v>1997</v>
      </c>
      <c r="H188" s="14"/>
      <c r="I188" s="14">
        <f>+'Ark1'!S199</f>
        <v>1976</v>
      </c>
      <c r="J188" s="52">
        <f>+'Ark1'!T199</f>
        <v>24.118357487922701</v>
      </c>
      <c r="K188" s="52">
        <f>+'Ark1'!U199</f>
        <v>24.023362956877374</v>
      </c>
      <c r="L188" s="93"/>
      <c r="M188" s="11">
        <f>+'Ark1'!W199</f>
        <v>58.272773279352208</v>
      </c>
      <c r="N188" s="3"/>
      <c r="O188" s="14">
        <f>+'Ark1'!Z199</f>
        <v>134.45738866396758</v>
      </c>
      <c r="P188" s="14"/>
      <c r="Q188" s="14">
        <f>+'Ark1'!AA199</f>
        <v>28.9100811056834</v>
      </c>
      <c r="R188" s="52">
        <f>+'Ark1'!AB199</f>
        <v>3.2459079815531764</v>
      </c>
      <c r="S188" s="14">
        <f>+'Ark1'!AC199</f>
        <v>-65.067857621630324</v>
      </c>
      <c r="T188" s="14">
        <f t="shared" si="17"/>
        <v>4.8588807785888077</v>
      </c>
      <c r="U188" s="11">
        <f>+IF(G188=0,"",'Ark1'!V199)</f>
        <v>15.268903355032551</v>
      </c>
      <c r="V188" s="28"/>
      <c r="AK188"/>
      <c r="AL188"/>
      <c r="AN188"/>
      <c r="AO188"/>
      <c r="AQ188"/>
      <c r="AR188"/>
      <c r="AS188"/>
      <c r="AT188"/>
      <c r="AU188"/>
      <c r="AV188"/>
      <c r="AW188"/>
    </row>
    <row r="189" spans="1:49" ht="15.6">
      <c r="A189" s="28"/>
      <c r="B189" s="3">
        <f>+'Ark1'!D200</f>
        <v>2</v>
      </c>
      <c r="C189" s="3" t="str">
        <f t="shared" si="18"/>
        <v>Feb</v>
      </c>
      <c r="D189" s="3">
        <f>+'Ark1'!C200</f>
        <v>2010</v>
      </c>
      <c r="E189" s="3">
        <f>+'Ark1'!Q200</f>
        <v>383</v>
      </c>
      <c r="F189" s="3"/>
      <c r="G189" s="14">
        <f>+'Ark1'!R200</f>
        <v>1929</v>
      </c>
      <c r="H189" s="14"/>
      <c r="I189" s="14">
        <f>+'Ark1'!S200</f>
        <v>1915</v>
      </c>
      <c r="J189" s="52">
        <f>+'Ark1'!T200</f>
        <v>23.29710144927536</v>
      </c>
      <c r="K189" s="52">
        <f>+'Ark1'!U200</f>
        <v>23.45808725284617</v>
      </c>
      <c r="L189" s="93"/>
      <c r="M189" s="11">
        <f>+'Ark1'!W200</f>
        <v>58.254308093994766</v>
      </c>
      <c r="N189" s="3"/>
      <c r="O189" s="14">
        <f>+'Ark1'!Z200</f>
        <v>135.4757702349871</v>
      </c>
      <c r="P189" s="14"/>
      <c r="Q189" s="14">
        <f>+'Ark1'!AA200</f>
        <v>28.964077830363671</v>
      </c>
      <c r="R189" s="52">
        <f>+'Ark1'!AB200</f>
        <v>3.7141428916290113</v>
      </c>
      <c r="S189" s="14">
        <f>+'Ark1'!AC200</f>
        <v>-50.490553805479649</v>
      </c>
      <c r="T189" s="14">
        <f t="shared" si="17"/>
        <v>5.0365535248041775</v>
      </c>
      <c r="U189" s="11">
        <f>+IF(G189=0,"",'Ark1'!V200)</f>
        <v>15.493001555209958</v>
      </c>
      <c r="V189" s="28"/>
      <c r="AK189"/>
      <c r="AL189"/>
      <c r="AN189"/>
      <c r="AO189"/>
      <c r="AQ189"/>
      <c r="AR189"/>
      <c r="AS189"/>
      <c r="AT189"/>
      <c r="AU189"/>
      <c r="AV189"/>
      <c r="AW189"/>
    </row>
    <row r="190" spans="1:49" ht="15.6">
      <c r="A190" s="28"/>
      <c r="B190" s="3">
        <f>+'Ark1'!D201</f>
        <v>3</v>
      </c>
      <c r="C190" s="3" t="str">
        <f t="shared" si="18"/>
        <v>Mar</v>
      </c>
      <c r="D190" s="3">
        <f>+'Ark1'!C201</f>
        <v>2010</v>
      </c>
      <c r="E190" s="3">
        <f>+'Ark1'!Q201</f>
        <v>412</v>
      </c>
      <c r="F190" s="3"/>
      <c r="G190" s="14">
        <f>+'Ark1'!R201</f>
        <v>2146</v>
      </c>
      <c r="H190" s="14"/>
      <c r="I190" s="14">
        <f>+'Ark1'!S201</f>
        <v>2120</v>
      </c>
      <c r="J190" s="52">
        <f>+'Ark1'!T201</f>
        <v>25.917874396135272</v>
      </c>
      <c r="K190" s="52">
        <f>+'Ark1'!U201</f>
        <v>25.851247775792842</v>
      </c>
      <c r="L190" s="93"/>
      <c r="M190" s="11">
        <f>+'Ark1'!W201</f>
        <v>58.584905660377359</v>
      </c>
      <c r="N190" s="3"/>
      <c r="O190" s="14">
        <f>+'Ark1'!Z201</f>
        <v>134.86009433962258</v>
      </c>
      <c r="P190" s="14"/>
      <c r="Q190" s="14">
        <f>+'Ark1'!AA201</f>
        <v>29.468683761455001</v>
      </c>
      <c r="R190" s="52">
        <f>+'Ark1'!AB201</f>
        <v>3.6025879705344361</v>
      </c>
      <c r="S190" s="14">
        <f>+'Ark1'!AC201</f>
        <v>-50.260047303217277</v>
      </c>
      <c r="T190" s="14">
        <f t="shared" si="17"/>
        <v>5.20873786407767</v>
      </c>
      <c r="U190" s="11">
        <f>+IF(G190=0,"",'Ark1'!V201)</f>
        <v>15.42171481826654</v>
      </c>
      <c r="V190" s="28"/>
      <c r="AK190"/>
      <c r="AL190"/>
      <c r="AN190"/>
      <c r="AO190"/>
      <c r="AQ190"/>
      <c r="AR190"/>
      <c r="AS190"/>
      <c r="AT190"/>
      <c r="AU190"/>
      <c r="AV190"/>
      <c r="AW190"/>
    </row>
    <row r="191" spans="1:49" ht="15.6">
      <c r="A191" s="28"/>
      <c r="B191" s="3">
        <f>+'Ark1'!D202</f>
        <v>4</v>
      </c>
      <c r="C191" s="3" t="str">
        <f t="shared" si="18"/>
        <v>Apr</v>
      </c>
      <c r="D191" s="3">
        <f>+'Ark1'!C202</f>
        <v>2010</v>
      </c>
      <c r="E191" s="3">
        <f>+'Ark1'!Q202</f>
        <v>416</v>
      </c>
      <c r="F191" s="3"/>
      <c r="G191" s="14">
        <f>+'Ark1'!R202</f>
        <v>2208</v>
      </c>
      <c r="H191" s="14"/>
      <c r="I191" s="14">
        <f>+'Ark1'!S202</f>
        <v>2191</v>
      </c>
      <c r="J191" s="52">
        <f>+'Ark1'!T202</f>
        <v>26.666666666666675</v>
      </c>
      <c r="K191" s="52">
        <f>+'Ark1'!U202</f>
        <v>26.667302014483596</v>
      </c>
      <c r="L191" s="93"/>
      <c r="M191" s="11">
        <f>+'Ark1'!W202</f>
        <v>58.51163852122319</v>
      </c>
      <c r="N191" s="3"/>
      <c r="O191" s="14">
        <f>+'Ark1'!Z202</f>
        <v>134.60912825193981</v>
      </c>
      <c r="P191" s="14"/>
      <c r="Q191" s="14">
        <f>+'Ark1'!AA202</f>
        <v>29.388335082176404</v>
      </c>
      <c r="R191" s="52">
        <f>+'Ark1'!AB202</f>
        <v>3.7062034429609345</v>
      </c>
      <c r="S191" s="14">
        <f>+'Ark1'!AC202</f>
        <v>-54.196164759165562</v>
      </c>
      <c r="T191" s="14">
        <f t="shared" si="17"/>
        <v>5.3076923076923075</v>
      </c>
      <c r="U191" s="11">
        <f>+IF(G191=0,"",'Ark1'!V202)</f>
        <v>15.647192028985501</v>
      </c>
      <c r="V191" s="28"/>
      <c r="AK191"/>
      <c r="AL191"/>
      <c r="AN191"/>
      <c r="AO191"/>
      <c r="AQ191"/>
      <c r="AR191"/>
      <c r="AS191"/>
      <c r="AT191"/>
      <c r="AU191"/>
      <c r="AV191"/>
      <c r="AW191"/>
    </row>
    <row r="192" spans="1:49" ht="15.6">
      <c r="A192" s="28"/>
      <c r="B192" s="3">
        <f>+'Ark1'!D203</f>
        <v>5</v>
      </c>
      <c r="C192" s="3" t="str">
        <f t="shared" si="18"/>
        <v>Mai</v>
      </c>
      <c r="D192" s="3">
        <f>+'Ark1'!C203</f>
        <v>2010</v>
      </c>
      <c r="E192" s="3">
        <f>+'Ark1'!Q203</f>
        <v>0</v>
      </c>
      <c r="F192" s="3"/>
      <c r="G192" s="14">
        <f>+'Ark1'!R203</f>
        <v>0</v>
      </c>
      <c r="H192" s="14"/>
      <c r="I192" s="14">
        <f>+'Ark1'!S203</f>
        <v>0</v>
      </c>
      <c r="J192" s="52">
        <f>+'Ark1'!T203</f>
        <v>0</v>
      </c>
      <c r="K192" s="52">
        <f>+'Ark1'!U203</f>
        <v>0</v>
      </c>
      <c r="L192" s="93"/>
      <c r="M192" s="11">
        <f>+'Ark1'!W203</f>
        <v>0</v>
      </c>
      <c r="N192" s="3"/>
      <c r="O192" s="14">
        <f>+'Ark1'!Z203</f>
        <v>0</v>
      </c>
      <c r="P192" s="14"/>
      <c r="Q192" s="14">
        <f>+'Ark1'!AA203</f>
        <v>0</v>
      </c>
      <c r="R192" s="52">
        <f>+'Ark1'!AB203</f>
        <v>0</v>
      </c>
      <c r="S192" s="14">
        <f>+'Ark1'!AC203</f>
        <v>0</v>
      </c>
      <c r="T192" s="14" t="str">
        <f t="shared" si="17"/>
        <v/>
      </c>
      <c r="U192" s="11" t="str">
        <f>+IF(G192=0,"",'Ark1'!V203)</f>
        <v/>
      </c>
      <c r="V192" s="28"/>
      <c r="AK192"/>
      <c r="AL192"/>
      <c r="AN192"/>
      <c r="AO192"/>
      <c r="AQ192"/>
      <c r="AR192"/>
      <c r="AS192"/>
      <c r="AT192"/>
      <c r="AU192"/>
      <c r="AV192"/>
      <c r="AW192"/>
    </row>
    <row r="193" spans="1:49" ht="15.6">
      <c r="A193" s="28"/>
      <c r="B193" s="3">
        <f>+'Ark1'!D204</f>
        <v>6</v>
      </c>
      <c r="C193" s="3" t="str">
        <f t="shared" si="18"/>
        <v>Jun</v>
      </c>
      <c r="D193" s="3">
        <f>+'Ark1'!C204</f>
        <v>2010</v>
      </c>
      <c r="E193" s="3">
        <f>+'Ark1'!Q204</f>
        <v>0</v>
      </c>
      <c r="F193" s="3"/>
      <c r="G193" s="14">
        <f>+'Ark1'!R204</f>
        <v>0</v>
      </c>
      <c r="H193" s="14"/>
      <c r="I193" s="14">
        <f>+'Ark1'!S204</f>
        <v>0</v>
      </c>
      <c r="J193" s="52">
        <f>+'Ark1'!T204</f>
        <v>0</v>
      </c>
      <c r="K193" s="52">
        <f>+'Ark1'!U204</f>
        <v>0</v>
      </c>
      <c r="L193" s="93"/>
      <c r="M193" s="11">
        <f>+'Ark1'!W204</f>
        <v>0</v>
      </c>
      <c r="N193" s="3"/>
      <c r="O193" s="14">
        <f>+'Ark1'!Z204</f>
        <v>0</v>
      </c>
      <c r="P193" s="14"/>
      <c r="Q193" s="14">
        <f>+'Ark1'!AA204</f>
        <v>0</v>
      </c>
      <c r="R193" s="52">
        <f>+'Ark1'!AB204</f>
        <v>0</v>
      </c>
      <c r="S193" s="14">
        <f>+'Ark1'!AC204</f>
        <v>0</v>
      </c>
      <c r="T193" s="14" t="str">
        <f t="shared" si="17"/>
        <v/>
      </c>
      <c r="U193" s="11" t="str">
        <f>+IF(G193=0,"",'Ark1'!V204)</f>
        <v/>
      </c>
      <c r="V193" s="28"/>
      <c r="AK193"/>
      <c r="AL193"/>
      <c r="AN193"/>
      <c r="AO193"/>
      <c r="AQ193"/>
      <c r="AR193"/>
      <c r="AS193"/>
      <c r="AT193"/>
      <c r="AU193"/>
      <c r="AV193"/>
      <c r="AW193"/>
    </row>
    <row r="194" spans="1:49" ht="15.6">
      <c r="A194" s="28"/>
      <c r="B194" s="3">
        <f>+'Ark1'!D205</f>
        <v>7</v>
      </c>
      <c r="C194" s="3" t="str">
        <f t="shared" si="18"/>
        <v>Jul</v>
      </c>
      <c r="D194" s="3">
        <f>+'Ark1'!C205</f>
        <v>2010</v>
      </c>
      <c r="E194" s="3">
        <f>+'Ark1'!Q205</f>
        <v>0</v>
      </c>
      <c r="F194" s="3"/>
      <c r="G194" s="14">
        <f>+'Ark1'!R205</f>
        <v>0</v>
      </c>
      <c r="H194" s="14"/>
      <c r="I194" s="14">
        <f>+'Ark1'!S205</f>
        <v>0</v>
      </c>
      <c r="J194" s="52">
        <f>+'Ark1'!T205</f>
        <v>0</v>
      </c>
      <c r="K194" s="52">
        <f>+'Ark1'!U205</f>
        <v>0</v>
      </c>
      <c r="L194" s="93"/>
      <c r="M194" s="11">
        <f>+'Ark1'!W205</f>
        <v>0</v>
      </c>
      <c r="N194" s="3"/>
      <c r="O194" s="14">
        <f>+'Ark1'!Z205</f>
        <v>0</v>
      </c>
      <c r="P194" s="14"/>
      <c r="Q194" s="14">
        <f>+'Ark1'!AA205</f>
        <v>0</v>
      </c>
      <c r="R194" s="52">
        <f>+'Ark1'!AB205</f>
        <v>0</v>
      </c>
      <c r="S194" s="14">
        <f>+'Ark1'!AC205</f>
        <v>0</v>
      </c>
      <c r="T194" s="14" t="str">
        <f t="shared" si="17"/>
        <v/>
      </c>
      <c r="U194" s="11" t="str">
        <f>+IF(G194=0,"",'Ark1'!V205)</f>
        <v/>
      </c>
      <c r="V194" s="28"/>
      <c r="AK194"/>
      <c r="AL194"/>
      <c r="AN194"/>
      <c r="AO194"/>
      <c r="AQ194"/>
      <c r="AR194"/>
      <c r="AS194"/>
      <c r="AT194"/>
      <c r="AU194"/>
      <c r="AV194"/>
      <c r="AW194"/>
    </row>
    <row r="195" spans="1:49" ht="15.6">
      <c r="A195" s="28"/>
      <c r="B195" s="3">
        <f>+'Ark1'!D206</f>
        <v>8</v>
      </c>
      <c r="C195" s="3" t="str">
        <f t="shared" si="18"/>
        <v>Aug</v>
      </c>
      <c r="D195" s="3">
        <f>+'Ark1'!C206</f>
        <v>2010</v>
      </c>
      <c r="E195" s="3">
        <f>+'Ark1'!Q206</f>
        <v>0</v>
      </c>
      <c r="F195" s="3"/>
      <c r="G195" s="14">
        <f>+'Ark1'!R206</f>
        <v>0</v>
      </c>
      <c r="H195" s="14"/>
      <c r="I195" s="14">
        <f>+'Ark1'!S206</f>
        <v>0</v>
      </c>
      <c r="J195" s="52">
        <f>+'Ark1'!T206</f>
        <v>0</v>
      </c>
      <c r="K195" s="52">
        <f>+'Ark1'!U206</f>
        <v>0</v>
      </c>
      <c r="L195" s="93"/>
      <c r="M195" s="11">
        <f>+'Ark1'!W206</f>
        <v>0</v>
      </c>
      <c r="N195" s="3"/>
      <c r="O195" s="14">
        <f>+'Ark1'!Z206</f>
        <v>0</v>
      </c>
      <c r="P195" s="14"/>
      <c r="Q195" s="14">
        <f>+'Ark1'!AA206</f>
        <v>0</v>
      </c>
      <c r="R195" s="52">
        <f>+'Ark1'!AB206</f>
        <v>0</v>
      </c>
      <c r="S195" s="14">
        <f>+'Ark1'!AC206</f>
        <v>0</v>
      </c>
      <c r="T195" s="14" t="str">
        <f t="shared" si="17"/>
        <v/>
      </c>
      <c r="U195" s="11" t="str">
        <f>+IF(G195=0,"",'Ark1'!V206)</f>
        <v/>
      </c>
      <c r="V195" s="28"/>
      <c r="AK195"/>
      <c r="AL195"/>
      <c r="AN195"/>
      <c r="AO195"/>
      <c r="AQ195"/>
      <c r="AR195"/>
      <c r="AS195"/>
      <c r="AT195"/>
      <c r="AU195"/>
      <c r="AV195"/>
      <c r="AW195"/>
    </row>
    <row r="196" spans="1:49" ht="15.6">
      <c r="A196" s="28"/>
      <c r="B196" s="3">
        <f>+'Ark1'!D207</f>
        <v>9</v>
      </c>
      <c r="C196" s="3" t="str">
        <f t="shared" si="18"/>
        <v>Sep</v>
      </c>
      <c r="D196" s="3">
        <f>+'Ark1'!C207</f>
        <v>2010</v>
      </c>
      <c r="E196" s="3">
        <f>+'Ark1'!Q207</f>
        <v>0</v>
      </c>
      <c r="F196" s="3"/>
      <c r="G196" s="14">
        <f>+'Ark1'!R207</f>
        <v>0</v>
      </c>
      <c r="H196" s="14"/>
      <c r="I196" s="14">
        <f>+'Ark1'!S207</f>
        <v>0</v>
      </c>
      <c r="J196" s="52">
        <f>+'Ark1'!T207</f>
        <v>0</v>
      </c>
      <c r="K196" s="52">
        <f>+'Ark1'!U207</f>
        <v>0</v>
      </c>
      <c r="L196" s="93"/>
      <c r="M196" s="11">
        <f>+'Ark1'!W207</f>
        <v>0</v>
      </c>
      <c r="N196" s="3"/>
      <c r="O196" s="14">
        <f>+'Ark1'!Z207</f>
        <v>0</v>
      </c>
      <c r="P196" s="14"/>
      <c r="Q196" s="14">
        <f>+'Ark1'!AA207</f>
        <v>0</v>
      </c>
      <c r="R196" s="52">
        <f>+'Ark1'!AB207</f>
        <v>0</v>
      </c>
      <c r="S196" s="14">
        <f>+'Ark1'!AC207</f>
        <v>0</v>
      </c>
      <c r="T196" s="14" t="str">
        <f t="shared" si="17"/>
        <v/>
      </c>
      <c r="U196" s="11" t="str">
        <f>+IF(G196=0,"",'Ark1'!V207)</f>
        <v/>
      </c>
      <c r="V196" s="28"/>
      <c r="AK196"/>
      <c r="AL196"/>
      <c r="AN196"/>
      <c r="AO196"/>
      <c r="AQ196"/>
      <c r="AR196"/>
      <c r="AS196"/>
      <c r="AT196"/>
      <c r="AU196"/>
      <c r="AV196"/>
      <c r="AW196"/>
    </row>
    <row r="197" spans="1:49" ht="15.6">
      <c r="A197" s="28"/>
      <c r="B197" s="3">
        <f>+'Ark1'!D208</f>
        <v>10</v>
      </c>
      <c r="C197" s="3" t="str">
        <f t="shared" si="18"/>
        <v>Okt</v>
      </c>
      <c r="D197" s="3">
        <f>+'Ark1'!C208</f>
        <v>2010</v>
      </c>
      <c r="E197" s="3">
        <f>+'Ark1'!Q208</f>
        <v>0</v>
      </c>
      <c r="F197" s="3"/>
      <c r="G197" s="14">
        <f>+'Ark1'!R208</f>
        <v>0</v>
      </c>
      <c r="H197" s="14"/>
      <c r="I197" s="14">
        <f>+'Ark1'!S208</f>
        <v>0</v>
      </c>
      <c r="J197" s="52">
        <f>+'Ark1'!T208</f>
        <v>0</v>
      </c>
      <c r="K197" s="52">
        <f>+'Ark1'!U208</f>
        <v>0</v>
      </c>
      <c r="L197" s="93"/>
      <c r="M197" s="11">
        <f>+'Ark1'!W208</f>
        <v>0</v>
      </c>
      <c r="N197" s="3"/>
      <c r="O197" s="14">
        <f>+'Ark1'!Z208</f>
        <v>0</v>
      </c>
      <c r="P197" s="14"/>
      <c r="Q197" s="14">
        <f>+'Ark1'!AA208</f>
        <v>0</v>
      </c>
      <c r="R197" s="52">
        <f>+'Ark1'!AB208</f>
        <v>0</v>
      </c>
      <c r="S197" s="14">
        <f>+'Ark1'!AC208</f>
        <v>0</v>
      </c>
      <c r="T197" s="14" t="str">
        <f t="shared" si="17"/>
        <v/>
      </c>
      <c r="U197" s="11" t="str">
        <f>+IF(G197=0,"",'Ark1'!V208)</f>
        <v/>
      </c>
      <c r="V197" s="28"/>
      <c r="AK197"/>
      <c r="AL197"/>
      <c r="AN197"/>
      <c r="AO197"/>
      <c r="AQ197"/>
      <c r="AR197"/>
      <c r="AS197"/>
      <c r="AT197"/>
      <c r="AU197"/>
      <c r="AV197"/>
      <c r="AW197"/>
    </row>
    <row r="198" spans="1:49" ht="15.6">
      <c r="A198" s="28"/>
      <c r="B198" s="3">
        <f>+'Ark1'!D209</f>
        <v>11</v>
      </c>
      <c r="C198" s="3" t="str">
        <f t="shared" si="18"/>
        <v>Nov</v>
      </c>
      <c r="D198" s="3">
        <f>+'Ark1'!C209</f>
        <v>2010</v>
      </c>
      <c r="E198" s="3">
        <f>+'Ark1'!Q209</f>
        <v>0</v>
      </c>
      <c r="F198" s="3"/>
      <c r="G198" s="14">
        <f>+'Ark1'!R209</f>
        <v>0</v>
      </c>
      <c r="H198" s="14"/>
      <c r="I198" s="14">
        <f>+'Ark1'!S209</f>
        <v>0</v>
      </c>
      <c r="J198" s="52">
        <f>+'Ark1'!T209</f>
        <v>0</v>
      </c>
      <c r="K198" s="52">
        <f>+'Ark1'!U209</f>
        <v>0</v>
      </c>
      <c r="L198" s="93"/>
      <c r="M198" s="11">
        <f>+'Ark1'!W209</f>
        <v>0</v>
      </c>
      <c r="N198" s="3"/>
      <c r="O198" s="14">
        <f>+'Ark1'!Z209</f>
        <v>0</v>
      </c>
      <c r="P198" s="14"/>
      <c r="Q198" s="14">
        <f>+'Ark1'!AA209</f>
        <v>0</v>
      </c>
      <c r="R198" s="52">
        <f>+'Ark1'!AB209</f>
        <v>0</v>
      </c>
      <c r="S198" s="14">
        <f>+'Ark1'!AC209</f>
        <v>0</v>
      </c>
      <c r="T198" s="14" t="str">
        <f t="shared" si="17"/>
        <v/>
      </c>
      <c r="U198" s="11" t="str">
        <f>+IF(G198=0,"",'Ark1'!V209)</f>
        <v/>
      </c>
      <c r="V198" s="28"/>
      <c r="AK198"/>
      <c r="AL198"/>
      <c r="AN198"/>
      <c r="AO198"/>
      <c r="AQ198"/>
      <c r="AR198"/>
      <c r="AS198"/>
      <c r="AT198"/>
      <c r="AU198"/>
      <c r="AV198"/>
      <c r="AW198"/>
    </row>
    <row r="199" spans="1:49" ht="15.6">
      <c r="A199" s="28"/>
      <c r="B199" s="3">
        <f>+'Ark1'!D210</f>
        <v>12</v>
      </c>
      <c r="C199" s="3" t="str">
        <f t="shared" si="18"/>
        <v>Des</v>
      </c>
      <c r="D199" s="3">
        <f>+'Ark1'!C210</f>
        <v>2010</v>
      </c>
      <c r="E199" s="3">
        <f>+'Ark1'!Q210</f>
        <v>0</v>
      </c>
      <c r="F199" s="3"/>
      <c r="G199" s="14">
        <f>+'Ark1'!R210</f>
        <v>0</v>
      </c>
      <c r="H199" s="14"/>
      <c r="I199" s="14">
        <f>+'Ark1'!S210</f>
        <v>0</v>
      </c>
      <c r="J199" s="52">
        <f>+'Ark1'!T210</f>
        <v>0</v>
      </c>
      <c r="K199" s="52">
        <f>+'Ark1'!U210</f>
        <v>0</v>
      </c>
      <c r="L199" s="93"/>
      <c r="M199" s="11">
        <f>+'Ark1'!W210</f>
        <v>0</v>
      </c>
      <c r="N199" s="3"/>
      <c r="O199" s="14">
        <f>+'Ark1'!Z210</f>
        <v>0</v>
      </c>
      <c r="P199" s="14"/>
      <c r="Q199" s="14">
        <f>+'Ark1'!AA210</f>
        <v>0</v>
      </c>
      <c r="R199" s="52">
        <f>+'Ark1'!AB210</f>
        <v>0</v>
      </c>
      <c r="S199" s="14">
        <f>+'Ark1'!AC210</f>
        <v>0</v>
      </c>
      <c r="T199" s="14" t="str">
        <f t="shared" si="17"/>
        <v/>
      </c>
      <c r="U199" s="11" t="str">
        <f>+IF(G199=0,"",'Ark1'!V210)</f>
        <v/>
      </c>
      <c r="V199" s="28"/>
      <c r="AK199"/>
      <c r="AL199"/>
      <c r="AN199"/>
      <c r="AO199"/>
      <c r="AQ199"/>
      <c r="AR199"/>
      <c r="AS199"/>
      <c r="AT199"/>
      <c r="AU199"/>
      <c r="AV199"/>
      <c r="AW199"/>
    </row>
    <row r="200" spans="1:49">
      <c r="A200" s="28"/>
      <c r="B200" s="28"/>
      <c r="C200" s="28"/>
      <c r="D200" s="28"/>
      <c r="E200" s="28"/>
      <c r="F200" s="28"/>
      <c r="G200" s="70"/>
      <c r="H200" s="70"/>
      <c r="I200" s="70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AK200"/>
      <c r="AL200"/>
      <c r="AN200"/>
      <c r="AO200"/>
      <c r="AQ200"/>
      <c r="AR200"/>
      <c r="AS200"/>
      <c r="AT200"/>
      <c r="AU200"/>
      <c r="AV200"/>
      <c r="AW200"/>
    </row>
    <row r="201" spans="1:49" ht="15.6">
      <c r="A201" s="28"/>
      <c r="B201" s="3">
        <f>+'Ark1'!D211</f>
        <v>1</v>
      </c>
      <c r="C201" s="3" t="str">
        <f>+C188</f>
        <v>Jan</v>
      </c>
      <c r="D201" s="3">
        <f>+'Ark1'!C211</f>
        <v>2009</v>
      </c>
      <c r="E201" s="3">
        <f>+'Ark1'!Q211</f>
        <v>457</v>
      </c>
      <c r="F201" s="3"/>
      <c r="G201" s="14">
        <f>+'Ark1'!R211</f>
        <v>1989</v>
      </c>
      <c r="H201" s="14"/>
      <c r="I201" s="14">
        <f>+'Ark1'!S211</f>
        <v>1966</v>
      </c>
      <c r="J201" s="52">
        <f>+'Ark1'!T211</f>
        <v>27.806514749056344</v>
      </c>
      <c r="K201" s="52">
        <f>+'Ark1'!U211</f>
        <v>28.259114310002339</v>
      </c>
      <c r="L201" s="93"/>
      <c r="M201" s="11">
        <f>+'Ark1'!W211</f>
        <v>56.497965412004078</v>
      </c>
      <c r="N201" s="3"/>
      <c r="O201" s="14">
        <f>+'Ark1'!Z211</f>
        <v>139.48128179043735</v>
      </c>
      <c r="P201" s="14"/>
      <c r="Q201" s="14">
        <f>+'Ark1'!AA211</f>
        <v>30.081749004654071</v>
      </c>
      <c r="R201" s="52">
        <f>+'Ark1'!AB211</f>
        <v>3.8965182479472502</v>
      </c>
      <c r="S201" s="14">
        <f>+'Ark1'!AC211</f>
        <v>-57.275178004206943</v>
      </c>
      <c r="T201" s="14">
        <f t="shared" si="17"/>
        <v>4.3522975929978118</v>
      </c>
      <c r="U201" s="11">
        <f>+IF(G201=0,"",'Ark1'!V211)</f>
        <v>15.357968828557061</v>
      </c>
      <c r="V201" s="28"/>
      <c r="AK201"/>
      <c r="AL201"/>
      <c r="AN201"/>
      <c r="AO201"/>
      <c r="AQ201"/>
      <c r="AR201"/>
      <c r="AS201"/>
      <c r="AT201"/>
      <c r="AU201"/>
      <c r="AV201"/>
      <c r="AW201"/>
    </row>
    <row r="202" spans="1:49" ht="15.6">
      <c r="A202" s="28"/>
      <c r="B202" s="3">
        <f>+'Ark1'!D212</f>
        <v>2</v>
      </c>
      <c r="C202" s="3" t="str">
        <f>+C189</f>
        <v>Feb</v>
      </c>
      <c r="D202" s="3">
        <f>+'Ark1'!C212</f>
        <v>2009</v>
      </c>
      <c r="E202" s="3">
        <f>+'Ark1'!Q212</f>
        <v>402</v>
      </c>
      <c r="F202" s="3"/>
      <c r="G202" s="14">
        <f>+'Ark1'!R212</f>
        <v>1726</v>
      </c>
      <c r="H202" s="14"/>
      <c r="I202" s="14">
        <f>+'Ark1'!S212</f>
        <v>1714</v>
      </c>
      <c r="J202" s="52">
        <f>+'Ark1'!T212</f>
        <v>24.129735775199219</v>
      </c>
      <c r="K202" s="52">
        <f>+'Ark1'!U212</f>
        <v>23.799810362540153</v>
      </c>
      <c r="L202" s="93"/>
      <c r="M202" s="11">
        <f>+'Ark1'!W212</f>
        <v>56.776546091015149</v>
      </c>
      <c r="N202" s="3"/>
      <c r="O202" s="14">
        <f>+'Ark1'!Z212</f>
        <v>134.74218203033797</v>
      </c>
      <c r="P202" s="14"/>
      <c r="Q202" s="14">
        <f>+'Ark1'!AA212</f>
        <v>29.834433054871724</v>
      </c>
      <c r="R202" s="52">
        <f>+'Ark1'!AB212</f>
        <v>3.5685826975956392</v>
      </c>
      <c r="S202" s="14">
        <f>+'Ark1'!AC212</f>
        <v>-52.574547344997747</v>
      </c>
      <c r="T202" s="14">
        <f t="shared" si="17"/>
        <v>4.2935323383084576</v>
      </c>
      <c r="U202" s="11">
        <f>+IF(G202=0,"",'Ark1'!V212)</f>
        <v>15.438006952491309</v>
      </c>
      <c r="V202" s="28"/>
      <c r="AK202"/>
      <c r="AL202"/>
      <c r="AN202"/>
      <c r="AO202"/>
      <c r="AQ202"/>
      <c r="AR202"/>
      <c r="AS202"/>
      <c r="AT202"/>
      <c r="AU202"/>
      <c r="AV202"/>
      <c r="AW202"/>
    </row>
    <row r="203" spans="1:49" ht="15.6">
      <c r="A203" s="28"/>
      <c r="B203" s="3">
        <f>+'Ark1'!D213</f>
        <v>3</v>
      </c>
      <c r="C203" s="3" t="str">
        <f>+C190</f>
        <v>Mar</v>
      </c>
      <c r="D203" s="3">
        <f>+'Ark1'!C213</f>
        <v>2009</v>
      </c>
      <c r="E203" s="3">
        <f>+'Ark1'!Q213</f>
        <v>432</v>
      </c>
      <c r="F203" s="3"/>
      <c r="G203" s="14">
        <f>+'Ark1'!R213</f>
        <v>2012</v>
      </c>
      <c r="H203" s="14"/>
      <c r="I203" s="14">
        <f>+'Ark1'!S213</f>
        <v>2001</v>
      </c>
      <c r="J203" s="52">
        <f>+'Ark1'!T213</f>
        <v>28.128058157416465</v>
      </c>
      <c r="K203" s="52">
        <f>+'Ark1'!U213</f>
        <v>27.906705212474439</v>
      </c>
      <c r="L203" s="93"/>
      <c r="M203" s="11">
        <f>+'Ark1'!W213</f>
        <v>56.686156921539215</v>
      </c>
      <c r="N203" s="3"/>
      <c r="O203" s="14">
        <f>+'Ark1'!Z213</f>
        <v>135.33258370814588</v>
      </c>
      <c r="P203" s="14"/>
      <c r="Q203" s="14">
        <f>+'Ark1'!AA213</f>
        <v>30.226133199716809</v>
      </c>
      <c r="R203" s="52">
        <f>+'Ark1'!AB213</f>
        <v>3.6717451459973129</v>
      </c>
      <c r="S203" s="14">
        <f>+'Ark1'!AC213</f>
        <v>-53.585654255906405</v>
      </c>
      <c r="T203" s="14">
        <f t="shared" si="17"/>
        <v>4.6574074074074074</v>
      </c>
      <c r="U203" s="11">
        <f>+IF(G203=0,"",'Ark1'!V213)</f>
        <v>15.827534791252489</v>
      </c>
      <c r="V203" s="28"/>
      <c r="AK203"/>
      <c r="AL203"/>
      <c r="AN203"/>
      <c r="AO203"/>
      <c r="AQ203"/>
      <c r="AR203"/>
      <c r="AS203"/>
      <c r="AT203"/>
      <c r="AU203"/>
      <c r="AV203"/>
      <c r="AW203"/>
    </row>
    <row r="204" spans="1:49" ht="15.6">
      <c r="A204" s="28"/>
      <c r="B204" s="3">
        <f>+'Ark1'!D214</f>
        <v>4</v>
      </c>
      <c r="C204" s="3" t="str">
        <f>+C191</f>
        <v>Apr</v>
      </c>
      <c r="D204" s="3">
        <f>+'Ark1'!C214</f>
        <v>2009</v>
      </c>
      <c r="E204" s="3">
        <f>+'Ark1'!Q214</f>
        <v>387</v>
      </c>
      <c r="F204" s="3"/>
      <c r="G204" s="14">
        <f>+'Ark1'!R214</f>
        <v>1426</v>
      </c>
      <c r="H204" s="14"/>
      <c r="I204" s="14">
        <f>+'Ark1'!S214</f>
        <v>1416</v>
      </c>
      <c r="J204" s="52">
        <f>+'Ark1'!T214</f>
        <v>19.935691318327976</v>
      </c>
      <c r="K204" s="52">
        <f>+'Ark1'!U214</f>
        <v>20.034370114983066</v>
      </c>
      <c r="L204" s="93"/>
      <c r="M204" s="11">
        <f>+'Ark1'!W214</f>
        <v>56.191384180790976</v>
      </c>
      <c r="N204" s="3"/>
      <c r="O204" s="14">
        <f>+'Ark1'!Z214</f>
        <v>137.29456214689279</v>
      </c>
      <c r="P204" s="14"/>
      <c r="Q204" s="14">
        <f>+'Ark1'!AA214</f>
        <v>31.406367972805835</v>
      </c>
      <c r="R204" s="52">
        <f>+'Ark1'!AB214</f>
        <v>4.0315786402638176</v>
      </c>
      <c r="S204" s="14">
        <f>+'Ark1'!AC214</f>
        <v>-59.780142410381487</v>
      </c>
      <c r="T204" s="14">
        <f t="shared" si="17"/>
        <v>3.6847545219638245</v>
      </c>
      <c r="U204" s="11">
        <f>+IF(G204=0,"",'Ark1'!V214)</f>
        <v>15.259467040673217</v>
      </c>
      <c r="V204" s="28"/>
      <c r="AK204"/>
      <c r="AL204"/>
      <c r="AN204"/>
      <c r="AO204"/>
      <c r="AQ204"/>
      <c r="AR204"/>
      <c r="AS204"/>
      <c r="AT204"/>
      <c r="AU204"/>
      <c r="AV204"/>
      <c r="AW204"/>
    </row>
    <row r="205" spans="1:49" ht="15.6">
      <c r="A205" s="28"/>
      <c r="B205" s="3">
        <f>+'Ark1'!D215</f>
        <v>5</v>
      </c>
      <c r="C205" s="3" t="str">
        <f>+C192</f>
        <v>Mai</v>
      </c>
      <c r="D205" s="3">
        <f>+'Ark1'!C215</f>
        <v>2009</v>
      </c>
      <c r="E205" s="3">
        <f>+'Ark1'!Q215</f>
        <v>0</v>
      </c>
      <c r="F205" s="3"/>
      <c r="G205" s="14">
        <f>+'Ark1'!R215</f>
        <v>0</v>
      </c>
      <c r="H205" s="14"/>
      <c r="I205" s="14">
        <f>+'Ark1'!S215</f>
        <v>0</v>
      </c>
      <c r="J205" s="52">
        <f>+'Ark1'!T215</f>
        <v>0</v>
      </c>
      <c r="K205" s="52">
        <f>+'Ark1'!U215</f>
        <v>0</v>
      </c>
      <c r="L205" s="93"/>
      <c r="M205" s="11">
        <f>+'Ark1'!W215</f>
        <v>0</v>
      </c>
      <c r="N205" s="3"/>
      <c r="O205" s="14">
        <f>+'Ark1'!Z215</f>
        <v>0</v>
      </c>
      <c r="P205" s="14"/>
      <c r="Q205" s="14">
        <f>+'Ark1'!AA215</f>
        <v>0</v>
      </c>
      <c r="R205" s="52">
        <f>+'Ark1'!AB215</f>
        <v>0</v>
      </c>
      <c r="S205" s="14">
        <f>+'Ark1'!AC215</f>
        <v>0</v>
      </c>
      <c r="T205" s="14" t="str">
        <f t="shared" si="17"/>
        <v/>
      </c>
      <c r="U205" s="11" t="str">
        <f>+IF(G205=0,"",'Ark1'!V215)</f>
        <v/>
      </c>
      <c r="V205" s="28"/>
      <c r="AK205"/>
      <c r="AL205"/>
      <c r="AN205"/>
      <c r="AO205"/>
      <c r="AQ205"/>
      <c r="AR205"/>
      <c r="AS205"/>
      <c r="AT205"/>
      <c r="AU205"/>
      <c r="AV205"/>
      <c r="AW205"/>
    </row>
    <row r="206" spans="1:49" ht="15.6">
      <c r="A206" s="28"/>
      <c r="B206" s="3">
        <f>+'Ark1'!D216</f>
        <v>6</v>
      </c>
      <c r="C206" s="3" t="str">
        <f t="shared" ref="C206:C212" si="19">+C193</f>
        <v>Jun</v>
      </c>
      <c r="D206" s="3">
        <f>+'Ark1'!C216</f>
        <v>2009</v>
      </c>
      <c r="E206" s="3">
        <f>+'Ark1'!Q216</f>
        <v>0</v>
      </c>
      <c r="F206" s="3"/>
      <c r="G206" s="14">
        <f>+'Ark1'!R216</f>
        <v>0</v>
      </c>
      <c r="H206" s="14"/>
      <c r="I206" s="14">
        <f>+'Ark1'!S216</f>
        <v>0</v>
      </c>
      <c r="J206" s="52">
        <f>+'Ark1'!T216</f>
        <v>0</v>
      </c>
      <c r="K206" s="52">
        <f>+'Ark1'!U216</f>
        <v>0</v>
      </c>
      <c r="L206" s="93"/>
      <c r="M206" s="11">
        <f>+'Ark1'!W216</f>
        <v>0</v>
      </c>
      <c r="N206" s="3"/>
      <c r="O206" s="14">
        <f>+'Ark1'!Z216</f>
        <v>0</v>
      </c>
      <c r="P206" s="14"/>
      <c r="Q206" s="14">
        <f>+'Ark1'!AA216</f>
        <v>0</v>
      </c>
      <c r="R206" s="52">
        <f>+'Ark1'!AB216</f>
        <v>0</v>
      </c>
      <c r="S206" s="14">
        <f>+'Ark1'!AC216</f>
        <v>0</v>
      </c>
      <c r="T206" s="14" t="str">
        <f t="shared" si="17"/>
        <v/>
      </c>
      <c r="U206" s="11" t="str">
        <f>+IF(G206=0,"",'Ark1'!V216)</f>
        <v/>
      </c>
      <c r="V206" s="28"/>
      <c r="AK206"/>
      <c r="AL206"/>
      <c r="AN206"/>
      <c r="AO206"/>
      <c r="AQ206"/>
      <c r="AR206"/>
      <c r="AS206"/>
      <c r="AT206"/>
      <c r="AU206"/>
      <c r="AV206"/>
      <c r="AW206"/>
    </row>
    <row r="207" spans="1:49" ht="15.6">
      <c r="A207" s="28"/>
      <c r="B207" s="3">
        <f>+'Ark1'!D217</f>
        <v>7</v>
      </c>
      <c r="C207" s="3" t="str">
        <f t="shared" si="19"/>
        <v>Jul</v>
      </c>
      <c r="D207" s="3">
        <f>+'Ark1'!C217</f>
        <v>2009</v>
      </c>
      <c r="E207" s="3">
        <f>+'Ark1'!Q217</f>
        <v>0</v>
      </c>
      <c r="F207" s="3"/>
      <c r="G207" s="14">
        <f>+'Ark1'!R217</f>
        <v>0</v>
      </c>
      <c r="H207" s="14"/>
      <c r="I207" s="14">
        <f>+'Ark1'!S217</f>
        <v>0</v>
      </c>
      <c r="J207" s="52">
        <f>+'Ark1'!T217</f>
        <v>0</v>
      </c>
      <c r="K207" s="52">
        <f>+'Ark1'!U217</f>
        <v>0</v>
      </c>
      <c r="L207" s="93"/>
      <c r="M207" s="11">
        <f>+'Ark1'!W217</f>
        <v>0</v>
      </c>
      <c r="N207" s="3"/>
      <c r="O207" s="14">
        <f>+'Ark1'!Z217</f>
        <v>0</v>
      </c>
      <c r="P207" s="14"/>
      <c r="Q207" s="14">
        <f>+'Ark1'!AA217</f>
        <v>0</v>
      </c>
      <c r="R207" s="52">
        <f>+'Ark1'!AB217</f>
        <v>0</v>
      </c>
      <c r="S207" s="14">
        <f>+'Ark1'!AC217</f>
        <v>0</v>
      </c>
      <c r="T207" s="14" t="str">
        <f t="shared" si="17"/>
        <v/>
      </c>
      <c r="U207" s="11" t="str">
        <f>+IF(G207=0,"",'Ark1'!V217)</f>
        <v/>
      </c>
      <c r="V207" s="28"/>
      <c r="AK207"/>
      <c r="AL207"/>
      <c r="AN207"/>
      <c r="AO207"/>
      <c r="AQ207"/>
      <c r="AR207"/>
      <c r="AS207"/>
      <c r="AT207"/>
      <c r="AU207"/>
      <c r="AV207"/>
      <c r="AW207"/>
    </row>
    <row r="208" spans="1:49" ht="15.6">
      <c r="A208" s="28"/>
      <c r="B208" s="3">
        <f>+'Ark1'!D218</f>
        <v>8</v>
      </c>
      <c r="C208" s="3" t="str">
        <f t="shared" si="19"/>
        <v>Aug</v>
      </c>
      <c r="D208" s="3">
        <f>+'Ark1'!C218</f>
        <v>2009</v>
      </c>
      <c r="E208" s="3">
        <f>+'Ark1'!Q218</f>
        <v>0</v>
      </c>
      <c r="F208" s="3"/>
      <c r="G208" s="14">
        <f>+'Ark1'!R218</f>
        <v>0</v>
      </c>
      <c r="H208" s="14"/>
      <c r="I208" s="14">
        <f>+'Ark1'!S218</f>
        <v>0</v>
      </c>
      <c r="J208" s="52">
        <f>+'Ark1'!T218</f>
        <v>0</v>
      </c>
      <c r="K208" s="52">
        <f>+'Ark1'!U218</f>
        <v>0</v>
      </c>
      <c r="L208" s="93"/>
      <c r="M208" s="11">
        <f>+'Ark1'!W218</f>
        <v>0</v>
      </c>
      <c r="N208" s="3"/>
      <c r="O208" s="14">
        <f>+'Ark1'!Z218</f>
        <v>0</v>
      </c>
      <c r="P208" s="14"/>
      <c r="Q208" s="14">
        <f>+'Ark1'!AA218</f>
        <v>0</v>
      </c>
      <c r="R208" s="52">
        <f>+'Ark1'!AB218</f>
        <v>0</v>
      </c>
      <c r="S208" s="14">
        <f>+'Ark1'!AC218</f>
        <v>0</v>
      </c>
      <c r="T208" s="14" t="str">
        <f t="shared" si="17"/>
        <v/>
      </c>
      <c r="U208" s="11" t="str">
        <f>+IF(G208=0,"",'Ark1'!V218)</f>
        <v/>
      </c>
      <c r="V208" s="28"/>
      <c r="AK208"/>
      <c r="AL208"/>
      <c r="AN208"/>
      <c r="AO208"/>
      <c r="AQ208"/>
      <c r="AR208"/>
      <c r="AS208"/>
      <c r="AT208"/>
      <c r="AU208"/>
      <c r="AV208"/>
      <c r="AW208"/>
    </row>
    <row r="209" spans="1:49" ht="15.6">
      <c r="A209" s="28"/>
      <c r="B209" s="3">
        <f>+'Ark1'!D219</f>
        <v>9</v>
      </c>
      <c r="C209" s="3" t="str">
        <f t="shared" si="19"/>
        <v>Sep</v>
      </c>
      <c r="D209" s="3">
        <f>+'Ark1'!C219</f>
        <v>2009</v>
      </c>
      <c r="E209" s="3">
        <f>+'Ark1'!Q219</f>
        <v>0</v>
      </c>
      <c r="F209" s="3"/>
      <c r="G209" s="14">
        <f>+'Ark1'!R219</f>
        <v>0</v>
      </c>
      <c r="H209" s="14"/>
      <c r="I209" s="14">
        <f>+'Ark1'!S219</f>
        <v>0</v>
      </c>
      <c r="J209" s="52">
        <f>+'Ark1'!T219</f>
        <v>0</v>
      </c>
      <c r="K209" s="52">
        <f>+'Ark1'!U219</f>
        <v>0</v>
      </c>
      <c r="L209" s="93"/>
      <c r="M209" s="11">
        <f>+'Ark1'!W219</f>
        <v>0</v>
      </c>
      <c r="N209" s="3"/>
      <c r="O209" s="14">
        <f>+'Ark1'!Z219</f>
        <v>0</v>
      </c>
      <c r="P209" s="14"/>
      <c r="Q209" s="14">
        <f>+'Ark1'!AA219</f>
        <v>0</v>
      </c>
      <c r="R209" s="52">
        <f>+'Ark1'!AB219</f>
        <v>0</v>
      </c>
      <c r="S209" s="14">
        <f>+'Ark1'!AC219</f>
        <v>0</v>
      </c>
      <c r="T209" s="14" t="str">
        <f t="shared" si="17"/>
        <v/>
      </c>
      <c r="U209" s="11" t="str">
        <f>+IF(G209=0,"",'Ark1'!V219)</f>
        <v/>
      </c>
      <c r="V209" s="28"/>
      <c r="AK209"/>
      <c r="AL209"/>
      <c r="AN209"/>
      <c r="AO209"/>
      <c r="AQ209"/>
      <c r="AR209"/>
      <c r="AS209"/>
      <c r="AT209"/>
      <c r="AU209"/>
      <c r="AV209"/>
      <c r="AW209"/>
    </row>
    <row r="210" spans="1:49" ht="15.6">
      <c r="A210" s="28"/>
      <c r="B210" s="3">
        <f>+'Ark1'!D220</f>
        <v>10</v>
      </c>
      <c r="C210" s="3" t="str">
        <f t="shared" si="19"/>
        <v>Okt</v>
      </c>
      <c r="D210" s="3">
        <f>+'Ark1'!C220</f>
        <v>2009</v>
      </c>
      <c r="E210" s="3">
        <f>+'Ark1'!Q220</f>
        <v>0</v>
      </c>
      <c r="F210" s="3"/>
      <c r="G210" s="14">
        <f>+'Ark1'!R220</f>
        <v>0</v>
      </c>
      <c r="H210" s="14"/>
      <c r="I210" s="14">
        <f>+'Ark1'!S220</f>
        <v>0</v>
      </c>
      <c r="J210" s="52">
        <f>+'Ark1'!T220</f>
        <v>0</v>
      </c>
      <c r="K210" s="52">
        <f>+'Ark1'!U220</f>
        <v>0</v>
      </c>
      <c r="L210" s="93"/>
      <c r="M210" s="11">
        <f>+'Ark1'!W220</f>
        <v>0</v>
      </c>
      <c r="N210" s="3"/>
      <c r="O210" s="14">
        <f>+'Ark1'!Z220</f>
        <v>0</v>
      </c>
      <c r="P210" s="14"/>
      <c r="Q210" s="14">
        <f>+'Ark1'!AA220</f>
        <v>0</v>
      </c>
      <c r="R210" s="52">
        <f>+'Ark1'!AB220</f>
        <v>0</v>
      </c>
      <c r="S210" s="14">
        <f>+'Ark1'!AC220</f>
        <v>0</v>
      </c>
      <c r="T210" s="14" t="str">
        <f t="shared" si="17"/>
        <v/>
      </c>
      <c r="U210" s="11" t="str">
        <f>+IF(G210=0,"",'Ark1'!V220)</f>
        <v/>
      </c>
      <c r="V210" s="28"/>
      <c r="AK210"/>
      <c r="AL210"/>
      <c r="AN210"/>
      <c r="AO210"/>
      <c r="AQ210"/>
      <c r="AR210"/>
      <c r="AS210"/>
      <c r="AT210"/>
      <c r="AU210"/>
      <c r="AV210"/>
      <c r="AW210"/>
    </row>
    <row r="211" spans="1:49" ht="15.6">
      <c r="A211" s="28"/>
      <c r="B211" s="3">
        <f>+'Ark1'!D221</f>
        <v>11</v>
      </c>
      <c r="C211" s="3" t="str">
        <f t="shared" si="19"/>
        <v>Nov</v>
      </c>
      <c r="D211" s="3">
        <f>+'Ark1'!C221</f>
        <v>2009</v>
      </c>
      <c r="E211" s="3">
        <f>+'Ark1'!Q221</f>
        <v>0</v>
      </c>
      <c r="F211" s="3"/>
      <c r="G211" s="14">
        <f>+'Ark1'!R221</f>
        <v>0</v>
      </c>
      <c r="H211" s="14"/>
      <c r="I211" s="14">
        <f>+'Ark1'!S221</f>
        <v>0</v>
      </c>
      <c r="J211" s="52">
        <f>+'Ark1'!T221</f>
        <v>0</v>
      </c>
      <c r="K211" s="52">
        <f>+'Ark1'!U221</f>
        <v>0</v>
      </c>
      <c r="L211" s="93"/>
      <c r="M211" s="11">
        <f>+'Ark1'!W221</f>
        <v>0</v>
      </c>
      <c r="N211" s="3"/>
      <c r="O211" s="14">
        <f>+'Ark1'!Z221</f>
        <v>0</v>
      </c>
      <c r="P211" s="14"/>
      <c r="Q211" s="14">
        <f>+'Ark1'!AA221</f>
        <v>0</v>
      </c>
      <c r="R211" s="52">
        <f>+'Ark1'!AB221</f>
        <v>0</v>
      </c>
      <c r="S211" s="14">
        <f>+'Ark1'!AC221</f>
        <v>0</v>
      </c>
      <c r="T211" s="14" t="str">
        <f t="shared" si="17"/>
        <v/>
      </c>
      <c r="U211" s="11" t="str">
        <f>+IF(G211=0,"",'Ark1'!V221)</f>
        <v/>
      </c>
      <c r="V211" s="28"/>
      <c r="AK211"/>
      <c r="AL211"/>
      <c r="AN211"/>
      <c r="AO211"/>
      <c r="AQ211"/>
      <c r="AR211"/>
      <c r="AS211"/>
      <c r="AT211"/>
      <c r="AU211"/>
      <c r="AV211"/>
      <c r="AW211"/>
    </row>
    <row r="212" spans="1:49" ht="15.6">
      <c r="A212" s="28"/>
      <c r="B212" s="3">
        <f>+'Ark1'!D222</f>
        <v>12</v>
      </c>
      <c r="C212" s="3" t="str">
        <f t="shared" si="19"/>
        <v>Des</v>
      </c>
      <c r="D212" s="3">
        <f>+'Ark1'!C222</f>
        <v>2009</v>
      </c>
      <c r="E212" s="3">
        <f>+'Ark1'!Q222</f>
        <v>0</v>
      </c>
      <c r="F212" s="3"/>
      <c r="G212" s="14">
        <f>+'Ark1'!R222</f>
        <v>0</v>
      </c>
      <c r="H212" s="14"/>
      <c r="I212" s="14">
        <f>+'Ark1'!S222</f>
        <v>0</v>
      </c>
      <c r="J212" s="52">
        <f>+'Ark1'!T222</f>
        <v>0</v>
      </c>
      <c r="K212" s="52">
        <f>+'Ark1'!U222</f>
        <v>0</v>
      </c>
      <c r="L212" s="93"/>
      <c r="M212" s="11">
        <f>+'Ark1'!W222</f>
        <v>0</v>
      </c>
      <c r="N212" s="3"/>
      <c r="O212" s="14">
        <f>+'Ark1'!Z222</f>
        <v>0</v>
      </c>
      <c r="P212" s="14"/>
      <c r="Q212" s="14">
        <f>+'Ark1'!AA222</f>
        <v>0</v>
      </c>
      <c r="R212" s="52">
        <f>+'Ark1'!AB222</f>
        <v>0</v>
      </c>
      <c r="S212" s="14">
        <f>+'Ark1'!AC222</f>
        <v>0</v>
      </c>
      <c r="T212" s="14" t="str">
        <f t="shared" si="17"/>
        <v/>
      </c>
      <c r="U212" s="11" t="str">
        <f>+IF(G212=0,"",'Ark1'!V222)</f>
        <v/>
      </c>
      <c r="V212" s="28"/>
      <c r="AK212"/>
      <c r="AL212"/>
      <c r="AN212"/>
      <c r="AO212"/>
      <c r="AQ212"/>
      <c r="AR212"/>
      <c r="AS212"/>
      <c r="AT212"/>
      <c r="AU212"/>
      <c r="AV212"/>
      <c r="AW212"/>
    </row>
    <row r="213" spans="1:49">
      <c r="A213" s="28"/>
      <c r="B213" s="28"/>
      <c r="C213" s="28"/>
      <c r="D213" s="28"/>
      <c r="E213" s="28"/>
      <c r="F213" s="28"/>
      <c r="G213" s="70"/>
      <c r="H213" s="70"/>
      <c r="I213" s="70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AK213"/>
      <c r="AL213"/>
      <c r="AN213"/>
      <c r="AO213"/>
      <c r="AQ213"/>
      <c r="AR213"/>
      <c r="AS213"/>
      <c r="AT213"/>
      <c r="AU213"/>
      <c r="AV213"/>
      <c r="AW213"/>
    </row>
    <row r="214" spans="1:49" ht="15.6">
      <c r="A214" s="28"/>
      <c r="B214" s="3">
        <f>+'Ark1'!D223</f>
        <v>1</v>
      </c>
      <c r="C214" s="3" t="str">
        <f>+C201</f>
        <v>Jan</v>
      </c>
      <c r="D214" s="3">
        <f>+'Ark1'!C223</f>
        <v>2008</v>
      </c>
      <c r="E214" s="3">
        <f>+'Ark1'!Q223</f>
        <v>524</v>
      </c>
      <c r="F214" s="3"/>
      <c r="G214" s="14">
        <f>+'Ark1'!R223</f>
        <v>2193</v>
      </c>
      <c r="H214" s="14"/>
      <c r="I214" s="14">
        <f>+'Ark1'!S223</f>
        <v>2170</v>
      </c>
      <c r="J214" s="52">
        <f>+'Ark1'!T223</f>
        <v>28.165938864628831</v>
      </c>
      <c r="K214" s="52">
        <f>+'Ark1'!U223</f>
        <v>28.549038845284024</v>
      </c>
      <c r="L214" s="93"/>
      <c r="M214" s="11">
        <f>+'Ark1'!W223</f>
        <v>56.233640552995389</v>
      </c>
      <c r="N214" s="3"/>
      <c r="O214" s="14">
        <f>+'Ark1'!Z223</f>
        <v>139.24479262672804</v>
      </c>
      <c r="P214" s="14"/>
      <c r="Q214" s="14">
        <f>+'Ark1'!AA223</f>
        <v>30.234485804615122</v>
      </c>
      <c r="R214" s="52">
        <f>+'Ark1'!AB223</f>
        <v>4.1968028340012049</v>
      </c>
      <c r="S214" s="14">
        <f>+'Ark1'!AC223</f>
        <v>-54.795048739254383</v>
      </c>
      <c r="T214" s="14">
        <f t="shared" si="17"/>
        <v>4.1851145038167941</v>
      </c>
      <c r="U214" s="11">
        <f>+IF(G214=0,"",'Ark1'!V223)</f>
        <v>15.95120839033288</v>
      </c>
      <c r="V214" s="28"/>
      <c r="AK214"/>
      <c r="AL214"/>
      <c r="AN214"/>
      <c r="AO214"/>
      <c r="AQ214"/>
      <c r="AR214"/>
      <c r="AS214"/>
      <c r="AT214"/>
      <c r="AU214"/>
      <c r="AV214"/>
      <c r="AW214"/>
    </row>
    <row r="215" spans="1:49" ht="15.6">
      <c r="A215" s="28"/>
      <c r="B215" s="3">
        <f>+'Ark1'!D224</f>
        <v>2</v>
      </c>
      <c r="C215" s="3" t="str">
        <f t="shared" ref="C215:C225" si="20">+C202</f>
        <v>Feb</v>
      </c>
      <c r="D215" s="3">
        <f>+'Ark1'!C224</f>
        <v>2008</v>
      </c>
      <c r="E215" s="3">
        <f>+'Ark1'!Q224</f>
        <v>468</v>
      </c>
      <c r="F215" s="3"/>
      <c r="G215" s="14">
        <f>+'Ark1'!R224</f>
        <v>1710</v>
      </c>
      <c r="H215" s="14"/>
      <c r="I215" s="14">
        <f>+'Ark1'!S224</f>
        <v>1682</v>
      </c>
      <c r="J215" s="52">
        <f>+'Ark1'!T224</f>
        <v>21.962496789108656</v>
      </c>
      <c r="K215" s="52">
        <f>+'Ark1'!U224</f>
        <v>21.816751348458631</v>
      </c>
      <c r="L215" s="93"/>
      <c r="M215" s="11">
        <f>+'Ark1'!W224</f>
        <v>56.148632580261605</v>
      </c>
      <c r="N215" s="3"/>
      <c r="O215" s="14">
        <f>+'Ark1'!Z224</f>
        <v>137.28127229488689</v>
      </c>
      <c r="P215" s="14"/>
      <c r="Q215" s="14">
        <f>+'Ark1'!AA224</f>
        <v>31.013842179013249</v>
      </c>
      <c r="R215" s="52">
        <f>+'Ark1'!AB224</f>
        <v>4.0242163700459299</v>
      </c>
      <c r="S215" s="14">
        <f>+'Ark1'!AC224</f>
        <v>-55.410103331543048</v>
      </c>
      <c r="T215" s="14">
        <f t="shared" si="17"/>
        <v>3.6538461538461537</v>
      </c>
      <c r="U215" s="11">
        <f>+IF(G215=0,"",'Ark1'!V224)</f>
        <v>15.797660818713451</v>
      </c>
      <c r="V215" s="28"/>
      <c r="AK215"/>
      <c r="AL215"/>
      <c r="AN215"/>
      <c r="AO215"/>
      <c r="AQ215"/>
      <c r="AR215"/>
      <c r="AS215"/>
      <c r="AT215"/>
      <c r="AU215"/>
      <c r="AV215"/>
      <c r="AW215"/>
    </row>
    <row r="216" spans="1:49" ht="15.6">
      <c r="A216" s="28"/>
      <c r="B216" s="3">
        <f>+'Ark1'!D225</f>
        <v>3</v>
      </c>
      <c r="C216" s="3" t="str">
        <f t="shared" si="20"/>
        <v>Mar</v>
      </c>
      <c r="D216" s="3">
        <f>+'Ark1'!C225</f>
        <v>2008</v>
      </c>
      <c r="E216" s="3">
        <f>+'Ark1'!Q225</f>
        <v>468</v>
      </c>
      <c r="F216" s="3"/>
      <c r="G216" s="14">
        <f>+'Ark1'!R225</f>
        <v>1836</v>
      </c>
      <c r="H216" s="14"/>
      <c r="I216" s="14">
        <f>+'Ark1'!S225</f>
        <v>1818</v>
      </c>
      <c r="J216" s="52">
        <f>+'Ark1'!T225</f>
        <v>23.580786026200876</v>
      </c>
      <c r="K216" s="52">
        <f>+'Ark1'!U225</f>
        <v>23.578600626458798</v>
      </c>
      <c r="L216" s="93"/>
      <c r="M216" s="11">
        <f>+'Ark1'!W225</f>
        <v>56.377887788778885</v>
      </c>
      <c r="N216" s="3"/>
      <c r="O216" s="14">
        <f>+'Ark1'!Z225</f>
        <v>137.26864686468639</v>
      </c>
      <c r="P216" s="14"/>
      <c r="Q216" s="14">
        <f>+'Ark1'!AA225</f>
        <v>29.30530100759826</v>
      </c>
      <c r="R216" s="52">
        <f>+'Ark1'!AB225</f>
        <v>3.8207492604855622</v>
      </c>
      <c r="S216" s="14">
        <f>+'Ark1'!AC225</f>
        <v>-52.198516237910226</v>
      </c>
      <c r="T216" s="14">
        <f t="shared" ref="T216:T262" si="21">+IF(G216=0,"",G216/E216)</f>
        <v>3.9230769230769229</v>
      </c>
      <c r="U216" s="11">
        <f>+IF(G216=0,"",'Ark1'!V225)</f>
        <v>15.272331154684096</v>
      </c>
      <c r="V216" s="28"/>
      <c r="AK216"/>
      <c r="AL216"/>
      <c r="AN216"/>
      <c r="AO216"/>
      <c r="AQ216"/>
      <c r="AR216"/>
      <c r="AS216"/>
      <c r="AT216"/>
      <c r="AU216"/>
      <c r="AV216"/>
      <c r="AW216"/>
    </row>
    <row r="217" spans="1:49" ht="15.6">
      <c r="A217" s="28"/>
      <c r="B217" s="3">
        <f>+'Ark1'!D226</f>
        <v>4</v>
      </c>
      <c r="C217" s="3" t="str">
        <f t="shared" si="20"/>
        <v>Apr</v>
      </c>
      <c r="D217" s="3">
        <f>+'Ark1'!C226</f>
        <v>2008</v>
      </c>
      <c r="E217" s="3">
        <f>+'Ark1'!Q226</f>
        <v>478</v>
      </c>
      <c r="F217" s="3"/>
      <c r="G217" s="14">
        <f>+'Ark1'!R226</f>
        <v>2047</v>
      </c>
      <c r="H217" s="14"/>
      <c r="I217" s="14">
        <f>+'Ark1'!S226</f>
        <v>2038</v>
      </c>
      <c r="J217" s="52">
        <f>+'Ark1'!T226</f>
        <v>26.290778320061644</v>
      </c>
      <c r="K217" s="52">
        <f>+'Ark1'!U226</f>
        <v>26.055609179798555</v>
      </c>
      <c r="L217" s="93"/>
      <c r="M217" s="11">
        <f>+'Ark1'!W226</f>
        <v>56.241413150147203</v>
      </c>
      <c r="N217" s="3"/>
      <c r="O217" s="14">
        <f>+'Ark1'!Z226</f>
        <v>135.31447497546628</v>
      </c>
      <c r="P217" s="14"/>
      <c r="Q217" s="14">
        <f>+'Ark1'!AA226</f>
        <v>29.324741979143379</v>
      </c>
      <c r="R217" s="52">
        <f>+'Ark1'!AB226</f>
        <v>3.8790107756626959</v>
      </c>
      <c r="S217" s="14">
        <f>+'Ark1'!AC226</f>
        <v>-49.931570113205638</v>
      </c>
      <c r="T217" s="14">
        <f t="shared" si="21"/>
        <v>4.2824267782426775</v>
      </c>
      <c r="U217" s="11">
        <f>+IF(G217=0,"",'Ark1'!V226)</f>
        <v>15.567659990229604</v>
      </c>
      <c r="V217" s="28"/>
      <c r="AK217"/>
      <c r="AL217"/>
      <c r="AN217"/>
      <c r="AO217"/>
      <c r="AQ217"/>
      <c r="AR217"/>
      <c r="AS217"/>
      <c r="AT217"/>
      <c r="AU217"/>
      <c r="AV217"/>
      <c r="AW217"/>
    </row>
    <row r="218" spans="1:49" ht="15.6">
      <c r="A218" s="28"/>
      <c r="B218" s="3">
        <f>+'Ark1'!D227</f>
        <v>5</v>
      </c>
      <c r="C218" s="3" t="str">
        <f t="shared" si="20"/>
        <v>Mai</v>
      </c>
      <c r="D218" s="3">
        <f>+'Ark1'!C227</f>
        <v>2008</v>
      </c>
      <c r="E218" s="3">
        <f>+'Ark1'!Q227</f>
        <v>0</v>
      </c>
      <c r="F218" s="3"/>
      <c r="G218" s="14">
        <f>+'Ark1'!R227</f>
        <v>0</v>
      </c>
      <c r="H218" s="14"/>
      <c r="I218" s="14">
        <f>+'Ark1'!S227</f>
        <v>0</v>
      </c>
      <c r="J218" s="52">
        <f>+'Ark1'!T227</f>
        <v>0</v>
      </c>
      <c r="K218" s="52">
        <f>+'Ark1'!U227</f>
        <v>0</v>
      </c>
      <c r="L218" s="93"/>
      <c r="M218" s="11">
        <f>+'Ark1'!W227</f>
        <v>0</v>
      </c>
      <c r="N218" s="3"/>
      <c r="O218" s="14">
        <f>+'Ark1'!Z227</f>
        <v>0</v>
      </c>
      <c r="P218" s="14"/>
      <c r="Q218" s="14">
        <f>+'Ark1'!AA227</f>
        <v>0</v>
      </c>
      <c r="R218" s="52">
        <f>+'Ark1'!AB227</f>
        <v>0</v>
      </c>
      <c r="S218" s="14">
        <f>+'Ark1'!AC227</f>
        <v>0</v>
      </c>
      <c r="T218" s="14" t="str">
        <f t="shared" si="21"/>
        <v/>
      </c>
      <c r="U218" s="11" t="str">
        <f>+IF(G218=0,"",'Ark1'!V227)</f>
        <v/>
      </c>
      <c r="V218" s="28"/>
      <c r="AK218"/>
      <c r="AL218"/>
      <c r="AN218"/>
      <c r="AO218"/>
      <c r="AQ218"/>
      <c r="AR218"/>
      <c r="AS218"/>
      <c r="AT218"/>
      <c r="AU218"/>
      <c r="AV218"/>
      <c r="AW218"/>
    </row>
    <row r="219" spans="1:49" ht="15.6">
      <c r="A219" s="28"/>
      <c r="B219" s="3">
        <f>+'Ark1'!D228</f>
        <v>6</v>
      </c>
      <c r="C219" s="3" t="str">
        <f t="shared" si="20"/>
        <v>Jun</v>
      </c>
      <c r="D219" s="3">
        <f>+'Ark1'!C228</f>
        <v>2008</v>
      </c>
      <c r="E219" s="3">
        <f>+'Ark1'!Q228</f>
        <v>0</v>
      </c>
      <c r="F219" s="3"/>
      <c r="G219" s="14">
        <f>+'Ark1'!R228</f>
        <v>0</v>
      </c>
      <c r="H219" s="14"/>
      <c r="I219" s="14">
        <f>+'Ark1'!S228</f>
        <v>0</v>
      </c>
      <c r="J219" s="52">
        <f>+'Ark1'!T228</f>
        <v>0</v>
      </c>
      <c r="K219" s="52">
        <f>+'Ark1'!U228</f>
        <v>0</v>
      </c>
      <c r="L219" s="93"/>
      <c r="M219" s="11">
        <f>+'Ark1'!W228</f>
        <v>0</v>
      </c>
      <c r="N219" s="3"/>
      <c r="O219" s="14">
        <f>+'Ark1'!Z228</f>
        <v>0</v>
      </c>
      <c r="P219" s="14"/>
      <c r="Q219" s="14">
        <f>+'Ark1'!AA228</f>
        <v>0</v>
      </c>
      <c r="R219" s="52">
        <f>+'Ark1'!AB228</f>
        <v>0</v>
      </c>
      <c r="S219" s="14">
        <f>+'Ark1'!AC228</f>
        <v>0</v>
      </c>
      <c r="T219" s="14" t="str">
        <f t="shared" si="21"/>
        <v/>
      </c>
      <c r="U219" s="11" t="str">
        <f>+IF(G219=0,"",'Ark1'!V228)</f>
        <v/>
      </c>
      <c r="V219" s="28"/>
      <c r="AK219"/>
      <c r="AL219"/>
      <c r="AN219"/>
      <c r="AO219"/>
      <c r="AQ219"/>
      <c r="AR219"/>
      <c r="AS219"/>
      <c r="AT219"/>
      <c r="AU219"/>
      <c r="AV219"/>
      <c r="AW219"/>
    </row>
    <row r="220" spans="1:49" ht="15.6">
      <c r="A220" s="28"/>
      <c r="B220" s="3">
        <f>+'Ark1'!D229</f>
        <v>7</v>
      </c>
      <c r="C220" s="3" t="str">
        <f t="shared" si="20"/>
        <v>Jul</v>
      </c>
      <c r="D220" s="3">
        <f>+'Ark1'!C229</f>
        <v>2008</v>
      </c>
      <c r="E220" s="3">
        <f>+'Ark1'!Q229</f>
        <v>0</v>
      </c>
      <c r="F220" s="3"/>
      <c r="G220" s="14">
        <f>+'Ark1'!R229</f>
        <v>0</v>
      </c>
      <c r="H220" s="14"/>
      <c r="I220" s="14">
        <f>+'Ark1'!S229</f>
        <v>0</v>
      </c>
      <c r="J220" s="52">
        <f>+'Ark1'!T229</f>
        <v>0</v>
      </c>
      <c r="K220" s="52">
        <f>+'Ark1'!U229</f>
        <v>0</v>
      </c>
      <c r="L220" s="93"/>
      <c r="M220" s="11">
        <f>+'Ark1'!W229</f>
        <v>0</v>
      </c>
      <c r="N220" s="3"/>
      <c r="O220" s="14">
        <f>+'Ark1'!Z229</f>
        <v>0</v>
      </c>
      <c r="P220" s="14"/>
      <c r="Q220" s="14">
        <f>+'Ark1'!AA229</f>
        <v>0</v>
      </c>
      <c r="R220" s="52">
        <f>+'Ark1'!AB229</f>
        <v>0</v>
      </c>
      <c r="S220" s="14">
        <f>+'Ark1'!AC229</f>
        <v>0</v>
      </c>
      <c r="T220" s="14" t="str">
        <f t="shared" si="21"/>
        <v/>
      </c>
      <c r="U220" s="11" t="str">
        <f>+IF(G220=0,"",'Ark1'!V229)</f>
        <v/>
      </c>
      <c r="V220" s="28"/>
      <c r="AK220"/>
      <c r="AL220"/>
      <c r="AN220"/>
      <c r="AO220"/>
      <c r="AQ220"/>
      <c r="AR220"/>
      <c r="AS220"/>
      <c r="AT220"/>
      <c r="AU220"/>
      <c r="AV220"/>
      <c r="AW220"/>
    </row>
    <row r="221" spans="1:49" ht="15.6">
      <c r="A221" s="28"/>
      <c r="B221" s="3">
        <f>+'Ark1'!D230</f>
        <v>8</v>
      </c>
      <c r="C221" s="3" t="str">
        <f t="shared" si="20"/>
        <v>Aug</v>
      </c>
      <c r="D221" s="3">
        <f>+'Ark1'!C230</f>
        <v>2008</v>
      </c>
      <c r="E221" s="3">
        <f>+'Ark1'!Q230</f>
        <v>0</v>
      </c>
      <c r="F221" s="3"/>
      <c r="G221" s="14">
        <f>+'Ark1'!R230</f>
        <v>0</v>
      </c>
      <c r="H221" s="14"/>
      <c r="I221" s="14">
        <f>+'Ark1'!S230</f>
        <v>0</v>
      </c>
      <c r="J221" s="52">
        <f>+'Ark1'!T230</f>
        <v>0</v>
      </c>
      <c r="K221" s="52">
        <f>+'Ark1'!U230</f>
        <v>0</v>
      </c>
      <c r="L221" s="93"/>
      <c r="M221" s="11">
        <f>+'Ark1'!W230</f>
        <v>0</v>
      </c>
      <c r="N221" s="3"/>
      <c r="O221" s="14">
        <f>+'Ark1'!Z230</f>
        <v>0</v>
      </c>
      <c r="P221" s="14"/>
      <c r="Q221" s="14">
        <f>+'Ark1'!AA230</f>
        <v>0</v>
      </c>
      <c r="R221" s="52">
        <f>+'Ark1'!AB230</f>
        <v>0</v>
      </c>
      <c r="S221" s="14">
        <f>+'Ark1'!AC230</f>
        <v>0</v>
      </c>
      <c r="T221" s="14" t="str">
        <f t="shared" si="21"/>
        <v/>
      </c>
      <c r="U221" s="11" t="str">
        <f>+IF(G221=0,"",'Ark1'!V230)</f>
        <v/>
      </c>
      <c r="V221" s="28"/>
      <c r="AK221"/>
      <c r="AL221"/>
      <c r="AN221"/>
      <c r="AO221"/>
      <c r="AQ221"/>
      <c r="AR221"/>
      <c r="AS221"/>
      <c r="AT221"/>
      <c r="AU221"/>
      <c r="AV221"/>
      <c r="AW221"/>
    </row>
    <row r="222" spans="1:49" ht="15.6">
      <c r="A222" s="28"/>
      <c r="B222" s="3">
        <f>+'Ark1'!D231</f>
        <v>9</v>
      </c>
      <c r="C222" s="3" t="str">
        <f t="shared" si="20"/>
        <v>Sep</v>
      </c>
      <c r="D222" s="3">
        <f>+'Ark1'!C231</f>
        <v>2008</v>
      </c>
      <c r="E222" s="3">
        <f>+'Ark1'!Q231</f>
        <v>0</v>
      </c>
      <c r="F222" s="3"/>
      <c r="G222" s="14">
        <f>+'Ark1'!R231</f>
        <v>0</v>
      </c>
      <c r="H222" s="14"/>
      <c r="I222" s="14">
        <f>+'Ark1'!S231</f>
        <v>0</v>
      </c>
      <c r="J222" s="52">
        <f>+'Ark1'!T231</f>
        <v>0</v>
      </c>
      <c r="K222" s="52">
        <f>+'Ark1'!U231</f>
        <v>0</v>
      </c>
      <c r="L222" s="93"/>
      <c r="M222" s="11">
        <f>+'Ark1'!W231</f>
        <v>0</v>
      </c>
      <c r="N222" s="3"/>
      <c r="O222" s="14">
        <f>+'Ark1'!Z231</f>
        <v>0</v>
      </c>
      <c r="P222" s="14"/>
      <c r="Q222" s="14">
        <f>+'Ark1'!AA231</f>
        <v>0</v>
      </c>
      <c r="R222" s="52">
        <f>+'Ark1'!AB231</f>
        <v>0</v>
      </c>
      <c r="S222" s="14">
        <f>+'Ark1'!AC231</f>
        <v>0</v>
      </c>
      <c r="T222" s="14" t="str">
        <f t="shared" si="21"/>
        <v/>
      </c>
      <c r="U222" s="11" t="str">
        <f>+IF(G222=0,"",'Ark1'!V231)</f>
        <v/>
      </c>
      <c r="V222" s="28"/>
      <c r="AK222"/>
      <c r="AL222"/>
      <c r="AN222"/>
      <c r="AO222"/>
      <c r="AQ222"/>
      <c r="AR222"/>
      <c r="AS222"/>
      <c r="AT222"/>
      <c r="AU222"/>
      <c r="AV222"/>
      <c r="AW222"/>
    </row>
    <row r="223" spans="1:49" ht="15.6">
      <c r="A223" s="28"/>
      <c r="B223" s="3">
        <f>+'Ark1'!D232</f>
        <v>10</v>
      </c>
      <c r="C223" s="3" t="str">
        <f t="shared" si="20"/>
        <v>Okt</v>
      </c>
      <c r="D223" s="3">
        <f>+'Ark1'!C232</f>
        <v>2008</v>
      </c>
      <c r="E223" s="3">
        <f>+'Ark1'!Q232</f>
        <v>0</v>
      </c>
      <c r="F223" s="3"/>
      <c r="G223" s="14">
        <f>+'Ark1'!R232</f>
        <v>0</v>
      </c>
      <c r="H223" s="14"/>
      <c r="I223" s="14">
        <f>+'Ark1'!S232</f>
        <v>0</v>
      </c>
      <c r="J223" s="52">
        <f>+'Ark1'!T232</f>
        <v>0</v>
      </c>
      <c r="K223" s="52">
        <f>+'Ark1'!U232</f>
        <v>0</v>
      </c>
      <c r="L223" s="93"/>
      <c r="M223" s="11">
        <f>+'Ark1'!W232</f>
        <v>0</v>
      </c>
      <c r="N223" s="3"/>
      <c r="O223" s="14">
        <f>+'Ark1'!Z232</f>
        <v>0</v>
      </c>
      <c r="P223" s="14"/>
      <c r="Q223" s="14">
        <f>+'Ark1'!AA232</f>
        <v>0</v>
      </c>
      <c r="R223" s="52">
        <f>+'Ark1'!AB232</f>
        <v>0</v>
      </c>
      <c r="S223" s="14">
        <f>+'Ark1'!AC232</f>
        <v>0</v>
      </c>
      <c r="T223" s="14" t="str">
        <f t="shared" si="21"/>
        <v/>
      </c>
      <c r="U223" s="11" t="str">
        <f>+IF(G223=0,"",'Ark1'!V232)</f>
        <v/>
      </c>
      <c r="V223" s="28"/>
      <c r="AK223"/>
      <c r="AL223"/>
      <c r="AN223"/>
      <c r="AO223"/>
      <c r="AQ223"/>
      <c r="AR223"/>
      <c r="AS223"/>
      <c r="AT223"/>
      <c r="AU223"/>
      <c r="AV223"/>
      <c r="AW223"/>
    </row>
    <row r="224" spans="1:49" ht="15.6">
      <c r="A224" s="28"/>
      <c r="B224" s="3">
        <f>+'Ark1'!D233</f>
        <v>11</v>
      </c>
      <c r="C224" s="3" t="str">
        <f t="shared" si="20"/>
        <v>Nov</v>
      </c>
      <c r="D224" s="3">
        <f>+'Ark1'!C233</f>
        <v>2008</v>
      </c>
      <c r="E224" s="3">
        <f>+'Ark1'!Q233</f>
        <v>0</v>
      </c>
      <c r="F224" s="3"/>
      <c r="G224" s="14">
        <f>+'Ark1'!R233</f>
        <v>0</v>
      </c>
      <c r="H224" s="14"/>
      <c r="I224" s="14">
        <f>+'Ark1'!S233</f>
        <v>0</v>
      </c>
      <c r="J224" s="52">
        <f>+'Ark1'!T233</f>
        <v>0</v>
      </c>
      <c r="K224" s="52">
        <f>+'Ark1'!U233</f>
        <v>0</v>
      </c>
      <c r="L224" s="93"/>
      <c r="M224" s="11">
        <f>+'Ark1'!W233</f>
        <v>0</v>
      </c>
      <c r="N224" s="3"/>
      <c r="O224" s="14">
        <f>+'Ark1'!Z233</f>
        <v>0</v>
      </c>
      <c r="P224" s="14"/>
      <c r="Q224" s="14">
        <f>+'Ark1'!AA233</f>
        <v>0</v>
      </c>
      <c r="R224" s="52">
        <f>+'Ark1'!AB233</f>
        <v>0</v>
      </c>
      <c r="S224" s="14">
        <f>+'Ark1'!AC233</f>
        <v>0</v>
      </c>
      <c r="T224" s="14" t="str">
        <f t="shared" si="21"/>
        <v/>
      </c>
      <c r="U224" s="11" t="str">
        <f>+IF(G224=0,"",'Ark1'!V233)</f>
        <v/>
      </c>
      <c r="V224" s="28"/>
      <c r="AK224"/>
      <c r="AL224"/>
      <c r="AN224"/>
      <c r="AO224"/>
      <c r="AQ224"/>
      <c r="AR224"/>
      <c r="AS224"/>
      <c r="AT224"/>
      <c r="AU224"/>
      <c r="AV224"/>
      <c r="AW224"/>
    </row>
    <row r="225" spans="1:49" ht="15.6">
      <c r="A225" s="28"/>
      <c r="B225" s="3">
        <f>+'Ark1'!D234</f>
        <v>12</v>
      </c>
      <c r="C225" s="3" t="str">
        <f t="shared" si="20"/>
        <v>Des</v>
      </c>
      <c r="D225" s="3">
        <f>+'Ark1'!C234</f>
        <v>2008</v>
      </c>
      <c r="E225" s="3">
        <f>+'Ark1'!Q234</f>
        <v>0</v>
      </c>
      <c r="F225" s="3"/>
      <c r="G225" s="14">
        <f>+'Ark1'!R234</f>
        <v>0</v>
      </c>
      <c r="H225" s="14"/>
      <c r="I225" s="14">
        <f>+'Ark1'!S234</f>
        <v>0</v>
      </c>
      <c r="J225" s="52">
        <f>+'Ark1'!T234</f>
        <v>0</v>
      </c>
      <c r="K225" s="52">
        <f>+'Ark1'!U234</f>
        <v>0</v>
      </c>
      <c r="L225" s="93"/>
      <c r="M225" s="11">
        <f>+'Ark1'!W234</f>
        <v>0</v>
      </c>
      <c r="N225" s="3"/>
      <c r="O225" s="14">
        <f>+'Ark1'!Z234</f>
        <v>0</v>
      </c>
      <c r="P225" s="14"/>
      <c r="Q225" s="14">
        <f>+'Ark1'!AA234</f>
        <v>0</v>
      </c>
      <c r="R225" s="52">
        <f>+'Ark1'!AB234</f>
        <v>0</v>
      </c>
      <c r="S225" s="14">
        <f>+'Ark1'!AC234</f>
        <v>0</v>
      </c>
      <c r="T225" s="14" t="str">
        <f t="shared" si="21"/>
        <v/>
      </c>
      <c r="U225" s="11" t="str">
        <f>+IF(G225=0,"",'Ark1'!V234)</f>
        <v/>
      </c>
      <c r="V225" s="28"/>
      <c r="AK225"/>
      <c r="AL225"/>
      <c r="AN225"/>
      <c r="AO225"/>
      <c r="AQ225"/>
      <c r="AR225"/>
      <c r="AS225"/>
      <c r="AT225"/>
      <c r="AU225"/>
      <c r="AV225"/>
      <c r="AW225"/>
    </row>
    <row r="226" spans="1:49" ht="15.6">
      <c r="A226" s="28"/>
      <c r="B226" s="3">
        <f>+'Ark1'!D235</f>
        <v>1</v>
      </c>
      <c r="C226" s="3" t="str">
        <f>+C214</f>
        <v>Jan</v>
      </c>
      <c r="D226" s="3">
        <f>+'Ark1'!C235</f>
        <v>2007</v>
      </c>
      <c r="E226" s="3">
        <f>+'Ark1'!Q235</f>
        <v>532</v>
      </c>
      <c r="F226" s="3"/>
      <c r="G226" s="14">
        <f>+'Ark1'!R235</f>
        <v>2332</v>
      </c>
      <c r="H226" s="14"/>
      <c r="I226" s="14">
        <f>+'Ark1'!S235</f>
        <v>2310</v>
      </c>
      <c r="J226" s="52">
        <f>+'Ark1'!T235</f>
        <v>32.196603617285653</v>
      </c>
      <c r="K226" s="52">
        <f>+'Ark1'!U235</f>
        <v>32.289983242864118</v>
      </c>
      <c r="L226" s="93"/>
      <c r="M226" s="11">
        <f>+'Ark1'!W235</f>
        <v>55.926406926406919</v>
      </c>
      <c r="N226" s="3"/>
      <c r="O226" s="14">
        <f>+'Ark1'!Z235</f>
        <v>138.31419913419944</v>
      </c>
      <c r="P226" s="14"/>
      <c r="Q226" s="14">
        <f>+'Ark1'!AA235</f>
        <v>28.76018076296921</v>
      </c>
      <c r="R226" s="52">
        <f>+'Ark1'!AB235</f>
        <v>4.1624735183686941</v>
      </c>
      <c r="S226" s="14">
        <f>+'Ark1'!AC235</f>
        <v>-53.874331165141101</v>
      </c>
      <c r="T226" s="14">
        <f t="shared" si="21"/>
        <v>4.3834586466165417</v>
      </c>
      <c r="U226" s="11">
        <f>+IF(G226=0,"",'Ark1'!V235)</f>
        <v>14.988850771869629</v>
      </c>
      <c r="V226" s="28"/>
      <c r="AK226"/>
      <c r="AL226"/>
      <c r="AN226"/>
      <c r="AO226"/>
      <c r="AQ226"/>
      <c r="AR226"/>
      <c r="AS226"/>
      <c r="AT226"/>
      <c r="AU226"/>
      <c r="AV226"/>
      <c r="AW226"/>
    </row>
    <row r="227" spans="1:49" ht="15.6">
      <c r="A227" s="28"/>
      <c r="B227" s="3">
        <f>+'Ark1'!D236</f>
        <v>2</v>
      </c>
      <c r="C227" s="3" t="str">
        <f t="shared" ref="C227:C237" si="22">+C215</f>
        <v>Feb</v>
      </c>
      <c r="D227" s="3">
        <f>+'Ark1'!C236</f>
        <v>2007</v>
      </c>
      <c r="E227" s="3">
        <f>+'Ark1'!Q236</f>
        <v>463</v>
      </c>
      <c r="F227" s="3"/>
      <c r="G227" s="14">
        <f>+'Ark1'!R236</f>
        <v>1589</v>
      </c>
      <c r="H227" s="14"/>
      <c r="I227" s="14">
        <f>+'Ark1'!S236</f>
        <v>1577</v>
      </c>
      <c r="J227" s="52">
        <f>+'Ark1'!T236</f>
        <v>21.938423305260248</v>
      </c>
      <c r="K227" s="52">
        <f>+'Ark1'!U236</f>
        <v>21.753139423797464</v>
      </c>
      <c r="L227" s="93"/>
      <c r="M227" s="11">
        <f>+'Ark1'!W236</f>
        <v>56.050095117311365</v>
      </c>
      <c r="N227" s="3"/>
      <c r="O227" s="14">
        <f>+'Ark1'!Z236</f>
        <v>136.49010779961955</v>
      </c>
      <c r="P227" s="14"/>
      <c r="Q227" s="14">
        <f>+'Ark1'!AA236</f>
        <v>29.372489875691276</v>
      </c>
      <c r="R227" s="52">
        <f>+'Ark1'!AB236</f>
        <v>4.1734008769806206</v>
      </c>
      <c r="S227" s="14">
        <f>+'Ark1'!AC236</f>
        <v>-54.272840690732565</v>
      </c>
      <c r="T227" s="14">
        <f t="shared" si="21"/>
        <v>3.4319654427645787</v>
      </c>
      <c r="U227" s="11">
        <f>+IF(G227=0,"",'Ark1'!V236)</f>
        <v>15.551290119572061</v>
      </c>
      <c r="V227" s="28"/>
      <c r="AK227"/>
      <c r="AL227"/>
      <c r="AN227"/>
      <c r="AO227"/>
      <c r="AQ227"/>
      <c r="AR227"/>
      <c r="AS227"/>
      <c r="AT227"/>
      <c r="AU227"/>
      <c r="AV227"/>
      <c r="AW227"/>
    </row>
    <row r="228" spans="1:49" ht="15.6">
      <c r="A228" s="28"/>
      <c r="B228" s="3">
        <f>+'Ark1'!D237</f>
        <v>3</v>
      </c>
      <c r="C228" s="3" t="str">
        <f t="shared" si="22"/>
        <v>Mar</v>
      </c>
      <c r="D228" s="3">
        <f>+'Ark1'!C237</f>
        <v>2007</v>
      </c>
      <c r="E228" s="3">
        <f>+'Ark1'!Q237</f>
        <v>508</v>
      </c>
      <c r="F228" s="3"/>
      <c r="G228" s="14">
        <f>+'Ark1'!R237</f>
        <v>1883</v>
      </c>
      <c r="H228" s="14"/>
      <c r="I228" s="14">
        <f>+'Ark1'!S237</f>
        <v>1865</v>
      </c>
      <c r="J228" s="52">
        <f>+'Ark1'!T237</f>
        <v>25.997514841916342</v>
      </c>
      <c r="K228" s="52">
        <f>+'Ark1'!U237</f>
        <v>25.872811711177345</v>
      </c>
      <c r="L228" s="93"/>
      <c r="M228" s="11">
        <f>+'Ark1'!W237</f>
        <v>56.339410187667561</v>
      </c>
      <c r="N228" s="3"/>
      <c r="O228" s="14">
        <f>+'Ark1'!Z237</f>
        <v>137.2700268096514</v>
      </c>
      <c r="P228" s="14"/>
      <c r="Q228" s="14">
        <f>+'Ark1'!AA237</f>
        <v>29.145870303756105</v>
      </c>
      <c r="R228" s="52">
        <f>+'Ark1'!AB237</f>
        <v>4.1359052518955925</v>
      </c>
      <c r="S228" s="14">
        <f>+'Ark1'!AC237</f>
        <v>-49.436216429644688</v>
      </c>
      <c r="T228" s="14">
        <f t="shared" si="21"/>
        <v>3.7066929133858268</v>
      </c>
      <c r="U228" s="11">
        <f>+IF(G228=0,"",'Ark1'!V237)</f>
        <v>15.233669676048859</v>
      </c>
      <c r="V228" s="28"/>
      <c r="AK228"/>
      <c r="AL228"/>
      <c r="AN228"/>
      <c r="AO228"/>
      <c r="AQ228"/>
      <c r="AR228"/>
      <c r="AS228"/>
      <c r="AT228"/>
      <c r="AU228"/>
      <c r="AV228"/>
      <c r="AW228"/>
    </row>
    <row r="229" spans="1:49" ht="15.6">
      <c r="A229" s="28"/>
      <c r="B229" s="3">
        <f>+'Ark1'!D238</f>
        <v>4</v>
      </c>
      <c r="C229" s="3" t="str">
        <f t="shared" si="22"/>
        <v>Apr</v>
      </c>
      <c r="D229" s="3">
        <f>+'Ark1'!C238</f>
        <v>2007</v>
      </c>
      <c r="E229" s="3">
        <f>+'Ark1'!Q238</f>
        <v>417</v>
      </c>
      <c r="F229" s="3"/>
      <c r="G229" s="14">
        <f>+'Ark1'!R238</f>
        <v>1439</v>
      </c>
      <c r="H229" s="14"/>
      <c r="I229" s="14">
        <f>+'Ark1'!S238</f>
        <v>1421</v>
      </c>
      <c r="J229" s="52">
        <f>+'Ark1'!T238</f>
        <v>19.867458235537764</v>
      </c>
      <c r="K229" s="52">
        <f>+'Ark1'!U238</f>
        <v>20.084065622161088</v>
      </c>
      <c r="L229" s="93"/>
      <c r="M229" s="11">
        <f>+'Ark1'!W238</f>
        <v>55.841660802251937</v>
      </c>
      <c r="N229" s="3"/>
      <c r="O229" s="14">
        <f>+'Ark1'!Z238</f>
        <v>139.85193525686142</v>
      </c>
      <c r="P229" s="14"/>
      <c r="Q229" s="14">
        <f>+'Ark1'!AA238</f>
        <v>30.545693868668121</v>
      </c>
      <c r="R229" s="52">
        <f>+'Ark1'!AB238</f>
        <v>4.3890155961493189</v>
      </c>
      <c r="S229" s="14">
        <f>+'Ark1'!AC238</f>
        <v>-54.924203412282189</v>
      </c>
      <c r="T229" s="14">
        <f t="shared" si="21"/>
        <v>3.4508393285371701</v>
      </c>
      <c r="U229" s="11">
        <f>+IF(G229=0,"",'Ark1'!V238)</f>
        <v>15.214037526059764</v>
      </c>
      <c r="V229" s="28"/>
      <c r="AK229"/>
      <c r="AL229"/>
      <c r="AN229"/>
      <c r="AO229"/>
      <c r="AQ229"/>
      <c r="AR229"/>
      <c r="AS229"/>
      <c r="AT229"/>
      <c r="AU229"/>
      <c r="AV229"/>
      <c r="AW229"/>
    </row>
    <row r="230" spans="1:49" ht="15.6">
      <c r="A230" s="28"/>
      <c r="B230" s="3">
        <f>+'Ark1'!D239</f>
        <v>5</v>
      </c>
      <c r="C230" s="3" t="str">
        <f t="shared" si="22"/>
        <v>Mai</v>
      </c>
      <c r="D230" s="3">
        <f>+'Ark1'!C239</f>
        <v>2007</v>
      </c>
      <c r="E230" s="3">
        <f>+'Ark1'!Q239</f>
        <v>0</v>
      </c>
      <c r="F230" s="3"/>
      <c r="G230" s="14">
        <f>+'Ark1'!R239</f>
        <v>0</v>
      </c>
      <c r="H230" s="14"/>
      <c r="I230" s="14">
        <f>+'Ark1'!S239</f>
        <v>0</v>
      </c>
      <c r="J230" s="52">
        <f>+'Ark1'!T239</f>
        <v>0</v>
      </c>
      <c r="K230" s="52">
        <f>+'Ark1'!U239</f>
        <v>0</v>
      </c>
      <c r="L230" s="93"/>
      <c r="M230" s="11">
        <f>+'Ark1'!W239</f>
        <v>0</v>
      </c>
      <c r="N230" s="3"/>
      <c r="O230" s="14">
        <f>+'Ark1'!Z239</f>
        <v>0</v>
      </c>
      <c r="P230" s="14"/>
      <c r="Q230" s="14">
        <f>+'Ark1'!AA239</f>
        <v>0</v>
      </c>
      <c r="R230" s="52">
        <f>+'Ark1'!AB239</f>
        <v>0</v>
      </c>
      <c r="S230" s="14">
        <f>+'Ark1'!AC239</f>
        <v>0</v>
      </c>
      <c r="T230" s="14" t="str">
        <f t="shared" si="21"/>
        <v/>
      </c>
      <c r="U230" s="11" t="str">
        <f>+IF(G230=0,"",'Ark1'!V239)</f>
        <v/>
      </c>
      <c r="V230" s="28"/>
      <c r="AK230"/>
      <c r="AL230"/>
      <c r="AN230"/>
      <c r="AO230"/>
      <c r="AQ230"/>
      <c r="AR230"/>
      <c r="AS230"/>
      <c r="AT230"/>
      <c r="AU230"/>
      <c r="AV230"/>
      <c r="AW230"/>
    </row>
    <row r="231" spans="1:49" ht="15.6">
      <c r="A231" s="28"/>
      <c r="B231" s="3">
        <f>+'Ark1'!D240</f>
        <v>6</v>
      </c>
      <c r="C231" s="3" t="str">
        <f t="shared" si="22"/>
        <v>Jun</v>
      </c>
      <c r="D231" s="3">
        <f>+'Ark1'!C240</f>
        <v>2007</v>
      </c>
      <c r="E231" s="3">
        <f>+'Ark1'!Q240</f>
        <v>0</v>
      </c>
      <c r="F231" s="3"/>
      <c r="G231" s="14">
        <f>+'Ark1'!R240</f>
        <v>0</v>
      </c>
      <c r="H231" s="14"/>
      <c r="I231" s="14">
        <f>+'Ark1'!S240</f>
        <v>0</v>
      </c>
      <c r="J231" s="52">
        <f>+'Ark1'!T240</f>
        <v>0</v>
      </c>
      <c r="K231" s="52">
        <f>+'Ark1'!U240</f>
        <v>0</v>
      </c>
      <c r="L231" s="93"/>
      <c r="M231" s="11">
        <f>+'Ark1'!W240</f>
        <v>0</v>
      </c>
      <c r="N231" s="3"/>
      <c r="O231" s="14">
        <f>+'Ark1'!Z240</f>
        <v>0</v>
      </c>
      <c r="P231" s="14"/>
      <c r="Q231" s="14">
        <f>+'Ark1'!AA240</f>
        <v>0</v>
      </c>
      <c r="R231" s="52">
        <f>+'Ark1'!AB240</f>
        <v>0</v>
      </c>
      <c r="S231" s="14">
        <f>+'Ark1'!AC240</f>
        <v>0</v>
      </c>
      <c r="T231" s="14" t="str">
        <f t="shared" si="21"/>
        <v/>
      </c>
      <c r="U231" s="11" t="str">
        <f>+IF(G231=0,"",'Ark1'!V240)</f>
        <v/>
      </c>
      <c r="V231" s="28"/>
      <c r="AK231"/>
      <c r="AL231"/>
      <c r="AN231"/>
      <c r="AO231"/>
      <c r="AQ231"/>
      <c r="AR231"/>
      <c r="AS231"/>
      <c r="AT231"/>
      <c r="AU231"/>
      <c r="AV231"/>
      <c r="AW231"/>
    </row>
    <row r="232" spans="1:49" ht="15.6">
      <c r="A232" s="28"/>
      <c r="B232" s="3">
        <f>+'Ark1'!D241</f>
        <v>7</v>
      </c>
      <c r="C232" s="3" t="str">
        <f t="shared" si="22"/>
        <v>Jul</v>
      </c>
      <c r="D232" s="3">
        <f>+'Ark1'!C241</f>
        <v>2007</v>
      </c>
      <c r="E232" s="3">
        <f>+'Ark1'!Q241</f>
        <v>0</v>
      </c>
      <c r="F232" s="3"/>
      <c r="G232" s="14">
        <f>+'Ark1'!R241</f>
        <v>0</v>
      </c>
      <c r="H232" s="14"/>
      <c r="I232" s="14">
        <f>+'Ark1'!S241</f>
        <v>0</v>
      </c>
      <c r="J232" s="52">
        <f>+'Ark1'!T241</f>
        <v>0</v>
      </c>
      <c r="K232" s="52">
        <f>+'Ark1'!U241</f>
        <v>0</v>
      </c>
      <c r="L232" s="93"/>
      <c r="M232" s="11">
        <f>+'Ark1'!W241</f>
        <v>0</v>
      </c>
      <c r="N232" s="3"/>
      <c r="O232" s="14">
        <f>+'Ark1'!Z241</f>
        <v>0</v>
      </c>
      <c r="P232" s="14"/>
      <c r="Q232" s="14">
        <f>+'Ark1'!AA241</f>
        <v>0</v>
      </c>
      <c r="R232" s="52">
        <f>+'Ark1'!AB241</f>
        <v>0</v>
      </c>
      <c r="S232" s="14">
        <f>+'Ark1'!AC241</f>
        <v>0</v>
      </c>
      <c r="T232" s="14" t="str">
        <f t="shared" si="21"/>
        <v/>
      </c>
      <c r="U232" s="11" t="str">
        <f>+IF(G232=0,"",'Ark1'!V241)</f>
        <v/>
      </c>
      <c r="V232" s="28"/>
      <c r="AK232"/>
      <c r="AL232"/>
      <c r="AN232"/>
      <c r="AO232"/>
      <c r="AQ232"/>
      <c r="AR232"/>
      <c r="AS232"/>
      <c r="AT232"/>
      <c r="AU232"/>
      <c r="AV232"/>
      <c r="AW232"/>
    </row>
    <row r="233" spans="1:49" ht="15.6">
      <c r="A233" s="28"/>
      <c r="B233" s="3">
        <f>+'Ark1'!D242</f>
        <v>8</v>
      </c>
      <c r="C233" s="3" t="str">
        <f t="shared" si="22"/>
        <v>Aug</v>
      </c>
      <c r="D233" s="3">
        <f>+'Ark1'!C242</f>
        <v>2007</v>
      </c>
      <c r="E233" s="3">
        <f>+'Ark1'!Q242</f>
        <v>0</v>
      </c>
      <c r="F233" s="3"/>
      <c r="G233" s="14">
        <f>+'Ark1'!R242</f>
        <v>0</v>
      </c>
      <c r="H233" s="14"/>
      <c r="I233" s="14">
        <f>+'Ark1'!S242</f>
        <v>0</v>
      </c>
      <c r="J233" s="52">
        <f>+'Ark1'!T242</f>
        <v>0</v>
      </c>
      <c r="K233" s="52">
        <f>+'Ark1'!U242</f>
        <v>0</v>
      </c>
      <c r="L233" s="93"/>
      <c r="M233" s="11">
        <f>+'Ark1'!W242</f>
        <v>0</v>
      </c>
      <c r="N233" s="3"/>
      <c r="O233" s="14">
        <f>+'Ark1'!Z242</f>
        <v>0</v>
      </c>
      <c r="P233" s="14"/>
      <c r="Q233" s="14">
        <f>+'Ark1'!AA242</f>
        <v>0</v>
      </c>
      <c r="R233" s="52">
        <f>+'Ark1'!AB242</f>
        <v>0</v>
      </c>
      <c r="S233" s="14">
        <f>+'Ark1'!AC242</f>
        <v>0</v>
      </c>
      <c r="T233" s="14" t="str">
        <f t="shared" si="21"/>
        <v/>
      </c>
      <c r="U233" s="11" t="str">
        <f>+IF(G233=0,"",'Ark1'!V242)</f>
        <v/>
      </c>
      <c r="V233" s="28"/>
      <c r="AK233"/>
      <c r="AL233"/>
      <c r="AN233"/>
      <c r="AO233"/>
      <c r="AQ233"/>
      <c r="AR233"/>
      <c r="AS233"/>
      <c r="AT233"/>
      <c r="AU233"/>
      <c r="AV233"/>
      <c r="AW233"/>
    </row>
    <row r="234" spans="1:49" ht="15.6">
      <c r="A234" s="28"/>
      <c r="B234" s="3">
        <f>+'Ark1'!D243</f>
        <v>9</v>
      </c>
      <c r="C234" s="3" t="str">
        <f t="shared" si="22"/>
        <v>Sep</v>
      </c>
      <c r="D234" s="3">
        <f>+'Ark1'!C243</f>
        <v>2007</v>
      </c>
      <c r="E234" s="3">
        <f>+'Ark1'!Q243</f>
        <v>0</v>
      </c>
      <c r="F234" s="3"/>
      <c r="G234" s="14">
        <f>+'Ark1'!R243</f>
        <v>0</v>
      </c>
      <c r="H234" s="14"/>
      <c r="I234" s="14">
        <f>+'Ark1'!S243</f>
        <v>0</v>
      </c>
      <c r="J234" s="52">
        <f>+'Ark1'!T243</f>
        <v>0</v>
      </c>
      <c r="K234" s="52">
        <f>+'Ark1'!U243</f>
        <v>0</v>
      </c>
      <c r="L234" s="93"/>
      <c r="M234" s="11">
        <f>+'Ark1'!W243</f>
        <v>0</v>
      </c>
      <c r="N234" s="3"/>
      <c r="O234" s="14">
        <f>+'Ark1'!Z243</f>
        <v>0</v>
      </c>
      <c r="P234" s="14"/>
      <c r="Q234" s="14">
        <f>+'Ark1'!AA243</f>
        <v>0</v>
      </c>
      <c r="R234" s="52">
        <f>+'Ark1'!AB243</f>
        <v>0</v>
      </c>
      <c r="S234" s="14">
        <f>+'Ark1'!AC243</f>
        <v>0</v>
      </c>
      <c r="T234" s="14" t="str">
        <f t="shared" si="21"/>
        <v/>
      </c>
      <c r="U234" s="11" t="str">
        <f>+IF(G234=0,"",'Ark1'!V243)</f>
        <v/>
      </c>
      <c r="V234" s="28"/>
      <c r="AK234"/>
      <c r="AL234"/>
      <c r="AN234"/>
      <c r="AO234"/>
      <c r="AQ234"/>
      <c r="AR234"/>
      <c r="AS234"/>
      <c r="AT234"/>
      <c r="AU234"/>
      <c r="AV234"/>
      <c r="AW234"/>
    </row>
    <row r="235" spans="1:49" ht="15.6">
      <c r="A235" s="28"/>
      <c r="B235" s="3">
        <f>+'Ark1'!D244</f>
        <v>10</v>
      </c>
      <c r="C235" s="3" t="str">
        <f t="shared" si="22"/>
        <v>Okt</v>
      </c>
      <c r="D235" s="3">
        <f>+'Ark1'!C244</f>
        <v>2007</v>
      </c>
      <c r="E235" s="3">
        <f>+'Ark1'!Q244</f>
        <v>0</v>
      </c>
      <c r="F235" s="3"/>
      <c r="G235" s="14">
        <f>+'Ark1'!R244</f>
        <v>0</v>
      </c>
      <c r="H235" s="14"/>
      <c r="I235" s="14">
        <f>+'Ark1'!S244</f>
        <v>0</v>
      </c>
      <c r="J235" s="52">
        <f>+'Ark1'!T244</f>
        <v>0</v>
      </c>
      <c r="K235" s="52">
        <f>+'Ark1'!U244</f>
        <v>0</v>
      </c>
      <c r="L235" s="93"/>
      <c r="M235" s="11">
        <f>+'Ark1'!W244</f>
        <v>0</v>
      </c>
      <c r="N235" s="3"/>
      <c r="O235" s="14">
        <f>+'Ark1'!Z244</f>
        <v>0</v>
      </c>
      <c r="P235" s="14"/>
      <c r="Q235" s="14">
        <f>+'Ark1'!AA244</f>
        <v>0</v>
      </c>
      <c r="R235" s="52">
        <f>+'Ark1'!AB244</f>
        <v>0</v>
      </c>
      <c r="S235" s="14">
        <f>+'Ark1'!AC244</f>
        <v>0</v>
      </c>
      <c r="T235" s="14" t="str">
        <f t="shared" si="21"/>
        <v/>
      </c>
      <c r="U235" s="11" t="str">
        <f>+IF(G235=0,"",'Ark1'!V244)</f>
        <v/>
      </c>
      <c r="V235" s="28"/>
      <c r="AK235"/>
      <c r="AL235"/>
      <c r="AN235"/>
      <c r="AO235"/>
      <c r="AQ235"/>
      <c r="AR235"/>
      <c r="AS235"/>
      <c r="AT235"/>
      <c r="AU235"/>
      <c r="AV235"/>
      <c r="AW235"/>
    </row>
    <row r="236" spans="1:49" ht="15.6">
      <c r="A236" s="28"/>
      <c r="B236" s="3">
        <f>+'Ark1'!D245</f>
        <v>11</v>
      </c>
      <c r="C236" s="3" t="str">
        <f t="shared" si="22"/>
        <v>Nov</v>
      </c>
      <c r="D236" s="3">
        <f>+'Ark1'!C245</f>
        <v>2007</v>
      </c>
      <c r="E236" s="3">
        <f>+'Ark1'!Q245</f>
        <v>0</v>
      </c>
      <c r="F236" s="3"/>
      <c r="G236" s="14">
        <f>+'Ark1'!R245</f>
        <v>0</v>
      </c>
      <c r="H236" s="14"/>
      <c r="I236" s="14">
        <f>+'Ark1'!S245</f>
        <v>0</v>
      </c>
      <c r="J236" s="52">
        <f>+'Ark1'!T245</f>
        <v>0</v>
      </c>
      <c r="K236" s="52">
        <f>+'Ark1'!U245</f>
        <v>0</v>
      </c>
      <c r="L236" s="93"/>
      <c r="M236" s="11">
        <f>+'Ark1'!W245</f>
        <v>0</v>
      </c>
      <c r="N236" s="3"/>
      <c r="O236" s="14">
        <f>+'Ark1'!Z245</f>
        <v>0</v>
      </c>
      <c r="P236" s="14"/>
      <c r="Q236" s="14">
        <f>+'Ark1'!AA245</f>
        <v>0</v>
      </c>
      <c r="R236" s="52">
        <f>+'Ark1'!AB245</f>
        <v>0</v>
      </c>
      <c r="S236" s="14">
        <f>+'Ark1'!AC245</f>
        <v>0</v>
      </c>
      <c r="T236" s="14" t="str">
        <f t="shared" si="21"/>
        <v/>
      </c>
      <c r="U236" s="11" t="str">
        <f>+IF(G236=0,"",'Ark1'!V245)</f>
        <v/>
      </c>
      <c r="V236" s="28"/>
      <c r="AK236"/>
      <c r="AL236"/>
      <c r="AN236"/>
      <c r="AO236"/>
      <c r="AQ236"/>
      <c r="AR236"/>
      <c r="AS236"/>
      <c r="AT236"/>
      <c r="AU236"/>
      <c r="AV236"/>
      <c r="AW236"/>
    </row>
    <row r="237" spans="1:49" ht="15.6">
      <c r="A237" s="28"/>
      <c r="B237" s="3">
        <f>+'Ark1'!D246</f>
        <v>12</v>
      </c>
      <c r="C237" s="3" t="str">
        <f t="shared" si="22"/>
        <v>Des</v>
      </c>
      <c r="D237" s="3">
        <f>+'Ark1'!C246</f>
        <v>2007</v>
      </c>
      <c r="E237" s="3">
        <f>+'Ark1'!Q246</f>
        <v>0</v>
      </c>
      <c r="F237" s="3"/>
      <c r="G237" s="14">
        <f>+'Ark1'!R246</f>
        <v>0</v>
      </c>
      <c r="H237" s="14"/>
      <c r="I237" s="14">
        <f>+'Ark1'!S246</f>
        <v>0</v>
      </c>
      <c r="J237" s="52">
        <f>+'Ark1'!T246</f>
        <v>0</v>
      </c>
      <c r="K237" s="52">
        <f>+'Ark1'!U246</f>
        <v>0</v>
      </c>
      <c r="L237" s="93"/>
      <c r="M237" s="11">
        <f>+'Ark1'!W246</f>
        <v>0</v>
      </c>
      <c r="N237" s="3"/>
      <c r="O237" s="14">
        <f>+'Ark1'!Z246</f>
        <v>0</v>
      </c>
      <c r="P237" s="14"/>
      <c r="Q237" s="14">
        <f>+'Ark1'!AA246</f>
        <v>0</v>
      </c>
      <c r="R237" s="52">
        <f>+'Ark1'!AB246</f>
        <v>0</v>
      </c>
      <c r="S237" s="14">
        <f>+'Ark1'!AC246</f>
        <v>0</v>
      </c>
      <c r="T237" s="14" t="str">
        <f t="shared" si="21"/>
        <v/>
      </c>
      <c r="U237" s="11" t="str">
        <f>+IF(G237=0,"",'Ark1'!V246)</f>
        <v/>
      </c>
      <c r="V237" s="28"/>
      <c r="AK237"/>
      <c r="AL237"/>
      <c r="AN237"/>
      <c r="AO237"/>
      <c r="AQ237"/>
      <c r="AR237"/>
      <c r="AS237"/>
      <c r="AT237"/>
      <c r="AU237"/>
      <c r="AV237"/>
      <c r="AW237"/>
    </row>
    <row r="238" spans="1:49">
      <c r="A238" s="28"/>
      <c r="B238" s="28"/>
      <c r="C238" s="28"/>
      <c r="D238" s="28"/>
      <c r="E238" s="28"/>
      <c r="F238" s="28"/>
      <c r="G238" s="70"/>
      <c r="H238" s="70"/>
      <c r="I238" s="70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AK238"/>
      <c r="AL238"/>
      <c r="AN238"/>
      <c r="AO238"/>
      <c r="AQ238"/>
      <c r="AR238"/>
      <c r="AS238"/>
      <c r="AT238"/>
      <c r="AU238"/>
      <c r="AV238"/>
      <c r="AW238"/>
    </row>
    <row r="239" spans="1:49" ht="15.6">
      <c r="A239" s="28"/>
      <c r="B239" s="3">
        <f>+'Ark1'!D247</f>
        <v>1</v>
      </c>
      <c r="C239" s="3" t="str">
        <f>+C226</f>
        <v>Jan</v>
      </c>
      <c r="D239" s="3">
        <f>+'Ark1'!C247</f>
        <v>2006</v>
      </c>
      <c r="E239" s="3">
        <f>+'Ark1'!Q247</f>
        <v>581</v>
      </c>
      <c r="F239" s="3"/>
      <c r="G239" s="14">
        <f>+'Ark1'!R247</f>
        <v>2076</v>
      </c>
      <c r="H239" s="14"/>
      <c r="I239" s="14">
        <f>+'Ark1'!S247</f>
        <v>2036</v>
      </c>
      <c r="J239" s="52">
        <f>+'Ark1'!T247</f>
        <v>26.839043309631545</v>
      </c>
      <c r="K239" s="52">
        <f>+'Ark1'!U247</f>
        <v>27.55156386573239</v>
      </c>
      <c r="L239" s="93"/>
      <c r="M239" s="11">
        <f>+'Ark1'!W247</f>
        <v>55.768172888015741</v>
      </c>
      <c r="N239" s="3"/>
      <c r="O239" s="14">
        <f>+'Ark1'!Z247</f>
        <v>138.85672888015733</v>
      </c>
      <c r="P239" s="14"/>
      <c r="Q239" s="14">
        <f>+'Ark1'!AA247</f>
        <v>29.029688395790775</v>
      </c>
      <c r="R239" s="52">
        <f>+'Ark1'!AB247</f>
        <v>4.3635488703778931</v>
      </c>
      <c r="S239" s="14">
        <f>+'Ark1'!AC247</f>
        <v>-54.271088102302784</v>
      </c>
      <c r="T239" s="14">
        <f t="shared" si="21"/>
        <v>3.5731497418244405</v>
      </c>
      <c r="U239" s="11">
        <f>+IF(G239=0,"",'Ark1'!V247)</f>
        <v>15.935452793834299</v>
      </c>
      <c r="V239" s="28"/>
      <c r="AK239"/>
      <c r="AL239"/>
      <c r="AN239"/>
      <c r="AO239"/>
      <c r="AQ239"/>
      <c r="AR239"/>
      <c r="AS239"/>
      <c r="AT239"/>
      <c r="AU239"/>
      <c r="AV239"/>
      <c r="AW239"/>
    </row>
    <row r="240" spans="1:49" ht="15.6">
      <c r="A240" s="28"/>
      <c r="B240" s="3">
        <f>+'Ark1'!D248</f>
        <v>2</v>
      </c>
      <c r="C240" s="3" t="str">
        <f t="shared" ref="C240:C250" si="23">+C227</f>
        <v>Feb</v>
      </c>
      <c r="D240" s="3">
        <f>+'Ark1'!C248</f>
        <v>2006</v>
      </c>
      <c r="E240" s="3">
        <f>+'Ark1'!Q248</f>
        <v>540</v>
      </c>
      <c r="F240" s="3"/>
      <c r="G240" s="14">
        <f>+'Ark1'!R248</f>
        <v>1747</v>
      </c>
      <c r="H240" s="14"/>
      <c r="I240" s="14">
        <f>+'Ark1'!S248</f>
        <v>1711</v>
      </c>
      <c r="J240" s="52">
        <f>+'Ark1'!T248</f>
        <v>22.585649644473168</v>
      </c>
      <c r="K240" s="52">
        <f>+'Ark1'!U248</f>
        <v>22.609026404008777</v>
      </c>
      <c r="L240" s="93"/>
      <c r="M240" s="11">
        <f>+'Ark1'!W248</f>
        <v>55.947983635301</v>
      </c>
      <c r="N240" s="3"/>
      <c r="O240" s="14">
        <f>+'Ark1'!Z248</f>
        <v>135.59082407948563</v>
      </c>
      <c r="P240" s="14"/>
      <c r="Q240" s="14">
        <f>+'Ark1'!AA248</f>
        <v>30.307249017983604</v>
      </c>
      <c r="R240" s="52">
        <f>+'Ark1'!AB248</f>
        <v>4.3334407432617326</v>
      </c>
      <c r="S240" s="14">
        <f>+'Ark1'!AC248</f>
        <v>-51.901312656454579</v>
      </c>
      <c r="T240" s="14">
        <f t="shared" si="21"/>
        <v>3.2351851851851854</v>
      </c>
      <c r="U240" s="11">
        <f>+IF(G240=0,"",'Ark1'!V248)</f>
        <v>16.08185460789926</v>
      </c>
      <c r="V240" s="28"/>
      <c r="AK240"/>
      <c r="AL240"/>
      <c r="AN240"/>
      <c r="AO240"/>
      <c r="AQ240"/>
      <c r="AR240"/>
      <c r="AS240"/>
      <c r="AT240"/>
      <c r="AU240"/>
      <c r="AV240"/>
      <c r="AW240"/>
    </row>
    <row r="241" spans="1:49" ht="15.6">
      <c r="A241" s="28"/>
      <c r="B241" s="3">
        <f>+'Ark1'!D249</f>
        <v>3</v>
      </c>
      <c r="C241" s="3" t="str">
        <f t="shared" si="23"/>
        <v>Mar</v>
      </c>
      <c r="D241" s="3">
        <f>+'Ark1'!C249</f>
        <v>2006</v>
      </c>
      <c r="E241" s="3">
        <f>+'Ark1'!Q249</f>
        <v>580</v>
      </c>
      <c r="F241" s="3"/>
      <c r="G241" s="14">
        <f>+'Ark1'!R249</f>
        <v>2192</v>
      </c>
      <c r="H241" s="14"/>
      <c r="I241" s="14">
        <f>+'Ark1'!S249</f>
        <v>2114</v>
      </c>
      <c r="J241" s="52">
        <f>+'Ark1'!T249</f>
        <v>28.338720103425981</v>
      </c>
      <c r="K241" s="52">
        <f>+'Ark1'!U249</f>
        <v>27.87608709189869</v>
      </c>
      <c r="L241" s="93"/>
      <c r="M241" s="11">
        <f>+'Ark1'!W249</f>
        <v>55.426206244087034</v>
      </c>
      <c r="N241" s="3"/>
      <c r="O241" s="14">
        <f>+'Ark1'!Z249</f>
        <v>135.30856196783378</v>
      </c>
      <c r="P241" s="14"/>
      <c r="Q241" s="14">
        <f>+'Ark1'!AA249</f>
        <v>29.545687846225512</v>
      </c>
      <c r="R241" s="52">
        <f>+'Ark1'!AB249</f>
        <v>4.1117886785700932</v>
      </c>
      <c r="S241" s="14">
        <f>+'Ark1'!AC249</f>
        <v>-46.496312722541511</v>
      </c>
      <c r="T241" s="14">
        <f t="shared" si="21"/>
        <v>3.7793103448275862</v>
      </c>
      <c r="U241" s="11">
        <f>+IF(G241=0,"",'Ark1'!V249)</f>
        <v>15.612682481751824</v>
      </c>
      <c r="V241" s="28"/>
      <c r="AK241"/>
      <c r="AL241"/>
      <c r="AN241"/>
      <c r="AO241"/>
      <c r="AQ241"/>
      <c r="AR241"/>
      <c r="AS241"/>
      <c r="AT241"/>
      <c r="AU241"/>
      <c r="AV241"/>
      <c r="AW241"/>
    </row>
    <row r="242" spans="1:49" ht="15.6">
      <c r="A242" s="28"/>
      <c r="B242" s="3">
        <f>+'Ark1'!D250</f>
        <v>4</v>
      </c>
      <c r="C242" s="3" t="str">
        <f t="shared" si="23"/>
        <v>Apr</v>
      </c>
      <c r="D242" s="3">
        <f>+'Ark1'!C250</f>
        <v>2006</v>
      </c>
      <c r="E242" s="3">
        <f>+'Ark1'!Q250</f>
        <v>497</v>
      </c>
      <c r="F242" s="3"/>
      <c r="G242" s="14">
        <f>+'Ark1'!R250</f>
        <v>1720</v>
      </c>
      <c r="H242" s="14"/>
      <c r="I242" s="14">
        <f>+'Ark1'!S250</f>
        <v>1671</v>
      </c>
      <c r="J242" s="52">
        <f>+'Ark1'!T250</f>
        <v>22.236586942469295</v>
      </c>
      <c r="K242" s="52">
        <f>+'Ark1'!U250</f>
        <v>21.96332263836014</v>
      </c>
      <c r="L242" s="93"/>
      <c r="M242" s="11">
        <f>+'Ark1'!W250</f>
        <v>55.788749251944942</v>
      </c>
      <c r="N242" s="3"/>
      <c r="O242" s="14">
        <f>+'Ark1'!Z250</f>
        <v>134.87145421903028</v>
      </c>
      <c r="P242" s="14"/>
      <c r="Q242" s="14">
        <f>+'Ark1'!AA250</f>
        <v>29.152036187267303</v>
      </c>
      <c r="R242" s="52">
        <f>+'Ark1'!AB250</f>
        <v>4.176279407125115</v>
      </c>
      <c r="S242" s="14">
        <f>+'Ark1'!AC250</f>
        <v>-45.423754671298802</v>
      </c>
      <c r="T242" s="14">
        <f t="shared" si="21"/>
        <v>3.4607645875251509</v>
      </c>
      <c r="U242" s="11">
        <f>+IF(G242=0,"",'Ark1'!V250)</f>
        <v>15.859302325581398</v>
      </c>
      <c r="V242" s="28"/>
      <c r="AK242"/>
      <c r="AL242"/>
      <c r="AN242"/>
      <c r="AO242"/>
      <c r="AQ242"/>
      <c r="AR242"/>
      <c r="AS242"/>
      <c r="AT242"/>
      <c r="AU242"/>
      <c r="AV242"/>
      <c r="AW242"/>
    </row>
    <row r="243" spans="1:49" ht="15.6">
      <c r="A243" s="28"/>
      <c r="B243" s="3">
        <f>+'Ark1'!D251</f>
        <v>5</v>
      </c>
      <c r="C243" s="3" t="str">
        <f t="shared" si="23"/>
        <v>Mai</v>
      </c>
      <c r="D243" s="3">
        <f>+'Ark1'!C251</f>
        <v>2006</v>
      </c>
      <c r="E243" s="3">
        <f>+'Ark1'!Q251</f>
        <v>0</v>
      </c>
      <c r="F243" s="3"/>
      <c r="G243" s="14">
        <f>+'Ark1'!R251</f>
        <v>0</v>
      </c>
      <c r="H243" s="14"/>
      <c r="I243" s="14">
        <f>+'Ark1'!S251</f>
        <v>0</v>
      </c>
      <c r="J243" s="52">
        <f>+'Ark1'!T251</f>
        <v>0</v>
      </c>
      <c r="K243" s="52">
        <f>+'Ark1'!U251</f>
        <v>0</v>
      </c>
      <c r="L243" s="93"/>
      <c r="M243" s="11">
        <f>+'Ark1'!W251</f>
        <v>0</v>
      </c>
      <c r="N243" s="3"/>
      <c r="O243" s="14">
        <f>+'Ark1'!Z251</f>
        <v>0</v>
      </c>
      <c r="P243" s="14"/>
      <c r="Q243" s="14">
        <f>+'Ark1'!AA251</f>
        <v>0</v>
      </c>
      <c r="R243" s="52">
        <f>+'Ark1'!AB251</f>
        <v>0</v>
      </c>
      <c r="S243" s="14">
        <f>+'Ark1'!AC251</f>
        <v>0</v>
      </c>
      <c r="T243" s="14" t="str">
        <f t="shared" si="21"/>
        <v/>
      </c>
      <c r="U243" s="11" t="str">
        <f>+IF(G243=0,"",'Ark1'!V251)</f>
        <v/>
      </c>
      <c r="V243" s="28"/>
      <c r="AK243"/>
      <c r="AL243"/>
      <c r="AN243"/>
      <c r="AO243"/>
      <c r="AQ243"/>
      <c r="AR243"/>
      <c r="AS243"/>
      <c r="AT243"/>
      <c r="AU243"/>
      <c r="AV243"/>
      <c r="AW243"/>
    </row>
    <row r="244" spans="1:49" ht="15.6">
      <c r="A244" s="28"/>
      <c r="B244" s="3">
        <f>+'Ark1'!D252</f>
        <v>6</v>
      </c>
      <c r="C244" s="3" t="str">
        <f t="shared" si="23"/>
        <v>Jun</v>
      </c>
      <c r="D244" s="3">
        <f>+'Ark1'!C252</f>
        <v>2006</v>
      </c>
      <c r="E244" s="3">
        <f>+'Ark1'!Q252</f>
        <v>0</v>
      </c>
      <c r="F244" s="3"/>
      <c r="G244" s="14">
        <f>+'Ark1'!R252</f>
        <v>0</v>
      </c>
      <c r="H244" s="14"/>
      <c r="I244" s="14">
        <f>+'Ark1'!S252</f>
        <v>0</v>
      </c>
      <c r="J244" s="52">
        <f>+'Ark1'!T252</f>
        <v>0</v>
      </c>
      <c r="K244" s="52">
        <f>+'Ark1'!U252</f>
        <v>0</v>
      </c>
      <c r="L244" s="93"/>
      <c r="M244" s="11">
        <f>+'Ark1'!W252</f>
        <v>0</v>
      </c>
      <c r="N244" s="3"/>
      <c r="O244" s="14">
        <f>+'Ark1'!Z252</f>
        <v>0</v>
      </c>
      <c r="P244" s="14"/>
      <c r="Q244" s="14">
        <f>+'Ark1'!AA252</f>
        <v>0</v>
      </c>
      <c r="R244" s="52">
        <f>+'Ark1'!AB252</f>
        <v>0</v>
      </c>
      <c r="S244" s="14">
        <f>+'Ark1'!AC252</f>
        <v>0</v>
      </c>
      <c r="T244" s="14" t="str">
        <f t="shared" si="21"/>
        <v/>
      </c>
      <c r="U244" s="11" t="str">
        <f>+IF(G244=0,"",'Ark1'!V252)</f>
        <v/>
      </c>
      <c r="V244" s="28"/>
      <c r="AK244"/>
      <c r="AL244"/>
      <c r="AN244"/>
      <c r="AO244"/>
      <c r="AQ244"/>
      <c r="AR244"/>
      <c r="AS244"/>
      <c r="AT244"/>
      <c r="AU244"/>
      <c r="AV244"/>
      <c r="AW244"/>
    </row>
    <row r="245" spans="1:49" ht="15.6">
      <c r="A245" s="28"/>
      <c r="B245" s="3">
        <f>+'Ark1'!D253</f>
        <v>7</v>
      </c>
      <c r="C245" s="3" t="str">
        <f t="shared" si="23"/>
        <v>Jul</v>
      </c>
      <c r="D245" s="3">
        <f>+'Ark1'!C253</f>
        <v>2006</v>
      </c>
      <c r="E245" s="3">
        <f>+'Ark1'!Q253</f>
        <v>0</v>
      </c>
      <c r="F245" s="3"/>
      <c r="G245" s="14">
        <f>+'Ark1'!R253</f>
        <v>0</v>
      </c>
      <c r="H245" s="14"/>
      <c r="I245" s="14">
        <f>+'Ark1'!S253</f>
        <v>0</v>
      </c>
      <c r="J245" s="52">
        <f>+'Ark1'!T253</f>
        <v>0</v>
      </c>
      <c r="K245" s="52">
        <f>+'Ark1'!U253</f>
        <v>0</v>
      </c>
      <c r="L245" s="93"/>
      <c r="M245" s="11">
        <f>+'Ark1'!W253</f>
        <v>0</v>
      </c>
      <c r="N245" s="3"/>
      <c r="O245" s="14">
        <f>+'Ark1'!Z253</f>
        <v>0</v>
      </c>
      <c r="P245" s="14"/>
      <c r="Q245" s="14">
        <f>+'Ark1'!AA253</f>
        <v>0</v>
      </c>
      <c r="R245" s="52">
        <f>+'Ark1'!AB253</f>
        <v>0</v>
      </c>
      <c r="S245" s="14">
        <f>+'Ark1'!AC253</f>
        <v>0</v>
      </c>
      <c r="T245" s="14" t="str">
        <f t="shared" si="21"/>
        <v/>
      </c>
      <c r="U245" s="11" t="str">
        <f>+IF(G245=0,"",'Ark1'!V253)</f>
        <v/>
      </c>
      <c r="V245" s="28"/>
      <c r="AK245"/>
      <c r="AL245"/>
      <c r="AN245"/>
      <c r="AO245"/>
      <c r="AQ245"/>
      <c r="AR245"/>
      <c r="AS245"/>
      <c r="AT245"/>
      <c r="AU245"/>
      <c r="AV245"/>
      <c r="AW245"/>
    </row>
    <row r="246" spans="1:49" ht="15.6">
      <c r="A246" s="28"/>
      <c r="B246" s="3">
        <f>+'Ark1'!D254</f>
        <v>8</v>
      </c>
      <c r="C246" s="3" t="str">
        <f t="shared" si="23"/>
        <v>Aug</v>
      </c>
      <c r="D246" s="3">
        <f>+'Ark1'!C254</f>
        <v>2006</v>
      </c>
      <c r="E246" s="3">
        <f>+'Ark1'!Q254</f>
        <v>0</v>
      </c>
      <c r="F246" s="3"/>
      <c r="G246" s="14">
        <f>+'Ark1'!R254</f>
        <v>0</v>
      </c>
      <c r="H246" s="14"/>
      <c r="I246" s="14">
        <f>+'Ark1'!S254</f>
        <v>0</v>
      </c>
      <c r="J246" s="52">
        <f>+'Ark1'!T254</f>
        <v>0</v>
      </c>
      <c r="K246" s="52">
        <f>+'Ark1'!U254</f>
        <v>0</v>
      </c>
      <c r="L246" s="93"/>
      <c r="M246" s="11">
        <f>+'Ark1'!W254</f>
        <v>0</v>
      </c>
      <c r="N246" s="3"/>
      <c r="O246" s="14">
        <f>+'Ark1'!Z254</f>
        <v>0</v>
      </c>
      <c r="P246" s="14"/>
      <c r="Q246" s="14">
        <f>+'Ark1'!AA254</f>
        <v>0</v>
      </c>
      <c r="R246" s="52">
        <f>+'Ark1'!AB254</f>
        <v>0</v>
      </c>
      <c r="S246" s="14">
        <f>+'Ark1'!AC254</f>
        <v>0</v>
      </c>
      <c r="T246" s="14" t="str">
        <f t="shared" si="21"/>
        <v/>
      </c>
      <c r="U246" s="11" t="str">
        <f>+IF(G246=0,"",'Ark1'!V254)</f>
        <v/>
      </c>
      <c r="V246" s="28"/>
      <c r="AK246"/>
      <c r="AL246"/>
      <c r="AN246"/>
      <c r="AO246"/>
      <c r="AQ246"/>
      <c r="AR246"/>
      <c r="AS246"/>
      <c r="AT246"/>
      <c r="AU246"/>
      <c r="AV246"/>
      <c r="AW246"/>
    </row>
    <row r="247" spans="1:49" ht="15.6">
      <c r="A247" s="28"/>
      <c r="B247" s="3">
        <f>+'Ark1'!D255</f>
        <v>9</v>
      </c>
      <c r="C247" s="3" t="str">
        <f t="shared" si="23"/>
        <v>Sep</v>
      </c>
      <c r="D247" s="3">
        <f>+'Ark1'!C255</f>
        <v>2006</v>
      </c>
      <c r="E247" s="3">
        <f>+'Ark1'!Q255</f>
        <v>0</v>
      </c>
      <c r="F247" s="3"/>
      <c r="G247" s="14">
        <f>+'Ark1'!R255</f>
        <v>0</v>
      </c>
      <c r="H247" s="14"/>
      <c r="I247" s="14">
        <f>+'Ark1'!S255</f>
        <v>0</v>
      </c>
      <c r="J247" s="52">
        <f>+'Ark1'!T255</f>
        <v>0</v>
      </c>
      <c r="K247" s="52">
        <f>+'Ark1'!U255</f>
        <v>0</v>
      </c>
      <c r="L247" s="93"/>
      <c r="M247" s="11">
        <f>+'Ark1'!W255</f>
        <v>0</v>
      </c>
      <c r="N247" s="3"/>
      <c r="O247" s="14">
        <f>+'Ark1'!Z255</f>
        <v>0</v>
      </c>
      <c r="P247" s="14"/>
      <c r="Q247" s="14">
        <f>+'Ark1'!AA255</f>
        <v>0</v>
      </c>
      <c r="R247" s="52">
        <f>+'Ark1'!AB255</f>
        <v>0</v>
      </c>
      <c r="S247" s="14">
        <f>+'Ark1'!AC255</f>
        <v>0</v>
      </c>
      <c r="T247" s="14" t="str">
        <f t="shared" si="21"/>
        <v/>
      </c>
      <c r="U247" s="11" t="str">
        <f>+IF(G247=0,"",'Ark1'!V255)</f>
        <v/>
      </c>
      <c r="V247" s="28"/>
      <c r="AK247"/>
      <c r="AL247"/>
      <c r="AN247"/>
      <c r="AO247"/>
      <c r="AQ247"/>
      <c r="AR247"/>
      <c r="AS247"/>
      <c r="AT247"/>
      <c r="AU247"/>
      <c r="AV247"/>
      <c r="AW247"/>
    </row>
    <row r="248" spans="1:49" ht="15.6">
      <c r="A248" s="28"/>
      <c r="B248" s="3">
        <f>+'Ark1'!D256</f>
        <v>10</v>
      </c>
      <c r="C248" s="3" t="str">
        <f t="shared" si="23"/>
        <v>Okt</v>
      </c>
      <c r="D248" s="3">
        <f>+'Ark1'!C256</f>
        <v>2006</v>
      </c>
      <c r="E248" s="3">
        <f>+'Ark1'!Q256</f>
        <v>0</v>
      </c>
      <c r="F248" s="3"/>
      <c r="G248" s="14">
        <f>+'Ark1'!R256</f>
        <v>0</v>
      </c>
      <c r="H248" s="14"/>
      <c r="I248" s="14">
        <f>+'Ark1'!S256</f>
        <v>0</v>
      </c>
      <c r="J248" s="52">
        <f>+'Ark1'!T256</f>
        <v>0</v>
      </c>
      <c r="K248" s="52">
        <f>+'Ark1'!U256</f>
        <v>0</v>
      </c>
      <c r="L248" s="93"/>
      <c r="M248" s="11">
        <f>+'Ark1'!W256</f>
        <v>0</v>
      </c>
      <c r="N248" s="3"/>
      <c r="O248" s="14">
        <f>+'Ark1'!Z256</f>
        <v>0</v>
      </c>
      <c r="P248" s="14"/>
      <c r="Q248" s="14">
        <f>+'Ark1'!AA256</f>
        <v>0</v>
      </c>
      <c r="R248" s="52">
        <f>+'Ark1'!AB256</f>
        <v>0</v>
      </c>
      <c r="S248" s="14">
        <f>+'Ark1'!AC256</f>
        <v>0</v>
      </c>
      <c r="T248" s="14" t="str">
        <f t="shared" si="21"/>
        <v/>
      </c>
      <c r="U248" s="11" t="str">
        <f>+IF(G248=0,"",'Ark1'!V256)</f>
        <v/>
      </c>
      <c r="V248" s="28"/>
      <c r="AK248"/>
      <c r="AL248"/>
      <c r="AN248"/>
      <c r="AO248"/>
      <c r="AQ248"/>
      <c r="AR248"/>
      <c r="AS248"/>
      <c r="AT248"/>
      <c r="AU248"/>
      <c r="AV248"/>
      <c r="AW248"/>
    </row>
    <row r="249" spans="1:49" ht="15.6">
      <c r="A249" s="28"/>
      <c r="B249" s="3">
        <f>+'Ark1'!D257</f>
        <v>11</v>
      </c>
      <c r="C249" s="3" t="str">
        <f t="shared" si="23"/>
        <v>Nov</v>
      </c>
      <c r="D249" s="3">
        <f>+'Ark1'!C257</f>
        <v>2006</v>
      </c>
      <c r="E249" s="3">
        <f>+'Ark1'!Q257</f>
        <v>0</v>
      </c>
      <c r="F249" s="3"/>
      <c r="G249" s="14">
        <f>+'Ark1'!R257</f>
        <v>0</v>
      </c>
      <c r="H249" s="14"/>
      <c r="I249" s="14">
        <f>+'Ark1'!S257</f>
        <v>0</v>
      </c>
      <c r="J249" s="52">
        <f>+'Ark1'!T257</f>
        <v>0</v>
      </c>
      <c r="K249" s="52">
        <f>+'Ark1'!U257</f>
        <v>0</v>
      </c>
      <c r="L249" s="93"/>
      <c r="M249" s="11">
        <f>+'Ark1'!W257</f>
        <v>0</v>
      </c>
      <c r="N249" s="3"/>
      <c r="O249" s="14">
        <f>+'Ark1'!Z257</f>
        <v>0</v>
      </c>
      <c r="P249" s="14"/>
      <c r="Q249" s="14">
        <f>+'Ark1'!AA257</f>
        <v>0</v>
      </c>
      <c r="R249" s="52">
        <f>+'Ark1'!AB257</f>
        <v>0</v>
      </c>
      <c r="S249" s="14">
        <f>+'Ark1'!AC257</f>
        <v>0</v>
      </c>
      <c r="T249" s="14" t="str">
        <f t="shared" si="21"/>
        <v/>
      </c>
      <c r="U249" s="11" t="str">
        <f>+IF(G249=0,"",'Ark1'!V257)</f>
        <v/>
      </c>
      <c r="V249" s="28"/>
      <c r="AK249"/>
      <c r="AL249"/>
      <c r="AN249"/>
      <c r="AO249"/>
      <c r="AQ249"/>
      <c r="AR249"/>
      <c r="AS249"/>
      <c r="AT249"/>
      <c r="AU249"/>
      <c r="AV249"/>
      <c r="AW249"/>
    </row>
    <row r="250" spans="1:49" ht="15.6">
      <c r="A250" s="28"/>
      <c r="B250" s="3">
        <f>+'Ark1'!D258</f>
        <v>12</v>
      </c>
      <c r="C250" s="3" t="str">
        <f t="shared" si="23"/>
        <v>Des</v>
      </c>
      <c r="D250" s="3">
        <f>+'Ark1'!C258</f>
        <v>2006</v>
      </c>
      <c r="E250" s="3">
        <f>+'Ark1'!Q258</f>
        <v>0</v>
      </c>
      <c r="F250" s="3"/>
      <c r="G250" s="14">
        <f>+'Ark1'!R258</f>
        <v>0</v>
      </c>
      <c r="H250" s="14"/>
      <c r="I250" s="14">
        <f>+'Ark1'!S258</f>
        <v>0</v>
      </c>
      <c r="J250" s="52">
        <f>+'Ark1'!T258</f>
        <v>0</v>
      </c>
      <c r="K250" s="52">
        <f>+'Ark1'!U258</f>
        <v>0</v>
      </c>
      <c r="L250" s="93"/>
      <c r="M250" s="11">
        <f>+'Ark1'!W258</f>
        <v>0</v>
      </c>
      <c r="N250" s="3"/>
      <c r="O250" s="14">
        <f>+'Ark1'!Z258</f>
        <v>0</v>
      </c>
      <c r="P250" s="14"/>
      <c r="Q250" s="14">
        <f>+'Ark1'!AA258</f>
        <v>0</v>
      </c>
      <c r="R250" s="52">
        <f>+'Ark1'!AB258</f>
        <v>0</v>
      </c>
      <c r="S250" s="14">
        <f>+'Ark1'!AC258</f>
        <v>0</v>
      </c>
      <c r="T250" s="14" t="str">
        <f t="shared" si="21"/>
        <v/>
      </c>
      <c r="U250" s="11" t="str">
        <f>+IF(G250=0,"",'Ark1'!V258)</f>
        <v/>
      </c>
      <c r="V250" s="28"/>
      <c r="AK250"/>
      <c r="AL250"/>
      <c r="AN250"/>
      <c r="AO250"/>
      <c r="AQ250"/>
      <c r="AR250"/>
      <c r="AS250"/>
      <c r="AT250"/>
      <c r="AU250"/>
      <c r="AV250"/>
      <c r="AW250"/>
    </row>
    <row r="251" spans="1:49" ht="15.6">
      <c r="A251" s="28"/>
      <c r="B251" s="3">
        <f>+'Ark1'!D259</f>
        <v>1</v>
      </c>
      <c r="C251" s="3" t="str">
        <f>+C239</f>
        <v>Jan</v>
      </c>
      <c r="D251" s="3">
        <f>+'Ark1'!C259</f>
        <v>2005</v>
      </c>
      <c r="E251" s="3">
        <f>+'Ark1'!Q259</f>
        <v>683</v>
      </c>
      <c r="F251" s="3"/>
      <c r="G251" s="14">
        <f>+'Ark1'!R259</f>
        <v>2320</v>
      </c>
      <c r="H251" s="14"/>
      <c r="I251" s="14">
        <f>+'Ark1'!S259</f>
        <v>2272</v>
      </c>
      <c r="J251" s="52">
        <f>+'Ark1'!T259</f>
        <v>26.208766380478995</v>
      </c>
      <c r="K251" s="52">
        <f>+'Ark1'!U259</f>
        <v>26.55454593576512</v>
      </c>
      <c r="L251" s="93"/>
      <c r="M251" s="11">
        <f>+'Ark1'!W259</f>
        <v>55.89172535211268</v>
      </c>
      <c r="N251" s="3"/>
      <c r="O251" s="14">
        <f>+'Ark1'!Z259</f>
        <v>137.55695422535203</v>
      </c>
      <c r="P251" s="14"/>
      <c r="Q251" s="14">
        <f>+'Ark1'!AA259</f>
        <v>29.767121139515002</v>
      </c>
      <c r="R251" s="52">
        <f>+'Ark1'!AB259</f>
        <v>4.2801007600426324</v>
      </c>
      <c r="S251" s="14">
        <f>+'Ark1'!AC259</f>
        <v>-59.43991947237641</v>
      </c>
      <c r="T251" s="14">
        <f t="shared" si="21"/>
        <v>3.396778916544656</v>
      </c>
      <c r="U251" s="11">
        <f>+IF(G251=0,"",'Ark1'!V259)</f>
        <v>15.314224137931037</v>
      </c>
      <c r="V251" s="28"/>
      <c r="AK251"/>
      <c r="AL251"/>
      <c r="AN251"/>
      <c r="AO251"/>
      <c r="AQ251"/>
      <c r="AR251"/>
      <c r="AS251"/>
      <c r="AT251"/>
      <c r="AU251"/>
      <c r="AV251"/>
      <c r="AW251"/>
    </row>
    <row r="252" spans="1:49" ht="15.6">
      <c r="A252" s="28"/>
      <c r="B252" s="3">
        <f>+'Ark1'!D260</f>
        <v>2</v>
      </c>
      <c r="C252" s="3" t="str">
        <f t="shared" ref="C252:C262" si="24">+C240</f>
        <v>Feb</v>
      </c>
      <c r="D252" s="3">
        <f>+'Ark1'!C260</f>
        <v>2005</v>
      </c>
      <c r="E252" s="3">
        <f>+'Ark1'!Q260</f>
        <v>689</v>
      </c>
      <c r="F252" s="3"/>
      <c r="G252" s="14">
        <f>+'Ark1'!R260</f>
        <v>2056</v>
      </c>
      <c r="H252" s="14"/>
      <c r="I252" s="14">
        <f>+'Ark1'!S260</f>
        <v>2031</v>
      </c>
      <c r="J252" s="52">
        <f>+'Ark1'!T260</f>
        <v>23.226389516493445</v>
      </c>
      <c r="K252" s="52">
        <f>+'Ark1'!U260</f>
        <v>23.036726707715175</v>
      </c>
      <c r="L252" s="93"/>
      <c r="M252" s="11">
        <f>+'Ark1'!W260</f>
        <v>56.216149679960623</v>
      </c>
      <c r="N252" s="3"/>
      <c r="O252" s="14">
        <f>+'Ark1'!Z260</f>
        <v>133.49433776464815</v>
      </c>
      <c r="P252" s="14"/>
      <c r="Q252" s="14">
        <f>+'Ark1'!AA260</f>
        <v>28.656057357585677</v>
      </c>
      <c r="R252" s="52">
        <f>+'Ark1'!AB260</f>
        <v>3.7433749316789497</v>
      </c>
      <c r="S252" s="14">
        <f>+'Ark1'!AC260</f>
        <v>-62.494075481374949</v>
      </c>
      <c r="T252" s="14">
        <f t="shared" si="21"/>
        <v>2.984034833091437</v>
      </c>
      <c r="U252" s="11">
        <f>+IF(G252=0,"",'Ark1'!V260)</f>
        <v>15.817120622568096</v>
      </c>
      <c r="V252" s="28"/>
      <c r="AK252"/>
      <c r="AL252"/>
      <c r="AN252"/>
      <c r="AO252"/>
      <c r="AQ252"/>
      <c r="AR252"/>
      <c r="AS252"/>
      <c r="AT252"/>
      <c r="AU252"/>
      <c r="AV252"/>
      <c r="AW252"/>
    </row>
    <row r="253" spans="1:49" ht="15.6">
      <c r="A253" s="28"/>
      <c r="B253" s="3">
        <f>+'Ark1'!D261</f>
        <v>3</v>
      </c>
      <c r="C253" s="3" t="str">
        <f t="shared" si="24"/>
        <v>Mar</v>
      </c>
      <c r="D253" s="3">
        <f>+'Ark1'!C261</f>
        <v>2005</v>
      </c>
      <c r="E253" s="3">
        <f>+'Ark1'!Q261</f>
        <v>666</v>
      </c>
      <c r="F253" s="3"/>
      <c r="G253" s="14">
        <f>+'Ark1'!R261</f>
        <v>2026</v>
      </c>
      <c r="H253" s="14"/>
      <c r="I253" s="14">
        <f>+'Ark1'!S261</f>
        <v>1994</v>
      </c>
      <c r="J253" s="52">
        <f>+'Ark1'!T261</f>
        <v>22.887483054676913</v>
      </c>
      <c r="K253" s="52">
        <f>+'Ark1'!U261</f>
        <v>22.853691758507743</v>
      </c>
      <c r="L253" s="93"/>
      <c r="M253" s="11">
        <f>+'Ark1'!W261</f>
        <v>55.964894684052176</v>
      </c>
      <c r="N253" s="3"/>
      <c r="O253" s="14">
        <f>+'Ark1'!Z261</f>
        <v>134.89107321965909</v>
      </c>
      <c r="P253" s="14"/>
      <c r="Q253" s="14">
        <f>+'Ark1'!AA261</f>
        <v>28.29383030009884</v>
      </c>
      <c r="R253" s="52">
        <f>+'Ark1'!AB261</f>
        <v>4.5742258295542566</v>
      </c>
      <c r="S253" s="14">
        <f>+'Ark1'!AC261</f>
        <v>-45.047015801105282</v>
      </c>
      <c r="T253" s="14">
        <f t="shared" si="21"/>
        <v>3.0420420420420422</v>
      </c>
      <c r="U253" s="11">
        <f>+IF(G253=0,"",'Ark1'!V261)</f>
        <v>15.525666337611057</v>
      </c>
      <c r="V253" s="28"/>
      <c r="AK253"/>
      <c r="AL253"/>
      <c r="AN253"/>
      <c r="AO253"/>
      <c r="AQ253"/>
      <c r="AR253"/>
      <c r="AS253"/>
      <c r="AT253"/>
      <c r="AU253"/>
      <c r="AV253"/>
      <c r="AW253"/>
    </row>
    <row r="254" spans="1:49" ht="15.6">
      <c r="A254" s="28"/>
      <c r="B254" s="3">
        <f>+'Ark1'!D262</f>
        <v>4</v>
      </c>
      <c r="C254" s="3" t="str">
        <f t="shared" si="24"/>
        <v>Apr</v>
      </c>
      <c r="D254" s="3">
        <f>+'Ark1'!C262</f>
        <v>2005</v>
      </c>
      <c r="E254" s="3">
        <f>+'Ark1'!Q262</f>
        <v>718</v>
      </c>
      <c r="F254" s="3"/>
      <c r="G254" s="14">
        <f>+'Ark1'!R262</f>
        <v>2447</v>
      </c>
      <c r="H254" s="14"/>
      <c r="I254" s="14">
        <f>+'Ark1'!S262</f>
        <v>2401</v>
      </c>
      <c r="J254" s="52">
        <f>+'Ark1'!T262</f>
        <v>27.643470402168997</v>
      </c>
      <c r="K254" s="52">
        <f>+'Ark1'!U262</f>
        <v>27.528814919650905</v>
      </c>
      <c r="L254" s="93"/>
      <c r="M254" s="11">
        <f>+'Ark1'!W262</f>
        <v>55.875885047896723</v>
      </c>
      <c r="N254" s="3"/>
      <c r="O254" s="14">
        <f>+'Ark1'!Z262</f>
        <v>134.9420658059139</v>
      </c>
      <c r="P254" s="14"/>
      <c r="Q254" s="14">
        <f>+'Ark1'!AA262</f>
        <v>28.515962278820393</v>
      </c>
      <c r="R254" s="52">
        <f>+'Ark1'!AB262</f>
        <v>4.1513943274826302</v>
      </c>
      <c r="S254" s="14">
        <f>+'Ark1'!AC262</f>
        <v>-52.435140932862758</v>
      </c>
      <c r="T254" s="14">
        <f t="shared" si="21"/>
        <v>3.4080779944289694</v>
      </c>
      <c r="U254" s="11">
        <f>+IF(G254=0,"",'Ark1'!V262)</f>
        <v>15.035553739272579</v>
      </c>
      <c r="V254" s="28"/>
      <c r="AK254"/>
      <c r="AL254"/>
      <c r="AN254"/>
      <c r="AO254"/>
      <c r="AQ254"/>
      <c r="AR254"/>
      <c r="AS254"/>
      <c r="AT254"/>
      <c r="AU254"/>
      <c r="AV254"/>
      <c r="AW254"/>
    </row>
    <row r="255" spans="1:49" ht="15.6">
      <c r="A255" s="28"/>
      <c r="B255" s="3">
        <f>+'Ark1'!D263</f>
        <v>5</v>
      </c>
      <c r="C255" s="3" t="str">
        <f t="shared" si="24"/>
        <v>Mai</v>
      </c>
      <c r="D255" s="3">
        <f>+'Ark1'!C263</f>
        <v>2005</v>
      </c>
      <c r="E255" s="3">
        <f>+'Ark1'!Q263</f>
        <v>2</v>
      </c>
      <c r="F255" s="3"/>
      <c r="G255" s="14">
        <f>+'Ark1'!R263</f>
        <v>3</v>
      </c>
      <c r="H255" s="14"/>
      <c r="I255" s="14">
        <f>+'Ark1'!S263</f>
        <v>3</v>
      </c>
      <c r="J255" s="52">
        <f>+'Ark1'!T263</f>
        <v>3.3890646181653862E-2</v>
      </c>
      <c r="K255" s="52">
        <f>+'Ark1'!U263</f>
        <v>2.6220678361066566E-2</v>
      </c>
      <c r="L255" s="93"/>
      <c r="M255" s="11">
        <f>+'Ark1'!W263</f>
        <v>56</v>
      </c>
      <c r="N255" s="3"/>
      <c r="O255" s="14">
        <f>+'Ark1'!Z263</f>
        <v>102.86666666666667</v>
      </c>
      <c r="P255" s="14"/>
      <c r="Q255" s="14">
        <f>+'Ark1'!AA263</f>
        <v>23.172589171020356</v>
      </c>
      <c r="R255" s="52">
        <f>+'Ark1'!AB263</f>
        <v>0</v>
      </c>
      <c r="S255" s="14">
        <f>+'Ark1'!AC263</f>
        <v>0</v>
      </c>
      <c r="T255" s="14">
        <f t="shared" si="21"/>
        <v>1.5</v>
      </c>
      <c r="U255" s="11">
        <f>+IF(G255=0,"",'Ark1'!V263)</f>
        <v>14</v>
      </c>
      <c r="V255" s="28"/>
      <c r="AK255"/>
      <c r="AL255"/>
      <c r="AN255"/>
      <c r="AO255"/>
      <c r="AQ255"/>
      <c r="AR255"/>
      <c r="AS255"/>
      <c r="AT255"/>
      <c r="AU255"/>
      <c r="AV255"/>
      <c r="AW255"/>
    </row>
    <row r="256" spans="1:49" ht="15.6">
      <c r="A256" s="28"/>
      <c r="B256" s="3">
        <f>+'Ark1'!D264</f>
        <v>6</v>
      </c>
      <c r="C256" s="3" t="str">
        <f t="shared" si="24"/>
        <v>Jun</v>
      </c>
      <c r="D256" s="3">
        <f>+'Ark1'!C264</f>
        <v>2005</v>
      </c>
      <c r="E256" s="3">
        <f>+'Ark1'!Q264</f>
        <v>0</v>
      </c>
      <c r="F256" s="3"/>
      <c r="G256" s="14">
        <f>+'Ark1'!R264</f>
        <v>0</v>
      </c>
      <c r="H256" s="14"/>
      <c r="I256" s="14">
        <f>+'Ark1'!S264</f>
        <v>0</v>
      </c>
      <c r="J256" s="52">
        <f>+'Ark1'!T264</f>
        <v>0</v>
      </c>
      <c r="K256" s="52">
        <f>+'Ark1'!U264</f>
        <v>0</v>
      </c>
      <c r="L256" s="93"/>
      <c r="M256" s="11">
        <f>+'Ark1'!W264</f>
        <v>0</v>
      </c>
      <c r="N256" s="3"/>
      <c r="O256" s="14">
        <f>+'Ark1'!Z264</f>
        <v>0</v>
      </c>
      <c r="P256" s="14"/>
      <c r="Q256" s="14">
        <f>+'Ark1'!AA264</f>
        <v>0</v>
      </c>
      <c r="R256" s="52">
        <f>+'Ark1'!AB264</f>
        <v>0</v>
      </c>
      <c r="S256" s="14">
        <f>+'Ark1'!AC264</f>
        <v>0</v>
      </c>
      <c r="T256" s="14" t="str">
        <f t="shared" si="21"/>
        <v/>
      </c>
      <c r="U256" s="11" t="str">
        <f>+IF(G256=0,"",'Ark1'!V264)</f>
        <v/>
      </c>
      <c r="V256" s="28"/>
      <c r="AK256"/>
      <c r="AL256"/>
      <c r="AN256"/>
      <c r="AO256"/>
      <c r="AQ256"/>
      <c r="AR256"/>
      <c r="AS256"/>
      <c r="AT256"/>
      <c r="AU256"/>
      <c r="AV256"/>
      <c r="AW256"/>
    </row>
    <row r="257" spans="1:50" ht="15.6">
      <c r="A257" s="28"/>
      <c r="B257" s="3">
        <f>+'Ark1'!D265</f>
        <v>7</v>
      </c>
      <c r="C257" s="3" t="str">
        <f t="shared" si="24"/>
        <v>Jul</v>
      </c>
      <c r="D257" s="3">
        <f>+'Ark1'!C265</f>
        <v>2005</v>
      </c>
      <c r="E257" s="3">
        <f>+'Ark1'!Q265</f>
        <v>0</v>
      </c>
      <c r="F257" s="3"/>
      <c r="G257" s="14">
        <f>+'Ark1'!R265</f>
        <v>0</v>
      </c>
      <c r="H257" s="14"/>
      <c r="I257" s="14">
        <f>+'Ark1'!S265</f>
        <v>0</v>
      </c>
      <c r="J257" s="52">
        <f>+'Ark1'!T265</f>
        <v>0</v>
      </c>
      <c r="K257" s="52">
        <f>+'Ark1'!U265</f>
        <v>0</v>
      </c>
      <c r="L257" s="93"/>
      <c r="M257" s="11">
        <f>+'Ark1'!W265</f>
        <v>0</v>
      </c>
      <c r="N257" s="3"/>
      <c r="O257" s="14">
        <f>+'Ark1'!Z265</f>
        <v>0</v>
      </c>
      <c r="P257" s="14"/>
      <c r="Q257" s="14">
        <f>+'Ark1'!AA265</f>
        <v>0</v>
      </c>
      <c r="R257" s="52">
        <f>+'Ark1'!AB265</f>
        <v>0</v>
      </c>
      <c r="S257" s="14">
        <f>+'Ark1'!AC265</f>
        <v>0</v>
      </c>
      <c r="T257" s="14" t="str">
        <f t="shared" si="21"/>
        <v/>
      </c>
      <c r="U257" s="11" t="str">
        <f>+IF(G257=0,"",'Ark1'!V265)</f>
        <v/>
      </c>
      <c r="V257" s="28"/>
      <c r="AK257"/>
      <c r="AL257"/>
      <c r="AN257"/>
      <c r="AO257"/>
      <c r="AQ257"/>
      <c r="AR257"/>
      <c r="AS257"/>
      <c r="AT257"/>
      <c r="AU257"/>
      <c r="AV257"/>
      <c r="AW257"/>
    </row>
    <row r="258" spans="1:50" ht="15.6">
      <c r="A258" s="28"/>
      <c r="B258" s="3">
        <f>+'Ark1'!D266</f>
        <v>8</v>
      </c>
      <c r="C258" s="3" t="str">
        <f t="shared" si="24"/>
        <v>Aug</v>
      </c>
      <c r="D258" s="3">
        <f>+'Ark1'!C266</f>
        <v>2005</v>
      </c>
      <c r="E258" s="3">
        <f>+'Ark1'!Q266</f>
        <v>0</v>
      </c>
      <c r="F258" s="3"/>
      <c r="G258" s="14">
        <f>+'Ark1'!R266</f>
        <v>0</v>
      </c>
      <c r="H258" s="14"/>
      <c r="I258" s="14">
        <f>+'Ark1'!S266</f>
        <v>0</v>
      </c>
      <c r="J258" s="52">
        <f>+'Ark1'!T266</f>
        <v>0</v>
      </c>
      <c r="K258" s="52">
        <f>+'Ark1'!U266</f>
        <v>0</v>
      </c>
      <c r="L258" s="93"/>
      <c r="M258" s="11">
        <f>+'Ark1'!W266</f>
        <v>0</v>
      </c>
      <c r="N258" s="3"/>
      <c r="O258" s="14">
        <f>+'Ark1'!Z266</f>
        <v>0</v>
      </c>
      <c r="P258" s="14"/>
      <c r="Q258" s="14">
        <f>+'Ark1'!AA266</f>
        <v>0</v>
      </c>
      <c r="R258" s="52">
        <f>+'Ark1'!AB266</f>
        <v>0</v>
      </c>
      <c r="S258" s="14">
        <f>+'Ark1'!AC266</f>
        <v>0</v>
      </c>
      <c r="T258" s="14" t="str">
        <f t="shared" si="21"/>
        <v/>
      </c>
      <c r="U258" s="11" t="str">
        <f>+IF(G258=0,"",'Ark1'!V266)</f>
        <v/>
      </c>
      <c r="V258" s="28"/>
      <c r="AK258"/>
      <c r="AL258"/>
      <c r="AN258"/>
      <c r="AO258"/>
      <c r="AQ258"/>
      <c r="AR258"/>
      <c r="AS258"/>
      <c r="AT258"/>
      <c r="AU258"/>
      <c r="AV258"/>
      <c r="AW258"/>
    </row>
    <row r="259" spans="1:50" ht="15.6">
      <c r="A259" s="28"/>
      <c r="B259" s="3">
        <f>+'Ark1'!D267</f>
        <v>9</v>
      </c>
      <c r="C259" s="3" t="str">
        <f t="shared" si="24"/>
        <v>Sep</v>
      </c>
      <c r="D259" s="3">
        <f>+'Ark1'!C267</f>
        <v>2005</v>
      </c>
      <c r="E259" s="3">
        <f>+'Ark1'!Q267</f>
        <v>0</v>
      </c>
      <c r="F259" s="3"/>
      <c r="G259" s="14">
        <f>+'Ark1'!R267</f>
        <v>0</v>
      </c>
      <c r="H259" s="14"/>
      <c r="I259" s="14">
        <f>+'Ark1'!S267</f>
        <v>0</v>
      </c>
      <c r="J259" s="52">
        <f>+'Ark1'!T267</f>
        <v>0</v>
      </c>
      <c r="K259" s="52">
        <f>+'Ark1'!U267</f>
        <v>0</v>
      </c>
      <c r="L259" s="93"/>
      <c r="M259" s="11">
        <f>+'Ark1'!W267</f>
        <v>0</v>
      </c>
      <c r="N259" s="3"/>
      <c r="O259" s="14">
        <f>+'Ark1'!Z267</f>
        <v>0</v>
      </c>
      <c r="P259" s="14"/>
      <c r="Q259" s="14">
        <f>+'Ark1'!AA267</f>
        <v>0</v>
      </c>
      <c r="R259" s="52">
        <f>+'Ark1'!AB267</f>
        <v>0</v>
      </c>
      <c r="S259" s="14">
        <f>+'Ark1'!AC267</f>
        <v>0</v>
      </c>
      <c r="T259" s="14" t="str">
        <f t="shared" si="21"/>
        <v/>
      </c>
      <c r="U259" s="11" t="str">
        <f>+IF(G259=0,"",'Ark1'!V267)</f>
        <v/>
      </c>
      <c r="V259" s="28"/>
      <c r="AK259"/>
      <c r="AL259"/>
      <c r="AN259"/>
      <c r="AO259"/>
      <c r="AQ259"/>
      <c r="AR259"/>
      <c r="AS259"/>
      <c r="AT259"/>
      <c r="AU259"/>
      <c r="AV259"/>
      <c r="AW259"/>
    </row>
    <row r="260" spans="1:50" ht="15.6">
      <c r="A260" s="28"/>
      <c r="B260" s="3">
        <f>+'Ark1'!D268</f>
        <v>10</v>
      </c>
      <c r="C260" s="3" t="str">
        <f t="shared" si="24"/>
        <v>Okt</v>
      </c>
      <c r="D260" s="3">
        <f>+'Ark1'!C268</f>
        <v>2005</v>
      </c>
      <c r="E260" s="3">
        <f>+'Ark1'!Q268</f>
        <v>0</v>
      </c>
      <c r="F260" s="3"/>
      <c r="G260" s="14">
        <f>+'Ark1'!R268</f>
        <v>0</v>
      </c>
      <c r="H260" s="14"/>
      <c r="I260" s="14">
        <f>+'Ark1'!S268</f>
        <v>0</v>
      </c>
      <c r="J260" s="52">
        <f>+'Ark1'!T268</f>
        <v>0</v>
      </c>
      <c r="K260" s="52">
        <f>+'Ark1'!U268</f>
        <v>0</v>
      </c>
      <c r="L260" s="93"/>
      <c r="M260" s="11">
        <f>+'Ark1'!W268</f>
        <v>0</v>
      </c>
      <c r="N260" s="3"/>
      <c r="O260" s="14">
        <f>+'Ark1'!Z268</f>
        <v>0</v>
      </c>
      <c r="P260" s="14"/>
      <c r="Q260" s="14">
        <f>+'Ark1'!AA268</f>
        <v>0</v>
      </c>
      <c r="R260" s="52">
        <f>+'Ark1'!AB268</f>
        <v>0</v>
      </c>
      <c r="S260" s="14">
        <f>+'Ark1'!AC268</f>
        <v>0</v>
      </c>
      <c r="T260" s="14" t="str">
        <f t="shared" si="21"/>
        <v/>
      </c>
      <c r="U260" s="11" t="str">
        <f>+IF(G260=0,"",'Ark1'!V268)</f>
        <v/>
      </c>
      <c r="V260" s="28"/>
      <c r="AK260"/>
      <c r="AL260"/>
      <c r="AN260"/>
      <c r="AO260"/>
      <c r="AQ260"/>
      <c r="AR260"/>
      <c r="AS260"/>
      <c r="AT260"/>
      <c r="AU260"/>
      <c r="AV260"/>
      <c r="AW260"/>
    </row>
    <row r="261" spans="1:50" ht="15.6">
      <c r="A261" s="28"/>
      <c r="B261" s="3">
        <f>+'Ark1'!D269</f>
        <v>11</v>
      </c>
      <c r="C261" s="3" t="str">
        <f t="shared" si="24"/>
        <v>Nov</v>
      </c>
      <c r="D261" s="3">
        <f>+'Ark1'!C269</f>
        <v>2005</v>
      </c>
      <c r="E261" s="3">
        <f>+'Ark1'!Q269</f>
        <v>0</v>
      </c>
      <c r="F261" s="3"/>
      <c r="G261" s="14">
        <f>+'Ark1'!R269</f>
        <v>0</v>
      </c>
      <c r="H261" s="14"/>
      <c r="I261" s="14">
        <f>+'Ark1'!S269</f>
        <v>0</v>
      </c>
      <c r="J261" s="52">
        <f>+'Ark1'!T269</f>
        <v>0</v>
      </c>
      <c r="K261" s="52">
        <f>+'Ark1'!U269</f>
        <v>0</v>
      </c>
      <c r="L261" s="93"/>
      <c r="M261" s="11">
        <f>+'Ark1'!W269</f>
        <v>0</v>
      </c>
      <c r="N261" s="3"/>
      <c r="O261" s="14">
        <f>+'Ark1'!Z269</f>
        <v>0</v>
      </c>
      <c r="P261" s="14"/>
      <c r="Q261" s="14">
        <f>+'Ark1'!AA269</f>
        <v>0</v>
      </c>
      <c r="R261" s="52">
        <f>+'Ark1'!AB269</f>
        <v>0</v>
      </c>
      <c r="S261" s="14">
        <f>+'Ark1'!AC269</f>
        <v>0</v>
      </c>
      <c r="T261" s="14" t="str">
        <f t="shared" si="21"/>
        <v/>
      </c>
      <c r="U261" s="11" t="str">
        <f>+IF(G261=0,"",'Ark1'!V269)</f>
        <v/>
      </c>
      <c r="V261" s="28"/>
      <c r="AK261"/>
      <c r="AL261"/>
      <c r="AN261"/>
      <c r="AO261"/>
      <c r="AQ261"/>
      <c r="AR261"/>
      <c r="AS261"/>
      <c r="AT261"/>
      <c r="AU261"/>
      <c r="AV261"/>
      <c r="AW261"/>
    </row>
    <row r="262" spans="1:50" ht="15.6">
      <c r="A262" s="28"/>
      <c r="B262" s="3">
        <f>+'Ark1'!D270</f>
        <v>12</v>
      </c>
      <c r="C262" s="3" t="str">
        <f t="shared" si="24"/>
        <v>Des</v>
      </c>
      <c r="D262" s="3">
        <f>+'Ark1'!C270</f>
        <v>2005</v>
      </c>
      <c r="E262" s="3">
        <f>+'Ark1'!Q270</f>
        <v>0</v>
      </c>
      <c r="F262" s="3"/>
      <c r="G262" s="14">
        <f>+'Ark1'!R270</f>
        <v>0</v>
      </c>
      <c r="H262" s="14"/>
      <c r="I262" s="14">
        <f>+'Ark1'!S270</f>
        <v>0</v>
      </c>
      <c r="J262" s="52">
        <f>+'Ark1'!T270</f>
        <v>0</v>
      </c>
      <c r="K262" s="52">
        <f>+'Ark1'!U270</f>
        <v>0</v>
      </c>
      <c r="L262" s="93"/>
      <c r="M262" s="11">
        <f>+'Ark1'!W270</f>
        <v>0</v>
      </c>
      <c r="N262" s="3"/>
      <c r="O262" s="14">
        <f>+'Ark1'!Z270</f>
        <v>0</v>
      </c>
      <c r="P262" s="14"/>
      <c r="Q262" s="14">
        <f>+'Ark1'!AA270</f>
        <v>0</v>
      </c>
      <c r="R262" s="52">
        <f>+'Ark1'!AB270</f>
        <v>0</v>
      </c>
      <c r="S262" s="14">
        <f>+'Ark1'!AC270</f>
        <v>0</v>
      </c>
      <c r="T262" s="14" t="str">
        <f t="shared" si="21"/>
        <v/>
      </c>
      <c r="U262" s="11" t="str">
        <f>+IF(G262=0,"",'Ark1'!V270)</f>
        <v/>
      </c>
      <c r="V262" s="28"/>
      <c r="AK262"/>
      <c r="AL262"/>
      <c r="AN262"/>
      <c r="AO262"/>
      <c r="AQ262"/>
      <c r="AR262"/>
      <c r="AS262"/>
      <c r="AT262"/>
      <c r="AU262"/>
      <c r="AV262"/>
      <c r="AW262"/>
    </row>
    <row r="263" spans="1:50" ht="15.6">
      <c r="A263" s="28"/>
      <c r="B263" s="28"/>
      <c r="C263" s="28"/>
      <c r="D263" s="28"/>
      <c r="E263" s="28"/>
      <c r="F263" s="28"/>
      <c r="G263" s="70"/>
      <c r="H263" s="70"/>
      <c r="I263" s="70"/>
      <c r="J263" s="100"/>
      <c r="K263" s="100"/>
      <c r="L263" s="93"/>
      <c r="M263" s="28"/>
      <c r="N263" s="28"/>
      <c r="O263" s="70"/>
      <c r="P263" s="70"/>
      <c r="Q263" s="70"/>
      <c r="R263" s="100"/>
      <c r="S263" s="70"/>
      <c r="T263" s="70"/>
      <c r="U263" s="28"/>
      <c r="V263" s="28"/>
      <c r="AK263"/>
      <c r="AL263"/>
      <c r="AN263"/>
      <c r="AO263"/>
      <c r="AQ263"/>
      <c r="AR263"/>
      <c r="AS263"/>
      <c r="AT263"/>
      <c r="AU263"/>
      <c r="AV263"/>
      <c r="AW263"/>
    </row>
    <row r="264" spans="1:50">
      <c r="J264" s="125"/>
      <c r="K264" s="125"/>
      <c r="L264" s="125"/>
      <c r="R264" s="125"/>
      <c r="S264" s="73"/>
      <c r="T264" s="73"/>
      <c r="U264" s="20"/>
      <c r="V264" s="20"/>
      <c r="W264" s="20"/>
      <c r="X264" s="20"/>
      <c r="Y264" s="20"/>
      <c r="Z264" s="20"/>
      <c r="AA264" s="20"/>
      <c r="AB264" s="20"/>
      <c r="AC264" s="20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</row>
    <row r="265" spans="1:50">
      <c r="J265" s="125"/>
      <c r="K265" s="125"/>
      <c r="L265" s="125"/>
      <c r="R265" s="125"/>
      <c r="S265" s="73"/>
      <c r="T265" s="73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61"/>
      <c r="AF265" s="61"/>
      <c r="AG265" s="61"/>
      <c r="AH265" s="61"/>
      <c r="AI265" s="61"/>
      <c r="AJ265" s="61"/>
      <c r="AK265" s="72"/>
      <c r="AL265" s="62"/>
      <c r="AM265" s="61"/>
      <c r="AN265" s="62"/>
      <c r="AO265" s="62"/>
      <c r="AP265" s="61"/>
      <c r="AQ265" s="62"/>
      <c r="AR265" s="62"/>
      <c r="AS265" s="62"/>
      <c r="AT265" s="62"/>
      <c r="AU265" s="62"/>
      <c r="AV265" s="62"/>
      <c r="AW265" s="62"/>
    </row>
    <row r="266" spans="1:50">
      <c r="J266" s="125"/>
      <c r="K266" s="125"/>
      <c r="L266" s="125"/>
      <c r="R266" s="125"/>
      <c r="S266" s="73"/>
      <c r="T266" s="73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61"/>
      <c r="AF266" s="61"/>
      <c r="AG266" s="61"/>
      <c r="AH266" s="61"/>
      <c r="AI266" s="61"/>
      <c r="AJ266" s="61"/>
      <c r="AK266" s="72"/>
      <c r="AL266" s="62"/>
      <c r="AM266" s="61"/>
      <c r="AN266" s="62"/>
      <c r="AO266" s="62"/>
      <c r="AP266" s="61"/>
      <c r="AQ266" s="62"/>
      <c r="AR266" s="62"/>
      <c r="AS266" s="62"/>
      <c r="AT266" s="62"/>
      <c r="AU266" s="62"/>
      <c r="AV266" s="62"/>
      <c r="AW266" s="62"/>
    </row>
    <row r="267" spans="1:50">
      <c r="J267" s="125"/>
      <c r="K267" s="125"/>
      <c r="L267" s="125"/>
      <c r="R267" s="125"/>
      <c r="S267" s="73"/>
      <c r="T267" s="73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61"/>
      <c r="AF267" s="61"/>
      <c r="AG267" s="61"/>
      <c r="AH267" s="61"/>
      <c r="AI267" s="61"/>
      <c r="AJ267" s="61"/>
      <c r="AK267" s="72"/>
      <c r="AL267" s="62"/>
      <c r="AM267" s="61"/>
      <c r="AN267" s="62"/>
      <c r="AO267" s="62"/>
      <c r="AP267" s="61"/>
      <c r="AQ267" s="62"/>
      <c r="AR267" s="62"/>
      <c r="AS267" s="62"/>
      <c r="AT267" s="62"/>
      <c r="AU267" s="62"/>
      <c r="AV267" s="62"/>
      <c r="AW267" s="62"/>
    </row>
    <row r="268" spans="1:50">
      <c r="J268" s="125"/>
      <c r="K268" s="125"/>
      <c r="L268" s="125"/>
      <c r="R268" s="125"/>
      <c r="S268" s="73"/>
      <c r="T268" s="73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61"/>
      <c r="AF268" s="61"/>
      <c r="AG268" s="61"/>
      <c r="AH268" s="61"/>
      <c r="AI268" s="61"/>
      <c r="AJ268" s="61"/>
      <c r="AK268" s="72"/>
      <c r="AL268" s="62"/>
      <c r="AM268" s="61"/>
      <c r="AN268" s="62"/>
      <c r="AO268" s="62"/>
      <c r="AP268" s="61"/>
      <c r="AQ268" s="62"/>
      <c r="AR268" s="62"/>
      <c r="AS268" s="62"/>
      <c r="AT268" s="62"/>
      <c r="AU268" s="62"/>
      <c r="AV268" s="62"/>
      <c r="AW268" s="62"/>
    </row>
    <row r="269" spans="1:50">
      <c r="J269" s="125"/>
      <c r="K269" s="125"/>
      <c r="L269" s="125"/>
      <c r="R269" s="125"/>
      <c r="S269" s="73"/>
      <c r="T269" s="73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61"/>
      <c r="AF269" s="61"/>
      <c r="AG269" s="61"/>
      <c r="AH269" s="61"/>
      <c r="AI269" s="61"/>
      <c r="AJ269" s="61"/>
      <c r="AK269" s="72"/>
      <c r="AL269" s="62"/>
      <c r="AM269" s="61"/>
      <c r="AN269" s="62"/>
      <c r="AO269" s="62"/>
      <c r="AP269" s="61"/>
      <c r="AQ269" s="62"/>
      <c r="AR269" s="62"/>
      <c r="AS269" s="62"/>
      <c r="AT269" s="62"/>
      <c r="AU269" s="62"/>
      <c r="AV269" s="62"/>
      <c r="AW269" s="62"/>
    </row>
    <row r="270" spans="1:50">
      <c r="J270" s="125"/>
      <c r="K270" s="125"/>
      <c r="L270" s="125"/>
      <c r="R270" s="125"/>
      <c r="S270" s="73"/>
      <c r="T270" s="73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61"/>
      <c r="AF270" s="61"/>
      <c r="AG270" s="61"/>
      <c r="AH270" s="61"/>
      <c r="AI270" s="61"/>
      <c r="AJ270" s="61"/>
      <c r="AK270" s="72"/>
      <c r="AL270" s="62"/>
      <c r="AM270" s="61"/>
      <c r="AN270" s="62"/>
      <c r="AO270" s="62"/>
      <c r="AP270" s="61"/>
      <c r="AQ270" s="62"/>
      <c r="AR270" s="62"/>
      <c r="AS270" s="62"/>
      <c r="AT270" s="62"/>
      <c r="AU270" s="62"/>
      <c r="AV270" s="62"/>
      <c r="AW270" s="62"/>
    </row>
    <row r="271" spans="1:50">
      <c r="J271" s="125"/>
      <c r="K271" s="125"/>
      <c r="L271" s="125"/>
      <c r="R271" s="125"/>
      <c r="S271" s="73"/>
      <c r="T271" s="73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61"/>
      <c r="AF271" s="61"/>
      <c r="AG271" s="61"/>
      <c r="AH271" s="61"/>
      <c r="AI271" s="61"/>
      <c r="AJ271" s="61"/>
      <c r="AK271" s="72"/>
      <c r="AL271" s="62"/>
      <c r="AM271" s="61"/>
      <c r="AN271" s="62"/>
      <c r="AO271" s="62"/>
      <c r="AP271" s="61"/>
      <c r="AQ271" s="62"/>
      <c r="AR271" s="62"/>
      <c r="AS271" s="62"/>
      <c r="AT271" s="62"/>
      <c r="AU271" s="62"/>
      <c r="AV271" s="62"/>
      <c r="AW271" s="62"/>
    </row>
    <row r="272" spans="1:50">
      <c r="J272" s="125"/>
      <c r="K272" s="125"/>
      <c r="L272" s="125"/>
      <c r="R272" s="125"/>
      <c r="S272" s="73"/>
      <c r="T272" s="73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61"/>
      <c r="AF272" s="61"/>
      <c r="AG272" s="61"/>
      <c r="AH272" s="61"/>
      <c r="AI272" s="61"/>
      <c r="AJ272" s="61"/>
      <c r="AK272" s="72"/>
      <c r="AL272" s="62"/>
      <c r="AM272" s="61"/>
      <c r="AN272" s="62"/>
      <c r="AO272" s="62"/>
      <c r="AP272" s="61"/>
      <c r="AQ272" s="62"/>
      <c r="AR272" s="62"/>
      <c r="AS272" s="62"/>
      <c r="AT272" s="62"/>
      <c r="AU272" s="62"/>
      <c r="AV272" s="62"/>
      <c r="AW272" s="62"/>
    </row>
    <row r="273" spans="10:49">
      <c r="J273" s="125"/>
      <c r="K273" s="125"/>
      <c r="L273" s="125"/>
      <c r="R273" s="125"/>
      <c r="S273" s="73"/>
      <c r="T273" s="73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61"/>
      <c r="AF273" s="61"/>
      <c r="AG273" s="61"/>
      <c r="AH273" s="61"/>
      <c r="AI273" s="61"/>
      <c r="AJ273" s="61"/>
      <c r="AK273" s="72"/>
      <c r="AL273" s="62"/>
      <c r="AM273" s="61"/>
      <c r="AN273" s="62"/>
      <c r="AO273" s="62"/>
      <c r="AP273" s="61"/>
      <c r="AQ273" s="62"/>
      <c r="AR273" s="62"/>
      <c r="AS273" s="62"/>
      <c r="AT273" s="62"/>
      <c r="AU273" s="62"/>
      <c r="AV273" s="62"/>
      <c r="AW273" s="62"/>
    </row>
    <row r="274" spans="10:49">
      <c r="J274" s="125"/>
      <c r="K274" s="125"/>
      <c r="L274" s="125"/>
      <c r="R274" s="125"/>
      <c r="S274" s="73"/>
      <c r="T274" s="73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61"/>
      <c r="AF274" s="61"/>
      <c r="AG274" s="61"/>
      <c r="AH274" s="61"/>
      <c r="AI274" s="61"/>
      <c r="AJ274" s="61"/>
      <c r="AK274" s="72"/>
      <c r="AL274" s="62"/>
      <c r="AM274" s="61"/>
      <c r="AN274" s="62"/>
      <c r="AO274" s="62"/>
      <c r="AP274" s="61"/>
      <c r="AQ274" s="62"/>
      <c r="AR274" s="62"/>
      <c r="AS274" s="62"/>
      <c r="AT274" s="62"/>
      <c r="AU274" s="62"/>
      <c r="AV274" s="62"/>
      <c r="AW274" s="62"/>
    </row>
    <row r="275" spans="10:49">
      <c r="J275" s="125"/>
      <c r="K275" s="125"/>
      <c r="L275" s="125"/>
      <c r="R275" s="125"/>
      <c r="S275" s="73"/>
      <c r="T275" s="73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61"/>
      <c r="AF275" s="61"/>
      <c r="AG275" s="61"/>
      <c r="AH275" s="61"/>
      <c r="AI275" s="61"/>
      <c r="AJ275" s="61"/>
      <c r="AK275" s="72"/>
      <c r="AL275" s="62"/>
      <c r="AM275" s="61"/>
      <c r="AN275" s="62"/>
      <c r="AO275" s="62"/>
      <c r="AP275" s="61"/>
      <c r="AQ275" s="62"/>
      <c r="AR275" s="62"/>
      <c r="AS275" s="62"/>
      <c r="AT275" s="62"/>
      <c r="AU275" s="62"/>
      <c r="AV275" s="62"/>
      <c r="AW275" s="62"/>
    </row>
    <row r="276" spans="10:49">
      <c r="J276" s="125"/>
      <c r="K276" s="125"/>
      <c r="L276" s="125"/>
      <c r="R276" s="125"/>
      <c r="S276" s="73"/>
      <c r="T276" s="73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61"/>
      <c r="AF276" s="61"/>
      <c r="AG276" s="61"/>
      <c r="AH276" s="61"/>
      <c r="AI276" s="61"/>
      <c r="AJ276" s="61"/>
      <c r="AK276" s="72"/>
      <c r="AL276" s="62"/>
      <c r="AM276" s="61"/>
      <c r="AN276" s="62"/>
      <c r="AO276" s="62"/>
      <c r="AP276" s="61"/>
      <c r="AQ276" s="62"/>
      <c r="AR276" s="62"/>
      <c r="AS276" s="62"/>
      <c r="AT276" s="62"/>
      <c r="AU276" s="62"/>
      <c r="AV276" s="62"/>
      <c r="AW276" s="62"/>
    </row>
    <row r="277" spans="10:49">
      <c r="J277" s="125"/>
      <c r="K277" s="125"/>
      <c r="L277" s="125"/>
      <c r="R277" s="125"/>
      <c r="S277" s="73"/>
      <c r="T277" s="73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61"/>
      <c r="AF277" s="61"/>
      <c r="AG277" s="61"/>
      <c r="AH277" s="61"/>
      <c r="AI277" s="61"/>
      <c r="AJ277" s="61"/>
      <c r="AK277" s="72"/>
      <c r="AL277" s="62"/>
      <c r="AM277" s="61"/>
      <c r="AN277" s="62"/>
      <c r="AO277" s="62"/>
      <c r="AP277" s="61"/>
      <c r="AQ277" s="62"/>
      <c r="AR277" s="62"/>
      <c r="AS277" s="62"/>
      <c r="AT277" s="62"/>
      <c r="AU277" s="62"/>
      <c r="AV277" s="62"/>
      <c r="AW277" s="62"/>
    </row>
    <row r="278" spans="10:49">
      <c r="J278" s="125"/>
      <c r="K278" s="125"/>
      <c r="L278" s="125"/>
      <c r="R278" s="125"/>
      <c r="S278" s="73"/>
      <c r="T278" s="73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61"/>
      <c r="AF278" s="61"/>
      <c r="AG278" s="61"/>
      <c r="AH278" s="61"/>
      <c r="AI278" s="61"/>
      <c r="AJ278" s="61"/>
      <c r="AK278" s="72"/>
      <c r="AL278" s="62"/>
      <c r="AM278" s="61"/>
      <c r="AN278" s="62"/>
      <c r="AO278" s="62"/>
      <c r="AP278" s="61"/>
      <c r="AQ278" s="62"/>
      <c r="AR278" s="62"/>
      <c r="AS278" s="62"/>
      <c r="AT278" s="62"/>
      <c r="AU278" s="62"/>
      <c r="AV278" s="62"/>
      <c r="AW278" s="62"/>
    </row>
    <row r="279" spans="10:49">
      <c r="J279" s="125"/>
      <c r="K279" s="125"/>
      <c r="L279" s="125"/>
      <c r="R279" s="125"/>
      <c r="S279" s="73"/>
      <c r="T279" s="73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61"/>
      <c r="AF279" s="61"/>
      <c r="AG279" s="61"/>
      <c r="AH279" s="61"/>
      <c r="AI279" s="61"/>
      <c r="AJ279" s="61"/>
      <c r="AK279" s="72"/>
      <c r="AL279" s="62"/>
      <c r="AM279" s="61"/>
      <c r="AN279" s="62"/>
      <c r="AO279" s="62"/>
      <c r="AP279" s="61"/>
      <c r="AQ279" s="62"/>
      <c r="AR279" s="62"/>
      <c r="AS279" s="62"/>
      <c r="AT279" s="62"/>
      <c r="AU279" s="62"/>
      <c r="AV279" s="62"/>
      <c r="AW279" s="62"/>
    </row>
    <row r="280" spans="10:49">
      <c r="J280" s="125"/>
      <c r="K280" s="125"/>
      <c r="L280" s="125"/>
      <c r="R280" s="125"/>
      <c r="S280" s="73"/>
      <c r="T280" s="73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61"/>
      <c r="AF280" s="61"/>
      <c r="AG280" s="61"/>
      <c r="AH280" s="61"/>
      <c r="AI280" s="61"/>
      <c r="AJ280" s="61"/>
      <c r="AK280" s="72"/>
      <c r="AL280" s="62"/>
      <c r="AM280" s="61"/>
      <c r="AN280" s="62"/>
      <c r="AO280" s="62"/>
      <c r="AP280" s="61"/>
      <c r="AQ280" s="62"/>
      <c r="AR280" s="62"/>
      <c r="AS280" s="62"/>
      <c r="AT280" s="62"/>
      <c r="AU280" s="62"/>
      <c r="AV280" s="62"/>
      <c r="AW280" s="62"/>
    </row>
    <row r="281" spans="10:49">
      <c r="J281" s="125"/>
      <c r="K281" s="125"/>
      <c r="L281" s="125"/>
      <c r="R281" s="125"/>
      <c r="S281" s="73"/>
      <c r="T281" s="73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61"/>
      <c r="AF281" s="61"/>
      <c r="AG281" s="61"/>
      <c r="AH281" s="61"/>
      <c r="AI281" s="61"/>
      <c r="AJ281" s="61"/>
      <c r="AK281" s="72"/>
      <c r="AL281" s="62"/>
      <c r="AM281" s="61"/>
      <c r="AN281" s="62"/>
      <c r="AO281" s="62"/>
      <c r="AP281" s="61"/>
      <c r="AQ281" s="62"/>
      <c r="AR281" s="62"/>
      <c r="AS281" s="62"/>
      <c r="AT281" s="62"/>
      <c r="AU281" s="62"/>
      <c r="AV281" s="62"/>
      <c r="AW281" s="62"/>
    </row>
    <row r="282" spans="10:49">
      <c r="J282" s="125"/>
      <c r="K282" s="125"/>
      <c r="L282" s="125"/>
      <c r="R282" s="125"/>
      <c r="S282" s="73"/>
      <c r="T282" s="73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61"/>
      <c r="AF282" s="61"/>
      <c r="AG282" s="61"/>
      <c r="AH282" s="61"/>
      <c r="AI282" s="61"/>
      <c r="AJ282" s="61"/>
      <c r="AK282" s="72"/>
      <c r="AL282" s="62"/>
      <c r="AM282" s="61"/>
      <c r="AN282" s="62"/>
      <c r="AO282" s="62"/>
      <c r="AP282" s="61"/>
      <c r="AQ282" s="62"/>
      <c r="AR282" s="62"/>
      <c r="AS282" s="62"/>
      <c r="AT282" s="62"/>
      <c r="AU282" s="62"/>
      <c r="AV282" s="62"/>
      <c r="AW282" s="62"/>
    </row>
    <row r="283" spans="10:49">
      <c r="J283" s="125"/>
      <c r="K283" s="125"/>
      <c r="L283" s="125"/>
      <c r="R283" s="125"/>
      <c r="S283" s="73"/>
      <c r="T283" s="73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61"/>
      <c r="AF283" s="61"/>
      <c r="AG283" s="61"/>
      <c r="AH283" s="61"/>
      <c r="AI283" s="61"/>
      <c r="AJ283" s="61"/>
      <c r="AK283" s="72"/>
      <c r="AL283" s="62"/>
      <c r="AM283" s="61"/>
      <c r="AN283" s="62"/>
      <c r="AO283" s="62"/>
      <c r="AP283" s="61"/>
      <c r="AQ283" s="62"/>
      <c r="AR283" s="62"/>
      <c r="AS283" s="62"/>
      <c r="AT283" s="62"/>
      <c r="AU283" s="62"/>
      <c r="AV283" s="62"/>
      <c r="AW283" s="62"/>
    </row>
    <row r="284" spans="10:49">
      <c r="J284" s="125"/>
      <c r="K284" s="125"/>
      <c r="L284" s="125"/>
      <c r="R284" s="125"/>
      <c r="S284" s="73"/>
      <c r="T284" s="73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61"/>
      <c r="AF284" s="61"/>
      <c r="AG284" s="61"/>
      <c r="AH284" s="61"/>
      <c r="AI284" s="61"/>
      <c r="AJ284" s="61"/>
      <c r="AK284" s="72"/>
      <c r="AL284" s="62"/>
      <c r="AM284" s="61"/>
      <c r="AN284" s="62"/>
      <c r="AO284" s="62"/>
      <c r="AP284" s="61"/>
      <c r="AQ284" s="62"/>
      <c r="AR284" s="62"/>
      <c r="AS284" s="62"/>
      <c r="AT284" s="62"/>
      <c r="AU284" s="62"/>
      <c r="AV284" s="62"/>
      <c r="AW284" s="62"/>
    </row>
    <row r="285" spans="10:49">
      <c r="J285" s="125"/>
      <c r="K285" s="125"/>
      <c r="L285" s="125"/>
      <c r="R285" s="125"/>
      <c r="S285" s="73"/>
      <c r="T285" s="73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61"/>
      <c r="AF285" s="61"/>
      <c r="AG285" s="61"/>
      <c r="AH285" s="61"/>
      <c r="AI285" s="61"/>
      <c r="AJ285" s="61"/>
      <c r="AK285" s="72"/>
      <c r="AL285" s="62"/>
      <c r="AM285" s="61"/>
      <c r="AN285" s="62"/>
      <c r="AO285" s="62"/>
      <c r="AP285" s="61"/>
      <c r="AQ285" s="62"/>
      <c r="AR285" s="62"/>
      <c r="AS285" s="62"/>
      <c r="AT285" s="62"/>
      <c r="AU285" s="62"/>
      <c r="AV285" s="62"/>
      <c r="AW285" s="62"/>
    </row>
    <row r="286" spans="10:49">
      <c r="J286" s="125"/>
      <c r="K286" s="125"/>
      <c r="L286" s="125"/>
      <c r="R286" s="125"/>
      <c r="S286" s="73"/>
      <c r="T286" s="73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61"/>
      <c r="AF286" s="61"/>
      <c r="AG286" s="61"/>
      <c r="AH286" s="61"/>
      <c r="AI286" s="61"/>
      <c r="AJ286" s="61"/>
      <c r="AK286" s="72"/>
      <c r="AL286" s="62"/>
      <c r="AM286" s="61"/>
      <c r="AN286" s="62"/>
      <c r="AO286" s="62"/>
      <c r="AP286" s="61"/>
      <c r="AQ286" s="62"/>
      <c r="AR286" s="62"/>
      <c r="AS286" s="62"/>
      <c r="AT286" s="62"/>
      <c r="AU286" s="62"/>
      <c r="AV286" s="62"/>
      <c r="AW286" s="62"/>
    </row>
    <row r="287" spans="10:49">
      <c r="J287" s="125"/>
      <c r="K287" s="125"/>
      <c r="L287" s="125"/>
      <c r="R287" s="125"/>
      <c r="S287" s="73"/>
      <c r="T287" s="73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61"/>
      <c r="AF287" s="61"/>
      <c r="AG287" s="61"/>
      <c r="AH287" s="61"/>
      <c r="AI287" s="61"/>
      <c r="AJ287" s="61"/>
      <c r="AK287" s="72"/>
      <c r="AL287" s="62"/>
      <c r="AM287" s="61"/>
      <c r="AN287" s="62"/>
      <c r="AO287" s="62"/>
      <c r="AP287" s="61"/>
      <c r="AQ287" s="62"/>
      <c r="AR287" s="62"/>
      <c r="AS287" s="62"/>
      <c r="AT287" s="62"/>
      <c r="AU287" s="62"/>
      <c r="AV287" s="62"/>
      <c r="AW287" s="62"/>
    </row>
    <row r="288" spans="10:49">
      <c r="J288" s="125"/>
      <c r="K288" s="125"/>
      <c r="L288" s="125"/>
      <c r="R288" s="125"/>
      <c r="S288" s="73"/>
      <c r="T288" s="73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61"/>
      <c r="AF288" s="61"/>
      <c r="AG288" s="61"/>
      <c r="AH288" s="61"/>
      <c r="AI288" s="61"/>
      <c r="AJ288" s="61"/>
      <c r="AK288" s="72"/>
      <c r="AL288" s="62"/>
      <c r="AM288" s="61"/>
      <c r="AN288" s="62"/>
      <c r="AO288" s="62"/>
      <c r="AP288" s="61"/>
      <c r="AQ288" s="62"/>
      <c r="AR288" s="62"/>
      <c r="AS288" s="62"/>
      <c r="AT288" s="62"/>
      <c r="AU288" s="62"/>
      <c r="AV288" s="62"/>
      <c r="AW288" s="62"/>
    </row>
    <row r="289" spans="10:49">
      <c r="J289" s="125"/>
      <c r="K289" s="125"/>
      <c r="L289" s="125"/>
      <c r="R289" s="125"/>
      <c r="S289" s="73"/>
      <c r="T289" s="73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61"/>
      <c r="AF289" s="61"/>
      <c r="AG289" s="61"/>
      <c r="AH289" s="61"/>
      <c r="AI289" s="61"/>
      <c r="AJ289" s="61"/>
      <c r="AK289" s="72"/>
      <c r="AL289" s="62"/>
      <c r="AM289" s="61"/>
      <c r="AN289" s="62"/>
      <c r="AO289" s="62"/>
      <c r="AP289" s="61"/>
      <c r="AQ289" s="62"/>
      <c r="AR289" s="62"/>
      <c r="AS289" s="62"/>
      <c r="AT289" s="62"/>
      <c r="AU289" s="62"/>
      <c r="AV289" s="62"/>
      <c r="AW289" s="62"/>
    </row>
    <row r="290" spans="10:49">
      <c r="J290" s="125"/>
      <c r="K290" s="125"/>
      <c r="L290" s="125"/>
      <c r="R290" s="125"/>
      <c r="S290" s="73"/>
      <c r="T290" s="73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61"/>
      <c r="AF290" s="61"/>
      <c r="AG290" s="61"/>
      <c r="AH290" s="61"/>
      <c r="AI290" s="61"/>
      <c r="AJ290" s="61"/>
      <c r="AK290" s="72"/>
      <c r="AL290" s="62"/>
      <c r="AM290" s="61"/>
      <c r="AN290" s="62"/>
      <c r="AO290" s="62"/>
      <c r="AP290" s="61"/>
      <c r="AQ290" s="62"/>
      <c r="AR290" s="62"/>
      <c r="AS290" s="62"/>
      <c r="AT290" s="62"/>
      <c r="AU290" s="62"/>
      <c r="AV290" s="62"/>
      <c r="AW290" s="62"/>
    </row>
    <row r="291" spans="10:49">
      <c r="J291" s="125"/>
      <c r="K291" s="125"/>
      <c r="L291" s="125"/>
      <c r="R291" s="125"/>
      <c r="S291" s="73"/>
      <c r="T291" s="73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61"/>
      <c r="AF291" s="61"/>
      <c r="AG291" s="61"/>
      <c r="AH291" s="61"/>
      <c r="AI291" s="61"/>
      <c r="AJ291" s="61"/>
      <c r="AK291" s="72"/>
      <c r="AL291" s="62"/>
      <c r="AM291" s="61"/>
      <c r="AN291" s="62"/>
      <c r="AO291" s="62"/>
      <c r="AP291" s="61"/>
      <c r="AQ291" s="62"/>
      <c r="AR291" s="62"/>
      <c r="AS291" s="62"/>
      <c r="AT291" s="62"/>
      <c r="AU291" s="62"/>
      <c r="AV291" s="62"/>
      <c r="AW291" s="62"/>
    </row>
    <row r="292" spans="10:49">
      <c r="J292" s="125"/>
      <c r="K292" s="125"/>
      <c r="L292" s="125"/>
      <c r="R292" s="125"/>
      <c r="S292" s="73"/>
      <c r="T292" s="73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61"/>
      <c r="AF292" s="61"/>
      <c r="AG292" s="61"/>
      <c r="AH292" s="61"/>
      <c r="AI292" s="61"/>
      <c r="AJ292" s="61"/>
      <c r="AK292" s="72"/>
      <c r="AL292" s="62"/>
      <c r="AM292" s="61"/>
      <c r="AN292" s="62"/>
      <c r="AO292" s="62"/>
      <c r="AP292" s="61"/>
      <c r="AQ292" s="62"/>
      <c r="AR292" s="62"/>
      <c r="AS292" s="62"/>
      <c r="AT292" s="62"/>
      <c r="AU292" s="62"/>
      <c r="AV292" s="62"/>
      <c r="AW292" s="62"/>
    </row>
    <row r="293" spans="10:49">
      <c r="AD293" s="20"/>
      <c r="AE293" s="20"/>
      <c r="AF293" s="20"/>
      <c r="AG293" s="20"/>
      <c r="AH293" s="20"/>
      <c r="AI293" s="20"/>
      <c r="AJ293" s="20"/>
      <c r="AK293" s="73"/>
      <c r="AM293" s="20"/>
      <c r="AP293" s="20"/>
    </row>
    <row r="294" spans="10:49">
      <c r="AD294" s="20"/>
      <c r="AE294" s="20"/>
      <c r="AF294" s="20"/>
      <c r="AG294" s="20"/>
      <c r="AH294" s="20"/>
      <c r="AI294" s="20"/>
      <c r="AJ294" s="20"/>
      <c r="AK294" s="73"/>
      <c r="AM294" s="20"/>
      <c r="AP294" s="20"/>
    </row>
    <row r="295" spans="10:49">
      <c r="AD295" s="20"/>
      <c r="AE295" s="20"/>
      <c r="AF295" s="20"/>
      <c r="AG295" s="20"/>
      <c r="AH295" s="20"/>
      <c r="AI295" s="20"/>
      <c r="AJ295" s="20"/>
      <c r="AK295" s="73"/>
      <c r="AM295" s="20"/>
      <c r="AP295" s="20"/>
    </row>
    <row r="296" spans="10:49">
      <c r="AD296" s="20"/>
      <c r="AE296" s="20"/>
      <c r="AF296" s="20"/>
      <c r="AG296" s="20"/>
      <c r="AH296" s="20"/>
      <c r="AI296" s="20"/>
      <c r="AJ296" s="20"/>
      <c r="AK296" s="73"/>
      <c r="AM296" s="20"/>
      <c r="AP296" s="20"/>
    </row>
    <row r="297" spans="10:49">
      <c r="J297" s="126"/>
      <c r="K297" s="126"/>
      <c r="L297" s="126"/>
      <c r="R297" s="126"/>
      <c r="S297" s="127"/>
      <c r="T297" s="127"/>
      <c r="U297" s="13"/>
      <c r="V297" s="13"/>
      <c r="W297" s="13"/>
      <c r="X297" s="13"/>
      <c r="Y297" s="13"/>
      <c r="Z297" s="13"/>
      <c r="AA297" s="13"/>
      <c r="AB297" s="13"/>
      <c r="AC297" s="13"/>
      <c r="AD297" s="20"/>
      <c r="AE297" s="20"/>
      <c r="AF297" s="20"/>
      <c r="AG297" s="20"/>
      <c r="AH297" s="20"/>
      <c r="AI297" s="20"/>
      <c r="AJ297" s="20"/>
      <c r="AK297" s="73"/>
      <c r="AM297" s="20"/>
      <c r="AP297" s="20"/>
    </row>
    <row r="298" spans="10:49">
      <c r="J298" s="126"/>
      <c r="K298" s="126"/>
      <c r="L298" s="126"/>
      <c r="R298" s="126"/>
      <c r="S298" s="127"/>
      <c r="T298" s="127"/>
      <c r="U298" s="13"/>
      <c r="V298" s="13"/>
      <c r="W298" s="13"/>
      <c r="X298" s="13"/>
      <c r="Y298" s="13"/>
      <c r="Z298" s="13"/>
      <c r="AA298" s="13"/>
      <c r="AB298" s="13"/>
      <c r="AC298" s="13"/>
      <c r="AD298" s="20"/>
      <c r="AE298" s="20"/>
      <c r="AF298" s="20"/>
      <c r="AG298" s="20"/>
      <c r="AH298" s="20"/>
      <c r="AI298" s="20"/>
      <c r="AJ298" s="20"/>
      <c r="AK298" s="73"/>
      <c r="AM298" s="20"/>
      <c r="AP298" s="20"/>
    </row>
    <row r="299" spans="10:49">
      <c r="J299" s="126"/>
      <c r="K299" s="126"/>
      <c r="L299" s="126"/>
      <c r="R299" s="126"/>
      <c r="S299" s="127"/>
      <c r="T299" s="127"/>
      <c r="U299" s="13"/>
      <c r="V299" s="13"/>
      <c r="W299" s="13"/>
      <c r="X299" s="13"/>
      <c r="Y299" s="13"/>
      <c r="Z299" s="13"/>
      <c r="AA299" s="13"/>
      <c r="AB299" s="13"/>
      <c r="AC299" s="13"/>
      <c r="AD299" s="20"/>
      <c r="AE299" s="20"/>
      <c r="AF299" s="20"/>
      <c r="AG299" s="20"/>
      <c r="AH299" s="20"/>
      <c r="AI299" s="20"/>
      <c r="AJ299" s="20"/>
      <c r="AK299" s="73"/>
      <c r="AM299" s="20"/>
      <c r="AP299" s="20"/>
    </row>
    <row r="300" spans="10:49">
      <c r="J300" s="126"/>
      <c r="K300" s="126"/>
      <c r="L300" s="126"/>
      <c r="R300" s="126"/>
      <c r="S300" s="127"/>
      <c r="T300" s="127"/>
      <c r="U300" s="13"/>
      <c r="V300" s="13"/>
      <c r="W300" s="13"/>
      <c r="X300" s="13"/>
      <c r="Y300" s="13"/>
      <c r="Z300" s="13"/>
      <c r="AA300" s="13"/>
      <c r="AB300" s="13"/>
      <c r="AC300" s="13"/>
      <c r="AD300" s="20"/>
      <c r="AE300" s="20"/>
      <c r="AF300" s="20"/>
      <c r="AG300" s="20"/>
      <c r="AH300" s="20"/>
      <c r="AI300" s="20"/>
      <c r="AJ300" s="20"/>
      <c r="AK300" s="73"/>
      <c r="AM300" s="20"/>
      <c r="AP300" s="20"/>
    </row>
    <row r="301" spans="10:49">
      <c r="J301" s="126"/>
      <c r="K301" s="126"/>
      <c r="L301" s="126"/>
      <c r="R301" s="126"/>
      <c r="S301" s="127"/>
      <c r="T301" s="127"/>
      <c r="U301" s="13"/>
      <c r="V301" s="13"/>
      <c r="W301" s="13"/>
      <c r="X301" s="13"/>
      <c r="Y301" s="13"/>
      <c r="Z301" s="13"/>
      <c r="AA301" s="13"/>
      <c r="AB301" s="13"/>
      <c r="AC301" s="13"/>
      <c r="AD301" s="20"/>
      <c r="AE301" s="20"/>
      <c r="AF301" s="20"/>
      <c r="AG301" s="20"/>
      <c r="AH301" s="20"/>
      <c r="AI301" s="20"/>
      <c r="AJ301" s="20"/>
      <c r="AK301" s="73"/>
      <c r="AM301" s="20"/>
      <c r="AP301" s="20"/>
    </row>
    <row r="302" spans="10:49">
      <c r="J302" s="126"/>
      <c r="K302" s="126"/>
      <c r="L302" s="126"/>
      <c r="R302" s="126"/>
      <c r="S302" s="127"/>
      <c r="T302" s="127"/>
      <c r="U302" s="13"/>
      <c r="V302" s="13"/>
      <c r="W302" s="13"/>
      <c r="X302" s="13"/>
      <c r="Y302" s="13"/>
      <c r="Z302" s="13"/>
      <c r="AA302" s="13"/>
      <c r="AB302" s="13"/>
      <c r="AC302" s="13"/>
      <c r="AD302" s="20"/>
      <c r="AE302" s="20"/>
      <c r="AF302" s="20"/>
      <c r="AG302" s="20"/>
      <c r="AH302" s="20"/>
      <c r="AI302" s="20"/>
      <c r="AJ302" s="20"/>
      <c r="AK302" s="73"/>
      <c r="AM302" s="20"/>
      <c r="AP302" s="20"/>
    </row>
    <row r="303" spans="10:49">
      <c r="J303" s="126"/>
      <c r="K303" s="126"/>
      <c r="L303" s="126"/>
      <c r="R303" s="126"/>
      <c r="S303" s="127"/>
      <c r="T303" s="127"/>
      <c r="U303" s="13"/>
      <c r="V303" s="13"/>
      <c r="W303" s="13"/>
      <c r="X303" s="13"/>
      <c r="Y303" s="13"/>
      <c r="Z303" s="13"/>
      <c r="AA303" s="13"/>
      <c r="AB303" s="13"/>
      <c r="AC303" s="13"/>
      <c r="AD303" s="20"/>
      <c r="AE303" s="20"/>
      <c r="AF303" s="20"/>
      <c r="AG303" s="20"/>
      <c r="AH303" s="20"/>
      <c r="AI303" s="20"/>
      <c r="AJ303" s="20"/>
      <c r="AK303" s="73"/>
      <c r="AM303" s="20"/>
      <c r="AP303" s="20"/>
    </row>
    <row r="304" spans="10:49">
      <c r="J304" s="126"/>
      <c r="K304" s="126"/>
      <c r="L304" s="126"/>
      <c r="R304" s="126"/>
      <c r="S304" s="127"/>
      <c r="T304" s="127"/>
      <c r="U304" s="13"/>
      <c r="V304" s="13"/>
      <c r="W304" s="13"/>
      <c r="X304" s="13"/>
      <c r="Y304" s="13"/>
      <c r="Z304" s="13"/>
      <c r="AA304" s="13"/>
      <c r="AB304" s="13"/>
      <c r="AC304" s="13"/>
      <c r="AD304" s="20"/>
      <c r="AE304" s="20"/>
      <c r="AF304" s="20"/>
      <c r="AG304" s="20"/>
      <c r="AH304" s="20"/>
      <c r="AI304" s="20"/>
      <c r="AJ304" s="20"/>
      <c r="AK304" s="73"/>
      <c r="AM304" s="20"/>
      <c r="AP304" s="20"/>
    </row>
    <row r="309" spans="10:32">
      <c r="AD309" s="13"/>
      <c r="AE309" s="13"/>
      <c r="AF309" s="13"/>
    </row>
    <row r="310" spans="10:32">
      <c r="AD310" s="13"/>
      <c r="AE310" s="13"/>
      <c r="AF310" s="13"/>
    </row>
    <row r="311" spans="10:32">
      <c r="AD311" s="13"/>
      <c r="AE311" s="13"/>
      <c r="AF311" s="13"/>
    </row>
    <row r="312" spans="10:32">
      <c r="AD312" s="13"/>
      <c r="AE312" s="13"/>
      <c r="AF312" s="13"/>
    </row>
    <row r="313" spans="10:32">
      <c r="AD313" s="13"/>
      <c r="AE313" s="13"/>
      <c r="AF313" s="13"/>
    </row>
    <row r="314" spans="10:32">
      <c r="AD314" s="13"/>
      <c r="AE314" s="13"/>
      <c r="AF314" s="13"/>
    </row>
    <row r="315" spans="10:32">
      <c r="J315" s="126"/>
      <c r="K315" s="126"/>
      <c r="L315" s="126"/>
      <c r="R315" s="126"/>
      <c r="S315" s="127"/>
      <c r="T315" s="127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</row>
    <row r="316" spans="10:32">
      <c r="J316" s="126"/>
      <c r="K316" s="126"/>
      <c r="L316" s="126"/>
      <c r="R316" s="126"/>
      <c r="S316" s="127"/>
      <c r="T316" s="127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</row>
    <row r="317" spans="10:32">
      <c r="J317" s="126"/>
      <c r="K317" s="126"/>
      <c r="L317" s="126"/>
      <c r="R317" s="126"/>
      <c r="S317" s="127"/>
      <c r="T317" s="127"/>
      <c r="U317" s="13"/>
      <c r="V317" s="13"/>
      <c r="W317" s="13"/>
      <c r="X317" s="13"/>
      <c r="Y317" s="13"/>
      <c r="Z317" s="13"/>
      <c r="AA317" s="13"/>
      <c r="AB317" s="13"/>
      <c r="AC317" s="13"/>
    </row>
    <row r="318" spans="10:32">
      <c r="J318" s="126"/>
      <c r="K318" s="126"/>
      <c r="L318" s="126"/>
      <c r="R318" s="126"/>
      <c r="S318" s="127"/>
      <c r="T318" s="127"/>
      <c r="U318" s="13"/>
      <c r="V318" s="13"/>
      <c r="W318" s="13"/>
      <c r="X318" s="13"/>
      <c r="Y318" s="13"/>
      <c r="Z318" s="13"/>
      <c r="AA318" s="13"/>
      <c r="AB318" s="13"/>
      <c r="AC318" s="13"/>
    </row>
    <row r="319" spans="10:32">
      <c r="J319" s="126"/>
      <c r="K319" s="126"/>
      <c r="L319" s="126"/>
      <c r="R319" s="126"/>
      <c r="S319" s="127"/>
      <c r="T319" s="127"/>
      <c r="U319" s="13"/>
      <c r="V319" s="13"/>
      <c r="W319" s="13"/>
      <c r="X319" s="13"/>
      <c r="Y319" s="13"/>
      <c r="Z319" s="13"/>
      <c r="AA319" s="13"/>
      <c r="AB319" s="13"/>
      <c r="AC319" s="13"/>
    </row>
    <row r="320" spans="10:32">
      <c r="J320" s="126"/>
      <c r="K320" s="126"/>
      <c r="L320" s="126"/>
      <c r="R320" s="126"/>
      <c r="S320" s="127"/>
      <c r="T320" s="127"/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10:32">
      <c r="J321" s="126"/>
      <c r="K321" s="126"/>
      <c r="L321" s="126"/>
      <c r="R321" s="126"/>
      <c r="S321" s="127"/>
      <c r="T321" s="127"/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10:32">
      <c r="J322" s="126"/>
      <c r="K322" s="126"/>
      <c r="L322" s="126"/>
      <c r="R322" s="126"/>
      <c r="S322" s="127"/>
      <c r="T322" s="127"/>
      <c r="U322" s="13"/>
      <c r="V322" s="13"/>
      <c r="W322" s="13"/>
      <c r="X322" s="13"/>
      <c r="Y322" s="13"/>
      <c r="Z322" s="13"/>
      <c r="AA322" s="13"/>
      <c r="AB322" s="13"/>
      <c r="AC322" s="13"/>
    </row>
    <row r="327" spans="10:32">
      <c r="AD327" s="13"/>
      <c r="AE327" s="13"/>
      <c r="AF327" s="13"/>
    </row>
    <row r="328" spans="10:32">
      <c r="AD328" s="13"/>
      <c r="AE328" s="13"/>
      <c r="AF328" s="13"/>
    </row>
    <row r="329" spans="10:32">
      <c r="AD329" s="13"/>
      <c r="AE329" s="13"/>
      <c r="AF329" s="13"/>
    </row>
    <row r="330" spans="10:32">
      <c r="AD330" s="13"/>
      <c r="AE330" s="13"/>
      <c r="AF330" s="13"/>
    </row>
    <row r="331" spans="10:32">
      <c r="AD331" s="13"/>
      <c r="AE331" s="13"/>
      <c r="AF331" s="13"/>
    </row>
    <row r="332" spans="10:32">
      <c r="AD332" s="13"/>
      <c r="AE332" s="13"/>
      <c r="AF332" s="13"/>
    </row>
    <row r="333" spans="10:32">
      <c r="J333" s="126"/>
      <c r="K333" s="126"/>
      <c r="L333" s="126"/>
      <c r="R333" s="126"/>
      <c r="S333" s="127"/>
      <c r="T333" s="127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</row>
    <row r="334" spans="10:32">
      <c r="J334" s="126"/>
      <c r="K334" s="126"/>
      <c r="L334" s="126"/>
      <c r="R334" s="126"/>
      <c r="S334" s="127"/>
      <c r="T334" s="127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</row>
    <row r="335" spans="10:32">
      <c r="J335" s="126"/>
      <c r="K335" s="126"/>
      <c r="L335" s="126"/>
      <c r="R335" s="126"/>
      <c r="S335" s="127"/>
      <c r="T335" s="127"/>
      <c r="U335" s="13"/>
      <c r="V335" s="13"/>
      <c r="W335" s="13"/>
      <c r="X335" s="13"/>
      <c r="Y335" s="13"/>
      <c r="Z335" s="13"/>
      <c r="AA335" s="13"/>
      <c r="AB335" s="13"/>
      <c r="AC335" s="13"/>
    </row>
    <row r="336" spans="10:32">
      <c r="J336" s="126"/>
      <c r="K336" s="126"/>
      <c r="L336" s="126"/>
      <c r="R336" s="126"/>
      <c r="S336" s="127"/>
      <c r="T336" s="127"/>
      <c r="U336" s="13"/>
      <c r="V336" s="13"/>
      <c r="W336" s="13"/>
      <c r="X336" s="13"/>
      <c r="Y336" s="13"/>
      <c r="Z336" s="13"/>
      <c r="AA336" s="13"/>
      <c r="AB336" s="13"/>
      <c r="AC336" s="13"/>
    </row>
    <row r="337" spans="10:32">
      <c r="J337" s="126"/>
      <c r="K337" s="126"/>
      <c r="L337" s="126"/>
      <c r="R337" s="126"/>
      <c r="S337" s="127"/>
      <c r="T337" s="127"/>
      <c r="U337" s="13"/>
      <c r="V337" s="13"/>
      <c r="W337" s="13"/>
      <c r="X337" s="13"/>
      <c r="Y337" s="13"/>
      <c r="Z337" s="13"/>
      <c r="AA337" s="13"/>
      <c r="AB337" s="13"/>
      <c r="AC337" s="13"/>
    </row>
    <row r="338" spans="10:32">
      <c r="J338" s="126"/>
      <c r="K338" s="126"/>
      <c r="L338" s="126"/>
      <c r="R338" s="126"/>
      <c r="S338" s="127"/>
      <c r="T338" s="127"/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10:32">
      <c r="J339" s="126"/>
      <c r="K339" s="126"/>
      <c r="L339" s="126"/>
      <c r="R339" s="126"/>
      <c r="S339" s="127"/>
      <c r="T339" s="127"/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10:32">
      <c r="J340" s="126"/>
      <c r="K340" s="126"/>
      <c r="L340" s="126"/>
      <c r="R340" s="126"/>
      <c r="S340" s="127"/>
      <c r="T340" s="127"/>
      <c r="U340" s="13"/>
      <c r="V340" s="13"/>
      <c r="W340" s="13"/>
      <c r="X340" s="13"/>
      <c r="Y340" s="13"/>
      <c r="Z340" s="13"/>
      <c r="AA340" s="13"/>
      <c r="AB340" s="13"/>
      <c r="AC340" s="13"/>
    </row>
    <row r="345" spans="10:32">
      <c r="AD345" s="13"/>
      <c r="AE345" s="13"/>
      <c r="AF345" s="13"/>
    </row>
    <row r="346" spans="10:32">
      <c r="AD346" s="13"/>
      <c r="AE346" s="13"/>
      <c r="AF346" s="13"/>
    </row>
    <row r="347" spans="10:32">
      <c r="AD347" s="13"/>
      <c r="AE347" s="13"/>
      <c r="AF347" s="13"/>
    </row>
    <row r="348" spans="10:32">
      <c r="AD348" s="13"/>
      <c r="AE348" s="13"/>
      <c r="AF348" s="13"/>
    </row>
    <row r="349" spans="10:32">
      <c r="AD349" s="13"/>
      <c r="AE349" s="13"/>
      <c r="AF349" s="13"/>
    </row>
    <row r="350" spans="10:32">
      <c r="AD350" s="13"/>
      <c r="AE350" s="13"/>
      <c r="AF350" s="13"/>
    </row>
    <row r="351" spans="10:32">
      <c r="J351" s="126"/>
      <c r="K351" s="126"/>
      <c r="L351" s="126"/>
      <c r="R351" s="126"/>
      <c r="S351" s="127"/>
      <c r="T351" s="127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</row>
    <row r="352" spans="10:32">
      <c r="J352" s="126"/>
      <c r="K352" s="126"/>
      <c r="L352" s="126"/>
      <c r="R352" s="126"/>
      <c r="S352" s="127"/>
      <c r="T352" s="127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</row>
    <row r="353" spans="10:32">
      <c r="J353" s="126"/>
      <c r="K353" s="126"/>
      <c r="L353" s="126"/>
      <c r="R353" s="126"/>
      <c r="S353" s="127"/>
      <c r="T353" s="127"/>
      <c r="U353" s="13"/>
      <c r="V353" s="13"/>
      <c r="W353" s="13"/>
      <c r="X353" s="13"/>
      <c r="Y353" s="13"/>
      <c r="Z353" s="13"/>
      <c r="AA353" s="13"/>
      <c r="AB353" s="13"/>
      <c r="AC353" s="13"/>
    </row>
    <row r="354" spans="10:32">
      <c r="J354" s="126"/>
      <c r="K354" s="126"/>
      <c r="L354" s="126"/>
      <c r="R354" s="126"/>
      <c r="S354" s="127"/>
      <c r="T354" s="127"/>
      <c r="U354" s="13"/>
      <c r="V354" s="13"/>
      <c r="W354" s="13"/>
      <c r="X354" s="13"/>
      <c r="Y354" s="13"/>
      <c r="Z354" s="13"/>
      <c r="AA354" s="13"/>
      <c r="AB354" s="13"/>
      <c r="AC354" s="13"/>
    </row>
    <row r="355" spans="10:32">
      <c r="J355" s="126"/>
      <c r="K355" s="126"/>
      <c r="L355" s="126"/>
      <c r="R355" s="126"/>
      <c r="S355" s="127"/>
      <c r="T355" s="127"/>
      <c r="U355" s="13"/>
      <c r="V355" s="13"/>
      <c r="W355" s="13"/>
      <c r="X355" s="13"/>
      <c r="Y355" s="13"/>
      <c r="Z355" s="13"/>
      <c r="AA355" s="13"/>
      <c r="AB355" s="13"/>
      <c r="AC355" s="13"/>
    </row>
    <row r="356" spans="10:32">
      <c r="J356" s="126"/>
      <c r="K356" s="126"/>
      <c r="L356" s="126"/>
      <c r="R356" s="126"/>
      <c r="S356" s="127"/>
      <c r="T356" s="127"/>
      <c r="U356" s="13"/>
      <c r="V356" s="13"/>
      <c r="W356" s="13"/>
      <c r="X356" s="13"/>
      <c r="Y356" s="13"/>
      <c r="Z356" s="13"/>
      <c r="AA356" s="13"/>
      <c r="AB356" s="13"/>
      <c r="AC356" s="13"/>
    </row>
    <row r="357" spans="10:32">
      <c r="J357" s="126"/>
      <c r="K357" s="126"/>
      <c r="L357" s="126"/>
      <c r="R357" s="126"/>
      <c r="S357" s="127"/>
      <c r="T357" s="127"/>
      <c r="U357" s="13"/>
      <c r="V357" s="13"/>
      <c r="W357" s="13"/>
      <c r="X357" s="13"/>
      <c r="Y357" s="13"/>
      <c r="Z357" s="13"/>
      <c r="AA357" s="13"/>
      <c r="AB357" s="13"/>
      <c r="AC357" s="13"/>
    </row>
    <row r="358" spans="10:32">
      <c r="J358" s="126"/>
      <c r="K358" s="126"/>
      <c r="L358" s="126"/>
      <c r="R358" s="126"/>
      <c r="S358" s="127"/>
      <c r="T358" s="127"/>
      <c r="U358" s="13"/>
      <c r="V358" s="13"/>
      <c r="W358" s="13"/>
      <c r="X358" s="13"/>
      <c r="Y358" s="13"/>
      <c r="Z358" s="13"/>
      <c r="AA358" s="13"/>
      <c r="AB358" s="13"/>
      <c r="AC358" s="13"/>
    </row>
    <row r="363" spans="10:32">
      <c r="AD363" s="13"/>
      <c r="AE363" s="13"/>
      <c r="AF363" s="13"/>
    </row>
    <row r="364" spans="10:32">
      <c r="AD364" s="13"/>
      <c r="AE364" s="13"/>
      <c r="AF364" s="13"/>
    </row>
    <row r="365" spans="10:32">
      <c r="AD365" s="13"/>
      <c r="AE365" s="13"/>
      <c r="AF365" s="13"/>
    </row>
    <row r="366" spans="10:32">
      <c r="AD366" s="13"/>
      <c r="AE366" s="13"/>
      <c r="AF366" s="13"/>
    </row>
    <row r="367" spans="10:32">
      <c r="AD367" s="13"/>
      <c r="AE367" s="13"/>
      <c r="AF367" s="13"/>
    </row>
    <row r="368" spans="10:32">
      <c r="AD368" s="13"/>
      <c r="AE368" s="13"/>
      <c r="AF368" s="13"/>
    </row>
    <row r="369" spans="30:32">
      <c r="AD369" s="13"/>
      <c r="AE369" s="13"/>
      <c r="AF369" s="13"/>
    </row>
    <row r="370" spans="30:32">
      <c r="AD370" s="13"/>
      <c r="AE370" s="13"/>
      <c r="AF370" s="13"/>
    </row>
  </sheetData>
  <mergeCells count="1">
    <mergeCell ref="P5:Q5"/>
  </mergeCells>
  <phoneticPr fontId="11" type="noConversion"/>
  <conditionalFormatting sqref="H10:H21">
    <cfRule type="cellIs" dxfId="133" priority="7" operator="lessThan">
      <formula>0</formula>
    </cfRule>
    <cfRule type="cellIs" dxfId="132" priority="8" operator="greaterThan">
      <formula>0</formula>
    </cfRule>
  </conditionalFormatting>
  <conditionalFormatting sqref="N10:N21">
    <cfRule type="cellIs" dxfId="131" priority="5" operator="lessThan">
      <formula>0</formula>
    </cfRule>
    <cfRule type="cellIs" dxfId="130" priority="6" operator="greaterThan">
      <formula>0</formula>
    </cfRule>
  </conditionalFormatting>
  <conditionalFormatting sqref="P10:P21">
    <cfRule type="cellIs" dxfId="129" priority="3" operator="lessThan">
      <formula>0</formula>
    </cfRule>
    <cfRule type="cellIs" dxfId="128" priority="4" operator="greaterThan">
      <formula>0</formula>
    </cfRule>
  </conditionalFormatting>
  <conditionalFormatting sqref="F10:F21">
    <cfRule type="cellIs" dxfId="127" priority="1" operator="lessThan">
      <formula>0</formula>
    </cfRule>
    <cfRule type="cellIs" dxfId="126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0F8C7-401A-468A-A605-0BFB9814C8CA}">
  <sheetPr transitionEvaluation="1"/>
  <dimension ref="P1:BZ357"/>
  <sheetViews>
    <sheetView defaultGridColor="0" colorId="22" zoomScale="94" zoomScaleNormal="94" workbookViewId="0">
      <selection activeCell="P17" sqref="P17"/>
    </sheetView>
  </sheetViews>
  <sheetFormatPr baseColWidth="10" defaultRowHeight="15"/>
  <cols>
    <col min="21" max="21" width="8.54296875" customWidth="1"/>
    <col min="22" max="22" width="9.54296875" customWidth="1"/>
    <col min="23" max="23" width="8.90625" customWidth="1"/>
    <col min="24" max="24" width="7.36328125" customWidth="1"/>
    <col min="25" max="25" width="7.08984375" customWidth="1"/>
    <col min="26" max="26" width="8.08984375" customWidth="1"/>
    <col min="27" max="28" width="7.453125" customWidth="1"/>
    <col min="29" max="29" width="5.6328125" customWidth="1"/>
    <col min="30" max="30" width="8.36328125" customWidth="1"/>
    <col min="31" max="31" width="5.81640625" customWidth="1"/>
    <col min="32" max="32" width="8.08984375" customWidth="1"/>
    <col min="33" max="33" width="5.81640625" customWidth="1"/>
    <col min="34" max="34" width="8.54296875" style="9" customWidth="1"/>
    <col min="35" max="35" width="7.90625" style="1" customWidth="1"/>
    <col min="36" max="36" width="5.81640625" customWidth="1"/>
    <col min="37" max="37" width="7.90625" style="1" customWidth="1"/>
    <col min="38" max="38" width="8" style="1" customWidth="1"/>
    <col min="39" max="39" width="5.81640625" customWidth="1"/>
    <col min="40" max="40" width="8.08984375" style="1" customWidth="1"/>
    <col min="41" max="41" width="7" style="1" customWidth="1"/>
    <col min="42" max="42" width="11.08984375" style="1" customWidth="1"/>
    <col min="43" max="43" width="10.54296875" style="1" customWidth="1"/>
    <col min="44" max="44" width="10.08984375" style="1" customWidth="1"/>
    <col min="45" max="45" width="12.08984375" style="1" customWidth="1"/>
    <col min="46" max="46" width="7.54296875" style="1" customWidth="1"/>
    <col min="47" max="47" width="13.90625" customWidth="1"/>
    <col min="48" max="49" width="7.90625" customWidth="1"/>
    <col min="50" max="50" width="8.08984375" customWidth="1"/>
    <col min="51" max="51" width="8.54296875" customWidth="1"/>
    <col min="52" max="52" width="8" customWidth="1"/>
    <col min="53" max="53" width="6.453125" customWidth="1"/>
    <col min="54" max="54" width="8.08984375" customWidth="1"/>
    <col min="55" max="55" width="7.54296875" customWidth="1"/>
    <col min="56" max="56" width="8.36328125" customWidth="1"/>
    <col min="57" max="57" width="9.453125" customWidth="1"/>
    <col min="58" max="59" width="8.36328125" customWidth="1"/>
    <col min="60" max="60" width="8.90625" customWidth="1"/>
    <col min="61" max="61" width="8.36328125" customWidth="1"/>
    <col min="62" max="62" width="7.90625" customWidth="1"/>
    <col min="63" max="63" width="8" customWidth="1"/>
    <col min="64" max="65" width="9.90625" customWidth="1"/>
    <col min="66" max="66" width="9.08984375" customWidth="1"/>
    <col min="67" max="67" width="8.36328125" customWidth="1"/>
    <col min="68" max="68" width="8.6328125" customWidth="1"/>
    <col min="69" max="69" width="8.90625" customWidth="1"/>
    <col min="70" max="70" width="8.08984375" customWidth="1"/>
    <col min="71" max="71" width="8.6328125" customWidth="1"/>
    <col min="72" max="73" width="9.90625" customWidth="1"/>
    <col min="74" max="74" width="8.08984375" customWidth="1"/>
    <col min="75" max="75" width="8" customWidth="1"/>
    <col min="76" max="76" width="8.08984375" customWidth="1"/>
    <col min="77" max="77" width="11.08984375" customWidth="1"/>
    <col min="78" max="78" width="7.6328125" customWidth="1"/>
    <col min="79" max="79" width="8.08984375" customWidth="1"/>
    <col min="80" max="80" width="7.90625" customWidth="1"/>
    <col min="81" max="81" width="8.90625" customWidth="1"/>
    <col min="82" max="82" width="6.90625" customWidth="1"/>
    <col min="83" max="83" width="6.6328125" customWidth="1"/>
    <col min="84" max="85" width="8.08984375" customWidth="1"/>
    <col min="86" max="86" width="9.36328125" customWidth="1"/>
    <col min="87" max="87" width="10.08984375" customWidth="1"/>
    <col min="88" max="88" width="10.90625" customWidth="1"/>
    <col min="89" max="92" width="8.08984375" customWidth="1"/>
    <col min="93" max="93" width="8.36328125" customWidth="1"/>
    <col min="94" max="94" width="11.08984375" customWidth="1"/>
    <col min="95" max="95" width="8.08984375" customWidth="1"/>
    <col min="96" max="96" width="6.36328125" customWidth="1"/>
    <col min="97" max="97" width="7.453125" customWidth="1"/>
    <col min="98" max="98" width="7.6328125" customWidth="1"/>
    <col min="99" max="100" width="7.90625" customWidth="1"/>
    <col min="101" max="101" width="8" customWidth="1"/>
    <col min="102" max="102" width="7.6328125" customWidth="1"/>
    <col min="103" max="103" width="7.90625" customWidth="1"/>
    <col min="104" max="104" width="8.08984375" customWidth="1"/>
    <col min="105" max="105" width="7.54296875" customWidth="1"/>
    <col min="106" max="106" width="7.90625" customWidth="1"/>
    <col min="107" max="107" width="7.6328125" customWidth="1"/>
    <col min="108" max="108" width="7.90625" customWidth="1"/>
    <col min="109" max="109" width="7.54296875" customWidth="1"/>
    <col min="110" max="110" width="7.90625" customWidth="1"/>
    <col min="111" max="111" width="9.90625" customWidth="1"/>
    <col min="112" max="112" width="7.08984375" customWidth="1"/>
    <col min="113" max="113" width="8.08984375" customWidth="1"/>
    <col min="114" max="114" width="8.54296875" customWidth="1"/>
    <col min="115" max="115" width="9.90625" customWidth="1"/>
    <col min="116" max="116" width="8.36328125" customWidth="1"/>
    <col min="117" max="117" width="10.54296875" customWidth="1"/>
    <col min="118" max="118" width="7.90625" customWidth="1"/>
    <col min="119" max="119" width="8.08984375" customWidth="1"/>
    <col min="120" max="122" width="9.90625" customWidth="1"/>
    <col min="123" max="123" width="8.36328125" customWidth="1"/>
    <col min="124" max="124" width="8.6328125" customWidth="1"/>
    <col min="125" max="125" width="8.54296875" customWidth="1"/>
    <col min="126" max="126" width="8.6328125" customWidth="1"/>
    <col min="127" max="127" width="8.36328125" customWidth="1"/>
    <col min="128" max="128" width="10.6328125" customWidth="1"/>
    <col min="129" max="129" width="9.90625" customWidth="1"/>
    <col min="130" max="130" width="7.54296875" customWidth="1"/>
    <col min="131" max="131" width="8.54296875" customWidth="1"/>
    <col min="132" max="133" width="7.90625" customWidth="1"/>
    <col min="134" max="136" width="8.36328125" customWidth="1"/>
    <col min="137" max="138" width="8.08984375" customWidth="1"/>
    <col min="139" max="140" width="8.36328125" customWidth="1"/>
    <col min="141" max="141" width="8.54296875" customWidth="1"/>
    <col min="142" max="142" width="8.36328125" customWidth="1"/>
    <col min="143" max="143" width="8.6328125" customWidth="1"/>
    <col min="144" max="145" width="9.90625" customWidth="1"/>
    <col min="146" max="146" width="8.08984375" customWidth="1"/>
    <col min="147" max="147" width="8.54296875" customWidth="1"/>
    <col min="148" max="148" width="7.54296875" customWidth="1"/>
    <col min="149" max="149" width="8.08984375" customWidth="1"/>
    <col min="150" max="150" width="7.90625" customWidth="1"/>
    <col min="151" max="151" width="8.36328125" customWidth="1"/>
    <col min="152" max="152" width="8.08984375" customWidth="1"/>
    <col min="153" max="153" width="9.90625" customWidth="1"/>
    <col min="154" max="154" width="8" customWidth="1"/>
    <col min="155" max="155" width="7.90625" customWidth="1"/>
    <col min="156" max="156" width="8.90625" customWidth="1"/>
    <col min="157" max="157" width="8" customWidth="1"/>
    <col min="158" max="158" width="8.90625" customWidth="1"/>
    <col min="159" max="159" width="7.08984375" customWidth="1"/>
    <col min="160" max="160" width="9" customWidth="1"/>
    <col min="161" max="161" width="8.08984375" customWidth="1"/>
    <col min="162" max="162" width="10.36328125" customWidth="1"/>
    <col min="163" max="164" width="7.90625" customWidth="1"/>
    <col min="165" max="165" width="8.6328125" customWidth="1"/>
    <col min="166" max="166" width="8.90625" customWidth="1"/>
    <col min="167" max="167" width="8.6328125" customWidth="1"/>
    <col min="168" max="169" width="8.08984375" customWidth="1"/>
    <col min="170" max="170" width="7.54296875" customWidth="1"/>
    <col min="171" max="173" width="8.08984375" customWidth="1"/>
    <col min="174" max="174" width="8.6328125" customWidth="1"/>
    <col min="175" max="175" width="7.90625" customWidth="1"/>
    <col min="176" max="177" width="8.08984375" customWidth="1"/>
    <col min="178" max="178" width="7.90625" customWidth="1"/>
    <col min="181" max="181" width="8" customWidth="1"/>
    <col min="182" max="182" width="8.08984375" customWidth="1"/>
    <col min="183" max="183" width="8" customWidth="1"/>
    <col min="184" max="185" width="8.08984375" customWidth="1"/>
    <col min="186" max="188" width="7.90625" customWidth="1"/>
    <col min="189" max="189" width="8.08984375" customWidth="1"/>
    <col min="190" max="192" width="7.90625" customWidth="1"/>
    <col min="193" max="193" width="6.6328125" customWidth="1"/>
    <col min="194" max="194" width="8.36328125" customWidth="1"/>
    <col min="195" max="195" width="8" customWidth="1"/>
  </cols>
  <sheetData>
    <row r="1" spans="21:53">
      <c r="AH1"/>
      <c r="AI1"/>
      <c r="AK1"/>
      <c r="AL1"/>
      <c r="AN1"/>
      <c r="AO1"/>
      <c r="AP1"/>
      <c r="AQ1"/>
      <c r="AR1"/>
      <c r="AS1"/>
      <c r="AT1"/>
    </row>
    <row r="2" spans="21:53" s="122" customFormat="1" ht="31.8"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21:53">
      <c r="AH3"/>
      <c r="AI3"/>
      <c r="AK3"/>
      <c r="AL3"/>
      <c r="AN3"/>
      <c r="AO3"/>
      <c r="AP3"/>
      <c r="AQ3"/>
      <c r="AR3"/>
      <c r="AS3"/>
      <c r="AT3"/>
    </row>
    <row r="4" spans="21:53">
      <c r="AH4"/>
      <c r="AI4"/>
      <c r="AK4"/>
      <c r="AL4"/>
      <c r="AN4"/>
      <c r="AO4"/>
      <c r="AP4"/>
      <c r="AQ4"/>
      <c r="AR4"/>
      <c r="AS4"/>
      <c r="AT4"/>
    </row>
    <row r="5" spans="21:53">
      <c r="AH5"/>
      <c r="AI5"/>
      <c r="AK5"/>
      <c r="AL5"/>
      <c r="AN5"/>
      <c r="AO5"/>
      <c r="AP5"/>
      <c r="AQ5"/>
      <c r="AR5"/>
      <c r="AS5"/>
      <c r="AT5"/>
    </row>
    <row r="6" spans="21:53">
      <c r="AH6"/>
      <c r="AI6"/>
      <c r="AK6"/>
      <c r="AL6"/>
      <c r="AN6"/>
      <c r="AO6"/>
      <c r="AP6"/>
      <c r="AQ6"/>
      <c r="AR6"/>
      <c r="AS6"/>
      <c r="AT6"/>
    </row>
    <row r="7" spans="21:53">
      <c r="AH7"/>
      <c r="AI7"/>
      <c r="AK7"/>
      <c r="AL7"/>
      <c r="AN7"/>
      <c r="AO7"/>
      <c r="AP7"/>
      <c r="AQ7"/>
      <c r="AR7"/>
      <c r="AS7"/>
      <c r="AT7"/>
    </row>
    <row r="8" spans="21:53">
      <c r="AH8"/>
      <c r="AI8"/>
      <c r="AK8"/>
      <c r="AL8"/>
      <c r="AN8"/>
      <c r="AO8"/>
      <c r="AP8"/>
      <c r="AQ8"/>
      <c r="AR8"/>
      <c r="AS8"/>
      <c r="AT8"/>
    </row>
    <row r="9" spans="21:53">
      <c r="AH9"/>
      <c r="AI9"/>
      <c r="AK9"/>
      <c r="AL9"/>
      <c r="AN9"/>
      <c r="AO9"/>
      <c r="AP9"/>
      <c r="AQ9"/>
      <c r="AR9"/>
      <c r="AS9"/>
      <c r="AT9"/>
    </row>
    <row r="10" spans="21:53">
      <c r="AH10"/>
      <c r="AI10"/>
      <c r="AK10"/>
      <c r="AL10"/>
      <c r="AN10"/>
      <c r="AO10"/>
      <c r="AP10"/>
      <c r="AQ10"/>
      <c r="AR10"/>
      <c r="AS10"/>
      <c r="AT10"/>
    </row>
    <row r="11" spans="21:53">
      <c r="AH11"/>
      <c r="AI11"/>
      <c r="AK11"/>
      <c r="AL11"/>
      <c r="AN11"/>
      <c r="AO11"/>
      <c r="AP11"/>
      <c r="AQ11"/>
      <c r="AR11"/>
      <c r="AS11"/>
      <c r="AT11"/>
    </row>
    <row r="12" spans="21:53">
      <c r="AH12"/>
      <c r="AI12"/>
      <c r="AK12"/>
      <c r="AL12"/>
      <c r="AN12"/>
      <c r="AO12"/>
      <c r="AP12"/>
      <c r="AQ12"/>
      <c r="AR12"/>
      <c r="AS12"/>
      <c r="AT12"/>
    </row>
    <row r="13" spans="21:53">
      <c r="AH13"/>
      <c r="AI13"/>
      <c r="AK13"/>
      <c r="AL13"/>
      <c r="AN13"/>
      <c r="AO13"/>
      <c r="AP13"/>
      <c r="AQ13"/>
      <c r="AR13"/>
      <c r="AS13"/>
      <c r="AT13"/>
    </row>
    <row r="14" spans="21:53">
      <c r="AH14"/>
      <c r="AI14"/>
      <c r="AK14"/>
      <c r="AL14"/>
      <c r="AN14"/>
      <c r="AO14"/>
      <c r="AP14"/>
      <c r="AQ14"/>
      <c r="AR14"/>
      <c r="AS14"/>
      <c r="AT14"/>
    </row>
    <row r="15" spans="21:53">
      <c r="AH15"/>
      <c r="AI15"/>
      <c r="AK15"/>
      <c r="AL15"/>
      <c r="AN15"/>
      <c r="AO15"/>
      <c r="AP15"/>
      <c r="AQ15"/>
      <c r="AR15"/>
      <c r="AS15"/>
      <c r="AT15"/>
    </row>
    <row r="16" spans="21:53">
      <c r="AH16"/>
      <c r="AI16"/>
      <c r="AK16"/>
      <c r="AL16"/>
      <c r="AN16"/>
      <c r="AO16"/>
      <c r="AP16"/>
      <c r="AQ16"/>
      <c r="AR16"/>
      <c r="AS16"/>
      <c r="AT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21:78">
      <c r="AH49"/>
      <c r="AI49"/>
      <c r="AK49"/>
      <c r="AL49"/>
      <c r="AN49"/>
      <c r="AO49"/>
      <c r="AP49"/>
      <c r="AQ49"/>
      <c r="AR49"/>
      <c r="AS49"/>
      <c r="AT49"/>
    </row>
    <row r="50" spans="21:78">
      <c r="AH50"/>
      <c r="AI50"/>
      <c r="AK50"/>
      <c r="AL50"/>
      <c r="AN50"/>
      <c r="AO50"/>
      <c r="AP50"/>
      <c r="AQ50"/>
      <c r="AR50"/>
      <c r="AS50"/>
      <c r="AT50"/>
    </row>
    <row r="51" spans="21:78">
      <c r="AH51"/>
      <c r="AI51"/>
      <c r="AK51"/>
      <c r="AL51"/>
      <c r="AN51"/>
      <c r="AO51"/>
      <c r="AP51"/>
      <c r="AQ51"/>
      <c r="AR51"/>
      <c r="AS51"/>
      <c r="AT51"/>
    </row>
    <row r="52" spans="21:78">
      <c r="AH52"/>
      <c r="AI52"/>
      <c r="AK52"/>
      <c r="AL52"/>
      <c r="AN52"/>
      <c r="AO52"/>
      <c r="AP52"/>
      <c r="AQ52"/>
      <c r="AR52"/>
      <c r="AS52"/>
      <c r="AT52"/>
    </row>
    <row r="53" spans="21:78">
      <c r="AH53"/>
      <c r="AI53"/>
      <c r="AK53"/>
      <c r="AL53"/>
      <c r="AN53"/>
      <c r="AO53"/>
      <c r="AP53"/>
      <c r="AQ53"/>
      <c r="AR53"/>
      <c r="AS53"/>
      <c r="AT53"/>
    </row>
    <row r="54" spans="21:78" ht="15.6">
      <c r="U54" s="35"/>
      <c r="V54" s="35"/>
      <c r="W54" s="35"/>
      <c r="X54" s="35"/>
      <c r="Y54" s="4"/>
      <c r="Z54" s="2"/>
      <c r="AA54" s="2"/>
      <c r="AB54" s="2"/>
      <c r="AC54" s="2"/>
      <c r="AD54" s="2"/>
      <c r="AE54" s="2"/>
      <c r="AF54" s="2"/>
      <c r="AG54" s="2"/>
      <c r="AH54" s="2"/>
      <c r="AI54"/>
      <c r="AJ54" s="2"/>
      <c r="AK54"/>
      <c r="AL54"/>
      <c r="AN54"/>
      <c r="AO54"/>
      <c r="AP54"/>
      <c r="AQ54" s="4"/>
      <c r="AR54" s="2"/>
      <c r="AS54" s="2"/>
      <c r="AT54" s="2"/>
      <c r="AU54" s="2"/>
      <c r="AV54" s="2"/>
      <c r="AW54" s="2"/>
      <c r="AX54" s="2"/>
      <c r="AY54" s="2"/>
      <c r="AZ54" s="2"/>
      <c r="BB54" s="2"/>
      <c r="BI54" s="4"/>
      <c r="BJ54" s="2"/>
      <c r="BK54" s="2"/>
      <c r="BL54" s="2"/>
      <c r="BM54" s="2"/>
      <c r="BN54" s="2"/>
      <c r="BO54" s="2"/>
      <c r="BP54" s="2"/>
      <c r="BQ54" s="2"/>
      <c r="BR54" s="2"/>
      <c r="BT54" s="2"/>
    </row>
    <row r="55" spans="21:78" ht="15.6">
      <c r="U55" s="25"/>
      <c r="V55" s="25"/>
      <c r="W55" s="25"/>
      <c r="X55" s="25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</row>
    <row r="56" spans="21:78" s="2" customFormat="1" ht="15.6">
      <c r="U56" s="36"/>
      <c r="V56" s="36"/>
      <c r="W56" s="36"/>
      <c r="X56" s="36"/>
      <c r="Y56" s="38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38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38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</row>
    <row r="57" spans="21:78" s="3" customFormat="1">
      <c r="U57" s="36"/>
      <c r="V57" s="36"/>
      <c r="W57" s="36"/>
      <c r="X57" s="36"/>
      <c r="Y57" s="3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3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</row>
    <row r="58" spans="21:78" s="2" customFormat="1" ht="15.6">
      <c r="U58" s="37"/>
      <c r="V58" s="37"/>
      <c r="W58" s="37"/>
      <c r="X58" s="37"/>
      <c r="Y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4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4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</row>
    <row r="59" spans="21:78" s="3" customFormat="1">
      <c r="U59" s="36"/>
      <c r="V59" s="36"/>
      <c r="W59" s="36"/>
      <c r="X59" s="36"/>
      <c r="Y59" s="4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4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4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</row>
    <row r="60" spans="21:78" s="3" customFormat="1">
      <c r="U60" s="36"/>
      <c r="V60" s="36"/>
      <c r="W60" s="36"/>
      <c r="X60" s="36"/>
      <c r="Y60" s="4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4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4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</row>
    <row r="61" spans="21:78" s="3" customFormat="1">
      <c r="U61" s="36"/>
      <c r="V61" s="36"/>
      <c r="W61" s="36"/>
      <c r="X61" s="36"/>
      <c r="Y61" s="3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4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4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</row>
    <row r="62" spans="21:78">
      <c r="AH62"/>
      <c r="AI62"/>
      <c r="AK62"/>
      <c r="AL62"/>
      <c r="AN62"/>
      <c r="AO62"/>
      <c r="AP62"/>
      <c r="AQ62"/>
      <c r="AR62"/>
      <c r="AS62"/>
      <c r="AT62"/>
    </row>
    <row r="63" spans="21:78">
      <c r="AH63"/>
      <c r="AI63"/>
      <c r="AK63"/>
      <c r="AL63"/>
      <c r="AN63"/>
      <c r="AO63"/>
      <c r="AP63"/>
      <c r="AQ63"/>
      <c r="AR63"/>
      <c r="AS63"/>
      <c r="AT63"/>
    </row>
    <row r="64" spans="21:78">
      <c r="AH64"/>
      <c r="AI64"/>
      <c r="AK64"/>
      <c r="AL64"/>
      <c r="AN64"/>
      <c r="AO64"/>
      <c r="AP64"/>
      <c r="AQ64"/>
      <c r="AR64"/>
      <c r="AS64"/>
      <c r="AT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spans="16:46">
      <c r="P177" t="s">
        <v>555</v>
      </c>
      <c r="AH177"/>
      <c r="AI177"/>
      <c r="AK177"/>
      <c r="AL177"/>
      <c r="AN177"/>
      <c r="AO177"/>
      <c r="AP177"/>
      <c r="AQ177"/>
      <c r="AR177"/>
      <c r="AS177"/>
      <c r="AT177"/>
    </row>
    <row r="178" spans="16:46">
      <c r="AH178"/>
      <c r="AI178"/>
      <c r="AK178"/>
      <c r="AL178"/>
      <c r="AN178"/>
      <c r="AO178"/>
      <c r="AP178"/>
      <c r="AQ178"/>
      <c r="AR178"/>
      <c r="AS178"/>
      <c r="AT178"/>
    </row>
    <row r="179" spans="16:46">
      <c r="AH179"/>
      <c r="AI179"/>
      <c r="AK179"/>
      <c r="AL179"/>
      <c r="AN179"/>
      <c r="AO179"/>
      <c r="AP179"/>
      <c r="AQ179"/>
      <c r="AR179"/>
      <c r="AS179"/>
      <c r="AT179"/>
    </row>
    <row r="180" spans="16:46">
      <c r="AH180"/>
      <c r="AI180"/>
      <c r="AK180"/>
      <c r="AL180"/>
      <c r="AN180"/>
      <c r="AO180"/>
      <c r="AP180"/>
      <c r="AQ180"/>
      <c r="AR180"/>
      <c r="AS180"/>
      <c r="AT180"/>
    </row>
    <row r="181" spans="16:46">
      <c r="AH181"/>
      <c r="AI181"/>
      <c r="AK181"/>
      <c r="AL181"/>
      <c r="AN181"/>
      <c r="AO181"/>
      <c r="AP181"/>
      <c r="AQ181"/>
      <c r="AR181"/>
      <c r="AS181"/>
      <c r="AT181"/>
    </row>
    <row r="182" spans="16:46">
      <c r="AH182"/>
      <c r="AI182"/>
      <c r="AK182"/>
      <c r="AL182"/>
      <c r="AN182"/>
      <c r="AO182"/>
      <c r="AP182"/>
      <c r="AQ182"/>
      <c r="AR182"/>
      <c r="AS182"/>
      <c r="AT182"/>
    </row>
    <row r="183" spans="16:46">
      <c r="AH183"/>
      <c r="AI183"/>
      <c r="AK183"/>
      <c r="AL183"/>
      <c r="AN183"/>
      <c r="AO183"/>
      <c r="AP183"/>
      <c r="AQ183"/>
      <c r="AR183"/>
      <c r="AS183"/>
      <c r="AT183"/>
    </row>
    <row r="184" spans="16:46">
      <c r="AH184"/>
      <c r="AI184"/>
      <c r="AK184"/>
      <c r="AL184"/>
      <c r="AN184"/>
      <c r="AO184"/>
      <c r="AP184"/>
      <c r="AQ184"/>
      <c r="AR184"/>
      <c r="AS184"/>
      <c r="AT184"/>
    </row>
    <row r="185" spans="16:46">
      <c r="AH185"/>
      <c r="AI185"/>
      <c r="AK185"/>
      <c r="AL185"/>
      <c r="AN185"/>
      <c r="AO185"/>
      <c r="AP185"/>
      <c r="AQ185"/>
      <c r="AR185"/>
      <c r="AS185"/>
      <c r="AT185"/>
    </row>
    <row r="186" spans="16:46">
      <c r="AH186"/>
      <c r="AI186"/>
      <c r="AK186"/>
      <c r="AL186"/>
      <c r="AN186"/>
      <c r="AO186"/>
      <c r="AP186"/>
      <c r="AQ186"/>
      <c r="AR186"/>
      <c r="AS186"/>
      <c r="AT186"/>
    </row>
    <row r="187" spans="16:46">
      <c r="AH187"/>
      <c r="AI187"/>
      <c r="AK187"/>
      <c r="AL187"/>
      <c r="AN187"/>
      <c r="AO187"/>
      <c r="AP187"/>
      <c r="AQ187"/>
      <c r="AR187"/>
      <c r="AS187"/>
      <c r="AT187"/>
    </row>
    <row r="188" spans="16:46">
      <c r="AH188"/>
      <c r="AI188"/>
      <c r="AK188"/>
      <c r="AL188"/>
      <c r="AN188"/>
      <c r="AO188"/>
      <c r="AP188"/>
      <c r="AQ188"/>
      <c r="AR188"/>
      <c r="AS188"/>
      <c r="AT188"/>
    </row>
    <row r="189" spans="16:46">
      <c r="AH189"/>
      <c r="AI189"/>
      <c r="AK189"/>
      <c r="AL189"/>
      <c r="AN189"/>
      <c r="AO189"/>
      <c r="AP189"/>
      <c r="AQ189"/>
      <c r="AR189"/>
      <c r="AS189"/>
      <c r="AT189"/>
    </row>
    <row r="190" spans="16:46">
      <c r="AH190"/>
      <c r="AI190"/>
      <c r="AK190"/>
      <c r="AL190"/>
      <c r="AN190"/>
      <c r="AO190"/>
      <c r="AP190"/>
      <c r="AQ190"/>
      <c r="AR190"/>
      <c r="AS190"/>
      <c r="AT190"/>
    </row>
    <row r="191" spans="16:46">
      <c r="AH191"/>
      <c r="AI191"/>
      <c r="AK191"/>
      <c r="AL191"/>
      <c r="AN191"/>
      <c r="AO191"/>
      <c r="AP191"/>
      <c r="AQ191"/>
      <c r="AR191"/>
      <c r="AS191"/>
      <c r="AT191"/>
    </row>
    <row r="192" spans="16:46">
      <c r="AH192"/>
      <c r="AI192"/>
      <c r="AK192"/>
      <c r="AL192"/>
      <c r="AN192"/>
      <c r="AO192"/>
      <c r="AP192"/>
      <c r="AQ192"/>
      <c r="AR192"/>
      <c r="AS192"/>
      <c r="AT192"/>
    </row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spans="21:46">
      <c r="AH241"/>
      <c r="AI241"/>
      <c r="AK241"/>
      <c r="AL241"/>
      <c r="AN241"/>
      <c r="AO241"/>
      <c r="AP241"/>
      <c r="AQ241"/>
      <c r="AR241"/>
      <c r="AS241"/>
      <c r="AT241"/>
    </row>
    <row r="242" spans="21:46">
      <c r="AH242"/>
      <c r="AI242"/>
      <c r="AK242"/>
      <c r="AL242"/>
      <c r="AN242"/>
      <c r="AO242"/>
      <c r="AP242"/>
      <c r="AQ242"/>
      <c r="AR242"/>
      <c r="AS242"/>
      <c r="AT242"/>
    </row>
    <row r="243" spans="21:46">
      <c r="AH243"/>
      <c r="AI243"/>
      <c r="AK243"/>
      <c r="AL243"/>
      <c r="AN243"/>
      <c r="AO243"/>
      <c r="AP243"/>
      <c r="AQ243"/>
      <c r="AR243"/>
      <c r="AS243"/>
      <c r="AT243"/>
    </row>
    <row r="244" spans="21:46">
      <c r="AH244"/>
      <c r="AI244"/>
      <c r="AK244"/>
      <c r="AL244"/>
      <c r="AN244"/>
      <c r="AO244"/>
      <c r="AP244"/>
      <c r="AQ244"/>
      <c r="AR244"/>
      <c r="AS244"/>
      <c r="AT244"/>
    </row>
    <row r="245" spans="21:46">
      <c r="AH245"/>
      <c r="AI245"/>
      <c r="AK245"/>
      <c r="AL245"/>
      <c r="AN245"/>
      <c r="AO245"/>
      <c r="AP245"/>
      <c r="AQ245"/>
      <c r="AR245"/>
      <c r="AS245"/>
      <c r="AT245"/>
    </row>
    <row r="246" spans="21:46">
      <c r="AH246"/>
      <c r="AI246"/>
      <c r="AK246"/>
      <c r="AL246"/>
      <c r="AN246"/>
      <c r="AO246"/>
      <c r="AP246"/>
      <c r="AQ246"/>
      <c r="AR246"/>
      <c r="AS246"/>
      <c r="AT246"/>
    </row>
    <row r="247" spans="21:46">
      <c r="AH247"/>
      <c r="AI247"/>
      <c r="AK247"/>
      <c r="AL247"/>
      <c r="AN247"/>
      <c r="AO247"/>
      <c r="AP247"/>
      <c r="AQ247"/>
      <c r="AR247"/>
      <c r="AS247"/>
      <c r="AT247"/>
    </row>
    <row r="248" spans="21:46">
      <c r="AH248"/>
      <c r="AI248"/>
      <c r="AK248"/>
      <c r="AL248"/>
      <c r="AN248"/>
      <c r="AO248"/>
      <c r="AP248"/>
      <c r="AQ248"/>
      <c r="AR248"/>
      <c r="AS248"/>
      <c r="AT248"/>
    </row>
    <row r="249" spans="21:46">
      <c r="AH249"/>
      <c r="AI249"/>
      <c r="AK249"/>
      <c r="AL249"/>
      <c r="AN249"/>
      <c r="AO249"/>
      <c r="AP249"/>
      <c r="AQ249"/>
      <c r="AR249"/>
      <c r="AS249"/>
      <c r="AT249"/>
    </row>
    <row r="250" spans="21:46">
      <c r="AH250"/>
      <c r="AI250"/>
      <c r="AK250"/>
      <c r="AL250"/>
      <c r="AN250"/>
      <c r="AO250"/>
      <c r="AP250"/>
      <c r="AQ250"/>
      <c r="AR250"/>
      <c r="AS250"/>
      <c r="AT250"/>
    </row>
    <row r="251" spans="21:46">
      <c r="U251" s="20"/>
      <c r="V251" s="20"/>
      <c r="W251" s="20"/>
      <c r="X251" s="20"/>
      <c r="AH251"/>
      <c r="AI251"/>
      <c r="AK251"/>
      <c r="AL251"/>
      <c r="AN251"/>
      <c r="AO251"/>
      <c r="AP251"/>
      <c r="AQ251"/>
      <c r="AR251"/>
      <c r="AS251"/>
      <c r="AT251"/>
    </row>
    <row r="252" spans="21:46">
      <c r="U252" s="20"/>
      <c r="V252" s="20"/>
      <c r="W252" s="20"/>
      <c r="X252" s="20"/>
      <c r="AH252"/>
      <c r="AI252"/>
      <c r="AK252"/>
      <c r="AL252"/>
      <c r="AN252"/>
      <c r="AO252"/>
      <c r="AP252"/>
      <c r="AQ252"/>
      <c r="AR252"/>
      <c r="AS252"/>
      <c r="AT252"/>
    </row>
    <row r="253" spans="21:46">
      <c r="U253" s="20"/>
      <c r="V253" s="20"/>
      <c r="W253" s="20"/>
      <c r="X253" s="20"/>
      <c r="AH253"/>
      <c r="AI253"/>
      <c r="AK253"/>
      <c r="AL253"/>
      <c r="AN253"/>
      <c r="AO253"/>
      <c r="AP253"/>
      <c r="AQ253"/>
      <c r="AR253"/>
      <c r="AS253"/>
      <c r="AT253"/>
    </row>
    <row r="254" spans="21:46">
      <c r="U254" s="20"/>
      <c r="V254" s="20"/>
      <c r="W254" s="20"/>
      <c r="X254" s="20"/>
      <c r="AH254"/>
      <c r="AI254"/>
      <c r="AK254"/>
      <c r="AL254"/>
      <c r="AN254"/>
      <c r="AO254"/>
      <c r="AP254"/>
      <c r="AQ254"/>
      <c r="AR254"/>
      <c r="AS254"/>
      <c r="AT254"/>
    </row>
    <row r="255" spans="21:46">
      <c r="U255" s="20"/>
      <c r="V255" s="20"/>
      <c r="W255" s="20"/>
      <c r="X255" s="20"/>
      <c r="AH255"/>
      <c r="AI255"/>
      <c r="AK255"/>
      <c r="AL255"/>
      <c r="AN255"/>
      <c r="AO255"/>
      <c r="AP255"/>
      <c r="AQ255"/>
      <c r="AR255"/>
      <c r="AS255"/>
      <c r="AT255"/>
    </row>
    <row r="256" spans="21:46">
      <c r="U256" s="20"/>
      <c r="V256" s="20"/>
      <c r="W256" s="20"/>
      <c r="X256" s="20"/>
      <c r="Y256" s="20"/>
      <c r="Z256" s="20"/>
      <c r="AA256" s="20"/>
      <c r="AB256" s="61"/>
      <c r="AC256" s="61"/>
      <c r="AD256" s="61"/>
      <c r="AE256" s="61"/>
      <c r="AF256" s="61"/>
      <c r="AG256" s="61"/>
      <c r="AH256" s="72"/>
      <c r="AI256" s="62"/>
      <c r="AJ256" s="61"/>
      <c r="AK256" s="62"/>
      <c r="AL256" s="62"/>
      <c r="AM256" s="61"/>
      <c r="AN256" s="62"/>
      <c r="AO256" s="62"/>
      <c r="AP256" s="62"/>
      <c r="AQ256" s="62"/>
      <c r="AR256" s="62"/>
      <c r="AS256" s="62"/>
      <c r="AT256" s="62"/>
    </row>
    <row r="257" spans="21:46">
      <c r="U257" s="20"/>
      <c r="V257" s="20"/>
      <c r="W257" s="20"/>
      <c r="X257" s="20"/>
      <c r="Y257" s="20"/>
      <c r="Z257" s="20"/>
      <c r="AA257" s="20"/>
      <c r="AB257" s="61"/>
      <c r="AC257" s="61"/>
      <c r="AD257" s="61"/>
      <c r="AE257" s="61"/>
      <c r="AF257" s="61"/>
      <c r="AG257" s="61"/>
      <c r="AH257" s="72"/>
      <c r="AI257" s="62"/>
      <c r="AJ257" s="61"/>
      <c r="AK257" s="62"/>
      <c r="AL257" s="62"/>
      <c r="AM257" s="61"/>
      <c r="AN257" s="62"/>
      <c r="AO257" s="62"/>
      <c r="AP257" s="62"/>
      <c r="AQ257" s="62"/>
      <c r="AR257" s="62"/>
      <c r="AS257" s="62"/>
      <c r="AT257" s="62"/>
    </row>
    <row r="258" spans="21:46">
      <c r="U258" s="20"/>
      <c r="V258" s="20"/>
      <c r="W258" s="20"/>
      <c r="X258" s="20"/>
      <c r="Y258" s="20"/>
      <c r="Z258" s="20"/>
      <c r="AA258" s="20"/>
      <c r="AB258" s="61"/>
      <c r="AC258" s="61"/>
      <c r="AD258" s="61"/>
      <c r="AE258" s="61"/>
      <c r="AF258" s="61"/>
      <c r="AG258" s="61"/>
      <c r="AH258" s="72"/>
      <c r="AI258" s="62"/>
      <c r="AJ258" s="61"/>
      <c r="AK258" s="62"/>
      <c r="AL258" s="62"/>
      <c r="AM258" s="61"/>
      <c r="AN258" s="62"/>
      <c r="AO258" s="62"/>
      <c r="AP258" s="62"/>
      <c r="AQ258" s="62"/>
      <c r="AR258" s="62"/>
      <c r="AS258" s="62"/>
      <c r="AT258" s="62"/>
    </row>
    <row r="259" spans="21:46">
      <c r="U259" s="20"/>
      <c r="V259" s="20"/>
      <c r="W259" s="20"/>
      <c r="X259" s="20"/>
      <c r="Y259" s="20"/>
      <c r="Z259" s="20"/>
      <c r="AA259" s="20"/>
      <c r="AB259" s="61"/>
      <c r="AC259" s="61"/>
      <c r="AD259" s="61"/>
      <c r="AE259" s="61"/>
      <c r="AF259" s="61"/>
      <c r="AG259" s="61"/>
      <c r="AH259" s="72"/>
      <c r="AI259" s="62"/>
      <c r="AJ259" s="61"/>
      <c r="AK259" s="62"/>
      <c r="AL259" s="62"/>
      <c r="AM259" s="61"/>
      <c r="AN259" s="62"/>
      <c r="AO259" s="62"/>
      <c r="AP259" s="62"/>
      <c r="AQ259" s="62"/>
      <c r="AR259" s="62"/>
      <c r="AS259" s="62"/>
      <c r="AT259" s="62"/>
    </row>
    <row r="260" spans="21:46">
      <c r="U260" s="20"/>
      <c r="V260" s="20"/>
      <c r="W260" s="20"/>
      <c r="X260" s="20"/>
      <c r="Y260" s="20"/>
      <c r="Z260" s="20"/>
      <c r="AA260" s="20"/>
      <c r="AB260" s="61"/>
      <c r="AC260" s="61"/>
      <c r="AD260" s="61"/>
      <c r="AE260" s="61"/>
      <c r="AF260" s="61"/>
      <c r="AG260" s="61"/>
      <c r="AH260" s="72"/>
      <c r="AI260" s="62"/>
      <c r="AJ260" s="61"/>
      <c r="AK260" s="62"/>
      <c r="AL260" s="62"/>
      <c r="AM260" s="61"/>
      <c r="AN260" s="62"/>
      <c r="AO260" s="62"/>
      <c r="AP260" s="62"/>
      <c r="AQ260" s="62"/>
      <c r="AR260" s="62"/>
      <c r="AS260" s="62"/>
      <c r="AT260" s="62"/>
    </row>
    <row r="261" spans="21:46">
      <c r="U261" s="20"/>
      <c r="V261" s="20"/>
      <c r="W261" s="20"/>
      <c r="X261" s="20"/>
      <c r="Y261" s="20"/>
      <c r="Z261" s="20"/>
      <c r="AA261" s="20"/>
      <c r="AB261" s="61"/>
      <c r="AC261" s="61"/>
      <c r="AD261" s="61"/>
      <c r="AE261" s="61"/>
      <c r="AF261" s="61"/>
      <c r="AG261" s="61"/>
      <c r="AH261" s="72"/>
      <c r="AI261" s="62"/>
      <c r="AJ261" s="61"/>
      <c r="AK261" s="62"/>
      <c r="AL261" s="62"/>
      <c r="AM261" s="61"/>
      <c r="AN261" s="62"/>
      <c r="AO261" s="62"/>
      <c r="AP261" s="62"/>
      <c r="AQ261" s="62"/>
      <c r="AR261" s="62"/>
      <c r="AS261" s="62"/>
      <c r="AT261" s="62"/>
    </row>
    <row r="262" spans="21:46">
      <c r="U262" s="20"/>
      <c r="V262" s="20"/>
      <c r="W262" s="20"/>
      <c r="X262" s="20"/>
      <c r="Y262" s="20"/>
      <c r="Z262" s="20"/>
      <c r="AA262" s="20"/>
      <c r="AB262" s="61"/>
      <c r="AC262" s="61"/>
      <c r="AD262" s="61"/>
      <c r="AE262" s="61"/>
      <c r="AF262" s="61"/>
      <c r="AG262" s="61"/>
      <c r="AH262" s="72"/>
      <c r="AI262" s="62"/>
      <c r="AJ262" s="61"/>
      <c r="AK262" s="62"/>
      <c r="AL262" s="62"/>
      <c r="AM262" s="61"/>
      <c r="AN262" s="62"/>
      <c r="AO262" s="62"/>
      <c r="AP262" s="62"/>
      <c r="AQ262" s="62"/>
      <c r="AR262" s="62"/>
      <c r="AS262" s="62"/>
      <c r="AT262" s="62"/>
    </row>
    <row r="263" spans="21:46">
      <c r="U263" s="20"/>
      <c r="V263" s="20"/>
      <c r="W263" s="20"/>
      <c r="X263" s="20"/>
      <c r="Y263" s="20"/>
      <c r="Z263" s="20"/>
      <c r="AA263" s="20"/>
      <c r="AB263" s="61"/>
      <c r="AC263" s="61"/>
      <c r="AD263" s="61"/>
      <c r="AE263" s="61"/>
      <c r="AF263" s="61"/>
      <c r="AG263" s="61"/>
      <c r="AH263" s="72"/>
      <c r="AI263" s="62"/>
      <c r="AJ263" s="61"/>
      <c r="AK263" s="62"/>
      <c r="AL263" s="62"/>
      <c r="AM263" s="61"/>
      <c r="AN263" s="62"/>
      <c r="AO263" s="62"/>
      <c r="AP263" s="62"/>
      <c r="AQ263" s="62"/>
      <c r="AR263" s="62"/>
      <c r="AS263" s="62"/>
      <c r="AT263" s="62"/>
    </row>
    <row r="264" spans="21:46">
      <c r="U264" s="20"/>
      <c r="V264" s="20"/>
      <c r="W264" s="20"/>
      <c r="X264" s="20"/>
      <c r="Y264" s="20"/>
      <c r="Z264" s="20"/>
      <c r="AA264" s="20"/>
      <c r="AB264" s="61"/>
      <c r="AC264" s="61"/>
      <c r="AD264" s="61"/>
      <c r="AE264" s="61"/>
      <c r="AF264" s="61"/>
      <c r="AG264" s="61"/>
      <c r="AH264" s="72"/>
      <c r="AI264" s="62"/>
      <c r="AJ264" s="61"/>
      <c r="AK264" s="62"/>
      <c r="AL264" s="62"/>
      <c r="AM264" s="61"/>
      <c r="AN264" s="62"/>
      <c r="AO264" s="62"/>
      <c r="AP264" s="62"/>
      <c r="AQ264" s="62"/>
      <c r="AR264" s="62"/>
      <c r="AS264" s="62"/>
      <c r="AT264" s="62"/>
    </row>
    <row r="265" spans="21:46">
      <c r="U265" s="20"/>
      <c r="V265" s="20"/>
      <c r="W265" s="20"/>
      <c r="X265" s="20"/>
      <c r="Y265" s="20"/>
      <c r="Z265" s="20"/>
      <c r="AA265" s="20"/>
      <c r="AB265" s="61"/>
      <c r="AC265" s="61"/>
      <c r="AD265" s="61"/>
      <c r="AE265" s="61"/>
      <c r="AF265" s="61"/>
      <c r="AG265" s="61"/>
      <c r="AH265" s="72"/>
      <c r="AI265" s="62"/>
      <c r="AJ265" s="61"/>
      <c r="AK265" s="62"/>
      <c r="AL265" s="62"/>
      <c r="AM265" s="61"/>
      <c r="AN265" s="62"/>
      <c r="AO265" s="62"/>
      <c r="AP265" s="62"/>
      <c r="AQ265" s="62"/>
      <c r="AR265" s="62"/>
      <c r="AS265" s="62"/>
      <c r="AT265" s="62"/>
    </row>
    <row r="266" spans="21:46">
      <c r="U266" s="20"/>
      <c r="V266" s="20"/>
      <c r="W266" s="20"/>
      <c r="X266" s="20"/>
      <c r="Y266" s="20"/>
      <c r="Z266" s="20"/>
      <c r="AA266" s="20"/>
      <c r="AB266" s="61"/>
      <c r="AC266" s="61"/>
      <c r="AD266" s="61"/>
      <c r="AE266" s="61"/>
      <c r="AF266" s="61"/>
      <c r="AG266" s="61"/>
      <c r="AH266" s="72"/>
      <c r="AI266" s="62"/>
      <c r="AJ266" s="61"/>
      <c r="AK266" s="62"/>
      <c r="AL266" s="62"/>
      <c r="AM266" s="61"/>
      <c r="AN266" s="62"/>
      <c r="AO266" s="62"/>
      <c r="AP266" s="62"/>
      <c r="AQ266" s="62"/>
      <c r="AR266" s="62"/>
      <c r="AS266" s="62"/>
      <c r="AT266" s="62"/>
    </row>
    <row r="267" spans="21:46">
      <c r="U267" s="20"/>
      <c r="V267" s="20"/>
      <c r="W267" s="20"/>
      <c r="X267" s="20"/>
      <c r="Y267" s="20"/>
      <c r="Z267" s="20"/>
      <c r="AA267" s="20"/>
      <c r="AB267" s="61"/>
      <c r="AC267" s="61"/>
      <c r="AD267" s="61"/>
      <c r="AE267" s="61"/>
      <c r="AF267" s="61"/>
      <c r="AG267" s="61"/>
      <c r="AH267" s="72"/>
      <c r="AI267" s="62"/>
      <c r="AJ267" s="61"/>
      <c r="AK267" s="62"/>
      <c r="AL267" s="62"/>
      <c r="AM267" s="61"/>
      <c r="AN267" s="62"/>
      <c r="AO267" s="62"/>
      <c r="AP267" s="62"/>
      <c r="AQ267" s="62"/>
      <c r="AR267" s="62"/>
      <c r="AS267" s="62"/>
      <c r="AT267" s="62"/>
    </row>
    <row r="268" spans="21:46">
      <c r="U268" s="20"/>
      <c r="V268" s="20"/>
      <c r="W268" s="20"/>
      <c r="X268" s="20"/>
      <c r="Y268" s="20"/>
      <c r="Z268" s="20"/>
      <c r="AA268" s="20"/>
      <c r="AB268" s="61"/>
      <c r="AC268" s="61"/>
      <c r="AD268" s="61"/>
      <c r="AE268" s="61"/>
      <c r="AF268" s="61"/>
      <c r="AG268" s="61"/>
      <c r="AH268" s="72"/>
      <c r="AI268" s="62"/>
      <c r="AJ268" s="61"/>
      <c r="AK268" s="62"/>
      <c r="AL268" s="62"/>
      <c r="AM268" s="61"/>
      <c r="AN268" s="62"/>
      <c r="AO268" s="62"/>
      <c r="AP268" s="62"/>
      <c r="AQ268" s="62"/>
      <c r="AR268" s="62"/>
      <c r="AS268" s="62"/>
      <c r="AT268" s="62"/>
    </row>
    <row r="269" spans="21:46">
      <c r="U269" s="20"/>
      <c r="V269" s="20"/>
      <c r="W269" s="20"/>
      <c r="X269" s="20"/>
      <c r="Y269" s="20"/>
      <c r="Z269" s="20"/>
      <c r="AA269" s="20"/>
      <c r="AB269" s="61"/>
      <c r="AC269" s="61"/>
      <c r="AD269" s="61"/>
      <c r="AE269" s="61"/>
      <c r="AF269" s="61"/>
      <c r="AG269" s="61"/>
      <c r="AH269" s="72"/>
      <c r="AI269" s="62"/>
      <c r="AJ269" s="61"/>
      <c r="AK269" s="62"/>
      <c r="AL269" s="62"/>
      <c r="AM269" s="61"/>
      <c r="AN269" s="62"/>
      <c r="AO269" s="62"/>
      <c r="AP269" s="62"/>
      <c r="AQ269" s="62"/>
      <c r="AR269" s="62"/>
      <c r="AS269" s="62"/>
      <c r="AT269" s="62"/>
    </row>
    <row r="270" spans="21:46">
      <c r="U270" s="20"/>
      <c r="V270" s="20"/>
      <c r="W270" s="20"/>
      <c r="X270" s="20"/>
      <c r="Y270" s="20"/>
      <c r="Z270" s="20"/>
      <c r="AA270" s="20"/>
      <c r="AB270" s="61"/>
      <c r="AC270" s="61"/>
      <c r="AD270" s="61"/>
      <c r="AE270" s="61"/>
      <c r="AF270" s="61"/>
      <c r="AG270" s="61"/>
      <c r="AH270" s="72"/>
      <c r="AI270" s="62"/>
      <c r="AJ270" s="61"/>
      <c r="AK270" s="62"/>
      <c r="AL270" s="62"/>
      <c r="AM270" s="61"/>
      <c r="AN270" s="62"/>
      <c r="AO270" s="62"/>
      <c r="AP270" s="62"/>
      <c r="AQ270" s="62"/>
      <c r="AR270" s="62"/>
      <c r="AS270" s="62"/>
      <c r="AT270" s="62"/>
    </row>
    <row r="271" spans="21:46">
      <c r="U271" s="20"/>
      <c r="V271" s="20"/>
      <c r="W271" s="20"/>
      <c r="X271" s="20"/>
      <c r="Y271" s="20"/>
      <c r="Z271" s="20"/>
      <c r="AA271" s="20"/>
      <c r="AB271" s="61"/>
      <c r="AC271" s="61"/>
      <c r="AD271" s="61"/>
      <c r="AE271" s="61"/>
      <c r="AF271" s="61"/>
      <c r="AG271" s="61"/>
      <c r="AH271" s="72"/>
      <c r="AI271" s="62"/>
      <c r="AJ271" s="61"/>
      <c r="AK271" s="62"/>
      <c r="AL271" s="62"/>
      <c r="AM271" s="61"/>
      <c r="AN271" s="62"/>
      <c r="AO271" s="62"/>
      <c r="AP271" s="62"/>
      <c r="AQ271" s="62"/>
      <c r="AR271" s="62"/>
      <c r="AS271" s="62"/>
      <c r="AT271" s="62"/>
    </row>
    <row r="272" spans="21:46">
      <c r="U272" s="20"/>
      <c r="V272" s="20"/>
      <c r="W272" s="20"/>
      <c r="X272" s="20"/>
      <c r="Y272" s="20"/>
      <c r="Z272" s="20"/>
      <c r="AA272" s="20"/>
      <c r="AB272" s="61"/>
      <c r="AC272" s="61"/>
      <c r="AD272" s="61"/>
      <c r="AE272" s="61"/>
      <c r="AF272" s="61"/>
      <c r="AG272" s="61"/>
      <c r="AH272" s="72"/>
      <c r="AI272" s="62"/>
      <c r="AJ272" s="61"/>
      <c r="AK272" s="62"/>
      <c r="AL272" s="62"/>
      <c r="AM272" s="61"/>
      <c r="AN272" s="62"/>
      <c r="AO272" s="62"/>
      <c r="AP272" s="62"/>
      <c r="AQ272" s="62"/>
      <c r="AR272" s="62"/>
      <c r="AS272" s="62"/>
      <c r="AT272" s="62"/>
    </row>
    <row r="273" spans="21:46">
      <c r="U273" s="20"/>
      <c r="V273" s="20"/>
      <c r="W273" s="20"/>
      <c r="X273" s="20"/>
      <c r="Y273" s="20"/>
      <c r="Z273" s="20"/>
      <c r="AA273" s="20"/>
      <c r="AB273" s="61"/>
      <c r="AC273" s="61"/>
      <c r="AD273" s="61"/>
      <c r="AE273" s="61"/>
      <c r="AF273" s="61"/>
      <c r="AG273" s="61"/>
      <c r="AH273" s="72"/>
      <c r="AI273" s="62"/>
      <c r="AJ273" s="61"/>
      <c r="AK273" s="62"/>
      <c r="AL273" s="62"/>
      <c r="AM273" s="61"/>
      <c r="AN273" s="62"/>
      <c r="AO273" s="62"/>
      <c r="AP273" s="62"/>
      <c r="AQ273" s="62"/>
      <c r="AR273" s="62"/>
      <c r="AS273" s="62"/>
      <c r="AT273" s="62"/>
    </row>
    <row r="274" spans="21:46">
      <c r="U274" s="20"/>
      <c r="V274" s="20"/>
      <c r="W274" s="20"/>
      <c r="X274" s="20"/>
      <c r="Y274" s="20"/>
      <c r="Z274" s="20"/>
      <c r="AA274" s="20"/>
      <c r="AB274" s="61"/>
      <c r="AC274" s="61"/>
      <c r="AD274" s="61"/>
      <c r="AE274" s="61"/>
      <c r="AF274" s="61"/>
      <c r="AG274" s="61"/>
      <c r="AH274" s="72"/>
      <c r="AI274" s="62"/>
      <c r="AJ274" s="61"/>
      <c r="AK274" s="62"/>
      <c r="AL274" s="62"/>
      <c r="AM274" s="61"/>
      <c r="AN274" s="62"/>
      <c r="AO274" s="62"/>
      <c r="AP274" s="62"/>
      <c r="AQ274" s="62"/>
      <c r="AR274" s="62"/>
      <c r="AS274" s="62"/>
      <c r="AT274" s="62"/>
    </row>
    <row r="275" spans="21:46">
      <c r="U275" s="20"/>
      <c r="V275" s="20"/>
      <c r="W275" s="20"/>
      <c r="X275" s="20"/>
      <c r="Y275" s="20"/>
      <c r="Z275" s="20"/>
      <c r="AA275" s="20"/>
      <c r="AB275" s="61"/>
      <c r="AC275" s="61"/>
      <c r="AD275" s="61"/>
      <c r="AE275" s="61"/>
      <c r="AF275" s="61"/>
      <c r="AG275" s="61"/>
      <c r="AH275" s="72"/>
      <c r="AI275" s="62"/>
      <c r="AJ275" s="61"/>
      <c r="AK275" s="62"/>
      <c r="AL275" s="62"/>
      <c r="AM275" s="61"/>
      <c r="AN275" s="62"/>
      <c r="AO275" s="62"/>
      <c r="AP275" s="62"/>
      <c r="AQ275" s="62"/>
      <c r="AR275" s="62"/>
      <c r="AS275" s="62"/>
      <c r="AT275" s="62"/>
    </row>
    <row r="276" spans="21:46">
      <c r="U276" s="20"/>
      <c r="V276" s="20"/>
      <c r="W276" s="20"/>
      <c r="X276" s="20"/>
      <c r="Y276" s="20"/>
      <c r="Z276" s="20"/>
      <c r="AA276" s="20"/>
      <c r="AB276" s="61"/>
      <c r="AC276" s="61"/>
      <c r="AD276" s="61"/>
      <c r="AE276" s="61"/>
      <c r="AF276" s="61"/>
      <c r="AG276" s="61"/>
      <c r="AH276" s="72"/>
      <c r="AI276" s="62"/>
      <c r="AJ276" s="61"/>
      <c r="AK276" s="62"/>
      <c r="AL276" s="62"/>
      <c r="AM276" s="61"/>
      <c r="AN276" s="62"/>
      <c r="AO276" s="62"/>
      <c r="AP276" s="62"/>
      <c r="AQ276" s="62"/>
      <c r="AR276" s="62"/>
      <c r="AS276" s="62"/>
      <c r="AT276" s="62"/>
    </row>
    <row r="277" spans="21:46">
      <c r="U277" s="20"/>
      <c r="V277" s="20"/>
      <c r="W277" s="20"/>
      <c r="X277" s="20"/>
      <c r="Y277" s="20"/>
      <c r="Z277" s="20"/>
      <c r="AA277" s="20"/>
      <c r="AB277" s="61"/>
      <c r="AC277" s="61"/>
      <c r="AD277" s="61"/>
      <c r="AE277" s="61"/>
      <c r="AF277" s="61"/>
      <c r="AG277" s="61"/>
      <c r="AH277" s="72"/>
      <c r="AI277" s="62"/>
      <c r="AJ277" s="61"/>
      <c r="AK277" s="62"/>
      <c r="AL277" s="62"/>
      <c r="AM277" s="61"/>
      <c r="AN277" s="62"/>
      <c r="AO277" s="62"/>
      <c r="AP277" s="62"/>
      <c r="AQ277" s="62"/>
      <c r="AR277" s="62"/>
      <c r="AS277" s="62"/>
      <c r="AT277" s="62"/>
    </row>
    <row r="278" spans="21:46">
      <c r="U278" s="20"/>
      <c r="V278" s="20"/>
      <c r="W278" s="20"/>
      <c r="X278" s="20"/>
      <c r="Y278" s="20"/>
      <c r="Z278" s="20"/>
      <c r="AA278" s="20"/>
      <c r="AB278" s="61"/>
      <c r="AC278" s="61"/>
      <c r="AD278" s="61"/>
      <c r="AE278" s="61"/>
      <c r="AF278" s="61"/>
      <c r="AG278" s="61"/>
      <c r="AH278" s="72"/>
      <c r="AI278" s="62"/>
      <c r="AJ278" s="61"/>
      <c r="AK278" s="62"/>
      <c r="AL278" s="62"/>
      <c r="AM278" s="61"/>
      <c r="AN278" s="62"/>
      <c r="AO278" s="62"/>
      <c r="AP278" s="62"/>
      <c r="AQ278" s="62"/>
      <c r="AR278" s="62"/>
      <c r="AS278" s="62"/>
      <c r="AT278" s="62"/>
    </row>
    <row r="279" spans="21:46">
      <c r="U279" s="20"/>
      <c r="V279" s="20"/>
      <c r="W279" s="20"/>
      <c r="X279" s="20"/>
      <c r="Y279" s="20"/>
      <c r="Z279" s="20"/>
      <c r="AA279" s="20"/>
      <c r="AB279" s="61"/>
      <c r="AC279" s="61"/>
      <c r="AD279" s="61"/>
      <c r="AE279" s="61"/>
      <c r="AF279" s="61"/>
      <c r="AG279" s="61"/>
      <c r="AH279" s="72"/>
      <c r="AI279" s="62"/>
      <c r="AJ279" s="61"/>
      <c r="AK279" s="62"/>
      <c r="AL279" s="62"/>
      <c r="AM279" s="61"/>
      <c r="AN279" s="62"/>
      <c r="AO279" s="62"/>
      <c r="AP279" s="62"/>
      <c r="AQ279" s="62"/>
      <c r="AR279" s="62"/>
      <c r="AS279" s="62"/>
      <c r="AT279" s="62"/>
    </row>
    <row r="280" spans="21:46">
      <c r="AA280" s="20"/>
      <c r="AB280" s="20"/>
      <c r="AC280" s="20"/>
      <c r="AD280" s="20"/>
      <c r="AE280" s="20"/>
      <c r="AF280" s="20"/>
      <c r="AG280" s="20"/>
      <c r="AH280" s="73"/>
      <c r="AJ280" s="20"/>
      <c r="AM280" s="20"/>
    </row>
    <row r="281" spans="21:46">
      <c r="AA281" s="20"/>
      <c r="AB281" s="20"/>
      <c r="AC281" s="20"/>
      <c r="AD281" s="20"/>
      <c r="AE281" s="20"/>
      <c r="AF281" s="20"/>
      <c r="AG281" s="20"/>
      <c r="AH281" s="73"/>
      <c r="AJ281" s="20"/>
      <c r="AM281" s="20"/>
    </row>
    <row r="282" spans="21:46">
      <c r="AA282" s="20"/>
      <c r="AB282" s="20"/>
      <c r="AC282" s="20"/>
      <c r="AD282" s="20"/>
      <c r="AE282" s="20"/>
      <c r="AF282" s="20"/>
      <c r="AG282" s="20"/>
      <c r="AH282" s="73"/>
      <c r="AJ282" s="20"/>
      <c r="AM282" s="20"/>
    </row>
    <row r="283" spans="21:46">
      <c r="AA283" s="20"/>
      <c r="AB283" s="20"/>
      <c r="AC283" s="20"/>
      <c r="AD283" s="20"/>
      <c r="AE283" s="20"/>
      <c r="AF283" s="20"/>
      <c r="AG283" s="20"/>
      <c r="AH283" s="73"/>
      <c r="AJ283" s="20"/>
      <c r="AM283" s="20"/>
    </row>
    <row r="284" spans="21:46">
      <c r="U284" s="13"/>
      <c r="V284" s="13"/>
      <c r="W284" s="13"/>
      <c r="X284" s="13"/>
      <c r="Y284" s="13"/>
      <c r="Z284" s="13"/>
      <c r="AA284" s="20"/>
      <c r="AB284" s="20"/>
      <c r="AC284" s="20"/>
      <c r="AD284" s="20"/>
      <c r="AE284" s="20"/>
      <c r="AF284" s="20"/>
      <c r="AG284" s="20"/>
      <c r="AH284" s="73"/>
      <c r="AJ284" s="20"/>
      <c r="AM284" s="20"/>
    </row>
    <row r="285" spans="21:46">
      <c r="U285" s="13"/>
      <c r="V285" s="13"/>
      <c r="W285" s="13"/>
      <c r="X285" s="13"/>
      <c r="Y285" s="13"/>
      <c r="Z285" s="13"/>
      <c r="AA285" s="20"/>
      <c r="AB285" s="20"/>
      <c r="AC285" s="20"/>
      <c r="AD285" s="20"/>
      <c r="AE285" s="20"/>
      <c r="AF285" s="20"/>
      <c r="AG285" s="20"/>
      <c r="AH285" s="73"/>
      <c r="AJ285" s="20"/>
      <c r="AM285" s="20"/>
    </row>
    <row r="286" spans="21:46">
      <c r="U286" s="13"/>
      <c r="V286" s="13"/>
      <c r="W286" s="13"/>
      <c r="X286" s="13"/>
      <c r="Y286" s="13"/>
      <c r="Z286" s="13"/>
      <c r="AA286" s="20"/>
      <c r="AB286" s="20"/>
      <c r="AC286" s="20"/>
      <c r="AD286" s="20"/>
      <c r="AE286" s="20"/>
      <c r="AF286" s="20"/>
      <c r="AG286" s="20"/>
      <c r="AH286" s="73"/>
      <c r="AJ286" s="20"/>
      <c r="AM286" s="20"/>
    </row>
    <row r="287" spans="21:46">
      <c r="U287" s="13"/>
      <c r="V287" s="13"/>
      <c r="W287" s="13"/>
      <c r="X287" s="13"/>
      <c r="Y287" s="13"/>
      <c r="Z287" s="13"/>
      <c r="AA287" s="20"/>
      <c r="AB287" s="20"/>
      <c r="AC287" s="20"/>
      <c r="AD287" s="20"/>
      <c r="AE287" s="20"/>
      <c r="AF287" s="20"/>
      <c r="AG287" s="20"/>
      <c r="AH287" s="73"/>
      <c r="AJ287" s="20"/>
      <c r="AM287" s="20"/>
    </row>
    <row r="288" spans="21:46">
      <c r="U288" s="13"/>
      <c r="V288" s="13"/>
      <c r="W288" s="13"/>
      <c r="X288" s="13"/>
      <c r="Y288" s="13"/>
      <c r="Z288" s="13"/>
      <c r="AA288" s="20"/>
      <c r="AB288" s="20"/>
      <c r="AC288" s="20"/>
      <c r="AD288" s="20"/>
      <c r="AE288" s="20"/>
      <c r="AF288" s="20"/>
      <c r="AG288" s="20"/>
      <c r="AH288" s="73"/>
      <c r="AJ288" s="20"/>
      <c r="AM288" s="20"/>
    </row>
    <row r="289" spans="21:39">
      <c r="U289" s="13"/>
      <c r="V289" s="13"/>
      <c r="W289" s="13"/>
      <c r="X289" s="13"/>
      <c r="Y289" s="13"/>
      <c r="Z289" s="13"/>
      <c r="AA289" s="20"/>
      <c r="AB289" s="20"/>
      <c r="AC289" s="20"/>
      <c r="AD289" s="20"/>
      <c r="AE289" s="20"/>
      <c r="AF289" s="20"/>
      <c r="AG289" s="20"/>
      <c r="AH289" s="73"/>
      <c r="AJ289" s="20"/>
      <c r="AM289" s="20"/>
    </row>
    <row r="290" spans="21:39">
      <c r="U290" s="13"/>
      <c r="V290" s="13"/>
      <c r="W290" s="13"/>
      <c r="X290" s="13"/>
      <c r="Y290" s="13"/>
      <c r="Z290" s="13"/>
      <c r="AA290" s="20"/>
      <c r="AB290" s="20"/>
      <c r="AC290" s="20"/>
      <c r="AD290" s="20"/>
      <c r="AE290" s="20"/>
      <c r="AF290" s="20"/>
      <c r="AG290" s="20"/>
      <c r="AH290" s="73"/>
      <c r="AJ290" s="20"/>
      <c r="AM290" s="20"/>
    </row>
    <row r="291" spans="21:39">
      <c r="U291" s="13"/>
      <c r="V291" s="13"/>
      <c r="W291" s="13"/>
      <c r="X291" s="13"/>
      <c r="Y291" s="13"/>
      <c r="Z291" s="13"/>
      <c r="AA291" s="20"/>
      <c r="AB291" s="20"/>
      <c r="AC291" s="20"/>
      <c r="AD291" s="20"/>
      <c r="AE291" s="20"/>
      <c r="AF291" s="20"/>
      <c r="AG291" s="20"/>
      <c r="AH291" s="73"/>
      <c r="AJ291" s="20"/>
      <c r="AM291" s="20"/>
    </row>
    <row r="296" spans="21:39">
      <c r="AA296" s="13"/>
      <c r="AB296" s="13"/>
      <c r="AC296" s="13"/>
    </row>
    <row r="297" spans="21:39">
      <c r="AA297" s="13"/>
      <c r="AB297" s="13"/>
      <c r="AC297" s="13"/>
    </row>
    <row r="298" spans="21:39">
      <c r="AA298" s="13"/>
      <c r="AB298" s="13"/>
      <c r="AC298" s="13"/>
    </row>
    <row r="299" spans="21:39">
      <c r="AA299" s="13"/>
      <c r="AB299" s="13"/>
      <c r="AC299" s="13"/>
    </row>
    <row r="300" spans="21:39">
      <c r="AA300" s="13"/>
      <c r="AB300" s="13"/>
      <c r="AC300" s="13"/>
    </row>
    <row r="301" spans="21:39">
      <c r="AA301" s="13"/>
      <c r="AB301" s="13"/>
      <c r="AC301" s="13"/>
    </row>
    <row r="302" spans="21:39">
      <c r="U302" s="13"/>
      <c r="V302" s="13"/>
      <c r="W302" s="13"/>
      <c r="X302" s="13"/>
      <c r="Y302" s="13"/>
      <c r="Z302" s="13"/>
      <c r="AA302" s="13"/>
      <c r="AB302" s="13"/>
      <c r="AC302" s="13"/>
    </row>
    <row r="303" spans="21:39">
      <c r="U303" s="13"/>
      <c r="V303" s="13"/>
      <c r="W303" s="13"/>
      <c r="X303" s="13"/>
      <c r="Y303" s="13"/>
      <c r="Z303" s="13"/>
      <c r="AA303" s="13"/>
      <c r="AB303" s="13"/>
      <c r="AC303" s="13"/>
    </row>
    <row r="304" spans="21:39">
      <c r="U304" s="13"/>
      <c r="V304" s="13"/>
      <c r="W304" s="13"/>
      <c r="X304" s="13"/>
      <c r="Y304" s="13"/>
      <c r="Z304" s="13"/>
    </row>
    <row r="305" spans="21:29">
      <c r="U305" s="13"/>
      <c r="V305" s="13"/>
      <c r="W305" s="13"/>
      <c r="X305" s="13"/>
      <c r="Y305" s="13"/>
      <c r="Z305" s="13"/>
    </row>
    <row r="306" spans="21:29">
      <c r="U306" s="13"/>
      <c r="V306" s="13"/>
      <c r="W306" s="13"/>
      <c r="X306" s="13"/>
      <c r="Y306" s="13"/>
      <c r="Z306" s="13"/>
    </row>
    <row r="307" spans="21:29">
      <c r="U307" s="13"/>
      <c r="V307" s="13"/>
      <c r="W307" s="13"/>
      <c r="X307" s="13"/>
      <c r="Y307" s="13"/>
      <c r="Z307" s="13"/>
    </row>
    <row r="308" spans="21:29">
      <c r="U308" s="13"/>
      <c r="V308" s="13"/>
      <c r="W308" s="13"/>
      <c r="X308" s="13"/>
      <c r="Y308" s="13"/>
      <c r="Z308" s="13"/>
    </row>
    <row r="309" spans="21:29">
      <c r="U309" s="13"/>
      <c r="V309" s="13"/>
      <c r="W309" s="13"/>
      <c r="X309" s="13"/>
      <c r="Y309" s="13"/>
      <c r="Z309" s="13"/>
    </row>
    <row r="314" spans="21:29">
      <c r="AA314" s="13"/>
      <c r="AB314" s="13"/>
      <c r="AC314" s="13"/>
    </row>
    <row r="315" spans="21:29">
      <c r="AA315" s="13"/>
      <c r="AB315" s="13"/>
      <c r="AC315" s="13"/>
    </row>
    <row r="316" spans="21:29">
      <c r="AA316" s="13"/>
      <c r="AB316" s="13"/>
      <c r="AC316" s="13"/>
    </row>
    <row r="317" spans="21:29">
      <c r="AA317" s="13"/>
      <c r="AB317" s="13"/>
      <c r="AC317" s="13"/>
    </row>
    <row r="318" spans="21:29">
      <c r="AA318" s="13"/>
      <c r="AB318" s="13"/>
      <c r="AC318" s="13"/>
    </row>
    <row r="319" spans="21:29">
      <c r="AA319" s="13"/>
      <c r="AB319" s="13"/>
      <c r="AC319" s="13"/>
    </row>
    <row r="320" spans="21:29"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21:29"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21:29">
      <c r="U322" s="13"/>
      <c r="V322" s="13"/>
      <c r="W322" s="13"/>
      <c r="X322" s="13"/>
      <c r="Y322" s="13"/>
      <c r="Z322" s="13"/>
    </row>
    <row r="323" spans="21:29">
      <c r="U323" s="13"/>
      <c r="V323" s="13"/>
      <c r="W323" s="13"/>
      <c r="X323" s="13"/>
      <c r="Y323" s="13"/>
      <c r="Z323" s="13"/>
    </row>
    <row r="324" spans="21:29">
      <c r="U324" s="13"/>
      <c r="V324" s="13"/>
      <c r="W324" s="13"/>
      <c r="X324" s="13"/>
      <c r="Y324" s="13"/>
      <c r="Z324" s="13"/>
    </row>
    <row r="325" spans="21:29">
      <c r="U325" s="13"/>
      <c r="V325" s="13"/>
      <c r="W325" s="13"/>
      <c r="X325" s="13"/>
      <c r="Y325" s="13"/>
      <c r="Z325" s="13"/>
    </row>
    <row r="326" spans="21:29">
      <c r="U326" s="13"/>
      <c r="V326" s="13"/>
      <c r="W326" s="13"/>
      <c r="X326" s="13"/>
      <c r="Y326" s="13"/>
      <c r="Z326" s="13"/>
    </row>
    <row r="327" spans="21:29">
      <c r="U327" s="13"/>
      <c r="V327" s="13"/>
      <c r="W327" s="13"/>
      <c r="X327" s="13"/>
      <c r="Y327" s="13"/>
      <c r="Z327" s="13"/>
    </row>
    <row r="332" spans="21:29">
      <c r="AA332" s="13"/>
      <c r="AB332" s="13"/>
      <c r="AC332" s="13"/>
    </row>
    <row r="333" spans="21:29">
      <c r="AA333" s="13"/>
      <c r="AB333" s="13"/>
      <c r="AC333" s="13"/>
    </row>
    <row r="334" spans="21:29">
      <c r="AA334" s="13"/>
      <c r="AB334" s="13"/>
      <c r="AC334" s="13"/>
    </row>
    <row r="335" spans="21:29">
      <c r="AA335" s="13"/>
      <c r="AB335" s="13"/>
      <c r="AC335" s="13"/>
    </row>
    <row r="336" spans="21:29">
      <c r="AA336" s="13"/>
      <c r="AB336" s="13"/>
      <c r="AC336" s="13"/>
    </row>
    <row r="337" spans="21:29">
      <c r="AA337" s="13"/>
      <c r="AB337" s="13"/>
      <c r="AC337" s="13"/>
    </row>
    <row r="338" spans="21:29"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21:29"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21:29">
      <c r="U340" s="13"/>
      <c r="V340" s="13"/>
      <c r="W340" s="13"/>
      <c r="X340" s="13"/>
      <c r="Y340" s="13"/>
      <c r="Z340" s="13"/>
    </row>
    <row r="341" spans="21:29">
      <c r="U341" s="13"/>
      <c r="V341" s="13"/>
      <c r="W341" s="13"/>
      <c r="X341" s="13"/>
      <c r="Y341" s="13"/>
      <c r="Z341" s="13"/>
    </row>
    <row r="342" spans="21:29">
      <c r="U342" s="13"/>
      <c r="V342" s="13"/>
      <c r="W342" s="13"/>
      <c r="X342" s="13"/>
      <c r="Y342" s="13"/>
      <c r="Z342" s="13"/>
    </row>
    <row r="343" spans="21:29">
      <c r="U343" s="13"/>
      <c r="V343" s="13"/>
      <c r="W343" s="13"/>
      <c r="X343" s="13"/>
      <c r="Y343" s="13"/>
      <c r="Z343" s="13"/>
    </row>
    <row r="344" spans="21:29">
      <c r="U344" s="13"/>
      <c r="V344" s="13"/>
      <c r="W344" s="13"/>
      <c r="X344" s="13"/>
      <c r="Y344" s="13"/>
      <c r="Z344" s="13"/>
    </row>
    <row r="345" spans="21:29">
      <c r="U345" s="13"/>
      <c r="V345" s="13"/>
      <c r="W345" s="13"/>
      <c r="X345" s="13"/>
      <c r="Y345" s="13"/>
      <c r="Z345" s="13"/>
    </row>
    <row r="350" spans="21:29">
      <c r="AA350" s="13"/>
      <c r="AB350" s="13"/>
      <c r="AC350" s="13"/>
    </row>
    <row r="351" spans="21:29">
      <c r="AA351" s="13"/>
      <c r="AB351" s="13"/>
      <c r="AC351" s="13"/>
    </row>
    <row r="352" spans="21:29">
      <c r="AA352" s="13"/>
      <c r="AB352" s="13"/>
      <c r="AC352" s="13"/>
    </row>
    <row r="353" spans="27:29">
      <c r="AA353" s="13"/>
      <c r="AB353" s="13"/>
      <c r="AC353" s="13"/>
    </row>
    <row r="354" spans="27:29">
      <c r="AA354" s="13"/>
      <c r="AB354" s="13"/>
      <c r="AC354" s="13"/>
    </row>
    <row r="355" spans="27:29">
      <c r="AA355" s="13"/>
      <c r="AB355" s="13"/>
      <c r="AC355" s="13"/>
    </row>
    <row r="356" spans="27:29">
      <c r="AA356" s="13"/>
      <c r="AB356" s="13"/>
      <c r="AC356" s="13"/>
    </row>
    <row r="357" spans="27:29">
      <c r="AA357" s="13"/>
      <c r="AB357" s="13"/>
      <c r="AC357" s="1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AZ1880"/>
  <sheetViews>
    <sheetView defaultGridColor="0" colorId="22" zoomScale="86" zoomScaleNormal="86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F35" sqref="F35"/>
    </sheetView>
  </sheetViews>
  <sheetFormatPr baseColWidth="10" defaultColWidth="9.90625" defaultRowHeight="15"/>
  <cols>
    <col min="1" max="1" width="2.08984375" customWidth="1"/>
    <col min="2" max="2" width="6.54296875" customWidth="1"/>
    <col min="3" max="3" width="5" customWidth="1"/>
    <col min="4" max="4" width="7.1796875" customWidth="1"/>
    <col min="5" max="5" width="6.453125" customWidth="1"/>
    <col min="6" max="6" width="4.90625" customWidth="1"/>
    <col min="7" max="7" width="7.08984375" customWidth="1"/>
    <col min="8" max="8" width="6.453125" style="94" customWidth="1"/>
    <col min="9" max="9" width="6.08984375" style="94" customWidth="1"/>
    <col min="10" max="10" width="7.54296875" customWidth="1"/>
    <col min="11" max="11" width="5.1796875" customWidth="1"/>
    <col min="12" max="12" width="5.81640625" style="9" customWidth="1"/>
    <col min="13" max="13" width="3.90625" style="9" customWidth="1"/>
    <col min="14" max="14" width="7.36328125" style="9" customWidth="1"/>
    <col min="15" max="15" width="8.453125" customWidth="1"/>
    <col min="16" max="16" width="10.453125" style="9" customWidth="1"/>
    <col min="17" max="17" width="6.54296875" style="9" customWidth="1"/>
    <col min="18" max="18" width="8.08984375" customWidth="1"/>
    <col min="19" max="19" width="8" customWidth="1"/>
    <col min="20" max="23" width="7.90625" customWidth="1"/>
    <col min="24" max="24" width="8" customWidth="1"/>
    <col min="25" max="25" width="8.08984375" customWidth="1"/>
    <col min="26" max="26" width="8" customWidth="1"/>
    <col min="27" max="27" width="8.453125" customWidth="1"/>
    <col min="28" max="28" width="8.08984375" customWidth="1"/>
    <col min="29" max="29" width="7.90625" customWidth="1"/>
    <col min="30" max="30" width="5.81640625" customWidth="1"/>
    <col min="31" max="31" width="5.36328125" customWidth="1"/>
    <col min="32" max="32" width="7" customWidth="1"/>
    <col min="33" max="33" width="6.453125" style="9" customWidth="1"/>
    <col min="34" max="34" width="6.1796875" style="9" customWidth="1"/>
    <col min="35" max="35" width="7.90625" style="9" customWidth="1"/>
    <col min="36" max="36" width="7.90625" customWidth="1"/>
    <col min="37" max="37" width="6.81640625" style="9" customWidth="1"/>
    <col min="38" max="39" width="7.90625" style="94" customWidth="1"/>
    <col min="40" max="40" width="5.81640625" style="9" customWidth="1"/>
    <col min="41" max="41" width="7.08984375" style="94" customWidth="1"/>
    <col min="42" max="42" width="7.453125" customWidth="1"/>
    <col min="43" max="43" width="10.36328125" customWidth="1"/>
    <col min="44" max="45" width="7.90625" customWidth="1"/>
    <col min="46" max="46" width="10.6328125" customWidth="1"/>
    <col min="47" max="47" width="7.453125" customWidth="1"/>
    <col min="48" max="48" width="7.54296875" customWidth="1"/>
    <col min="49" max="52" width="17.08984375" customWidth="1"/>
  </cols>
  <sheetData>
    <row r="1" spans="1:52">
      <c r="A1" s="28"/>
      <c r="B1" s="28"/>
      <c r="C1" s="28"/>
      <c r="D1" s="28"/>
      <c r="E1" s="28"/>
      <c r="F1" s="28"/>
      <c r="G1" s="28"/>
      <c r="H1" s="100"/>
      <c r="I1" s="100"/>
      <c r="J1" s="28"/>
      <c r="K1" s="28"/>
      <c r="L1" s="70"/>
      <c r="M1" s="70"/>
      <c r="N1" s="70"/>
      <c r="O1" s="28"/>
      <c r="P1" s="70"/>
      <c r="Q1" s="70"/>
      <c r="R1" s="28"/>
      <c r="S1" s="28"/>
      <c r="T1" s="28"/>
      <c r="AG1"/>
      <c r="AH1"/>
      <c r="AI1"/>
      <c r="AK1"/>
      <c r="AL1"/>
      <c r="AM1"/>
      <c r="AN1"/>
      <c r="AO1"/>
    </row>
    <row r="2" spans="1:52" s="122" customFormat="1" ht="31.8">
      <c r="A2" s="119"/>
      <c r="B2" s="119"/>
      <c r="C2" s="119"/>
      <c r="D2" s="119" t="s">
        <v>455</v>
      </c>
      <c r="E2" s="119"/>
      <c r="F2" s="119"/>
      <c r="G2" s="119"/>
      <c r="H2" s="123"/>
      <c r="I2" s="123"/>
      <c r="J2" s="119"/>
      <c r="K2" s="119" t="s">
        <v>416</v>
      </c>
      <c r="L2" s="121"/>
      <c r="M2" s="121"/>
      <c r="N2" s="121"/>
      <c r="O2" s="119" t="str">
        <f>+År!B2</f>
        <v>Flådd purke</v>
      </c>
      <c r="P2" s="119"/>
      <c r="Q2" s="121"/>
      <c r="R2" s="121"/>
      <c r="S2" s="119"/>
      <c r="T2" s="119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>
      <c r="A3" s="28"/>
      <c r="B3" s="28"/>
      <c r="C3" s="28"/>
      <c r="D3" s="28"/>
      <c r="E3" s="28"/>
      <c r="F3" s="28"/>
      <c r="G3" s="28"/>
      <c r="H3" s="100"/>
      <c r="I3" s="100"/>
      <c r="J3" s="28"/>
      <c r="K3" s="28"/>
      <c r="L3" s="70"/>
      <c r="M3" s="70"/>
      <c r="N3" s="70"/>
      <c r="O3" s="28"/>
      <c r="P3" s="70"/>
      <c r="Q3" s="70"/>
      <c r="R3" s="28"/>
      <c r="S3" s="28"/>
      <c r="T3" s="28"/>
      <c r="AG3"/>
      <c r="AH3"/>
      <c r="AI3"/>
      <c r="AK3"/>
      <c r="AL3"/>
      <c r="AM3"/>
      <c r="AN3"/>
      <c r="AO3"/>
    </row>
    <row r="4" spans="1:52" s="131" customFormat="1" ht="19.8">
      <c r="A4" s="129"/>
      <c r="B4" s="129"/>
      <c r="C4" s="129"/>
      <c r="D4" s="129"/>
      <c r="E4" s="117" t="s">
        <v>376</v>
      </c>
      <c r="F4" s="117"/>
      <c r="G4" s="130">
        <f>+År!Q2</f>
        <v>17</v>
      </c>
      <c r="H4" s="133"/>
      <c r="I4" s="133"/>
      <c r="J4" s="129"/>
      <c r="K4" s="129"/>
      <c r="L4" s="132"/>
      <c r="M4" s="181" t="s">
        <v>377</v>
      </c>
      <c r="N4" s="132"/>
      <c r="O4" s="129"/>
      <c r="P4" s="291">
        <f>SUM(E10:E61)</f>
        <v>6499</v>
      </c>
      <c r="Q4" s="286"/>
      <c r="R4" s="129"/>
      <c r="S4" s="129"/>
      <c r="T4" s="129"/>
      <c r="U4"/>
      <c r="V4"/>
    </row>
    <row r="5" spans="1:52" ht="15.75" customHeight="1">
      <c r="A5" s="55"/>
      <c r="B5" s="55"/>
      <c r="C5" s="28"/>
      <c r="D5" s="28"/>
      <c r="E5" s="28"/>
      <c r="F5" s="28"/>
      <c r="G5" s="28"/>
      <c r="H5" s="100"/>
      <c r="I5" s="100"/>
      <c r="J5" s="28"/>
      <c r="K5" s="28"/>
      <c r="L5" s="70"/>
      <c r="M5" s="70"/>
      <c r="N5" s="70"/>
      <c r="O5" s="28"/>
      <c r="P5" s="70"/>
      <c r="Q5" s="134"/>
      <c r="R5" s="28"/>
      <c r="S5" s="28"/>
      <c r="T5" s="28"/>
      <c r="AG5"/>
      <c r="AH5"/>
      <c r="AI5"/>
      <c r="AK5"/>
      <c r="AL5"/>
      <c r="AM5"/>
      <c r="AN5"/>
      <c r="AO5"/>
    </row>
    <row r="6" spans="1:52" ht="15.6">
      <c r="A6" s="28"/>
      <c r="B6" s="28"/>
      <c r="C6" s="28"/>
      <c r="D6" s="28"/>
      <c r="E6" s="70"/>
      <c r="F6" s="70"/>
      <c r="G6" s="70"/>
      <c r="H6" s="100"/>
      <c r="I6" s="100"/>
      <c r="J6" s="28"/>
      <c r="K6" s="70"/>
      <c r="L6" s="70"/>
      <c r="M6" s="70"/>
      <c r="N6" s="70"/>
      <c r="O6" s="28"/>
      <c r="P6" s="70"/>
      <c r="Q6" s="71" t="s">
        <v>3</v>
      </c>
      <c r="R6" s="28"/>
      <c r="S6" s="34"/>
      <c r="T6" s="28"/>
      <c r="AG6"/>
      <c r="AH6"/>
      <c r="AI6"/>
      <c r="AK6"/>
      <c r="AL6"/>
      <c r="AM6"/>
      <c r="AN6"/>
      <c r="AO6"/>
    </row>
    <row r="7" spans="1:52" ht="21">
      <c r="A7" s="28"/>
      <c r="B7" s="28"/>
      <c r="C7" s="28"/>
      <c r="D7" s="34" t="s">
        <v>3</v>
      </c>
      <c r="E7" s="71"/>
      <c r="F7" s="71"/>
      <c r="G7" s="71" t="s">
        <v>3</v>
      </c>
      <c r="H7" s="93" t="s">
        <v>3</v>
      </c>
      <c r="I7" s="93" t="s">
        <v>1</v>
      </c>
      <c r="J7" s="34"/>
      <c r="K7" s="71"/>
      <c r="L7" s="71" t="s">
        <v>18</v>
      </c>
      <c r="M7" s="71"/>
      <c r="N7" s="71" t="s">
        <v>395</v>
      </c>
      <c r="O7" s="34" t="s">
        <v>2</v>
      </c>
      <c r="P7" s="71" t="s">
        <v>52</v>
      </c>
      <c r="Q7" s="71" t="s">
        <v>11</v>
      </c>
      <c r="R7" s="34"/>
      <c r="S7" s="34" t="s">
        <v>448</v>
      </c>
      <c r="T7" s="28"/>
      <c r="U7" s="2"/>
      <c r="V7" s="56"/>
      <c r="AG7"/>
      <c r="AH7"/>
      <c r="AI7"/>
      <c r="AK7"/>
      <c r="AL7"/>
      <c r="AM7"/>
      <c r="AN7"/>
      <c r="AO7"/>
    </row>
    <row r="8" spans="1:52" ht="15.6">
      <c r="A8" s="28"/>
      <c r="B8" s="34"/>
      <c r="C8" s="34" t="s">
        <v>453</v>
      </c>
      <c r="D8" s="34" t="s">
        <v>418</v>
      </c>
      <c r="E8" s="71" t="s">
        <v>3</v>
      </c>
      <c r="F8" s="110"/>
      <c r="G8" s="71" t="s">
        <v>401</v>
      </c>
      <c r="H8" s="93" t="s">
        <v>468</v>
      </c>
      <c r="I8" s="93" t="s">
        <v>468</v>
      </c>
      <c r="J8" s="34" t="s">
        <v>18</v>
      </c>
      <c r="K8" s="110"/>
      <c r="L8" s="71" t="s">
        <v>399</v>
      </c>
      <c r="M8" s="110"/>
      <c r="N8" s="71" t="s">
        <v>399</v>
      </c>
      <c r="O8" s="34" t="s">
        <v>395</v>
      </c>
      <c r="P8" s="71" t="s">
        <v>73</v>
      </c>
      <c r="Q8" s="71" t="s">
        <v>447</v>
      </c>
      <c r="R8" s="34" t="s">
        <v>18</v>
      </c>
      <c r="S8" s="113" t="s">
        <v>449</v>
      </c>
      <c r="T8" s="28"/>
      <c r="U8" s="2"/>
      <c r="V8" s="2"/>
      <c r="W8" s="2"/>
      <c r="AG8"/>
      <c r="AH8"/>
      <c r="AI8"/>
      <c r="AK8"/>
      <c r="AL8"/>
      <c r="AM8"/>
      <c r="AN8"/>
      <c r="AO8"/>
    </row>
    <row r="9" spans="1:52" ht="15.6">
      <c r="A9" s="28"/>
      <c r="B9" s="34" t="s">
        <v>63</v>
      </c>
      <c r="C9" s="34" t="s">
        <v>456</v>
      </c>
      <c r="D9" s="34" t="s">
        <v>419</v>
      </c>
      <c r="E9" s="71" t="s">
        <v>11</v>
      </c>
      <c r="F9" s="110" t="s">
        <v>446</v>
      </c>
      <c r="G9" s="71" t="s">
        <v>394</v>
      </c>
      <c r="H9" s="93" t="s">
        <v>470</v>
      </c>
      <c r="I9" s="93" t="s">
        <v>470</v>
      </c>
      <c r="J9" s="34" t="s">
        <v>394</v>
      </c>
      <c r="K9" s="110" t="s">
        <v>446</v>
      </c>
      <c r="L9" s="71" t="s">
        <v>396</v>
      </c>
      <c r="M9" s="110" t="s">
        <v>446</v>
      </c>
      <c r="N9" s="71" t="s">
        <v>396</v>
      </c>
      <c r="O9" s="34" t="s">
        <v>397</v>
      </c>
      <c r="P9" s="71" t="s">
        <v>403</v>
      </c>
      <c r="Q9" s="71" t="s">
        <v>454</v>
      </c>
      <c r="R9" s="34" t="s">
        <v>30</v>
      </c>
      <c r="S9" s="34" t="s">
        <v>450</v>
      </c>
      <c r="T9" s="28"/>
      <c r="AG9"/>
      <c r="AH9"/>
      <c r="AI9"/>
      <c r="AK9"/>
      <c r="AL9"/>
      <c r="AM9"/>
      <c r="AN9"/>
      <c r="AO9"/>
    </row>
    <row r="10" spans="1:52" ht="15.6">
      <c r="A10" s="28"/>
      <c r="B10" s="201">
        <f>+'Ark1'!C379</f>
        <v>2024</v>
      </c>
      <c r="C10" s="201">
        <f>+'Ark1'!E379</f>
        <v>1</v>
      </c>
      <c r="D10" s="201">
        <f>+IF(E10=0,"",'Ark1'!Q379)</f>
        <v>60</v>
      </c>
      <c r="E10" s="91">
        <f>+'Ark1'!R379</f>
        <v>398</v>
      </c>
      <c r="F10" s="200">
        <f t="shared" ref="F10" si="0">+IF(E10=0,"",E10-E64)</f>
        <v>55</v>
      </c>
      <c r="G10" s="200">
        <f>+IF(E10=0,"",'Ark1'!S379)</f>
        <v>398</v>
      </c>
      <c r="H10" s="202">
        <f>+'Ark1'!T379</f>
        <v>6.1240190798584386</v>
      </c>
      <c r="I10" s="202">
        <f>+'Ark1'!U379</f>
        <v>6.1048735875082114</v>
      </c>
      <c r="J10" s="92">
        <f>+IF(E10=0,"",'Ark1'!W379)</f>
        <v>60.613065326633169</v>
      </c>
      <c r="K10" s="205">
        <f t="shared" ref="K10" si="1">+J10-J64</f>
        <v>1.4439691167206163</v>
      </c>
      <c r="L10" s="200">
        <f>+IF(E10=0,"",'Ark1'!Z379)</f>
        <v>137.30276381909545</v>
      </c>
      <c r="M10" s="200">
        <f t="shared" ref="M10" si="2">+IF(E10=0,"",L10-L64)</f>
        <v>2.5736093001450513</v>
      </c>
      <c r="N10" s="200">
        <f>+IF(E10=0,"",'Ark1'!AA379)</f>
        <v>28.476173014421004</v>
      </c>
      <c r="O10" s="205">
        <f>+IF(E10=0,"",'Ark1'!AB379)</f>
        <v>2.860409035435882</v>
      </c>
      <c r="P10" s="200">
        <f>+IF(E10=0,"",'Ark1'!AC379)</f>
        <v>-52.643945633824309</v>
      </c>
      <c r="Q10" s="200">
        <f>+IF(E10=0,"",IF(E10=0,"",E10/D10))</f>
        <v>6.6333333333333337</v>
      </c>
      <c r="R10" s="205">
        <f>+IF(E10=0,"",'Ark1'!V379)</f>
        <v>4.5527638190954782</v>
      </c>
      <c r="S10" s="200">
        <f>+IF(E10=0,"",(E10*L10)/1000)</f>
        <v>54.646499999999989</v>
      </c>
      <c r="T10" s="28"/>
      <c r="AG10"/>
      <c r="AH10"/>
      <c r="AI10"/>
      <c r="AK10"/>
      <c r="AL10"/>
      <c r="AM10"/>
      <c r="AN10"/>
      <c r="AO10"/>
    </row>
    <row r="11" spans="1:52" ht="15.6">
      <c r="A11" s="28"/>
      <c r="B11" s="201">
        <f>+'Ark1'!C380</f>
        <v>2024</v>
      </c>
      <c r="C11" s="201">
        <f>+'Ark1'!E380</f>
        <v>2</v>
      </c>
      <c r="D11" s="201">
        <f>+IF(E11=0,"",'Ark1'!Q380)</f>
        <v>60</v>
      </c>
      <c r="E11" s="91">
        <f>+'Ark1'!R380</f>
        <v>449</v>
      </c>
      <c r="F11" s="200">
        <f t="shared" ref="F11:F61" si="3">+IF(E11=0,"",E11-E65)</f>
        <v>0</v>
      </c>
      <c r="G11" s="200">
        <f>+IF(E11=0,"",'Ark1'!S380)</f>
        <v>449</v>
      </c>
      <c r="H11" s="202">
        <f>+'Ark1'!T380</f>
        <v>6.9087551931066304</v>
      </c>
      <c r="I11" s="202">
        <f>+'Ark1'!U380</f>
        <v>6.5196517463235182</v>
      </c>
      <c r="J11" s="92">
        <f>+IF(E11=0,"",'Ark1'!W380)</f>
        <v>59.86859688195991</v>
      </c>
      <c r="K11" s="205">
        <f t="shared" ref="K11:K61" si="4">+J11-J65</f>
        <v>0.27261473910275669</v>
      </c>
      <c r="L11" s="200">
        <f>+IF(E11=0,"",'Ark1'!Z380)</f>
        <v>129.97616926503343</v>
      </c>
      <c r="M11" s="200">
        <f t="shared" ref="M11:M61" si="5">+IF(E11=0,"",L11-L65)</f>
        <v>-8.3104378778238583</v>
      </c>
      <c r="N11" s="200">
        <f>+IF(E11=0,"",'Ark1'!AA380)</f>
        <v>29.305024197770553</v>
      </c>
      <c r="O11" s="205">
        <f>+IF(E11=0,"",'Ark1'!AB380)</f>
        <v>3.5988265892757929</v>
      </c>
      <c r="P11" s="200">
        <f>+IF(E11=0,"",'Ark1'!AC380)</f>
        <v>-51.625878033141859</v>
      </c>
      <c r="Q11" s="200">
        <f t="shared" ref="Q11:Q61" si="6">+IF(E11=0,"",IF(E11=0,"",E11/D11))</f>
        <v>7.4833333333333334</v>
      </c>
      <c r="R11" s="205">
        <f>+IF(E11=0,"",'Ark1'!V380)</f>
        <v>6.0133630289532274</v>
      </c>
      <c r="S11" s="200">
        <f t="shared" ref="S11:S61" si="7">+IF(E11=0,"",(E11*L11)/1000)</f>
        <v>58.359300000000012</v>
      </c>
      <c r="T11" s="28"/>
      <c r="AG11"/>
      <c r="AH11"/>
      <c r="AI11"/>
      <c r="AK11"/>
      <c r="AL11"/>
      <c r="AM11"/>
      <c r="AN11"/>
      <c r="AO11"/>
    </row>
    <row r="12" spans="1:52" ht="15.6">
      <c r="A12" s="28"/>
      <c r="B12" s="201">
        <f>+'Ark1'!C381</f>
        <v>2024</v>
      </c>
      <c r="C12" s="201">
        <f>+'Ark1'!E381</f>
        <v>3</v>
      </c>
      <c r="D12" s="201">
        <f>+IF(E12=0,"",'Ark1'!Q381)</f>
        <v>77</v>
      </c>
      <c r="E12" s="91">
        <f>+'Ark1'!R381</f>
        <v>407</v>
      </c>
      <c r="F12" s="200">
        <f t="shared" si="3"/>
        <v>47</v>
      </c>
      <c r="G12" s="200">
        <f>+IF(E12=0,"",'Ark1'!S381)</f>
        <v>404</v>
      </c>
      <c r="H12" s="202">
        <f>+'Ark1'!T381</f>
        <v>6.2625019233728283</v>
      </c>
      <c r="I12" s="202">
        <f>+'Ark1'!U381</f>
        <v>6.5529430335802958</v>
      </c>
      <c r="J12" s="92">
        <f>+IF(E12=0,"",'Ark1'!W381)</f>
        <v>58.997524752475243</v>
      </c>
      <c r="K12" s="205">
        <f t="shared" si="4"/>
        <v>-1.4469196919691996</v>
      </c>
      <c r="L12" s="200">
        <f>+IF(E12=0,"",'Ark1'!Z381)</f>
        <v>145.19133663366341</v>
      </c>
      <c r="M12" s="200">
        <f t="shared" si="5"/>
        <v>7.713558855885708</v>
      </c>
      <c r="N12" s="200">
        <f>+IF(E12=0,"",'Ark1'!AA381)</f>
        <v>29.89834011743438</v>
      </c>
      <c r="O12" s="205">
        <f>+IF(E12=0,"",'Ark1'!AB381)</f>
        <v>4.3580463662718127</v>
      </c>
      <c r="P12" s="200">
        <f>+IF(E12=0,"",'Ark1'!AC381)</f>
        <v>-58.479096017724267</v>
      </c>
      <c r="Q12" s="200">
        <f t="shared" si="6"/>
        <v>5.2857142857142856</v>
      </c>
      <c r="R12" s="205">
        <f>+IF(E12=0,"",'Ark1'!V381)</f>
        <v>6.5675675675675675</v>
      </c>
      <c r="S12" s="200">
        <f t="shared" si="7"/>
        <v>59.09287400990101</v>
      </c>
      <c r="T12" s="28"/>
      <c r="AG12"/>
      <c r="AH12"/>
      <c r="AI12"/>
      <c r="AK12"/>
      <c r="AL12"/>
      <c r="AM12"/>
      <c r="AN12"/>
      <c r="AO12"/>
    </row>
    <row r="13" spans="1:52" ht="15.6">
      <c r="A13" s="28"/>
      <c r="B13" s="201">
        <f>+'Ark1'!C382</f>
        <v>2024</v>
      </c>
      <c r="C13" s="201">
        <f>+'Ark1'!E382</f>
        <v>4</v>
      </c>
      <c r="D13" s="201">
        <f>+IF(E13=0,"",'Ark1'!Q382)</f>
        <v>66</v>
      </c>
      <c r="E13" s="91">
        <f>+'Ark1'!R382</f>
        <v>356</v>
      </c>
      <c r="F13" s="200">
        <f t="shared" si="3"/>
        <v>-2</v>
      </c>
      <c r="G13" s="200">
        <f>+IF(E13=0,"",'Ark1'!S382)</f>
        <v>354</v>
      </c>
      <c r="H13" s="202">
        <f>+'Ark1'!T382</f>
        <v>5.4777658101246338</v>
      </c>
      <c r="I13" s="202">
        <f>+'Ark1'!U382</f>
        <v>5.6651604779690388</v>
      </c>
      <c r="J13" s="92">
        <f>+IF(E13=0,"",'Ark1'!W382)</f>
        <v>59.875706214689266</v>
      </c>
      <c r="K13" s="205">
        <f t="shared" si="4"/>
        <v>3.9086496379404423E-2</v>
      </c>
      <c r="L13" s="200">
        <f>+IF(E13=0,"",'Ark1'!Z382)</f>
        <v>143.2499999999998</v>
      </c>
      <c r="M13" s="200">
        <f t="shared" si="5"/>
        <v>2.999295774647635</v>
      </c>
      <c r="N13" s="200">
        <f>+IF(E13=0,"",'Ark1'!AA382)</f>
        <v>31.052243429967412</v>
      </c>
      <c r="O13" s="205">
        <f>+IF(E13=0,"",'Ark1'!AB382)</f>
        <v>4.2274763990649094</v>
      </c>
      <c r="P13" s="200">
        <f>+IF(E13=0,"",'Ark1'!AC382)</f>
        <v>-61.023001878375105</v>
      </c>
      <c r="Q13" s="200">
        <f t="shared" si="6"/>
        <v>5.3939393939393936</v>
      </c>
      <c r="R13" s="205">
        <f>+IF(E13=0,"",'Ark1'!V382)</f>
        <v>4.9943820224719104</v>
      </c>
      <c r="S13" s="200">
        <f t="shared" si="7"/>
        <v>50.996999999999929</v>
      </c>
      <c r="T13" s="28"/>
      <c r="AG13"/>
      <c r="AH13"/>
      <c r="AI13"/>
      <c r="AK13"/>
      <c r="AL13"/>
      <c r="AM13"/>
      <c r="AN13"/>
      <c r="AO13"/>
    </row>
    <row r="14" spans="1:52" ht="15.6">
      <c r="A14" s="28"/>
      <c r="B14" s="201">
        <f>+'Ark1'!C383</f>
        <v>2024</v>
      </c>
      <c r="C14" s="201">
        <f>+'Ark1'!E383</f>
        <v>5</v>
      </c>
      <c r="D14" s="201">
        <f>+IF(E14=0,"",'Ark1'!Q383)</f>
        <v>63</v>
      </c>
      <c r="E14" s="91">
        <f>+'Ark1'!R383</f>
        <v>302</v>
      </c>
      <c r="F14" s="200">
        <f t="shared" si="3"/>
        <v>-6</v>
      </c>
      <c r="G14" s="200">
        <f>+IF(E14=0,"",'Ark1'!S383)</f>
        <v>302</v>
      </c>
      <c r="H14" s="202">
        <f>+'Ark1'!T383</f>
        <v>4.6468687490383136</v>
      </c>
      <c r="I14" s="202">
        <f>+'Ark1'!U383</f>
        <v>4.6826653272695484</v>
      </c>
      <c r="J14" s="92">
        <f>+IF(E14=0,"",'Ark1'!W383)</f>
        <v>60.311258278145687</v>
      </c>
      <c r="K14" s="205">
        <f t="shared" si="4"/>
        <v>5.0693530642362816E-3</v>
      </c>
      <c r="L14" s="200">
        <f>+IF(E14=0,"",'Ark1'!Z383)</f>
        <v>138.7943708609271</v>
      </c>
      <c r="M14" s="200">
        <f t="shared" si="5"/>
        <v>-2.5043262074767085</v>
      </c>
      <c r="N14" s="200">
        <f>+IF(E14=0,"",'Ark1'!AA383)</f>
        <v>31.39002459077566</v>
      </c>
      <c r="O14" s="205">
        <f>+IF(E14=0,"",'Ark1'!AB383)</f>
        <v>4.1234034525656318</v>
      </c>
      <c r="P14" s="200">
        <f>+IF(E14=0,"",'Ark1'!AC383)</f>
        <v>-69.346309809020497</v>
      </c>
      <c r="Q14" s="200">
        <f t="shared" si="6"/>
        <v>4.7936507936507935</v>
      </c>
      <c r="R14" s="205">
        <f>+IF(E14=0,"",'Ark1'!V383)</f>
        <v>4.9006622516556284</v>
      </c>
      <c r="S14" s="200">
        <f t="shared" si="7"/>
        <v>41.915899999999986</v>
      </c>
      <c r="T14" s="28"/>
      <c r="AG14"/>
      <c r="AH14"/>
      <c r="AI14"/>
      <c r="AK14"/>
      <c r="AL14"/>
      <c r="AM14"/>
      <c r="AN14"/>
      <c r="AO14"/>
    </row>
    <row r="15" spans="1:52" ht="15.6">
      <c r="A15" s="28"/>
      <c r="B15" s="201">
        <f>+'Ark1'!C384</f>
        <v>2024</v>
      </c>
      <c r="C15" s="201">
        <f>+'Ark1'!E384</f>
        <v>6</v>
      </c>
      <c r="D15" s="201">
        <f>+IF(E15=0,"",'Ark1'!Q384)</f>
        <v>64</v>
      </c>
      <c r="E15" s="91">
        <f>+'Ark1'!R384</f>
        <v>517</v>
      </c>
      <c r="F15" s="200">
        <f t="shared" si="3"/>
        <v>229</v>
      </c>
      <c r="G15" s="200">
        <f>+IF(E15=0,"",'Ark1'!S384)</f>
        <v>516</v>
      </c>
      <c r="H15" s="202">
        <f>+'Ark1'!T384</f>
        <v>7.9550700107708883</v>
      </c>
      <c r="I15" s="202">
        <f>+'Ark1'!U384</f>
        <v>8.0243173861736903</v>
      </c>
      <c r="J15" s="92">
        <f>+IF(E15=0,"",'Ark1'!W384)</f>
        <v>59.817829457364333</v>
      </c>
      <c r="K15" s="205">
        <f t="shared" si="4"/>
        <v>0.45197579882775329</v>
      </c>
      <c r="L15" s="200">
        <f>+IF(E15=0,"",'Ark1'!Z384)</f>
        <v>139.20155038759705</v>
      </c>
      <c r="M15" s="200">
        <f t="shared" si="5"/>
        <v>-1.6075088458523794</v>
      </c>
      <c r="N15" s="200">
        <f>+IF(E15=0,"",'Ark1'!AA384)</f>
        <v>31.572419483068888</v>
      </c>
      <c r="O15" s="205">
        <f>+IF(E15=0,"",'Ark1'!AB384)</f>
        <v>3.8996312608905992</v>
      </c>
      <c r="P15" s="200">
        <f>+IF(E15=0,"",'Ark1'!AC384)</f>
        <v>-62.983230923889295</v>
      </c>
      <c r="Q15" s="200">
        <f t="shared" si="6"/>
        <v>8.078125</v>
      </c>
      <c r="R15" s="205">
        <f>+IF(E15=0,"",'Ark1'!V384)</f>
        <v>5.0058027079303677</v>
      </c>
      <c r="S15" s="200">
        <f t="shared" si="7"/>
        <v>71.967201550387671</v>
      </c>
      <c r="T15" s="28"/>
      <c r="AG15"/>
      <c r="AH15"/>
      <c r="AI15"/>
      <c r="AK15"/>
      <c r="AL15"/>
      <c r="AM15"/>
      <c r="AN15"/>
      <c r="AO15"/>
    </row>
    <row r="16" spans="1:52" ht="15.6">
      <c r="A16" s="28"/>
      <c r="B16" s="201">
        <f>+'Ark1'!C385</f>
        <v>2024</v>
      </c>
      <c r="C16" s="201">
        <f>+'Ark1'!E385</f>
        <v>7</v>
      </c>
      <c r="D16" s="201">
        <f>+IF(E16=0,"",'Ark1'!Q385)</f>
        <v>54</v>
      </c>
      <c r="E16" s="91">
        <f>+'Ark1'!R385</f>
        <v>312</v>
      </c>
      <c r="F16" s="200">
        <f t="shared" si="3"/>
        <v>-163</v>
      </c>
      <c r="G16" s="200">
        <f>+IF(E16=0,"",'Ark1'!S385)</f>
        <v>312</v>
      </c>
      <c r="H16" s="202">
        <f>+'Ark1'!T385</f>
        <v>4.8007385751654095</v>
      </c>
      <c r="I16" s="202">
        <f>+'Ark1'!U385</f>
        <v>4.7822487281443511</v>
      </c>
      <c r="J16" s="92">
        <f>+IF(E16=0,"",'Ark1'!W385)</f>
        <v>59.567307692307693</v>
      </c>
      <c r="K16" s="205">
        <f t="shared" si="4"/>
        <v>-0.70637651821866143</v>
      </c>
      <c r="L16" s="200">
        <f>+IF(E16=0,"",'Ark1'!Z385)</f>
        <v>137.20288461538459</v>
      </c>
      <c r="M16" s="200">
        <f t="shared" si="5"/>
        <v>3.8336214574898406</v>
      </c>
      <c r="N16" s="200">
        <f>+IF(E16=0,"",'Ark1'!AA385)</f>
        <v>28.238660499520758</v>
      </c>
      <c r="O16" s="205">
        <f>+IF(E16=0,"",'Ark1'!AB385)</f>
        <v>3.9640154379750863</v>
      </c>
      <c r="P16" s="200">
        <f>+IF(E16=0,"",'Ark1'!AC385)</f>
        <v>-41.354875043134747</v>
      </c>
      <c r="Q16" s="200">
        <f t="shared" si="6"/>
        <v>5.7777777777777777</v>
      </c>
      <c r="R16" s="205">
        <f>+IF(E16=0,"",'Ark1'!V385)</f>
        <v>5.8621794871794899</v>
      </c>
      <c r="S16" s="200">
        <f t="shared" si="7"/>
        <v>42.807299999999998</v>
      </c>
      <c r="T16" s="28"/>
      <c r="AG16"/>
      <c r="AH16"/>
      <c r="AI16"/>
      <c r="AK16"/>
      <c r="AL16"/>
      <c r="AM16"/>
      <c r="AN16"/>
      <c r="AO16"/>
    </row>
    <row r="17" spans="1:41" ht="15.6">
      <c r="A17" s="28"/>
      <c r="B17" s="201">
        <f>+'Ark1'!C386</f>
        <v>2024</v>
      </c>
      <c r="C17" s="201">
        <f>+'Ark1'!E386</f>
        <v>8</v>
      </c>
      <c r="D17" s="201">
        <f>+IF(E17=0,"",'Ark1'!Q386)</f>
        <v>52</v>
      </c>
      <c r="E17" s="91">
        <f>+'Ark1'!R386</f>
        <v>297</v>
      </c>
      <c r="F17" s="200">
        <f t="shared" si="3"/>
        <v>35</v>
      </c>
      <c r="G17" s="200">
        <f>+IF(E17=0,"",'Ark1'!S386)</f>
        <v>297</v>
      </c>
      <c r="H17" s="202">
        <f>+'Ark1'!T386</f>
        <v>4.5699338359747648</v>
      </c>
      <c r="I17" s="202">
        <f>+'Ark1'!U386</f>
        <v>4.6397329725957954</v>
      </c>
      <c r="J17" s="92">
        <f>+IF(E17=0,"",'Ark1'!W386)</f>
        <v>59.734006734006734</v>
      </c>
      <c r="K17" s="205">
        <f t="shared" si="4"/>
        <v>-0.22400853316885616</v>
      </c>
      <c r="L17" s="200">
        <f>+IF(E17=0,"",'Ark1'!Z386)</f>
        <v>139.83703703703705</v>
      </c>
      <c r="M17" s="200">
        <f t="shared" si="5"/>
        <v>2.234746960701159</v>
      </c>
      <c r="N17" s="200">
        <f>+IF(E17=0,"",'Ark1'!AA386)</f>
        <v>28.21146533603012</v>
      </c>
      <c r="O17" s="205">
        <f>+IF(E17=0,"",'Ark1'!AB386)</f>
        <v>3.6385452989086273</v>
      </c>
      <c r="P17" s="200">
        <f>+IF(E17=0,"",'Ark1'!AC386)</f>
        <v>-49.140420595582277</v>
      </c>
      <c r="Q17" s="200">
        <f t="shared" si="6"/>
        <v>5.7115384615384617</v>
      </c>
      <c r="R17" s="205">
        <f>+IF(E17=0,"",'Ark1'!V386)</f>
        <v>5.2962962962962967</v>
      </c>
      <c r="S17" s="200">
        <f t="shared" si="7"/>
        <v>41.531600000000005</v>
      </c>
      <c r="T17" s="28"/>
      <c r="AG17"/>
      <c r="AH17"/>
      <c r="AI17"/>
      <c r="AK17"/>
      <c r="AL17"/>
      <c r="AM17"/>
      <c r="AN17"/>
      <c r="AO17"/>
    </row>
    <row r="18" spans="1:41" ht="15.6">
      <c r="A18" s="28"/>
      <c r="B18" s="201">
        <f>+'Ark1'!C387</f>
        <v>2024</v>
      </c>
      <c r="C18" s="201">
        <f>+'Ark1'!E387</f>
        <v>9</v>
      </c>
      <c r="D18" s="201">
        <f>+IF(E18=0,"",'Ark1'!Q387)</f>
        <v>71</v>
      </c>
      <c r="E18" s="91">
        <f>+'Ark1'!R387</f>
        <v>486</v>
      </c>
      <c r="F18" s="200">
        <f t="shared" si="3"/>
        <v>126</v>
      </c>
      <c r="G18" s="200">
        <f>+IF(E18=0,"",'Ark1'!S387)</f>
        <v>485</v>
      </c>
      <c r="H18" s="202">
        <f>+'Ark1'!T387</f>
        <v>7.47807354977689</v>
      </c>
      <c r="I18" s="202">
        <f>+'Ark1'!U387</f>
        <v>7.5351030370926386</v>
      </c>
      <c r="J18" s="92">
        <f>+IF(E18=0,"",'Ark1'!W387)</f>
        <v>59.657731958762895</v>
      </c>
      <c r="K18" s="205">
        <f t="shared" si="4"/>
        <v>-0.52889756769952356</v>
      </c>
      <c r="L18" s="200">
        <f>+IF(E18=0,"",'Ark1'!Z387)</f>
        <v>139.06989690721653</v>
      </c>
      <c r="M18" s="200">
        <f t="shared" si="5"/>
        <v>-1.8880418114464703</v>
      </c>
      <c r="N18" s="200">
        <f>+IF(E18=0,"",'Ark1'!AA387)</f>
        <v>31.739053328272536</v>
      </c>
      <c r="O18" s="205">
        <f>+IF(E18=0,"",'Ark1'!AB387)</f>
        <v>3.9069548099403946</v>
      </c>
      <c r="P18" s="200">
        <f>+IF(E18=0,"",'Ark1'!AC387)</f>
        <v>-51.844082055366307</v>
      </c>
      <c r="Q18" s="200">
        <f t="shared" si="6"/>
        <v>6.845070422535211</v>
      </c>
      <c r="R18" s="205">
        <f>+IF(E18=0,"",'Ark1'!V387)</f>
        <v>6.4773662551440321</v>
      </c>
      <c r="S18" s="200">
        <f t="shared" si="7"/>
        <v>67.587969896907239</v>
      </c>
      <c r="T18" s="28"/>
      <c r="AG18"/>
      <c r="AH18"/>
      <c r="AI18"/>
      <c r="AK18"/>
      <c r="AL18"/>
      <c r="AM18"/>
      <c r="AN18"/>
      <c r="AO18"/>
    </row>
    <row r="19" spans="1:41" ht="15.6">
      <c r="A19" s="28"/>
      <c r="B19" s="201">
        <f>+'Ark1'!C388</f>
        <v>2024</v>
      </c>
      <c r="C19" s="201">
        <f>+'Ark1'!E388</f>
        <v>10</v>
      </c>
      <c r="D19" s="201">
        <f>+IF(E19=0,"",'Ark1'!Q388)</f>
        <v>69</v>
      </c>
      <c r="E19" s="91">
        <f>+'Ark1'!R388</f>
        <v>367</v>
      </c>
      <c r="F19" s="200">
        <f t="shared" si="3"/>
        <v>-52</v>
      </c>
      <c r="G19" s="200">
        <f>+IF(E19=0,"",'Ark1'!S388)</f>
        <v>367</v>
      </c>
      <c r="H19" s="202">
        <f>+'Ark1'!T388</f>
        <v>5.6470226188644395</v>
      </c>
      <c r="I19" s="202">
        <f>+'Ark1'!U388</f>
        <v>5.5977400354876172</v>
      </c>
      <c r="J19" s="92">
        <f>+IF(E19=0,"",'Ark1'!W388)</f>
        <v>60.604904632152603</v>
      </c>
      <c r="K19" s="205">
        <f t="shared" si="4"/>
        <v>0.48767975176980372</v>
      </c>
      <c r="L19" s="200">
        <f>+IF(E19=0,"",'Ark1'!Z388)</f>
        <v>136.53133514986379</v>
      </c>
      <c r="M19" s="200">
        <f t="shared" si="5"/>
        <v>1.7215265374236708</v>
      </c>
      <c r="N19" s="200">
        <f>+IF(E19=0,"",'Ark1'!AA388)</f>
        <v>30.303450296166599</v>
      </c>
      <c r="O19" s="205">
        <f>+IF(E19=0,"",'Ark1'!AB388)</f>
        <v>3.6508784250209279</v>
      </c>
      <c r="P19" s="200">
        <f>+IF(E19=0,"",'Ark1'!AC388)</f>
        <v>-64.592305800379805</v>
      </c>
      <c r="Q19" s="200">
        <f t="shared" si="6"/>
        <v>5.3188405797101446</v>
      </c>
      <c r="R19" s="205">
        <f>+IF(E19=0,"",'Ark1'!V388)</f>
        <v>4.6158038147138978</v>
      </c>
      <c r="S19" s="200">
        <f t="shared" si="7"/>
        <v>50.107000000000014</v>
      </c>
      <c r="T19" s="28"/>
      <c r="AG19"/>
      <c r="AH19"/>
      <c r="AI19"/>
      <c r="AK19"/>
      <c r="AL19"/>
      <c r="AM19"/>
      <c r="AN19"/>
      <c r="AO19"/>
    </row>
    <row r="20" spans="1:41" ht="15.6">
      <c r="A20" s="28"/>
      <c r="B20" s="201">
        <f>+'Ark1'!C389</f>
        <v>2024</v>
      </c>
      <c r="C20" s="201">
        <f>+'Ark1'!E389</f>
        <v>11</v>
      </c>
      <c r="D20" s="201">
        <f>+IF(E20=0,"",'Ark1'!Q389)</f>
        <v>73</v>
      </c>
      <c r="E20" s="91">
        <f>+'Ark1'!R389</f>
        <v>490</v>
      </c>
      <c r="F20" s="200">
        <f t="shared" si="3"/>
        <v>139</v>
      </c>
      <c r="G20" s="200">
        <f>+IF(E20=0,"",'Ark1'!S389)</f>
        <v>489</v>
      </c>
      <c r="H20" s="202">
        <f>+'Ark1'!T389</f>
        <v>7.5396214802277264</v>
      </c>
      <c r="I20" s="202">
        <f>+'Ark1'!U389</f>
        <v>7.58973202859789</v>
      </c>
      <c r="J20" s="92">
        <f>+IF(E20=0,"",'Ark1'!W389)</f>
        <v>59.593047034764815</v>
      </c>
      <c r="K20" s="205">
        <f t="shared" si="4"/>
        <v>1.4699456417254453E-2</v>
      </c>
      <c r="L20" s="200">
        <f>+IF(E20=0,"",'Ark1'!Z389)</f>
        <v>138.93231083844589</v>
      </c>
      <c r="M20" s="200">
        <f t="shared" si="5"/>
        <v>-0.68563787950282062</v>
      </c>
      <c r="N20" s="200">
        <f>+IF(E20=0,"",'Ark1'!AA389)</f>
        <v>31.05622546380636</v>
      </c>
      <c r="O20" s="205">
        <f>+IF(E20=0,"",'Ark1'!AB389)</f>
        <v>4.4090482258080508</v>
      </c>
      <c r="P20" s="200">
        <f>+IF(E20=0,"",'Ark1'!AC389)</f>
        <v>-64.902296260154614</v>
      </c>
      <c r="Q20" s="200">
        <f t="shared" si="6"/>
        <v>6.7123287671232879</v>
      </c>
      <c r="R20" s="205">
        <f>+IF(E20=0,"",'Ark1'!V389)</f>
        <v>5.593877551020408</v>
      </c>
      <c r="S20" s="200">
        <f t="shared" si="7"/>
        <v>68.076832310838483</v>
      </c>
      <c r="T20" s="28"/>
      <c r="AG20"/>
      <c r="AH20"/>
      <c r="AI20"/>
      <c r="AK20"/>
      <c r="AL20"/>
      <c r="AM20"/>
      <c r="AN20"/>
      <c r="AO20"/>
    </row>
    <row r="21" spans="1:41" ht="15.6">
      <c r="A21" s="28"/>
      <c r="B21" s="201">
        <f>+'Ark1'!C390</f>
        <v>2024</v>
      </c>
      <c r="C21" s="201">
        <f>+'Ark1'!E390</f>
        <v>12</v>
      </c>
      <c r="D21" s="201">
        <f>+IF(E21=0,"",'Ark1'!Q390)</f>
        <v>67</v>
      </c>
      <c r="E21" s="91">
        <f>+'Ark1'!R390</f>
        <v>395</v>
      </c>
      <c r="F21" s="200">
        <f t="shared" si="3"/>
        <v>33</v>
      </c>
      <c r="G21" s="200">
        <f>+IF(E21=0,"",'Ark1'!S390)</f>
        <v>394</v>
      </c>
      <c r="H21" s="202">
        <f>+'Ark1'!T390</f>
        <v>6.0778581320203111</v>
      </c>
      <c r="I21" s="202">
        <f>+'Ark1'!U390</f>
        <v>6.0334984082184402</v>
      </c>
      <c r="J21" s="92">
        <f>+IF(E21=0,"",'Ark1'!W390)</f>
        <v>60.256345177664997</v>
      </c>
      <c r="K21" s="205">
        <f t="shared" si="4"/>
        <v>0.56105431893922031</v>
      </c>
      <c r="L21" s="200">
        <f>+IF(E21=0,"",'Ark1'!Z390)</f>
        <v>137.07512690355341</v>
      </c>
      <c r="M21" s="200">
        <f t="shared" si="5"/>
        <v>-6.6201639551723872</v>
      </c>
      <c r="N21" s="200">
        <f>+IF(E21=0,"",'Ark1'!AA390)</f>
        <v>27.714868750491256</v>
      </c>
      <c r="O21" s="205">
        <f>+IF(E21=0,"",'Ark1'!AB390)</f>
        <v>3.8099219708544201</v>
      </c>
      <c r="P21" s="200">
        <f>+IF(E21=0,"",'Ark1'!AC390)</f>
        <v>-60.848399904061012</v>
      </c>
      <c r="Q21" s="200">
        <f t="shared" si="6"/>
        <v>5.8955223880597014</v>
      </c>
      <c r="R21" s="205">
        <f>+IF(E21=0,"",'Ark1'!V390)</f>
        <v>4.6936708860759513</v>
      </c>
      <c r="S21" s="200">
        <f t="shared" si="7"/>
        <v>54.144675126903593</v>
      </c>
      <c r="T21" s="28"/>
      <c r="AG21"/>
      <c r="AH21"/>
      <c r="AI21"/>
      <c r="AK21"/>
      <c r="AL21"/>
      <c r="AM21"/>
      <c r="AN21"/>
      <c r="AO21"/>
    </row>
    <row r="22" spans="1:41" ht="15.6">
      <c r="A22" s="28"/>
      <c r="B22" s="201">
        <f>+'Ark1'!C391</f>
        <v>2024</v>
      </c>
      <c r="C22" s="201">
        <f>+'Ark1'!E391</f>
        <v>13</v>
      </c>
      <c r="D22" s="201">
        <f>+IF(E22=0,"",'Ark1'!Q391)</f>
        <v>21</v>
      </c>
      <c r="E22" s="91">
        <f>+'Ark1'!R391</f>
        <v>166</v>
      </c>
      <c r="F22" s="200">
        <f t="shared" si="3"/>
        <v>-144</v>
      </c>
      <c r="G22" s="200">
        <f>+IF(E22=0,"",'Ark1'!S391)</f>
        <v>166</v>
      </c>
      <c r="H22" s="202">
        <f>+'Ark1'!T391</f>
        <v>2.5542391137098015</v>
      </c>
      <c r="I22" s="202">
        <f>+'Ark1'!U391</f>
        <v>2.4497918791825679</v>
      </c>
      <c r="J22" s="92">
        <f>+IF(E22=0,"",'Ark1'!W391)</f>
        <v>59.813253012048207</v>
      </c>
      <c r="K22" s="205">
        <f t="shared" si="4"/>
        <v>-0.40103270223748666</v>
      </c>
      <c r="L22" s="200">
        <f>+IF(E22=0,"",'Ark1'!Z391)</f>
        <v>132.10120481927717</v>
      </c>
      <c r="M22" s="200">
        <f t="shared" si="5"/>
        <v>-11.04587310280067</v>
      </c>
      <c r="N22" s="200">
        <f>+IF(E22=0,"",'Ark1'!AA391)</f>
        <v>24.356241593737064</v>
      </c>
      <c r="O22" s="205">
        <f>+IF(E22=0,"",'Ark1'!AB391)</f>
        <v>2.6288607218758129</v>
      </c>
      <c r="P22" s="200">
        <f>+IF(E22=0,"",'Ark1'!AC391)</f>
        <v>-37.792101571886029</v>
      </c>
      <c r="Q22" s="200">
        <f t="shared" si="6"/>
        <v>7.9047619047619051</v>
      </c>
      <c r="R22" s="205">
        <f>+IF(E22=0,"",'Ark1'!V391)</f>
        <v>6.8975903614457836</v>
      </c>
      <c r="S22" s="200">
        <f t="shared" si="7"/>
        <v>21.92880000000001</v>
      </c>
      <c r="T22" s="28"/>
      <c r="AG22"/>
      <c r="AH22"/>
      <c r="AI22"/>
      <c r="AK22"/>
      <c r="AL22"/>
      <c r="AM22"/>
      <c r="AN22"/>
      <c r="AO22"/>
    </row>
    <row r="23" spans="1:41" ht="15.6">
      <c r="A23" s="28"/>
      <c r="B23" s="201">
        <f>+'Ark1'!C392</f>
        <v>2024</v>
      </c>
      <c r="C23" s="201">
        <f>+'Ark1'!E392</f>
        <v>14</v>
      </c>
      <c r="D23" s="201">
        <f>+IF(E23=0,"",'Ark1'!Q392)</f>
        <v>60</v>
      </c>
      <c r="E23" s="91">
        <f>+'Ark1'!R392</f>
        <v>341</v>
      </c>
      <c r="F23" s="200">
        <f t="shared" ref="F23:F31" si="8">+IF(E23=0,"",E23-E77)</f>
        <v>230</v>
      </c>
      <c r="G23" s="200">
        <f>+IF(E23=0,"",'Ark1'!S392)</f>
        <v>341</v>
      </c>
      <c r="H23" s="202">
        <f>+'Ark1'!T392</f>
        <v>5.2469610709339909</v>
      </c>
      <c r="I23" s="202">
        <f>+'Ark1'!U392</f>
        <v>5.3059385512100992</v>
      </c>
      <c r="J23" s="92">
        <f>+IF(E23=0,"",'Ark1'!W392)</f>
        <v>60.381231671554254</v>
      </c>
      <c r="K23" s="205">
        <f t="shared" ref="K23:K31" si="9">+J23-J77</f>
        <v>0.93979023011282692</v>
      </c>
      <c r="L23" s="200">
        <f>+IF(E23=0,"",'Ark1'!Z392)</f>
        <v>139.28152492668619</v>
      </c>
      <c r="M23" s="200">
        <f t="shared" ref="M23:M31" si="10">+IF(E23=0,"",L23-L77)</f>
        <v>-0.1500066048453732</v>
      </c>
      <c r="N23" s="200">
        <f>+IF(E23=0,"",'Ark1'!AA392)</f>
        <v>29.507103056932756</v>
      </c>
      <c r="O23" s="205">
        <f>+IF(E23=0,"",'Ark1'!AB392)</f>
        <v>4.2157503455082912</v>
      </c>
      <c r="P23" s="200">
        <f>+IF(E23=0,"",'Ark1'!AC392)</f>
        <v>-66.391937206010354</v>
      </c>
      <c r="Q23" s="200">
        <f t="shared" ref="Q23:Q31" si="11">+IF(E23=0,"",IF(E23=0,"",E23/D23))</f>
        <v>5.6833333333333336</v>
      </c>
      <c r="R23" s="205">
        <f>+IF(E23=0,"",'Ark1'!V392)</f>
        <v>3.8651026392961878</v>
      </c>
      <c r="S23" s="200">
        <f t="shared" ref="S23:S31" si="12">+IF(E23=0,"",(E23*L23)/1000)</f>
        <v>47.49499999999999</v>
      </c>
      <c r="T23" s="28"/>
      <c r="AG23"/>
      <c r="AH23"/>
      <c r="AI23"/>
      <c r="AK23"/>
      <c r="AL23"/>
      <c r="AM23"/>
      <c r="AN23"/>
      <c r="AO23"/>
    </row>
    <row r="24" spans="1:41" ht="15.6">
      <c r="A24" s="28"/>
      <c r="B24" s="201">
        <f>+'Ark1'!C393</f>
        <v>2024</v>
      </c>
      <c r="C24" s="201">
        <f>+'Ark1'!E393</f>
        <v>15</v>
      </c>
      <c r="D24" s="201">
        <f>+IF(E24=0,"",'Ark1'!Q393)</f>
        <v>71</v>
      </c>
      <c r="E24" s="91">
        <f>+'Ark1'!R393</f>
        <v>431</v>
      </c>
      <c r="F24" s="200">
        <f t="shared" si="8"/>
        <v>5</v>
      </c>
      <c r="G24" s="200">
        <f>+IF(E24=0,"",'Ark1'!S393)</f>
        <v>429</v>
      </c>
      <c r="H24" s="202">
        <f>+'Ark1'!T393</f>
        <v>6.63178950607786</v>
      </c>
      <c r="I24" s="202">
        <f>+'Ark1'!U393</f>
        <v>6.5203443838436241</v>
      </c>
      <c r="J24" s="92">
        <f>+IF(E24=0,"",'Ark1'!W393)</f>
        <v>60.428904428904431</v>
      </c>
      <c r="K24" s="205">
        <f t="shared" si="9"/>
        <v>0.46646311435043231</v>
      </c>
      <c r="L24" s="200">
        <f>+IF(E24=0,"",'Ark1'!Z393)</f>
        <v>136.05011655011651</v>
      </c>
      <c r="M24" s="200">
        <f t="shared" si="10"/>
        <v>-0.70481302734808082</v>
      </c>
      <c r="N24" s="200">
        <f>+IF(E24=0,"",'Ark1'!AA393)</f>
        <v>29.434239156437641</v>
      </c>
      <c r="O24" s="205">
        <f>+IF(E24=0,"",'Ark1'!AB393)</f>
        <v>3.8868259907334841</v>
      </c>
      <c r="P24" s="200">
        <f>+IF(E24=0,"",'Ark1'!AC393)</f>
        <v>-61.202071010859314</v>
      </c>
      <c r="Q24" s="200">
        <f t="shared" si="11"/>
        <v>6.070422535211268</v>
      </c>
      <c r="R24" s="205">
        <f>+IF(E24=0,"",'Ark1'!V393)</f>
        <v>4.786542923433875</v>
      </c>
      <c r="S24" s="200">
        <f t="shared" si="12"/>
        <v>58.637600233100216</v>
      </c>
      <c r="T24" s="28"/>
      <c r="AG24"/>
      <c r="AH24"/>
      <c r="AI24"/>
      <c r="AK24"/>
      <c r="AL24"/>
      <c r="AM24"/>
      <c r="AN24"/>
      <c r="AO24"/>
    </row>
    <row r="25" spans="1:41" ht="15.6">
      <c r="A25" s="28"/>
      <c r="B25" s="201">
        <f>+'Ark1'!C394</f>
        <v>2024</v>
      </c>
      <c r="C25" s="201">
        <f>+'Ark1'!E394</f>
        <v>16</v>
      </c>
      <c r="D25" s="201">
        <f>+IF(E25=0,"",'Ark1'!Q394)</f>
        <v>73</v>
      </c>
      <c r="E25" s="91">
        <f>+'Ark1'!R394</f>
        <v>438</v>
      </c>
      <c r="F25" s="200">
        <f t="shared" si="8"/>
        <v>108</v>
      </c>
      <c r="G25" s="200">
        <f>+IF(E25=0,"",'Ark1'!S394)</f>
        <v>438</v>
      </c>
      <c r="H25" s="202">
        <f>+'Ark1'!T394</f>
        <v>6.7394983843668248</v>
      </c>
      <c r="I25" s="202">
        <f>+'Ark1'!U394</f>
        <v>6.8531455406823421</v>
      </c>
      <c r="J25" s="92">
        <f>+IF(E25=0,"",'Ark1'!W394)</f>
        <v>59.655251141552512</v>
      </c>
      <c r="K25" s="205">
        <f t="shared" si="9"/>
        <v>-0.35389519991090879</v>
      </c>
      <c r="L25" s="200">
        <f>+IF(E25=0,"",'Ark1'!Z394)</f>
        <v>140.05593607305937</v>
      </c>
      <c r="M25" s="200">
        <f t="shared" si="10"/>
        <v>2.0617287559862802</v>
      </c>
      <c r="N25" s="200">
        <f>+IF(E25=0,"",'Ark1'!AA394)</f>
        <v>34.515190870631081</v>
      </c>
      <c r="O25" s="205">
        <f>+IF(E25=0,"",'Ark1'!AB394)</f>
        <v>4.4998586792559436</v>
      </c>
      <c r="P25" s="200">
        <f>+IF(E25=0,"",'Ark1'!AC394)</f>
        <v>-65.059102082514769</v>
      </c>
      <c r="Q25" s="200">
        <f t="shared" si="11"/>
        <v>6</v>
      </c>
      <c r="R25" s="205">
        <f>+IF(E25=0,"",'Ark1'!V394)</f>
        <v>4.9269406392694082</v>
      </c>
      <c r="S25" s="200">
        <f t="shared" si="12"/>
        <v>61.344500000000011</v>
      </c>
      <c r="T25" s="28"/>
      <c r="AG25"/>
      <c r="AH25"/>
      <c r="AI25"/>
      <c r="AK25"/>
      <c r="AL25"/>
      <c r="AM25"/>
      <c r="AN25"/>
      <c r="AO25"/>
    </row>
    <row r="26" spans="1:41" ht="15.6">
      <c r="A26" s="28"/>
      <c r="B26" s="201">
        <f>+'Ark1'!C395</f>
        <v>2024</v>
      </c>
      <c r="C26" s="201">
        <f>+'Ark1'!E395</f>
        <v>17</v>
      </c>
      <c r="D26" s="201">
        <f>+IF(E26=0,"",'Ark1'!Q395)</f>
        <v>58</v>
      </c>
      <c r="E26" s="91">
        <f>+'Ark1'!R395</f>
        <v>347</v>
      </c>
      <c r="F26" s="200">
        <f t="shared" si="8"/>
        <v>-46</v>
      </c>
      <c r="G26" s="200">
        <f>+IF(E26=0,"",'Ark1'!S395)</f>
        <v>346</v>
      </c>
      <c r="H26" s="202">
        <f>+'Ark1'!T395</f>
        <v>5.3392829666102486</v>
      </c>
      <c r="I26" s="202">
        <f>+'Ark1'!U395</f>
        <v>5.1431128761203295</v>
      </c>
      <c r="J26" s="92">
        <f>+IF(E26=0,"",'Ark1'!W395)</f>
        <v>60.667630057803443</v>
      </c>
      <c r="K26" s="205">
        <f t="shared" si="9"/>
        <v>-0.11553320750269336</v>
      </c>
      <c r="L26" s="200">
        <f>+IF(E26=0,"",'Ark1'!Z395)</f>
        <v>133.05635838150289</v>
      </c>
      <c r="M26" s="200">
        <f t="shared" si="10"/>
        <v>-0.44695794502766262</v>
      </c>
      <c r="N26" s="200">
        <f>+IF(E26=0,"",'Ark1'!AA395)</f>
        <v>30.758636693573951</v>
      </c>
      <c r="O26" s="205">
        <f>+IF(E26=0,"",'Ark1'!AB395)</f>
        <v>4.1443524692228948</v>
      </c>
      <c r="P26" s="200">
        <f>+IF(E26=0,"",'Ark1'!AC395)</f>
        <v>-68.894403015561878</v>
      </c>
      <c r="Q26" s="200">
        <f t="shared" si="11"/>
        <v>5.9827586206896548</v>
      </c>
      <c r="R26" s="205">
        <f>+IF(E26=0,"",'Ark1'!V395)</f>
        <v>4.3746397694524486</v>
      </c>
      <c r="S26" s="200">
        <f t="shared" si="12"/>
        <v>46.170556358381504</v>
      </c>
      <c r="T26" s="28"/>
      <c r="AG26"/>
      <c r="AH26"/>
      <c r="AI26"/>
      <c r="AK26"/>
      <c r="AL26"/>
      <c r="AM26"/>
      <c r="AN26"/>
      <c r="AO26"/>
    </row>
    <row r="27" spans="1:41" ht="15.6">
      <c r="A27" s="28"/>
      <c r="B27" s="201">
        <f>+'Ark1'!C396</f>
        <v>2024</v>
      </c>
      <c r="C27" s="201">
        <f>+'Ark1'!E396</f>
        <v>18</v>
      </c>
      <c r="D27" s="201" t="str">
        <f>+IF(E27=0,"",'Ark1'!Q396)</f>
        <v/>
      </c>
      <c r="E27" s="91">
        <f>+'Ark1'!R396</f>
        <v>0</v>
      </c>
      <c r="F27" s="200" t="str">
        <f t="shared" si="8"/>
        <v/>
      </c>
      <c r="G27" s="200" t="str">
        <f>+IF(E27=0,"",'Ark1'!S396)</f>
        <v/>
      </c>
      <c r="H27" s="202">
        <f>+'Ark1'!T396</f>
        <v>0</v>
      </c>
      <c r="I27" s="202">
        <f>+'Ark1'!U396</f>
        <v>0</v>
      </c>
      <c r="J27" s="92" t="str">
        <f>+IF(E27=0,"",'Ark1'!W396)</f>
        <v/>
      </c>
      <c r="K27" s="205">
        <f t="shared" si="9"/>
        <v>0</v>
      </c>
      <c r="L27" s="200" t="str">
        <f>+IF(E27=0,"",'Ark1'!Z396)</f>
        <v/>
      </c>
      <c r="M27" s="200" t="str">
        <f t="shared" si="10"/>
        <v/>
      </c>
      <c r="N27" s="200" t="str">
        <f>+IF(E27=0,"",'Ark1'!AA396)</f>
        <v/>
      </c>
      <c r="O27" s="205" t="str">
        <f>+IF(E27=0,"",'Ark1'!AB396)</f>
        <v/>
      </c>
      <c r="P27" s="200" t="str">
        <f>+IF(E27=0,"",'Ark1'!AC396)</f>
        <v/>
      </c>
      <c r="Q27" s="200" t="str">
        <f t="shared" si="11"/>
        <v/>
      </c>
      <c r="R27" s="205" t="str">
        <f>+IF(E27=0,"",'Ark1'!V396)</f>
        <v/>
      </c>
      <c r="S27" s="200" t="str">
        <f t="shared" si="12"/>
        <v/>
      </c>
      <c r="T27" s="28"/>
      <c r="AG27"/>
      <c r="AH27"/>
      <c r="AI27"/>
      <c r="AK27"/>
      <c r="AL27"/>
      <c r="AM27"/>
      <c r="AN27"/>
      <c r="AO27"/>
    </row>
    <row r="28" spans="1:41" ht="15.6">
      <c r="A28" s="28"/>
      <c r="B28" s="201">
        <f>+'Ark1'!C397</f>
        <v>2024</v>
      </c>
      <c r="C28" s="201">
        <f>+'Ark1'!E397</f>
        <v>19</v>
      </c>
      <c r="D28" s="201" t="str">
        <f>+IF(E28=0,"",'Ark1'!Q397)</f>
        <v/>
      </c>
      <c r="E28" s="91">
        <f>+'Ark1'!R397</f>
        <v>0</v>
      </c>
      <c r="F28" s="200" t="str">
        <f t="shared" si="8"/>
        <v/>
      </c>
      <c r="G28" s="200" t="str">
        <f>+IF(E28=0,"",'Ark1'!S397)</f>
        <v/>
      </c>
      <c r="H28" s="202">
        <f>+'Ark1'!T397</f>
        <v>0</v>
      </c>
      <c r="I28" s="202">
        <f>+'Ark1'!U397</f>
        <v>0</v>
      </c>
      <c r="J28" s="92" t="str">
        <f>+IF(E28=0,"",'Ark1'!W397)</f>
        <v/>
      </c>
      <c r="K28" s="205">
        <f t="shared" si="9"/>
        <v>0</v>
      </c>
      <c r="L28" s="200" t="str">
        <f>+IF(E28=0,"",'Ark1'!Z397)</f>
        <v/>
      </c>
      <c r="M28" s="200" t="str">
        <f t="shared" si="10"/>
        <v/>
      </c>
      <c r="N28" s="200" t="str">
        <f>+IF(E28=0,"",'Ark1'!AA397)</f>
        <v/>
      </c>
      <c r="O28" s="205" t="str">
        <f>+IF(E28=0,"",'Ark1'!AB397)</f>
        <v/>
      </c>
      <c r="P28" s="200" t="str">
        <f>+IF(E28=0,"",'Ark1'!AC397)</f>
        <v/>
      </c>
      <c r="Q28" s="200" t="str">
        <f t="shared" si="11"/>
        <v/>
      </c>
      <c r="R28" s="205" t="str">
        <f>+IF(E28=0,"",'Ark1'!V397)</f>
        <v/>
      </c>
      <c r="S28" s="200" t="str">
        <f t="shared" si="12"/>
        <v/>
      </c>
      <c r="T28" s="28"/>
      <c r="AG28"/>
      <c r="AH28"/>
      <c r="AI28"/>
      <c r="AK28"/>
      <c r="AL28"/>
      <c r="AM28"/>
      <c r="AN28"/>
      <c r="AO28"/>
    </row>
    <row r="29" spans="1:41" ht="15.6">
      <c r="A29" s="28"/>
      <c r="B29" s="201">
        <f>+'Ark1'!C398</f>
        <v>2024</v>
      </c>
      <c r="C29" s="201">
        <f>+'Ark1'!E398</f>
        <v>20</v>
      </c>
      <c r="D29" s="201" t="str">
        <f>+IF(E29=0,"",'Ark1'!Q398)</f>
        <v/>
      </c>
      <c r="E29" s="91">
        <f>+'Ark1'!R398</f>
        <v>0</v>
      </c>
      <c r="F29" s="200" t="str">
        <f t="shared" si="8"/>
        <v/>
      </c>
      <c r="G29" s="200" t="str">
        <f>+IF(E29=0,"",'Ark1'!S398)</f>
        <v/>
      </c>
      <c r="H29" s="202">
        <f>+'Ark1'!T398</f>
        <v>0</v>
      </c>
      <c r="I29" s="202">
        <f>+'Ark1'!U398</f>
        <v>0</v>
      </c>
      <c r="J29" s="92" t="str">
        <f>+IF(E29=0,"",'Ark1'!W398)</f>
        <v/>
      </c>
      <c r="K29" s="205">
        <f t="shared" si="9"/>
        <v>0</v>
      </c>
      <c r="L29" s="200" t="str">
        <f>+IF(E29=0,"",'Ark1'!Z398)</f>
        <v/>
      </c>
      <c r="M29" s="200" t="str">
        <f t="shared" si="10"/>
        <v/>
      </c>
      <c r="N29" s="200" t="str">
        <f>+IF(E29=0,"",'Ark1'!AA398)</f>
        <v/>
      </c>
      <c r="O29" s="205" t="str">
        <f>+IF(E29=0,"",'Ark1'!AB398)</f>
        <v/>
      </c>
      <c r="P29" s="200" t="str">
        <f>+IF(E29=0,"",'Ark1'!AC398)</f>
        <v/>
      </c>
      <c r="Q29" s="200" t="str">
        <f t="shared" si="11"/>
        <v/>
      </c>
      <c r="R29" s="205" t="str">
        <f>+IF(E29=0,"",'Ark1'!V398)</f>
        <v/>
      </c>
      <c r="S29" s="200" t="str">
        <f t="shared" si="12"/>
        <v/>
      </c>
      <c r="T29" s="28"/>
      <c r="AG29"/>
      <c r="AH29"/>
      <c r="AI29"/>
      <c r="AK29"/>
      <c r="AL29"/>
      <c r="AM29"/>
      <c r="AN29"/>
      <c r="AO29"/>
    </row>
    <row r="30" spans="1:41" ht="15.6">
      <c r="A30" s="28"/>
      <c r="B30" s="201">
        <f>+'Ark1'!C399</f>
        <v>2024</v>
      </c>
      <c r="C30" s="201">
        <f>+'Ark1'!E399</f>
        <v>21</v>
      </c>
      <c r="D30" s="201" t="str">
        <f>+IF(E30=0,"",'Ark1'!Q399)</f>
        <v/>
      </c>
      <c r="E30" s="91">
        <f>+'Ark1'!R399</f>
        <v>0</v>
      </c>
      <c r="F30" s="200" t="str">
        <f t="shared" si="8"/>
        <v/>
      </c>
      <c r="G30" s="200" t="str">
        <f>+IF(E30=0,"",'Ark1'!S399)</f>
        <v/>
      </c>
      <c r="H30" s="202">
        <f>+'Ark1'!T399</f>
        <v>0</v>
      </c>
      <c r="I30" s="202">
        <f>+'Ark1'!U399</f>
        <v>0</v>
      </c>
      <c r="J30" s="92" t="str">
        <f>+IF(E30=0,"",'Ark1'!W399)</f>
        <v/>
      </c>
      <c r="K30" s="205">
        <f t="shared" si="9"/>
        <v>0</v>
      </c>
      <c r="L30" s="200" t="str">
        <f>+IF(E30=0,"",'Ark1'!Z399)</f>
        <v/>
      </c>
      <c r="M30" s="200" t="str">
        <f t="shared" si="10"/>
        <v/>
      </c>
      <c r="N30" s="200" t="str">
        <f>+IF(E30=0,"",'Ark1'!AA399)</f>
        <v/>
      </c>
      <c r="O30" s="205" t="str">
        <f>+IF(E30=0,"",'Ark1'!AB399)</f>
        <v/>
      </c>
      <c r="P30" s="200" t="str">
        <f>+IF(E30=0,"",'Ark1'!AC399)</f>
        <v/>
      </c>
      <c r="Q30" s="200" t="str">
        <f t="shared" si="11"/>
        <v/>
      </c>
      <c r="R30" s="205" t="str">
        <f>+IF(E30=0,"",'Ark1'!V399)</f>
        <v/>
      </c>
      <c r="S30" s="200" t="str">
        <f t="shared" si="12"/>
        <v/>
      </c>
      <c r="T30" s="28"/>
      <c r="AG30"/>
      <c r="AH30"/>
      <c r="AI30"/>
      <c r="AK30"/>
      <c r="AL30"/>
      <c r="AM30"/>
      <c r="AN30"/>
      <c r="AO30"/>
    </row>
    <row r="31" spans="1:41" ht="15.6">
      <c r="A31" s="28"/>
      <c r="B31" s="201">
        <f>+'Ark1'!C400</f>
        <v>2024</v>
      </c>
      <c r="C31" s="201">
        <f>+'Ark1'!E400</f>
        <v>22</v>
      </c>
      <c r="D31" s="201" t="str">
        <f>+IF(E31=0,"",'Ark1'!Q400)</f>
        <v/>
      </c>
      <c r="E31" s="91">
        <f>+'Ark1'!R400</f>
        <v>0</v>
      </c>
      <c r="F31" s="200" t="str">
        <f t="shared" si="8"/>
        <v/>
      </c>
      <c r="G31" s="200" t="str">
        <f>+IF(E31=0,"",'Ark1'!S400)</f>
        <v/>
      </c>
      <c r="H31" s="202">
        <f>+'Ark1'!T400</f>
        <v>0</v>
      </c>
      <c r="I31" s="202">
        <f>+'Ark1'!U400</f>
        <v>0</v>
      </c>
      <c r="J31" s="92" t="str">
        <f>+IF(E31=0,"",'Ark1'!W400)</f>
        <v/>
      </c>
      <c r="K31" s="205">
        <f t="shared" si="9"/>
        <v>0</v>
      </c>
      <c r="L31" s="200" t="str">
        <f>+IF(E31=0,"",'Ark1'!Z400)</f>
        <v/>
      </c>
      <c r="M31" s="200" t="str">
        <f t="shared" si="10"/>
        <v/>
      </c>
      <c r="N31" s="200" t="str">
        <f>+IF(E31=0,"",'Ark1'!AA400)</f>
        <v/>
      </c>
      <c r="O31" s="205" t="str">
        <f>+IF(E31=0,"",'Ark1'!AB400)</f>
        <v/>
      </c>
      <c r="P31" s="200" t="str">
        <f>+IF(E31=0,"",'Ark1'!AC400)</f>
        <v/>
      </c>
      <c r="Q31" s="200" t="str">
        <f t="shared" si="11"/>
        <v/>
      </c>
      <c r="R31" s="205" t="str">
        <f>+IF(E31=0,"",'Ark1'!V400)</f>
        <v/>
      </c>
      <c r="S31" s="200" t="str">
        <f t="shared" si="12"/>
        <v/>
      </c>
      <c r="T31" s="28"/>
      <c r="AG31"/>
      <c r="AH31"/>
      <c r="AI31"/>
      <c r="AK31"/>
      <c r="AL31"/>
      <c r="AM31"/>
      <c r="AN31"/>
      <c r="AO31"/>
    </row>
    <row r="32" spans="1:41" ht="15.6">
      <c r="A32" s="28"/>
      <c r="B32" s="201">
        <f>+'Ark1'!C401</f>
        <v>2024</v>
      </c>
      <c r="C32" s="201">
        <f>+'Ark1'!E401</f>
        <v>23</v>
      </c>
      <c r="D32" s="201" t="str">
        <f>+IF(E32=0,"",'Ark1'!Q401)</f>
        <v/>
      </c>
      <c r="E32" s="91">
        <f>+'Ark1'!R401</f>
        <v>0</v>
      </c>
      <c r="F32" s="200" t="str">
        <f t="shared" ref="F32:F39" si="13">+IF(E32=0,"",E32-E86)</f>
        <v/>
      </c>
      <c r="G32" s="200" t="str">
        <f>+IF(E32=0,"",'Ark1'!S401)</f>
        <v/>
      </c>
      <c r="H32" s="202">
        <f>+'Ark1'!T401</f>
        <v>0</v>
      </c>
      <c r="I32" s="202">
        <f>+'Ark1'!U401</f>
        <v>0</v>
      </c>
      <c r="J32" s="92" t="str">
        <f>+IF(E32=0,"",'Ark1'!W401)</f>
        <v/>
      </c>
      <c r="K32" s="205">
        <f t="shared" ref="K32:K39" si="14">+J32-J86</f>
        <v>0</v>
      </c>
      <c r="L32" s="200" t="str">
        <f>+IF(E32=0,"",'Ark1'!Z401)</f>
        <v/>
      </c>
      <c r="M32" s="200" t="str">
        <f t="shared" ref="M32:M39" si="15">+IF(E32=0,"",L32-L86)</f>
        <v/>
      </c>
      <c r="N32" s="200" t="str">
        <f>+IF(E32=0,"",'Ark1'!AA401)</f>
        <v/>
      </c>
      <c r="O32" s="205" t="str">
        <f>+IF(E32=0,"",'Ark1'!AB401)</f>
        <v/>
      </c>
      <c r="P32" s="200" t="str">
        <f>+IF(E32=0,"",'Ark1'!AC401)</f>
        <v/>
      </c>
      <c r="Q32" s="200" t="str">
        <f t="shared" ref="Q32:Q39" si="16">+IF(E32=0,"",IF(E32=0,"",E32/D32))</f>
        <v/>
      </c>
      <c r="R32" s="205" t="str">
        <f>+IF(E32=0,"",'Ark1'!V401)</f>
        <v/>
      </c>
      <c r="S32" s="200" t="str">
        <f t="shared" ref="S32:S39" si="17">+IF(E32=0,"",(E32*L32)/1000)</f>
        <v/>
      </c>
      <c r="T32" s="28"/>
      <c r="AG32"/>
      <c r="AH32"/>
      <c r="AI32"/>
      <c r="AK32"/>
      <c r="AL32"/>
      <c r="AM32"/>
      <c r="AN32"/>
      <c r="AO32"/>
    </row>
    <row r="33" spans="1:41" ht="15.6">
      <c r="A33" s="28"/>
      <c r="B33" s="201">
        <f>+'Ark1'!C402</f>
        <v>2024</v>
      </c>
      <c r="C33" s="201">
        <f>+'Ark1'!E402</f>
        <v>24</v>
      </c>
      <c r="D33" s="201" t="str">
        <f>+IF(E33=0,"",'Ark1'!Q402)</f>
        <v/>
      </c>
      <c r="E33" s="91">
        <f>+'Ark1'!R402</f>
        <v>0</v>
      </c>
      <c r="F33" s="200" t="str">
        <f t="shared" si="13"/>
        <v/>
      </c>
      <c r="G33" s="200" t="str">
        <f>+IF(E33=0,"",'Ark1'!S402)</f>
        <v/>
      </c>
      <c r="H33" s="202">
        <f>+'Ark1'!T402</f>
        <v>0</v>
      </c>
      <c r="I33" s="202">
        <f>+'Ark1'!U402</f>
        <v>0</v>
      </c>
      <c r="J33" s="92" t="str">
        <f>+IF(E33=0,"",'Ark1'!W402)</f>
        <v/>
      </c>
      <c r="K33" s="205">
        <f t="shared" si="14"/>
        <v>0</v>
      </c>
      <c r="L33" s="200" t="str">
        <f>+IF(E33=0,"",'Ark1'!Z402)</f>
        <v/>
      </c>
      <c r="M33" s="200" t="str">
        <f t="shared" si="15"/>
        <v/>
      </c>
      <c r="N33" s="200" t="str">
        <f>+IF(E33=0,"",'Ark1'!AA402)</f>
        <v/>
      </c>
      <c r="O33" s="205" t="str">
        <f>+IF(E33=0,"",'Ark1'!AB402)</f>
        <v/>
      </c>
      <c r="P33" s="200" t="str">
        <f>+IF(E33=0,"",'Ark1'!AC402)</f>
        <v/>
      </c>
      <c r="Q33" s="200" t="str">
        <f t="shared" si="16"/>
        <v/>
      </c>
      <c r="R33" s="205" t="str">
        <f>+IF(E33=0,"",'Ark1'!V402)</f>
        <v/>
      </c>
      <c r="S33" s="200" t="str">
        <f t="shared" si="17"/>
        <v/>
      </c>
      <c r="T33" s="28"/>
      <c r="AG33"/>
      <c r="AH33"/>
      <c r="AI33"/>
      <c r="AK33"/>
      <c r="AL33"/>
      <c r="AM33"/>
      <c r="AN33"/>
      <c r="AO33"/>
    </row>
    <row r="34" spans="1:41" ht="15.6">
      <c r="A34" s="28"/>
      <c r="B34" s="201">
        <f>+'Ark1'!C403</f>
        <v>2024</v>
      </c>
      <c r="C34" s="201">
        <f>+'Ark1'!E403</f>
        <v>25</v>
      </c>
      <c r="D34" s="201" t="str">
        <f>+IF(E34=0,"",'Ark1'!Q403)</f>
        <v/>
      </c>
      <c r="E34" s="91">
        <f>+'Ark1'!R403</f>
        <v>0</v>
      </c>
      <c r="F34" s="200" t="str">
        <f t="shared" si="13"/>
        <v/>
      </c>
      <c r="G34" s="200" t="str">
        <f>+IF(E34=0,"",'Ark1'!S403)</f>
        <v/>
      </c>
      <c r="H34" s="202">
        <f>+'Ark1'!T403</f>
        <v>0</v>
      </c>
      <c r="I34" s="202">
        <f>+'Ark1'!U403</f>
        <v>0</v>
      </c>
      <c r="J34" s="92" t="str">
        <f>+IF(E34=0,"",'Ark1'!W403)</f>
        <v/>
      </c>
      <c r="K34" s="205">
        <f t="shared" si="14"/>
        <v>0</v>
      </c>
      <c r="L34" s="200" t="str">
        <f>+IF(E34=0,"",'Ark1'!Z403)</f>
        <v/>
      </c>
      <c r="M34" s="200" t="str">
        <f t="shared" si="15"/>
        <v/>
      </c>
      <c r="N34" s="200" t="str">
        <f>+IF(E34=0,"",'Ark1'!AA403)</f>
        <v/>
      </c>
      <c r="O34" s="205" t="str">
        <f>+IF(E34=0,"",'Ark1'!AB403)</f>
        <v/>
      </c>
      <c r="P34" s="200" t="str">
        <f>+IF(E34=0,"",'Ark1'!AC403)</f>
        <v/>
      </c>
      <c r="Q34" s="200" t="str">
        <f t="shared" si="16"/>
        <v/>
      </c>
      <c r="R34" s="205" t="str">
        <f>+IF(E34=0,"",'Ark1'!V403)</f>
        <v/>
      </c>
      <c r="S34" s="200" t="str">
        <f t="shared" si="17"/>
        <v/>
      </c>
      <c r="T34" s="28"/>
      <c r="AG34"/>
      <c r="AH34"/>
      <c r="AI34"/>
      <c r="AK34"/>
      <c r="AL34"/>
      <c r="AM34"/>
      <c r="AN34"/>
      <c r="AO34"/>
    </row>
    <row r="35" spans="1:41" ht="15.6">
      <c r="A35" s="28"/>
      <c r="B35" s="201">
        <f>+'Ark1'!C404</f>
        <v>2024</v>
      </c>
      <c r="C35" s="201">
        <f>+'Ark1'!E404</f>
        <v>26</v>
      </c>
      <c r="D35" s="201" t="str">
        <f>+IF(E35=0,"",'Ark1'!Q404)</f>
        <v/>
      </c>
      <c r="E35" s="91">
        <f>+'Ark1'!R404</f>
        <v>0</v>
      </c>
      <c r="F35" s="200" t="str">
        <f t="shared" si="13"/>
        <v/>
      </c>
      <c r="G35" s="200" t="str">
        <f>+IF(E35=0,"",'Ark1'!S404)</f>
        <v/>
      </c>
      <c r="H35" s="202">
        <f>+'Ark1'!T404</f>
        <v>0</v>
      </c>
      <c r="I35" s="202">
        <f>+'Ark1'!U404</f>
        <v>0</v>
      </c>
      <c r="J35" s="92" t="str">
        <f>+IF(E35=0,"",'Ark1'!W404)</f>
        <v/>
      </c>
      <c r="K35" s="205">
        <f t="shared" si="14"/>
        <v>0</v>
      </c>
      <c r="L35" s="200" t="str">
        <f>+IF(E35=0,"",'Ark1'!Z404)</f>
        <v/>
      </c>
      <c r="M35" s="200" t="str">
        <f t="shared" si="15"/>
        <v/>
      </c>
      <c r="N35" s="200" t="str">
        <f>+IF(E35=0,"",'Ark1'!AA404)</f>
        <v/>
      </c>
      <c r="O35" s="205" t="str">
        <f>+IF(E35=0,"",'Ark1'!AB404)</f>
        <v/>
      </c>
      <c r="P35" s="200" t="str">
        <f>+IF(E35=0,"",'Ark1'!AC404)</f>
        <v/>
      </c>
      <c r="Q35" s="200" t="str">
        <f t="shared" si="16"/>
        <v/>
      </c>
      <c r="R35" s="205" t="str">
        <f>+IF(E35=0,"",'Ark1'!V404)</f>
        <v/>
      </c>
      <c r="S35" s="200" t="str">
        <f t="shared" si="17"/>
        <v/>
      </c>
      <c r="T35" s="28"/>
      <c r="AG35"/>
      <c r="AH35"/>
      <c r="AI35"/>
      <c r="AK35"/>
      <c r="AL35"/>
      <c r="AM35"/>
      <c r="AN35"/>
      <c r="AO35"/>
    </row>
    <row r="36" spans="1:41" ht="15.6">
      <c r="A36" s="28"/>
      <c r="B36" s="201">
        <f>+'Ark1'!C405</f>
        <v>2024</v>
      </c>
      <c r="C36" s="201">
        <f>+'Ark1'!E405</f>
        <v>27</v>
      </c>
      <c r="D36" s="201" t="str">
        <f>+IF(E36=0,"",'Ark1'!Q405)</f>
        <v/>
      </c>
      <c r="E36" s="91">
        <f>+'Ark1'!R405</f>
        <v>0</v>
      </c>
      <c r="F36" s="200" t="str">
        <f t="shared" si="13"/>
        <v/>
      </c>
      <c r="G36" s="200" t="str">
        <f>+IF(E36=0,"",'Ark1'!S405)</f>
        <v/>
      </c>
      <c r="H36" s="202">
        <f>+'Ark1'!T405</f>
        <v>0</v>
      </c>
      <c r="I36" s="202">
        <f>+'Ark1'!U405</f>
        <v>0</v>
      </c>
      <c r="J36" s="92" t="str">
        <f>+IF(E36=0,"",'Ark1'!W405)</f>
        <v/>
      </c>
      <c r="K36" s="205">
        <f t="shared" si="14"/>
        <v>0</v>
      </c>
      <c r="L36" s="200" t="str">
        <f>+IF(E36=0,"",'Ark1'!Z405)</f>
        <v/>
      </c>
      <c r="M36" s="200" t="str">
        <f t="shared" si="15"/>
        <v/>
      </c>
      <c r="N36" s="200" t="str">
        <f>+IF(E36=0,"",'Ark1'!AA405)</f>
        <v/>
      </c>
      <c r="O36" s="205" t="str">
        <f>+IF(E36=0,"",'Ark1'!AB405)</f>
        <v/>
      </c>
      <c r="P36" s="200" t="str">
        <f>+IF(E36=0,"",'Ark1'!AC405)</f>
        <v/>
      </c>
      <c r="Q36" s="200" t="str">
        <f t="shared" si="16"/>
        <v/>
      </c>
      <c r="R36" s="205" t="str">
        <f>+IF(E36=0,"",'Ark1'!V405)</f>
        <v/>
      </c>
      <c r="S36" s="200" t="str">
        <f t="shared" si="17"/>
        <v/>
      </c>
      <c r="T36" s="28"/>
      <c r="AG36"/>
      <c r="AH36"/>
      <c r="AI36"/>
      <c r="AK36"/>
      <c r="AL36"/>
      <c r="AM36"/>
      <c r="AN36"/>
      <c r="AO36"/>
    </row>
    <row r="37" spans="1:41" ht="15.6">
      <c r="A37" s="28"/>
      <c r="B37" s="201">
        <f>+'Ark1'!C406</f>
        <v>2024</v>
      </c>
      <c r="C37" s="201">
        <f>+'Ark1'!E406</f>
        <v>28</v>
      </c>
      <c r="D37" s="201" t="str">
        <f>+IF(E37=0,"",'Ark1'!Q406)</f>
        <v/>
      </c>
      <c r="E37" s="91">
        <f>+'Ark1'!R406</f>
        <v>0</v>
      </c>
      <c r="F37" s="200" t="str">
        <f t="shared" si="13"/>
        <v/>
      </c>
      <c r="G37" s="200" t="str">
        <f>+IF(E37=0,"",'Ark1'!S406)</f>
        <v/>
      </c>
      <c r="H37" s="202">
        <f>+'Ark1'!T406</f>
        <v>0</v>
      </c>
      <c r="I37" s="202">
        <f>+'Ark1'!U406</f>
        <v>0</v>
      </c>
      <c r="J37" s="92" t="str">
        <f>+IF(E37=0,"",'Ark1'!W406)</f>
        <v/>
      </c>
      <c r="K37" s="205">
        <f t="shared" si="14"/>
        <v>0</v>
      </c>
      <c r="L37" s="200" t="str">
        <f>+IF(E37=0,"",'Ark1'!Z406)</f>
        <v/>
      </c>
      <c r="M37" s="200" t="str">
        <f t="shared" si="15"/>
        <v/>
      </c>
      <c r="N37" s="200" t="str">
        <f>+IF(E37=0,"",'Ark1'!AA406)</f>
        <v/>
      </c>
      <c r="O37" s="205" t="str">
        <f>+IF(E37=0,"",'Ark1'!AB406)</f>
        <v/>
      </c>
      <c r="P37" s="200" t="str">
        <f>+IF(E37=0,"",'Ark1'!AC406)</f>
        <v/>
      </c>
      <c r="Q37" s="200" t="str">
        <f t="shared" si="16"/>
        <v/>
      </c>
      <c r="R37" s="205" t="str">
        <f>+IF(E37=0,"",'Ark1'!V406)</f>
        <v/>
      </c>
      <c r="S37" s="200" t="str">
        <f t="shared" si="17"/>
        <v/>
      </c>
      <c r="T37" s="28"/>
      <c r="AG37"/>
      <c r="AH37"/>
      <c r="AI37"/>
      <c r="AK37"/>
      <c r="AL37"/>
      <c r="AM37"/>
      <c r="AN37"/>
      <c r="AO37"/>
    </row>
    <row r="38" spans="1:41" ht="15.6">
      <c r="A38" s="28"/>
      <c r="B38" s="201">
        <f>+'Ark1'!C407</f>
        <v>2024</v>
      </c>
      <c r="C38" s="201">
        <f>+'Ark1'!E407</f>
        <v>29</v>
      </c>
      <c r="D38" s="201" t="str">
        <f>+IF(E38=0,"",'Ark1'!Q407)</f>
        <v/>
      </c>
      <c r="E38" s="91">
        <f>+'Ark1'!R407</f>
        <v>0</v>
      </c>
      <c r="F38" s="200" t="str">
        <f t="shared" si="13"/>
        <v/>
      </c>
      <c r="G38" s="200" t="str">
        <f>+IF(E38=0,"",'Ark1'!S407)</f>
        <v/>
      </c>
      <c r="H38" s="202">
        <f>+'Ark1'!T407</f>
        <v>0</v>
      </c>
      <c r="I38" s="202">
        <f>+'Ark1'!U407</f>
        <v>0</v>
      </c>
      <c r="J38" s="92" t="str">
        <f>+IF(E38=0,"",'Ark1'!W407)</f>
        <v/>
      </c>
      <c r="K38" s="205">
        <f t="shared" si="14"/>
        <v>0</v>
      </c>
      <c r="L38" s="200" t="str">
        <f>+IF(E38=0,"",'Ark1'!Z407)</f>
        <v/>
      </c>
      <c r="M38" s="200" t="str">
        <f t="shared" si="15"/>
        <v/>
      </c>
      <c r="N38" s="200" t="str">
        <f>+IF(E38=0,"",'Ark1'!AA407)</f>
        <v/>
      </c>
      <c r="O38" s="205" t="str">
        <f>+IF(E38=0,"",'Ark1'!AB407)</f>
        <v/>
      </c>
      <c r="P38" s="200" t="str">
        <f>+IF(E38=0,"",'Ark1'!AC407)</f>
        <v/>
      </c>
      <c r="Q38" s="200" t="str">
        <f t="shared" si="16"/>
        <v/>
      </c>
      <c r="R38" s="205" t="str">
        <f>+IF(E38=0,"",'Ark1'!V407)</f>
        <v/>
      </c>
      <c r="S38" s="200" t="str">
        <f t="shared" si="17"/>
        <v/>
      </c>
      <c r="T38" s="28"/>
      <c r="AG38"/>
      <c r="AH38"/>
      <c r="AI38"/>
      <c r="AK38"/>
      <c r="AL38"/>
      <c r="AM38"/>
      <c r="AN38"/>
      <c r="AO38"/>
    </row>
    <row r="39" spans="1:41" ht="15.6">
      <c r="A39" s="28"/>
      <c r="B39" s="201">
        <f>+'Ark1'!C408</f>
        <v>2024</v>
      </c>
      <c r="C39" s="201">
        <f>+'Ark1'!E408</f>
        <v>30</v>
      </c>
      <c r="D39" s="201" t="str">
        <f>+IF(E39=0,"",'Ark1'!Q408)</f>
        <v/>
      </c>
      <c r="E39" s="91">
        <f>+'Ark1'!R408</f>
        <v>0</v>
      </c>
      <c r="F39" s="200" t="str">
        <f t="shared" si="13"/>
        <v/>
      </c>
      <c r="G39" s="200" t="str">
        <f>+IF(E39=0,"",'Ark1'!S408)</f>
        <v/>
      </c>
      <c r="H39" s="202">
        <f>+'Ark1'!T408</f>
        <v>0</v>
      </c>
      <c r="I39" s="202">
        <f>+'Ark1'!U408</f>
        <v>0</v>
      </c>
      <c r="J39" s="92" t="str">
        <f>+IF(E39=0,"",'Ark1'!W408)</f>
        <v/>
      </c>
      <c r="K39" s="205">
        <f t="shared" si="14"/>
        <v>0</v>
      </c>
      <c r="L39" s="200" t="str">
        <f>+IF(E39=0,"",'Ark1'!Z408)</f>
        <v/>
      </c>
      <c r="M39" s="200" t="str">
        <f t="shared" si="15"/>
        <v/>
      </c>
      <c r="N39" s="200" t="str">
        <f>+IF(E39=0,"",'Ark1'!AA408)</f>
        <v/>
      </c>
      <c r="O39" s="205" t="str">
        <f>+IF(E39=0,"",'Ark1'!AB408)</f>
        <v/>
      </c>
      <c r="P39" s="200" t="str">
        <f>+IF(E39=0,"",'Ark1'!AC408)</f>
        <v/>
      </c>
      <c r="Q39" s="200" t="str">
        <f t="shared" si="16"/>
        <v/>
      </c>
      <c r="R39" s="205" t="str">
        <f>+IF(E39=0,"",'Ark1'!V408)</f>
        <v/>
      </c>
      <c r="S39" s="200" t="str">
        <f t="shared" si="17"/>
        <v/>
      </c>
      <c r="T39" s="28"/>
      <c r="AG39"/>
      <c r="AH39"/>
      <c r="AI39"/>
      <c r="AK39"/>
      <c r="AL39"/>
      <c r="AM39"/>
      <c r="AN39"/>
      <c r="AO39"/>
    </row>
    <row r="40" spans="1:41" ht="15.6">
      <c r="A40" s="28"/>
      <c r="B40" s="201">
        <f>+'Ark1'!C409</f>
        <v>2024</v>
      </c>
      <c r="C40" s="201">
        <f>+'Ark1'!E409</f>
        <v>31</v>
      </c>
      <c r="D40" s="201" t="str">
        <f>+IF(E40=0,"",'Ark1'!Q409)</f>
        <v/>
      </c>
      <c r="E40" s="91">
        <f>+'Ark1'!R409</f>
        <v>0</v>
      </c>
      <c r="F40" s="200" t="str">
        <f t="shared" ref="F40:F44" si="18">+IF(E40=0,"",E40-E94)</f>
        <v/>
      </c>
      <c r="G40" s="200" t="str">
        <f>+IF(E40=0,"",'Ark1'!S409)</f>
        <v/>
      </c>
      <c r="H40" s="202">
        <f>+'Ark1'!T409</f>
        <v>0</v>
      </c>
      <c r="I40" s="202">
        <f>+'Ark1'!U409</f>
        <v>0</v>
      </c>
      <c r="J40" s="92" t="str">
        <f>+IF(E40=0,"",'Ark1'!W409)</f>
        <v/>
      </c>
      <c r="K40" s="205">
        <f t="shared" ref="K40:K44" si="19">+J40-J94</f>
        <v>0</v>
      </c>
      <c r="L40" s="200" t="str">
        <f>+IF(E40=0,"",'Ark1'!Z409)</f>
        <v/>
      </c>
      <c r="M40" s="200" t="str">
        <f t="shared" ref="M40:M44" si="20">+IF(E40=0,"",L40-L94)</f>
        <v/>
      </c>
      <c r="N40" s="200" t="str">
        <f>+IF(E40=0,"",'Ark1'!AA409)</f>
        <v/>
      </c>
      <c r="O40" s="205" t="str">
        <f>+IF(E40=0,"",'Ark1'!AB409)</f>
        <v/>
      </c>
      <c r="P40" s="200" t="str">
        <f>+IF(E40=0,"",'Ark1'!AC409)</f>
        <v/>
      </c>
      <c r="Q40" s="200" t="str">
        <f t="shared" ref="Q40:Q44" si="21">+IF(E40=0,"",IF(E40=0,"",E40/D40))</f>
        <v/>
      </c>
      <c r="R40" s="205" t="str">
        <f>+IF(E40=0,"",'Ark1'!V409)</f>
        <v/>
      </c>
      <c r="S40" s="200" t="str">
        <f t="shared" ref="S40:S44" si="22">+IF(E40=0,"",(E40*L40)/1000)</f>
        <v/>
      </c>
      <c r="T40" s="28"/>
      <c r="AG40"/>
      <c r="AH40"/>
      <c r="AI40"/>
      <c r="AK40"/>
      <c r="AL40"/>
      <c r="AM40"/>
      <c r="AN40"/>
      <c r="AO40"/>
    </row>
    <row r="41" spans="1:41" ht="15.6">
      <c r="A41" s="28"/>
      <c r="B41" s="201">
        <f>+'Ark1'!C410</f>
        <v>2024</v>
      </c>
      <c r="C41" s="201">
        <f>+'Ark1'!E410</f>
        <v>32</v>
      </c>
      <c r="D41" s="201" t="str">
        <f>+IF(E41=0,"",'Ark1'!Q410)</f>
        <v/>
      </c>
      <c r="E41" s="91">
        <f>+'Ark1'!R410</f>
        <v>0</v>
      </c>
      <c r="F41" s="200" t="str">
        <f t="shared" si="18"/>
        <v/>
      </c>
      <c r="G41" s="200" t="str">
        <f>+IF(E41=0,"",'Ark1'!S410)</f>
        <v/>
      </c>
      <c r="H41" s="202">
        <f>+'Ark1'!T410</f>
        <v>0</v>
      </c>
      <c r="I41" s="202">
        <f>+'Ark1'!U410</f>
        <v>0</v>
      </c>
      <c r="J41" s="92" t="str">
        <f>+IF(E41=0,"",'Ark1'!W410)</f>
        <v/>
      </c>
      <c r="K41" s="205">
        <f t="shared" si="19"/>
        <v>0</v>
      </c>
      <c r="L41" s="200" t="str">
        <f>+IF(E41=0,"",'Ark1'!Z410)</f>
        <v/>
      </c>
      <c r="M41" s="200" t="str">
        <f t="shared" si="20"/>
        <v/>
      </c>
      <c r="N41" s="200" t="str">
        <f>+IF(E41=0,"",'Ark1'!AA410)</f>
        <v/>
      </c>
      <c r="O41" s="205" t="str">
        <f>+IF(E41=0,"",'Ark1'!AB410)</f>
        <v/>
      </c>
      <c r="P41" s="200" t="str">
        <f>+IF(E41=0,"",'Ark1'!AC410)</f>
        <v/>
      </c>
      <c r="Q41" s="200" t="str">
        <f t="shared" si="21"/>
        <v/>
      </c>
      <c r="R41" s="205" t="str">
        <f>+IF(E41=0,"",'Ark1'!V410)</f>
        <v/>
      </c>
      <c r="S41" s="200" t="str">
        <f t="shared" si="22"/>
        <v/>
      </c>
      <c r="T41" s="28"/>
      <c r="AG41"/>
      <c r="AH41"/>
      <c r="AI41"/>
      <c r="AK41"/>
      <c r="AL41"/>
      <c r="AM41"/>
      <c r="AN41"/>
      <c r="AO41"/>
    </row>
    <row r="42" spans="1:41" ht="15.6">
      <c r="A42" s="28"/>
      <c r="B42" s="201">
        <f>+'Ark1'!C411</f>
        <v>2024</v>
      </c>
      <c r="C42" s="201">
        <f>+'Ark1'!E411</f>
        <v>33</v>
      </c>
      <c r="D42" s="201" t="str">
        <f>+IF(E42=0,"",'Ark1'!Q411)</f>
        <v/>
      </c>
      <c r="E42" s="91">
        <f>+'Ark1'!R411</f>
        <v>0</v>
      </c>
      <c r="F42" s="200" t="str">
        <f t="shared" si="18"/>
        <v/>
      </c>
      <c r="G42" s="200" t="str">
        <f>+IF(E42=0,"",'Ark1'!S411)</f>
        <v/>
      </c>
      <c r="H42" s="202">
        <f>+'Ark1'!T411</f>
        <v>0</v>
      </c>
      <c r="I42" s="202">
        <f>+'Ark1'!U411</f>
        <v>0</v>
      </c>
      <c r="J42" s="92" t="str">
        <f>+IF(E42=0,"",'Ark1'!W411)</f>
        <v/>
      </c>
      <c r="K42" s="205">
        <f t="shared" si="19"/>
        <v>0</v>
      </c>
      <c r="L42" s="200" t="str">
        <f>+IF(E42=0,"",'Ark1'!Z411)</f>
        <v/>
      </c>
      <c r="M42" s="200" t="str">
        <f t="shared" si="20"/>
        <v/>
      </c>
      <c r="N42" s="200" t="str">
        <f>+IF(E42=0,"",'Ark1'!AA411)</f>
        <v/>
      </c>
      <c r="O42" s="205" t="str">
        <f>+IF(E42=0,"",'Ark1'!AB411)</f>
        <v/>
      </c>
      <c r="P42" s="200" t="str">
        <f>+IF(E42=0,"",'Ark1'!AC411)</f>
        <v/>
      </c>
      <c r="Q42" s="200" t="str">
        <f t="shared" si="21"/>
        <v/>
      </c>
      <c r="R42" s="205" t="str">
        <f>+IF(E42=0,"",'Ark1'!V411)</f>
        <v/>
      </c>
      <c r="S42" s="200" t="str">
        <f t="shared" si="22"/>
        <v/>
      </c>
      <c r="T42" s="28"/>
      <c r="AG42"/>
      <c r="AH42"/>
      <c r="AI42"/>
      <c r="AK42"/>
      <c r="AL42"/>
      <c r="AM42"/>
      <c r="AN42"/>
      <c r="AO42"/>
    </row>
    <row r="43" spans="1:41" ht="15.6">
      <c r="A43" s="28"/>
      <c r="B43" s="201">
        <f>+'Ark1'!C412</f>
        <v>2024</v>
      </c>
      <c r="C43" s="201">
        <f>+'Ark1'!E412</f>
        <v>34</v>
      </c>
      <c r="D43" s="201" t="str">
        <f>+IF(E43=0,"",'Ark1'!Q412)</f>
        <v/>
      </c>
      <c r="E43" s="91">
        <f>+'Ark1'!R412</f>
        <v>0</v>
      </c>
      <c r="F43" s="200" t="str">
        <f t="shared" si="18"/>
        <v/>
      </c>
      <c r="G43" s="200" t="str">
        <f>+IF(E43=0,"",'Ark1'!S412)</f>
        <v/>
      </c>
      <c r="H43" s="202">
        <f>+'Ark1'!T412</f>
        <v>0</v>
      </c>
      <c r="I43" s="202">
        <f>+'Ark1'!U412</f>
        <v>0</v>
      </c>
      <c r="J43" s="92" t="str">
        <f>+IF(E43=0,"",'Ark1'!W412)</f>
        <v/>
      </c>
      <c r="K43" s="205">
        <f t="shared" si="19"/>
        <v>0</v>
      </c>
      <c r="L43" s="200" t="str">
        <f>+IF(E43=0,"",'Ark1'!Z412)</f>
        <v/>
      </c>
      <c r="M43" s="200" t="str">
        <f t="shared" si="20"/>
        <v/>
      </c>
      <c r="N43" s="200" t="str">
        <f>+IF(E43=0,"",'Ark1'!AA412)</f>
        <v/>
      </c>
      <c r="O43" s="205" t="str">
        <f>+IF(E43=0,"",'Ark1'!AB412)</f>
        <v/>
      </c>
      <c r="P43" s="200" t="str">
        <f>+IF(E43=0,"",'Ark1'!AC412)</f>
        <v/>
      </c>
      <c r="Q43" s="200" t="str">
        <f t="shared" si="21"/>
        <v/>
      </c>
      <c r="R43" s="205" t="str">
        <f>+IF(E43=0,"",'Ark1'!V412)</f>
        <v/>
      </c>
      <c r="S43" s="200" t="str">
        <f t="shared" si="22"/>
        <v/>
      </c>
      <c r="T43" s="28"/>
      <c r="AG43"/>
      <c r="AH43"/>
      <c r="AI43"/>
      <c r="AK43"/>
      <c r="AL43"/>
      <c r="AM43"/>
      <c r="AN43"/>
      <c r="AO43"/>
    </row>
    <row r="44" spans="1:41" s="3" customFormat="1" ht="15.6">
      <c r="A44" s="28"/>
      <c r="B44" s="201">
        <f>+'Ark1'!C413</f>
        <v>2024</v>
      </c>
      <c r="C44" s="201">
        <f>+'Ark1'!E413</f>
        <v>35</v>
      </c>
      <c r="D44" s="201" t="str">
        <f>+IF(E44=0,"",'Ark1'!Q413)</f>
        <v/>
      </c>
      <c r="E44" s="91">
        <f>+'Ark1'!R413</f>
        <v>0</v>
      </c>
      <c r="F44" s="200" t="str">
        <f t="shared" si="18"/>
        <v/>
      </c>
      <c r="G44" s="200" t="str">
        <f>+IF(E44=0,"",'Ark1'!S413)</f>
        <v/>
      </c>
      <c r="H44" s="202">
        <f>+'Ark1'!T413</f>
        <v>0</v>
      </c>
      <c r="I44" s="202">
        <f>+'Ark1'!U413</f>
        <v>0</v>
      </c>
      <c r="J44" s="92" t="str">
        <f>+IF(E44=0,"",'Ark1'!W413)</f>
        <v/>
      </c>
      <c r="K44" s="205">
        <f t="shared" si="19"/>
        <v>0</v>
      </c>
      <c r="L44" s="200" t="str">
        <f>+IF(E44=0,"",'Ark1'!Z413)</f>
        <v/>
      </c>
      <c r="M44" s="200" t="str">
        <f t="shared" si="20"/>
        <v/>
      </c>
      <c r="N44" s="200" t="str">
        <f>+IF(E44=0,"",'Ark1'!AA413)</f>
        <v/>
      </c>
      <c r="O44" s="205" t="str">
        <f>+IF(E44=0,"",'Ark1'!AB413)</f>
        <v/>
      </c>
      <c r="P44" s="200" t="str">
        <f>+IF(E44=0,"",'Ark1'!AC413)</f>
        <v/>
      </c>
      <c r="Q44" s="200" t="str">
        <f t="shared" si="21"/>
        <v/>
      </c>
      <c r="R44" s="205" t="str">
        <f>+IF(E44=0,"",'Ark1'!V413)</f>
        <v/>
      </c>
      <c r="S44" s="200" t="str">
        <f t="shared" si="22"/>
        <v/>
      </c>
      <c r="T44" s="28"/>
    </row>
    <row r="45" spans="1:41" s="3" customFormat="1" ht="15.6">
      <c r="A45" s="28"/>
      <c r="B45" s="201">
        <f>+'Ark1'!C414</f>
        <v>2024</v>
      </c>
      <c r="C45" s="201">
        <f>+'Ark1'!E414</f>
        <v>36</v>
      </c>
      <c r="D45" s="201" t="str">
        <f>+IF(E45=0,"",'Ark1'!Q414)</f>
        <v/>
      </c>
      <c r="E45" s="91">
        <f>+'Ark1'!R414</f>
        <v>0</v>
      </c>
      <c r="F45" s="200" t="str">
        <f t="shared" ref="F45" si="23">+IF(E45=0,"",E45-E99)</f>
        <v/>
      </c>
      <c r="G45" s="200" t="str">
        <f>+IF(E45=0,"",'Ark1'!S414)</f>
        <v/>
      </c>
      <c r="H45" s="202">
        <f>+'Ark1'!T414</f>
        <v>0</v>
      </c>
      <c r="I45" s="202">
        <f>+'Ark1'!U414</f>
        <v>0</v>
      </c>
      <c r="J45" s="92" t="str">
        <f>+IF(E45=0,"",'Ark1'!W414)</f>
        <v/>
      </c>
      <c r="K45" s="205">
        <f t="shared" ref="K45" si="24">+J45-J99</f>
        <v>0</v>
      </c>
      <c r="L45" s="200" t="str">
        <f>+IF(E45=0,"",'Ark1'!Z414)</f>
        <v/>
      </c>
      <c r="M45" s="200" t="str">
        <f t="shared" ref="M45" si="25">+IF(E45=0,"",L45-L99)</f>
        <v/>
      </c>
      <c r="N45" s="200" t="str">
        <f>+IF(E45=0,"",'Ark1'!AA414)</f>
        <v/>
      </c>
      <c r="O45" s="205" t="str">
        <f>+IF(E45=0,"",'Ark1'!AB414)</f>
        <v/>
      </c>
      <c r="P45" s="200" t="str">
        <f>+IF(E45=0,"",'Ark1'!AC414)</f>
        <v/>
      </c>
      <c r="Q45" s="200" t="str">
        <f t="shared" ref="Q45" si="26">+IF(E45=0,"",IF(E45=0,"",E45/D45))</f>
        <v/>
      </c>
      <c r="R45" s="205" t="str">
        <f>+IF(E45=0,"",'Ark1'!V414)</f>
        <v/>
      </c>
      <c r="S45" s="200" t="str">
        <f t="shared" ref="S45" si="27">+IF(E45=0,"",(E45*L45)/1000)</f>
        <v/>
      </c>
      <c r="T45" s="28"/>
    </row>
    <row r="46" spans="1:41" s="3" customFormat="1" ht="15.6">
      <c r="A46" s="28"/>
      <c r="B46" s="201">
        <f>+'Ark1'!C415</f>
        <v>2024</v>
      </c>
      <c r="C46" s="201">
        <f>+'Ark1'!E415</f>
        <v>37</v>
      </c>
      <c r="D46" s="201" t="str">
        <f>+IF(E46=0,"",'Ark1'!Q415)</f>
        <v/>
      </c>
      <c r="E46" s="91">
        <f>+'Ark1'!R415</f>
        <v>0</v>
      </c>
      <c r="F46" s="200" t="str">
        <f t="shared" ref="F46" si="28">+IF(E46=0,"",E46-E100)</f>
        <v/>
      </c>
      <c r="G46" s="200" t="str">
        <f>+IF(E46=0,"",'Ark1'!S415)</f>
        <v/>
      </c>
      <c r="H46" s="202">
        <f>+'Ark1'!T415</f>
        <v>0</v>
      </c>
      <c r="I46" s="202">
        <f>+'Ark1'!U415</f>
        <v>0</v>
      </c>
      <c r="J46" s="92" t="str">
        <f>+IF(E46=0,"",'Ark1'!W415)</f>
        <v/>
      </c>
      <c r="K46" s="205">
        <f t="shared" ref="K46" si="29">+J46-J100</f>
        <v>0</v>
      </c>
      <c r="L46" s="200" t="str">
        <f>+IF(E46=0,"",'Ark1'!Z415)</f>
        <v/>
      </c>
      <c r="M46" s="200" t="str">
        <f t="shared" ref="M46" si="30">+IF(E46=0,"",L46-L100)</f>
        <v/>
      </c>
      <c r="N46" s="200" t="str">
        <f>+IF(E46=0,"",'Ark1'!AA415)</f>
        <v/>
      </c>
      <c r="O46" s="205" t="str">
        <f>+IF(E46=0,"",'Ark1'!AB415)</f>
        <v/>
      </c>
      <c r="P46" s="200" t="str">
        <f>+IF(E46=0,"",'Ark1'!AC415)</f>
        <v/>
      </c>
      <c r="Q46" s="200" t="str">
        <f t="shared" ref="Q46" si="31">+IF(E46=0,"",IF(E46=0,"",E46/D46))</f>
        <v/>
      </c>
      <c r="R46" s="205" t="str">
        <f>+IF(E46=0,"",'Ark1'!V415)</f>
        <v/>
      </c>
      <c r="S46" s="200" t="str">
        <f t="shared" ref="S46" si="32">+IF(E46=0,"",(E46*L46)/1000)</f>
        <v/>
      </c>
      <c r="T46" s="28"/>
    </row>
    <row r="47" spans="1:41" s="3" customFormat="1" ht="15.6">
      <c r="A47" s="28"/>
      <c r="B47" s="201">
        <f>+'Ark1'!C416</f>
        <v>2024</v>
      </c>
      <c r="C47" s="201">
        <f>+'Ark1'!E416</f>
        <v>38</v>
      </c>
      <c r="D47" s="201" t="str">
        <f>+IF(E47=0,"",'Ark1'!Q416)</f>
        <v/>
      </c>
      <c r="E47" s="91">
        <f>+'Ark1'!R416</f>
        <v>0</v>
      </c>
      <c r="F47" s="200" t="str">
        <f t="shared" ref="F47:F52" si="33">+IF(E47=0,"",E47-E101)</f>
        <v/>
      </c>
      <c r="G47" s="200" t="str">
        <f>+IF(E47=0,"",'Ark1'!S416)</f>
        <v/>
      </c>
      <c r="H47" s="202">
        <f>+'Ark1'!T416</f>
        <v>0</v>
      </c>
      <c r="I47" s="202">
        <f>+'Ark1'!U416</f>
        <v>0</v>
      </c>
      <c r="J47" s="92" t="str">
        <f>+IF(E47=0,"",'Ark1'!W416)</f>
        <v/>
      </c>
      <c r="K47" s="205">
        <f t="shared" ref="K47:K52" si="34">+J47-J101</f>
        <v>0</v>
      </c>
      <c r="L47" s="200" t="str">
        <f>+IF(E47=0,"",'Ark1'!Z416)</f>
        <v/>
      </c>
      <c r="M47" s="200" t="str">
        <f t="shared" ref="M47:M52" si="35">+IF(E47=0,"",L47-L101)</f>
        <v/>
      </c>
      <c r="N47" s="200" t="str">
        <f>+IF(E47=0,"",'Ark1'!AA416)</f>
        <v/>
      </c>
      <c r="O47" s="205" t="str">
        <f>+IF(E47=0,"",'Ark1'!AB416)</f>
        <v/>
      </c>
      <c r="P47" s="200" t="str">
        <f>+IF(E47=0,"",'Ark1'!AC416)</f>
        <v/>
      </c>
      <c r="Q47" s="200" t="str">
        <f t="shared" ref="Q47:Q52" si="36">+IF(E47=0,"",IF(E47=0,"",E47/D47))</f>
        <v/>
      </c>
      <c r="R47" s="205" t="str">
        <f>+IF(E47=0,"",'Ark1'!V416)</f>
        <v/>
      </c>
      <c r="S47" s="200" t="str">
        <f t="shared" ref="S47:S52" si="37">+IF(E47=0,"",(E47*L47)/1000)</f>
        <v/>
      </c>
      <c r="T47" s="28"/>
    </row>
    <row r="48" spans="1:41" s="3" customFormat="1" ht="15.6">
      <c r="A48" s="28"/>
      <c r="B48" s="201">
        <f>+'Ark1'!C417</f>
        <v>2024</v>
      </c>
      <c r="C48" s="201">
        <f>+'Ark1'!E417</f>
        <v>39</v>
      </c>
      <c r="D48" s="201" t="str">
        <f>+IF(E48=0,"",'Ark1'!Q417)</f>
        <v/>
      </c>
      <c r="E48" s="91">
        <f>+'Ark1'!R417</f>
        <v>0</v>
      </c>
      <c r="F48" s="200" t="str">
        <f t="shared" si="33"/>
        <v/>
      </c>
      <c r="G48" s="200" t="str">
        <f>+IF(E48=0,"",'Ark1'!S417)</f>
        <v/>
      </c>
      <c r="H48" s="202">
        <f>+'Ark1'!T417</f>
        <v>0</v>
      </c>
      <c r="I48" s="202">
        <f>+'Ark1'!U417</f>
        <v>0</v>
      </c>
      <c r="J48" s="92" t="str">
        <f>+IF(E48=0,"",'Ark1'!W417)</f>
        <v/>
      </c>
      <c r="K48" s="205">
        <f t="shared" si="34"/>
        <v>0</v>
      </c>
      <c r="L48" s="200" t="str">
        <f>+IF(E48=0,"",'Ark1'!Z417)</f>
        <v/>
      </c>
      <c r="M48" s="200" t="str">
        <f t="shared" si="35"/>
        <v/>
      </c>
      <c r="N48" s="200" t="str">
        <f>+IF(E48=0,"",'Ark1'!AA417)</f>
        <v/>
      </c>
      <c r="O48" s="205" t="str">
        <f>+IF(E48=0,"",'Ark1'!AB417)</f>
        <v/>
      </c>
      <c r="P48" s="200" t="str">
        <f>+IF(E48=0,"",'Ark1'!AC417)</f>
        <v/>
      </c>
      <c r="Q48" s="200" t="str">
        <f t="shared" si="36"/>
        <v/>
      </c>
      <c r="R48" s="205" t="str">
        <f>+IF(E48=0,"",'Ark1'!V417)</f>
        <v/>
      </c>
      <c r="S48" s="200" t="str">
        <f t="shared" si="37"/>
        <v/>
      </c>
      <c r="T48" s="28"/>
    </row>
    <row r="49" spans="1:20" s="3" customFormat="1" ht="15.6">
      <c r="A49" s="28"/>
      <c r="B49" s="201">
        <f>+'Ark1'!C418</f>
        <v>2024</v>
      </c>
      <c r="C49" s="201">
        <f>+'Ark1'!E418</f>
        <v>40</v>
      </c>
      <c r="D49" s="201" t="str">
        <f>+IF(E49=0,"",'Ark1'!Q418)</f>
        <v/>
      </c>
      <c r="E49" s="91">
        <f>+'Ark1'!R418</f>
        <v>0</v>
      </c>
      <c r="F49" s="200" t="str">
        <f t="shared" si="33"/>
        <v/>
      </c>
      <c r="G49" s="200" t="str">
        <f>+IF(E49=0,"",'Ark1'!S418)</f>
        <v/>
      </c>
      <c r="H49" s="202">
        <f>+'Ark1'!T418</f>
        <v>0</v>
      </c>
      <c r="I49" s="202">
        <f>+'Ark1'!U418</f>
        <v>0</v>
      </c>
      <c r="J49" s="92" t="str">
        <f>+IF(E49=0,"",'Ark1'!W418)</f>
        <v/>
      </c>
      <c r="K49" s="205">
        <f t="shared" si="34"/>
        <v>0</v>
      </c>
      <c r="L49" s="200" t="str">
        <f>+IF(E49=0,"",'Ark1'!Z418)</f>
        <v/>
      </c>
      <c r="M49" s="200" t="str">
        <f t="shared" si="35"/>
        <v/>
      </c>
      <c r="N49" s="200" t="str">
        <f>+IF(E49=0,"",'Ark1'!AA418)</f>
        <v/>
      </c>
      <c r="O49" s="205" t="str">
        <f>+IF(E49=0,"",'Ark1'!AB418)</f>
        <v/>
      </c>
      <c r="P49" s="200" t="str">
        <f>+IF(E49=0,"",'Ark1'!AC418)</f>
        <v/>
      </c>
      <c r="Q49" s="200" t="str">
        <f t="shared" si="36"/>
        <v/>
      </c>
      <c r="R49" s="205" t="str">
        <f>+IF(E49=0,"",'Ark1'!V418)</f>
        <v/>
      </c>
      <c r="S49" s="200" t="str">
        <f t="shared" si="37"/>
        <v/>
      </c>
      <c r="T49" s="28"/>
    </row>
    <row r="50" spans="1:20" s="2" customFormat="1" ht="15.6">
      <c r="A50" s="28"/>
      <c r="B50" s="201">
        <f>+'Ark1'!C419</f>
        <v>2024</v>
      </c>
      <c r="C50" s="201">
        <f>+'Ark1'!E419</f>
        <v>41</v>
      </c>
      <c r="D50" s="201" t="str">
        <f>+IF(E50=0,"",'Ark1'!Q419)</f>
        <v/>
      </c>
      <c r="E50" s="91">
        <f>+'Ark1'!R419</f>
        <v>0</v>
      </c>
      <c r="F50" s="200" t="str">
        <f t="shared" si="33"/>
        <v/>
      </c>
      <c r="G50" s="200" t="str">
        <f>+IF(E50=0,"",'Ark1'!S419)</f>
        <v/>
      </c>
      <c r="H50" s="202">
        <f>+'Ark1'!T419</f>
        <v>0</v>
      </c>
      <c r="I50" s="202">
        <f>+'Ark1'!U419</f>
        <v>0</v>
      </c>
      <c r="J50" s="92" t="str">
        <f>+IF(E50=0,"",'Ark1'!W419)</f>
        <v/>
      </c>
      <c r="K50" s="205">
        <f t="shared" si="34"/>
        <v>0</v>
      </c>
      <c r="L50" s="200" t="str">
        <f>+IF(E50=0,"",'Ark1'!Z419)</f>
        <v/>
      </c>
      <c r="M50" s="200" t="str">
        <f t="shared" si="35"/>
        <v/>
      </c>
      <c r="N50" s="200" t="str">
        <f>+IF(E50=0,"",'Ark1'!AA419)</f>
        <v/>
      </c>
      <c r="O50" s="205" t="str">
        <f>+IF(E50=0,"",'Ark1'!AB419)</f>
        <v/>
      </c>
      <c r="P50" s="200" t="str">
        <f>+IF(E50=0,"",'Ark1'!AC419)</f>
        <v/>
      </c>
      <c r="Q50" s="200" t="str">
        <f t="shared" si="36"/>
        <v/>
      </c>
      <c r="R50" s="205" t="str">
        <f>+IF(E50=0,"",'Ark1'!V419)</f>
        <v/>
      </c>
      <c r="S50" s="200" t="str">
        <f t="shared" si="37"/>
        <v/>
      </c>
      <c r="T50" s="28"/>
    </row>
    <row r="51" spans="1:20" s="3" customFormat="1" ht="15.6">
      <c r="A51" s="28"/>
      <c r="B51" s="201">
        <f>+'Ark1'!C420</f>
        <v>2024</v>
      </c>
      <c r="C51" s="201">
        <f>+'Ark1'!E420</f>
        <v>42</v>
      </c>
      <c r="D51" s="201" t="str">
        <f>+IF(E51=0,"",'Ark1'!Q420)</f>
        <v/>
      </c>
      <c r="E51" s="91">
        <f>+'Ark1'!R420</f>
        <v>0</v>
      </c>
      <c r="F51" s="200" t="str">
        <f t="shared" si="33"/>
        <v/>
      </c>
      <c r="G51" s="200" t="str">
        <f>+IF(E51=0,"",'Ark1'!S420)</f>
        <v/>
      </c>
      <c r="H51" s="202">
        <f>+'Ark1'!T420</f>
        <v>0</v>
      </c>
      <c r="I51" s="202">
        <f>+'Ark1'!U420</f>
        <v>0</v>
      </c>
      <c r="J51" s="92" t="str">
        <f>+IF(E51=0,"",'Ark1'!W420)</f>
        <v/>
      </c>
      <c r="K51" s="205">
        <f t="shared" si="34"/>
        <v>0</v>
      </c>
      <c r="L51" s="200" t="str">
        <f>+IF(E51=0,"",'Ark1'!Z420)</f>
        <v/>
      </c>
      <c r="M51" s="200" t="str">
        <f t="shared" si="35"/>
        <v/>
      </c>
      <c r="N51" s="200" t="str">
        <f>+IF(E51=0,"",'Ark1'!AA420)</f>
        <v/>
      </c>
      <c r="O51" s="205" t="str">
        <f>+IF(E51=0,"",'Ark1'!AB420)</f>
        <v/>
      </c>
      <c r="P51" s="200" t="str">
        <f>+IF(E51=0,"",'Ark1'!AC420)</f>
        <v/>
      </c>
      <c r="Q51" s="200" t="str">
        <f t="shared" si="36"/>
        <v/>
      </c>
      <c r="R51" s="205" t="str">
        <f>+IF(E51=0,"",'Ark1'!V420)</f>
        <v/>
      </c>
      <c r="S51" s="200" t="str">
        <f t="shared" si="37"/>
        <v/>
      </c>
      <c r="T51" s="28"/>
    </row>
    <row r="52" spans="1:20" s="3" customFormat="1" ht="15.6">
      <c r="A52" s="28"/>
      <c r="B52" s="201">
        <f>+'Ark1'!C421</f>
        <v>2024</v>
      </c>
      <c r="C52" s="201">
        <f>+'Ark1'!E421</f>
        <v>43</v>
      </c>
      <c r="D52" s="201" t="str">
        <f>+IF(E52=0,"",'Ark1'!Q421)</f>
        <v/>
      </c>
      <c r="E52" s="91">
        <f>+'Ark1'!R421</f>
        <v>0</v>
      </c>
      <c r="F52" s="200" t="str">
        <f t="shared" si="33"/>
        <v/>
      </c>
      <c r="G52" s="200" t="str">
        <f>+IF(E52=0,"",'Ark1'!S421)</f>
        <v/>
      </c>
      <c r="H52" s="202">
        <f>+'Ark1'!T421</f>
        <v>0</v>
      </c>
      <c r="I52" s="202">
        <f>+'Ark1'!U421</f>
        <v>0</v>
      </c>
      <c r="J52" s="92" t="str">
        <f>+IF(E52=0,"",'Ark1'!W421)</f>
        <v/>
      </c>
      <c r="K52" s="205">
        <f t="shared" si="34"/>
        <v>0</v>
      </c>
      <c r="L52" s="200" t="str">
        <f>+IF(E52=0,"",'Ark1'!Z421)</f>
        <v/>
      </c>
      <c r="M52" s="200" t="str">
        <f t="shared" si="35"/>
        <v/>
      </c>
      <c r="N52" s="200" t="str">
        <f>+IF(E52=0,"",'Ark1'!AA421)</f>
        <v/>
      </c>
      <c r="O52" s="205" t="str">
        <f>+IF(E52=0,"",'Ark1'!AB421)</f>
        <v/>
      </c>
      <c r="P52" s="200" t="str">
        <f>+IF(E52=0,"",'Ark1'!AC421)</f>
        <v/>
      </c>
      <c r="Q52" s="200" t="str">
        <f t="shared" si="36"/>
        <v/>
      </c>
      <c r="R52" s="205" t="str">
        <f>+IF(E52=0,"",'Ark1'!V421)</f>
        <v/>
      </c>
      <c r="S52" s="200" t="str">
        <f t="shared" si="37"/>
        <v/>
      </c>
      <c r="T52" s="28"/>
    </row>
    <row r="53" spans="1:20" s="3" customFormat="1" ht="15.6">
      <c r="A53" s="28"/>
      <c r="B53" s="201">
        <f>+'Ark1'!C422</f>
        <v>2024</v>
      </c>
      <c r="C53" s="201">
        <f>+'Ark1'!E422</f>
        <v>44</v>
      </c>
      <c r="D53" s="201" t="str">
        <f>+IF(E53=0,"",'Ark1'!Q422)</f>
        <v/>
      </c>
      <c r="E53" s="91">
        <f>+'Ark1'!R422</f>
        <v>0</v>
      </c>
      <c r="F53" s="200" t="str">
        <f t="shared" ref="F53:F55" si="38">+IF(E53=0,"",E53-E107)</f>
        <v/>
      </c>
      <c r="G53" s="200" t="str">
        <f>+IF(E53=0,"",'Ark1'!S422)</f>
        <v/>
      </c>
      <c r="H53" s="202">
        <f>+'Ark1'!T422</f>
        <v>0</v>
      </c>
      <c r="I53" s="202">
        <f>+'Ark1'!U422</f>
        <v>0</v>
      </c>
      <c r="J53" s="92" t="str">
        <f>+IF(E53=0,"",'Ark1'!W422)</f>
        <v/>
      </c>
      <c r="K53" s="205">
        <f t="shared" ref="K53:K55" si="39">+J53-J107</f>
        <v>0</v>
      </c>
      <c r="L53" s="200" t="str">
        <f>+IF(E53=0,"",'Ark1'!Z422)</f>
        <v/>
      </c>
      <c r="M53" s="200" t="str">
        <f t="shared" ref="M53:M55" si="40">+IF(E53=0,"",L53-L107)</f>
        <v/>
      </c>
      <c r="N53" s="200" t="str">
        <f>+IF(E53=0,"",'Ark1'!AA422)</f>
        <v/>
      </c>
      <c r="O53" s="205" t="str">
        <f>+IF(E53=0,"",'Ark1'!AB422)</f>
        <v/>
      </c>
      <c r="P53" s="200" t="str">
        <f>+IF(E53=0,"",'Ark1'!AC422)</f>
        <v/>
      </c>
      <c r="Q53" s="200" t="str">
        <f t="shared" ref="Q53:Q55" si="41">+IF(E53=0,"",IF(E53=0,"",E53/D53))</f>
        <v/>
      </c>
      <c r="R53" s="205" t="str">
        <f>+IF(E53=0,"",'Ark1'!V422)</f>
        <v/>
      </c>
      <c r="S53" s="200" t="str">
        <f t="shared" ref="S53:S55" si="42">+IF(E53=0,"",(E53*L53)/1000)</f>
        <v/>
      </c>
      <c r="T53" s="28"/>
    </row>
    <row r="54" spans="1:20" s="3" customFormat="1" ht="15.6">
      <c r="A54" s="28"/>
      <c r="B54" s="201">
        <f>+'Ark1'!C423</f>
        <v>2024</v>
      </c>
      <c r="C54" s="201">
        <f>+'Ark1'!E423</f>
        <v>45</v>
      </c>
      <c r="D54" s="201" t="str">
        <f>+IF(E54=0,"",'Ark1'!Q423)</f>
        <v/>
      </c>
      <c r="E54" s="91">
        <f>+'Ark1'!R423</f>
        <v>0</v>
      </c>
      <c r="F54" s="200" t="str">
        <f t="shared" si="38"/>
        <v/>
      </c>
      <c r="G54" s="200" t="str">
        <f>+IF(E54=0,"",'Ark1'!S423)</f>
        <v/>
      </c>
      <c r="H54" s="202">
        <f>+'Ark1'!T423</f>
        <v>0</v>
      </c>
      <c r="I54" s="202">
        <f>+'Ark1'!U423</f>
        <v>0</v>
      </c>
      <c r="J54" s="92" t="str">
        <f>+IF(E54=0,"",'Ark1'!W423)</f>
        <v/>
      </c>
      <c r="K54" s="205">
        <f t="shared" si="39"/>
        <v>0</v>
      </c>
      <c r="L54" s="200" t="str">
        <f>+IF(E54=0,"",'Ark1'!Z423)</f>
        <v/>
      </c>
      <c r="M54" s="200" t="str">
        <f t="shared" si="40"/>
        <v/>
      </c>
      <c r="N54" s="200" t="str">
        <f>+IF(E54=0,"",'Ark1'!AA423)</f>
        <v/>
      </c>
      <c r="O54" s="205" t="str">
        <f>+IF(E54=0,"",'Ark1'!AB423)</f>
        <v/>
      </c>
      <c r="P54" s="200" t="str">
        <f>+IF(E54=0,"",'Ark1'!AC423)</f>
        <v/>
      </c>
      <c r="Q54" s="200" t="str">
        <f t="shared" si="41"/>
        <v/>
      </c>
      <c r="R54" s="205" t="str">
        <f>+IF(E54=0,"",'Ark1'!V423)</f>
        <v/>
      </c>
      <c r="S54" s="200" t="str">
        <f t="shared" si="42"/>
        <v/>
      </c>
      <c r="T54" s="28"/>
    </row>
    <row r="55" spans="1:20" s="3" customFormat="1" ht="15.6">
      <c r="A55" s="28"/>
      <c r="B55" s="201">
        <f>+'Ark1'!C424</f>
        <v>2024</v>
      </c>
      <c r="C55" s="201">
        <f>+'Ark1'!E424</f>
        <v>46</v>
      </c>
      <c r="D55" s="201" t="str">
        <f>+IF(E55=0,"",'Ark1'!Q424)</f>
        <v/>
      </c>
      <c r="E55" s="91">
        <f>+'Ark1'!R424</f>
        <v>0</v>
      </c>
      <c r="F55" s="200" t="str">
        <f t="shared" si="38"/>
        <v/>
      </c>
      <c r="G55" s="200" t="str">
        <f>+IF(E55=0,"",'Ark1'!S424)</f>
        <v/>
      </c>
      <c r="H55" s="202">
        <f>+'Ark1'!T424</f>
        <v>0</v>
      </c>
      <c r="I55" s="202">
        <f>+'Ark1'!U424</f>
        <v>0</v>
      </c>
      <c r="J55" s="92" t="str">
        <f>+IF(E55=0,"",'Ark1'!W424)</f>
        <v/>
      </c>
      <c r="K55" s="205">
        <f t="shared" si="39"/>
        <v>0</v>
      </c>
      <c r="L55" s="200" t="str">
        <f>+IF(E55=0,"",'Ark1'!Z424)</f>
        <v/>
      </c>
      <c r="M55" s="200" t="str">
        <f t="shared" si="40"/>
        <v/>
      </c>
      <c r="N55" s="200" t="str">
        <f>+IF(E55=0,"",'Ark1'!AA424)</f>
        <v/>
      </c>
      <c r="O55" s="205" t="str">
        <f>+IF(E55=0,"",'Ark1'!AB424)</f>
        <v/>
      </c>
      <c r="P55" s="200" t="str">
        <f>+IF(E55=0,"",'Ark1'!AC424)</f>
        <v/>
      </c>
      <c r="Q55" s="200" t="str">
        <f t="shared" si="41"/>
        <v/>
      </c>
      <c r="R55" s="205" t="str">
        <f>+IF(E55=0,"",'Ark1'!V424)</f>
        <v/>
      </c>
      <c r="S55" s="200" t="str">
        <f t="shared" si="42"/>
        <v/>
      </c>
      <c r="T55" s="28"/>
    </row>
    <row r="56" spans="1:20" s="3" customFormat="1" ht="15.6">
      <c r="A56" s="28"/>
      <c r="B56" s="201">
        <f>+'Ark1'!C425</f>
        <v>2024</v>
      </c>
      <c r="C56" s="201">
        <f>+'Ark1'!E425</f>
        <v>47</v>
      </c>
      <c r="D56" s="201" t="str">
        <f>+IF(E56=0,"",'Ark1'!Q425)</f>
        <v/>
      </c>
      <c r="E56" s="91">
        <f>+'Ark1'!R425</f>
        <v>0</v>
      </c>
      <c r="F56" s="200" t="str">
        <f t="shared" ref="F56:F58" si="43">+IF(E56=0,"",E56-E110)</f>
        <v/>
      </c>
      <c r="G56" s="200" t="str">
        <f>+IF(E56=0,"",'Ark1'!S425)</f>
        <v/>
      </c>
      <c r="H56" s="202">
        <f>+'Ark1'!T425</f>
        <v>0</v>
      </c>
      <c r="I56" s="202">
        <f>+'Ark1'!U425</f>
        <v>0</v>
      </c>
      <c r="J56" s="92" t="str">
        <f>+IF(E56=0,"",'Ark1'!W425)</f>
        <v/>
      </c>
      <c r="K56" s="205">
        <f t="shared" ref="K56:K58" si="44">+J56-J110</f>
        <v>0</v>
      </c>
      <c r="L56" s="200" t="str">
        <f>+IF(E56=0,"",'Ark1'!Z425)</f>
        <v/>
      </c>
      <c r="M56" s="200" t="str">
        <f t="shared" ref="M56:M58" si="45">+IF(E56=0,"",L56-L110)</f>
        <v/>
      </c>
      <c r="N56" s="200" t="str">
        <f>+IF(E56=0,"",'Ark1'!AA425)</f>
        <v/>
      </c>
      <c r="O56" s="205" t="str">
        <f>+IF(E56=0,"",'Ark1'!AB425)</f>
        <v/>
      </c>
      <c r="P56" s="200" t="str">
        <f>+IF(E56=0,"",'Ark1'!AC425)</f>
        <v/>
      </c>
      <c r="Q56" s="200" t="str">
        <f t="shared" ref="Q56:Q58" si="46">+IF(E56=0,"",IF(E56=0,"",E56/D56))</f>
        <v/>
      </c>
      <c r="R56" s="205" t="str">
        <f>+IF(E56=0,"",'Ark1'!V425)</f>
        <v/>
      </c>
      <c r="S56" s="200" t="str">
        <f t="shared" ref="S56:S58" si="47">+IF(E56=0,"",(E56*L56)/1000)</f>
        <v/>
      </c>
      <c r="T56" s="28"/>
    </row>
    <row r="57" spans="1:20" s="3" customFormat="1" ht="15.6">
      <c r="A57" s="28"/>
      <c r="B57" s="201">
        <f>+'Ark1'!C426</f>
        <v>2024</v>
      </c>
      <c r="C57" s="201">
        <f>+'Ark1'!E426</f>
        <v>48</v>
      </c>
      <c r="D57" s="201" t="str">
        <f>+IF(E57=0,"",'Ark1'!Q426)</f>
        <v/>
      </c>
      <c r="E57" s="91">
        <f>+'Ark1'!R426</f>
        <v>0</v>
      </c>
      <c r="F57" s="200" t="str">
        <f t="shared" si="43"/>
        <v/>
      </c>
      <c r="G57" s="200" t="str">
        <f>+IF(E57=0,"",'Ark1'!S426)</f>
        <v/>
      </c>
      <c r="H57" s="202">
        <f>+'Ark1'!T426</f>
        <v>0</v>
      </c>
      <c r="I57" s="202">
        <f>+'Ark1'!U426</f>
        <v>0</v>
      </c>
      <c r="J57" s="92" t="str">
        <f>+IF(E57=0,"",'Ark1'!W426)</f>
        <v/>
      </c>
      <c r="K57" s="205">
        <f t="shared" si="44"/>
        <v>0</v>
      </c>
      <c r="L57" s="200" t="str">
        <f>+IF(E57=0,"",'Ark1'!Z426)</f>
        <v/>
      </c>
      <c r="M57" s="200" t="str">
        <f t="shared" si="45"/>
        <v/>
      </c>
      <c r="N57" s="200" t="str">
        <f>+IF(E57=0,"",'Ark1'!AA426)</f>
        <v/>
      </c>
      <c r="O57" s="205" t="str">
        <f>+IF(E57=0,"",'Ark1'!AB426)</f>
        <v/>
      </c>
      <c r="P57" s="200" t="str">
        <f>+IF(E57=0,"",'Ark1'!AC426)</f>
        <v/>
      </c>
      <c r="Q57" s="200" t="str">
        <f t="shared" si="46"/>
        <v/>
      </c>
      <c r="R57" s="205" t="str">
        <f>+IF(E57=0,"",'Ark1'!V426)</f>
        <v/>
      </c>
      <c r="S57" s="200" t="str">
        <f t="shared" si="47"/>
        <v/>
      </c>
      <c r="T57" s="28"/>
    </row>
    <row r="58" spans="1:20" s="3" customFormat="1" ht="15.6">
      <c r="A58" s="28"/>
      <c r="B58" s="201">
        <f>+'Ark1'!C427</f>
        <v>2024</v>
      </c>
      <c r="C58" s="201">
        <f>+'Ark1'!E427</f>
        <v>49</v>
      </c>
      <c r="D58" s="201" t="str">
        <f>+IF(E58=0,"",'Ark1'!Q427)</f>
        <v/>
      </c>
      <c r="E58" s="91">
        <f>+'Ark1'!R427</f>
        <v>0</v>
      </c>
      <c r="F58" s="200" t="str">
        <f t="shared" si="43"/>
        <v/>
      </c>
      <c r="G58" s="200" t="str">
        <f>+IF(E58=0,"",'Ark1'!S427)</f>
        <v/>
      </c>
      <c r="H58" s="202">
        <f>+'Ark1'!T427</f>
        <v>0</v>
      </c>
      <c r="I58" s="202">
        <f>+'Ark1'!U427</f>
        <v>0</v>
      </c>
      <c r="J58" s="92" t="str">
        <f>+IF(E58=0,"",'Ark1'!W427)</f>
        <v/>
      </c>
      <c r="K58" s="205">
        <f t="shared" si="44"/>
        <v>0</v>
      </c>
      <c r="L58" s="200" t="str">
        <f>+IF(E58=0,"",'Ark1'!Z427)</f>
        <v/>
      </c>
      <c r="M58" s="200" t="str">
        <f t="shared" si="45"/>
        <v/>
      </c>
      <c r="N58" s="200" t="str">
        <f>+IF(E58=0,"",'Ark1'!AA427)</f>
        <v/>
      </c>
      <c r="O58" s="205" t="str">
        <f>+IF(E58=0,"",'Ark1'!AB427)</f>
        <v/>
      </c>
      <c r="P58" s="200" t="str">
        <f>+IF(E58=0,"",'Ark1'!AC427)</f>
        <v/>
      </c>
      <c r="Q58" s="200" t="str">
        <f t="shared" si="46"/>
        <v/>
      </c>
      <c r="R58" s="205" t="str">
        <f>+IF(E58=0,"",'Ark1'!V427)</f>
        <v/>
      </c>
      <c r="S58" s="200" t="str">
        <f t="shared" si="47"/>
        <v/>
      </c>
      <c r="T58" s="28"/>
    </row>
    <row r="59" spans="1:20" s="3" customFormat="1" ht="15.6">
      <c r="A59" s="28"/>
      <c r="B59" s="201">
        <f>+'Ark1'!C428</f>
        <v>2024</v>
      </c>
      <c r="C59" s="201">
        <f>+'Ark1'!E428</f>
        <v>50</v>
      </c>
      <c r="D59" s="201" t="str">
        <f>+IF(E59=0,"",'Ark1'!Q428)</f>
        <v/>
      </c>
      <c r="E59" s="91">
        <f>+'Ark1'!R428</f>
        <v>0</v>
      </c>
      <c r="F59" s="200" t="str">
        <f t="shared" ref="F59:F60" si="48">+IF(E59=0,"",E59-E113)</f>
        <v/>
      </c>
      <c r="G59" s="200" t="str">
        <f>+IF(E59=0,"",'Ark1'!S428)</f>
        <v/>
      </c>
      <c r="H59" s="202">
        <f>+'Ark1'!T428</f>
        <v>0</v>
      </c>
      <c r="I59" s="202">
        <f>+'Ark1'!U428</f>
        <v>0</v>
      </c>
      <c r="J59" s="92" t="str">
        <f>+IF(E59=0,"",'Ark1'!W428)</f>
        <v/>
      </c>
      <c r="K59" s="205">
        <f t="shared" ref="K59:K60" si="49">+J59-J113</f>
        <v>0</v>
      </c>
      <c r="L59" s="200" t="str">
        <f>+IF(E59=0,"",'Ark1'!Z428)</f>
        <v/>
      </c>
      <c r="M59" s="200" t="str">
        <f t="shared" ref="M59:M60" si="50">+IF(E59=0,"",L59-L113)</f>
        <v/>
      </c>
      <c r="N59" s="200" t="str">
        <f>+IF(E59=0,"",'Ark1'!AA428)</f>
        <v/>
      </c>
      <c r="O59" s="205" t="str">
        <f>+IF(E59=0,"",'Ark1'!AB428)</f>
        <v/>
      </c>
      <c r="P59" s="200" t="str">
        <f>+IF(E59=0,"",'Ark1'!AC428)</f>
        <v/>
      </c>
      <c r="Q59" s="200" t="str">
        <f t="shared" ref="Q59:Q60" si="51">+IF(E59=0,"",IF(E59=0,"",E59/D59))</f>
        <v/>
      </c>
      <c r="R59" s="205" t="str">
        <f>+IF(E59=0,"",'Ark1'!V428)</f>
        <v/>
      </c>
      <c r="S59" s="200" t="str">
        <f t="shared" ref="S59:S60" si="52">+IF(E59=0,"",(E59*L59)/1000)</f>
        <v/>
      </c>
      <c r="T59" s="28"/>
    </row>
    <row r="60" spans="1:20" s="3" customFormat="1" ht="15.6">
      <c r="A60" s="28"/>
      <c r="B60" s="201">
        <f>+'Ark1'!C429</f>
        <v>2024</v>
      </c>
      <c r="C60" s="201">
        <f>+'Ark1'!E429</f>
        <v>51</v>
      </c>
      <c r="D60" s="201" t="str">
        <f>+IF(E60=0,"",'Ark1'!Q429)</f>
        <v/>
      </c>
      <c r="E60" s="91">
        <f>+'Ark1'!R429</f>
        <v>0</v>
      </c>
      <c r="F60" s="200" t="str">
        <f t="shared" si="48"/>
        <v/>
      </c>
      <c r="G60" s="200" t="str">
        <f>+IF(E60=0,"",'Ark1'!S429)</f>
        <v/>
      </c>
      <c r="H60" s="202">
        <f>+'Ark1'!T429</f>
        <v>0</v>
      </c>
      <c r="I60" s="202">
        <f>+'Ark1'!U429</f>
        <v>0</v>
      </c>
      <c r="J60" s="92" t="str">
        <f>+IF(E60=0,"",'Ark1'!W429)</f>
        <v/>
      </c>
      <c r="K60" s="205">
        <f t="shared" si="49"/>
        <v>0</v>
      </c>
      <c r="L60" s="200" t="str">
        <f>+IF(E60=0,"",'Ark1'!Z429)</f>
        <v/>
      </c>
      <c r="M60" s="200" t="str">
        <f t="shared" si="50"/>
        <v/>
      </c>
      <c r="N60" s="200" t="str">
        <f>+IF(E60=0,"",'Ark1'!AA429)</f>
        <v/>
      </c>
      <c r="O60" s="205" t="str">
        <f>+IF(E60=0,"",'Ark1'!AB429)</f>
        <v/>
      </c>
      <c r="P60" s="200" t="str">
        <f>+IF(E60=0,"",'Ark1'!AC429)</f>
        <v/>
      </c>
      <c r="Q60" s="200" t="str">
        <f t="shared" si="51"/>
        <v/>
      </c>
      <c r="R60" s="205" t="str">
        <f>+IF(E60=0,"",'Ark1'!V429)</f>
        <v/>
      </c>
      <c r="S60" s="200" t="str">
        <f t="shared" si="52"/>
        <v/>
      </c>
      <c r="T60" s="28"/>
    </row>
    <row r="61" spans="1:20" s="2" customFormat="1" ht="15.6">
      <c r="A61" s="28"/>
      <c r="B61" s="90">
        <f>+'Ark1'!C430</f>
        <v>2024</v>
      </c>
      <c r="C61" s="90">
        <f>+'Ark1'!E430</f>
        <v>52</v>
      </c>
      <c r="D61" s="90" t="str">
        <f>+IF(E61=0,"",'Ark1'!Q430)</f>
        <v/>
      </c>
      <c r="E61" s="91">
        <f>+'Ark1'!R430</f>
        <v>0</v>
      </c>
      <c r="F61" s="91" t="str">
        <f t="shared" si="3"/>
        <v/>
      </c>
      <c r="G61" s="91" t="str">
        <f>+IF(E61=0,"",'Ark1'!S430)</f>
        <v/>
      </c>
      <c r="H61" s="108">
        <f>+'Ark1'!T430</f>
        <v>0</v>
      </c>
      <c r="I61" s="108">
        <f>+'Ark1'!U430</f>
        <v>0</v>
      </c>
      <c r="J61" s="92" t="str">
        <f>+IF(E61=0,"",'Ark1'!W430)</f>
        <v/>
      </c>
      <c r="K61" s="92">
        <f t="shared" si="4"/>
        <v>0</v>
      </c>
      <c r="L61" s="91" t="str">
        <f>+IF(E61=0,"",'Ark1'!Z430)</f>
        <v/>
      </c>
      <c r="M61" s="91" t="str">
        <f t="shared" si="5"/>
        <v/>
      </c>
      <c r="N61" s="91" t="str">
        <f>+IF(E61=0,"",'Ark1'!AA430)</f>
        <v/>
      </c>
      <c r="O61" s="92" t="str">
        <f>+IF(E61=0,"",'Ark1'!AB430)</f>
        <v/>
      </c>
      <c r="P61" s="91" t="str">
        <f>+IF(E61=0,"",'Ark1'!AC430)</f>
        <v/>
      </c>
      <c r="Q61" s="91" t="str">
        <f t="shared" si="6"/>
        <v/>
      </c>
      <c r="R61" s="92" t="str">
        <f>+IF(E61=0,"",'Ark1'!V430)</f>
        <v/>
      </c>
      <c r="S61" s="91" t="str">
        <f t="shared" si="7"/>
        <v/>
      </c>
      <c r="T61" s="28"/>
    </row>
    <row r="62" spans="1:20" s="2" customFormat="1" ht="15.6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</row>
    <row r="63" spans="1:20" s="2" customFormat="1" ht="15.6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</row>
    <row r="64" spans="1:20" s="2" customFormat="1" ht="15.6">
      <c r="A64" s="28"/>
      <c r="B64" s="2">
        <f>+'Ark1'!C431</f>
        <v>2023</v>
      </c>
      <c r="C64" s="2">
        <f>+'Ark1'!E431</f>
        <v>1</v>
      </c>
      <c r="D64" s="2">
        <f>+'Ark1'!Q431</f>
        <v>55</v>
      </c>
      <c r="E64" s="18">
        <f>+'Ark1'!R431</f>
        <v>343</v>
      </c>
      <c r="F64" s="18"/>
      <c r="G64" s="18">
        <f>+'Ark1'!S431</f>
        <v>343</v>
      </c>
      <c r="H64" s="51">
        <f>+'Ark1'!T431</f>
        <v>5.808636748518202</v>
      </c>
      <c r="I64" s="51">
        <f>+'Ark1'!U431</f>
        <v>5.6779147997627719</v>
      </c>
      <c r="J64" s="5">
        <f>+'Ark1'!W431</f>
        <v>59.169096209912553</v>
      </c>
      <c r="K64" s="18"/>
      <c r="L64" s="18">
        <f>+'Ark1'!Z431</f>
        <v>134.72915451895039</v>
      </c>
      <c r="M64" s="18"/>
      <c r="N64" s="18">
        <f>+'Ark1'!AA431</f>
        <v>28.760262128687557</v>
      </c>
      <c r="O64" s="5">
        <f>+'Ark1'!AB431</f>
        <v>4.2075152878449931</v>
      </c>
      <c r="P64" s="18">
        <f>+'Ark1'!AC431</f>
        <v>-50.273949288828817</v>
      </c>
      <c r="Q64" s="18">
        <f t="shared" ref="Q64" si="53">+E64/D64</f>
        <v>6.2363636363636363</v>
      </c>
      <c r="R64" s="5">
        <f>+'Ark1'!V431</f>
        <v>5.9970845481049562</v>
      </c>
      <c r="S64" s="5"/>
      <c r="T64" s="28"/>
    </row>
    <row r="65" spans="1:41" s="2" customFormat="1" ht="15.6">
      <c r="A65" s="28"/>
      <c r="B65" s="2">
        <f>+'Ark1'!C432</f>
        <v>2023</v>
      </c>
      <c r="C65" s="2">
        <f>+'Ark1'!E432</f>
        <v>2</v>
      </c>
      <c r="D65" s="2">
        <f>+'Ark1'!Q432</f>
        <v>71</v>
      </c>
      <c r="E65" s="18">
        <f>+'Ark1'!R432</f>
        <v>449</v>
      </c>
      <c r="F65" s="18"/>
      <c r="G65" s="18">
        <f>+'Ark1'!S432</f>
        <v>448</v>
      </c>
      <c r="H65" s="51">
        <f>+'Ark1'!T432</f>
        <v>7.6037256562235394</v>
      </c>
      <c r="I65" s="51">
        <f>+'Ark1'!U432</f>
        <v>7.6118689442986387</v>
      </c>
      <c r="J65" s="5">
        <f>+'Ark1'!W432</f>
        <v>59.595982142857153</v>
      </c>
      <c r="K65" s="18"/>
      <c r="L65" s="18">
        <f>+'Ark1'!Z432</f>
        <v>138.28660714285729</v>
      </c>
      <c r="M65" s="18"/>
      <c r="N65" s="18">
        <f>+'Ark1'!AA432</f>
        <v>30.146817071789208</v>
      </c>
      <c r="O65" s="5">
        <f>+'Ark1'!AB432</f>
        <v>4.2109213786086954</v>
      </c>
      <c r="P65" s="18">
        <f>+'Ark1'!AC432</f>
        <v>-49.395565964255873</v>
      </c>
      <c r="Q65" s="18">
        <f t="shared" ref="Q65:Q115" si="54">+E65/D65</f>
        <v>6.323943661971831</v>
      </c>
      <c r="R65" s="5">
        <f>+'Ark1'!V432</f>
        <v>5.4721603563474392</v>
      </c>
      <c r="S65" s="5"/>
      <c r="T65" s="28"/>
    </row>
    <row r="66" spans="1:41" s="3" customFormat="1" ht="15.6">
      <c r="A66" s="28"/>
      <c r="B66" s="2">
        <f>+'Ark1'!C433</f>
        <v>2023</v>
      </c>
      <c r="C66" s="2">
        <f>+'Ark1'!E433</f>
        <v>3</v>
      </c>
      <c r="D66" s="2">
        <f>+'Ark1'!Q433</f>
        <v>58</v>
      </c>
      <c r="E66" s="18">
        <f>+'Ark1'!R433</f>
        <v>360</v>
      </c>
      <c r="F66" s="18"/>
      <c r="G66" s="18">
        <f>+'Ark1'!S433</f>
        <v>360</v>
      </c>
      <c r="H66" s="51">
        <f>+'Ark1'!T433</f>
        <v>6.0965283657917011</v>
      </c>
      <c r="I66" s="51">
        <f>+'Ark1'!U433</f>
        <v>6.0809043360907413</v>
      </c>
      <c r="J66" s="5">
        <f>+'Ark1'!W433</f>
        <v>60.444444444444443</v>
      </c>
      <c r="K66" s="18"/>
      <c r="L66" s="18">
        <f>+'Ark1'!Z433</f>
        <v>137.4777777777777</v>
      </c>
      <c r="M66" s="18"/>
      <c r="N66" s="18">
        <f>+'Ark1'!AA433</f>
        <v>28.541578940119592</v>
      </c>
      <c r="O66" s="5">
        <f>+'Ark1'!AB433</f>
        <v>3.8452311333827631</v>
      </c>
      <c r="P66" s="18">
        <f>+'Ark1'!AC433</f>
        <v>-52.535660938876163</v>
      </c>
      <c r="Q66" s="18">
        <f t="shared" si="54"/>
        <v>6.2068965517241379</v>
      </c>
      <c r="R66" s="5">
        <f>+'Ark1'!V433</f>
        <v>4.0138888888888884</v>
      </c>
      <c r="S66" s="5"/>
      <c r="T66" s="28"/>
    </row>
    <row r="67" spans="1:41" ht="15.6">
      <c r="A67" s="28"/>
      <c r="B67" s="2">
        <f>+'Ark1'!C434</f>
        <v>2023</v>
      </c>
      <c r="C67" s="2">
        <f>+'Ark1'!E434</f>
        <v>4</v>
      </c>
      <c r="D67" s="2">
        <f>+'Ark1'!Q434</f>
        <v>72</v>
      </c>
      <c r="E67" s="18">
        <f>+'Ark1'!R434</f>
        <v>358</v>
      </c>
      <c r="F67" s="18"/>
      <c r="G67" s="18">
        <f>+'Ark1'!S434</f>
        <v>355</v>
      </c>
      <c r="H67" s="51">
        <f>+'Ark1'!T434</f>
        <v>6.0626587637595284</v>
      </c>
      <c r="I67" s="51">
        <f>+'Ark1'!U434</f>
        <v>6.1173956596949397</v>
      </c>
      <c r="J67" s="5">
        <f>+'Ark1'!W434</f>
        <v>59.836619718309862</v>
      </c>
      <c r="K67" s="18"/>
      <c r="L67" s="18">
        <f>+'Ark1'!Z434</f>
        <v>140.25070422535217</v>
      </c>
      <c r="M67" s="18"/>
      <c r="N67" s="18">
        <f>+'Ark1'!AA434</f>
        <v>29.274335600593577</v>
      </c>
      <c r="O67" s="5">
        <f>+'Ark1'!AB434</f>
        <v>4.1947398125297797</v>
      </c>
      <c r="P67" s="18">
        <f>+'Ark1'!AC434</f>
        <v>-64.275737666839291</v>
      </c>
      <c r="Q67" s="18">
        <f t="shared" si="54"/>
        <v>4.9722222222222223</v>
      </c>
      <c r="R67" s="5">
        <f>+'Ark1'!V434</f>
        <v>4.9357541899441344</v>
      </c>
      <c r="S67" s="5"/>
      <c r="T67" s="28"/>
      <c r="AG67"/>
      <c r="AH67"/>
      <c r="AI67"/>
      <c r="AK67"/>
      <c r="AL67"/>
      <c r="AM67"/>
      <c r="AN67"/>
      <c r="AO67"/>
    </row>
    <row r="68" spans="1:41" ht="15.6">
      <c r="A68" s="28"/>
      <c r="B68" s="2">
        <f>+'Ark1'!C435</f>
        <v>2023</v>
      </c>
      <c r="C68" s="2">
        <f>+'Ark1'!E435</f>
        <v>5</v>
      </c>
      <c r="D68" s="2">
        <f>+'Ark1'!Q435</f>
        <v>63</v>
      </c>
      <c r="E68" s="18">
        <f>+'Ark1'!R435</f>
        <v>308</v>
      </c>
      <c r="F68" s="18"/>
      <c r="G68" s="18">
        <f>+'Ark1'!S435</f>
        <v>307</v>
      </c>
      <c r="H68" s="51">
        <f>+'Ark1'!T435</f>
        <v>5.2159187129551237</v>
      </c>
      <c r="I68" s="51">
        <f>+'Ark1'!U435</f>
        <v>5.3297851152505356</v>
      </c>
      <c r="J68" s="5">
        <f>+'Ark1'!W435</f>
        <v>60.30618892508145</v>
      </c>
      <c r="K68" s="18"/>
      <c r="L68" s="18">
        <f>+'Ark1'!Z435</f>
        <v>141.29869706840381</v>
      </c>
      <c r="M68" s="18"/>
      <c r="N68" s="18">
        <f>+'Ark1'!AA435</f>
        <v>30.836589347754593</v>
      </c>
      <c r="O68" s="5">
        <f>+'Ark1'!AB435</f>
        <v>4.1664153743714474</v>
      </c>
      <c r="P68" s="18">
        <f>+'Ark1'!AC435</f>
        <v>-61.194446296491954</v>
      </c>
      <c r="Q68" s="18">
        <f t="shared" si="54"/>
        <v>4.8888888888888893</v>
      </c>
      <c r="R68" s="5">
        <f>+'Ark1'!V435</f>
        <v>3.9967532467532472</v>
      </c>
      <c r="S68" s="5"/>
      <c r="T68" s="28"/>
      <c r="AG68"/>
      <c r="AH68"/>
      <c r="AI68"/>
      <c r="AK68"/>
      <c r="AL68"/>
      <c r="AM68"/>
      <c r="AN68"/>
      <c r="AO68"/>
    </row>
    <row r="69" spans="1:41" ht="15.6">
      <c r="A69" s="28"/>
      <c r="B69" s="2">
        <f>+'Ark1'!C436</f>
        <v>2023</v>
      </c>
      <c r="C69" s="2">
        <f>+'Ark1'!E436</f>
        <v>6</v>
      </c>
      <c r="D69" s="2">
        <f>+'Ark1'!Q436</f>
        <v>51</v>
      </c>
      <c r="E69" s="18">
        <f>+'Ark1'!R436</f>
        <v>288</v>
      </c>
      <c r="F69" s="18"/>
      <c r="G69" s="18">
        <f>+'Ark1'!S436</f>
        <v>287</v>
      </c>
      <c r="H69" s="51">
        <f>+'Ark1'!T436</f>
        <v>4.8772226926333611</v>
      </c>
      <c r="I69" s="51">
        <f>+'Ark1'!U436</f>
        <v>4.9653019116416068</v>
      </c>
      <c r="J69" s="5">
        <f>+'Ark1'!W436</f>
        <v>59.365853658536579</v>
      </c>
      <c r="K69" s="18"/>
      <c r="L69" s="18">
        <f>+'Ark1'!Z436</f>
        <v>140.80905923344943</v>
      </c>
      <c r="M69" s="18"/>
      <c r="N69" s="18">
        <f>+'Ark1'!AA436</f>
        <v>28.929576660143994</v>
      </c>
      <c r="O69" s="5">
        <f>+'Ark1'!AB436</f>
        <v>4.1498857571503551</v>
      </c>
      <c r="P69" s="18">
        <f>+'Ark1'!AC436</f>
        <v>-56.734283387631912</v>
      </c>
      <c r="Q69" s="18">
        <f t="shared" si="54"/>
        <v>5.6470588235294121</v>
      </c>
      <c r="R69" s="5">
        <f>+'Ark1'!V436</f>
        <v>5.8402777777777777</v>
      </c>
      <c r="S69" s="5"/>
      <c r="T69" s="28"/>
      <c r="AG69"/>
      <c r="AH69"/>
      <c r="AI69"/>
      <c r="AK69"/>
      <c r="AL69"/>
      <c r="AM69"/>
      <c r="AN69"/>
      <c r="AO69"/>
    </row>
    <row r="70" spans="1:41" ht="15.6">
      <c r="A70" s="28"/>
      <c r="B70" s="2">
        <f>+'Ark1'!C437</f>
        <v>2023</v>
      </c>
      <c r="C70" s="2">
        <f>+'Ark1'!E437</f>
        <v>7</v>
      </c>
      <c r="D70" s="2">
        <f>+'Ark1'!Q437</f>
        <v>75</v>
      </c>
      <c r="E70" s="18">
        <f>+'Ark1'!R437</f>
        <v>475</v>
      </c>
      <c r="F70" s="18"/>
      <c r="G70" s="18">
        <f>+'Ark1'!S437</f>
        <v>475</v>
      </c>
      <c r="H70" s="51">
        <f>+'Ark1'!T437</f>
        <v>8.0440304826418281</v>
      </c>
      <c r="I70" s="51">
        <f>+'Ark1'!U437</f>
        <v>7.7836361846981932</v>
      </c>
      <c r="J70" s="5">
        <f>+'Ark1'!W437</f>
        <v>60.273684210526355</v>
      </c>
      <c r="K70" s="18"/>
      <c r="L70" s="18">
        <f>+'Ark1'!Z437</f>
        <v>133.36926315789475</v>
      </c>
      <c r="M70" s="18"/>
      <c r="N70" s="18">
        <f>+'Ark1'!AA437</f>
        <v>29.002870683401447</v>
      </c>
      <c r="O70" s="5">
        <f>+'Ark1'!AB437</f>
        <v>4.211368336858853</v>
      </c>
      <c r="P70" s="18">
        <f>+'Ark1'!AC437</f>
        <v>-58.590075685166248</v>
      </c>
      <c r="Q70" s="18">
        <f t="shared" si="54"/>
        <v>6.333333333333333</v>
      </c>
      <c r="R70" s="5">
        <f>+'Ark1'!V437</f>
        <v>4.88</v>
      </c>
      <c r="S70" s="5"/>
      <c r="T70" s="28"/>
      <c r="AG70"/>
      <c r="AH70"/>
      <c r="AI70"/>
      <c r="AK70"/>
      <c r="AL70"/>
      <c r="AM70"/>
      <c r="AN70"/>
      <c r="AO70"/>
    </row>
    <row r="71" spans="1:41" ht="15.6">
      <c r="A71" s="28"/>
      <c r="B71" s="2">
        <f>+'Ark1'!C438</f>
        <v>2023</v>
      </c>
      <c r="C71" s="2">
        <f>+'Ark1'!E438</f>
        <v>8</v>
      </c>
      <c r="D71" s="2">
        <f>+'Ark1'!Q438</f>
        <v>48</v>
      </c>
      <c r="E71" s="18">
        <f>+'Ark1'!R438</f>
        <v>262</v>
      </c>
      <c r="F71" s="18"/>
      <c r="G71" s="18">
        <f>+'Ark1'!S438</f>
        <v>262</v>
      </c>
      <c r="H71" s="51">
        <f>+'Ark1'!T438</f>
        <v>4.4369178662150723</v>
      </c>
      <c r="I71" s="51">
        <f>+'Ark1'!U438</f>
        <v>4.429555219911828</v>
      </c>
      <c r="J71" s="5">
        <f>+'Ark1'!W438</f>
        <v>59.95801526717559</v>
      </c>
      <c r="K71" s="18"/>
      <c r="L71" s="18">
        <f>+'Ark1'!Z438</f>
        <v>137.60229007633589</v>
      </c>
      <c r="M71" s="18"/>
      <c r="N71" s="18">
        <f>+'Ark1'!AA438</f>
        <v>29.074439774321977</v>
      </c>
      <c r="O71" s="5">
        <f>+'Ark1'!AB438</f>
        <v>4.0973544657604499</v>
      </c>
      <c r="P71" s="18">
        <f>+'Ark1'!AC438</f>
        <v>-55.090635652585995</v>
      </c>
      <c r="Q71" s="18">
        <f t="shared" si="54"/>
        <v>5.458333333333333</v>
      </c>
      <c r="R71" s="5">
        <f>+'Ark1'!V438</f>
        <v>4.5114503816793903</v>
      </c>
      <c r="S71" s="5"/>
      <c r="T71" s="28"/>
      <c r="AG71"/>
      <c r="AH71"/>
      <c r="AI71"/>
      <c r="AK71"/>
      <c r="AL71"/>
      <c r="AM71"/>
      <c r="AN71"/>
      <c r="AO71"/>
    </row>
    <row r="72" spans="1:41" ht="15.6">
      <c r="A72" s="28"/>
      <c r="B72" s="2">
        <f>+'Ark1'!C439</f>
        <v>2023</v>
      </c>
      <c r="C72" s="2">
        <f>+'Ark1'!E439</f>
        <v>9</v>
      </c>
      <c r="D72" s="2">
        <f>+'Ark1'!Q439</f>
        <v>70</v>
      </c>
      <c r="E72" s="18">
        <f>+'Ark1'!R439</f>
        <v>360</v>
      </c>
      <c r="F72" s="18"/>
      <c r="G72" s="18">
        <f>+'Ark1'!S439</f>
        <v>359</v>
      </c>
      <c r="H72" s="51">
        <f>+'Ark1'!T439</f>
        <v>6.0965283657917011</v>
      </c>
      <c r="I72" s="51">
        <f>+'Ark1'!U439</f>
        <v>6.2175194967490173</v>
      </c>
      <c r="J72" s="5">
        <f>+'Ark1'!W439</f>
        <v>60.186629526462418</v>
      </c>
      <c r="K72" s="18"/>
      <c r="L72" s="18">
        <f>+'Ark1'!Z439</f>
        <v>140.957938718663</v>
      </c>
      <c r="M72" s="18"/>
      <c r="N72" s="18">
        <f>+'Ark1'!AA439</f>
        <v>29.191560904876127</v>
      </c>
      <c r="O72" s="5">
        <f>+'Ark1'!AB439</f>
        <v>3.8749591863164592</v>
      </c>
      <c r="P72" s="18">
        <f>+'Ark1'!AC439</f>
        <v>-61.491731300318143</v>
      </c>
      <c r="Q72" s="18">
        <f t="shared" si="54"/>
        <v>5.1428571428571432</v>
      </c>
      <c r="R72" s="5">
        <f>+'Ark1'!V439</f>
        <v>4.7444444444444436</v>
      </c>
      <c r="S72" s="5"/>
      <c r="T72" s="28"/>
      <c r="AG72"/>
      <c r="AH72"/>
      <c r="AI72"/>
      <c r="AK72"/>
      <c r="AL72"/>
      <c r="AM72"/>
      <c r="AN72"/>
      <c r="AO72"/>
    </row>
    <row r="73" spans="1:41" ht="15.6">
      <c r="A73" s="28"/>
      <c r="B73" s="2">
        <f>+'Ark1'!C440</f>
        <v>2023</v>
      </c>
      <c r="C73" s="2">
        <f>+'Ark1'!E440</f>
        <v>10</v>
      </c>
      <c r="D73" s="2">
        <f>+'Ark1'!Q440</f>
        <v>59</v>
      </c>
      <c r="E73" s="18">
        <f>+'Ark1'!R440</f>
        <v>419</v>
      </c>
      <c r="F73" s="18"/>
      <c r="G73" s="18">
        <f>+'Ark1'!S440</f>
        <v>418</v>
      </c>
      <c r="H73" s="51">
        <f>+'Ark1'!T440</f>
        <v>7.0956816257408972</v>
      </c>
      <c r="I73" s="51">
        <f>+'Ark1'!U440</f>
        <v>6.9235836052469351</v>
      </c>
      <c r="J73" s="5">
        <f>+'Ark1'!W440</f>
        <v>60.1172248803828</v>
      </c>
      <c r="K73" s="18"/>
      <c r="L73" s="18">
        <f>+'Ark1'!Z440</f>
        <v>134.80980861244012</v>
      </c>
      <c r="M73" s="18"/>
      <c r="N73" s="18">
        <f>+'Ark1'!AA440</f>
        <v>32.46184914946496</v>
      </c>
      <c r="O73" s="5">
        <f>+'Ark1'!AB440</f>
        <v>4.1650332947718143</v>
      </c>
      <c r="P73" s="18">
        <f>+'Ark1'!AC440</f>
        <v>-65.756549882055083</v>
      </c>
      <c r="Q73" s="18">
        <f t="shared" si="54"/>
        <v>7.101694915254237</v>
      </c>
      <c r="R73" s="5">
        <f>+'Ark1'!V440</f>
        <v>4.5035799522673035</v>
      </c>
      <c r="S73" s="5"/>
      <c r="T73" s="28"/>
      <c r="AG73"/>
      <c r="AH73"/>
      <c r="AI73"/>
      <c r="AK73"/>
      <c r="AL73"/>
      <c r="AM73"/>
      <c r="AN73"/>
      <c r="AO73"/>
    </row>
    <row r="74" spans="1:41" ht="15.6">
      <c r="A74" s="28"/>
      <c r="B74" s="2">
        <f>+'Ark1'!C441</f>
        <v>2023</v>
      </c>
      <c r="C74" s="2">
        <f>+'Ark1'!E441</f>
        <v>11</v>
      </c>
      <c r="D74" s="2">
        <f>+'Ark1'!Q441</f>
        <v>58</v>
      </c>
      <c r="E74" s="18">
        <f>+'Ark1'!R441</f>
        <v>351</v>
      </c>
      <c r="F74" s="18"/>
      <c r="G74" s="18">
        <f>+'Ark1'!S441</f>
        <v>351</v>
      </c>
      <c r="H74" s="51">
        <f>+'Ark1'!T441</f>
        <v>5.9441151566469106</v>
      </c>
      <c r="I74" s="51">
        <f>+'Ark1'!U441</f>
        <v>6.0211789744611099</v>
      </c>
      <c r="J74" s="5">
        <f>+'Ark1'!W441</f>
        <v>59.578347578347561</v>
      </c>
      <c r="K74" s="18"/>
      <c r="L74" s="18">
        <f>+'Ark1'!Z441</f>
        <v>139.61794871794871</v>
      </c>
      <c r="M74" s="18"/>
      <c r="N74" s="18">
        <f>+'Ark1'!AA441</f>
        <v>25.704835473747419</v>
      </c>
      <c r="O74" s="5">
        <f>+'Ark1'!AB441</f>
        <v>3.8503322243884672</v>
      </c>
      <c r="P74" s="18">
        <f>+'Ark1'!AC441</f>
        <v>-49.715969933546361</v>
      </c>
      <c r="Q74" s="18">
        <f t="shared" si="54"/>
        <v>6.0517241379310347</v>
      </c>
      <c r="R74" s="5">
        <f>+'Ark1'!V441</f>
        <v>6.6723646723646732</v>
      </c>
      <c r="S74" s="5"/>
      <c r="T74" s="28"/>
      <c r="AG74"/>
      <c r="AH74"/>
      <c r="AI74"/>
      <c r="AK74"/>
      <c r="AL74"/>
      <c r="AM74"/>
      <c r="AN74"/>
      <c r="AO74"/>
    </row>
    <row r="75" spans="1:41" ht="15.6">
      <c r="A75" s="28"/>
      <c r="B75" s="2">
        <f>+'Ark1'!C442</f>
        <v>2023</v>
      </c>
      <c r="C75" s="2">
        <f>+'Ark1'!E442</f>
        <v>12</v>
      </c>
      <c r="D75" s="2">
        <f>+'Ark1'!Q442</f>
        <v>70</v>
      </c>
      <c r="E75" s="18">
        <f>+'Ark1'!R442</f>
        <v>362</v>
      </c>
      <c r="F75" s="18"/>
      <c r="G75" s="18">
        <f>+'Ark1'!S442</f>
        <v>361</v>
      </c>
      <c r="H75" s="51">
        <f>+'Ark1'!T442</f>
        <v>6.1303979678238782</v>
      </c>
      <c r="I75" s="51">
        <f>+'Ark1'!U442</f>
        <v>6.3735721233809777</v>
      </c>
      <c r="J75" s="5">
        <f>+'Ark1'!W442</f>
        <v>59.695290858725777</v>
      </c>
      <c r="K75" s="18"/>
      <c r="L75" s="18">
        <f>+'Ark1'!Z442</f>
        <v>143.6952908587258</v>
      </c>
      <c r="M75" s="18"/>
      <c r="N75" s="18">
        <f>+'Ark1'!AA442</f>
        <v>30.03823426884766</v>
      </c>
      <c r="O75" s="5">
        <f>+'Ark1'!AB442</f>
        <v>4.3332387925669247</v>
      </c>
      <c r="P75" s="18">
        <f>+'Ark1'!AC442</f>
        <v>-64.627585891457855</v>
      </c>
      <c r="Q75" s="18">
        <f t="shared" si="54"/>
        <v>5.1714285714285717</v>
      </c>
      <c r="R75" s="5">
        <f>+'Ark1'!V442</f>
        <v>5.2237569060773481</v>
      </c>
      <c r="S75" s="5"/>
      <c r="T75" s="28"/>
      <c r="AG75"/>
      <c r="AH75"/>
      <c r="AI75"/>
      <c r="AK75"/>
      <c r="AL75"/>
      <c r="AM75"/>
      <c r="AN75"/>
      <c r="AO75"/>
    </row>
    <row r="76" spans="1:41" ht="15.6">
      <c r="A76" s="28"/>
      <c r="B76" s="2">
        <f>+'Ark1'!C443</f>
        <v>2023</v>
      </c>
      <c r="C76" s="2">
        <f>+'Ark1'!E443</f>
        <v>13</v>
      </c>
      <c r="D76" s="2">
        <f>+'Ark1'!Q443</f>
        <v>64</v>
      </c>
      <c r="E76" s="18">
        <f>+'Ark1'!R443</f>
        <v>310</v>
      </c>
      <c r="F76" s="18"/>
      <c r="G76" s="18">
        <f>+'Ark1'!S443</f>
        <v>308</v>
      </c>
      <c r="H76" s="51">
        <f>+'Ark1'!T443</f>
        <v>5.2497883149873008</v>
      </c>
      <c r="I76" s="51">
        <f>+'Ark1'!U443</f>
        <v>5.417093985799835</v>
      </c>
      <c r="J76" s="5">
        <f>+'Ark1'!W443</f>
        <v>60.214285714285694</v>
      </c>
      <c r="K76" s="18"/>
      <c r="L76" s="18">
        <f>+'Ark1'!Z443</f>
        <v>143.14707792207784</v>
      </c>
      <c r="M76" s="18"/>
      <c r="N76" s="18">
        <f>+'Ark1'!AA443</f>
        <v>27.46178261600118</v>
      </c>
      <c r="O76" s="5">
        <f>+'Ark1'!AB443</f>
        <v>3.6081874532218801</v>
      </c>
      <c r="P76" s="18">
        <f>+'Ark1'!AC443</f>
        <v>-58.34162172273944</v>
      </c>
      <c r="Q76" s="18">
        <f t="shared" si="54"/>
        <v>4.84375</v>
      </c>
      <c r="R76" s="5">
        <f>+'Ark1'!V443</f>
        <v>4.4967741935483874</v>
      </c>
      <c r="S76" s="5"/>
      <c r="T76" s="28"/>
      <c r="AG76"/>
      <c r="AH76"/>
      <c r="AI76"/>
      <c r="AK76"/>
      <c r="AL76"/>
      <c r="AM76"/>
      <c r="AN76"/>
      <c r="AO76"/>
    </row>
    <row r="77" spans="1:41" ht="15.6">
      <c r="A77" s="28"/>
      <c r="B77" s="2">
        <f>+'Ark1'!C444</f>
        <v>2023</v>
      </c>
      <c r="C77" s="2">
        <f>+'Ark1'!E444</f>
        <v>14</v>
      </c>
      <c r="D77" s="2">
        <f>+'Ark1'!Q444</f>
        <v>25</v>
      </c>
      <c r="E77" s="18">
        <f>+'Ark1'!R444</f>
        <v>111</v>
      </c>
      <c r="F77" s="18"/>
      <c r="G77" s="18">
        <f>+'Ark1'!S444</f>
        <v>111</v>
      </c>
      <c r="H77" s="51">
        <f>+'Ark1'!T444</f>
        <v>1.8797629127857745</v>
      </c>
      <c r="I77" s="51">
        <f>+'Ark1'!U444</f>
        <v>1.9015911322889123</v>
      </c>
      <c r="J77" s="5">
        <f>+'Ark1'!W444</f>
        <v>59.441441441441427</v>
      </c>
      <c r="K77" s="18"/>
      <c r="L77" s="18">
        <f>+'Ark1'!Z444</f>
        <v>139.43153153153156</v>
      </c>
      <c r="M77" s="18"/>
      <c r="N77" s="18">
        <f>+'Ark1'!AA444</f>
        <v>29.858024354855321</v>
      </c>
      <c r="O77" s="5">
        <f>+'Ark1'!AB444</f>
        <v>3.2429679562847413</v>
      </c>
      <c r="P77" s="18">
        <f>+'Ark1'!AC444</f>
        <v>-62.019535553985556</v>
      </c>
      <c r="Q77" s="18">
        <f t="shared" si="54"/>
        <v>4.4400000000000004</v>
      </c>
      <c r="R77" s="5">
        <f>+'Ark1'!V444</f>
        <v>6.5405405405405403</v>
      </c>
      <c r="S77" s="5"/>
      <c r="T77" s="28"/>
      <c r="AG77"/>
      <c r="AH77"/>
      <c r="AI77"/>
      <c r="AK77"/>
      <c r="AL77"/>
      <c r="AM77"/>
      <c r="AN77"/>
      <c r="AO77"/>
    </row>
    <row r="78" spans="1:41" ht="15.6">
      <c r="A78" s="28"/>
      <c r="B78" s="2">
        <f>+'Ark1'!C445</f>
        <v>2023</v>
      </c>
      <c r="C78" s="2">
        <f>+'Ark1'!E445</f>
        <v>15</v>
      </c>
      <c r="D78" s="2">
        <f>+'Ark1'!Q445</f>
        <v>65</v>
      </c>
      <c r="E78" s="18">
        <f>+'Ark1'!R445</f>
        <v>426</v>
      </c>
      <c r="F78" s="18"/>
      <c r="G78" s="18">
        <f>+'Ark1'!S445</f>
        <v>426</v>
      </c>
      <c r="H78" s="51">
        <f>+'Ark1'!T445</f>
        <v>7.2142252328535132</v>
      </c>
      <c r="I78" s="51">
        <f>+'Ark1'!U445</f>
        <v>7.1579021346932761</v>
      </c>
      <c r="J78" s="5">
        <f>+'Ark1'!W445</f>
        <v>59.962441314553999</v>
      </c>
      <c r="K78" s="18"/>
      <c r="L78" s="18">
        <f>+'Ark1'!Z445</f>
        <v>136.75492957746459</v>
      </c>
      <c r="M78" s="18"/>
      <c r="N78" s="18">
        <f>+'Ark1'!AA445</f>
        <v>29.261273043264055</v>
      </c>
      <c r="O78" s="5">
        <f>+'Ark1'!AB445</f>
        <v>3.9715535036647025</v>
      </c>
      <c r="P78" s="18">
        <f>+'Ark1'!AC445</f>
        <v>-56.548041259529839</v>
      </c>
      <c r="Q78" s="18">
        <f t="shared" si="54"/>
        <v>6.5538461538461537</v>
      </c>
      <c r="R78" s="5">
        <f>+'Ark1'!V445</f>
        <v>5.063380281690141</v>
      </c>
      <c r="S78" s="5"/>
      <c r="T78" s="28"/>
      <c r="AG78"/>
      <c r="AH78"/>
      <c r="AI78"/>
      <c r="AK78"/>
      <c r="AL78"/>
      <c r="AM78"/>
      <c r="AN78"/>
      <c r="AO78"/>
    </row>
    <row r="79" spans="1:41" ht="15.6">
      <c r="A79" s="28"/>
      <c r="B79" s="2">
        <f>+'Ark1'!C446</f>
        <v>2023</v>
      </c>
      <c r="C79" s="2">
        <f>+'Ark1'!E446</f>
        <v>16</v>
      </c>
      <c r="D79" s="2">
        <f>+'Ark1'!Q446</f>
        <v>70</v>
      </c>
      <c r="E79" s="18">
        <f>+'Ark1'!R446</f>
        <v>330</v>
      </c>
      <c r="F79" s="18"/>
      <c r="G79" s="18">
        <f>+'Ark1'!S446</f>
        <v>328</v>
      </c>
      <c r="H79" s="51">
        <f>+'Ark1'!T446</f>
        <v>5.588484335309059</v>
      </c>
      <c r="I79" s="51">
        <f>+'Ark1'!U446</f>
        <v>5.5611917107931133</v>
      </c>
      <c r="J79" s="5">
        <f>+'Ark1'!W446</f>
        <v>60.009146341463421</v>
      </c>
      <c r="K79" s="18"/>
      <c r="L79" s="18">
        <f>+'Ark1'!Z446</f>
        <v>137.99420731707309</v>
      </c>
      <c r="M79" s="18"/>
      <c r="N79" s="18">
        <f>+'Ark1'!AA446</f>
        <v>31.152830343261524</v>
      </c>
      <c r="O79" s="5">
        <f>+'Ark1'!AB446</f>
        <v>4.2573367666227808</v>
      </c>
      <c r="P79" s="18">
        <f>+'Ark1'!AC446</f>
        <v>-57.576835172336722</v>
      </c>
      <c r="Q79" s="18">
        <f t="shared" si="54"/>
        <v>4.7142857142857144</v>
      </c>
      <c r="R79" s="5">
        <f>+'Ark1'!V446</f>
        <v>5.6090909090909102</v>
      </c>
      <c r="S79" s="5"/>
      <c r="T79" s="28"/>
      <c r="AG79"/>
      <c r="AH79"/>
      <c r="AI79"/>
      <c r="AK79"/>
      <c r="AL79"/>
      <c r="AM79"/>
      <c r="AN79"/>
      <c r="AO79"/>
    </row>
    <row r="80" spans="1:41" ht="15.6">
      <c r="A80" s="28"/>
      <c r="B80" s="2">
        <f>+'Ark1'!C447</f>
        <v>2023</v>
      </c>
      <c r="C80" s="2">
        <f>+'Ark1'!E447</f>
        <v>17</v>
      </c>
      <c r="D80" s="2">
        <f>+'Ark1'!Q447</f>
        <v>63</v>
      </c>
      <c r="E80" s="18">
        <f>+'Ark1'!R447</f>
        <v>393</v>
      </c>
      <c r="F80" s="18"/>
      <c r="G80" s="18">
        <f>+'Ark1'!S447</f>
        <v>392</v>
      </c>
      <c r="H80" s="51">
        <f>+'Ark1'!T447</f>
        <v>6.6553767993226085</v>
      </c>
      <c r="I80" s="51">
        <f>+'Ark1'!U447</f>
        <v>6.4300046652375693</v>
      </c>
      <c r="J80" s="5">
        <f>+'Ark1'!W447</f>
        <v>60.783163265306136</v>
      </c>
      <c r="K80" s="18"/>
      <c r="L80" s="18">
        <f>+'Ark1'!Z447</f>
        <v>133.50331632653055</v>
      </c>
      <c r="M80" s="18"/>
      <c r="N80" s="18">
        <f>+'Ark1'!AA447</f>
        <v>29.933664998233606</v>
      </c>
      <c r="O80" s="5">
        <f>+'Ark1'!AB447</f>
        <v>3.6598235423445633</v>
      </c>
      <c r="P80" s="18">
        <f>+'Ark1'!AC447</f>
        <v>-56.445408990555393</v>
      </c>
      <c r="Q80" s="18">
        <f t="shared" si="54"/>
        <v>6.2380952380952381</v>
      </c>
      <c r="R80" s="5">
        <f>+'Ark1'!V447</f>
        <v>4.5165394402035615</v>
      </c>
      <c r="S80" s="5"/>
      <c r="T80" s="28"/>
      <c r="AG80"/>
      <c r="AH80"/>
      <c r="AI80"/>
      <c r="AK80"/>
      <c r="AL80"/>
      <c r="AM80"/>
      <c r="AN80"/>
      <c r="AO80"/>
    </row>
    <row r="81" spans="1:41" ht="15.6">
      <c r="A81" s="28"/>
      <c r="B81" s="2">
        <f>+'Ark1'!C448</f>
        <v>2023</v>
      </c>
      <c r="C81" s="2">
        <f>+'Ark1'!E448</f>
        <v>18</v>
      </c>
      <c r="D81" s="2">
        <f>+'Ark1'!Q448</f>
        <v>0</v>
      </c>
      <c r="E81" s="18">
        <f>+'Ark1'!R448</f>
        <v>0</v>
      </c>
      <c r="F81" s="18"/>
      <c r="G81" s="18">
        <f>+'Ark1'!S448</f>
        <v>0</v>
      </c>
      <c r="H81" s="51">
        <f>+'Ark1'!T448</f>
        <v>0</v>
      </c>
      <c r="I81" s="51">
        <f>+'Ark1'!U448</f>
        <v>0</v>
      </c>
      <c r="J81" s="5">
        <f>+'Ark1'!W448</f>
        <v>0</v>
      </c>
      <c r="K81" s="18"/>
      <c r="L81" s="18">
        <f>+'Ark1'!Z448</f>
        <v>0</v>
      </c>
      <c r="M81" s="18"/>
      <c r="N81" s="18">
        <f>+'Ark1'!AA448</f>
        <v>0</v>
      </c>
      <c r="O81" s="5">
        <f>+'Ark1'!AB448</f>
        <v>0</v>
      </c>
      <c r="P81" s="18">
        <f>+'Ark1'!AC448</f>
        <v>0</v>
      </c>
      <c r="Q81" s="18" t="e">
        <f t="shared" si="54"/>
        <v>#DIV/0!</v>
      </c>
      <c r="R81" s="5">
        <f>+'Ark1'!V448</f>
        <v>0</v>
      </c>
      <c r="S81" s="5"/>
      <c r="T81" s="28"/>
      <c r="AG81"/>
      <c r="AH81"/>
      <c r="AI81"/>
      <c r="AK81"/>
      <c r="AL81"/>
      <c r="AM81"/>
      <c r="AN81"/>
      <c r="AO81"/>
    </row>
    <row r="82" spans="1:41" ht="15.6">
      <c r="A82" s="28"/>
      <c r="B82" s="2">
        <f>+'Ark1'!C449</f>
        <v>2023</v>
      </c>
      <c r="C82" s="2">
        <f>+'Ark1'!E449</f>
        <v>19</v>
      </c>
      <c r="D82" s="2">
        <f>+'Ark1'!Q449</f>
        <v>0</v>
      </c>
      <c r="E82" s="18">
        <f>+'Ark1'!R449</f>
        <v>0</v>
      </c>
      <c r="F82" s="18"/>
      <c r="G82" s="18">
        <f>+'Ark1'!S449</f>
        <v>0</v>
      </c>
      <c r="H82" s="51">
        <f>+'Ark1'!T449</f>
        <v>0</v>
      </c>
      <c r="I82" s="51">
        <f>+'Ark1'!U449</f>
        <v>0</v>
      </c>
      <c r="J82" s="5">
        <f>+'Ark1'!W449</f>
        <v>0</v>
      </c>
      <c r="K82" s="18"/>
      <c r="L82" s="18">
        <f>+'Ark1'!Z449</f>
        <v>0</v>
      </c>
      <c r="M82" s="18"/>
      <c r="N82" s="18">
        <f>+'Ark1'!AA449</f>
        <v>0</v>
      </c>
      <c r="O82" s="5">
        <f>+'Ark1'!AB449</f>
        <v>0</v>
      </c>
      <c r="P82" s="18">
        <f>+'Ark1'!AC449</f>
        <v>0</v>
      </c>
      <c r="Q82" s="18" t="e">
        <f t="shared" si="54"/>
        <v>#DIV/0!</v>
      </c>
      <c r="R82" s="5">
        <f>+'Ark1'!V449</f>
        <v>0</v>
      </c>
      <c r="S82" s="5"/>
      <c r="T82" s="28"/>
      <c r="AG82"/>
      <c r="AH82"/>
      <c r="AI82"/>
      <c r="AK82"/>
      <c r="AL82"/>
      <c r="AM82"/>
      <c r="AN82"/>
      <c r="AO82"/>
    </row>
    <row r="83" spans="1:41" ht="15.6">
      <c r="A83" s="28"/>
      <c r="B83" s="2">
        <f>+'Ark1'!C450</f>
        <v>2023</v>
      </c>
      <c r="C83" s="2">
        <f>+'Ark1'!E450</f>
        <v>20</v>
      </c>
      <c r="D83" s="2">
        <f>+'Ark1'!Q450</f>
        <v>0</v>
      </c>
      <c r="E83" s="18">
        <f>+'Ark1'!R450</f>
        <v>0</v>
      </c>
      <c r="F83" s="18"/>
      <c r="G83" s="18">
        <f>+'Ark1'!S450</f>
        <v>0</v>
      </c>
      <c r="H83" s="51">
        <f>+'Ark1'!T450</f>
        <v>0</v>
      </c>
      <c r="I83" s="51">
        <f>+'Ark1'!U450</f>
        <v>0</v>
      </c>
      <c r="J83" s="5">
        <f>+'Ark1'!W450</f>
        <v>0</v>
      </c>
      <c r="K83" s="18"/>
      <c r="L83" s="18">
        <f>+'Ark1'!Z450</f>
        <v>0</v>
      </c>
      <c r="M83" s="18"/>
      <c r="N83" s="18">
        <f>+'Ark1'!AA450</f>
        <v>0</v>
      </c>
      <c r="O83" s="5">
        <f>+'Ark1'!AB450</f>
        <v>0</v>
      </c>
      <c r="P83" s="18">
        <f>+'Ark1'!AC450</f>
        <v>0</v>
      </c>
      <c r="Q83" s="18" t="e">
        <f t="shared" si="54"/>
        <v>#DIV/0!</v>
      </c>
      <c r="R83" s="5">
        <f>+'Ark1'!V450</f>
        <v>0</v>
      </c>
      <c r="S83" s="5"/>
      <c r="T83" s="28"/>
      <c r="AG83"/>
      <c r="AH83"/>
      <c r="AI83"/>
      <c r="AK83"/>
      <c r="AL83"/>
      <c r="AM83"/>
      <c r="AN83"/>
      <c r="AO83"/>
    </row>
    <row r="84" spans="1:41" ht="15.6">
      <c r="A84" s="28"/>
      <c r="B84" s="2">
        <f>+'Ark1'!C451</f>
        <v>2023</v>
      </c>
      <c r="C84" s="2">
        <f>+'Ark1'!E451</f>
        <v>21</v>
      </c>
      <c r="D84" s="2">
        <f>+'Ark1'!Q451</f>
        <v>0</v>
      </c>
      <c r="E84" s="18">
        <f>+'Ark1'!R451</f>
        <v>0</v>
      </c>
      <c r="F84" s="18"/>
      <c r="G84" s="18">
        <f>+'Ark1'!S451</f>
        <v>0</v>
      </c>
      <c r="H84" s="51">
        <f>+'Ark1'!T451</f>
        <v>0</v>
      </c>
      <c r="I84" s="51">
        <f>+'Ark1'!U451</f>
        <v>0</v>
      </c>
      <c r="J84" s="5">
        <f>+'Ark1'!W451</f>
        <v>0</v>
      </c>
      <c r="K84" s="18"/>
      <c r="L84" s="18">
        <f>+'Ark1'!Z451</f>
        <v>0</v>
      </c>
      <c r="M84" s="18"/>
      <c r="N84" s="18">
        <f>+'Ark1'!AA451</f>
        <v>0</v>
      </c>
      <c r="O84" s="5">
        <f>+'Ark1'!AB451</f>
        <v>0</v>
      </c>
      <c r="P84" s="18">
        <f>+'Ark1'!AC451</f>
        <v>0</v>
      </c>
      <c r="Q84" s="18" t="e">
        <f t="shared" si="54"/>
        <v>#DIV/0!</v>
      </c>
      <c r="R84" s="5">
        <f>+'Ark1'!V451</f>
        <v>0</v>
      </c>
      <c r="S84" s="5"/>
      <c r="T84" s="28"/>
      <c r="AG84"/>
      <c r="AH84"/>
      <c r="AI84"/>
      <c r="AK84"/>
      <c r="AL84"/>
      <c r="AM84"/>
      <c r="AN84"/>
      <c r="AO84"/>
    </row>
    <row r="85" spans="1:41" ht="15.6">
      <c r="A85" s="28"/>
      <c r="B85" s="2">
        <f>+'Ark1'!C452</f>
        <v>2023</v>
      </c>
      <c r="C85" s="2">
        <f>+'Ark1'!E452</f>
        <v>22</v>
      </c>
      <c r="D85" s="2">
        <f>+'Ark1'!Q452</f>
        <v>0</v>
      </c>
      <c r="E85" s="18">
        <f>+'Ark1'!R452</f>
        <v>0</v>
      </c>
      <c r="F85" s="18"/>
      <c r="G85" s="18">
        <f>+'Ark1'!S452</f>
        <v>0</v>
      </c>
      <c r="H85" s="51">
        <f>+'Ark1'!T452</f>
        <v>0</v>
      </c>
      <c r="I85" s="51">
        <f>+'Ark1'!U452</f>
        <v>0</v>
      </c>
      <c r="J85" s="5">
        <f>+'Ark1'!W452</f>
        <v>0</v>
      </c>
      <c r="K85" s="18"/>
      <c r="L85" s="18">
        <f>+'Ark1'!Z452</f>
        <v>0</v>
      </c>
      <c r="M85" s="18"/>
      <c r="N85" s="18">
        <f>+'Ark1'!AA452</f>
        <v>0</v>
      </c>
      <c r="O85" s="5">
        <f>+'Ark1'!AB452</f>
        <v>0</v>
      </c>
      <c r="P85" s="18">
        <f>+'Ark1'!AC452</f>
        <v>0</v>
      </c>
      <c r="Q85" s="18" t="e">
        <f t="shared" si="54"/>
        <v>#DIV/0!</v>
      </c>
      <c r="R85" s="5">
        <f>+'Ark1'!V452</f>
        <v>0</v>
      </c>
      <c r="S85" s="5"/>
      <c r="T85" s="28"/>
      <c r="AG85"/>
      <c r="AH85"/>
      <c r="AI85"/>
      <c r="AK85"/>
      <c r="AL85"/>
      <c r="AM85"/>
      <c r="AN85"/>
      <c r="AO85"/>
    </row>
    <row r="86" spans="1:41" ht="15.6">
      <c r="A86" s="28"/>
      <c r="B86" s="2">
        <f>+'Ark1'!C453</f>
        <v>2023</v>
      </c>
      <c r="C86" s="2">
        <f>+'Ark1'!E453</f>
        <v>23</v>
      </c>
      <c r="D86" s="2">
        <f>+'Ark1'!Q453</f>
        <v>0</v>
      </c>
      <c r="E86" s="18">
        <f>+'Ark1'!R453</f>
        <v>0</v>
      </c>
      <c r="F86" s="18"/>
      <c r="G86" s="18">
        <f>+'Ark1'!S453</f>
        <v>0</v>
      </c>
      <c r="H86" s="51">
        <f>+'Ark1'!T453</f>
        <v>0</v>
      </c>
      <c r="I86" s="51">
        <f>+'Ark1'!U453</f>
        <v>0</v>
      </c>
      <c r="J86" s="5">
        <f>+'Ark1'!W453</f>
        <v>0</v>
      </c>
      <c r="K86" s="18"/>
      <c r="L86" s="18">
        <f>+'Ark1'!Z453</f>
        <v>0</v>
      </c>
      <c r="M86" s="18"/>
      <c r="N86" s="18">
        <f>+'Ark1'!AA453</f>
        <v>0</v>
      </c>
      <c r="O86" s="5">
        <f>+'Ark1'!AB453</f>
        <v>0</v>
      </c>
      <c r="P86" s="18">
        <f>+'Ark1'!AC453</f>
        <v>0</v>
      </c>
      <c r="Q86" s="18" t="e">
        <f t="shared" si="54"/>
        <v>#DIV/0!</v>
      </c>
      <c r="R86" s="5">
        <f>+'Ark1'!V453</f>
        <v>0</v>
      </c>
      <c r="S86" s="5"/>
      <c r="T86" s="28"/>
      <c r="AG86"/>
      <c r="AH86"/>
      <c r="AI86"/>
      <c r="AK86"/>
      <c r="AL86"/>
      <c r="AM86"/>
      <c r="AN86"/>
      <c r="AO86"/>
    </row>
    <row r="87" spans="1:41" ht="15.6">
      <c r="A87" s="28"/>
      <c r="B87" s="2">
        <f>+'Ark1'!C454</f>
        <v>2023</v>
      </c>
      <c r="C87" s="2">
        <f>+'Ark1'!E454</f>
        <v>24</v>
      </c>
      <c r="D87" s="2">
        <f>+'Ark1'!Q454</f>
        <v>0</v>
      </c>
      <c r="E87" s="18">
        <f>+'Ark1'!R454</f>
        <v>0</v>
      </c>
      <c r="F87" s="18"/>
      <c r="G87" s="18">
        <f>+'Ark1'!S454</f>
        <v>0</v>
      </c>
      <c r="H87" s="51">
        <f>+'Ark1'!T454</f>
        <v>0</v>
      </c>
      <c r="I87" s="51">
        <f>+'Ark1'!U454</f>
        <v>0</v>
      </c>
      <c r="J87" s="5">
        <f>+'Ark1'!W454</f>
        <v>0</v>
      </c>
      <c r="K87" s="18"/>
      <c r="L87" s="18">
        <f>+'Ark1'!Z454</f>
        <v>0</v>
      </c>
      <c r="M87" s="18"/>
      <c r="N87" s="18">
        <f>+'Ark1'!AA454</f>
        <v>0</v>
      </c>
      <c r="O87" s="5">
        <f>+'Ark1'!AB454</f>
        <v>0</v>
      </c>
      <c r="P87" s="18">
        <f>+'Ark1'!AC454</f>
        <v>0</v>
      </c>
      <c r="Q87" s="18" t="e">
        <f t="shared" si="54"/>
        <v>#DIV/0!</v>
      </c>
      <c r="R87" s="5">
        <f>+'Ark1'!V454</f>
        <v>0</v>
      </c>
      <c r="S87" s="5"/>
      <c r="T87" s="28"/>
      <c r="AG87"/>
      <c r="AH87"/>
      <c r="AI87"/>
      <c r="AK87"/>
      <c r="AL87"/>
      <c r="AM87"/>
      <c r="AN87"/>
      <c r="AO87"/>
    </row>
    <row r="88" spans="1:41" ht="15.6">
      <c r="A88" s="28"/>
      <c r="B88" s="2">
        <f>+'Ark1'!C455</f>
        <v>2023</v>
      </c>
      <c r="C88" s="2">
        <f>+'Ark1'!E455</f>
        <v>25</v>
      </c>
      <c r="D88" s="2">
        <f>+'Ark1'!Q455</f>
        <v>0</v>
      </c>
      <c r="E88" s="18">
        <f>+'Ark1'!R455</f>
        <v>0</v>
      </c>
      <c r="F88" s="18"/>
      <c r="G88" s="18">
        <f>+'Ark1'!S455</f>
        <v>0</v>
      </c>
      <c r="H88" s="51">
        <f>+'Ark1'!T455</f>
        <v>0</v>
      </c>
      <c r="I88" s="51">
        <f>+'Ark1'!U455</f>
        <v>0</v>
      </c>
      <c r="J88" s="5">
        <f>+'Ark1'!W455</f>
        <v>0</v>
      </c>
      <c r="K88" s="18"/>
      <c r="L88" s="18">
        <f>+'Ark1'!Z455</f>
        <v>0</v>
      </c>
      <c r="M88" s="18"/>
      <c r="N88" s="18">
        <f>+'Ark1'!AA455</f>
        <v>0</v>
      </c>
      <c r="O88" s="5">
        <f>+'Ark1'!AB455</f>
        <v>0</v>
      </c>
      <c r="P88" s="18">
        <f>+'Ark1'!AC455</f>
        <v>0</v>
      </c>
      <c r="Q88" s="18" t="e">
        <f t="shared" si="54"/>
        <v>#DIV/0!</v>
      </c>
      <c r="R88" s="5">
        <f>+'Ark1'!V455</f>
        <v>0</v>
      </c>
      <c r="S88" s="5"/>
      <c r="T88" s="28"/>
      <c r="AG88"/>
      <c r="AH88"/>
      <c r="AI88"/>
      <c r="AK88"/>
      <c r="AL88"/>
      <c r="AM88"/>
      <c r="AN88"/>
      <c r="AO88"/>
    </row>
    <row r="89" spans="1:41" ht="15.6">
      <c r="A89" s="28"/>
      <c r="B89" s="2">
        <f>+'Ark1'!C456</f>
        <v>2023</v>
      </c>
      <c r="C89" s="2">
        <f>+'Ark1'!E456</f>
        <v>26</v>
      </c>
      <c r="D89" s="2">
        <f>+'Ark1'!Q456</f>
        <v>0</v>
      </c>
      <c r="E89" s="18">
        <f>+'Ark1'!R456</f>
        <v>0</v>
      </c>
      <c r="F89" s="18"/>
      <c r="G89" s="18">
        <f>+'Ark1'!S456</f>
        <v>0</v>
      </c>
      <c r="H89" s="51">
        <f>+'Ark1'!T456</f>
        <v>0</v>
      </c>
      <c r="I89" s="51">
        <f>+'Ark1'!U456</f>
        <v>0</v>
      </c>
      <c r="J89" s="5">
        <f>+'Ark1'!W456</f>
        <v>0</v>
      </c>
      <c r="K89" s="18"/>
      <c r="L89" s="18">
        <f>+'Ark1'!Z456</f>
        <v>0</v>
      </c>
      <c r="M89" s="18"/>
      <c r="N89" s="18">
        <f>+'Ark1'!AA456</f>
        <v>0</v>
      </c>
      <c r="O89" s="5">
        <f>+'Ark1'!AB456</f>
        <v>0</v>
      </c>
      <c r="P89" s="18">
        <f>+'Ark1'!AC456</f>
        <v>0</v>
      </c>
      <c r="Q89" s="18" t="e">
        <f t="shared" si="54"/>
        <v>#DIV/0!</v>
      </c>
      <c r="R89" s="5">
        <f>+'Ark1'!V456</f>
        <v>0</v>
      </c>
      <c r="S89" s="5"/>
      <c r="T89" s="28"/>
      <c r="AG89"/>
      <c r="AH89"/>
      <c r="AI89"/>
      <c r="AK89"/>
      <c r="AL89"/>
      <c r="AM89"/>
      <c r="AN89"/>
      <c r="AO89"/>
    </row>
    <row r="90" spans="1:41" ht="15.6">
      <c r="A90" s="28"/>
      <c r="B90" s="2">
        <f>+'Ark1'!C457</f>
        <v>2023</v>
      </c>
      <c r="C90" s="2">
        <f>+'Ark1'!E457</f>
        <v>27</v>
      </c>
      <c r="D90" s="2">
        <f>+'Ark1'!Q457</f>
        <v>0</v>
      </c>
      <c r="E90" s="18">
        <f>+'Ark1'!R457</f>
        <v>0</v>
      </c>
      <c r="F90" s="18"/>
      <c r="G90" s="18">
        <f>+'Ark1'!S457</f>
        <v>0</v>
      </c>
      <c r="H90" s="51">
        <f>+'Ark1'!T457</f>
        <v>0</v>
      </c>
      <c r="I90" s="51">
        <f>+'Ark1'!U457</f>
        <v>0</v>
      </c>
      <c r="J90" s="5">
        <f>+'Ark1'!W457</f>
        <v>0</v>
      </c>
      <c r="K90" s="18"/>
      <c r="L90" s="18">
        <f>+'Ark1'!Z457</f>
        <v>0</v>
      </c>
      <c r="M90" s="18"/>
      <c r="N90" s="18">
        <f>+'Ark1'!AA457</f>
        <v>0</v>
      </c>
      <c r="O90" s="5">
        <f>+'Ark1'!AB457</f>
        <v>0</v>
      </c>
      <c r="P90" s="18">
        <f>+'Ark1'!AC457</f>
        <v>0</v>
      </c>
      <c r="Q90" s="18" t="e">
        <f t="shared" si="54"/>
        <v>#DIV/0!</v>
      </c>
      <c r="R90" s="5">
        <f>+'Ark1'!V457</f>
        <v>0</v>
      </c>
      <c r="S90" s="5"/>
      <c r="T90" s="28"/>
      <c r="AG90"/>
      <c r="AH90"/>
      <c r="AI90"/>
      <c r="AK90"/>
      <c r="AL90"/>
      <c r="AM90"/>
      <c r="AN90"/>
      <c r="AO90"/>
    </row>
    <row r="91" spans="1:41" ht="15.6">
      <c r="A91" s="28"/>
      <c r="B91" s="2">
        <f>+'Ark1'!C458</f>
        <v>2023</v>
      </c>
      <c r="C91" s="2">
        <f>+'Ark1'!E458</f>
        <v>28</v>
      </c>
      <c r="D91" s="2">
        <f>+'Ark1'!Q458</f>
        <v>0</v>
      </c>
      <c r="E91" s="18">
        <f>+'Ark1'!R458</f>
        <v>0</v>
      </c>
      <c r="F91" s="18"/>
      <c r="G91" s="18">
        <f>+'Ark1'!S458</f>
        <v>0</v>
      </c>
      <c r="H91" s="51">
        <f>+'Ark1'!T458</f>
        <v>0</v>
      </c>
      <c r="I91" s="51">
        <f>+'Ark1'!U458</f>
        <v>0</v>
      </c>
      <c r="J91" s="5">
        <f>+'Ark1'!W458</f>
        <v>0</v>
      </c>
      <c r="K91" s="18"/>
      <c r="L91" s="18">
        <f>+'Ark1'!Z458</f>
        <v>0</v>
      </c>
      <c r="M91" s="18"/>
      <c r="N91" s="18">
        <f>+'Ark1'!AA458</f>
        <v>0</v>
      </c>
      <c r="O91" s="5">
        <f>+'Ark1'!AB458</f>
        <v>0</v>
      </c>
      <c r="P91" s="18">
        <f>+'Ark1'!AC458</f>
        <v>0</v>
      </c>
      <c r="Q91" s="18" t="e">
        <f t="shared" si="54"/>
        <v>#DIV/0!</v>
      </c>
      <c r="R91" s="5">
        <f>+'Ark1'!V458</f>
        <v>0</v>
      </c>
      <c r="S91" s="5"/>
      <c r="T91" s="28"/>
      <c r="AG91"/>
      <c r="AH91"/>
      <c r="AI91"/>
      <c r="AK91"/>
      <c r="AL91"/>
      <c r="AM91"/>
      <c r="AN91"/>
      <c r="AO91"/>
    </row>
    <row r="92" spans="1:41" ht="15.6">
      <c r="A92" s="28"/>
      <c r="B92" s="2">
        <f>+'Ark1'!C459</f>
        <v>2023</v>
      </c>
      <c r="C92" s="2">
        <f>+'Ark1'!E459</f>
        <v>29</v>
      </c>
      <c r="D92" s="2">
        <f>+'Ark1'!Q459</f>
        <v>0</v>
      </c>
      <c r="E92" s="18">
        <f>+'Ark1'!R459</f>
        <v>0</v>
      </c>
      <c r="F92" s="18"/>
      <c r="G92" s="18">
        <f>+'Ark1'!S459</f>
        <v>0</v>
      </c>
      <c r="H92" s="51">
        <f>+'Ark1'!T459</f>
        <v>0</v>
      </c>
      <c r="I92" s="51">
        <f>+'Ark1'!U459</f>
        <v>0</v>
      </c>
      <c r="J92" s="5">
        <f>+'Ark1'!W459</f>
        <v>0</v>
      </c>
      <c r="K92" s="18"/>
      <c r="L92" s="18">
        <f>+'Ark1'!Z459</f>
        <v>0</v>
      </c>
      <c r="M92" s="18"/>
      <c r="N92" s="18">
        <f>+'Ark1'!AA459</f>
        <v>0</v>
      </c>
      <c r="O92" s="5">
        <f>+'Ark1'!AB459</f>
        <v>0</v>
      </c>
      <c r="P92" s="18">
        <f>+'Ark1'!AC459</f>
        <v>0</v>
      </c>
      <c r="Q92" s="18" t="e">
        <f t="shared" si="54"/>
        <v>#DIV/0!</v>
      </c>
      <c r="R92" s="5">
        <f>+'Ark1'!V459</f>
        <v>0</v>
      </c>
      <c r="S92" s="5"/>
      <c r="T92" s="28"/>
      <c r="AG92"/>
      <c r="AH92"/>
      <c r="AI92"/>
      <c r="AK92"/>
      <c r="AL92"/>
      <c r="AM92"/>
      <c r="AN92"/>
      <c r="AO92"/>
    </row>
    <row r="93" spans="1:41" ht="15.6">
      <c r="A93" s="28"/>
      <c r="B93" s="2">
        <f>+'Ark1'!C460</f>
        <v>2023</v>
      </c>
      <c r="C93" s="2">
        <f>+'Ark1'!E460</f>
        <v>30</v>
      </c>
      <c r="D93" s="2">
        <f>+'Ark1'!Q460</f>
        <v>0</v>
      </c>
      <c r="E93" s="18">
        <f>+'Ark1'!R460</f>
        <v>0</v>
      </c>
      <c r="F93" s="18"/>
      <c r="G93" s="18">
        <f>+'Ark1'!S460</f>
        <v>0</v>
      </c>
      <c r="H93" s="51">
        <f>+'Ark1'!T460</f>
        <v>0</v>
      </c>
      <c r="I93" s="51">
        <f>+'Ark1'!U460</f>
        <v>0</v>
      </c>
      <c r="J93" s="5">
        <f>+'Ark1'!W460</f>
        <v>0</v>
      </c>
      <c r="K93" s="18"/>
      <c r="L93" s="18">
        <f>+'Ark1'!Z460</f>
        <v>0</v>
      </c>
      <c r="M93" s="18"/>
      <c r="N93" s="18">
        <f>+'Ark1'!AA460</f>
        <v>0</v>
      </c>
      <c r="O93" s="5">
        <f>+'Ark1'!AB460</f>
        <v>0</v>
      </c>
      <c r="P93" s="18">
        <f>+'Ark1'!AC460</f>
        <v>0</v>
      </c>
      <c r="Q93" s="18" t="e">
        <f t="shared" si="54"/>
        <v>#DIV/0!</v>
      </c>
      <c r="R93" s="5">
        <f>+'Ark1'!V460</f>
        <v>0</v>
      </c>
      <c r="S93" s="5"/>
      <c r="T93" s="28"/>
      <c r="AG93"/>
      <c r="AH93"/>
      <c r="AI93"/>
      <c r="AK93"/>
      <c r="AL93"/>
      <c r="AM93"/>
      <c r="AN93"/>
      <c r="AO93"/>
    </row>
    <row r="94" spans="1:41" ht="15.6">
      <c r="A94" s="28"/>
      <c r="B94" s="2">
        <f>+'Ark1'!C461</f>
        <v>2023</v>
      </c>
      <c r="C94" s="2">
        <f>+'Ark1'!E461</f>
        <v>31</v>
      </c>
      <c r="D94" s="2">
        <f>+'Ark1'!Q461</f>
        <v>0</v>
      </c>
      <c r="E94" s="18">
        <f>+'Ark1'!R461</f>
        <v>0</v>
      </c>
      <c r="F94" s="18"/>
      <c r="G94" s="18">
        <f>+'Ark1'!S461</f>
        <v>0</v>
      </c>
      <c r="H94" s="51">
        <f>+'Ark1'!T461</f>
        <v>0</v>
      </c>
      <c r="I94" s="51">
        <f>+'Ark1'!U461</f>
        <v>0</v>
      </c>
      <c r="J94" s="5">
        <f>+'Ark1'!W461</f>
        <v>0</v>
      </c>
      <c r="K94" s="18"/>
      <c r="L94" s="18">
        <f>+'Ark1'!Z461</f>
        <v>0</v>
      </c>
      <c r="M94" s="18"/>
      <c r="N94" s="18">
        <f>+'Ark1'!AA461</f>
        <v>0</v>
      </c>
      <c r="O94" s="5">
        <f>+'Ark1'!AB461</f>
        <v>0</v>
      </c>
      <c r="P94" s="18">
        <f>+'Ark1'!AC461</f>
        <v>0</v>
      </c>
      <c r="Q94" s="18" t="e">
        <f t="shared" si="54"/>
        <v>#DIV/0!</v>
      </c>
      <c r="R94" s="5">
        <f>+'Ark1'!V461</f>
        <v>0</v>
      </c>
      <c r="S94" s="5"/>
      <c r="T94" s="28"/>
      <c r="AG94"/>
      <c r="AH94"/>
      <c r="AI94"/>
      <c r="AK94"/>
      <c r="AL94"/>
      <c r="AM94"/>
      <c r="AN94"/>
      <c r="AO94"/>
    </row>
    <row r="95" spans="1:41" ht="15.6">
      <c r="A95" s="28"/>
      <c r="B95" s="2">
        <f>+'Ark1'!C462</f>
        <v>2023</v>
      </c>
      <c r="C95" s="2">
        <f>+'Ark1'!E462</f>
        <v>32</v>
      </c>
      <c r="D95" s="2">
        <f>+'Ark1'!Q462</f>
        <v>0</v>
      </c>
      <c r="E95" s="18">
        <f>+'Ark1'!R462</f>
        <v>0</v>
      </c>
      <c r="F95" s="18"/>
      <c r="G95" s="18">
        <f>+'Ark1'!S462</f>
        <v>0</v>
      </c>
      <c r="H95" s="51">
        <f>+'Ark1'!T462</f>
        <v>0</v>
      </c>
      <c r="I95" s="51">
        <f>+'Ark1'!U462</f>
        <v>0</v>
      </c>
      <c r="J95" s="5">
        <f>+'Ark1'!W462</f>
        <v>0</v>
      </c>
      <c r="K95" s="18"/>
      <c r="L95" s="18">
        <f>+'Ark1'!Z462</f>
        <v>0</v>
      </c>
      <c r="M95" s="18"/>
      <c r="N95" s="18">
        <f>+'Ark1'!AA462</f>
        <v>0</v>
      </c>
      <c r="O95" s="5">
        <f>+'Ark1'!AB462</f>
        <v>0</v>
      </c>
      <c r="P95" s="18">
        <f>+'Ark1'!AC462</f>
        <v>0</v>
      </c>
      <c r="Q95" s="18" t="e">
        <f t="shared" si="54"/>
        <v>#DIV/0!</v>
      </c>
      <c r="R95" s="5">
        <f>+'Ark1'!V462</f>
        <v>0</v>
      </c>
      <c r="S95" s="5"/>
      <c r="T95" s="28"/>
      <c r="AG95"/>
      <c r="AH95"/>
      <c r="AI95"/>
      <c r="AK95"/>
      <c r="AL95"/>
      <c r="AM95"/>
      <c r="AN95"/>
      <c r="AO95"/>
    </row>
    <row r="96" spans="1:41" ht="15.6">
      <c r="A96" s="28"/>
      <c r="B96" s="2">
        <f>+'Ark1'!C463</f>
        <v>2023</v>
      </c>
      <c r="C96" s="2">
        <f>+'Ark1'!E463</f>
        <v>33</v>
      </c>
      <c r="D96" s="2">
        <f>+'Ark1'!Q463</f>
        <v>0</v>
      </c>
      <c r="E96" s="18">
        <f>+'Ark1'!R463</f>
        <v>0</v>
      </c>
      <c r="F96" s="18"/>
      <c r="G96" s="18">
        <f>+'Ark1'!S463</f>
        <v>0</v>
      </c>
      <c r="H96" s="51">
        <f>+'Ark1'!T463</f>
        <v>0</v>
      </c>
      <c r="I96" s="51">
        <f>+'Ark1'!U463</f>
        <v>0</v>
      </c>
      <c r="J96" s="5">
        <f>+'Ark1'!W463</f>
        <v>0</v>
      </c>
      <c r="K96" s="18"/>
      <c r="L96" s="18">
        <f>+'Ark1'!Z463</f>
        <v>0</v>
      </c>
      <c r="M96" s="18"/>
      <c r="N96" s="18">
        <f>+'Ark1'!AA463</f>
        <v>0</v>
      </c>
      <c r="O96" s="5">
        <f>+'Ark1'!AB463</f>
        <v>0</v>
      </c>
      <c r="P96" s="18">
        <f>+'Ark1'!AC463</f>
        <v>0</v>
      </c>
      <c r="Q96" s="18" t="e">
        <f t="shared" si="54"/>
        <v>#DIV/0!</v>
      </c>
      <c r="R96" s="5">
        <f>+'Ark1'!V463</f>
        <v>0</v>
      </c>
      <c r="S96" s="5"/>
      <c r="T96" s="28"/>
      <c r="AG96"/>
      <c r="AH96"/>
      <c r="AI96"/>
      <c r="AK96"/>
      <c r="AL96"/>
      <c r="AM96"/>
      <c r="AN96"/>
      <c r="AO96"/>
    </row>
    <row r="97" spans="1:41" ht="15.6">
      <c r="A97" s="28"/>
      <c r="B97" s="2">
        <f>+'Ark1'!C464</f>
        <v>2023</v>
      </c>
      <c r="C97" s="2">
        <f>+'Ark1'!E464</f>
        <v>34</v>
      </c>
      <c r="D97" s="2">
        <f>+'Ark1'!Q464</f>
        <v>0</v>
      </c>
      <c r="E97" s="18">
        <f>+'Ark1'!R464</f>
        <v>0</v>
      </c>
      <c r="F97" s="18"/>
      <c r="G97" s="18">
        <f>+'Ark1'!S464</f>
        <v>0</v>
      </c>
      <c r="H97" s="51">
        <f>+'Ark1'!T464</f>
        <v>0</v>
      </c>
      <c r="I97" s="51">
        <f>+'Ark1'!U464</f>
        <v>0</v>
      </c>
      <c r="J97" s="5">
        <f>+'Ark1'!W464</f>
        <v>0</v>
      </c>
      <c r="K97" s="18"/>
      <c r="L97" s="18">
        <f>+'Ark1'!Z464</f>
        <v>0</v>
      </c>
      <c r="M97" s="18"/>
      <c r="N97" s="18">
        <f>+'Ark1'!AA464</f>
        <v>0</v>
      </c>
      <c r="O97" s="5">
        <f>+'Ark1'!AB464</f>
        <v>0</v>
      </c>
      <c r="P97" s="18">
        <f>+'Ark1'!AC464</f>
        <v>0</v>
      </c>
      <c r="Q97" s="18" t="e">
        <f t="shared" si="54"/>
        <v>#DIV/0!</v>
      </c>
      <c r="R97" s="5">
        <f>+'Ark1'!V464</f>
        <v>0</v>
      </c>
      <c r="S97" s="5"/>
      <c r="T97" s="28"/>
      <c r="AG97"/>
      <c r="AH97"/>
      <c r="AI97"/>
      <c r="AK97"/>
      <c r="AL97"/>
      <c r="AM97"/>
      <c r="AN97"/>
      <c r="AO97"/>
    </row>
    <row r="98" spans="1:41" ht="15.6">
      <c r="A98" s="28"/>
      <c r="B98" s="2">
        <f>+'Ark1'!C465</f>
        <v>2023</v>
      </c>
      <c r="C98" s="2">
        <f>+'Ark1'!E465</f>
        <v>35</v>
      </c>
      <c r="D98" s="2">
        <f>+'Ark1'!Q465</f>
        <v>0</v>
      </c>
      <c r="E98" s="18">
        <f>+'Ark1'!R465</f>
        <v>0</v>
      </c>
      <c r="F98" s="18"/>
      <c r="G98" s="18">
        <f>+'Ark1'!S465</f>
        <v>0</v>
      </c>
      <c r="H98" s="51">
        <f>+'Ark1'!T465</f>
        <v>0</v>
      </c>
      <c r="I98" s="51">
        <f>+'Ark1'!U465</f>
        <v>0</v>
      </c>
      <c r="J98" s="5">
        <f>+'Ark1'!W465</f>
        <v>0</v>
      </c>
      <c r="K98" s="18"/>
      <c r="L98" s="18">
        <f>+'Ark1'!Z465</f>
        <v>0</v>
      </c>
      <c r="M98" s="18"/>
      <c r="N98" s="18">
        <f>+'Ark1'!AA465</f>
        <v>0</v>
      </c>
      <c r="O98" s="5">
        <f>+'Ark1'!AB465</f>
        <v>0</v>
      </c>
      <c r="P98" s="18">
        <f>+'Ark1'!AC465</f>
        <v>0</v>
      </c>
      <c r="Q98" s="18" t="e">
        <f t="shared" si="54"/>
        <v>#DIV/0!</v>
      </c>
      <c r="R98" s="5">
        <f>+'Ark1'!V465</f>
        <v>0</v>
      </c>
      <c r="S98" s="5"/>
      <c r="T98" s="28"/>
      <c r="AG98"/>
      <c r="AH98"/>
      <c r="AI98"/>
      <c r="AK98"/>
      <c r="AL98"/>
      <c r="AM98"/>
      <c r="AN98"/>
      <c r="AO98"/>
    </row>
    <row r="99" spans="1:41" ht="15.6">
      <c r="A99" s="28"/>
      <c r="B99" s="2">
        <f>+'Ark1'!C466</f>
        <v>2023</v>
      </c>
      <c r="C99" s="2">
        <f>+'Ark1'!E466</f>
        <v>36</v>
      </c>
      <c r="D99" s="2">
        <f>+'Ark1'!Q466</f>
        <v>0</v>
      </c>
      <c r="E99" s="18">
        <f>+'Ark1'!R466</f>
        <v>0</v>
      </c>
      <c r="F99" s="18"/>
      <c r="G99" s="18">
        <f>+'Ark1'!S466</f>
        <v>0</v>
      </c>
      <c r="H99" s="51">
        <f>+'Ark1'!T466</f>
        <v>0</v>
      </c>
      <c r="I99" s="51">
        <f>+'Ark1'!U466</f>
        <v>0</v>
      </c>
      <c r="J99" s="5">
        <f>+'Ark1'!W466</f>
        <v>0</v>
      </c>
      <c r="K99" s="18"/>
      <c r="L99" s="18">
        <f>+'Ark1'!Z466</f>
        <v>0</v>
      </c>
      <c r="M99" s="18"/>
      <c r="N99" s="18">
        <f>+'Ark1'!AA466</f>
        <v>0</v>
      </c>
      <c r="O99" s="5">
        <f>+'Ark1'!AB466</f>
        <v>0</v>
      </c>
      <c r="P99" s="18">
        <f>+'Ark1'!AC466</f>
        <v>0</v>
      </c>
      <c r="Q99" s="18" t="e">
        <f t="shared" si="54"/>
        <v>#DIV/0!</v>
      </c>
      <c r="R99" s="5">
        <f>+'Ark1'!V466</f>
        <v>0</v>
      </c>
      <c r="S99" s="5"/>
      <c r="T99" s="28"/>
      <c r="AG99"/>
      <c r="AH99"/>
      <c r="AI99"/>
      <c r="AK99"/>
      <c r="AL99"/>
      <c r="AM99"/>
      <c r="AN99"/>
      <c r="AO99"/>
    </row>
    <row r="100" spans="1:41" ht="15.6">
      <c r="A100" s="28"/>
      <c r="B100" s="2">
        <f>+'Ark1'!C467</f>
        <v>2023</v>
      </c>
      <c r="C100" s="2">
        <f>+'Ark1'!E467</f>
        <v>37</v>
      </c>
      <c r="D100" s="2">
        <f>+'Ark1'!Q467</f>
        <v>0</v>
      </c>
      <c r="E100" s="18">
        <f>+'Ark1'!R467</f>
        <v>0</v>
      </c>
      <c r="F100" s="18"/>
      <c r="G100" s="18">
        <f>+'Ark1'!S467</f>
        <v>0</v>
      </c>
      <c r="H100" s="51">
        <f>+'Ark1'!T467</f>
        <v>0</v>
      </c>
      <c r="I100" s="51">
        <f>+'Ark1'!U467</f>
        <v>0</v>
      </c>
      <c r="J100" s="5">
        <f>+'Ark1'!W467</f>
        <v>0</v>
      </c>
      <c r="K100" s="18"/>
      <c r="L100" s="18">
        <f>+'Ark1'!Z467</f>
        <v>0</v>
      </c>
      <c r="M100" s="18"/>
      <c r="N100" s="18">
        <f>+'Ark1'!AA467</f>
        <v>0</v>
      </c>
      <c r="O100" s="5">
        <f>+'Ark1'!AB467</f>
        <v>0</v>
      </c>
      <c r="P100" s="18">
        <f>+'Ark1'!AC467</f>
        <v>0</v>
      </c>
      <c r="Q100" s="18" t="e">
        <f t="shared" si="54"/>
        <v>#DIV/0!</v>
      </c>
      <c r="R100" s="5">
        <f>+'Ark1'!V467</f>
        <v>0</v>
      </c>
      <c r="S100" s="5"/>
      <c r="T100" s="28"/>
      <c r="AG100"/>
      <c r="AH100"/>
      <c r="AI100"/>
      <c r="AK100"/>
      <c r="AL100"/>
      <c r="AM100"/>
      <c r="AN100"/>
      <c r="AO100"/>
    </row>
    <row r="101" spans="1:41" ht="15.6">
      <c r="A101" s="28"/>
      <c r="B101" s="2">
        <f>+'Ark1'!C468</f>
        <v>2023</v>
      </c>
      <c r="C101" s="2">
        <f>+'Ark1'!E468</f>
        <v>38</v>
      </c>
      <c r="D101" s="2">
        <f>+'Ark1'!Q468</f>
        <v>0</v>
      </c>
      <c r="E101" s="18">
        <f>+'Ark1'!R468</f>
        <v>0</v>
      </c>
      <c r="F101" s="18"/>
      <c r="G101" s="18">
        <f>+'Ark1'!S468</f>
        <v>0</v>
      </c>
      <c r="H101" s="51">
        <f>+'Ark1'!T468</f>
        <v>0</v>
      </c>
      <c r="I101" s="51">
        <f>+'Ark1'!U468</f>
        <v>0</v>
      </c>
      <c r="J101" s="5">
        <f>+'Ark1'!W468</f>
        <v>0</v>
      </c>
      <c r="K101" s="18"/>
      <c r="L101" s="18">
        <f>+'Ark1'!Z468</f>
        <v>0</v>
      </c>
      <c r="M101" s="18"/>
      <c r="N101" s="18">
        <f>+'Ark1'!AA468</f>
        <v>0</v>
      </c>
      <c r="O101" s="5">
        <f>+'Ark1'!AB468</f>
        <v>0</v>
      </c>
      <c r="P101" s="18">
        <f>+'Ark1'!AC468</f>
        <v>0</v>
      </c>
      <c r="Q101" s="18" t="e">
        <f t="shared" si="54"/>
        <v>#DIV/0!</v>
      </c>
      <c r="R101" s="5">
        <f>+'Ark1'!V468</f>
        <v>0</v>
      </c>
      <c r="S101" s="5"/>
      <c r="T101" s="28"/>
      <c r="AG101"/>
      <c r="AH101"/>
      <c r="AI101"/>
      <c r="AK101"/>
      <c r="AL101"/>
      <c r="AM101"/>
      <c r="AN101"/>
      <c r="AO101"/>
    </row>
    <row r="102" spans="1:41" ht="15.6">
      <c r="A102" s="28"/>
      <c r="B102" s="2">
        <f>+'Ark1'!C469</f>
        <v>2023</v>
      </c>
      <c r="C102" s="2">
        <f>+'Ark1'!E469</f>
        <v>39</v>
      </c>
      <c r="D102" s="2">
        <f>+'Ark1'!Q469</f>
        <v>0</v>
      </c>
      <c r="E102" s="18">
        <f>+'Ark1'!R469</f>
        <v>0</v>
      </c>
      <c r="F102" s="18"/>
      <c r="G102" s="18">
        <f>+'Ark1'!S469</f>
        <v>0</v>
      </c>
      <c r="H102" s="51">
        <f>+'Ark1'!T469</f>
        <v>0</v>
      </c>
      <c r="I102" s="51">
        <f>+'Ark1'!U469</f>
        <v>0</v>
      </c>
      <c r="J102" s="5">
        <f>+'Ark1'!W469</f>
        <v>0</v>
      </c>
      <c r="K102" s="18"/>
      <c r="L102" s="18">
        <f>+'Ark1'!Z469</f>
        <v>0</v>
      </c>
      <c r="M102" s="18"/>
      <c r="N102" s="18">
        <f>+'Ark1'!AA469</f>
        <v>0</v>
      </c>
      <c r="O102" s="5">
        <f>+'Ark1'!AB469</f>
        <v>0</v>
      </c>
      <c r="P102" s="18">
        <f>+'Ark1'!AC469</f>
        <v>0</v>
      </c>
      <c r="Q102" s="18" t="e">
        <f t="shared" si="54"/>
        <v>#DIV/0!</v>
      </c>
      <c r="R102" s="5">
        <f>+'Ark1'!V469</f>
        <v>0</v>
      </c>
      <c r="S102" s="5"/>
      <c r="T102" s="28"/>
      <c r="AG102"/>
      <c r="AH102"/>
      <c r="AI102"/>
      <c r="AK102"/>
      <c r="AL102"/>
      <c r="AM102"/>
      <c r="AN102"/>
      <c r="AO102"/>
    </row>
    <row r="103" spans="1:41" ht="15.6">
      <c r="A103" s="28"/>
      <c r="B103" s="2">
        <f>+'Ark1'!C470</f>
        <v>2023</v>
      </c>
      <c r="C103" s="2">
        <f>+'Ark1'!E470</f>
        <v>40</v>
      </c>
      <c r="D103" s="2">
        <f>+'Ark1'!Q470</f>
        <v>0</v>
      </c>
      <c r="E103" s="18">
        <f>+'Ark1'!R470</f>
        <v>0</v>
      </c>
      <c r="F103" s="18"/>
      <c r="G103" s="18">
        <f>+'Ark1'!S470</f>
        <v>0</v>
      </c>
      <c r="H103" s="51">
        <f>+'Ark1'!T470</f>
        <v>0</v>
      </c>
      <c r="I103" s="51">
        <f>+'Ark1'!U470</f>
        <v>0</v>
      </c>
      <c r="J103" s="5">
        <f>+'Ark1'!W470</f>
        <v>0</v>
      </c>
      <c r="K103" s="18"/>
      <c r="L103" s="18">
        <f>+'Ark1'!Z470</f>
        <v>0</v>
      </c>
      <c r="M103" s="18"/>
      <c r="N103" s="18">
        <f>+'Ark1'!AA470</f>
        <v>0</v>
      </c>
      <c r="O103" s="5">
        <f>+'Ark1'!AB470</f>
        <v>0</v>
      </c>
      <c r="P103" s="18">
        <f>+'Ark1'!AC470</f>
        <v>0</v>
      </c>
      <c r="Q103" s="18" t="e">
        <f t="shared" si="54"/>
        <v>#DIV/0!</v>
      </c>
      <c r="R103" s="5">
        <f>+'Ark1'!V470</f>
        <v>0</v>
      </c>
      <c r="S103" s="5"/>
      <c r="T103" s="28"/>
      <c r="AG103"/>
      <c r="AH103"/>
      <c r="AI103"/>
      <c r="AK103"/>
      <c r="AL103"/>
      <c r="AM103"/>
      <c r="AN103"/>
      <c r="AO103"/>
    </row>
    <row r="104" spans="1:41" ht="15.6">
      <c r="A104" s="28"/>
      <c r="B104" s="2">
        <f>+'Ark1'!C471</f>
        <v>2023</v>
      </c>
      <c r="C104" s="2">
        <f>+'Ark1'!E471</f>
        <v>41</v>
      </c>
      <c r="D104" s="2">
        <f>+'Ark1'!Q471</f>
        <v>0</v>
      </c>
      <c r="E104" s="18">
        <f>+'Ark1'!R471</f>
        <v>0</v>
      </c>
      <c r="F104" s="18"/>
      <c r="G104" s="18">
        <f>+'Ark1'!S471</f>
        <v>0</v>
      </c>
      <c r="H104" s="51">
        <f>+'Ark1'!T471</f>
        <v>0</v>
      </c>
      <c r="I104" s="51">
        <f>+'Ark1'!U471</f>
        <v>0</v>
      </c>
      <c r="J104" s="5">
        <f>+'Ark1'!W471</f>
        <v>0</v>
      </c>
      <c r="K104" s="18"/>
      <c r="L104" s="18">
        <f>+'Ark1'!Z471</f>
        <v>0</v>
      </c>
      <c r="M104" s="18"/>
      <c r="N104" s="18">
        <f>+'Ark1'!AA471</f>
        <v>0</v>
      </c>
      <c r="O104" s="5">
        <f>+'Ark1'!AB471</f>
        <v>0</v>
      </c>
      <c r="P104" s="18">
        <f>+'Ark1'!AC471</f>
        <v>0</v>
      </c>
      <c r="Q104" s="18" t="e">
        <f t="shared" si="54"/>
        <v>#DIV/0!</v>
      </c>
      <c r="R104" s="5">
        <f>+'Ark1'!V471</f>
        <v>0</v>
      </c>
      <c r="S104" s="5"/>
      <c r="T104" s="28"/>
      <c r="AG104"/>
      <c r="AH104"/>
      <c r="AI104"/>
      <c r="AK104"/>
      <c r="AL104"/>
      <c r="AM104"/>
      <c r="AN104"/>
      <c r="AO104"/>
    </row>
    <row r="105" spans="1:41" ht="15.6">
      <c r="A105" s="28"/>
      <c r="B105" s="2">
        <f>+'Ark1'!C472</f>
        <v>2023</v>
      </c>
      <c r="C105" s="2">
        <f>+'Ark1'!E472</f>
        <v>42</v>
      </c>
      <c r="D105" s="2">
        <f>+'Ark1'!Q472</f>
        <v>0</v>
      </c>
      <c r="E105" s="18">
        <f>+'Ark1'!R472</f>
        <v>0</v>
      </c>
      <c r="F105" s="18"/>
      <c r="G105" s="18">
        <f>+'Ark1'!S472</f>
        <v>0</v>
      </c>
      <c r="H105" s="51">
        <f>+'Ark1'!T472</f>
        <v>0</v>
      </c>
      <c r="I105" s="51">
        <f>+'Ark1'!U472</f>
        <v>0</v>
      </c>
      <c r="J105" s="5">
        <f>+'Ark1'!W472</f>
        <v>0</v>
      </c>
      <c r="K105" s="18"/>
      <c r="L105" s="18">
        <f>+'Ark1'!Z472</f>
        <v>0</v>
      </c>
      <c r="M105" s="18"/>
      <c r="N105" s="18">
        <f>+'Ark1'!AA472</f>
        <v>0</v>
      </c>
      <c r="O105" s="5">
        <f>+'Ark1'!AB472</f>
        <v>0</v>
      </c>
      <c r="P105" s="18">
        <f>+'Ark1'!AC472</f>
        <v>0</v>
      </c>
      <c r="Q105" s="18" t="e">
        <f t="shared" si="54"/>
        <v>#DIV/0!</v>
      </c>
      <c r="R105" s="5">
        <f>+'Ark1'!V472</f>
        <v>0</v>
      </c>
      <c r="S105" s="5"/>
      <c r="T105" s="28"/>
      <c r="AG105"/>
      <c r="AH105"/>
      <c r="AI105"/>
      <c r="AK105"/>
      <c r="AL105"/>
      <c r="AM105"/>
      <c r="AN105"/>
      <c r="AO105"/>
    </row>
    <row r="106" spans="1:41" ht="15.6">
      <c r="A106" s="28"/>
      <c r="B106" s="2">
        <f>+'Ark1'!C473</f>
        <v>2023</v>
      </c>
      <c r="C106" s="2">
        <f>+'Ark1'!E473</f>
        <v>43</v>
      </c>
      <c r="D106" s="2">
        <f>+'Ark1'!Q473</f>
        <v>0</v>
      </c>
      <c r="E106" s="18">
        <f>+'Ark1'!R473</f>
        <v>0</v>
      </c>
      <c r="F106" s="18"/>
      <c r="G106" s="18">
        <f>+'Ark1'!S473</f>
        <v>0</v>
      </c>
      <c r="H106" s="51">
        <f>+'Ark1'!T473</f>
        <v>0</v>
      </c>
      <c r="I106" s="51">
        <f>+'Ark1'!U473</f>
        <v>0</v>
      </c>
      <c r="J106" s="5">
        <f>+'Ark1'!W473</f>
        <v>0</v>
      </c>
      <c r="K106" s="18"/>
      <c r="L106" s="18">
        <f>+'Ark1'!Z473</f>
        <v>0</v>
      </c>
      <c r="M106" s="18"/>
      <c r="N106" s="18">
        <f>+'Ark1'!AA473</f>
        <v>0</v>
      </c>
      <c r="O106" s="5">
        <f>+'Ark1'!AB473</f>
        <v>0</v>
      </c>
      <c r="P106" s="18">
        <f>+'Ark1'!AC473</f>
        <v>0</v>
      </c>
      <c r="Q106" s="18" t="e">
        <f t="shared" si="54"/>
        <v>#DIV/0!</v>
      </c>
      <c r="R106" s="5">
        <f>+'Ark1'!V473</f>
        <v>0</v>
      </c>
      <c r="S106" s="5"/>
      <c r="T106" s="28"/>
      <c r="AG106"/>
      <c r="AH106"/>
      <c r="AI106"/>
      <c r="AK106"/>
      <c r="AL106"/>
      <c r="AM106"/>
      <c r="AN106"/>
      <c r="AO106"/>
    </row>
    <row r="107" spans="1:41" ht="15.6">
      <c r="A107" s="28"/>
      <c r="B107" s="2">
        <f>+'Ark1'!C474</f>
        <v>2023</v>
      </c>
      <c r="C107" s="2">
        <f>+'Ark1'!E474</f>
        <v>44</v>
      </c>
      <c r="D107" s="2">
        <f>+'Ark1'!Q474</f>
        <v>0</v>
      </c>
      <c r="E107" s="18">
        <f>+'Ark1'!R474</f>
        <v>0</v>
      </c>
      <c r="F107" s="18"/>
      <c r="G107" s="18">
        <f>+'Ark1'!S474</f>
        <v>0</v>
      </c>
      <c r="H107" s="51">
        <f>+'Ark1'!T474</f>
        <v>0</v>
      </c>
      <c r="I107" s="51">
        <f>+'Ark1'!U474</f>
        <v>0</v>
      </c>
      <c r="J107" s="5">
        <f>+'Ark1'!W474</f>
        <v>0</v>
      </c>
      <c r="K107" s="18"/>
      <c r="L107" s="18">
        <f>+'Ark1'!Z474</f>
        <v>0</v>
      </c>
      <c r="M107" s="18"/>
      <c r="N107" s="18">
        <f>+'Ark1'!AA474</f>
        <v>0</v>
      </c>
      <c r="O107" s="5">
        <f>+'Ark1'!AB474</f>
        <v>0</v>
      </c>
      <c r="P107" s="18">
        <f>+'Ark1'!AC474</f>
        <v>0</v>
      </c>
      <c r="Q107" s="18" t="e">
        <f t="shared" si="54"/>
        <v>#DIV/0!</v>
      </c>
      <c r="R107" s="5">
        <f>+'Ark1'!V474</f>
        <v>0</v>
      </c>
      <c r="S107" s="5"/>
      <c r="T107" s="28"/>
      <c r="AG107"/>
      <c r="AH107"/>
      <c r="AI107"/>
      <c r="AK107"/>
      <c r="AL107"/>
      <c r="AM107"/>
      <c r="AN107"/>
      <c r="AO107"/>
    </row>
    <row r="108" spans="1:41" ht="15.6">
      <c r="A108" s="28"/>
      <c r="B108" s="2">
        <f>+'Ark1'!C475</f>
        <v>2023</v>
      </c>
      <c r="C108" s="2">
        <f>+'Ark1'!E475</f>
        <v>45</v>
      </c>
      <c r="D108" s="2">
        <f>+'Ark1'!Q475</f>
        <v>0</v>
      </c>
      <c r="E108" s="18">
        <f>+'Ark1'!R475</f>
        <v>0</v>
      </c>
      <c r="F108" s="18"/>
      <c r="G108" s="18">
        <f>+'Ark1'!S475</f>
        <v>0</v>
      </c>
      <c r="H108" s="51">
        <f>+'Ark1'!T475</f>
        <v>0</v>
      </c>
      <c r="I108" s="51">
        <f>+'Ark1'!U475</f>
        <v>0</v>
      </c>
      <c r="J108" s="5">
        <f>+'Ark1'!W475</f>
        <v>0</v>
      </c>
      <c r="K108" s="18"/>
      <c r="L108" s="18">
        <f>+'Ark1'!Z475</f>
        <v>0</v>
      </c>
      <c r="M108" s="18"/>
      <c r="N108" s="18">
        <f>+'Ark1'!AA475</f>
        <v>0</v>
      </c>
      <c r="O108" s="5">
        <f>+'Ark1'!AB475</f>
        <v>0</v>
      </c>
      <c r="P108" s="18">
        <f>+'Ark1'!AC475</f>
        <v>0</v>
      </c>
      <c r="Q108" s="18" t="e">
        <f t="shared" si="54"/>
        <v>#DIV/0!</v>
      </c>
      <c r="R108" s="5">
        <f>+'Ark1'!V475</f>
        <v>0</v>
      </c>
      <c r="S108" s="5"/>
      <c r="T108" s="28"/>
      <c r="AG108"/>
      <c r="AH108"/>
      <c r="AI108"/>
      <c r="AK108"/>
      <c r="AL108"/>
      <c r="AM108"/>
      <c r="AN108"/>
      <c r="AO108"/>
    </row>
    <row r="109" spans="1:41" ht="15.6">
      <c r="A109" s="28"/>
      <c r="B109" s="2">
        <f>+'Ark1'!C476</f>
        <v>2023</v>
      </c>
      <c r="C109" s="2">
        <f>+'Ark1'!E476</f>
        <v>46</v>
      </c>
      <c r="D109" s="2">
        <f>+'Ark1'!Q476</f>
        <v>0</v>
      </c>
      <c r="E109" s="18">
        <f>+'Ark1'!R476</f>
        <v>0</v>
      </c>
      <c r="F109" s="18"/>
      <c r="G109" s="18">
        <f>+'Ark1'!S476</f>
        <v>0</v>
      </c>
      <c r="H109" s="51">
        <f>+'Ark1'!T476</f>
        <v>0</v>
      </c>
      <c r="I109" s="51">
        <f>+'Ark1'!U476</f>
        <v>0</v>
      </c>
      <c r="J109" s="5">
        <f>+'Ark1'!W476</f>
        <v>0</v>
      </c>
      <c r="K109" s="18"/>
      <c r="L109" s="18">
        <f>+'Ark1'!Z476</f>
        <v>0</v>
      </c>
      <c r="M109" s="18"/>
      <c r="N109" s="18">
        <f>+'Ark1'!AA476</f>
        <v>0</v>
      </c>
      <c r="O109" s="5">
        <f>+'Ark1'!AB476</f>
        <v>0</v>
      </c>
      <c r="P109" s="18">
        <f>+'Ark1'!AC476</f>
        <v>0</v>
      </c>
      <c r="Q109" s="18" t="e">
        <f t="shared" si="54"/>
        <v>#DIV/0!</v>
      </c>
      <c r="R109" s="5">
        <f>+'Ark1'!V476</f>
        <v>0</v>
      </c>
      <c r="S109" s="5"/>
      <c r="T109" s="28"/>
      <c r="AG109"/>
      <c r="AH109"/>
      <c r="AI109"/>
      <c r="AK109"/>
      <c r="AL109"/>
      <c r="AM109"/>
      <c r="AN109"/>
      <c r="AO109"/>
    </row>
    <row r="110" spans="1:41" ht="15.6">
      <c r="A110" s="28"/>
      <c r="B110" s="2">
        <f>+'Ark1'!C477</f>
        <v>2023</v>
      </c>
      <c r="C110" s="2">
        <f>+'Ark1'!E477</f>
        <v>47</v>
      </c>
      <c r="D110" s="2">
        <f>+'Ark1'!Q477</f>
        <v>0</v>
      </c>
      <c r="E110" s="18">
        <f>+'Ark1'!R477</f>
        <v>0</v>
      </c>
      <c r="F110" s="18"/>
      <c r="G110" s="18">
        <f>+'Ark1'!S477</f>
        <v>0</v>
      </c>
      <c r="H110" s="51">
        <f>+'Ark1'!T477</f>
        <v>0</v>
      </c>
      <c r="I110" s="51">
        <f>+'Ark1'!U477</f>
        <v>0</v>
      </c>
      <c r="J110" s="5">
        <f>+'Ark1'!W477</f>
        <v>0</v>
      </c>
      <c r="K110" s="18"/>
      <c r="L110" s="18">
        <f>+'Ark1'!Z477</f>
        <v>0</v>
      </c>
      <c r="M110" s="18"/>
      <c r="N110" s="18">
        <f>+'Ark1'!AA477</f>
        <v>0</v>
      </c>
      <c r="O110" s="5">
        <f>+'Ark1'!AB477</f>
        <v>0</v>
      </c>
      <c r="P110" s="18">
        <f>+'Ark1'!AC477</f>
        <v>0</v>
      </c>
      <c r="Q110" s="18" t="e">
        <f t="shared" si="54"/>
        <v>#DIV/0!</v>
      </c>
      <c r="R110" s="5">
        <f>+'Ark1'!V477</f>
        <v>0</v>
      </c>
      <c r="S110" s="5"/>
      <c r="T110" s="28"/>
      <c r="AG110"/>
      <c r="AH110"/>
      <c r="AI110"/>
      <c r="AK110"/>
      <c r="AL110"/>
      <c r="AM110"/>
      <c r="AN110"/>
      <c r="AO110"/>
    </row>
    <row r="111" spans="1:41" ht="15.6">
      <c r="A111" s="28"/>
      <c r="B111" s="2">
        <f>+'Ark1'!C478</f>
        <v>2023</v>
      </c>
      <c r="C111" s="2">
        <f>+'Ark1'!E478</f>
        <v>48</v>
      </c>
      <c r="D111" s="2">
        <f>+'Ark1'!Q478</f>
        <v>0</v>
      </c>
      <c r="E111" s="18">
        <f>+'Ark1'!R478</f>
        <v>0</v>
      </c>
      <c r="F111" s="18"/>
      <c r="G111" s="18">
        <f>+'Ark1'!S478</f>
        <v>0</v>
      </c>
      <c r="H111" s="51">
        <f>+'Ark1'!T478</f>
        <v>0</v>
      </c>
      <c r="I111" s="51">
        <f>+'Ark1'!U478</f>
        <v>0</v>
      </c>
      <c r="J111" s="5">
        <f>+'Ark1'!W478</f>
        <v>0</v>
      </c>
      <c r="K111" s="18"/>
      <c r="L111" s="18">
        <f>+'Ark1'!Z478</f>
        <v>0</v>
      </c>
      <c r="M111" s="18"/>
      <c r="N111" s="18">
        <f>+'Ark1'!AA478</f>
        <v>0</v>
      </c>
      <c r="O111" s="5">
        <f>+'Ark1'!AB478</f>
        <v>0</v>
      </c>
      <c r="P111" s="18">
        <f>+'Ark1'!AC478</f>
        <v>0</v>
      </c>
      <c r="Q111" s="18" t="e">
        <f t="shared" si="54"/>
        <v>#DIV/0!</v>
      </c>
      <c r="R111" s="5">
        <f>+'Ark1'!V478</f>
        <v>0</v>
      </c>
      <c r="S111" s="5"/>
      <c r="T111" s="28"/>
      <c r="AG111"/>
      <c r="AH111"/>
      <c r="AI111"/>
      <c r="AK111"/>
      <c r="AL111"/>
      <c r="AM111"/>
      <c r="AN111"/>
      <c r="AO111"/>
    </row>
    <row r="112" spans="1:41" ht="15.6">
      <c r="A112" s="28"/>
      <c r="B112" s="2">
        <f>+'Ark1'!C479</f>
        <v>2023</v>
      </c>
      <c r="C112" s="2">
        <f>+'Ark1'!E479</f>
        <v>49</v>
      </c>
      <c r="D112" s="2">
        <f>+'Ark1'!Q479</f>
        <v>0</v>
      </c>
      <c r="E112" s="18">
        <f>+'Ark1'!R479</f>
        <v>0</v>
      </c>
      <c r="F112" s="18"/>
      <c r="G112" s="18">
        <f>+'Ark1'!S479</f>
        <v>0</v>
      </c>
      <c r="H112" s="51">
        <f>+'Ark1'!T479</f>
        <v>0</v>
      </c>
      <c r="I112" s="51">
        <f>+'Ark1'!U479</f>
        <v>0</v>
      </c>
      <c r="J112" s="5">
        <f>+'Ark1'!W479</f>
        <v>0</v>
      </c>
      <c r="K112" s="18"/>
      <c r="L112" s="18">
        <f>+'Ark1'!Z479</f>
        <v>0</v>
      </c>
      <c r="M112" s="18"/>
      <c r="N112" s="18">
        <f>+'Ark1'!AA479</f>
        <v>0</v>
      </c>
      <c r="O112" s="5">
        <f>+'Ark1'!AB479</f>
        <v>0</v>
      </c>
      <c r="P112" s="18">
        <f>+'Ark1'!AC479</f>
        <v>0</v>
      </c>
      <c r="Q112" s="18" t="e">
        <f t="shared" si="54"/>
        <v>#DIV/0!</v>
      </c>
      <c r="R112" s="5">
        <f>+'Ark1'!V479</f>
        <v>0</v>
      </c>
      <c r="S112" s="5"/>
      <c r="T112" s="28"/>
      <c r="AG112"/>
      <c r="AH112"/>
      <c r="AI112"/>
      <c r="AK112"/>
      <c r="AL112"/>
      <c r="AM112"/>
      <c r="AN112"/>
      <c r="AO112"/>
    </row>
    <row r="113" spans="1:41" ht="15.6">
      <c r="A113" s="28"/>
      <c r="B113" s="2">
        <f>+'Ark1'!C480</f>
        <v>2023</v>
      </c>
      <c r="C113" s="2">
        <f>+'Ark1'!E480</f>
        <v>50</v>
      </c>
      <c r="D113" s="2">
        <f>+'Ark1'!Q480</f>
        <v>0</v>
      </c>
      <c r="E113" s="18">
        <f>+'Ark1'!R480</f>
        <v>0</v>
      </c>
      <c r="F113" s="18"/>
      <c r="G113" s="18">
        <f>+'Ark1'!S480</f>
        <v>0</v>
      </c>
      <c r="H113" s="51">
        <f>+'Ark1'!T480</f>
        <v>0</v>
      </c>
      <c r="I113" s="51">
        <f>+'Ark1'!U480</f>
        <v>0</v>
      </c>
      <c r="J113" s="5">
        <f>+'Ark1'!W480</f>
        <v>0</v>
      </c>
      <c r="K113" s="18"/>
      <c r="L113" s="18">
        <f>+'Ark1'!Z480</f>
        <v>0</v>
      </c>
      <c r="M113" s="18"/>
      <c r="N113" s="18">
        <f>+'Ark1'!AA480</f>
        <v>0</v>
      </c>
      <c r="O113" s="5">
        <f>+'Ark1'!AB480</f>
        <v>0</v>
      </c>
      <c r="P113" s="18">
        <f>+'Ark1'!AC480</f>
        <v>0</v>
      </c>
      <c r="Q113" s="18" t="e">
        <f t="shared" si="54"/>
        <v>#DIV/0!</v>
      </c>
      <c r="R113" s="5">
        <f>+'Ark1'!V480</f>
        <v>0</v>
      </c>
      <c r="S113" s="5"/>
      <c r="T113" s="28"/>
      <c r="AG113"/>
      <c r="AH113"/>
      <c r="AI113"/>
      <c r="AK113"/>
      <c r="AL113"/>
      <c r="AM113"/>
      <c r="AN113"/>
      <c r="AO113"/>
    </row>
    <row r="114" spans="1:41" ht="15.6">
      <c r="A114" s="28"/>
      <c r="B114" s="2">
        <f>+'Ark1'!C481</f>
        <v>2023</v>
      </c>
      <c r="C114" s="2">
        <f>+'Ark1'!E481</f>
        <v>51</v>
      </c>
      <c r="D114" s="2">
        <f>+'Ark1'!Q481</f>
        <v>0</v>
      </c>
      <c r="E114" s="18">
        <f>+'Ark1'!R481</f>
        <v>0</v>
      </c>
      <c r="F114" s="18"/>
      <c r="G114" s="18">
        <f>+'Ark1'!S481</f>
        <v>0</v>
      </c>
      <c r="H114" s="51">
        <f>+'Ark1'!T481</f>
        <v>0</v>
      </c>
      <c r="I114" s="51">
        <f>+'Ark1'!U481</f>
        <v>0</v>
      </c>
      <c r="J114" s="5">
        <f>+'Ark1'!W481</f>
        <v>0</v>
      </c>
      <c r="K114" s="18"/>
      <c r="L114" s="18">
        <f>+'Ark1'!Z481</f>
        <v>0</v>
      </c>
      <c r="M114" s="18"/>
      <c r="N114" s="18">
        <f>+'Ark1'!AA481</f>
        <v>0</v>
      </c>
      <c r="O114" s="5">
        <f>+'Ark1'!AB481</f>
        <v>0</v>
      </c>
      <c r="P114" s="18">
        <f>+'Ark1'!AC481</f>
        <v>0</v>
      </c>
      <c r="Q114" s="18" t="e">
        <f t="shared" si="54"/>
        <v>#DIV/0!</v>
      </c>
      <c r="R114" s="5">
        <f>+'Ark1'!V481</f>
        <v>0</v>
      </c>
      <c r="S114" s="5"/>
      <c r="T114" s="28"/>
      <c r="AG114"/>
      <c r="AH114"/>
      <c r="AI114"/>
      <c r="AK114"/>
      <c r="AL114"/>
      <c r="AM114"/>
      <c r="AN114"/>
      <c r="AO114"/>
    </row>
    <row r="115" spans="1:41" ht="15.6">
      <c r="A115" s="28"/>
      <c r="B115" s="2">
        <f>+'Ark1'!C482</f>
        <v>2023</v>
      </c>
      <c r="C115" s="2">
        <f>+'Ark1'!E482</f>
        <v>52</v>
      </c>
      <c r="D115" s="2">
        <f>+'Ark1'!Q482</f>
        <v>0</v>
      </c>
      <c r="E115" s="18">
        <f>+'Ark1'!R482</f>
        <v>0</v>
      </c>
      <c r="F115" s="18"/>
      <c r="G115" s="18">
        <f>+'Ark1'!S482</f>
        <v>0</v>
      </c>
      <c r="H115" s="51">
        <f>+'Ark1'!T482</f>
        <v>0</v>
      </c>
      <c r="I115" s="51">
        <f>+'Ark1'!U482</f>
        <v>0</v>
      </c>
      <c r="J115" s="5">
        <f>+'Ark1'!W482</f>
        <v>0</v>
      </c>
      <c r="K115" s="18"/>
      <c r="L115" s="18">
        <f>+'Ark1'!Z482</f>
        <v>0</v>
      </c>
      <c r="M115" s="18"/>
      <c r="N115" s="18">
        <f>+'Ark1'!AA482</f>
        <v>0</v>
      </c>
      <c r="O115" s="5">
        <f>+'Ark1'!AB482</f>
        <v>0</v>
      </c>
      <c r="P115" s="18">
        <f>+'Ark1'!AC482</f>
        <v>0</v>
      </c>
      <c r="Q115" s="18" t="e">
        <f t="shared" si="54"/>
        <v>#DIV/0!</v>
      </c>
      <c r="R115" s="5">
        <f>+'Ark1'!V482</f>
        <v>0</v>
      </c>
      <c r="S115" s="5"/>
      <c r="T115" s="28"/>
      <c r="AG115"/>
      <c r="AH115"/>
      <c r="AI115"/>
      <c r="AK115"/>
      <c r="AL115"/>
      <c r="AM115"/>
      <c r="AN115"/>
      <c r="AO115"/>
    </row>
    <row r="116" spans="1:4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AG116"/>
      <c r="AH116"/>
      <c r="AI116"/>
      <c r="AK116"/>
      <c r="AL116"/>
      <c r="AM116"/>
      <c r="AN116"/>
      <c r="AO116"/>
    </row>
    <row r="117" spans="1:41">
      <c r="A117" s="28"/>
      <c r="B117">
        <f>+'Ark1'!C483</f>
        <v>2022</v>
      </c>
      <c r="C117">
        <f>+'Ark1'!E483</f>
        <v>1</v>
      </c>
      <c r="D117">
        <f>+'Ark1'!Q483</f>
        <v>71</v>
      </c>
      <c r="E117" s="9">
        <f>+'Ark1'!R483</f>
        <v>449</v>
      </c>
      <c r="F117" s="9"/>
      <c r="G117" s="9">
        <f>+'Ark1'!S483</f>
        <v>448</v>
      </c>
      <c r="H117" s="94">
        <f>+'Ark1'!T483</f>
        <v>6.718539578033818</v>
      </c>
      <c r="I117" s="94">
        <f>+'Ark1'!U483</f>
        <v>6.642106002108469</v>
      </c>
      <c r="J117" s="1">
        <f>+'Ark1'!W483</f>
        <v>60.325892857142847</v>
      </c>
      <c r="K117" s="9"/>
      <c r="L117" s="9">
        <f>+'Ark1'!Z483</f>
        <v>135.03968750000001</v>
      </c>
      <c r="N117" s="9">
        <f>+'Ark1'!AA483</f>
        <v>28.260799846042111</v>
      </c>
      <c r="O117" s="1">
        <f>+'Ark1'!AB483</f>
        <v>4.0472708074109276</v>
      </c>
      <c r="P117" s="9">
        <f>+'Ark1'!AC483</f>
        <v>-58.41785457359989</v>
      </c>
      <c r="Q117" s="9">
        <f t="shared" ref="Q117" si="55">+E117/D117</f>
        <v>6.323943661971831</v>
      </c>
      <c r="R117" s="1">
        <f>+'Ark1'!V483</f>
        <v>4.2182628062360807</v>
      </c>
      <c r="S117" s="1"/>
      <c r="T117" s="28"/>
      <c r="AG117"/>
      <c r="AH117"/>
      <c r="AI117"/>
      <c r="AK117"/>
      <c r="AL117"/>
      <c r="AM117"/>
      <c r="AN117"/>
      <c r="AO117"/>
    </row>
    <row r="118" spans="1:41">
      <c r="A118" s="28"/>
      <c r="B118">
        <f>+'Ark1'!C484</f>
        <v>2022</v>
      </c>
      <c r="C118">
        <f>+'Ark1'!E484</f>
        <v>2</v>
      </c>
      <c r="D118">
        <f>+'Ark1'!Q484</f>
        <v>70</v>
      </c>
      <c r="E118" s="9">
        <f>+'Ark1'!R484</f>
        <v>455</v>
      </c>
      <c r="F118" s="9"/>
      <c r="G118" s="9">
        <f>+'Ark1'!S484</f>
        <v>455</v>
      </c>
      <c r="H118" s="94">
        <f>+'Ark1'!T484</f>
        <v>6.8083196169385012</v>
      </c>
      <c r="I118" s="94">
        <f>+'Ark1'!U484</f>
        <v>6.8837557834829379</v>
      </c>
      <c r="J118" s="1">
        <f>+'Ark1'!W484</f>
        <v>59.213186813186802</v>
      </c>
      <c r="K118" s="9"/>
      <c r="L118" s="9">
        <f>+'Ark1'!Z484</f>
        <v>137.79951648351656</v>
      </c>
      <c r="N118" s="9">
        <f>+'Ark1'!AA484</f>
        <v>31.394444013727028</v>
      </c>
      <c r="O118" s="1">
        <f>+'Ark1'!AB484</f>
        <v>4.3324284181123289</v>
      </c>
      <c r="P118" s="9">
        <f>+'Ark1'!AC484</f>
        <v>-59.715465307188353</v>
      </c>
      <c r="Q118" s="9">
        <f t="shared" ref="Q118:Q181" si="56">+E118/D118</f>
        <v>6.5</v>
      </c>
      <c r="R118" s="1">
        <f>+'Ark1'!V484</f>
        <v>5.9054945054945076</v>
      </c>
      <c r="S118" s="1"/>
      <c r="T118" s="28"/>
      <c r="AG118"/>
      <c r="AH118"/>
      <c r="AI118"/>
      <c r="AK118"/>
      <c r="AL118"/>
      <c r="AM118"/>
      <c r="AN118"/>
      <c r="AO118"/>
    </row>
    <row r="119" spans="1:41">
      <c r="A119" s="28"/>
      <c r="B119">
        <f>+'Ark1'!C485</f>
        <v>2022</v>
      </c>
      <c r="C119">
        <f>+'Ark1'!E485</f>
        <v>3</v>
      </c>
      <c r="D119">
        <f>+'Ark1'!Q485</f>
        <v>71</v>
      </c>
      <c r="E119" s="9">
        <f>+'Ark1'!R485</f>
        <v>427</v>
      </c>
      <c r="F119" s="9"/>
      <c r="G119" s="9">
        <f>+'Ark1'!S485</f>
        <v>425</v>
      </c>
      <c r="H119" s="94">
        <f>+'Ark1'!T485</f>
        <v>6.3893461020499762</v>
      </c>
      <c r="I119" s="94">
        <f>+'Ark1'!U485</f>
        <v>6.3665989015244335</v>
      </c>
      <c r="J119" s="1">
        <f>+'Ark1'!W485</f>
        <v>59.463529411764711</v>
      </c>
      <c r="K119" s="9"/>
      <c r="L119" s="9">
        <f>+'Ark1'!Z485</f>
        <v>136.44329411764718</v>
      </c>
      <c r="N119" s="9">
        <f>+'Ark1'!AA485</f>
        <v>30.476422647417849</v>
      </c>
      <c r="O119" s="1">
        <f>+'Ark1'!AB485</f>
        <v>4.5399364353887988</v>
      </c>
      <c r="P119" s="9">
        <f>+'Ark1'!AC485</f>
        <v>-55.554627714111021</v>
      </c>
      <c r="Q119" s="9">
        <f t="shared" si="56"/>
        <v>6.0140845070422539</v>
      </c>
      <c r="R119" s="1">
        <f>+'Ark1'!V485</f>
        <v>5.7915690866510552</v>
      </c>
      <c r="S119" s="1"/>
      <c r="T119" s="28"/>
      <c r="AG119"/>
      <c r="AH119"/>
      <c r="AI119"/>
      <c r="AK119"/>
      <c r="AL119"/>
      <c r="AM119"/>
      <c r="AN119"/>
      <c r="AO119"/>
    </row>
    <row r="120" spans="1:41">
      <c r="A120" s="28"/>
      <c r="B120">
        <f>+'Ark1'!C486</f>
        <v>2022</v>
      </c>
      <c r="C120">
        <f>+'Ark1'!E486</f>
        <v>4</v>
      </c>
      <c r="D120">
        <f>+'Ark1'!Q486</f>
        <v>68</v>
      </c>
      <c r="E120" s="9">
        <f>+'Ark1'!R486</f>
        <v>413</v>
      </c>
      <c r="F120" s="9"/>
      <c r="G120" s="9">
        <f>+'Ark1'!S486</f>
        <v>413</v>
      </c>
      <c r="H120" s="94">
        <f>+'Ark1'!T486</f>
        <v>6.1798593446057133</v>
      </c>
      <c r="I120" s="94">
        <f>+'Ark1'!U486</f>
        <v>6.2364417839326807</v>
      </c>
      <c r="J120" s="1">
        <f>+'Ark1'!W486</f>
        <v>60.760290556900735</v>
      </c>
      <c r="K120" s="9"/>
      <c r="L120" s="9">
        <f>+'Ark1'!Z486</f>
        <v>137.5372881355932</v>
      </c>
      <c r="N120" s="9">
        <f>+'Ark1'!AA486</f>
        <v>26.477533340977264</v>
      </c>
      <c r="O120" s="1">
        <f>+'Ark1'!AB486</f>
        <v>3.8334796226498247</v>
      </c>
      <c r="P120" s="9">
        <f>+'Ark1'!AC486</f>
        <v>-57.573087943948245</v>
      </c>
      <c r="Q120" s="9">
        <f t="shared" si="56"/>
        <v>6.0735294117647056</v>
      </c>
      <c r="R120" s="1">
        <f>+'Ark1'!V486</f>
        <v>4.2058111380145267</v>
      </c>
      <c r="S120" s="1"/>
      <c r="T120" s="28"/>
      <c r="AG120"/>
      <c r="AH120"/>
      <c r="AI120"/>
      <c r="AK120"/>
      <c r="AL120"/>
      <c r="AM120"/>
      <c r="AN120"/>
      <c r="AO120"/>
    </row>
    <row r="121" spans="1:41">
      <c r="A121" s="28"/>
      <c r="B121">
        <f>+'Ark1'!C487</f>
        <v>2022</v>
      </c>
      <c r="C121">
        <f>+'Ark1'!E487</f>
        <v>5</v>
      </c>
      <c r="D121">
        <f>+'Ark1'!Q487</f>
        <v>70</v>
      </c>
      <c r="E121" s="9">
        <f>+'Ark1'!R487</f>
        <v>406</v>
      </c>
      <c r="F121" s="9"/>
      <c r="G121" s="9">
        <f>+'Ark1'!S487</f>
        <v>406</v>
      </c>
      <c r="H121" s="94">
        <f>+'Ark1'!T487</f>
        <v>6.0751159658835858</v>
      </c>
      <c r="I121" s="94">
        <f>+'Ark1'!U487</f>
        <v>6.1418898567542639</v>
      </c>
      <c r="J121" s="1">
        <f>+'Ark1'!W487</f>
        <v>59.546798029556648</v>
      </c>
      <c r="K121" s="9"/>
      <c r="L121" s="9">
        <f>+'Ark1'!Z487</f>
        <v>137.78743842364528</v>
      </c>
      <c r="N121" s="9">
        <f>+'Ark1'!AA487</f>
        <v>27.333787259555539</v>
      </c>
      <c r="O121" s="1">
        <f>+'Ark1'!AB487</f>
        <v>3.9437581903105223</v>
      </c>
      <c r="P121" s="9">
        <f>+'Ark1'!AC487</f>
        <v>-51.222065567798445</v>
      </c>
      <c r="Q121" s="9">
        <f t="shared" si="56"/>
        <v>5.8</v>
      </c>
      <c r="R121" s="1">
        <f>+'Ark1'!V487</f>
        <v>5.6699507389162562</v>
      </c>
      <c r="S121" s="1"/>
      <c r="T121" s="28"/>
      <c r="AG121"/>
      <c r="AH121"/>
      <c r="AI121"/>
      <c r="AK121"/>
      <c r="AL121"/>
      <c r="AM121"/>
      <c r="AN121"/>
      <c r="AO121"/>
    </row>
    <row r="122" spans="1:41">
      <c r="A122" s="28"/>
      <c r="B122">
        <f>+'Ark1'!C488</f>
        <v>2022</v>
      </c>
      <c r="C122">
        <f>+'Ark1'!E488</f>
        <v>6</v>
      </c>
      <c r="D122">
        <f>+'Ark1'!Q488</f>
        <v>76</v>
      </c>
      <c r="E122" s="9">
        <f>+'Ark1'!R488</f>
        <v>422</v>
      </c>
      <c r="F122" s="9"/>
      <c r="G122" s="9">
        <f>+'Ark1'!S488</f>
        <v>422</v>
      </c>
      <c r="H122" s="94">
        <f>+'Ark1'!T488</f>
        <v>6.3145294029627417</v>
      </c>
      <c r="I122" s="94">
        <f>+'Ark1'!U488</f>
        <v>6.3961216758141139</v>
      </c>
      <c r="J122" s="1">
        <f>+'Ark1'!W488</f>
        <v>60.151658767772517</v>
      </c>
      <c r="K122" s="9"/>
      <c r="L122" s="9">
        <f>+'Ark1'!Z488</f>
        <v>138.0504739336493</v>
      </c>
      <c r="N122" s="9">
        <f>+'Ark1'!AA488</f>
        <v>29.248842278915625</v>
      </c>
      <c r="O122" s="1">
        <f>+'Ark1'!AB488</f>
        <v>4.2090778219283056</v>
      </c>
      <c r="P122" s="9">
        <f>+'Ark1'!AC488</f>
        <v>-61.976630641729983</v>
      </c>
      <c r="Q122" s="9">
        <f t="shared" si="56"/>
        <v>5.5526315789473681</v>
      </c>
      <c r="R122" s="1">
        <f>+'Ark1'!V488</f>
        <v>3.917061611374407</v>
      </c>
      <c r="S122" s="1"/>
      <c r="T122" s="28"/>
      <c r="AG122"/>
      <c r="AH122"/>
      <c r="AI122"/>
      <c r="AK122"/>
      <c r="AL122"/>
      <c r="AM122"/>
      <c r="AN122"/>
      <c r="AO122"/>
    </row>
    <row r="123" spans="1:41">
      <c r="A123" s="28"/>
      <c r="B123">
        <f>+'Ark1'!C489</f>
        <v>2022</v>
      </c>
      <c r="C123">
        <f>+'Ark1'!E489</f>
        <v>7</v>
      </c>
      <c r="D123">
        <f>+'Ark1'!Q489</f>
        <v>59</v>
      </c>
      <c r="E123" s="9">
        <f>+'Ark1'!R489</f>
        <v>341</v>
      </c>
      <c r="F123" s="9"/>
      <c r="G123" s="9">
        <f>+'Ark1'!S489</f>
        <v>340</v>
      </c>
      <c r="H123" s="94">
        <f>+'Ark1'!T489</f>
        <v>5.1024988777495119</v>
      </c>
      <c r="I123" s="94">
        <f>+'Ark1'!U489</f>
        <v>4.9280525928296877</v>
      </c>
      <c r="J123" s="1">
        <f>+'Ark1'!W489</f>
        <v>59.505882352941185</v>
      </c>
      <c r="K123" s="9"/>
      <c r="L123" s="9">
        <f>+'Ark1'!Z489</f>
        <v>132.01705882352937</v>
      </c>
      <c r="N123" s="9">
        <f>+'Ark1'!AA489</f>
        <v>26.42153094034968</v>
      </c>
      <c r="O123" s="1">
        <f>+'Ark1'!AB489</f>
        <v>4.4328281489274852</v>
      </c>
      <c r="P123" s="9">
        <f>+'Ark1'!AC489</f>
        <v>-51.930303409235869</v>
      </c>
      <c r="Q123" s="9">
        <f t="shared" si="56"/>
        <v>5.7796610169491522</v>
      </c>
      <c r="R123" s="1">
        <f>+'Ark1'!V489</f>
        <v>5.1700879765395884</v>
      </c>
      <c r="S123" s="1"/>
      <c r="T123" s="28"/>
      <c r="AG123"/>
      <c r="AH123"/>
      <c r="AI123"/>
      <c r="AK123"/>
      <c r="AL123"/>
      <c r="AM123"/>
      <c r="AN123"/>
      <c r="AO123"/>
    </row>
    <row r="124" spans="1:41">
      <c r="A124" s="28"/>
      <c r="B124">
        <f>+'Ark1'!C490</f>
        <v>2022</v>
      </c>
      <c r="C124">
        <f>+'Ark1'!E490</f>
        <v>8</v>
      </c>
      <c r="D124">
        <f>+'Ark1'!Q490</f>
        <v>69</v>
      </c>
      <c r="E124" s="9">
        <f>+'Ark1'!R490</f>
        <v>385</v>
      </c>
      <c r="F124" s="9"/>
      <c r="G124" s="9">
        <f>+'Ark1'!S490</f>
        <v>385</v>
      </c>
      <c r="H124" s="94">
        <f>+'Ark1'!T490</f>
        <v>5.7608858297171892</v>
      </c>
      <c r="I124" s="94">
        <f>+'Ark1'!U490</f>
        <v>5.7074692048040152</v>
      </c>
      <c r="J124" s="1">
        <f>+'Ark1'!W490</f>
        <v>59.431168831168847</v>
      </c>
      <c r="K124" s="9"/>
      <c r="L124" s="9">
        <f>+'Ark1'!Z490</f>
        <v>135.0257142857142</v>
      </c>
      <c r="N124" s="9">
        <f>+'Ark1'!AA490</f>
        <v>30.21140300024252</v>
      </c>
      <c r="O124" s="1">
        <f>+'Ark1'!AB490</f>
        <v>4.3967006443367627</v>
      </c>
      <c r="P124" s="9">
        <f>+'Ark1'!AC490</f>
        <v>-62.396617979760038</v>
      </c>
      <c r="Q124" s="9">
        <f t="shared" si="56"/>
        <v>5.5797101449275361</v>
      </c>
      <c r="R124" s="1">
        <f>+'Ark1'!V490</f>
        <v>5.1012987012987026</v>
      </c>
      <c r="S124" s="1"/>
      <c r="T124" s="28"/>
      <c r="AG124"/>
      <c r="AH124"/>
      <c r="AI124"/>
      <c r="AK124"/>
      <c r="AL124"/>
      <c r="AM124"/>
      <c r="AN124"/>
      <c r="AO124"/>
    </row>
    <row r="125" spans="1:41">
      <c r="A125" s="28"/>
      <c r="B125">
        <f>+'Ark1'!C491</f>
        <v>2022</v>
      </c>
      <c r="C125">
        <f>+'Ark1'!E491</f>
        <v>9</v>
      </c>
      <c r="D125">
        <f>+'Ark1'!Q491</f>
        <v>66</v>
      </c>
      <c r="E125" s="9">
        <f>+'Ark1'!R491</f>
        <v>403</v>
      </c>
      <c r="F125" s="9"/>
      <c r="G125" s="9">
        <f>+'Ark1'!S491</f>
        <v>402</v>
      </c>
      <c r="H125" s="94">
        <f>+'Ark1'!T491</f>
        <v>6.0302259464312433</v>
      </c>
      <c r="I125" s="94">
        <f>+'Ark1'!U491</f>
        <v>5.9365698857645404</v>
      </c>
      <c r="J125" s="1">
        <f>+'Ark1'!W491</f>
        <v>59.786069651741315</v>
      </c>
      <c r="K125" s="9"/>
      <c r="L125" s="9">
        <f>+'Ark1'!Z491</f>
        <v>134.50646766169157</v>
      </c>
      <c r="N125" s="9">
        <f>+'Ark1'!AA491</f>
        <v>28.907235541072755</v>
      </c>
      <c r="O125" s="1">
        <f>+'Ark1'!AB491</f>
        <v>3.5943577917964151</v>
      </c>
      <c r="P125" s="9">
        <f>+'Ark1'!AC491</f>
        <v>-47.042665430131422</v>
      </c>
      <c r="Q125" s="9">
        <f t="shared" si="56"/>
        <v>6.1060606060606064</v>
      </c>
      <c r="R125" s="1">
        <f>+'Ark1'!V491</f>
        <v>5.2233250620347409</v>
      </c>
      <c r="S125" s="1"/>
      <c r="T125" s="28"/>
      <c r="AG125"/>
      <c r="AH125"/>
      <c r="AI125"/>
      <c r="AK125"/>
      <c r="AL125"/>
      <c r="AM125"/>
      <c r="AN125"/>
      <c r="AO125"/>
    </row>
    <row r="126" spans="1:41">
      <c r="A126" s="28"/>
      <c r="B126">
        <f>+'Ark1'!C492</f>
        <v>2022</v>
      </c>
      <c r="C126">
        <f>+'Ark1'!E492</f>
        <v>10</v>
      </c>
      <c r="D126">
        <f>+'Ark1'!Q492</f>
        <v>61</v>
      </c>
      <c r="E126" s="9">
        <f>+'Ark1'!R492</f>
        <v>388</v>
      </c>
      <c r="F126" s="9"/>
      <c r="G126" s="9">
        <f>+'Ark1'!S492</f>
        <v>386</v>
      </c>
      <c r="H126" s="94">
        <f>+'Ark1'!T492</f>
        <v>5.8057758491695317</v>
      </c>
      <c r="I126" s="94">
        <f>+'Ark1'!U492</f>
        <v>5.8057979391061441</v>
      </c>
      <c r="J126" s="1">
        <f>+'Ark1'!W492</f>
        <v>59.99222797927461</v>
      </c>
      <c r="K126" s="9"/>
      <c r="L126" s="9">
        <f>+'Ark1'!Z492</f>
        <v>136.99611398963737</v>
      </c>
      <c r="N126" s="9">
        <f>+'Ark1'!AA492</f>
        <v>28.644949286286444</v>
      </c>
      <c r="O126" s="1">
        <f>+'Ark1'!AB492</f>
        <v>4.3443062266042896</v>
      </c>
      <c r="P126" s="9">
        <f>+'Ark1'!AC492</f>
        <v>-56.133102841572807</v>
      </c>
      <c r="Q126" s="9">
        <f t="shared" si="56"/>
        <v>6.360655737704918</v>
      </c>
      <c r="R126" s="1">
        <f>+'Ark1'!V492</f>
        <v>4.2835051546391751</v>
      </c>
      <c r="S126" s="1"/>
      <c r="T126" s="28"/>
      <c r="AG126"/>
      <c r="AH126"/>
      <c r="AI126"/>
      <c r="AK126"/>
      <c r="AL126"/>
      <c r="AM126"/>
      <c r="AN126"/>
      <c r="AO126"/>
    </row>
    <row r="127" spans="1:41">
      <c r="A127" s="28"/>
      <c r="B127">
        <f>+'Ark1'!C493</f>
        <v>2022</v>
      </c>
      <c r="C127">
        <f>+'Ark1'!E493</f>
        <v>11</v>
      </c>
      <c r="D127">
        <f>+'Ark1'!Q493</f>
        <v>73</v>
      </c>
      <c r="E127" s="9">
        <f>+'Ark1'!R493</f>
        <v>438</v>
      </c>
      <c r="F127" s="9"/>
      <c r="G127" s="9">
        <f>+'Ark1'!S493</f>
        <v>438</v>
      </c>
      <c r="H127" s="94">
        <f>+'Ark1'!T493</f>
        <v>6.5539428400418966</v>
      </c>
      <c r="I127" s="94">
        <f>+'Ark1'!U493</f>
        <v>6.5156400547347184</v>
      </c>
      <c r="J127" s="1">
        <f>+'Ark1'!W493</f>
        <v>59.748858447488601</v>
      </c>
      <c r="K127" s="9"/>
      <c r="L127" s="9">
        <f>+'Ark1'!Z493</f>
        <v>135.4929223744293</v>
      </c>
      <c r="N127" s="9">
        <f>+'Ark1'!AA493</f>
        <v>28.844833193520152</v>
      </c>
      <c r="O127" s="1">
        <f>+'Ark1'!AB493</f>
        <v>4.0137817457277096</v>
      </c>
      <c r="P127" s="9">
        <f>+'Ark1'!AC493</f>
        <v>-56.300785458474721</v>
      </c>
      <c r="Q127" s="9">
        <f t="shared" si="56"/>
        <v>6</v>
      </c>
      <c r="R127" s="1">
        <f>+'Ark1'!V493</f>
        <v>5.7899543378995428</v>
      </c>
      <c r="S127" s="1"/>
      <c r="T127" s="28"/>
      <c r="AG127"/>
      <c r="AH127"/>
      <c r="AI127"/>
      <c r="AK127"/>
      <c r="AL127"/>
      <c r="AM127"/>
      <c r="AN127"/>
      <c r="AO127"/>
    </row>
    <row r="128" spans="1:41">
      <c r="A128" s="28"/>
      <c r="B128">
        <f>+'Ark1'!C494</f>
        <v>2022</v>
      </c>
      <c r="C128">
        <f>+'Ark1'!E494</f>
        <v>12</v>
      </c>
      <c r="D128">
        <f>+'Ark1'!Q494</f>
        <v>64</v>
      </c>
      <c r="E128" s="9">
        <f>+'Ark1'!R494</f>
        <v>409</v>
      </c>
      <c r="F128" s="9"/>
      <c r="G128" s="9">
        <f>+'Ark1'!S494</f>
        <v>408</v>
      </c>
      <c r="H128" s="94">
        <f>+'Ark1'!T494</f>
        <v>6.1200059853359257</v>
      </c>
      <c r="I128" s="94">
        <f>+'Ark1'!U494</f>
        <v>6.1757274136009777</v>
      </c>
      <c r="J128" s="1">
        <f>+'Ark1'!W494</f>
        <v>58.889705882352942</v>
      </c>
      <c r="K128" s="9"/>
      <c r="L128" s="9">
        <f>+'Ark1'!Z494</f>
        <v>137.86740196078438</v>
      </c>
      <c r="N128" s="9">
        <f>+'Ark1'!AA494</f>
        <v>28.232146729153353</v>
      </c>
      <c r="O128" s="1">
        <f>+'Ark1'!AB494</f>
        <v>3.7074503568879646</v>
      </c>
      <c r="P128" s="9">
        <f>+'Ark1'!AC494</f>
        <v>-53.388902961343241</v>
      </c>
      <c r="Q128" s="9">
        <f t="shared" si="56"/>
        <v>6.390625</v>
      </c>
      <c r="R128" s="1">
        <f>+'Ark1'!V494</f>
        <v>7.3325183374083132</v>
      </c>
      <c r="S128" s="1"/>
      <c r="T128" s="28"/>
      <c r="AG128"/>
      <c r="AH128"/>
      <c r="AI128"/>
      <c r="AK128"/>
      <c r="AL128"/>
      <c r="AM128"/>
      <c r="AN128"/>
      <c r="AO128"/>
    </row>
    <row r="129" spans="1:41">
      <c r="A129" s="28"/>
      <c r="B129">
        <f>+'Ark1'!C495</f>
        <v>2022</v>
      </c>
      <c r="C129">
        <f>+'Ark1'!E495</f>
        <v>13</v>
      </c>
      <c r="D129">
        <f>+'Ark1'!Q495</f>
        <v>67</v>
      </c>
      <c r="E129" s="9">
        <f>+'Ark1'!R495</f>
        <v>345</v>
      </c>
      <c r="F129" s="9"/>
      <c r="G129" s="9">
        <f>+'Ark1'!S495</f>
        <v>344</v>
      </c>
      <c r="H129" s="94">
        <f>+'Ark1'!T495</f>
        <v>5.1623522370193031</v>
      </c>
      <c r="I129" s="94">
        <f>+'Ark1'!U495</f>
        <v>5.2121585170744513</v>
      </c>
      <c r="J129" s="1">
        <f>+'Ark1'!W495</f>
        <v>60.843023255813989</v>
      </c>
      <c r="K129" s="9"/>
      <c r="L129" s="9">
        <f>+'Ark1'!Z495</f>
        <v>138.00436046511629</v>
      </c>
      <c r="N129" s="9">
        <f>+'Ark1'!AA495</f>
        <v>28.199506400270057</v>
      </c>
      <c r="O129" s="1">
        <f>+'Ark1'!AB495</f>
        <v>3.8974959372467528</v>
      </c>
      <c r="P129" s="9">
        <f>+'Ark1'!AC495</f>
        <v>-60.583642301821556</v>
      </c>
      <c r="Q129" s="9">
        <f t="shared" si="56"/>
        <v>5.1492537313432836</v>
      </c>
      <c r="R129" s="1">
        <f>+'Ark1'!V495</f>
        <v>3.6434782608695646</v>
      </c>
      <c r="S129" s="1"/>
      <c r="T129" s="28"/>
      <c r="AG129"/>
      <c r="AH129"/>
      <c r="AI129"/>
      <c r="AK129"/>
      <c r="AL129"/>
      <c r="AM129"/>
      <c r="AN129"/>
      <c r="AO129"/>
    </row>
    <row r="130" spans="1:41">
      <c r="A130" s="28"/>
      <c r="B130">
        <f>+'Ark1'!C496</f>
        <v>2022</v>
      </c>
      <c r="C130">
        <f>+'Ark1'!E496</f>
        <v>14</v>
      </c>
      <c r="D130">
        <f>+'Ark1'!Q496</f>
        <v>77</v>
      </c>
      <c r="E130" s="9">
        <f>+'Ark1'!R496</f>
        <v>395</v>
      </c>
      <c r="F130" s="9"/>
      <c r="G130" s="9">
        <f>+'Ark1'!S496</f>
        <v>395</v>
      </c>
      <c r="H130" s="94">
        <f>+'Ark1'!T496</f>
        <v>5.9105192278916636</v>
      </c>
      <c r="I130" s="94">
        <f>+'Ark1'!U496</f>
        <v>6.0311218129429554</v>
      </c>
      <c r="J130" s="1">
        <f>+'Ark1'!W496</f>
        <v>59.951898734177213</v>
      </c>
      <c r="K130" s="9"/>
      <c r="L130" s="9">
        <f>+'Ark1'!Z496</f>
        <v>139.07037974683547</v>
      </c>
      <c r="N130" s="9">
        <f>+'Ark1'!AA496</f>
        <v>31.518158055278999</v>
      </c>
      <c r="O130" s="1">
        <f>+'Ark1'!AB496</f>
        <v>4.6731351999851718</v>
      </c>
      <c r="P130" s="9">
        <f>+'Ark1'!AC496</f>
        <v>-62.80042839161672</v>
      </c>
      <c r="Q130" s="9">
        <f t="shared" si="56"/>
        <v>5.1298701298701301</v>
      </c>
      <c r="R130" s="1">
        <f>+'Ark1'!V496</f>
        <v>4.5265822784810119</v>
      </c>
      <c r="S130" s="1"/>
      <c r="T130" s="28"/>
      <c r="AG130"/>
      <c r="AH130"/>
      <c r="AI130"/>
      <c r="AK130"/>
      <c r="AL130"/>
      <c r="AM130"/>
      <c r="AN130"/>
      <c r="AO130"/>
    </row>
    <row r="131" spans="1:41">
      <c r="A131" s="28"/>
      <c r="B131">
        <f>+'Ark1'!C497</f>
        <v>2022</v>
      </c>
      <c r="C131">
        <f>+'Ark1'!E497</f>
        <v>15</v>
      </c>
      <c r="D131">
        <f>+'Ark1'!Q497</f>
        <v>30</v>
      </c>
      <c r="E131" s="9">
        <f>+'Ark1'!R497</f>
        <v>186</v>
      </c>
      <c r="F131" s="9"/>
      <c r="G131" s="9">
        <f>+'Ark1'!S497</f>
        <v>186</v>
      </c>
      <c r="H131" s="94">
        <f>+'Ark1'!T497</f>
        <v>2.7831812060451897</v>
      </c>
      <c r="I131" s="94">
        <f>+'Ark1'!U497</f>
        <v>2.6365078077911699</v>
      </c>
      <c r="J131" s="1">
        <f>+'Ark1'!W497</f>
        <v>60.220430107526866</v>
      </c>
      <c r="K131" s="9"/>
      <c r="L131" s="9">
        <f>+'Ark1'!Z497</f>
        <v>129.10698924731179</v>
      </c>
      <c r="N131" s="9">
        <f>+'Ark1'!AA497</f>
        <v>25.617372813387924</v>
      </c>
      <c r="O131" s="1">
        <f>+'Ark1'!AB497</f>
        <v>3.5845864517488577</v>
      </c>
      <c r="P131" s="9">
        <f>+'Ark1'!AC497</f>
        <v>-46.952049721503712</v>
      </c>
      <c r="Q131" s="9">
        <f t="shared" si="56"/>
        <v>6.2</v>
      </c>
      <c r="R131" s="1">
        <f>+'Ark1'!V497</f>
        <v>5.9032258064516112</v>
      </c>
      <c r="S131" s="1"/>
      <c r="T131" s="28"/>
      <c r="AG131"/>
      <c r="AH131"/>
      <c r="AI131"/>
      <c r="AK131"/>
      <c r="AL131"/>
      <c r="AM131"/>
      <c r="AN131"/>
      <c r="AO131"/>
    </row>
    <row r="132" spans="1:41">
      <c r="A132" s="28"/>
      <c r="B132">
        <f>+'Ark1'!C498</f>
        <v>2022</v>
      </c>
      <c r="C132">
        <f>+'Ark1'!E498</f>
        <v>16</v>
      </c>
      <c r="D132">
        <f>+'Ark1'!Q498</f>
        <v>55</v>
      </c>
      <c r="E132" s="9">
        <f>+'Ark1'!R498</f>
        <v>341</v>
      </c>
      <c r="F132" s="9"/>
      <c r="G132" s="9">
        <f>+'Ark1'!S498</f>
        <v>341</v>
      </c>
      <c r="H132" s="94">
        <f>+'Ark1'!T498</f>
        <v>5.1024988777495119</v>
      </c>
      <c r="I132" s="94">
        <f>+'Ark1'!U498</f>
        <v>5.0158743375463883</v>
      </c>
      <c r="J132" s="1">
        <f>+'Ark1'!W498</f>
        <v>59.026392961876837</v>
      </c>
      <c r="K132" s="9"/>
      <c r="L132" s="9">
        <f>+'Ark1'!Z498</f>
        <v>133.97565982404711</v>
      </c>
      <c r="N132" s="9">
        <f>+'Ark1'!AA498</f>
        <v>29.052013622678952</v>
      </c>
      <c r="O132" s="1">
        <f>+'Ark1'!AB498</f>
        <v>4.2339094969747304</v>
      </c>
      <c r="P132" s="9">
        <f>+'Ark1'!AC498</f>
        <v>-64.171361042881202</v>
      </c>
      <c r="Q132" s="9">
        <f t="shared" si="56"/>
        <v>6.2</v>
      </c>
      <c r="R132" s="1">
        <f>+'Ark1'!V498</f>
        <v>6.2551319648093848</v>
      </c>
      <c r="S132" s="1"/>
      <c r="T132" s="28"/>
      <c r="AG132"/>
      <c r="AH132"/>
      <c r="AI132"/>
      <c r="AK132"/>
      <c r="AL132"/>
      <c r="AM132"/>
      <c r="AN132"/>
      <c r="AO132"/>
    </row>
    <row r="133" spans="1:41">
      <c r="A133" s="28"/>
      <c r="B133">
        <f>+'Ark1'!C499</f>
        <v>2022</v>
      </c>
      <c r="C133">
        <f>+'Ark1'!E499</f>
        <v>17</v>
      </c>
      <c r="D133">
        <f>+'Ark1'!Q499</f>
        <v>85</v>
      </c>
      <c r="E133" s="9">
        <f>+'Ark1'!R499</f>
        <v>480</v>
      </c>
      <c r="F133" s="9"/>
      <c r="G133" s="9">
        <f>+'Ark1'!S499</f>
        <v>472</v>
      </c>
      <c r="H133" s="94">
        <f>+'Ark1'!T499</f>
        <v>7.1824031123746801</v>
      </c>
      <c r="I133" s="94">
        <f>+'Ark1'!U499</f>
        <v>7.368166430188035</v>
      </c>
      <c r="J133" s="1">
        <f>+'Ark1'!W499</f>
        <v>59.648305084745779</v>
      </c>
      <c r="K133" s="9"/>
      <c r="L133" s="9">
        <f>+'Ark1'!Z499</f>
        <v>142.18411016949156</v>
      </c>
      <c r="N133" s="9">
        <f>+'Ark1'!AA499</f>
        <v>32.557767136324379</v>
      </c>
      <c r="O133" s="1">
        <f>+'Ark1'!AB499</f>
        <v>4.657693345074768</v>
      </c>
      <c r="P133" s="9">
        <f>+'Ark1'!AC499</f>
        <v>-66.244731621719339</v>
      </c>
      <c r="Q133" s="9">
        <f t="shared" si="56"/>
        <v>5.6470588235294121</v>
      </c>
      <c r="R133" s="1">
        <f>+'Ark1'!V499</f>
        <v>4.78125</v>
      </c>
      <c r="S133" s="1"/>
      <c r="T133" s="28"/>
      <c r="AG133"/>
      <c r="AH133"/>
      <c r="AI133"/>
      <c r="AK133"/>
      <c r="AL133"/>
      <c r="AM133"/>
      <c r="AN133"/>
      <c r="AO133"/>
    </row>
    <row r="134" spans="1:41">
      <c r="A134" s="28"/>
      <c r="B134">
        <f>+'Ark1'!C500</f>
        <v>2022</v>
      </c>
      <c r="C134">
        <f>+'Ark1'!E500</f>
        <v>18</v>
      </c>
      <c r="D134">
        <f>+'Ark1'!Q500</f>
        <v>0</v>
      </c>
      <c r="E134" s="9">
        <f>+'Ark1'!R500</f>
        <v>0</v>
      </c>
      <c r="F134" s="9"/>
      <c r="G134" s="9">
        <f>+'Ark1'!S500</f>
        <v>0</v>
      </c>
      <c r="H134" s="94">
        <f>+'Ark1'!T500</f>
        <v>0</v>
      </c>
      <c r="I134" s="94">
        <f>+'Ark1'!U500</f>
        <v>0</v>
      </c>
      <c r="J134" s="1">
        <f>+'Ark1'!W500</f>
        <v>0</v>
      </c>
      <c r="K134" s="9"/>
      <c r="L134" s="9">
        <f>+'Ark1'!Z500</f>
        <v>0</v>
      </c>
      <c r="N134" s="9">
        <f>+'Ark1'!AA500</f>
        <v>0</v>
      </c>
      <c r="O134" s="1">
        <f>+'Ark1'!AB500</f>
        <v>0</v>
      </c>
      <c r="P134" s="9">
        <f>+'Ark1'!AC500</f>
        <v>0</v>
      </c>
      <c r="Q134" s="9" t="e">
        <f t="shared" si="56"/>
        <v>#DIV/0!</v>
      </c>
      <c r="R134" s="1">
        <f>+'Ark1'!V500</f>
        <v>0</v>
      </c>
      <c r="S134" s="1"/>
      <c r="T134" s="28"/>
      <c r="AG134"/>
      <c r="AH134"/>
      <c r="AI134"/>
      <c r="AK134"/>
      <c r="AL134"/>
      <c r="AM134"/>
      <c r="AN134"/>
      <c r="AO134"/>
    </row>
    <row r="135" spans="1:41">
      <c r="A135" s="28"/>
      <c r="B135">
        <f>+'Ark1'!C501</f>
        <v>2022</v>
      </c>
      <c r="C135">
        <f>+'Ark1'!E501</f>
        <v>19</v>
      </c>
      <c r="D135">
        <f>+'Ark1'!Q501</f>
        <v>0</v>
      </c>
      <c r="E135" s="9">
        <f>+'Ark1'!R501</f>
        <v>0</v>
      </c>
      <c r="F135" s="9"/>
      <c r="G135" s="9">
        <f>+'Ark1'!S501</f>
        <v>0</v>
      </c>
      <c r="H135" s="94">
        <f>+'Ark1'!T501</f>
        <v>0</v>
      </c>
      <c r="I135" s="94">
        <f>+'Ark1'!U501</f>
        <v>0</v>
      </c>
      <c r="J135" s="1">
        <f>+'Ark1'!W501</f>
        <v>0</v>
      </c>
      <c r="K135" s="9"/>
      <c r="L135" s="9">
        <f>+'Ark1'!Z501</f>
        <v>0</v>
      </c>
      <c r="N135" s="9">
        <f>+'Ark1'!AA501</f>
        <v>0</v>
      </c>
      <c r="O135" s="1">
        <f>+'Ark1'!AB501</f>
        <v>0</v>
      </c>
      <c r="P135" s="9">
        <f>+'Ark1'!AC501</f>
        <v>0</v>
      </c>
      <c r="Q135" s="9" t="e">
        <f t="shared" si="56"/>
        <v>#DIV/0!</v>
      </c>
      <c r="R135" s="1">
        <f>+'Ark1'!V501</f>
        <v>0</v>
      </c>
      <c r="S135" s="1"/>
      <c r="T135" s="28"/>
      <c r="AG135"/>
      <c r="AH135"/>
      <c r="AI135"/>
      <c r="AK135"/>
      <c r="AL135"/>
      <c r="AM135"/>
      <c r="AN135"/>
      <c r="AO135"/>
    </row>
    <row r="136" spans="1:41">
      <c r="A136" s="28"/>
      <c r="B136">
        <f>+'Ark1'!C502</f>
        <v>2022</v>
      </c>
      <c r="C136">
        <f>+'Ark1'!E502</f>
        <v>20</v>
      </c>
      <c r="D136">
        <f>+'Ark1'!Q502</f>
        <v>0</v>
      </c>
      <c r="E136" s="9">
        <f>+'Ark1'!R502</f>
        <v>0</v>
      </c>
      <c r="F136" s="9"/>
      <c r="G136" s="9">
        <f>+'Ark1'!S502</f>
        <v>0</v>
      </c>
      <c r="H136" s="94">
        <f>+'Ark1'!T502</f>
        <v>0</v>
      </c>
      <c r="I136" s="94">
        <f>+'Ark1'!U502</f>
        <v>0</v>
      </c>
      <c r="J136" s="1">
        <f>+'Ark1'!W502</f>
        <v>0</v>
      </c>
      <c r="K136" s="9"/>
      <c r="L136" s="9">
        <f>+'Ark1'!Z502</f>
        <v>0</v>
      </c>
      <c r="N136" s="9">
        <f>+'Ark1'!AA502</f>
        <v>0</v>
      </c>
      <c r="O136" s="1">
        <f>+'Ark1'!AB502</f>
        <v>0</v>
      </c>
      <c r="P136" s="9">
        <f>+'Ark1'!AC502</f>
        <v>0</v>
      </c>
      <c r="Q136" s="9" t="e">
        <f t="shared" si="56"/>
        <v>#DIV/0!</v>
      </c>
      <c r="R136" s="1">
        <f>+'Ark1'!V502</f>
        <v>0</v>
      </c>
      <c r="S136" s="1"/>
      <c r="T136" s="28"/>
      <c r="AG136"/>
      <c r="AH136"/>
      <c r="AI136"/>
      <c r="AK136"/>
      <c r="AL136"/>
      <c r="AM136"/>
      <c r="AN136"/>
      <c r="AO136"/>
    </row>
    <row r="137" spans="1:41">
      <c r="A137" s="28"/>
      <c r="B137">
        <f>+'Ark1'!C503</f>
        <v>2022</v>
      </c>
      <c r="C137">
        <f>+'Ark1'!E503</f>
        <v>21</v>
      </c>
      <c r="D137">
        <f>+'Ark1'!Q503</f>
        <v>0</v>
      </c>
      <c r="E137" s="9">
        <f>+'Ark1'!R503</f>
        <v>0</v>
      </c>
      <c r="F137" s="9"/>
      <c r="G137" s="9">
        <f>+'Ark1'!S503</f>
        <v>0</v>
      </c>
      <c r="H137" s="94">
        <f>+'Ark1'!T503</f>
        <v>0</v>
      </c>
      <c r="I137" s="94">
        <f>+'Ark1'!U503</f>
        <v>0</v>
      </c>
      <c r="J137" s="1">
        <f>+'Ark1'!W503</f>
        <v>0</v>
      </c>
      <c r="K137" s="9"/>
      <c r="L137" s="9">
        <f>+'Ark1'!Z503</f>
        <v>0</v>
      </c>
      <c r="N137" s="9">
        <f>+'Ark1'!AA503</f>
        <v>0</v>
      </c>
      <c r="O137" s="1">
        <f>+'Ark1'!AB503</f>
        <v>0</v>
      </c>
      <c r="P137" s="9">
        <f>+'Ark1'!AC503</f>
        <v>0</v>
      </c>
      <c r="Q137" s="9" t="e">
        <f t="shared" si="56"/>
        <v>#DIV/0!</v>
      </c>
      <c r="R137" s="1">
        <f>+'Ark1'!V503</f>
        <v>0</v>
      </c>
      <c r="S137" s="1"/>
      <c r="T137" s="28"/>
      <c r="AG137"/>
      <c r="AH137"/>
      <c r="AI137"/>
      <c r="AK137"/>
      <c r="AL137"/>
      <c r="AM137"/>
      <c r="AN137"/>
      <c r="AO137"/>
    </row>
    <row r="138" spans="1:41">
      <c r="A138" s="28"/>
      <c r="B138">
        <f>+'Ark1'!C504</f>
        <v>2022</v>
      </c>
      <c r="C138">
        <f>+'Ark1'!E504</f>
        <v>22</v>
      </c>
      <c r="D138">
        <f>+'Ark1'!Q504</f>
        <v>0</v>
      </c>
      <c r="E138" s="9">
        <f>+'Ark1'!R504</f>
        <v>0</v>
      </c>
      <c r="F138" s="9"/>
      <c r="G138" s="9">
        <f>+'Ark1'!S504</f>
        <v>0</v>
      </c>
      <c r="H138" s="94">
        <f>+'Ark1'!T504</f>
        <v>0</v>
      </c>
      <c r="I138" s="94">
        <f>+'Ark1'!U504</f>
        <v>0</v>
      </c>
      <c r="J138" s="1">
        <f>+'Ark1'!W504</f>
        <v>0</v>
      </c>
      <c r="K138" s="9"/>
      <c r="L138" s="9">
        <f>+'Ark1'!Z504</f>
        <v>0</v>
      </c>
      <c r="N138" s="9">
        <f>+'Ark1'!AA504</f>
        <v>0</v>
      </c>
      <c r="O138" s="1">
        <f>+'Ark1'!AB504</f>
        <v>0</v>
      </c>
      <c r="P138" s="9">
        <f>+'Ark1'!AC504</f>
        <v>0</v>
      </c>
      <c r="Q138" s="9" t="e">
        <f t="shared" si="56"/>
        <v>#DIV/0!</v>
      </c>
      <c r="R138" s="1">
        <f>+'Ark1'!V504</f>
        <v>0</v>
      </c>
      <c r="S138" s="1"/>
      <c r="T138" s="28"/>
      <c r="AG138"/>
      <c r="AH138"/>
      <c r="AI138"/>
      <c r="AK138"/>
      <c r="AL138"/>
      <c r="AM138"/>
      <c r="AN138"/>
      <c r="AO138"/>
    </row>
    <row r="139" spans="1:41">
      <c r="A139" s="28"/>
      <c r="B139">
        <f>+'Ark1'!C505</f>
        <v>2022</v>
      </c>
      <c r="C139">
        <f>+'Ark1'!E505</f>
        <v>23</v>
      </c>
      <c r="D139">
        <f>+'Ark1'!Q505</f>
        <v>0</v>
      </c>
      <c r="E139" s="9">
        <f>+'Ark1'!R505</f>
        <v>0</v>
      </c>
      <c r="F139" s="9"/>
      <c r="G139" s="9">
        <f>+'Ark1'!S505</f>
        <v>0</v>
      </c>
      <c r="H139" s="94">
        <f>+'Ark1'!T505</f>
        <v>0</v>
      </c>
      <c r="I139" s="94">
        <f>+'Ark1'!U505</f>
        <v>0</v>
      </c>
      <c r="J139" s="1">
        <f>+'Ark1'!W505</f>
        <v>0</v>
      </c>
      <c r="K139" s="9"/>
      <c r="L139" s="9">
        <f>+'Ark1'!Z505</f>
        <v>0</v>
      </c>
      <c r="N139" s="9">
        <f>+'Ark1'!AA505</f>
        <v>0</v>
      </c>
      <c r="O139" s="1">
        <f>+'Ark1'!AB505</f>
        <v>0</v>
      </c>
      <c r="P139" s="9">
        <f>+'Ark1'!AC505</f>
        <v>0</v>
      </c>
      <c r="Q139" s="9" t="e">
        <f t="shared" si="56"/>
        <v>#DIV/0!</v>
      </c>
      <c r="R139" s="1">
        <f>+'Ark1'!V505</f>
        <v>0</v>
      </c>
      <c r="S139" s="1"/>
      <c r="T139" s="28"/>
      <c r="AG139"/>
      <c r="AH139"/>
      <c r="AI139"/>
      <c r="AK139"/>
      <c r="AL139"/>
      <c r="AM139"/>
      <c r="AN139"/>
      <c r="AO139"/>
    </row>
    <row r="140" spans="1:41">
      <c r="A140" s="28"/>
      <c r="B140">
        <f>+'Ark1'!C506</f>
        <v>2022</v>
      </c>
      <c r="C140">
        <f>+'Ark1'!E506</f>
        <v>24</v>
      </c>
      <c r="D140">
        <f>+'Ark1'!Q506</f>
        <v>0</v>
      </c>
      <c r="E140" s="9">
        <f>+'Ark1'!R506</f>
        <v>0</v>
      </c>
      <c r="F140" s="9"/>
      <c r="G140" s="9">
        <f>+'Ark1'!S506</f>
        <v>0</v>
      </c>
      <c r="H140" s="94">
        <f>+'Ark1'!T506</f>
        <v>0</v>
      </c>
      <c r="I140" s="94">
        <f>+'Ark1'!U506</f>
        <v>0</v>
      </c>
      <c r="J140" s="1">
        <f>+'Ark1'!W506</f>
        <v>0</v>
      </c>
      <c r="K140" s="9"/>
      <c r="L140" s="9">
        <f>+'Ark1'!Z506</f>
        <v>0</v>
      </c>
      <c r="N140" s="9">
        <f>+'Ark1'!AA506</f>
        <v>0</v>
      </c>
      <c r="O140" s="1">
        <f>+'Ark1'!AB506</f>
        <v>0</v>
      </c>
      <c r="P140" s="9">
        <f>+'Ark1'!AC506</f>
        <v>0</v>
      </c>
      <c r="Q140" s="9" t="e">
        <f t="shared" si="56"/>
        <v>#DIV/0!</v>
      </c>
      <c r="R140" s="1">
        <f>+'Ark1'!V506</f>
        <v>0</v>
      </c>
      <c r="S140" s="1"/>
      <c r="T140" s="28"/>
      <c r="AG140"/>
      <c r="AH140"/>
      <c r="AI140"/>
      <c r="AK140"/>
      <c r="AL140"/>
      <c r="AM140"/>
      <c r="AN140"/>
      <c r="AO140"/>
    </row>
    <row r="141" spans="1:41">
      <c r="A141" s="28"/>
      <c r="B141">
        <f>+'Ark1'!C507</f>
        <v>2022</v>
      </c>
      <c r="C141">
        <f>+'Ark1'!E507</f>
        <v>25</v>
      </c>
      <c r="D141">
        <f>+'Ark1'!Q507</f>
        <v>0</v>
      </c>
      <c r="E141" s="9">
        <f>+'Ark1'!R507</f>
        <v>0</v>
      </c>
      <c r="F141" s="9"/>
      <c r="G141" s="9">
        <f>+'Ark1'!S507</f>
        <v>0</v>
      </c>
      <c r="H141" s="94">
        <f>+'Ark1'!T507</f>
        <v>0</v>
      </c>
      <c r="I141" s="94">
        <f>+'Ark1'!U507</f>
        <v>0</v>
      </c>
      <c r="J141" s="1">
        <f>+'Ark1'!W507</f>
        <v>0</v>
      </c>
      <c r="K141" s="9"/>
      <c r="L141" s="9">
        <f>+'Ark1'!Z507</f>
        <v>0</v>
      </c>
      <c r="N141" s="9">
        <f>+'Ark1'!AA507</f>
        <v>0</v>
      </c>
      <c r="O141" s="1">
        <f>+'Ark1'!AB507</f>
        <v>0</v>
      </c>
      <c r="P141" s="9">
        <f>+'Ark1'!AC507</f>
        <v>0</v>
      </c>
      <c r="Q141" s="9" t="e">
        <f t="shared" si="56"/>
        <v>#DIV/0!</v>
      </c>
      <c r="R141" s="1">
        <f>+'Ark1'!V507</f>
        <v>0</v>
      </c>
      <c r="S141" s="1"/>
      <c r="T141" s="28"/>
      <c r="AG141"/>
      <c r="AH141"/>
      <c r="AI141"/>
      <c r="AK141"/>
      <c r="AL141"/>
      <c r="AM141"/>
      <c r="AN141"/>
      <c r="AO141"/>
    </row>
    <row r="142" spans="1:41">
      <c r="A142" s="28"/>
      <c r="B142">
        <f>+'Ark1'!C508</f>
        <v>2022</v>
      </c>
      <c r="C142">
        <f>+'Ark1'!E508</f>
        <v>26</v>
      </c>
      <c r="D142">
        <f>+'Ark1'!Q508</f>
        <v>0</v>
      </c>
      <c r="E142" s="9">
        <f>+'Ark1'!R508</f>
        <v>0</v>
      </c>
      <c r="F142" s="9"/>
      <c r="G142" s="9">
        <f>+'Ark1'!S508</f>
        <v>0</v>
      </c>
      <c r="H142" s="94">
        <f>+'Ark1'!T508</f>
        <v>0</v>
      </c>
      <c r="I142" s="94">
        <f>+'Ark1'!U508</f>
        <v>0</v>
      </c>
      <c r="J142" s="1">
        <f>+'Ark1'!W508</f>
        <v>0</v>
      </c>
      <c r="K142" s="9"/>
      <c r="L142" s="9">
        <f>+'Ark1'!Z508</f>
        <v>0</v>
      </c>
      <c r="N142" s="9">
        <f>+'Ark1'!AA508</f>
        <v>0</v>
      </c>
      <c r="O142" s="1">
        <f>+'Ark1'!AB508</f>
        <v>0</v>
      </c>
      <c r="P142" s="9">
        <f>+'Ark1'!AC508</f>
        <v>0</v>
      </c>
      <c r="Q142" s="9" t="e">
        <f t="shared" si="56"/>
        <v>#DIV/0!</v>
      </c>
      <c r="R142" s="1">
        <f>+'Ark1'!V508</f>
        <v>0</v>
      </c>
      <c r="S142" s="1"/>
      <c r="T142" s="28"/>
      <c r="AG142"/>
      <c r="AH142"/>
      <c r="AI142"/>
      <c r="AK142"/>
      <c r="AL142"/>
      <c r="AM142"/>
      <c r="AN142"/>
      <c r="AO142"/>
    </row>
    <row r="143" spans="1:41">
      <c r="A143" s="28"/>
      <c r="B143">
        <f>+'Ark1'!C509</f>
        <v>2022</v>
      </c>
      <c r="C143">
        <f>+'Ark1'!E509</f>
        <v>27</v>
      </c>
      <c r="D143">
        <f>+'Ark1'!Q509</f>
        <v>0</v>
      </c>
      <c r="E143" s="9">
        <f>+'Ark1'!R509</f>
        <v>0</v>
      </c>
      <c r="F143" s="9"/>
      <c r="G143" s="9">
        <f>+'Ark1'!S509</f>
        <v>0</v>
      </c>
      <c r="H143" s="94">
        <f>+'Ark1'!T509</f>
        <v>0</v>
      </c>
      <c r="I143" s="94">
        <f>+'Ark1'!U509</f>
        <v>0</v>
      </c>
      <c r="J143" s="1">
        <f>+'Ark1'!W509</f>
        <v>0</v>
      </c>
      <c r="K143" s="9"/>
      <c r="L143" s="9">
        <f>+'Ark1'!Z509</f>
        <v>0</v>
      </c>
      <c r="N143" s="9">
        <f>+'Ark1'!AA509</f>
        <v>0</v>
      </c>
      <c r="O143" s="1">
        <f>+'Ark1'!AB509</f>
        <v>0</v>
      </c>
      <c r="P143" s="9">
        <f>+'Ark1'!AC509</f>
        <v>0</v>
      </c>
      <c r="Q143" s="9" t="e">
        <f t="shared" si="56"/>
        <v>#DIV/0!</v>
      </c>
      <c r="R143" s="1">
        <f>+'Ark1'!V509</f>
        <v>0</v>
      </c>
      <c r="S143" s="1"/>
      <c r="T143" s="28"/>
      <c r="AG143"/>
      <c r="AH143"/>
      <c r="AI143"/>
      <c r="AK143"/>
      <c r="AL143"/>
      <c r="AM143"/>
      <c r="AN143"/>
      <c r="AO143"/>
    </row>
    <row r="144" spans="1:41">
      <c r="A144" s="28"/>
      <c r="B144">
        <f>+'Ark1'!C510</f>
        <v>2022</v>
      </c>
      <c r="C144">
        <f>+'Ark1'!E510</f>
        <v>28</v>
      </c>
      <c r="D144">
        <f>+'Ark1'!Q510</f>
        <v>0</v>
      </c>
      <c r="E144" s="9">
        <f>+'Ark1'!R510</f>
        <v>0</v>
      </c>
      <c r="F144" s="9"/>
      <c r="G144" s="9">
        <f>+'Ark1'!S510</f>
        <v>0</v>
      </c>
      <c r="H144" s="94">
        <f>+'Ark1'!T510</f>
        <v>0</v>
      </c>
      <c r="I144" s="94">
        <f>+'Ark1'!U510</f>
        <v>0</v>
      </c>
      <c r="J144" s="1">
        <f>+'Ark1'!W510</f>
        <v>0</v>
      </c>
      <c r="K144" s="9"/>
      <c r="L144" s="9">
        <f>+'Ark1'!Z510</f>
        <v>0</v>
      </c>
      <c r="N144" s="9">
        <f>+'Ark1'!AA510</f>
        <v>0</v>
      </c>
      <c r="O144" s="1">
        <f>+'Ark1'!AB510</f>
        <v>0</v>
      </c>
      <c r="P144" s="9">
        <f>+'Ark1'!AC510</f>
        <v>0</v>
      </c>
      <c r="Q144" s="9" t="e">
        <f t="shared" si="56"/>
        <v>#DIV/0!</v>
      </c>
      <c r="R144" s="1">
        <f>+'Ark1'!V510</f>
        <v>0</v>
      </c>
      <c r="S144" s="1"/>
      <c r="T144" s="28"/>
      <c r="AG144"/>
      <c r="AH144"/>
      <c r="AI144"/>
      <c r="AK144"/>
      <c r="AL144"/>
      <c r="AM144"/>
      <c r="AN144"/>
      <c r="AO144"/>
    </row>
    <row r="145" spans="1:41">
      <c r="A145" s="28"/>
      <c r="B145">
        <f>+'Ark1'!C511</f>
        <v>2022</v>
      </c>
      <c r="C145">
        <f>+'Ark1'!E511</f>
        <v>29</v>
      </c>
      <c r="D145">
        <f>+'Ark1'!Q511</f>
        <v>0</v>
      </c>
      <c r="E145" s="9">
        <f>+'Ark1'!R511</f>
        <v>0</v>
      </c>
      <c r="F145" s="9"/>
      <c r="G145" s="9">
        <f>+'Ark1'!S511</f>
        <v>0</v>
      </c>
      <c r="H145" s="94">
        <f>+'Ark1'!T511</f>
        <v>0</v>
      </c>
      <c r="I145" s="94">
        <f>+'Ark1'!U511</f>
        <v>0</v>
      </c>
      <c r="J145" s="1">
        <f>+'Ark1'!W511</f>
        <v>0</v>
      </c>
      <c r="K145" s="9"/>
      <c r="L145" s="9">
        <f>+'Ark1'!Z511</f>
        <v>0</v>
      </c>
      <c r="N145" s="9">
        <f>+'Ark1'!AA511</f>
        <v>0</v>
      </c>
      <c r="O145" s="1">
        <f>+'Ark1'!AB511</f>
        <v>0</v>
      </c>
      <c r="P145" s="9">
        <f>+'Ark1'!AC511</f>
        <v>0</v>
      </c>
      <c r="Q145" s="9" t="e">
        <f t="shared" si="56"/>
        <v>#DIV/0!</v>
      </c>
      <c r="R145" s="1">
        <f>+'Ark1'!V511</f>
        <v>0</v>
      </c>
      <c r="S145" s="1"/>
      <c r="T145" s="28"/>
      <c r="AG145"/>
      <c r="AH145"/>
      <c r="AI145"/>
      <c r="AK145"/>
      <c r="AL145"/>
      <c r="AM145"/>
      <c r="AN145"/>
      <c r="AO145"/>
    </row>
    <row r="146" spans="1:41">
      <c r="A146" s="28"/>
      <c r="B146">
        <f>+'Ark1'!C512</f>
        <v>2022</v>
      </c>
      <c r="C146">
        <f>+'Ark1'!E512</f>
        <v>30</v>
      </c>
      <c r="D146">
        <f>+'Ark1'!Q512</f>
        <v>0</v>
      </c>
      <c r="E146" s="9">
        <f>+'Ark1'!R512</f>
        <v>0</v>
      </c>
      <c r="F146" s="9"/>
      <c r="G146" s="9">
        <f>+'Ark1'!S512</f>
        <v>0</v>
      </c>
      <c r="H146" s="94">
        <f>+'Ark1'!T512</f>
        <v>0</v>
      </c>
      <c r="I146" s="94">
        <f>+'Ark1'!U512</f>
        <v>0</v>
      </c>
      <c r="J146" s="1">
        <f>+'Ark1'!W512</f>
        <v>0</v>
      </c>
      <c r="K146" s="9"/>
      <c r="L146" s="9">
        <f>+'Ark1'!Z512</f>
        <v>0</v>
      </c>
      <c r="N146" s="9">
        <f>+'Ark1'!AA512</f>
        <v>0</v>
      </c>
      <c r="O146" s="1">
        <f>+'Ark1'!AB512</f>
        <v>0</v>
      </c>
      <c r="P146" s="9">
        <f>+'Ark1'!AC512</f>
        <v>0</v>
      </c>
      <c r="Q146" s="9" t="e">
        <f t="shared" si="56"/>
        <v>#DIV/0!</v>
      </c>
      <c r="R146" s="1">
        <f>+'Ark1'!V512</f>
        <v>0</v>
      </c>
      <c r="S146" s="1"/>
      <c r="T146" s="28"/>
      <c r="AG146"/>
      <c r="AH146"/>
      <c r="AI146"/>
      <c r="AK146"/>
      <c r="AL146"/>
      <c r="AM146"/>
      <c r="AN146"/>
      <c r="AO146"/>
    </row>
    <row r="147" spans="1:41">
      <c r="A147" s="28"/>
      <c r="B147">
        <f>+'Ark1'!C513</f>
        <v>2022</v>
      </c>
      <c r="C147">
        <f>+'Ark1'!E513</f>
        <v>31</v>
      </c>
      <c r="D147">
        <f>+'Ark1'!Q513</f>
        <v>0</v>
      </c>
      <c r="E147" s="9">
        <f>+'Ark1'!R513</f>
        <v>0</v>
      </c>
      <c r="F147" s="9"/>
      <c r="G147" s="9">
        <f>+'Ark1'!S513</f>
        <v>0</v>
      </c>
      <c r="H147" s="94">
        <f>+'Ark1'!T513</f>
        <v>0</v>
      </c>
      <c r="I147" s="94">
        <f>+'Ark1'!U513</f>
        <v>0</v>
      </c>
      <c r="J147" s="1">
        <f>+'Ark1'!W513</f>
        <v>0</v>
      </c>
      <c r="K147" s="9"/>
      <c r="L147" s="9">
        <f>+'Ark1'!Z513</f>
        <v>0</v>
      </c>
      <c r="N147" s="9">
        <f>+'Ark1'!AA513</f>
        <v>0</v>
      </c>
      <c r="O147" s="1">
        <f>+'Ark1'!AB513</f>
        <v>0</v>
      </c>
      <c r="P147" s="9">
        <f>+'Ark1'!AC513</f>
        <v>0</v>
      </c>
      <c r="Q147" s="9" t="e">
        <f t="shared" si="56"/>
        <v>#DIV/0!</v>
      </c>
      <c r="R147" s="1">
        <f>+'Ark1'!V513</f>
        <v>0</v>
      </c>
      <c r="S147" s="1"/>
      <c r="T147" s="28"/>
      <c r="AG147"/>
      <c r="AH147"/>
      <c r="AI147"/>
      <c r="AK147"/>
      <c r="AL147"/>
      <c r="AM147"/>
      <c r="AN147"/>
      <c r="AO147"/>
    </row>
    <row r="148" spans="1:41">
      <c r="A148" s="28"/>
      <c r="B148">
        <f>+'Ark1'!C514</f>
        <v>2022</v>
      </c>
      <c r="C148">
        <f>+'Ark1'!E514</f>
        <v>32</v>
      </c>
      <c r="D148">
        <f>+'Ark1'!Q514</f>
        <v>0</v>
      </c>
      <c r="E148" s="9">
        <f>+'Ark1'!R514</f>
        <v>0</v>
      </c>
      <c r="F148" s="9"/>
      <c r="G148" s="9">
        <f>+'Ark1'!S514</f>
        <v>0</v>
      </c>
      <c r="H148" s="94">
        <f>+'Ark1'!T514</f>
        <v>0</v>
      </c>
      <c r="I148" s="94">
        <f>+'Ark1'!U514</f>
        <v>0</v>
      </c>
      <c r="J148" s="1">
        <f>+'Ark1'!W514</f>
        <v>0</v>
      </c>
      <c r="K148" s="9"/>
      <c r="L148" s="9">
        <f>+'Ark1'!Z514</f>
        <v>0</v>
      </c>
      <c r="N148" s="9">
        <f>+'Ark1'!AA514</f>
        <v>0</v>
      </c>
      <c r="O148" s="1">
        <f>+'Ark1'!AB514</f>
        <v>0</v>
      </c>
      <c r="P148" s="9">
        <f>+'Ark1'!AC514</f>
        <v>0</v>
      </c>
      <c r="Q148" s="9" t="e">
        <f t="shared" si="56"/>
        <v>#DIV/0!</v>
      </c>
      <c r="R148" s="1">
        <f>+'Ark1'!V514</f>
        <v>0</v>
      </c>
      <c r="S148" s="1"/>
      <c r="T148" s="28"/>
      <c r="AG148"/>
      <c r="AH148"/>
      <c r="AI148"/>
      <c r="AK148"/>
      <c r="AL148"/>
      <c r="AM148"/>
      <c r="AN148"/>
      <c r="AO148"/>
    </row>
    <row r="149" spans="1:41">
      <c r="A149" s="28"/>
      <c r="B149">
        <f>+'Ark1'!C515</f>
        <v>2022</v>
      </c>
      <c r="C149">
        <f>+'Ark1'!E515</f>
        <v>33</v>
      </c>
      <c r="D149">
        <f>+'Ark1'!Q515</f>
        <v>0</v>
      </c>
      <c r="E149" s="9">
        <f>+'Ark1'!R515</f>
        <v>0</v>
      </c>
      <c r="F149" s="9"/>
      <c r="G149" s="9">
        <f>+'Ark1'!S515</f>
        <v>0</v>
      </c>
      <c r="H149" s="94">
        <f>+'Ark1'!T515</f>
        <v>0</v>
      </c>
      <c r="I149" s="94">
        <f>+'Ark1'!U515</f>
        <v>0</v>
      </c>
      <c r="J149" s="1">
        <f>+'Ark1'!W515</f>
        <v>0</v>
      </c>
      <c r="K149" s="9"/>
      <c r="L149" s="9">
        <f>+'Ark1'!Z515</f>
        <v>0</v>
      </c>
      <c r="N149" s="9">
        <f>+'Ark1'!AA515</f>
        <v>0</v>
      </c>
      <c r="O149" s="1">
        <f>+'Ark1'!AB515</f>
        <v>0</v>
      </c>
      <c r="P149" s="9">
        <f>+'Ark1'!AC515</f>
        <v>0</v>
      </c>
      <c r="Q149" s="9" t="e">
        <f t="shared" si="56"/>
        <v>#DIV/0!</v>
      </c>
      <c r="R149" s="1">
        <f>+'Ark1'!V515</f>
        <v>0</v>
      </c>
      <c r="S149" s="1"/>
      <c r="T149" s="28"/>
      <c r="AG149"/>
      <c r="AH149"/>
      <c r="AI149"/>
      <c r="AK149"/>
      <c r="AL149"/>
      <c r="AM149"/>
      <c r="AN149"/>
      <c r="AO149"/>
    </row>
    <row r="150" spans="1:41">
      <c r="A150" s="28"/>
      <c r="B150">
        <f>+'Ark1'!C516</f>
        <v>2022</v>
      </c>
      <c r="C150">
        <f>+'Ark1'!E516</f>
        <v>34</v>
      </c>
      <c r="D150">
        <f>+'Ark1'!Q516</f>
        <v>0</v>
      </c>
      <c r="E150" s="9">
        <f>+'Ark1'!R516</f>
        <v>0</v>
      </c>
      <c r="F150" s="9"/>
      <c r="G150" s="9">
        <f>+'Ark1'!S516</f>
        <v>0</v>
      </c>
      <c r="H150" s="94">
        <f>+'Ark1'!T516</f>
        <v>0</v>
      </c>
      <c r="I150" s="94">
        <f>+'Ark1'!U516</f>
        <v>0</v>
      </c>
      <c r="J150" s="1">
        <f>+'Ark1'!W516</f>
        <v>0</v>
      </c>
      <c r="K150" s="9"/>
      <c r="L150" s="9">
        <f>+'Ark1'!Z516</f>
        <v>0</v>
      </c>
      <c r="N150" s="9">
        <f>+'Ark1'!AA516</f>
        <v>0</v>
      </c>
      <c r="O150" s="1">
        <f>+'Ark1'!AB516</f>
        <v>0</v>
      </c>
      <c r="P150" s="9">
        <f>+'Ark1'!AC516</f>
        <v>0</v>
      </c>
      <c r="Q150" s="9" t="e">
        <f t="shared" si="56"/>
        <v>#DIV/0!</v>
      </c>
      <c r="R150" s="1">
        <f>+'Ark1'!V516</f>
        <v>0</v>
      </c>
      <c r="S150" s="1"/>
      <c r="T150" s="28"/>
      <c r="AG150"/>
      <c r="AH150"/>
      <c r="AI150"/>
      <c r="AK150"/>
      <c r="AL150"/>
      <c r="AM150"/>
      <c r="AN150"/>
      <c r="AO150"/>
    </row>
    <row r="151" spans="1:41">
      <c r="A151" s="28"/>
      <c r="B151">
        <f>+'Ark1'!C517</f>
        <v>2022</v>
      </c>
      <c r="C151">
        <f>+'Ark1'!E517</f>
        <v>35</v>
      </c>
      <c r="D151">
        <f>+'Ark1'!Q517</f>
        <v>0</v>
      </c>
      <c r="E151" s="9">
        <f>+'Ark1'!R517</f>
        <v>0</v>
      </c>
      <c r="F151" s="9"/>
      <c r="G151" s="9">
        <f>+'Ark1'!S517</f>
        <v>0</v>
      </c>
      <c r="H151" s="94">
        <f>+'Ark1'!T517</f>
        <v>0</v>
      </c>
      <c r="I151" s="94">
        <f>+'Ark1'!U517</f>
        <v>0</v>
      </c>
      <c r="J151" s="1">
        <f>+'Ark1'!W517</f>
        <v>0</v>
      </c>
      <c r="K151" s="9"/>
      <c r="L151" s="9">
        <f>+'Ark1'!Z517</f>
        <v>0</v>
      </c>
      <c r="N151" s="9">
        <f>+'Ark1'!AA517</f>
        <v>0</v>
      </c>
      <c r="O151" s="1">
        <f>+'Ark1'!AB517</f>
        <v>0</v>
      </c>
      <c r="P151" s="9">
        <f>+'Ark1'!AC517</f>
        <v>0</v>
      </c>
      <c r="Q151" s="9" t="e">
        <f t="shared" si="56"/>
        <v>#DIV/0!</v>
      </c>
      <c r="R151" s="1">
        <f>+'Ark1'!V517</f>
        <v>0</v>
      </c>
      <c r="S151" s="1"/>
      <c r="T151" s="28"/>
      <c r="AG151"/>
      <c r="AH151"/>
      <c r="AI151"/>
      <c r="AK151"/>
      <c r="AL151"/>
      <c r="AM151"/>
      <c r="AN151"/>
      <c r="AO151"/>
    </row>
    <row r="152" spans="1:41">
      <c r="A152" s="28"/>
      <c r="B152">
        <f>+'Ark1'!C518</f>
        <v>2022</v>
      </c>
      <c r="C152">
        <f>+'Ark1'!E518</f>
        <v>36</v>
      </c>
      <c r="D152">
        <f>+'Ark1'!Q518</f>
        <v>0</v>
      </c>
      <c r="E152" s="9">
        <f>+'Ark1'!R518</f>
        <v>0</v>
      </c>
      <c r="F152" s="9"/>
      <c r="G152" s="9">
        <f>+'Ark1'!S518</f>
        <v>0</v>
      </c>
      <c r="H152" s="94">
        <f>+'Ark1'!T518</f>
        <v>0</v>
      </c>
      <c r="I152" s="94">
        <f>+'Ark1'!U518</f>
        <v>0</v>
      </c>
      <c r="J152" s="1">
        <f>+'Ark1'!W518</f>
        <v>0</v>
      </c>
      <c r="K152" s="9"/>
      <c r="L152" s="9">
        <f>+'Ark1'!Z518</f>
        <v>0</v>
      </c>
      <c r="N152" s="9">
        <f>+'Ark1'!AA518</f>
        <v>0</v>
      </c>
      <c r="O152" s="1">
        <f>+'Ark1'!AB518</f>
        <v>0</v>
      </c>
      <c r="P152" s="9">
        <f>+'Ark1'!AC518</f>
        <v>0</v>
      </c>
      <c r="Q152" s="9" t="e">
        <f t="shared" si="56"/>
        <v>#DIV/0!</v>
      </c>
      <c r="R152" s="1">
        <f>+'Ark1'!V518</f>
        <v>0</v>
      </c>
      <c r="S152" s="1"/>
      <c r="T152" s="28"/>
      <c r="AG152"/>
      <c r="AH152"/>
      <c r="AI152"/>
      <c r="AK152"/>
      <c r="AL152"/>
      <c r="AM152"/>
      <c r="AN152"/>
      <c r="AO152"/>
    </row>
    <row r="153" spans="1:41">
      <c r="A153" s="28"/>
      <c r="B153">
        <f>+'Ark1'!C519</f>
        <v>2022</v>
      </c>
      <c r="C153">
        <f>+'Ark1'!E519</f>
        <v>37</v>
      </c>
      <c r="D153">
        <f>+'Ark1'!Q519</f>
        <v>0</v>
      </c>
      <c r="E153" s="9">
        <f>+'Ark1'!R519</f>
        <v>0</v>
      </c>
      <c r="F153" s="9"/>
      <c r="G153" s="9">
        <f>+'Ark1'!S519</f>
        <v>0</v>
      </c>
      <c r="H153" s="94">
        <f>+'Ark1'!T519</f>
        <v>0</v>
      </c>
      <c r="I153" s="94">
        <f>+'Ark1'!U519</f>
        <v>0</v>
      </c>
      <c r="J153" s="1">
        <f>+'Ark1'!W519</f>
        <v>0</v>
      </c>
      <c r="K153" s="9"/>
      <c r="L153" s="9">
        <f>+'Ark1'!Z519</f>
        <v>0</v>
      </c>
      <c r="N153" s="9">
        <f>+'Ark1'!AA519</f>
        <v>0</v>
      </c>
      <c r="O153" s="1">
        <f>+'Ark1'!AB519</f>
        <v>0</v>
      </c>
      <c r="P153" s="9">
        <f>+'Ark1'!AC519</f>
        <v>0</v>
      </c>
      <c r="Q153" s="9" t="e">
        <f t="shared" si="56"/>
        <v>#DIV/0!</v>
      </c>
      <c r="R153" s="1">
        <f>+'Ark1'!V519</f>
        <v>0</v>
      </c>
      <c r="S153" s="1"/>
      <c r="T153" s="28"/>
      <c r="AG153"/>
      <c r="AH153"/>
      <c r="AI153"/>
      <c r="AK153"/>
      <c r="AL153"/>
      <c r="AM153"/>
      <c r="AN153"/>
      <c r="AO153"/>
    </row>
    <row r="154" spans="1:41">
      <c r="A154" s="28"/>
      <c r="B154">
        <f>+'Ark1'!C520</f>
        <v>2022</v>
      </c>
      <c r="C154">
        <f>+'Ark1'!E520</f>
        <v>38</v>
      </c>
      <c r="D154">
        <f>+'Ark1'!Q520</f>
        <v>0</v>
      </c>
      <c r="E154" s="9">
        <f>+'Ark1'!R520</f>
        <v>0</v>
      </c>
      <c r="F154" s="9"/>
      <c r="G154" s="9">
        <f>+'Ark1'!S520</f>
        <v>0</v>
      </c>
      <c r="H154" s="94">
        <f>+'Ark1'!T520</f>
        <v>0</v>
      </c>
      <c r="I154" s="94">
        <f>+'Ark1'!U520</f>
        <v>0</v>
      </c>
      <c r="J154" s="1">
        <f>+'Ark1'!W520</f>
        <v>0</v>
      </c>
      <c r="K154" s="9"/>
      <c r="L154" s="9">
        <f>+'Ark1'!Z520</f>
        <v>0</v>
      </c>
      <c r="N154" s="9">
        <f>+'Ark1'!AA520</f>
        <v>0</v>
      </c>
      <c r="O154" s="1">
        <f>+'Ark1'!AB520</f>
        <v>0</v>
      </c>
      <c r="P154" s="9">
        <f>+'Ark1'!AC520</f>
        <v>0</v>
      </c>
      <c r="Q154" s="9" t="e">
        <f t="shared" si="56"/>
        <v>#DIV/0!</v>
      </c>
      <c r="R154" s="1">
        <f>+'Ark1'!V520</f>
        <v>0</v>
      </c>
      <c r="S154" s="1"/>
      <c r="T154" s="28"/>
      <c r="AG154"/>
      <c r="AH154"/>
      <c r="AI154"/>
      <c r="AK154"/>
      <c r="AL154"/>
      <c r="AM154"/>
      <c r="AN154"/>
      <c r="AO154"/>
    </row>
    <row r="155" spans="1:41">
      <c r="A155" s="28"/>
      <c r="B155">
        <f>+'Ark1'!C521</f>
        <v>2022</v>
      </c>
      <c r="C155">
        <f>+'Ark1'!E521</f>
        <v>39</v>
      </c>
      <c r="D155">
        <f>+'Ark1'!Q521</f>
        <v>0</v>
      </c>
      <c r="E155" s="9">
        <f>+'Ark1'!R521</f>
        <v>0</v>
      </c>
      <c r="F155" s="9"/>
      <c r="G155" s="9">
        <f>+'Ark1'!S521</f>
        <v>0</v>
      </c>
      <c r="H155" s="94">
        <f>+'Ark1'!T521</f>
        <v>0</v>
      </c>
      <c r="I155" s="94">
        <f>+'Ark1'!U521</f>
        <v>0</v>
      </c>
      <c r="J155" s="1">
        <f>+'Ark1'!W521</f>
        <v>0</v>
      </c>
      <c r="K155" s="9"/>
      <c r="L155" s="9">
        <f>+'Ark1'!Z521</f>
        <v>0</v>
      </c>
      <c r="N155" s="9">
        <f>+'Ark1'!AA521</f>
        <v>0</v>
      </c>
      <c r="O155" s="1">
        <f>+'Ark1'!AB521</f>
        <v>0</v>
      </c>
      <c r="P155" s="9">
        <f>+'Ark1'!AC521</f>
        <v>0</v>
      </c>
      <c r="Q155" s="9" t="e">
        <f t="shared" si="56"/>
        <v>#DIV/0!</v>
      </c>
      <c r="R155" s="1">
        <f>+'Ark1'!V521</f>
        <v>0</v>
      </c>
      <c r="S155" s="1"/>
      <c r="T155" s="28"/>
      <c r="AG155"/>
      <c r="AH155"/>
      <c r="AI155"/>
      <c r="AK155"/>
      <c r="AL155"/>
      <c r="AM155"/>
      <c r="AN155"/>
      <c r="AO155"/>
    </row>
    <row r="156" spans="1:41">
      <c r="A156" s="28"/>
      <c r="B156">
        <f>+'Ark1'!C522</f>
        <v>2022</v>
      </c>
      <c r="C156">
        <f>+'Ark1'!E522</f>
        <v>40</v>
      </c>
      <c r="D156">
        <f>+'Ark1'!Q522</f>
        <v>0</v>
      </c>
      <c r="E156" s="9">
        <f>+'Ark1'!R522</f>
        <v>0</v>
      </c>
      <c r="F156" s="9"/>
      <c r="G156" s="9">
        <f>+'Ark1'!S522</f>
        <v>0</v>
      </c>
      <c r="H156" s="94">
        <f>+'Ark1'!T522</f>
        <v>0</v>
      </c>
      <c r="I156" s="94">
        <f>+'Ark1'!U522</f>
        <v>0</v>
      </c>
      <c r="J156" s="1">
        <f>+'Ark1'!W522</f>
        <v>0</v>
      </c>
      <c r="K156" s="9"/>
      <c r="L156" s="9">
        <f>+'Ark1'!Z522</f>
        <v>0</v>
      </c>
      <c r="N156" s="9">
        <f>+'Ark1'!AA522</f>
        <v>0</v>
      </c>
      <c r="O156" s="1">
        <f>+'Ark1'!AB522</f>
        <v>0</v>
      </c>
      <c r="P156" s="9">
        <f>+'Ark1'!AC522</f>
        <v>0</v>
      </c>
      <c r="Q156" s="9" t="e">
        <f t="shared" si="56"/>
        <v>#DIV/0!</v>
      </c>
      <c r="R156" s="1">
        <f>+'Ark1'!V522</f>
        <v>0</v>
      </c>
      <c r="S156" s="1"/>
      <c r="T156" s="28"/>
      <c r="AG156"/>
      <c r="AH156"/>
      <c r="AI156"/>
      <c r="AK156"/>
      <c r="AL156"/>
      <c r="AM156"/>
      <c r="AN156"/>
      <c r="AO156"/>
    </row>
    <row r="157" spans="1:41">
      <c r="A157" s="28"/>
      <c r="B157">
        <f>+'Ark1'!C523</f>
        <v>2022</v>
      </c>
      <c r="C157">
        <f>+'Ark1'!E523</f>
        <v>41</v>
      </c>
      <c r="D157">
        <f>+'Ark1'!Q523</f>
        <v>0</v>
      </c>
      <c r="E157" s="9">
        <f>+'Ark1'!R523</f>
        <v>0</v>
      </c>
      <c r="F157" s="9"/>
      <c r="G157" s="9">
        <f>+'Ark1'!S523</f>
        <v>0</v>
      </c>
      <c r="H157" s="94">
        <f>+'Ark1'!T523</f>
        <v>0</v>
      </c>
      <c r="I157" s="94">
        <f>+'Ark1'!U523</f>
        <v>0</v>
      </c>
      <c r="J157" s="1">
        <f>+'Ark1'!W523</f>
        <v>0</v>
      </c>
      <c r="K157" s="9"/>
      <c r="L157" s="9">
        <f>+'Ark1'!Z523</f>
        <v>0</v>
      </c>
      <c r="N157" s="9">
        <f>+'Ark1'!AA523</f>
        <v>0</v>
      </c>
      <c r="O157" s="1">
        <f>+'Ark1'!AB523</f>
        <v>0</v>
      </c>
      <c r="P157" s="9">
        <f>+'Ark1'!AC523</f>
        <v>0</v>
      </c>
      <c r="Q157" s="9" t="e">
        <f t="shared" si="56"/>
        <v>#DIV/0!</v>
      </c>
      <c r="R157" s="1">
        <f>+'Ark1'!V523</f>
        <v>0</v>
      </c>
      <c r="S157" s="1"/>
      <c r="T157" s="28"/>
      <c r="AG157"/>
      <c r="AH157"/>
      <c r="AI157"/>
      <c r="AK157"/>
      <c r="AL157"/>
      <c r="AM157"/>
      <c r="AN157"/>
      <c r="AO157"/>
    </row>
    <row r="158" spans="1:41">
      <c r="A158" s="28"/>
      <c r="B158">
        <f>+'Ark1'!C524</f>
        <v>2022</v>
      </c>
      <c r="C158">
        <f>+'Ark1'!E524</f>
        <v>42</v>
      </c>
      <c r="D158">
        <f>+'Ark1'!Q524</f>
        <v>0</v>
      </c>
      <c r="E158" s="9">
        <f>+'Ark1'!R524</f>
        <v>0</v>
      </c>
      <c r="F158" s="9"/>
      <c r="G158" s="9">
        <f>+'Ark1'!S524</f>
        <v>0</v>
      </c>
      <c r="H158" s="94">
        <f>+'Ark1'!T524</f>
        <v>0</v>
      </c>
      <c r="I158" s="94">
        <f>+'Ark1'!U524</f>
        <v>0</v>
      </c>
      <c r="J158" s="1">
        <f>+'Ark1'!W524</f>
        <v>0</v>
      </c>
      <c r="K158" s="9"/>
      <c r="L158" s="9">
        <f>+'Ark1'!Z524</f>
        <v>0</v>
      </c>
      <c r="N158" s="9">
        <f>+'Ark1'!AA524</f>
        <v>0</v>
      </c>
      <c r="O158" s="1">
        <f>+'Ark1'!AB524</f>
        <v>0</v>
      </c>
      <c r="P158" s="9">
        <f>+'Ark1'!AC524</f>
        <v>0</v>
      </c>
      <c r="Q158" s="9" t="e">
        <f t="shared" si="56"/>
        <v>#DIV/0!</v>
      </c>
      <c r="R158" s="1">
        <f>+'Ark1'!V524</f>
        <v>0</v>
      </c>
      <c r="S158" s="1"/>
      <c r="T158" s="28"/>
      <c r="AG158"/>
      <c r="AH158"/>
      <c r="AI158"/>
      <c r="AK158"/>
      <c r="AL158"/>
      <c r="AM158"/>
      <c r="AN158"/>
      <c r="AO158"/>
    </row>
    <row r="159" spans="1:41">
      <c r="A159" s="28"/>
      <c r="B159">
        <f>+'Ark1'!C525</f>
        <v>2022</v>
      </c>
      <c r="C159">
        <f>+'Ark1'!E525</f>
        <v>43</v>
      </c>
      <c r="D159">
        <f>+'Ark1'!Q525</f>
        <v>0</v>
      </c>
      <c r="E159" s="9">
        <f>+'Ark1'!R525</f>
        <v>0</v>
      </c>
      <c r="F159" s="9"/>
      <c r="G159" s="9">
        <f>+'Ark1'!S525</f>
        <v>0</v>
      </c>
      <c r="H159" s="94">
        <f>+'Ark1'!T525</f>
        <v>0</v>
      </c>
      <c r="I159" s="94">
        <f>+'Ark1'!U525</f>
        <v>0</v>
      </c>
      <c r="J159" s="1">
        <f>+'Ark1'!W525</f>
        <v>0</v>
      </c>
      <c r="K159" s="9"/>
      <c r="L159" s="9">
        <f>+'Ark1'!Z525</f>
        <v>0</v>
      </c>
      <c r="N159" s="9">
        <f>+'Ark1'!AA525</f>
        <v>0</v>
      </c>
      <c r="O159" s="1">
        <f>+'Ark1'!AB525</f>
        <v>0</v>
      </c>
      <c r="P159" s="9">
        <f>+'Ark1'!AC525</f>
        <v>0</v>
      </c>
      <c r="Q159" s="9" t="e">
        <f t="shared" si="56"/>
        <v>#DIV/0!</v>
      </c>
      <c r="R159" s="1">
        <f>+'Ark1'!V525</f>
        <v>0</v>
      </c>
      <c r="S159" s="1"/>
      <c r="T159" s="28"/>
      <c r="AG159"/>
      <c r="AH159"/>
      <c r="AI159"/>
      <c r="AK159"/>
      <c r="AL159"/>
      <c r="AM159"/>
      <c r="AN159"/>
      <c r="AO159"/>
    </row>
    <row r="160" spans="1:41">
      <c r="A160" s="28"/>
      <c r="B160">
        <f>+'Ark1'!C526</f>
        <v>2022</v>
      </c>
      <c r="C160">
        <f>+'Ark1'!E526</f>
        <v>44</v>
      </c>
      <c r="D160">
        <f>+'Ark1'!Q526</f>
        <v>0</v>
      </c>
      <c r="E160" s="9">
        <f>+'Ark1'!R526</f>
        <v>0</v>
      </c>
      <c r="F160" s="9"/>
      <c r="G160" s="9">
        <f>+'Ark1'!S526</f>
        <v>0</v>
      </c>
      <c r="H160" s="94">
        <f>+'Ark1'!T526</f>
        <v>0</v>
      </c>
      <c r="I160" s="94">
        <f>+'Ark1'!U526</f>
        <v>0</v>
      </c>
      <c r="J160" s="1">
        <f>+'Ark1'!W526</f>
        <v>0</v>
      </c>
      <c r="K160" s="9"/>
      <c r="L160" s="9">
        <f>+'Ark1'!Z526</f>
        <v>0</v>
      </c>
      <c r="N160" s="9">
        <f>+'Ark1'!AA526</f>
        <v>0</v>
      </c>
      <c r="O160" s="1">
        <f>+'Ark1'!AB526</f>
        <v>0</v>
      </c>
      <c r="P160" s="9">
        <f>+'Ark1'!AC526</f>
        <v>0</v>
      </c>
      <c r="Q160" s="9" t="e">
        <f t="shared" si="56"/>
        <v>#DIV/0!</v>
      </c>
      <c r="R160" s="1">
        <f>+'Ark1'!V526</f>
        <v>0</v>
      </c>
      <c r="S160" s="1"/>
      <c r="T160" s="28"/>
      <c r="AG160"/>
      <c r="AH160"/>
      <c r="AI160"/>
      <c r="AK160"/>
      <c r="AL160"/>
      <c r="AM160"/>
      <c r="AN160"/>
      <c r="AO160"/>
    </row>
    <row r="161" spans="1:41">
      <c r="A161" s="28"/>
      <c r="B161">
        <f>+'Ark1'!C527</f>
        <v>2022</v>
      </c>
      <c r="C161">
        <f>+'Ark1'!E527</f>
        <v>45</v>
      </c>
      <c r="D161">
        <f>+'Ark1'!Q527</f>
        <v>0</v>
      </c>
      <c r="E161" s="9">
        <f>+'Ark1'!R527</f>
        <v>0</v>
      </c>
      <c r="F161" s="9"/>
      <c r="G161" s="9">
        <f>+'Ark1'!S527</f>
        <v>0</v>
      </c>
      <c r="H161" s="94">
        <f>+'Ark1'!T527</f>
        <v>0</v>
      </c>
      <c r="I161" s="94">
        <f>+'Ark1'!U527</f>
        <v>0</v>
      </c>
      <c r="J161" s="1">
        <f>+'Ark1'!W527</f>
        <v>0</v>
      </c>
      <c r="K161" s="9"/>
      <c r="L161" s="9">
        <f>+'Ark1'!Z527</f>
        <v>0</v>
      </c>
      <c r="N161" s="9">
        <f>+'Ark1'!AA527</f>
        <v>0</v>
      </c>
      <c r="O161" s="1">
        <f>+'Ark1'!AB527</f>
        <v>0</v>
      </c>
      <c r="P161" s="9">
        <f>+'Ark1'!AC527</f>
        <v>0</v>
      </c>
      <c r="Q161" s="9" t="e">
        <f t="shared" si="56"/>
        <v>#DIV/0!</v>
      </c>
      <c r="R161" s="1">
        <f>+'Ark1'!V527</f>
        <v>0</v>
      </c>
      <c r="S161" s="1"/>
      <c r="T161" s="28"/>
      <c r="AG161"/>
      <c r="AH161"/>
      <c r="AI161"/>
      <c r="AK161"/>
      <c r="AL161"/>
      <c r="AM161"/>
      <c r="AN161"/>
      <c r="AO161"/>
    </row>
    <row r="162" spans="1:41">
      <c r="A162" s="28"/>
      <c r="B162">
        <f>+'Ark1'!C528</f>
        <v>2022</v>
      </c>
      <c r="C162">
        <f>+'Ark1'!E528</f>
        <v>46</v>
      </c>
      <c r="D162">
        <f>+'Ark1'!Q528</f>
        <v>0</v>
      </c>
      <c r="E162" s="9">
        <f>+'Ark1'!R528</f>
        <v>0</v>
      </c>
      <c r="F162" s="9"/>
      <c r="G162" s="9">
        <f>+'Ark1'!S528</f>
        <v>0</v>
      </c>
      <c r="H162" s="94">
        <f>+'Ark1'!T528</f>
        <v>0</v>
      </c>
      <c r="I162" s="94">
        <f>+'Ark1'!U528</f>
        <v>0</v>
      </c>
      <c r="J162" s="1">
        <f>+'Ark1'!W528</f>
        <v>0</v>
      </c>
      <c r="K162" s="9"/>
      <c r="L162" s="9">
        <f>+'Ark1'!Z528</f>
        <v>0</v>
      </c>
      <c r="N162" s="9">
        <f>+'Ark1'!AA528</f>
        <v>0</v>
      </c>
      <c r="O162" s="1">
        <f>+'Ark1'!AB528</f>
        <v>0</v>
      </c>
      <c r="P162" s="9">
        <f>+'Ark1'!AC528</f>
        <v>0</v>
      </c>
      <c r="Q162" s="9" t="e">
        <f t="shared" si="56"/>
        <v>#DIV/0!</v>
      </c>
      <c r="R162" s="1">
        <f>+'Ark1'!V528</f>
        <v>0</v>
      </c>
      <c r="S162" s="1"/>
      <c r="T162" s="28"/>
      <c r="AG162"/>
      <c r="AH162"/>
      <c r="AI162"/>
      <c r="AK162"/>
      <c r="AL162"/>
      <c r="AM162"/>
      <c r="AN162"/>
      <c r="AO162"/>
    </row>
    <row r="163" spans="1:41">
      <c r="A163" s="28"/>
      <c r="B163">
        <f>+'Ark1'!C529</f>
        <v>2022</v>
      </c>
      <c r="C163">
        <f>+'Ark1'!E529</f>
        <v>47</v>
      </c>
      <c r="D163">
        <f>+'Ark1'!Q529</f>
        <v>0</v>
      </c>
      <c r="E163" s="9">
        <f>+'Ark1'!R529</f>
        <v>0</v>
      </c>
      <c r="F163" s="9"/>
      <c r="G163" s="9">
        <f>+'Ark1'!S529</f>
        <v>0</v>
      </c>
      <c r="H163" s="94">
        <f>+'Ark1'!T529</f>
        <v>0</v>
      </c>
      <c r="I163" s="94">
        <f>+'Ark1'!U529</f>
        <v>0</v>
      </c>
      <c r="J163" s="1">
        <f>+'Ark1'!W529</f>
        <v>0</v>
      </c>
      <c r="K163" s="9"/>
      <c r="L163" s="9">
        <f>+'Ark1'!Z529</f>
        <v>0</v>
      </c>
      <c r="N163" s="9">
        <f>+'Ark1'!AA529</f>
        <v>0</v>
      </c>
      <c r="O163" s="1">
        <f>+'Ark1'!AB529</f>
        <v>0</v>
      </c>
      <c r="P163" s="9">
        <f>+'Ark1'!AC529</f>
        <v>0</v>
      </c>
      <c r="Q163" s="9" t="e">
        <f t="shared" si="56"/>
        <v>#DIV/0!</v>
      </c>
      <c r="R163" s="1">
        <f>+'Ark1'!V529</f>
        <v>0</v>
      </c>
      <c r="S163" s="1"/>
      <c r="T163" s="28"/>
      <c r="AG163"/>
      <c r="AH163"/>
      <c r="AI163"/>
      <c r="AK163"/>
      <c r="AL163"/>
      <c r="AM163"/>
      <c r="AN163"/>
      <c r="AO163"/>
    </row>
    <row r="164" spans="1:41">
      <c r="A164" s="28"/>
      <c r="B164">
        <f>+'Ark1'!C530</f>
        <v>2022</v>
      </c>
      <c r="C164">
        <f>+'Ark1'!E530</f>
        <v>48</v>
      </c>
      <c r="D164">
        <f>+'Ark1'!Q530</f>
        <v>0</v>
      </c>
      <c r="E164" s="9">
        <f>+'Ark1'!R530</f>
        <v>0</v>
      </c>
      <c r="F164" s="9"/>
      <c r="G164" s="9">
        <f>+'Ark1'!S530</f>
        <v>0</v>
      </c>
      <c r="H164" s="94">
        <f>+'Ark1'!T530</f>
        <v>0</v>
      </c>
      <c r="I164" s="94">
        <f>+'Ark1'!U530</f>
        <v>0</v>
      </c>
      <c r="J164" s="1">
        <f>+'Ark1'!W530</f>
        <v>0</v>
      </c>
      <c r="K164" s="9"/>
      <c r="L164" s="9">
        <f>+'Ark1'!Z530</f>
        <v>0</v>
      </c>
      <c r="N164" s="9">
        <f>+'Ark1'!AA530</f>
        <v>0</v>
      </c>
      <c r="O164" s="1">
        <f>+'Ark1'!AB530</f>
        <v>0</v>
      </c>
      <c r="P164" s="9">
        <f>+'Ark1'!AC530</f>
        <v>0</v>
      </c>
      <c r="Q164" s="9" t="e">
        <f t="shared" si="56"/>
        <v>#DIV/0!</v>
      </c>
      <c r="R164" s="1">
        <f>+'Ark1'!V530</f>
        <v>0</v>
      </c>
      <c r="S164" s="1"/>
      <c r="T164" s="28"/>
      <c r="AG164"/>
      <c r="AH164"/>
      <c r="AI164"/>
      <c r="AK164"/>
      <c r="AL164"/>
      <c r="AM164"/>
      <c r="AN164"/>
      <c r="AO164"/>
    </row>
    <row r="165" spans="1:41">
      <c r="A165" s="28"/>
      <c r="B165">
        <f>+'Ark1'!C531</f>
        <v>2022</v>
      </c>
      <c r="C165">
        <f>+'Ark1'!E531</f>
        <v>49</v>
      </c>
      <c r="D165">
        <f>+'Ark1'!Q531</f>
        <v>0</v>
      </c>
      <c r="E165" s="9">
        <f>+'Ark1'!R531</f>
        <v>0</v>
      </c>
      <c r="F165" s="9"/>
      <c r="G165" s="9">
        <f>+'Ark1'!S531</f>
        <v>0</v>
      </c>
      <c r="H165" s="94">
        <f>+'Ark1'!T531</f>
        <v>0</v>
      </c>
      <c r="I165" s="94">
        <f>+'Ark1'!U531</f>
        <v>0</v>
      </c>
      <c r="J165" s="1">
        <f>+'Ark1'!W531</f>
        <v>0</v>
      </c>
      <c r="K165" s="9"/>
      <c r="L165" s="9">
        <f>+'Ark1'!Z531</f>
        <v>0</v>
      </c>
      <c r="N165" s="9">
        <f>+'Ark1'!AA531</f>
        <v>0</v>
      </c>
      <c r="O165" s="1">
        <f>+'Ark1'!AB531</f>
        <v>0</v>
      </c>
      <c r="P165" s="9">
        <f>+'Ark1'!AC531</f>
        <v>0</v>
      </c>
      <c r="Q165" s="9" t="e">
        <f t="shared" si="56"/>
        <v>#DIV/0!</v>
      </c>
      <c r="R165" s="1">
        <f>+'Ark1'!V531</f>
        <v>0</v>
      </c>
      <c r="S165" s="1"/>
      <c r="T165" s="28"/>
      <c r="AG165"/>
      <c r="AH165"/>
      <c r="AI165"/>
      <c r="AK165"/>
      <c r="AL165"/>
      <c r="AM165"/>
      <c r="AN165"/>
      <c r="AO165"/>
    </row>
    <row r="166" spans="1:41">
      <c r="A166" s="28"/>
      <c r="B166">
        <f>+'Ark1'!C532</f>
        <v>2022</v>
      </c>
      <c r="C166">
        <f>+'Ark1'!E532</f>
        <v>50</v>
      </c>
      <c r="D166">
        <f>+'Ark1'!Q532</f>
        <v>0</v>
      </c>
      <c r="E166" s="9">
        <f>+'Ark1'!R532</f>
        <v>0</v>
      </c>
      <c r="F166" s="9"/>
      <c r="G166" s="9">
        <f>+'Ark1'!S532</f>
        <v>0</v>
      </c>
      <c r="H166" s="94">
        <f>+'Ark1'!T532</f>
        <v>0</v>
      </c>
      <c r="I166" s="94">
        <f>+'Ark1'!U532</f>
        <v>0</v>
      </c>
      <c r="J166" s="1">
        <f>+'Ark1'!W532</f>
        <v>0</v>
      </c>
      <c r="K166" s="9"/>
      <c r="L166" s="9">
        <f>+'Ark1'!Z532</f>
        <v>0</v>
      </c>
      <c r="N166" s="9">
        <f>+'Ark1'!AA532</f>
        <v>0</v>
      </c>
      <c r="O166" s="1">
        <f>+'Ark1'!AB532</f>
        <v>0</v>
      </c>
      <c r="P166" s="9">
        <f>+'Ark1'!AC532</f>
        <v>0</v>
      </c>
      <c r="Q166" s="9" t="e">
        <f t="shared" si="56"/>
        <v>#DIV/0!</v>
      </c>
      <c r="R166" s="1">
        <f>+'Ark1'!V532</f>
        <v>0</v>
      </c>
      <c r="S166" s="1"/>
      <c r="T166" s="28"/>
      <c r="AG166"/>
      <c r="AH166"/>
      <c r="AI166"/>
      <c r="AK166"/>
      <c r="AL166"/>
      <c r="AM166"/>
      <c r="AN166"/>
      <c r="AO166"/>
    </row>
    <row r="167" spans="1:41">
      <c r="A167" s="28"/>
      <c r="B167">
        <f>+'Ark1'!C533</f>
        <v>2022</v>
      </c>
      <c r="C167">
        <f>+'Ark1'!E533</f>
        <v>51</v>
      </c>
      <c r="D167">
        <f>+'Ark1'!Q533</f>
        <v>0</v>
      </c>
      <c r="E167" s="9">
        <f>+'Ark1'!R533</f>
        <v>0</v>
      </c>
      <c r="F167" s="9"/>
      <c r="G167" s="9">
        <f>+'Ark1'!S533</f>
        <v>0</v>
      </c>
      <c r="H167" s="94">
        <f>+'Ark1'!T533</f>
        <v>0</v>
      </c>
      <c r="I167" s="94">
        <f>+'Ark1'!U533</f>
        <v>0</v>
      </c>
      <c r="J167" s="1">
        <f>+'Ark1'!W533</f>
        <v>0</v>
      </c>
      <c r="K167" s="9"/>
      <c r="L167" s="9">
        <f>+'Ark1'!Z533</f>
        <v>0</v>
      </c>
      <c r="N167" s="9">
        <f>+'Ark1'!AA533</f>
        <v>0</v>
      </c>
      <c r="O167" s="1">
        <f>+'Ark1'!AB533</f>
        <v>0</v>
      </c>
      <c r="P167" s="9">
        <f>+'Ark1'!AC533</f>
        <v>0</v>
      </c>
      <c r="Q167" s="9" t="e">
        <f t="shared" si="56"/>
        <v>#DIV/0!</v>
      </c>
      <c r="R167" s="1">
        <f>+'Ark1'!V533</f>
        <v>0</v>
      </c>
      <c r="S167" s="1"/>
      <c r="T167" s="28"/>
      <c r="AG167"/>
      <c r="AH167"/>
      <c r="AI167"/>
      <c r="AK167"/>
      <c r="AL167"/>
      <c r="AM167"/>
      <c r="AN167"/>
      <c r="AO167"/>
    </row>
    <row r="168" spans="1:41">
      <c r="A168" s="28"/>
      <c r="B168">
        <f>+'Ark1'!C534</f>
        <v>2022</v>
      </c>
      <c r="C168">
        <f>+'Ark1'!E534</f>
        <v>52</v>
      </c>
      <c r="D168">
        <f>+'Ark1'!Q534</f>
        <v>0</v>
      </c>
      <c r="E168" s="9">
        <f>+'Ark1'!R534</f>
        <v>0</v>
      </c>
      <c r="F168" s="9"/>
      <c r="G168" s="9">
        <f>+'Ark1'!S534</f>
        <v>0</v>
      </c>
      <c r="H168" s="94">
        <f>+'Ark1'!T534</f>
        <v>0</v>
      </c>
      <c r="I168" s="94">
        <f>+'Ark1'!U534</f>
        <v>0</v>
      </c>
      <c r="J168" s="1">
        <f>+'Ark1'!W534</f>
        <v>0</v>
      </c>
      <c r="K168" s="9"/>
      <c r="L168" s="9">
        <f>+'Ark1'!Z534</f>
        <v>0</v>
      </c>
      <c r="N168" s="9">
        <f>+'Ark1'!AA534</f>
        <v>0</v>
      </c>
      <c r="O168" s="1">
        <f>+'Ark1'!AB534</f>
        <v>0</v>
      </c>
      <c r="P168" s="9">
        <f>+'Ark1'!AC534</f>
        <v>0</v>
      </c>
      <c r="Q168" s="9" t="e">
        <f t="shared" si="56"/>
        <v>#DIV/0!</v>
      </c>
      <c r="R168" s="1">
        <f>+'Ark1'!V534</f>
        <v>0</v>
      </c>
      <c r="S168" s="1"/>
      <c r="T168" s="28"/>
      <c r="AG168"/>
      <c r="AH168"/>
      <c r="AI168"/>
      <c r="AK168"/>
      <c r="AL168"/>
      <c r="AM168"/>
      <c r="AN168"/>
      <c r="AO168"/>
    </row>
    <row r="169" spans="1:41">
      <c r="A169" s="28"/>
      <c r="B169">
        <f>+'Ark1'!C535</f>
        <v>2021</v>
      </c>
      <c r="C169">
        <f>+'Ark1'!E535</f>
        <v>1</v>
      </c>
      <c r="D169">
        <f>+'Ark1'!Q535</f>
        <v>87</v>
      </c>
      <c r="E169" s="9">
        <f>+'Ark1'!R535</f>
        <v>482.52999999999992</v>
      </c>
      <c r="F169" s="9"/>
      <c r="G169" s="9">
        <f>+'Ark1'!S535</f>
        <v>482.52999999999992</v>
      </c>
      <c r="H169" s="94">
        <f>+'Ark1'!T535</f>
        <v>7.5389069342695052</v>
      </c>
      <c r="I169" s="94">
        <f>+'Ark1'!U535</f>
        <v>7.5785096021953695</v>
      </c>
      <c r="J169" s="1">
        <f>+'Ark1'!W535</f>
        <v>57.431434314964861</v>
      </c>
      <c r="K169" s="9"/>
      <c r="L169" s="9">
        <f>+'Ark1'!Z535</f>
        <v>136.6788800696329</v>
      </c>
      <c r="N169" s="9">
        <f>+'Ark1'!AA535</f>
        <v>27.417595928283887</v>
      </c>
      <c r="O169" s="1">
        <f>+'Ark1'!AB535</f>
        <v>3.9560060766279488</v>
      </c>
      <c r="P169" s="9">
        <f>+'Ark1'!AC535</f>
        <v>-74.808722169532174</v>
      </c>
      <c r="Q169" s="9">
        <f t="shared" si="56"/>
        <v>5.5463218390804592</v>
      </c>
      <c r="R169" s="1">
        <f>+'Ark1'!V535</f>
        <v>14.115205272211057</v>
      </c>
      <c r="S169" s="1"/>
      <c r="T169" s="28"/>
      <c r="AG169"/>
      <c r="AH169"/>
      <c r="AI169"/>
      <c r="AK169"/>
      <c r="AL169"/>
      <c r="AM169"/>
      <c r="AN169"/>
      <c r="AO169"/>
    </row>
    <row r="170" spans="1:41">
      <c r="A170" s="28"/>
      <c r="B170">
        <f>+'Ark1'!C536</f>
        <v>2021</v>
      </c>
      <c r="C170">
        <f>+'Ark1'!E536</f>
        <v>2</v>
      </c>
      <c r="D170">
        <f>+'Ark1'!Q536</f>
        <v>67</v>
      </c>
      <c r="E170" s="9">
        <f>+'Ark1'!R536</f>
        <v>361</v>
      </c>
      <c r="F170" s="9"/>
      <c r="G170" s="9">
        <f>+'Ark1'!S536</f>
        <v>358</v>
      </c>
      <c r="H170" s="94">
        <f>+'Ark1'!T536</f>
        <v>5.6401579244218842</v>
      </c>
      <c r="I170" s="94">
        <f>+'Ark1'!U536</f>
        <v>5.6003546492348439</v>
      </c>
      <c r="J170" s="1">
        <f>+'Ark1'!W536</f>
        <v>57.117318435754179</v>
      </c>
      <c r="K170" s="9"/>
      <c r="L170" s="9">
        <f>+'Ark1'!Z536</f>
        <v>136.13645251396653</v>
      </c>
      <c r="N170" s="9">
        <f>+'Ark1'!AA536</f>
        <v>30.579703066739789</v>
      </c>
      <c r="O170" s="1">
        <f>+'Ark1'!AB536</f>
        <v>4.2959876777813113</v>
      </c>
      <c r="P170" s="9">
        <f>+'Ark1'!AC536</f>
        <v>-57.625324776706307</v>
      </c>
      <c r="Q170" s="9">
        <f t="shared" si="56"/>
        <v>5.3880597014925371</v>
      </c>
      <c r="R170" s="1">
        <f>+'Ark1'!V536</f>
        <v>13.847645429362879</v>
      </c>
      <c r="S170" s="1"/>
      <c r="T170" s="28"/>
      <c r="AG170"/>
      <c r="AH170"/>
      <c r="AI170"/>
      <c r="AK170"/>
      <c r="AL170"/>
      <c r="AM170"/>
      <c r="AN170"/>
      <c r="AO170"/>
    </row>
    <row r="171" spans="1:41">
      <c r="A171" s="28"/>
      <c r="B171">
        <f>+'Ark1'!C537</f>
        <v>2021</v>
      </c>
      <c r="C171">
        <f>+'Ark1'!E537</f>
        <v>3</v>
      </c>
      <c r="D171">
        <f>+'Ark1'!Q537</f>
        <v>65</v>
      </c>
      <c r="E171" s="9">
        <f>+'Ark1'!R537</f>
        <v>328</v>
      </c>
      <c r="F171" s="9"/>
      <c r="G171" s="9">
        <f>+'Ark1'!S537</f>
        <v>328</v>
      </c>
      <c r="H171" s="94">
        <f>+'Ark1'!T537</f>
        <v>5.1245756210813793</v>
      </c>
      <c r="I171" s="94">
        <f>+'Ark1'!U537</f>
        <v>5.123938664775828</v>
      </c>
      <c r="J171" s="1">
        <f>+'Ark1'!W537</f>
        <v>57.753048780487795</v>
      </c>
      <c r="K171" s="9"/>
      <c r="L171" s="9">
        <f>+'Ark1'!Z537</f>
        <v>135.94774390243899</v>
      </c>
      <c r="N171" s="9">
        <f>+'Ark1'!AA537</f>
        <v>29.423568749538504</v>
      </c>
      <c r="O171" s="1">
        <f>+'Ark1'!AB537</f>
        <v>3.7615662893056032</v>
      </c>
      <c r="P171" s="9">
        <f>+'Ark1'!AC537</f>
        <v>-50.99052157913156</v>
      </c>
      <c r="Q171" s="9">
        <f t="shared" si="56"/>
        <v>5.046153846153846</v>
      </c>
      <c r="R171" s="1">
        <f>+'Ark1'!V537</f>
        <v>14.338414634146337</v>
      </c>
      <c r="S171" s="1"/>
      <c r="T171" s="28"/>
      <c r="AG171"/>
      <c r="AH171"/>
      <c r="AI171"/>
      <c r="AK171"/>
      <c r="AL171"/>
      <c r="AM171"/>
      <c r="AN171"/>
      <c r="AO171"/>
    </row>
    <row r="172" spans="1:41">
      <c r="A172" s="28"/>
      <c r="B172">
        <f>+'Ark1'!C538</f>
        <v>2021</v>
      </c>
      <c r="C172">
        <f>+'Ark1'!E538</f>
        <v>4</v>
      </c>
      <c r="D172">
        <f>+'Ark1'!Q538</f>
        <v>68</v>
      </c>
      <c r="E172" s="9">
        <f>+'Ark1'!R538</f>
        <v>415</v>
      </c>
      <c r="F172" s="9"/>
      <c r="G172" s="9">
        <f>+'Ark1'!S538</f>
        <v>414</v>
      </c>
      <c r="H172" s="94">
        <f>+'Ark1'!T538</f>
        <v>6.4838380571608898</v>
      </c>
      <c r="I172" s="94">
        <f>+'Ark1'!U538</f>
        <v>6.1724677366433198</v>
      </c>
      <c r="J172" s="1">
        <f>+'Ark1'!W538</f>
        <v>58.386473429951678</v>
      </c>
      <c r="K172" s="9"/>
      <c r="L172" s="9">
        <f>+'Ark1'!Z538</f>
        <v>129.74792270531395</v>
      </c>
      <c r="N172" s="9">
        <f>+'Ark1'!AA538</f>
        <v>28.433164152169031</v>
      </c>
      <c r="O172" s="1">
        <f>+'Ark1'!AB538</f>
        <v>3.4787707624115849</v>
      </c>
      <c r="P172" s="9">
        <f>+'Ark1'!AC538</f>
        <v>-66.563024139622797</v>
      </c>
      <c r="Q172" s="9">
        <f t="shared" si="56"/>
        <v>6.1029411764705879</v>
      </c>
      <c r="R172" s="1">
        <f>+'Ark1'!V538</f>
        <v>14.807228915662652</v>
      </c>
      <c r="S172" s="1"/>
      <c r="T172" s="28"/>
      <c r="AG172"/>
      <c r="AH172"/>
      <c r="AI172"/>
      <c r="AK172"/>
      <c r="AL172"/>
      <c r="AM172"/>
      <c r="AN172"/>
      <c r="AO172"/>
    </row>
    <row r="173" spans="1:41">
      <c r="A173" s="28"/>
      <c r="B173">
        <f>+'Ark1'!C539</f>
        <v>2021</v>
      </c>
      <c r="C173">
        <f>+'Ark1'!E539</f>
        <v>5</v>
      </c>
      <c r="D173">
        <f>+'Ark1'!Q539</f>
        <v>71</v>
      </c>
      <c r="E173" s="9">
        <f>+'Ark1'!R539</f>
        <v>350</v>
      </c>
      <c r="F173" s="9"/>
      <c r="G173" s="9">
        <f>+'Ark1'!S539</f>
        <v>349</v>
      </c>
      <c r="H173" s="94">
        <f>+'Ark1'!T539</f>
        <v>5.468297156641718</v>
      </c>
      <c r="I173" s="94">
        <f>+'Ark1'!U539</f>
        <v>5.7236474045297854</v>
      </c>
      <c r="J173" s="1">
        <f>+'Ark1'!W539</f>
        <v>56.693409742120359</v>
      </c>
      <c r="K173" s="9"/>
      <c r="L173" s="9">
        <f>+'Ark1'!Z539</f>
        <v>142.72148997134661</v>
      </c>
      <c r="N173" s="9">
        <f>+'Ark1'!AA539</f>
        <v>28.599591738987275</v>
      </c>
      <c r="O173" s="1">
        <f>+'Ark1'!AB539</f>
        <v>4.6060240990647836</v>
      </c>
      <c r="P173" s="9">
        <f>+'Ark1'!AC539</f>
        <v>-62.710674171081152</v>
      </c>
      <c r="Q173" s="9">
        <f t="shared" si="56"/>
        <v>4.929577464788732</v>
      </c>
      <c r="R173" s="1">
        <f>+'Ark1'!V539</f>
        <v>13.66285714285714</v>
      </c>
      <c r="S173" s="1"/>
      <c r="T173" s="28"/>
      <c r="AG173"/>
      <c r="AH173"/>
      <c r="AI173"/>
      <c r="AK173"/>
      <c r="AL173"/>
      <c r="AM173"/>
      <c r="AN173"/>
      <c r="AO173"/>
    </row>
    <row r="174" spans="1:41">
      <c r="A174" s="28"/>
      <c r="B174">
        <f>+'Ark1'!C540</f>
        <v>2021</v>
      </c>
      <c r="C174">
        <f>+'Ark1'!E540</f>
        <v>6</v>
      </c>
      <c r="D174">
        <f>+'Ark1'!Q540</f>
        <v>70</v>
      </c>
      <c r="E174" s="9">
        <f>+'Ark1'!R540</f>
        <v>413</v>
      </c>
      <c r="F174" s="9"/>
      <c r="G174" s="9">
        <f>+'Ark1'!S540</f>
        <v>412</v>
      </c>
      <c r="H174" s="94">
        <f>+'Ark1'!T540</f>
        <v>6.4525906448372226</v>
      </c>
      <c r="I174" s="94">
        <f>+'Ark1'!U540</f>
        <v>6.5821669367934188</v>
      </c>
      <c r="J174" s="1">
        <f>+'Ark1'!W540</f>
        <v>57.623786407766978</v>
      </c>
      <c r="K174" s="9"/>
      <c r="L174" s="9">
        <f>+'Ark1'!Z540</f>
        <v>139.03162621359229</v>
      </c>
      <c r="N174" s="9">
        <f>+'Ark1'!AA540</f>
        <v>28.092580560525558</v>
      </c>
      <c r="O174" s="1">
        <f>+'Ark1'!AB540</f>
        <v>4.1712978159010845</v>
      </c>
      <c r="P174" s="9">
        <f>+'Ark1'!AC540</f>
        <v>-59.369933631182718</v>
      </c>
      <c r="Q174" s="9">
        <f t="shared" si="56"/>
        <v>5.9</v>
      </c>
      <c r="R174" s="1">
        <f>+'Ark1'!V540</f>
        <v>14.222760290556902</v>
      </c>
      <c r="S174" s="1"/>
      <c r="T174" s="28"/>
      <c r="AG174"/>
      <c r="AH174"/>
      <c r="AI174"/>
      <c r="AK174"/>
      <c r="AL174"/>
      <c r="AM174"/>
      <c r="AN174"/>
      <c r="AO174"/>
    </row>
    <row r="175" spans="1:41">
      <c r="A175" s="28"/>
      <c r="B175">
        <f>+'Ark1'!C541</f>
        <v>2021</v>
      </c>
      <c r="C175">
        <f>+'Ark1'!E541</f>
        <v>7</v>
      </c>
      <c r="D175">
        <f>+'Ark1'!Q541</f>
        <v>66</v>
      </c>
      <c r="E175" s="9">
        <f>+'Ark1'!R541</f>
        <v>409</v>
      </c>
      <c r="F175" s="9"/>
      <c r="G175" s="9">
        <f>+'Ark1'!S541</f>
        <v>409</v>
      </c>
      <c r="H175" s="94">
        <f>+'Ark1'!T541</f>
        <v>6.3900958201898908</v>
      </c>
      <c r="I175" s="94">
        <f>+'Ark1'!U541</f>
        <v>6.4579077878435687</v>
      </c>
      <c r="J175" s="1">
        <f>+'Ark1'!W541</f>
        <v>58.041564792176018</v>
      </c>
      <c r="K175" s="9"/>
      <c r="L175" s="9">
        <f>+'Ark1'!Z541</f>
        <v>137.40750611246938</v>
      </c>
      <c r="N175" s="9">
        <f>+'Ark1'!AA541</f>
        <v>26.762808000451557</v>
      </c>
      <c r="O175" s="1">
        <f>+'Ark1'!AB541</f>
        <v>3.7476295355567073</v>
      </c>
      <c r="P175" s="9">
        <f>+'Ark1'!AC541</f>
        <v>-56.158873175634</v>
      </c>
      <c r="Q175" s="9">
        <f t="shared" si="56"/>
        <v>6.1969696969696972</v>
      </c>
      <c r="R175" s="1">
        <f>+'Ark1'!V541</f>
        <v>14.43276283618582</v>
      </c>
      <c r="S175" s="1"/>
      <c r="T175" s="28"/>
      <c r="AG175"/>
      <c r="AH175"/>
      <c r="AI175"/>
      <c r="AK175"/>
      <c r="AL175"/>
      <c r="AM175"/>
      <c r="AN175"/>
      <c r="AO175"/>
    </row>
    <row r="176" spans="1:41">
      <c r="A176" s="28"/>
      <c r="B176">
        <f>+'Ark1'!C542</f>
        <v>2021</v>
      </c>
      <c r="C176">
        <f>+'Ark1'!E542</f>
        <v>8</v>
      </c>
      <c r="D176">
        <f>+'Ark1'!Q542</f>
        <v>60</v>
      </c>
      <c r="E176" s="9">
        <f>+'Ark1'!R542</f>
        <v>361</v>
      </c>
      <c r="F176" s="9"/>
      <c r="G176" s="9">
        <f>+'Ark1'!S542</f>
        <v>361</v>
      </c>
      <c r="H176" s="94">
        <f>+'Ark1'!T542</f>
        <v>5.6401579244218842</v>
      </c>
      <c r="I176" s="94">
        <f>+'Ark1'!U542</f>
        <v>5.6515505309316243</v>
      </c>
      <c r="J176" s="1">
        <f>+'Ark1'!W542</f>
        <v>58.132963988919677</v>
      </c>
      <c r="K176" s="9"/>
      <c r="L176" s="9">
        <f>+'Ark1'!Z542</f>
        <v>136.23927977839344</v>
      </c>
      <c r="N176" s="9">
        <f>+'Ark1'!AA542</f>
        <v>29.124892753014645</v>
      </c>
      <c r="O176" s="1">
        <f>+'Ark1'!AB542</f>
        <v>4.4856242300013438</v>
      </c>
      <c r="P176" s="9">
        <f>+'Ark1'!AC542</f>
        <v>-64.533311619706737</v>
      </c>
      <c r="Q176" s="9">
        <f t="shared" si="56"/>
        <v>6.0166666666666666</v>
      </c>
      <c r="R176" s="1">
        <f>+'Ark1'!V542</f>
        <v>14.506925207756231</v>
      </c>
      <c r="S176" s="1"/>
      <c r="T176" s="28"/>
      <c r="AG176"/>
      <c r="AH176"/>
      <c r="AI176"/>
      <c r="AK176"/>
      <c r="AL176"/>
      <c r="AM176"/>
      <c r="AN176"/>
      <c r="AO176"/>
    </row>
    <row r="177" spans="1:41">
      <c r="A177" s="28"/>
      <c r="B177">
        <f>+'Ark1'!C543</f>
        <v>2021</v>
      </c>
      <c r="C177">
        <f>+'Ark1'!E543</f>
        <v>9</v>
      </c>
      <c r="D177">
        <f>+'Ark1'!Q543</f>
        <v>53</v>
      </c>
      <c r="E177" s="9">
        <f>+'Ark1'!R543</f>
        <v>299</v>
      </c>
      <c r="F177" s="9"/>
      <c r="G177" s="9">
        <f>+'Ark1'!S543</f>
        <v>299</v>
      </c>
      <c r="H177" s="94">
        <f>+'Ark1'!T543</f>
        <v>4.6714881423882089</v>
      </c>
      <c r="I177" s="94">
        <f>+'Ark1'!U543</f>
        <v>4.8085691377900179</v>
      </c>
      <c r="J177" s="1">
        <f>+'Ark1'!W543</f>
        <v>57.612040133779288</v>
      </c>
      <c r="K177" s="9"/>
      <c r="L177" s="9">
        <f>+'Ark1'!Z543</f>
        <v>139.95441471571911</v>
      </c>
      <c r="N177" s="9">
        <f>+'Ark1'!AA543</f>
        <v>30.556254551498323</v>
      </c>
      <c r="O177" s="1">
        <f>+'Ark1'!AB543</f>
        <v>4.2775749762358037</v>
      </c>
      <c r="P177" s="9">
        <f>+'Ark1'!AC543</f>
        <v>-66.700625893750114</v>
      </c>
      <c r="Q177" s="9">
        <f t="shared" si="56"/>
        <v>5.6415094339622645</v>
      </c>
      <c r="R177" s="1">
        <f>+'Ark1'!V543</f>
        <v>14.1505016722408</v>
      </c>
      <c r="S177" s="1"/>
      <c r="T177" s="28"/>
      <c r="AG177"/>
      <c r="AH177"/>
      <c r="AI177"/>
      <c r="AK177"/>
      <c r="AL177"/>
      <c r="AM177"/>
      <c r="AN177"/>
      <c r="AO177"/>
    </row>
    <row r="178" spans="1:41">
      <c r="A178" s="28"/>
      <c r="B178">
        <f>+'Ark1'!C544</f>
        <v>2021</v>
      </c>
      <c r="C178">
        <f>+'Ark1'!E544</f>
        <v>10</v>
      </c>
      <c r="D178">
        <f>+'Ark1'!Q544</f>
        <v>73</v>
      </c>
      <c r="E178" s="9">
        <f>+'Ark1'!R544</f>
        <v>414</v>
      </c>
      <c r="F178" s="9"/>
      <c r="G178" s="9">
        <f>+'Ark1'!S544</f>
        <v>414</v>
      </c>
      <c r="H178" s="94">
        <f>+'Ark1'!T544</f>
        <v>6.4682143509990588</v>
      </c>
      <c r="I178" s="94">
        <f>+'Ark1'!U544</f>
        <v>6.3673437175414991</v>
      </c>
      <c r="J178" s="1">
        <f>+'Ark1'!W544</f>
        <v>57.900966183574887</v>
      </c>
      <c r="K178" s="9"/>
      <c r="L178" s="9">
        <f>+'Ark1'!Z544</f>
        <v>133.84429951690822</v>
      </c>
      <c r="N178" s="9">
        <f>+'Ark1'!AA544</f>
        <v>27.686911710497277</v>
      </c>
      <c r="O178" s="1">
        <f>+'Ark1'!AB544</f>
        <v>3.9406648736221119</v>
      </c>
      <c r="P178" s="9">
        <f>+'Ark1'!AC544</f>
        <v>-59.088434628909589</v>
      </c>
      <c r="Q178" s="9">
        <f t="shared" si="56"/>
        <v>5.6712328767123283</v>
      </c>
      <c r="R178" s="1">
        <f>+'Ark1'!V544</f>
        <v>14.557971014492752</v>
      </c>
      <c r="S178" s="1"/>
      <c r="T178" s="28"/>
      <c r="AG178"/>
      <c r="AH178"/>
      <c r="AI178"/>
      <c r="AK178"/>
      <c r="AL178"/>
      <c r="AM178"/>
      <c r="AN178"/>
      <c r="AO178"/>
    </row>
    <row r="179" spans="1:41">
      <c r="A179" s="28"/>
      <c r="B179">
        <f>+'Ark1'!C545</f>
        <v>2021</v>
      </c>
      <c r="C179">
        <f>+'Ark1'!E545</f>
        <v>11</v>
      </c>
      <c r="D179">
        <f>+'Ark1'!Q545</f>
        <v>70</v>
      </c>
      <c r="E179" s="9">
        <f>+'Ark1'!R545</f>
        <v>397</v>
      </c>
      <c r="F179" s="9"/>
      <c r="G179" s="9">
        <f>+'Ark1'!S545</f>
        <v>395</v>
      </c>
      <c r="H179" s="94">
        <f>+'Ark1'!T545</f>
        <v>6.2026113462478865</v>
      </c>
      <c r="I179" s="94">
        <f>+'Ark1'!U545</f>
        <v>6.0968752988379924</v>
      </c>
      <c r="J179" s="1">
        <f>+'Ark1'!W545</f>
        <v>58.139240506329109</v>
      </c>
      <c r="K179" s="9"/>
      <c r="L179" s="9">
        <f>+'Ark1'!Z545</f>
        <v>134.32354430379749</v>
      </c>
      <c r="N179" s="9">
        <f>+'Ark1'!AA545</f>
        <v>26.488784588140192</v>
      </c>
      <c r="O179" s="1">
        <f>+'Ark1'!AB545</f>
        <v>3.4352387465725771</v>
      </c>
      <c r="P179" s="9">
        <f>+'Ark1'!AC545</f>
        <v>-54.837927899070557</v>
      </c>
      <c r="Q179" s="9">
        <f t="shared" si="56"/>
        <v>5.6714285714285717</v>
      </c>
      <c r="R179" s="1">
        <f>+'Ark1'!V545</f>
        <v>14.622166246851387</v>
      </c>
      <c r="S179" s="1"/>
      <c r="T179" s="28"/>
      <c r="AG179"/>
      <c r="AH179"/>
      <c r="AI179"/>
      <c r="AK179"/>
      <c r="AL179"/>
      <c r="AM179"/>
      <c r="AN179"/>
      <c r="AO179"/>
    </row>
    <row r="180" spans="1:41">
      <c r="A180" s="28"/>
      <c r="B180">
        <f>+'Ark1'!C546</f>
        <v>2021</v>
      </c>
      <c r="C180">
        <f>+'Ark1'!E546</f>
        <v>12</v>
      </c>
      <c r="D180">
        <f>+'Ark1'!Q546</f>
        <v>73</v>
      </c>
      <c r="E180" s="9">
        <f>+'Ark1'!R546</f>
        <v>406</v>
      </c>
      <c r="F180" s="9"/>
      <c r="G180" s="9">
        <f>+'Ark1'!S546</f>
        <v>406</v>
      </c>
      <c r="H180" s="94">
        <f>+'Ark1'!T546</f>
        <v>6.3432247017043908</v>
      </c>
      <c r="I180" s="94">
        <f>+'Ark1'!U546</f>
        <v>6.2675902892628788</v>
      </c>
      <c r="J180" s="1">
        <f>+'Ark1'!W546</f>
        <v>57.59852216748768</v>
      </c>
      <c r="K180" s="9"/>
      <c r="L180" s="9">
        <f>+'Ark1'!Z546</f>
        <v>134.34344827586202</v>
      </c>
      <c r="N180" s="9">
        <f>+'Ark1'!AA546</f>
        <v>27.469279463025295</v>
      </c>
      <c r="O180" s="1">
        <f>+'Ark1'!AB546</f>
        <v>3.7742839706211431</v>
      </c>
      <c r="P180" s="9">
        <f>+'Ark1'!AC546</f>
        <v>-49.772514843388443</v>
      </c>
      <c r="Q180" s="9">
        <f t="shared" si="56"/>
        <v>5.5616438356164384</v>
      </c>
      <c r="R180" s="1">
        <f>+'Ark1'!V546</f>
        <v>14.236453201970445</v>
      </c>
      <c r="S180" s="1"/>
      <c r="T180" s="28"/>
      <c r="AG180"/>
      <c r="AH180"/>
      <c r="AI180"/>
      <c r="AK180"/>
      <c r="AL180"/>
      <c r="AM180"/>
      <c r="AN180"/>
      <c r="AO180"/>
    </row>
    <row r="181" spans="1:41">
      <c r="A181" s="28"/>
      <c r="B181">
        <f>+'Ark1'!C547</f>
        <v>2021</v>
      </c>
      <c r="C181">
        <f>+'Ark1'!E547</f>
        <v>13</v>
      </c>
      <c r="D181">
        <f>+'Ark1'!Q547</f>
        <v>38</v>
      </c>
      <c r="E181" s="9">
        <f>+'Ark1'!R547</f>
        <v>206</v>
      </c>
      <c r="F181" s="9"/>
      <c r="G181" s="9">
        <f>+'Ark1'!S547</f>
        <v>206</v>
      </c>
      <c r="H181" s="94">
        <f>+'Ark1'!T547</f>
        <v>3.2184834693376954</v>
      </c>
      <c r="I181" s="94">
        <f>+'Ark1'!U547</f>
        <v>3.2023263588822006</v>
      </c>
      <c r="J181" s="1">
        <f>+'Ark1'!W547</f>
        <v>58.150485436893199</v>
      </c>
      <c r="K181" s="9"/>
      <c r="L181" s="9">
        <f>+'Ark1'!Z547</f>
        <v>135.28208737864077</v>
      </c>
      <c r="N181" s="9">
        <f>+'Ark1'!AA547</f>
        <v>29.669927110949494</v>
      </c>
      <c r="O181" s="1">
        <f>+'Ark1'!AB547</f>
        <v>3.2652442715209569</v>
      </c>
      <c r="P181" s="9">
        <f>+'Ark1'!AC547</f>
        <v>-69.721414796741684</v>
      </c>
      <c r="Q181" s="9">
        <f t="shared" si="56"/>
        <v>5.4210526315789478</v>
      </c>
      <c r="R181" s="1">
        <f>+'Ark1'!V547</f>
        <v>14.64077669902913</v>
      </c>
      <c r="S181" s="1"/>
      <c r="T181" s="28"/>
      <c r="AG181"/>
      <c r="AH181"/>
      <c r="AI181"/>
      <c r="AK181"/>
      <c r="AL181"/>
      <c r="AM181"/>
      <c r="AN181"/>
      <c r="AO181"/>
    </row>
    <row r="182" spans="1:41">
      <c r="A182" s="28"/>
      <c r="B182">
        <f>+'Ark1'!C548</f>
        <v>2021</v>
      </c>
      <c r="C182">
        <f>+'Ark1'!E548</f>
        <v>14</v>
      </c>
      <c r="D182">
        <f>+'Ark1'!Q548</f>
        <v>83</v>
      </c>
      <c r="E182" s="9">
        <f>+'Ark1'!R548</f>
        <v>456</v>
      </c>
      <c r="F182" s="9"/>
      <c r="G182" s="9">
        <f>+'Ark1'!S548</f>
        <v>456</v>
      </c>
      <c r="H182" s="94">
        <f>+'Ark1'!T548</f>
        <v>7.1244100097960636</v>
      </c>
      <c r="I182" s="94">
        <f>+'Ark1'!U548</f>
        <v>7.1802922158381488</v>
      </c>
      <c r="J182" s="1">
        <f>+'Ark1'!W548</f>
        <v>57.598684210526322</v>
      </c>
      <c r="K182" s="9"/>
      <c r="L182" s="9">
        <f>+'Ark1'!Z548</f>
        <v>137.03111842105255</v>
      </c>
      <c r="N182" s="9">
        <f>+'Ark1'!AA548</f>
        <v>26.843469415935111</v>
      </c>
      <c r="O182" s="1">
        <f>+'Ark1'!AB548</f>
        <v>3.9491169373023127</v>
      </c>
      <c r="P182" s="9">
        <f>+'Ark1'!AC548</f>
        <v>-59.210640927318117</v>
      </c>
      <c r="Q182" s="9">
        <f t="shared" ref="Q182:Q219" si="57">+E182/D182</f>
        <v>5.4939759036144578</v>
      </c>
      <c r="R182" s="1">
        <f>+'Ark1'!V548</f>
        <v>14.322368421052637</v>
      </c>
      <c r="S182" s="1"/>
      <c r="T182" s="28"/>
      <c r="AG182"/>
      <c r="AH182"/>
      <c r="AI182"/>
      <c r="AK182"/>
      <c r="AL182"/>
      <c r="AM182"/>
      <c r="AN182"/>
      <c r="AO182"/>
    </row>
    <row r="183" spans="1:41">
      <c r="A183" s="28"/>
      <c r="B183">
        <f>+'Ark1'!C549</f>
        <v>2021</v>
      </c>
      <c r="C183">
        <f>+'Ark1'!E549</f>
        <v>15</v>
      </c>
      <c r="D183">
        <f>+'Ark1'!Q549</f>
        <v>82</v>
      </c>
      <c r="E183" s="9">
        <f>+'Ark1'!R549</f>
        <v>416</v>
      </c>
      <c r="F183" s="9"/>
      <c r="G183" s="9">
        <f>+'Ark1'!S549</f>
        <v>414</v>
      </c>
      <c r="H183" s="94">
        <f>+'Ark1'!T549</f>
        <v>6.4994617633227252</v>
      </c>
      <c r="I183" s="94">
        <f>+'Ark1'!U549</f>
        <v>6.5318501171014036</v>
      </c>
      <c r="J183" s="1">
        <f>+'Ark1'!W549</f>
        <v>57.541062801932362</v>
      </c>
      <c r="K183" s="9"/>
      <c r="L183" s="9">
        <f>+'Ark1'!Z549</f>
        <v>137.30229468599043</v>
      </c>
      <c r="N183" s="9">
        <f>+'Ark1'!AA549</f>
        <v>27.413231815144087</v>
      </c>
      <c r="O183" s="1">
        <f>+'Ark1'!AB549</f>
        <v>4.0773919900470794</v>
      </c>
      <c r="P183" s="9">
        <f>+'Ark1'!AC549</f>
        <v>-60.613446680196098</v>
      </c>
      <c r="Q183" s="9">
        <f t="shared" si="57"/>
        <v>5.0731707317073171</v>
      </c>
      <c r="R183" s="1">
        <f>+'Ark1'!V549</f>
        <v>14.10336538461538</v>
      </c>
      <c r="S183" s="1"/>
      <c r="T183" s="28"/>
      <c r="AG183"/>
      <c r="AH183"/>
      <c r="AI183"/>
      <c r="AK183"/>
      <c r="AL183"/>
      <c r="AM183"/>
      <c r="AN183"/>
      <c r="AO183"/>
    </row>
    <row r="184" spans="1:41">
      <c r="A184" s="28"/>
      <c r="B184">
        <f>+'Ark1'!C550</f>
        <v>2021</v>
      </c>
      <c r="C184">
        <f>+'Ark1'!E550</f>
        <v>16</v>
      </c>
      <c r="D184">
        <f>+'Ark1'!Q550</f>
        <v>68</v>
      </c>
      <c r="E184" s="9">
        <f>+'Ark1'!R550</f>
        <v>358</v>
      </c>
      <c r="F184" s="9"/>
      <c r="G184" s="9">
        <f>+'Ark1'!S550</f>
        <v>356</v>
      </c>
      <c r="H184" s="94">
        <f>+'Ark1'!T550</f>
        <v>5.5932868059363825</v>
      </c>
      <c r="I184" s="94">
        <f>+'Ark1'!U550</f>
        <v>5.5920179239478758</v>
      </c>
      <c r="J184" s="1">
        <f>+'Ark1'!W550</f>
        <v>58.073033707865193</v>
      </c>
      <c r="K184" s="9"/>
      <c r="L184" s="9">
        <f>+'Ark1'!Z550</f>
        <v>136.69747191011231</v>
      </c>
      <c r="N184" s="9">
        <f>+'Ark1'!AA550</f>
        <v>27.612155030104553</v>
      </c>
      <c r="O184" s="1">
        <f>+'Ark1'!AB550</f>
        <v>4.0098548278505612</v>
      </c>
      <c r="P184" s="9">
        <f>+'Ark1'!AC550</f>
        <v>-52.935474713071713</v>
      </c>
      <c r="Q184" s="9">
        <f t="shared" si="57"/>
        <v>5.2647058823529411</v>
      </c>
      <c r="R184" s="1">
        <f>+'Ark1'!V550</f>
        <v>14.497206703910621</v>
      </c>
      <c r="S184" s="1"/>
      <c r="T184" s="28"/>
      <c r="AG184"/>
      <c r="AH184"/>
      <c r="AI184"/>
      <c r="AK184"/>
      <c r="AL184"/>
      <c r="AM184"/>
      <c r="AN184"/>
      <c r="AO184"/>
    </row>
    <row r="185" spans="1:41">
      <c r="A185" s="28"/>
      <c r="B185">
        <f>+'Ark1'!C551</f>
        <v>2021</v>
      </c>
      <c r="C185">
        <f>+'Ark1'!E551</f>
        <v>17</v>
      </c>
      <c r="D185">
        <f>+'Ark1'!Q551</f>
        <v>63</v>
      </c>
      <c r="E185" s="9">
        <f>+'Ark1'!R551</f>
        <v>329</v>
      </c>
      <c r="F185" s="9"/>
      <c r="G185" s="9">
        <f>+'Ark1'!S551</f>
        <v>329</v>
      </c>
      <c r="H185" s="94">
        <f>+'Ark1'!T551</f>
        <v>5.140199327243212</v>
      </c>
      <c r="I185" s="94">
        <f>+'Ark1'!U551</f>
        <v>5.0625916278502388</v>
      </c>
      <c r="J185" s="1">
        <f>+'Ark1'!W551</f>
        <v>57.890577507598785</v>
      </c>
      <c r="K185" s="9"/>
      <c r="L185" s="9">
        <f>+'Ark1'!Z551</f>
        <v>133.91182370820664</v>
      </c>
      <c r="N185" s="9">
        <f>+'Ark1'!AA551</f>
        <v>28.832074491275399</v>
      </c>
      <c r="O185" s="1">
        <f>+'Ark1'!AB551</f>
        <v>4.1301253652578733</v>
      </c>
      <c r="P185" s="9">
        <f>+'Ark1'!AC551</f>
        <v>-62.175405398014398</v>
      </c>
      <c r="Q185" s="9">
        <f t="shared" si="57"/>
        <v>5.2222222222222223</v>
      </c>
      <c r="R185" s="1">
        <f>+'Ark1'!V551</f>
        <v>14.4468085106383</v>
      </c>
      <c r="S185" s="1"/>
      <c r="T185" s="28"/>
      <c r="AG185"/>
      <c r="AH185"/>
      <c r="AI185"/>
      <c r="AK185"/>
      <c r="AL185"/>
      <c r="AM185"/>
      <c r="AN185"/>
      <c r="AO185"/>
    </row>
    <row r="186" spans="1:41">
      <c r="A186" s="28"/>
      <c r="B186">
        <f>+'Ark1'!C552</f>
        <v>2021</v>
      </c>
      <c r="C186">
        <f>+'Ark1'!E552</f>
        <v>18</v>
      </c>
      <c r="D186">
        <f>+'Ark1'!Q552</f>
        <v>0</v>
      </c>
      <c r="E186" s="9">
        <f>+'Ark1'!R552</f>
        <v>0</v>
      </c>
      <c r="F186" s="9"/>
      <c r="G186" s="9">
        <f>+'Ark1'!S552</f>
        <v>0</v>
      </c>
      <c r="H186" s="94">
        <f>+'Ark1'!T552</f>
        <v>0</v>
      </c>
      <c r="I186" s="94">
        <f>+'Ark1'!U552</f>
        <v>0</v>
      </c>
      <c r="J186" s="1">
        <f>+'Ark1'!W552</f>
        <v>0</v>
      </c>
      <c r="K186" s="9"/>
      <c r="L186" s="9">
        <f>+'Ark1'!Z552</f>
        <v>0</v>
      </c>
      <c r="N186" s="9">
        <f>+'Ark1'!AA552</f>
        <v>0</v>
      </c>
      <c r="O186" s="1">
        <f>+'Ark1'!AB552</f>
        <v>0</v>
      </c>
      <c r="P186" s="9">
        <f>+'Ark1'!AC552</f>
        <v>0</v>
      </c>
      <c r="Q186" s="9" t="e">
        <f t="shared" si="57"/>
        <v>#DIV/0!</v>
      </c>
      <c r="R186" s="1">
        <f>+'Ark1'!V552</f>
        <v>0</v>
      </c>
      <c r="S186" s="1"/>
      <c r="T186" s="28"/>
      <c r="AG186"/>
      <c r="AH186"/>
      <c r="AI186"/>
      <c r="AK186"/>
      <c r="AL186"/>
      <c r="AM186"/>
      <c r="AN186"/>
      <c r="AO186"/>
    </row>
    <row r="187" spans="1:41">
      <c r="A187" s="28"/>
      <c r="B187">
        <f>+'Ark1'!C553</f>
        <v>2021</v>
      </c>
      <c r="C187">
        <f>+'Ark1'!E553</f>
        <v>19</v>
      </c>
      <c r="D187">
        <f>+'Ark1'!Q553</f>
        <v>0</v>
      </c>
      <c r="E187" s="9">
        <f>+'Ark1'!R553</f>
        <v>0</v>
      </c>
      <c r="F187" s="9"/>
      <c r="G187" s="9">
        <f>+'Ark1'!S553</f>
        <v>0</v>
      </c>
      <c r="H187" s="94">
        <f>+'Ark1'!T553</f>
        <v>0</v>
      </c>
      <c r="I187" s="94">
        <f>+'Ark1'!U553</f>
        <v>0</v>
      </c>
      <c r="J187" s="1">
        <f>+'Ark1'!W553</f>
        <v>0</v>
      </c>
      <c r="K187" s="9"/>
      <c r="L187" s="9">
        <f>+'Ark1'!Z553</f>
        <v>0</v>
      </c>
      <c r="N187" s="9">
        <f>+'Ark1'!AA553</f>
        <v>0</v>
      </c>
      <c r="O187" s="1">
        <f>+'Ark1'!AB553</f>
        <v>0</v>
      </c>
      <c r="P187" s="9">
        <f>+'Ark1'!AC553</f>
        <v>0</v>
      </c>
      <c r="Q187" s="9" t="e">
        <f t="shared" si="57"/>
        <v>#DIV/0!</v>
      </c>
      <c r="R187" s="1">
        <f>+'Ark1'!V553</f>
        <v>0</v>
      </c>
      <c r="S187" s="1"/>
      <c r="T187" s="28"/>
      <c r="AG187"/>
      <c r="AH187"/>
      <c r="AI187"/>
      <c r="AK187"/>
      <c r="AL187"/>
      <c r="AM187"/>
      <c r="AN187"/>
      <c r="AO187"/>
    </row>
    <row r="188" spans="1:41">
      <c r="A188" s="28"/>
      <c r="B188">
        <f>+'Ark1'!C554</f>
        <v>2021</v>
      </c>
      <c r="C188">
        <f>+'Ark1'!E554</f>
        <v>20</v>
      </c>
      <c r="D188">
        <f>+'Ark1'!Q554</f>
        <v>0</v>
      </c>
      <c r="E188" s="9">
        <f>+'Ark1'!R554</f>
        <v>0</v>
      </c>
      <c r="F188" s="9"/>
      <c r="G188" s="9">
        <f>+'Ark1'!S554</f>
        <v>0</v>
      </c>
      <c r="H188" s="94">
        <f>+'Ark1'!T554</f>
        <v>0</v>
      </c>
      <c r="I188" s="94">
        <f>+'Ark1'!U554</f>
        <v>0</v>
      </c>
      <c r="J188" s="1">
        <f>+'Ark1'!W554</f>
        <v>0</v>
      </c>
      <c r="K188" s="9"/>
      <c r="L188" s="9">
        <f>+'Ark1'!Z554</f>
        <v>0</v>
      </c>
      <c r="N188" s="9">
        <f>+'Ark1'!AA554</f>
        <v>0</v>
      </c>
      <c r="O188" s="1">
        <f>+'Ark1'!AB554</f>
        <v>0</v>
      </c>
      <c r="P188" s="9">
        <f>+'Ark1'!AC554</f>
        <v>0</v>
      </c>
      <c r="Q188" s="9" t="e">
        <f t="shared" si="57"/>
        <v>#DIV/0!</v>
      </c>
      <c r="R188" s="1">
        <f>+'Ark1'!V554</f>
        <v>0</v>
      </c>
      <c r="S188" s="1"/>
      <c r="T188" s="28"/>
      <c r="AG188"/>
      <c r="AH188"/>
      <c r="AI188"/>
      <c r="AK188"/>
      <c r="AL188"/>
      <c r="AM188"/>
      <c r="AN188"/>
      <c r="AO188"/>
    </row>
    <row r="189" spans="1:41">
      <c r="A189" s="28"/>
      <c r="B189">
        <f>+'Ark1'!C555</f>
        <v>2021</v>
      </c>
      <c r="C189">
        <f>+'Ark1'!E555</f>
        <v>21</v>
      </c>
      <c r="D189">
        <f>+'Ark1'!Q555</f>
        <v>0</v>
      </c>
      <c r="E189" s="9">
        <f>+'Ark1'!R555</f>
        <v>0</v>
      </c>
      <c r="F189" s="9"/>
      <c r="G189" s="9">
        <f>+'Ark1'!S555</f>
        <v>0</v>
      </c>
      <c r="H189" s="94">
        <f>+'Ark1'!T555</f>
        <v>0</v>
      </c>
      <c r="I189" s="94">
        <f>+'Ark1'!U555</f>
        <v>0</v>
      </c>
      <c r="J189" s="1">
        <f>+'Ark1'!W555</f>
        <v>0</v>
      </c>
      <c r="K189" s="9"/>
      <c r="L189" s="9">
        <f>+'Ark1'!Z555</f>
        <v>0</v>
      </c>
      <c r="N189" s="9">
        <f>+'Ark1'!AA555</f>
        <v>0</v>
      </c>
      <c r="O189" s="1">
        <f>+'Ark1'!AB555</f>
        <v>0</v>
      </c>
      <c r="P189" s="9">
        <f>+'Ark1'!AC555</f>
        <v>0</v>
      </c>
      <c r="Q189" s="9" t="e">
        <f t="shared" si="57"/>
        <v>#DIV/0!</v>
      </c>
      <c r="R189" s="1">
        <f>+'Ark1'!V555</f>
        <v>0</v>
      </c>
      <c r="S189" s="1"/>
      <c r="T189" s="28"/>
      <c r="AG189"/>
      <c r="AH189"/>
      <c r="AI189"/>
      <c r="AK189"/>
      <c r="AL189"/>
      <c r="AM189"/>
      <c r="AN189"/>
      <c r="AO189"/>
    </row>
    <row r="190" spans="1:41">
      <c r="A190" s="28"/>
      <c r="B190">
        <f>+'Ark1'!C556</f>
        <v>2021</v>
      </c>
      <c r="C190">
        <f>+'Ark1'!E556</f>
        <v>22</v>
      </c>
      <c r="D190">
        <f>+'Ark1'!Q556</f>
        <v>0</v>
      </c>
      <c r="E190" s="9">
        <f>+'Ark1'!R556</f>
        <v>0</v>
      </c>
      <c r="F190" s="9"/>
      <c r="G190" s="9">
        <f>+'Ark1'!S556</f>
        <v>0</v>
      </c>
      <c r="H190" s="94">
        <f>+'Ark1'!T556</f>
        <v>0</v>
      </c>
      <c r="I190" s="94">
        <f>+'Ark1'!U556</f>
        <v>0</v>
      </c>
      <c r="J190" s="1">
        <f>+'Ark1'!W556</f>
        <v>0</v>
      </c>
      <c r="K190" s="9"/>
      <c r="L190" s="9">
        <f>+'Ark1'!Z556</f>
        <v>0</v>
      </c>
      <c r="N190" s="9">
        <f>+'Ark1'!AA556</f>
        <v>0</v>
      </c>
      <c r="O190" s="1">
        <f>+'Ark1'!AB556</f>
        <v>0</v>
      </c>
      <c r="P190" s="9">
        <f>+'Ark1'!AC556</f>
        <v>0</v>
      </c>
      <c r="Q190" s="9" t="e">
        <f t="shared" si="57"/>
        <v>#DIV/0!</v>
      </c>
      <c r="R190" s="1">
        <f>+'Ark1'!V556</f>
        <v>0</v>
      </c>
      <c r="S190" s="1"/>
      <c r="T190" s="28"/>
      <c r="AG190"/>
      <c r="AH190"/>
      <c r="AI190"/>
      <c r="AK190"/>
      <c r="AL190"/>
      <c r="AM190"/>
      <c r="AN190"/>
      <c r="AO190"/>
    </row>
    <row r="191" spans="1:41">
      <c r="A191" s="28"/>
      <c r="B191">
        <f>+'Ark1'!C557</f>
        <v>2021</v>
      </c>
      <c r="C191">
        <f>+'Ark1'!E557</f>
        <v>23</v>
      </c>
      <c r="D191">
        <f>+'Ark1'!Q557</f>
        <v>0</v>
      </c>
      <c r="E191" s="9">
        <f>+'Ark1'!R557</f>
        <v>0</v>
      </c>
      <c r="F191" s="9"/>
      <c r="G191" s="9">
        <f>+'Ark1'!S557</f>
        <v>0</v>
      </c>
      <c r="H191" s="94">
        <f>+'Ark1'!T557</f>
        <v>0</v>
      </c>
      <c r="I191" s="94">
        <f>+'Ark1'!U557</f>
        <v>0</v>
      </c>
      <c r="J191" s="1">
        <f>+'Ark1'!W557</f>
        <v>0</v>
      </c>
      <c r="K191" s="9"/>
      <c r="L191" s="9">
        <f>+'Ark1'!Z557</f>
        <v>0</v>
      </c>
      <c r="N191" s="9">
        <f>+'Ark1'!AA557</f>
        <v>0</v>
      </c>
      <c r="O191" s="1">
        <f>+'Ark1'!AB557</f>
        <v>0</v>
      </c>
      <c r="P191" s="9">
        <f>+'Ark1'!AC557</f>
        <v>0</v>
      </c>
      <c r="Q191" s="9" t="e">
        <f t="shared" si="57"/>
        <v>#DIV/0!</v>
      </c>
      <c r="R191" s="1">
        <f>+'Ark1'!V557</f>
        <v>0</v>
      </c>
      <c r="S191" s="1"/>
      <c r="T191" s="28"/>
      <c r="AG191"/>
      <c r="AH191"/>
      <c r="AI191"/>
      <c r="AK191"/>
      <c r="AL191"/>
      <c r="AM191"/>
      <c r="AN191"/>
      <c r="AO191"/>
    </row>
    <row r="192" spans="1:41">
      <c r="A192" s="28"/>
      <c r="B192">
        <f>+'Ark1'!C558</f>
        <v>2021</v>
      </c>
      <c r="C192">
        <f>+'Ark1'!E558</f>
        <v>24</v>
      </c>
      <c r="D192">
        <f>+'Ark1'!Q558</f>
        <v>0</v>
      </c>
      <c r="E192" s="9">
        <f>+'Ark1'!R558</f>
        <v>0</v>
      </c>
      <c r="F192" s="9"/>
      <c r="G192" s="9">
        <f>+'Ark1'!S558</f>
        <v>0</v>
      </c>
      <c r="H192" s="94">
        <f>+'Ark1'!T558</f>
        <v>0</v>
      </c>
      <c r="I192" s="94">
        <f>+'Ark1'!U558</f>
        <v>0</v>
      </c>
      <c r="J192" s="1">
        <f>+'Ark1'!W558</f>
        <v>0</v>
      </c>
      <c r="K192" s="9"/>
      <c r="L192" s="9">
        <f>+'Ark1'!Z558</f>
        <v>0</v>
      </c>
      <c r="N192" s="9">
        <f>+'Ark1'!AA558</f>
        <v>0</v>
      </c>
      <c r="O192" s="1">
        <f>+'Ark1'!AB558</f>
        <v>0</v>
      </c>
      <c r="P192" s="9">
        <f>+'Ark1'!AC558</f>
        <v>0</v>
      </c>
      <c r="Q192" s="9" t="e">
        <f t="shared" si="57"/>
        <v>#DIV/0!</v>
      </c>
      <c r="R192" s="1">
        <f>+'Ark1'!V558</f>
        <v>0</v>
      </c>
      <c r="S192" s="1"/>
      <c r="T192" s="28"/>
      <c r="AG192"/>
      <c r="AH192"/>
      <c r="AI192"/>
      <c r="AK192"/>
      <c r="AL192"/>
      <c r="AM192"/>
      <c r="AN192"/>
      <c r="AO192"/>
    </row>
    <row r="193" spans="1:41">
      <c r="A193" s="28"/>
      <c r="B193">
        <f>+'Ark1'!C559</f>
        <v>2021</v>
      </c>
      <c r="C193">
        <f>+'Ark1'!E559</f>
        <v>25</v>
      </c>
      <c r="D193">
        <f>+'Ark1'!Q559</f>
        <v>0</v>
      </c>
      <c r="E193" s="9">
        <f>+'Ark1'!R559</f>
        <v>0</v>
      </c>
      <c r="F193" s="9"/>
      <c r="G193" s="9">
        <f>+'Ark1'!S559</f>
        <v>0</v>
      </c>
      <c r="H193" s="94">
        <f>+'Ark1'!T559</f>
        <v>0</v>
      </c>
      <c r="I193" s="94">
        <f>+'Ark1'!U559</f>
        <v>0</v>
      </c>
      <c r="J193" s="1">
        <f>+'Ark1'!W559</f>
        <v>0</v>
      </c>
      <c r="K193" s="9"/>
      <c r="L193" s="9">
        <f>+'Ark1'!Z559</f>
        <v>0</v>
      </c>
      <c r="N193" s="9">
        <f>+'Ark1'!AA559</f>
        <v>0</v>
      </c>
      <c r="O193" s="1">
        <f>+'Ark1'!AB559</f>
        <v>0</v>
      </c>
      <c r="P193" s="9">
        <f>+'Ark1'!AC559</f>
        <v>0</v>
      </c>
      <c r="Q193" s="9" t="e">
        <f t="shared" si="57"/>
        <v>#DIV/0!</v>
      </c>
      <c r="R193" s="1">
        <f>+'Ark1'!V559</f>
        <v>0</v>
      </c>
      <c r="S193" s="1"/>
      <c r="T193" s="28"/>
      <c r="AG193"/>
      <c r="AH193"/>
      <c r="AI193"/>
      <c r="AK193"/>
      <c r="AL193"/>
      <c r="AM193"/>
      <c r="AN193"/>
      <c r="AO193"/>
    </row>
    <row r="194" spans="1:41">
      <c r="A194" s="28"/>
      <c r="B194">
        <f>+'Ark1'!C560</f>
        <v>2021</v>
      </c>
      <c r="C194">
        <f>+'Ark1'!E560</f>
        <v>26</v>
      </c>
      <c r="D194">
        <f>+'Ark1'!Q560</f>
        <v>0</v>
      </c>
      <c r="E194" s="9">
        <f>+'Ark1'!R560</f>
        <v>0</v>
      </c>
      <c r="F194" s="9"/>
      <c r="G194" s="9">
        <f>+'Ark1'!S560</f>
        <v>0</v>
      </c>
      <c r="H194" s="94">
        <f>+'Ark1'!T560</f>
        <v>0</v>
      </c>
      <c r="I194" s="94">
        <f>+'Ark1'!U560</f>
        <v>0</v>
      </c>
      <c r="J194" s="1">
        <f>+'Ark1'!W560</f>
        <v>0</v>
      </c>
      <c r="K194" s="9"/>
      <c r="L194" s="9">
        <f>+'Ark1'!Z560</f>
        <v>0</v>
      </c>
      <c r="N194" s="9">
        <f>+'Ark1'!AA560</f>
        <v>0</v>
      </c>
      <c r="O194" s="1">
        <f>+'Ark1'!AB560</f>
        <v>0</v>
      </c>
      <c r="P194" s="9">
        <f>+'Ark1'!AC560</f>
        <v>0</v>
      </c>
      <c r="Q194" s="9" t="e">
        <f t="shared" si="57"/>
        <v>#DIV/0!</v>
      </c>
      <c r="R194" s="1">
        <f>+'Ark1'!V560</f>
        <v>0</v>
      </c>
      <c r="S194" s="1"/>
      <c r="T194" s="28"/>
      <c r="AG194"/>
      <c r="AH194"/>
      <c r="AI194"/>
      <c r="AK194"/>
      <c r="AL194"/>
      <c r="AM194"/>
      <c r="AN194"/>
      <c r="AO194"/>
    </row>
    <row r="195" spans="1:41">
      <c r="A195" s="28"/>
      <c r="B195">
        <f>+'Ark1'!C561</f>
        <v>2021</v>
      </c>
      <c r="C195">
        <f>+'Ark1'!E561</f>
        <v>27</v>
      </c>
      <c r="D195">
        <f>+'Ark1'!Q561</f>
        <v>0</v>
      </c>
      <c r="E195" s="9">
        <f>+'Ark1'!R561</f>
        <v>0</v>
      </c>
      <c r="F195" s="9"/>
      <c r="G195" s="9">
        <f>+'Ark1'!S561</f>
        <v>0</v>
      </c>
      <c r="H195" s="94">
        <f>+'Ark1'!T561</f>
        <v>0</v>
      </c>
      <c r="I195" s="94">
        <f>+'Ark1'!U561</f>
        <v>0</v>
      </c>
      <c r="J195" s="1">
        <f>+'Ark1'!W561</f>
        <v>0</v>
      </c>
      <c r="K195" s="9"/>
      <c r="L195" s="9">
        <f>+'Ark1'!Z561</f>
        <v>0</v>
      </c>
      <c r="N195" s="9">
        <f>+'Ark1'!AA561</f>
        <v>0</v>
      </c>
      <c r="O195" s="1">
        <f>+'Ark1'!AB561</f>
        <v>0</v>
      </c>
      <c r="P195" s="9">
        <f>+'Ark1'!AC561</f>
        <v>0</v>
      </c>
      <c r="Q195" s="9" t="e">
        <f t="shared" si="57"/>
        <v>#DIV/0!</v>
      </c>
      <c r="R195" s="1">
        <f>+'Ark1'!V561</f>
        <v>0</v>
      </c>
      <c r="S195" s="1"/>
      <c r="T195" s="28"/>
      <c r="AG195"/>
      <c r="AH195"/>
      <c r="AI195"/>
      <c r="AK195"/>
      <c r="AL195"/>
      <c r="AM195"/>
      <c r="AN195"/>
      <c r="AO195"/>
    </row>
    <row r="196" spans="1:41">
      <c r="A196" s="28"/>
      <c r="B196">
        <f>+'Ark1'!C562</f>
        <v>2021</v>
      </c>
      <c r="C196">
        <f>+'Ark1'!E562</f>
        <v>28</v>
      </c>
      <c r="D196">
        <f>+'Ark1'!Q562</f>
        <v>0</v>
      </c>
      <c r="E196" s="9">
        <f>+'Ark1'!R562</f>
        <v>0</v>
      </c>
      <c r="F196" s="9"/>
      <c r="G196" s="9">
        <f>+'Ark1'!S562</f>
        <v>0</v>
      </c>
      <c r="H196" s="94">
        <f>+'Ark1'!T562</f>
        <v>0</v>
      </c>
      <c r="I196" s="94">
        <f>+'Ark1'!U562</f>
        <v>0</v>
      </c>
      <c r="J196" s="1">
        <f>+'Ark1'!W562</f>
        <v>0</v>
      </c>
      <c r="K196" s="9"/>
      <c r="L196" s="9">
        <f>+'Ark1'!Z562</f>
        <v>0</v>
      </c>
      <c r="N196" s="9">
        <f>+'Ark1'!AA562</f>
        <v>0</v>
      </c>
      <c r="O196" s="1">
        <f>+'Ark1'!AB562</f>
        <v>0</v>
      </c>
      <c r="P196" s="9">
        <f>+'Ark1'!AC562</f>
        <v>0</v>
      </c>
      <c r="Q196" s="9" t="e">
        <f t="shared" si="57"/>
        <v>#DIV/0!</v>
      </c>
      <c r="R196" s="1">
        <f>+'Ark1'!V562</f>
        <v>0</v>
      </c>
      <c r="S196" s="1"/>
      <c r="T196" s="28"/>
      <c r="AG196"/>
      <c r="AH196"/>
      <c r="AI196"/>
      <c r="AK196"/>
      <c r="AL196"/>
      <c r="AM196"/>
      <c r="AN196"/>
      <c r="AO196"/>
    </row>
    <row r="197" spans="1:41">
      <c r="A197" s="28"/>
      <c r="B197">
        <f>+'Ark1'!C563</f>
        <v>2021</v>
      </c>
      <c r="C197">
        <f>+'Ark1'!E563</f>
        <v>29</v>
      </c>
      <c r="D197">
        <f>+'Ark1'!Q563</f>
        <v>0</v>
      </c>
      <c r="E197" s="9">
        <f>+'Ark1'!R563</f>
        <v>0</v>
      </c>
      <c r="F197" s="9"/>
      <c r="G197" s="9">
        <f>+'Ark1'!S563</f>
        <v>0</v>
      </c>
      <c r="H197" s="94">
        <f>+'Ark1'!T563</f>
        <v>0</v>
      </c>
      <c r="I197" s="94">
        <f>+'Ark1'!U563</f>
        <v>0</v>
      </c>
      <c r="J197" s="1">
        <f>+'Ark1'!W563</f>
        <v>0</v>
      </c>
      <c r="K197" s="9"/>
      <c r="L197" s="9">
        <f>+'Ark1'!Z563</f>
        <v>0</v>
      </c>
      <c r="N197" s="9">
        <f>+'Ark1'!AA563</f>
        <v>0</v>
      </c>
      <c r="O197" s="1">
        <f>+'Ark1'!AB563</f>
        <v>0</v>
      </c>
      <c r="P197" s="9">
        <f>+'Ark1'!AC563</f>
        <v>0</v>
      </c>
      <c r="Q197" s="9" t="e">
        <f t="shared" si="57"/>
        <v>#DIV/0!</v>
      </c>
      <c r="R197" s="1">
        <f>+'Ark1'!V563</f>
        <v>0</v>
      </c>
      <c r="S197" s="1"/>
      <c r="T197" s="28"/>
      <c r="AG197"/>
      <c r="AH197"/>
      <c r="AI197"/>
      <c r="AK197"/>
      <c r="AL197"/>
      <c r="AM197"/>
      <c r="AN197"/>
      <c r="AO197"/>
    </row>
    <row r="198" spans="1:41">
      <c r="A198" s="28"/>
      <c r="B198">
        <f>+'Ark1'!C564</f>
        <v>2021</v>
      </c>
      <c r="C198">
        <f>+'Ark1'!E564</f>
        <v>30</v>
      </c>
      <c r="D198">
        <f>+'Ark1'!Q564</f>
        <v>0</v>
      </c>
      <c r="E198" s="9">
        <f>+'Ark1'!R564</f>
        <v>0</v>
      </c>
      <c r="F198" s="9"/>
      <c r="G198" s="9">
        <f>+'Ark1'!S564</f>
        <v>0</v>
      </c>
      <c r="H198" s="94">
        <f>+'Ark1'!T564</f>
        <v>0</v>
      </c>
      <c r="I198" s="94">
        <f>+'Ark1'!U564</f>
        <v>0</v>
      </c>
      <c r="J198" s="1">
        <f>+'Ark1'!W564</f>
        <v>0</v>
      </c>
      <c r="K198" s="9"/>
      <c r="L198" s="9">
        <f>+'Ark1'!Z564</f>
        <v>0</v>
      </c>
      <c r="N198" s="9">
        <f>+'Ark1'!AA564</f>
        <v>0</v>
      </c>
      <c r="O198" s="1">
        <f>+'Ark1'!AB564</f>
        <v>0</v>
      </c>
      <c r="P198" s="9">
        <f>+'Ark1'!AC564</f>
        <v>0</v>
      </c>
      <c r="Q198" s="9" t="e">
        <f t="shared" si="57"/>
        <v>#DIV/0!</v>
      </c>
      <c r="R198" s="1">
        <f>+'Ark1'!V564</f>
        <v>0</v>
      </c>
      <c r="S198" s="1"/>
      <c r="T198" s="28"/>
      <c r="AG198"/>
      <c r="AH198"/>
      <c r="AI198"/>
      <c r="AK198"/>
      <c r="AL198"/>
      <c r="AM198"/>
      <c r="AN198"/>
      <c r="AO198"/>
    </row>
    <row r="199" spans="1:41">
      <c r="A199" s="28"/>
      <c r="B199">
        <f>+'Ark1'!C565</f>
        <v>2021</v>
      </c>
      <c r="C199">
        <f>+'Ark1'!E565</f>
        <v>31</v>
      </c>
      <c r="D199">
        <f>+'Ark1'!Q565</f>
        <v>0</v>
      </c>
      <c r="E199" s="9">
        <f>+'Ark1'!R565</f>
        <v>0</v>
      </c>
      <c r="F199" s="9"/>
      <c r="G199" s="9">
        <f>+'Ark1'!S565</f>
        <v>0</v>
      </c>
      <c r="H199" s="94">
        <f>+'Ark1'!T565</f>
        <v>0</v>
      </c>
      <c r="I199" s="94">
        <f>+'Ark1'!U565</f>
        <v>0</v>
      </c>
      <c r="J199" s="1">
        <f>+'Ark1'!W565</f>
        <v>0</v>
      </c>
      <c r="K199" s="9"/>
      <c r="L199" s="9">
        <f>+'Ark1'!Z565</f>
        <v>0</v>
      </c>
      <c r="N199" s="9">
        <f>+'Ark1'!AA565</f>
        <v>0</v>
      </c>
      <c r="O199" s="1">
        <f>+'Ark1'!AB565</f>
        <v>0</v>
      </c>
      <c r="P199" s="9">
        <f>+'Ark1'!AC565</f>
        <v>0</v>
      </c>
      <c r="Q199" s="9" t="e">
        <f t="shared" si="57"/>
        <v>#DIV/0!</v>
      </c>
      <c r="R199" s="1">
        <f>+'Ark1'!V565</f>
        <v>0</v>
      </c>
      <c r="S199" s="1"/>
      <c r="T199" s="28"/>
      <c r="AG199"/>
      <c r="AH199"/>
      <c r="AI199"/>
      <c r="AK199"/>
      <c r="AL199"/>
      <c r="AM199"/>
      <c r="AN199"/>
      <c r="AO199"/>
    </row>
    <row r="200" spans="1:41">
      <c r="A200" s="28"/>
      <c r="B200">
        <f>+'Ark1'!C566</f>
        <v>2021</v>
      </c>
      <c r="C200">
        <f>+'Ark1'!E566</f>
        <v>32</v>
      </c>
      <c r="D200">
        <f>+'Ark1'!Q566</f>
        <v>0</v>
      </c>
      <c r="E200" s="9">
        <f>+'Ark1'!R566</f>
        <v>0</v>
      </c>
      <c r="F200" s="9"/>
      <c r="G200" s="9">
        <f>+'Ark1'!S566</f>
        <v>0</v>
      </c>
      <c r="H200" s="94">
        <f>+'Ark1'!T566</f>
        <v>0</v>
      </c>
      <c r="I200" s="94">
        <f>+'Ark1'!U566</f>
        <v>0</v>
      </c>
      <c r="J200" s="1">
        <f>+'Ark1'!W566</f>
        <v>0</v>
      </c>
      <c r="K200" s="9"/>
      <c r="L200" s="9">
        <f>+'Ark1'!Z566</f>
        <v>0</v>
      </c>
      <c r="N200" s="9">
        <f>+'Ark1'!AA566</f>
        <v>0</v>
      </c>
      <c r="O200" s="1">
        <f>+'Ark1'!AB566</f>
        <v>0</v>
      </c>
      <c r="P200" s="9">
        <f>+'Ark1'!AC566</f>
        <v>0</v>
      </c>
      <c r="Q200" s="9" t="e">
        <f t="shared" si="57"/>
        <v>#DIV/0!</v>
      </c>
      <c r="R200" s="1">
        <f>+'Ark1'!V566</f>
        <v>0</v>
      </c>
      <c r="S200" s="1"/>
      <c r="T200" s="28"/>
      <c r="AG200"/>
      <c r="AH200"/>
      <c r="AI200"/>
      <c r="AK200"/>
      <c r="AL200"/>
      <c r="AM200"/>
      <c r="AN200"/>
      <c r="AO200"/>
    </row>
    <row r="201" spans="1:41">
      <c r="A201" s="28"/>
      <c r="B201">
        <f>+'Ark1'!C567</f>
        <v>2021</v>
      </c>
      <c r="C201">
        <f>+'Ark1'!E567</f>
        <v>33</v>
      </c>
      <c r="D201">
        <f>+'Ark1'!Q567</f>
        <v>0</v>
      </c>
      <c r="E201" s="9">
        <f>+'Ark1'!R567</f>
        <v>0</v>
      </c>
      <c r="F201" s="9"/>
      <c r="G201" s="9">
        <f>+'Ark1'!S567</f>
        <v>0</v>
      </c>
      <c r="H201" s="94">
        <f>+'Ark1'!T567</f>
        <v>0</v>
      </c>
      <c r="I201" s="94">
        <f>+'Ark1'!U567</f>
        <v>0</v>
      </c>
      <c r="J201" s="1">
        <f>+'Ark1'!W567</f>
        <v>0</v>
      </c>
      <c r="K201" s="9"/>
      <c r="L201" s="9">
        <f>+'Ark1'!Z567</f>
        <v>0</v>
      </c>
      <c r="N201" s="9">
        <f>+'Ark1'!AA567</f>
        <v>0</v>
      </c>
      <c r="O201" s="1">
        <f>+'Ark1'!AB567</f>
        <v>0</v>
      </c>
      <c r="P201" s="9">
        <f>+'Ark1'!AC567</f>
        <v>0</v>
      </c>
      <c r="Q201" s="9" t="e">
        <f t="shared" si="57"/>
        <v>#DIV/0!</v>
      </c>
      <c r="R201" s="1">
        <f>+'Ark1'!V567</f>
        <v>0</v>
      </c>
      <c r="S201" s="1"/>
      <c r="T201" s="28"/>
      <c r="AG201"/>
      <c r="AH201"/>
      <c r="AI201"/>
      <c r="AK201"/>
      <c r="AL201"/>
      <c r="AM201"/>
      <c r="AN201"/>
      <c r="AO201"/>
    </row>
    <row r="202" spans="1:41">
      <c r="A202" s="28"/>
      <c r="B202">
        <f>+'Ark1'!C568</f>
        <v>2021</v>
      </c>
      <c r="C202">
        <f>+'Ark1'!E568</f>
        <v>34</v>
      </c>
      <c r="D202">
        <f>+'Ark1'!Q568</f>
        <v>0</v>
      </c>
      <c r="E202" s="9">
        <f>+'Ark1'!R568</f>
        <v>0</v>
      </c>
      <c r="F202" s="9"/>
      <c r="G202" s="9">
        <f>+'Ark1'!S568</f>
        <v>0</v>
      </c>
      <c r="H202" s="94">
        <f>+'Ark1'!T568</f>
        <v>0</v>
      </c>
      <c r="I202" s="94">
        <f>+'Ark1'!U568</f>
        <v>0</v>
      </c>
      <c r="J202" s="1">
        <f>+'Ark1'!W568</f>
        <v>0</v>
      </c>
      <c r="K202" s="9"/>
      <c r="L202" s="9">
        <f>+'Ark1'!Z568</f>
        <v>0</v>
      </c>
      <c r="N202" s="9">
        <f>+'Ark1'!AA568</f>
        <v>0</v>
      </c>
      <c r="O202" s="1">
        <f>+'Ark1'!AB568</f>
        <v>0</v>
      </c>
      <c r="P202" s="9">
        <f>+'Ark1'!AC568</f>
        <v>0</v>
      </c>
      <c r="Q202" s="9" t="e">
        <f t="shared" si="57"/>
        <v>#DIV/0!</v>
      </c>
      <c r="R202" s="1">
        <f>+'Ark1'!V568</f>
        <v>0</v>
      </c>
      <c r="S202" s="1"/>
      <c r="T202" s="28"/>
      <c r="AG202"/>
      <c r="AH202"/>
      <c r="AI202"/>
      <c r="AK202"/>
      <c r="AL202"/>
      <c r="AM202"/>
      <c r="AN202"/>
      <c r="AO202"/>
    </row>
    <row r="203" spans="1:41">
      <c r="A203" s="28"/>
      <c r="B203">
        <f>+'Ark1'!C569</f>
        <v>2021</v>
      </c>
      <c r="C203">
        <f>+'Ark1'!E569</f>
        <v>35</v>
      </c>
      <c r="D203">
        <f>+'Ark1'!Q569</f>
        <v>0</v>
      </c>
      <c r="E203" s="9">
        <f>+'Ark1'!R569</f>
        <v>0</v>
      </c>
      <c r="F203" s="9"/>
      <c r="G203" s="9">
        <f>+'Ark1'!S569</f>
        <v>0</v>
      </c>
      <c r="H203" s="94">
        <f>+'Ark1'!T569</f>
        <v>0</v>
      </c>
      <c r="I203" s="94">
        <f>+'Ark1'!U569</f>
        <v>0</v>
      </c>
      <c r="J203" s="1">
        <f>+'Ark1'!W569</f>
        <v>0</v>
      </c>
      <c r="K203" s="9"/>
      <c r="L203" s="9">
        <f>+'Ark1'!Z569</f>
        <v>0</v>
      </c>
      <c r="N203" s="9">
        <f>+'Ark1'!AA569</f>
        <v>0</v>
      </c>
      <c r="O203" s="1">
        <f>+'Ark1'!AB569</f>
        <v>0</v>
      </c>
      <c r="P203" s="9">
        <f>+'Ark1'!AC569</f>
        <v>0</v>
      </c>
      <c r="Q203" s="9" t="e">
        <f t="shared" si="57"/>
        <v>#DIV/0!</v>
      </c>
      <c r="R203" s="1">
        <f>+'Ark1'!V569</f>
        <v>0</v>
      </c>
      <c r="S203" s="1"/>
      <c r="T203" s="28"/>
      <c r="AG203"/>
      <c r="AH203"/>
      <c r="AI203"/>
      <c r="AK203"/>
      <c r="AL203"/>
      <c r="AM203"/>
      <c r="AN203"/>
      <c r="AO203"/>
    </row>
    <row r="204" spans="1:41">
      <c r="A204" s="28"/>
      <c r="B204">
        <f>+'Ark1'!C570</f>
        <v>2021</v>
      </c>
      <c r="C204">
        <f>+'Ark1'!E570</f>
        <v>36</v>
      </c>
      <c r="D204">
        <f>+'Ark1'!Q570</f>
        <v>0</v>
      </c>
      <c r="E204" s="9">
        <f>+'Ark1'!R570</f>
        <v>0</v>
      </c>
      <c r="F204" s="9"/>
      <c r="G204" s="9">
        <f>+'Ark1'!S570</f>
        <v>0</v>
      </c>
      <c r="H204" s="94">
        <f>+'Ark1'!T570</f>
        <v>0</v>
      </c>
      <c r="I204" s="94">
        <f>+'Ark1'!U570</f>
        <v>0</v>
      </c>
      <c r="J204" s="1">
        <f>+'Ark1'!W570</f>
        <v>0</v>
      </c>
      <c r="K204" s="9"/>
      <c r="L204" s="9">
        <f>+'Ark1'!Z570</f>
        <v>0</v>
      </c>
      <c r="N204" s="9">
        <f>+'Ark1'!AA570</f>
        <v>0</v>
      </c>
      <c r="O204" s="1">
        <f>+'Ark1'!AB570</f>
        <v>0</v>
      </c>
      <c r="P204" s="9">
        <f>+'Ark1'!AC570</f>
        <v>0</v>
      </c>
      <c r="Q204" s="9" t="e">
        <f t="shared" si="57"/>
        <v>#DIV/0!</v>
      </c>
      <c r="R204" s="1">
        <f>+'Ark1'!V570</f>
        <v>0</v>
      </c>
      <c r="S204" s="1"/>
      <c r="T204" s="28"/>
      <c r="AG204"/>
      <c r="AH204"/>
      <c r="AI204"/>
      <c r="AK204"/>
      <c r="AL204"/>
      <c r="AM204"/>
      <c r="AN204"/>
      <c r="AO204"/>
    </row>
    <row r="205" spans="1:41">
      <c r="A205" s="28"/>
      <c r="B205">
        <f>+'Ark1'!C571</f>
        <v>2021</v>
      </c>
      <c r="C205">
        <f>+'Ark1'!E571</f>
        <v>37</v>
      </c>
      <c r="D205">
        <f>+'Ark1'!Q571</f>
        <v>0</v>
      </c>
      <c r="E205" s="9">
        <f>+'Ark1'!R571</f>
        <v>0</v>
      </c>
      <c r="F205" s="9"/>
      <c r="G205" s="9">
        <f>+'Ark1'!S571</f>
        <v>0</v>
      </c>
      <c r="H205" s="94">
        <f>+'Ark1'!T571</f>
        <v>0</v>
      </c>
      <c r="I205" s="94">
        <f>+'Ark1'!U571</f>
        <v>0</v>
      </c>
      <c r="J205" s="1">
        <f>+'Ark1'!W571</f>
        <v>0</v>
      </c>
      <c r="K205" s="9"/>
      <c r="L205" s="9">
        <f>+'Ark1'!Z571</f>
        <v>0</v>
      </c>
      <c r="N205" s="9">
        <f>+'Ark1'!AA571</f>
        <v>0</v>
      </c>
      <c r="O205" s="1">
        <f>+'Ark1'!AB571</f>
        <v>0</v>
      </c>
      <c r="P205" s="9">
        <f>+'Ark1'!AC571</f>
        <v>0</v>
      </c>
      <c r="Q205" s="9" t="e">
        <f t="shared" si="57"/>
        <v>#DIV/0!</v>
      </c>
      <c r="R205" s="1">
        <f>+'Ark1'!V571</f>
        <v>0</v>
      </c>
      <c r="S205" s="1"/>
      <c r="T205" s="28"/>
      <c r="AG205"/>
      <c r="AH205"/>
      <c r="AI205"/>
      <c r="AK205"/>
      <c r="AL205"/>
      <c r="AM205"/>
      <c r="AN205"/>
      <c r="AO205"/>
    </row>
    <row r="206" spans="1:41">
      <c r="A206" s="28"/>
      <c r="B206">
        <f>+'Ark1'!C572</f>
        <v>2021</v>
      </c>
      <c r="C206">
        <f>+'Ark1'!E572</f>
        <v>38</v>
      </c>
      <c r="D206">
        <f>+'Ark1'!Q572</f>
        <v>0</v>
      </c>
      <c r="E206" s="9">
        <f>+'Ark1'!R572</f>
        <v>0</v>
      </c>
      <c r="F206" s="9"/>
      <c r="G206" s="9">
        <f>+'Ark1'!S572</f>
        <v>0</v>
      </c>
      <c r="H206" s="94">
        <f>+'Ark1'!T572</f>
        <v>0</v>
      </c>
      <c r="I206" s="94">
        <f>+'Ark1'!U572</f>
        <v>0</v>
      </c>
      <c r="J206" s="1">
        <f>+'Ark1'!W572</f>
        <v>0</v>
      </c>
      <c r="K206" s="9"/>
      <c r="L206" s="9">
        <f>+'Ark1'!Z572</f>
        <v>0</v>
      </c>
      <c r="N206" s="9">
        <f>+'Ark1'!AA572</f>
        <v>0</v>
      </c>
      <c r="O206" s="1">
        <f>+'Ark1'!AB572</f>
        <v>0</v>
      </c>
      <c r="P206" s="9">
        <f>+'Ark1'!AC572</f>
        <v>0</v>
      </c>
      <c r="Q206" s="9" t="e">
        <f t="shared" si="57"/>
        <v>#DIV/0!</v>
      </c>
      <c r="R206" s="1">
        <f>+'Ark1'!V572</f>
        <v>0</v>
      </c>
      <c r="S206" s="1"/>
      <c r="T206" s="28"/>
      <c r="AG206"/>
      <c r="AH206"/>
      <c r="AI206"/>
      <c r="AK206"/>
      <c r="AL206"/>
      <c r="AM206"/>
      <c r="AN206"/>
      <c r="AO206"/>
    </row>
    <row r="207" spans="1:41">
      <c r="A207" s="28"/>
      <c r="B207">
        <f>+'Ark1'!C573</f>
        <v>2021</v>
      </c>
      <c r="C207">
        <f>+'Ark1'!E573</f>
        <v>39</v>
      </c>
      <c r="D207">
        <f>+'Ark1'!Q573</f>
        <v>0</v>
      </c>
      <c r="E207" s="9">
        <f>+'Ark1'!R573</f>
        <v>0</v>
      </c>
      <c r="F207" s="9"/>
      <c r="G207" s="9">
        <f>+'Ark1'!S573</f>
        <v>0</v>
      </c>
      <c r="H207" s="94">
        <f>+'Ark1'!T573</f>
        <v>0</v>
      </c>
      <c r="I207" s="94">
        <f>+'Ark1'!U573</f>
        <v>0</v>
      </c>
      <c r="J207" s="1">
        <f>+'Ark1'!W573</f>
        <v>0</v>
      </c>
      <c r="K207" s="9"/>
      <c r="L207" s="9">
        <f>+'Ark1'!Z573</f>
        <v>0</v>
      </c>
      <c r="N207" s="9">
        <f>+'Ark1'!AA573</f>
        <v>0</v>
      </c>
      <c r="O207" s="1">
        <f>+'Ark1'!AB573</f>
        <v>0</v>
      </c>
      <c r="P207" s="9">
        <f>+'Ark1'!AC573</f>
        <v>0</v>
      </c>
      <c r="Q207" s="9" t="e">
        <f t="shared" si="57"/>
        <v>#DIV/0!</v>
      </c>
      <c r="R207" s="1">
        <f>+'Ark1'!V573</f>
        <v>0</v>
      </c>
      <c r="S207" s="1"/>
      <c r="T207" s="28"/>
      <c r="AG207"/>
      <c r="AH207"/>
      <c r="AI207"/>
      <c r="AK207"/>
      <c r="AL207"/>
      <c r="AM207"/>
      <c r="AN207"/>
      <c r="AO207"/>
    </row>
    <row r="208" spans="1:41">
      <c r="A208" s="28"/>
      <c r="B208">
        <f>+'Ark1'!C574</f>
        <v>2021</v>
      </c>
      <c r="C208">
        <f>+'Ark1'!E574</f>
        <v>40</v>
      </c>
      <c r="D208">
        <f>+'Ark1'!Q574</f>
        <v>0</v>
      </c>
      <c r="E208" s="9">
        <f>+'Ark1'!R574</f>
        <v>0</v>
      </c>
      <c r="F208" s="9"/>
      <c r="G208" s="9">
        <f>+'Ark1'!S574</f>
        <v>0</v>
      </c>
      <c r="H208" s="94">
        <f>+'Ark1'!T574</f>
        <v>0</v>
      </c>
      <c r="I208" s="94">
        <f>+'Ark1'!U574</f>
        <v>0</v>
      </c>
      <c r="J208" s="1">
        <f>+'Ark1'!W574</f>
        <v>0</v>
      </c>
      <c r="K208" s="9"/>
      <c r="L208" s="9">
        <f>+'Ark1'!Z574</f>
        <v>0</v>
      </c>
      <c r="N208" s="9">
        <f>+'Ark1'!AA574</f>
        <v>0</v>
      </c>
      <c r="O208" s="1">
        <f>+'Ark1'!AB574</f>
        <v>0</v>
      </c>
      <c r="P208" s="9">
        <f>+'Ark1'!AC574</f>
        <v>0</v>
      </c>
      <c r="Q208" s="9" t="e">
        <f t="shared" si="57"/>
        <v>#DIV/0!</v>
      </c>
      <c r="R208" s="1">
        <f>+'Ark1'!V574</f>
        <v>0</v>
      </c>
      <c r="S208" s="1"/>
      <c r="T208" s="28"/>
      <c r="AG208"/>
      <c r="AH208"/>
      <c r="AI208"/>
      <c r="AK208"/>
      <c r="AL208"/>
      <c r="AM208"/>
      <c r="AN208"/>
      <c r="AO208"/>
    </row>
    <row r="209" spans="1:41">
      <c r="A209" s="28"/>
      <c r="B209">
        <f>+'Ark1'!C575</f>
        <v>2021</v>
      </c>
      <c r="C209">
        <f>+'Ark1'!E575</f>
        <v>41</v>
      </c>
      <c r="D209">
        <f>+'Ark1'!Q575</f>
        <v>0</v>
      </c>
      <c r="E209" s="9">
        <f>+'Ark1'!R575</f>
        <v>0</v>
      </c>
      <c r="F209" s="9"/>
      <c r="G209" s="9">
        <f>+'Ark1'!S575</f>
        <v>0</v>
      </c>
      <c r="H209" s="94">
        <f>+'Ark1'!T575</f>
        <v>0</v>
      </c>
      <c r="I209" s="94">
        <f>+'Ark1'!U575</f>
        <v>0</v>
      </c>
      <c r="J209" s="1">
        <f>+'Ark1'!W575</f>
        <v>0</v>
      </c>
      <c r="K209" s="9"/>
      <c r="L209" s="9">
        <f>+'Ark1'!Z575</f>
        <v>0</v>
      </c>
      <c r="N209" s="9">
        <f>+'Ark1'!AA575</f>
        <v>0</v>
      </c>
      <c r="O209" s="1">
        <f>+'Ark1'!AB575</f>
        <v>0</v>
      </c>
      <c r="P209" s="9">
        <f>+'Ark1'!AC575</f>
        <v>0</v>
      </c>
      <c r="Q209" s="9" t="e">
        <f t="shared" si="57"/>
        <v>#DIV/0!</v>
      </c>
      <c r="R209" s="1">
        <f>+'Ark1'!V575</f>
        <v>0</v>
      </c>
      <c r="S209" s="1"/>
      <c r="T209" s="28"/>
      <c r="AG209"/>
      <c r="AH209"/>
      <c r="AI209"/>
      <c r="AK209"/>
      <c r="AL209"/>
      <c r="AM209"/>
      <c r="AN209"/>
      <c r="AO209"/>
    </row>
    <row r="210" spans="1:41">
      <c r="A210" s="28"/>
      <c r="B210">
        <f>+'Ark1'!C576</f>
        <v>2021</v>
      </c>
      <c r="C210">
        <f>+'Ark1'!E576</f>
        <v>42</v>
      </c>
      <c r="D210">
        <f>+'Ark1'!Q576</f>
        <v>0</v>
      </c>
      <c r="E210" s="9">
        <f>+'Ark1'!R576</f>
        <v>0</v>
      </c>
      <c r="F210" s="9"/>
      <c r="G210" s="9">
        <f>+'Ark1'!S576</f>
        <v>0</v>
      </c>
      <c r="H210" s="94">
        <f>+'Ark1'!T576</f>
        <v>0</v>
      </c>
      <c r="I210" s="94">
        <f>+'Ark1'!U576</f>
        <v>0</v>
      </c>
      <c r="J210" s="1">
        <f>+'Ark1'!W576</f>
        <v>0</v>
      </c>
      <c r="K210" s="9"/>
      <c r="L210" s="9">
        <f>+'Ark1'!Z576</f>
        <v>0</v>
      </c>
      <c r="N210" s="9">
        <f>+'Ark1'!AA576</f>
        <v>0</v>
      </c>
      <c r="O210" s="1">
        <f>+'Ark1'!AB576</f>
        <v>0</v>
      </c>
      <c r="P210" s="9">
        <f>+'Ark1'!AC576</f>
        <v>0</v>
      </c>
      <c r="Q210" s="9" t="e">
        <f t="shared" si="57"/>
        <v>#DIV/0!</v>
      </c>
      <c r="R210" s="1">
        <f>+'Ark1'!V576</f>
        <v>0</v>
      </c>
      <c r="S210" s="1"/>
      <c r="T210" s="28"/>
      <c r="AG210"/>
      <c r="AH210"/>
      <c r="AI210"/>
      <c r="AK210"/>
      <c r="AL210"/>
      <c r="AM210"/>
      <c r="AN210"/>
      <c r="AO210"/>
    </row>
    <row r="211" spans="1:41">
      <c r="A211" s="28"/>
      <c r="B211">
        <f>+'Ark1'!C577</f>
        <v>2021</v>
      </c>
      <c r="C211">
        <f>+'Ark1'!E577</f>
        <v>43</v>
      </c>
      <c r="D211">
        <f>+'Ark1'!Q577</f>
        <v>0</v>
      </c>
      <c r="E211" s="9">
        <f>+'Ark1'!R577</f>
        <v>0</v>
      </c>
      <c r="F211" s="9"/>
      <c r="G211" s="9">
        <f>+'Ark1'!S577</f>
        <v>0</v>
      </c>
      <c r="H211" s="94">
        <f>+'Ark1'!T577</f>
        <v>0</v>
      </c>
      <c r="I211" s="94">
        <f>+'Ark1'!U577</f>
        <v>0</v>
      </c>
      <c r="J211" s="1">
        <f>+'Ark1'!W577</f>
        <v>0</v>
      </c>
      <c r="K211" s="9"/>
      <c r="L211" s="9">
        <f>+'Ark1'!Z577</f>
        <v>0</v>
      </c>
      <c r="N211" s="9">
        <f>+'Ark1'!AA577</f>
        <v>0</v>
      </c>
      <c r="O211" s="1">
        <f>+'Ark1'!AB577</f>
        <v>0</v>
      </c>
      <c r="P211" s="9">
        <f>+'Ark1'!AC577</f>
        <v>0</v>
      </c>
      <c r="Q211" s="9" t="e">
        <f t="shared" si="57"/>
        <v>#DIV/0!</v>
      </c>
      <c r="R211" s="1">
        <f>+'Ark1'!V577</f>
        <v>0</v>
      </c>
      <c r="S211" s="1"/>
      <c r="T211" s="28"/>
      <c r="AG211"/>
      <c r="AH211"/>
      <c r="AI211"/>
      <c r="AK211"/>
      <c r="AL211"/>
      <c r="AM211"/>
      <c r="AN211"/>
      <c r="AO211"/>
    </row>
    <row r="212" spans="1:41">
      <c r="A212" s="28"/>
      <c r="B212">
        <f>+'Ark1'!C578</f>
        <v>2021</v>
      </c>
      <c r="C212">
        <f>+'Ark1'!E578</f>
        <v>44</v>
      </c>
      <c r="D212">
        <f>+'Ark1'!Q578</f>
        <v>0</v>
      </c>
      <c r="E212" s="9">
        <f>+'Ark1'!R578</f>
        <v>0</v>
      </c>
      <c r="F212" s="9"/>
      <c r="G212" s="9">
        <f>+'Ark1'!S578</f>
        <v>0</v>
      </c>
      <c r="H212" s="94">
        <f>+'Ark1'!T578</f>
        <v>0</v>
      </c>
      <c r="I212" s="94">
        <f>+'Ark1'!U578</f>
        <v>0</v>
      </c>
      <c r="J212" s="1">
        <f>+'Ark1'!W578</f>
        <v>0</v>
      </c>
      <c r="K212" s="9"/>
      <c r="L212" s="9">
        <f>+'Ark1'!Z578</f>
        <v>0</v>
      </c>
      <c r="N212" s="9">
        <f>+'Ark1'!AA578</f>
        <v>0</v>
      </c>
      <c r="O212" s="1">
        <f>+'Ark1'!AB578</f>
        <v>0</v>
      </c>
      <c r="P212" s="9">
        <f>+'Ark1'!AC578</f>
        <v>0</v>
      </c>
      <c r="Q212" s="9" t="e">
        <f t="shared" si="57"/>
        <v>#DIV/0!</v>
      </c>
      <c r="R212" s="1">
        <f>+'Ark1'!V578</f>
        <v>0</v>
      </c>
      <c r="S212" s="1"/>
      <c r="T212" s="28"/>
      <c r="AG212"/>
      <c r="AH212"/>
      <c r="AI212"/>
      <c r="AK212"/>
      <c r="AL212"/>
      <c r="AM212"/>
      <c r="AN212"/>
      <c r="AO212"/>
    </row>
    <row r="213" spans="1:41">
      <c r="A213" s="28"/>
      <c r="B213">
        <f>+'Ark1'!C579</f>
        <v>2021</v>
      </c>
      <c r="C213">
        <f>+'Ark1'!E579</f>
        <v>45</v>
      </c>
      <c r="D213">
        <f>+'Ark1'!Q579</f>
        <v>0</v>
      </c>
      <c r="E213" s="9">
        <f>+'Ark1'!R579</f>
        <v>0</v>
      </c>
      <c r="F213" s="9"/>
      <c r="G213" s="9">
        <f>+'Ark1'!S579</f>
        <v>0</v>
      </c>
      <c r="H213" s="94">
        <f>+'Ark1'!T579</f>
        <v>0</v>
      </c>
      <c r="I213" s="94">
        <f>+'Ark1'!U579</f>
        <v>0</v>
      </c>
      <c r="J213" s="1">
        <f>+'Ark1'!W579</f>
        <v>0</v>
      </c>
      <c r="K213" s="9"/>
      <c r="L213" s="9">
        <f>+'Ark1'!Z579</f>
        <v>0</v>
      </c>
      <c r="N213" s="9">
        <f>+'Ark1'!AA579</f>
        <v>0</v>
      </c>
      <c r="O213" s="1">
        <f>+'Ark1'!AB579</f>
        <v>0</v>
      </c>
      <c r="P213" s="9">
        <f>+'Ark1'!AC579</f>
        <v>0</v>
      </c>
      <c r="Q213" s="9" t="e">
        <f t="shared" si="57"/>
        <v>#DIV/0!</v>
      </c>
      <c r="R213" s="1">
        <f>+'Ark1'!V579</f>
        <v>0</v>
      </c>
      <c r="S213" s="1"/>
      <c r="T213" s="28"/>
      <c r="AG213"/>
      <c r="AH213"/>
      <c r="AI213"/>
      <c r="AK213"/>
      <c r="AL213"/>
      <c r="AM213"/>
      <c r="AN213"/>
      <c r="AO213"/>
    </row>
    <row r="214" spans="1:41">
      <c r="A214" s="28"/>
      <c r="B214">
        <f>+'Ark1'!C580</f>
        <v>2021</v>
      </c>
      <c r="C214">
        <f>+'Ark1'!E580</f>
        <v>46</v>
      </c>
      <c r="D214">
        <f>+'Ark1'!Q580</f>
        <v>0</v>
      </c>
      <c r="E214" s="9">
        <f>+'Ark1'!R580</f>
        <v>0</v>
      </c>
      <c r="F214" s="9"/>
      <c r="G214" s="9">
        <f>+'Ark1'!S580</f>
        <v>0</v>
      </c>
      <c r="H214" s="94">
        <f>+'Ark1'!T580</f>
        <v>0</v>
      </c>
      <c r="I214" s="94">
        <f>+'Ark1'!U580</f>
        <v>0</v>
      </c>
      <c r="J214" s="1">
        <f>+'Ark1'!W580</f>
        <v>0</v>
      </c>
      <c r="K214" s="9"/>
      <c r="L214" s="9">
        <f>+'Ark1'!Z580</f>
        <v>0</v>
      </c>
      <c r="N214" s="9">
        <f>+'Ark1'!AA580</f>
        <v>0</v>
      </c>
      <c r="O214" s="1">
        <f>+'Ark1'!AB580</f>
        <v>0</v>
      </c>
      <c r="P214" s="9">
        <f>+'Ark1'!AC580</f>
        <v>0</v>
      </c>
      <c r="Q214" s="9" t="e">
        <f t="shared" si="57"/>
        <v>#DIV/0!</v>
      </c>
      <c r="R214" s="1">
        <f>+'Ark1'!V580</f>
        <v>0</v>
      </c>
      <c r="S214" s="1"/>
      <c r="T214" s="28"/>
      <c r="AG214"/>
      <c r="AH214"/>
      <c r="AI214"/>
      <c r="AK214"/>
      <c r="AL214"/>
      <c r="AM214"/>
      <c r="AN214"/>
      <c r="AO214"/>
    </row>
    <row r="215" spans="1:41">
      <c r="A215" s="28"/>
      <c r="B215">
        <f>+'Ark1'!C581</f>
        <v>2021</v>
      </c>
      <c r="C215">
        <f>+'Ark1'!E581</f>
        <v>47</v>
      </c>
      <c r="D215">
        <f>+'Ark1'!Q581</f>
        <v>0</v>
      </c>
      <c r="E215" s="9">
        <f>+'Ark1'!R581</f>
        <v>0</v>
      </c>
      <c r="F215" s="9"/>
      <c r="G215" s="9">
        <f>+'Ark1'!S581</f>
        <v>0</v>
      </c>
      <c r="H215" s="94">
        <f>+'Ark1'!T581</f>
        <v>0</v>
      </c>
      <c r="I215" s="94">
        <f>+'Ark1'!U581</f>
        <v>0</v>
      </c>
      <c r="J215" s="1">
        <f>+'Ark1'!W581</f>
        <v>0</v>
      </c>
      <c r="K215" s="9"/>
      <c r="L215" s="9">
        <f>+'Ark1'!Z581</f>
        <v>0</v>
      </c>
      <c r="N215" s="9">
        <f>+'Ark1'!AA581</f>
        <v>0</v>
      </c>
      <c r="O215" s="1">
        <f>+'Ark1'!AB581</f>
        <v>0</v>
      </c>
      <c r="P215" s="9">
        <f>+'Ark1'!AC581</f>
        <v>0</v>
      </c>
      <c r="Q215" s="9" t="e">
        <f t="shared" si="57"/>
        <v>#DIV/0!</v>
      </c>
      <c r="R215" s="1">
        <f>+'Ark1'!V581</f>
        <v>0</v>
      </c>
      <c r="S215" s="1"/>
      <c r="T215" s="28"/>
      <c r="AG215"/>
      <c r="AH215"/>
      <c r="AI215"/>
      <c r="AK215"/>
      <c r="AL215"/>
      <c r="AM215"/>
      <c r="AN215"/>
      <c r="AO215"/>
    </row>
    <row r="216" spans="1:41">
      <c r="A216" s="28"/>
      <c r="B216">
        <f>+'Ark1'!C582</f>
        <v>2021</v>
      </c>
      <c r="C216">
        <f>+'Ark1'!E582</f>
        <v>48</v>
      </c>
      <c r="D216">
        <f>+'Ark1'!Q582</f>
        <v>0</v>
      </c>
      <c r="E216" s="9">
        <f>+'Ark1'!R582</f>
        <v>0</v>
      </c>
      <c r="F216" s="9"/>
      <c r="G216" s="9">
        <f>+'Ark1'!S582</f>
        <v>0</v>
      </c>
      <c r="H216" s="94">
        <f>+'Ark1'!T582</f>
        <v>0</v>
      </c>
      <c r="I216" s="94">
        <f>+'Ark1'!U582</f>
        <v>0</v>
      </c>
      <c r="J216" s="1">
        <f>+'Ark1'!W582</f>
        <v>0</v>
      </c>
      <c r="K216" s="9"/>
      <c r="L216" s="9">
        <f>+'Ark1'!Z582</f>
        <v>0</v>
      </c>
      <c r="N216" s="9">
        <f>+'Ark1'!AA582</f>
        <v>0</v>
      </c>
      <c r="O216" s="1">
        <f>+'Ark1'!AB582</f>
        <v>0</v>
      </c>
      <c r="P216" s="9">
        <f>+'Ark1'!AC582</f>
        <v>0</v>
      </c>
      <c r="Q216" s="9" t="e">
        <f t="shared" si="57"/>
        <v>#DIV/0!</v>
      </c>
      <c r="R216" s="1">
        <f>+'Ark1'!V582</f>
        <v>0</v>
      </c>
      <c r="S216" s="1"/>
      <c r="T216" s="28"/>
      <c r="AG216"/>
      <c r="AH216"/>
      <c r="AI216"/>
      <c r="AK216"/>
      <c r="AL216"/>
      <c r="AM216"/>
      <c r="AN216"/>
      <c r="AO216"/>
    </row>
    <row r="217" spans="1:41">
      <c r="A217" s="28"/>
      <c r="B217">
        <f>+'Ark1'!C583</f>
        <v>2021</v>
      </c>
      <c r="C217">
        <f>+'Ark1'!E583</f>
        <v>49</v>
      </c>
      <c r="D217">
        <f>+'Ark1'!Q583</f>
        <v>0</v>
      </c>
      <c r="E217" s="9">
        <f>+'Ark1'!R583</f>
        <v>0</v>
      </c>
      <c r="F217" s="9"/>
      <c r="G217" s="9">
        <f>+'Ark1'!S583</f>
        <v>0</v>
      </c>
      <c r="H217" s="94">
        <f>+'Ark1'!T583</f>
        <v>0</v>
      </c>
      <c r="I217" s="94">
        <f>+'Ark1'!U583</f>
        <v>0</v>
      </c>
      <c r="J217" s="1">
        <f>+'Ark1'!W583</f>
        <v>0</v>
      </c>
      <c r="K217" s="9"/>
      <c r="L217" s="9">
        <f>+'Ark1'!Z583</f>
        <v>0</v>
      </c>
      <c r="N217" s="9">
        <f>+'Ark1'!AA583</f>
        <v>0</v>
      </c>
      <c r="O217" s="1">
        <f>+'Ark1'!AB583</f>
        <v>0</v>
      </c>
      <c r="P217" s="9">
        <f>+'Ark1'!AC583</f>
        <v>0</v>
      </c>
      <c r="Q217" s="9" t="e">
        <f t="shared" si="57"/>
        <v>#DIV/0!</v>
      </c>
      <c r="R217" s="1">
        <f>+'Ark1'!V583</f>
        <v>0</v>
      </c>
      <c r="S217" s="1"/>
      <c r="T217" s="28"/>
      <c r="AG217"/>
      <c r="AH217"/>
      <c r="AI217"/>
      <c r="AK217"/>
      <c r="AL217"/>
      <c r="AM217"/>
      <c r="AN217"/>
      <c r="AO217"/>
    </row>
    <row r="218" spans="1:41">
      <c r="A218" s="28"/>
      <c r="B218">
        <f>+'Ark1'!C584</f>
        <v>2021</v>
      </c>
      <c r="C218">
        <f>+'Ark1'!E584</f>
        <v>50</v>
      </c>
      <c r="D218">
        <f>+'Ark1'!Q584</f>
        <v>0</v>
      </c>
      <c r="E218" s="9">
        <f>+'Ark1'!R584</f>
        <v>0</v>
      </c>
      <c r="F218" s="9"/>
      <c r="G218" s="9">
        <f>+'Ark1'!S584</f>
        <v>0</v>
      </c>
      <c r="H218" s="94">
        <f>+'Ark1'!T584</f>
        <v>0</v>
      </c>
      <c r="I218" s="94">
        <f>+'Ark1'!U584</f>
        <v>0</v>
      </c>
      <c r="J218" s="1">
        <f>+'Ark1'!W584</f>
        <v>0</v>
      </c>
      <c r="K218" s="9"/>
      <c r="L218" s="9">
        <f>+'Ark1'!Z584</f>
        <v>0</v>
      </c>
      <c r="N218" s="9">
        <f>+'Ark1'!AA584</f>
        <v>0</v>
      </c>
      <c r="O218" s="1">
        <f>+'Ark1'!AB584</f>
        <v>0</v>
      </c>
      <c r="P218" s="9">
        <f>+'Ark1'!AC584</f>
        <v>0</v>
      </c>
      <c r="Q218" s="9" t="e">
        <f t="shared" si="57"/>
        <v>#DIV/0!</v>
      </c>
      <c r="R218" s="1">
        <f>+'Ark1'!V584</f>
        <v>0</v>
      </c>
      <c r="S218" s="1"/>
      <c r="T218" s="28"/>
      <c r="AG218"/>
      <c r="AH218"/>
      <c r="AI218"/>
      <c r="AK218"/>
      <c r="AL218"/>
      <c r="AM218"/>
      <c r="AN218"/>
      <c r="AO218"/>
    </row>
    <row r="219" spans="1:41">
      <c r="A219" s="28"/>
      <c r="B219">
        <f>+'Ark1'!C585</f>
        <v>2021</v>
      </c>
      <c r="C219">
        <f>+'Ark1'!E585</f>
        <v>51</v>
      </c>
      <c r="D219">
        <f>+'Ark1'!Q585</f>
        <v>0</v>
      </c>
      <c r="E219" s="9">
        <f>+'Ark1'!R585</f>
        <v>0</v>
      </c>
      <c r="F219" s="9"/>
      <c r="G219" s="9">
        <f>+'Ark1'!S585</f>
        <v>0</v>
      </c>
      <c r="H219" s="94">
        <f>+'Ark1'!T585</f>
        <v>0</v>
      </c>
      <c r="I219" s="94">
        <f>+'Ark1'!U585</f>
        <v>0</v>
      </c>
      <c r="J219" s="1">
        <f>+'Ark1'!W585</f>
        <v>0</v>
      </c>
      <c r="K219" s="9"/>
      <c r="L219" s="9">
        <f>+'Ark1'!Z585</f>
        <v>0</v>
      </c>
      <c r="N219" s="9">
        <f>+'Ark1'!AA585</f>
        <v>0</v>
      </c>
      <c r="O219" s="1">
        <f>+'Ark1'!AB585</f>
        <v>0</v>
      </c>
      <c r="P219" s="9">
        <f>+'Ark1'!AC585</f>
        <v>0</v>
      </c>
      <c r="Q219" s="9" t="e">
        <f t="shared" si="57"/>
        <v>#DIV/0!</v>
      </c>
      <c r="R219" s="1">
        <f>+'Ark1'!V585</f>
        <v>0</v>
      </c>
      <c r="S219" s="1"/>
      <c r="T219" s="28"/>
      <c r="AG219"/>
      <c r="AH219"/>
      <c r="AI219"/>
      <c r="AK219"/>
      <c r="AL219"/>
      <c r="AM219"/>
      <c r="AN219"/>
      <c r="AO219"/>
    </row>
    <row r="220" spans="1:41">
      <c r="A220" s="28"/>
      <c r="B220">
        <f>+'Ark1'!C586</f>
        <v>2021</v>
      </c>
      <c r="C220">
        <f>+'Ark1'!E586</f>
        <v>52</v>
      </c>
      <c r="D220">
        <f>+'Ark1'!Q586</f>
        <v>0</v>
      </c>
      <c r="E220" s="9">
        <f>+'Ark1'!R586</f>
        <v>0</v>
      </c>
      <c r="F220" s="9"/>
      <c r="G220" s="9">
        <f>+'Ark1'!S586</f>
        <v>0</v>
      </c>
      <c r="H220" s="94">
        <f>+'Ark1'!T586</f>
        <v>0</v>
      </c>
      <c r="I220" s="94">
        <f>+'Ark1'!U586</f>
        <v>0</v>
      </c>
      <c r="J220" s="1">
        <f>+'Ark1'!W586</f>
        <v>0</v>
      </c>
      <c r="K220" s="9"/>
      <c r="L220" s="9">
        <f>+'Ark1'!Z586</f>
        <v>0</v>
      </c>
      <c r="N220" s="9">
        <f>+'Ark1'!AA586</f>
        <v>0</v>
      </c>
      <c r="O220" s="1">
        <f>+'Ark1'!AB586</f>
        <v>0</v>
      </c>
      <c r="P220" s="9">
        <f>+'Ark1'!AC586</f>
        <v>0</v>
      </c>
      <c r="Q220" s="9" t="e">
        <f t="shared" ref="Q220" si="58">+E220/D220</f>
        <v>#DIV/0!</v>
      </c>
      <c r="R220" s="1">
        <f>+'Ark1'!V586</f>
        <v>0</v>
      </c>
      <c r="S220" s="1"/>
      <c r="T220" s="28"/>
      <c r="AG220"/>
      <c r="AH220"/>
      <c r="AI220"/>
      <c r="AK220"/>
      <c r="AL220"/>
      <c r="AM220"/>
      <c r="AN220"/>
      <c r="AO220"/>
    </row>
    <row r="221" spans="1:41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AG221"/>
      <c r="AH221"/>
      <c r="AI221"/>
      <c r="AK221"/>
      <c r="AL221"/>
      <c r="AM221"/>
      <c r="AN221"/>
      <c r="AO221"/>
    </row>
    <row r="222" spans="1:41">
      <c r="A222" s="28"/>
      <c r="B222">
        <f>+'Ark1'!C587</f>
        <v>2020</v>
      </c>
      <c r="C222">
        <f>+'Ark1'!E587</f>
        <v>1</v>
      </c>
      <c r="D222">
        <f>+'Ark1'!Q587</f>
        <v>28</v>
      </c>
      <c r="E222" s="9">
        <f>+'Ark1'!R587</f>
        <v>109</v>
      </c>
      <c r="F222" s="9"/>
      <c r="G222" s="9">
        <f>+'Ark1'!S587</f>
        <v>109</v>
      </c>
      <c r="H222" s="94">
        <f>+'Ark1'!T587</f>
        <v>1.6413190784520411</v>
      </c>
      <c r="I222" s="94">
        <f>+'Ark1'!U587</f>
        <v>1.7164254487254822</v>
      </c>
      <c r="J222" s="1">
        <f>+'Ark1'!W587</f>
        <v>56.954128440366979</v>
      </c>
      <c r="K222" s="9"/>
      <c r="L222" s="9">
        <f>+'Ark1'!Z587</f>
        <v>138.78990825688075</v>
      </c>
      <c r="N222" s="9">
        <f>+'Ark1'!AA587</f>
        <v>31.141971280266425</v>
      </c>
      <c r="O222" s="1">
        <f>+'Ark1'!AB587</f>
        <v>4.7687540370700381</v>
      </c>
      <c r="P222" s="9">
        <f>+'Ark1'!AC587</f>
        <v>-65.763742842500392</v>
      </c>
      <c r="Q222" s="9">
        <f t="shared" ref="Q222:Q271" si="59">+E222/D222</f>
        <v>3.8928571428571428</v>
      </c>
      <c r="R222" s="1">
        <f>+'Ark1'!V587</f>
        <v>13.669724770642205</v>
      </c>
      <c r="S222" s="1"/>
      <c r="T222" s="28"/>
      <c r="AG222"/>
      <c r="AH222"/>
      <c r="AI222"/>
      <c r="AK222"/>
      <c r="AL222"/>
      <c r="AM222"/>
      <c r="AN222"/>
      <c r="AO222"/>
    </row>
    <row r="223" spans="1:41">
      <c r="A223" s="28"/>
      <c r="B223">
        <f>+'Ark1'!C588</f>
        <v>2020</v>
      </c>
      <c r="C223">
        <f>+'Ark1'!E588</f>
        <v>2</v>
      </c>
      <c r="D223">
        <f>+'Ark1'!Q588</f>
        <v>63</v>
      </c>
      <c r="E223" s="9">
        <f>+'Ark1'!R588</f>
        <v>462</v>
      </c>
      <c r="F223" s="9"/>
      <c r="G223" s="9">
        <f>+'Ark1'!S588</f>
        <v>461</v>
      </c>
      <c r="H223" s="94">
        <f>+'Ark1'!T588</f>
        <v>6.9567836169251605</v>
      </c>
      <c r="I223" s="94">
        <f>+'Ark1'!U588</f>
        <v>6.8189565139429913</v>
      </c>
      <c r="J223" s="1">
        <f>+'Ark1'!W588</f>
        <v>57.96312364425161</v>
      </c>
      <c r="K223" s="9"/>
      <c r="L223" s="9">
        <f>+'Ark1'!Z588</f>
        <v>130.36963123644256</v>
      </c>
      <c r="N223" s="9">
        <f>+'Ark1'!AA588</f>
        <v>25.850649590402433</v>
      </c>
      <c r="O223" s="1">
        <f>+'Ark1'!AB588</f>
        <v>4.1050133631199888</v>
      </c>
      <c r="P223" s="9">
        <f>+'Ark1'!AC588</f>
        <v>-59.968891279441138</v>
      </c>
      <c r="Q223" s="9">
        <f t="shared" si="59"/>
        <v>7.333333333333333</v>
      </c>
      <c r="R223" s="1">
        <f>+'Ark1'!V588</f>
        <v>14.467532467532465</v>
      </c>
      <c r="S223" s="1"/>
      <c r="T223" s="28"/>
      <c r="AG223"/>
      <c r="AH223"/>
      <c r="AI223"/>
      <c r="AK223"/>
      <c r="AL223"/>
      <c r="AM223"/>
      <c r="AN223"/>
      <c r="AO223"/>
    </row>
    <row r="224" spans="1:41">
      <c r="A224" s="28"/>
      <c r="B224">
        <f>+'Ark1'!C589</f>
        <v>2020</v>
      </c>
      <c r="C224">
        <f>+'Ark1'!E589</f>
        <v>3</v>
      </c>
      <c r="D224">
        <f>+'Ark1'!Q589</f>
        <v>84</v>
      </c>
      <c r="E224" s="9">
        <f>+'Ark1'!R589</f>
        <v>495</v>
      </c>
      <c r="F224" s="9"/>
      <c r="G224" s="9">
        <f>+'Ark1'!S589</f>
        <v>495</v>
      </c>
      <c r="H224" s="94">
        <f>+'Ark1'!T589</f>
        <v>7.4536967324198145</v>
      </c>
      <c r="I224" s="94">
        <f>+'Ark1'!U589</f>
        <v>7.3857759488018448</v>
      </c>
      <c r="J224" s="1">
        <f>+'Ark1'!W589</f>
        <v>57.765656565656549</v>
      </c>
      <c r="K224" s="9"/>
      <c r="L224" s="9">
        <f>+'Ark1'!Z589</f>
        <v>131.50745454545461</v>
      </c>
      <c r="N224" s="9">
        <f>+'Ark1'!AA589</f>
        <v>29.069510098366408</v>
      </c>
      <c r="O224" s="1">
        <f>+'Ark1'!AB589</f>
        <v>4.2864164500271213</v>
      </c>
      <c r="P224" s="9">
        <f>+'Ark1'!AC589</f>
        <v>-57.70709529547625</v>
      </c>
      <c r="Q224" s="9">
        <f t="shared" si="59"/>
        <v>5.8928571428571432</v>
      </c>
      <c r="R224" s="1">
        <f>+'Ark1'!V589</f>
        <v>14.387878787878789</v>
      </c>
      <c r="S224" s="1"/>
      <c r="T224" s="28"/>
      <c r="AG224"/>
      <c r="AH224"/>
      <c r="AI224"/>
      <c r="AK224"/>
      <c r="AL224"/>
      <c r="AM224"/>
      <c r="AN224"/>
      <c r="AO224"/>
    </row>
    <row r="225" spans="1:41">
      <c r="A225" s="28"/>
      <c r="B225">
        <f>+'Ark1'!C590</f>
        <v>2020</v>
      </c>
      <c r="C225">
        <f>+'Ark1'!E590</f>
        <v>4</v>
      </c>
      <c r="D225">
        <f>+'Ark1'!Q590</f>
        <v>83</v>
      </c>
      <c r="E225" s="9">
        <f>+'Ark1'!R590</f>
        <v>393</v>
      </c>
      <c r="F225" s="9"/>
      <c r="G225" s="9">
        <f>+'Ark1'!S590</f>
        <v>393</v>
      </c>
      <c r="H225" s="94">
        <f>+'Ark1'!T590</f>
        <v>5.9177834663454316</v>
      </c>
      <c r="I225" s="94">
        <f>+'Ark1'!U590</f>
        <v>6.0030925180218091</v>
      </c>
      <c r="J225" s="1">
        <f>+'Ark1'!W590</f>
        <v>57.80152671755723</v>
      </c>
      <c r="K225" s="9"/>
      <c r="L225" s="9">
        <f>+'Ark1'!Z590</f>
        <v>134.63002544529263</v>
      </c>
      <c r="N225" s="9">
        <f>+'Ark1'!AA590</f>
        <v>28.281757834477204</v>
      </c>
      <c r="O225" s="1">
        <f>+'Ark1'!AB590</f>
        <v>3.9418544491964198</v>
      </c>
      <c r="P225" s="9">
        <f>+'Ark1'!AC590</f>
        <v>-53.237723334552811</v>
      </c>
      <c r="Q225" s="9">
        <f t="shared" si="59"/>
        <v>4.7349397590361448</v>
      </c>
      <c r="R225" s="1">
        <f>+'Ark1'!V590</f>
        <v>14.412213740458013</v>
      </c>
      <c r="S225" s="1"/>
      <c r="T225" s="28"/>
      <c r="AG225"/>
      <c r="AH225"/>
      <c r="AI225"/>
      <c r="AK225"/>
      <c r="AL225"/>
      <c r="AM225"/>
      <c r="AN225"/>
      <c r="AO225"/>
    </row>
    <row r="226" spans="1:41">
      <c r="A226" s="28"/>
      <c r="B226">
        <f>+'Ark1'!C591</f>
        <v>2020</v>
      </c>
      <c r="C226">
        <f>+'Ark1'!E591</f>
        <v>5</v>
      </c>
      <c r="D226">
        <f>+'Ark1'!Q591</f>
        <v>73</v>
      </c>
      <c r="E226" s="9">
        <f>+'Ark1'!R591</f>
        <v>419</v>
      </c>
      <c r="F226" s="9"/>
      <c r="G226" s="9">
        <f>+'Ark1'!S591</f>
        <v>419</v>
      </c>
      <c r="H226" s="94">
        <f>+'Ark1'!T591</f>
        <v>6.3092907694624305</v>
      </c>
      <c r="I226" s="94">
        <f>+'Ark1'!U591</f>
        <v>6.3754436419320983</v>
      </c>
      <c r="J226" s="1">
        <f>+'Ark1'!W591</f>
        <v>58.250596658711245</v>
      </c>
      <c r="K226" s="9"/>
      <c r="L226" s="9">
        <f>+'Ark1'!Z591</f>
        <v>134.10835322195695</v>
      </c>
      <c r="N226" s="9">
        <f>+'Ark1'!AA591</f>
        <v>26.81194479489174</v>
      </c>
      <c r="O226" s="1">
        <f>+'Ark1'!AB591</f>
        <v>3.8574502042626033</v>
      </c>
      <c r="P226" s="9">
        <f>+'Ark1'!AC591</f>
        <v>-57.631140438027607</v>
      </c>
      <c r="Q226" s="9">
        <f t="shared" si="59"/>
        <v>5.7397260273972606</v>
      </c>
      <c r="R226" s="1">
        <f>+'Ark1'!V591</f>
        <v>14.622911694510746</v>
      </c>
      <c r="S226" s="1"/>
      <c r="T226" s="28"/>
      <c r="AG226"/>
      <c r="AH226"/>
      <c r="AI226"/>
      <c r="AK226"/>
      <c r="AL226"/>
      <c r="AM226"/>
      <c r="AN226"/>
      <c r="AO226"/>
    </row>
    <row r="227" spans="1:41">
      <c r="A227" s="28"/>
      <c r="B227">
        <f>+'Ark1'!C592</f>
        <v>2020</v>
      </c>
      <c r="C227">
        <f>+'Ark1'!E592</f>
        <v>6</v>
      </c>
      <c r="D227">
        <f>+'Ark1'!Q592</f>
        <v>69</v>
      </c>
      <c r="E227" s="9">
        <f>+'Ark1'!R592</f>
        <v>434</v>
      </c>
      <c r="F227" s="9"/>
      <c r="G227" s="9">
        <f>+'Ark1'!S592</f>
        <v>433</v>
      </c>
      <c r="H227" s="94">
        <f>+'Ark1'!T592</f>
        <v>6.5351603674145453</v>
      </c>
      <c r="I227" s="94">
        <f>+'Ark1'!U592</f>
        <v>6.5041406618149269</v>
      </c>
      <c r="J227" s="1">
        <f>+'Ark1'!W592</f>
        <v>58.17090069284064</v>
      </c>
      <c r="K227" s="9"/>
      <c r="L227" s="9">
        <f>+'Ark1'!Z592</f>
        <v>132.39191685912249</v>
      </c>
      <c r="N227" s="9">
        <f>+'Ark1'!AA592</f>
        <v>27.40775423852763</v>
      </c>
      <c r="O227" s="1">
        <f>+'Ark1'!AB592</f>
        <v>3.8844016094010607</v>
      </c>
      <c r="P227" s="9">
        <f>+'Ark1'!AC592</f>
        <v>-53.310360634879679</v>
      </c>
      <c r="Q227" s="9">
        <f t="shared" si="59"/>
        <v>6.2898550724637685</v>
      </c>
      <c r="R227" s="1">
        <f>+'Ark1'!V592</f>
        <v>14.622119815668198</v>
      </c>
      <c r="S227" s="1"/>
      <c r="T227" s="28"/>
      <c r="AG227"/>
      <c r="AH227"/>
      <c r="AI227"/>
      <c r="AK227"/>
      <c r="AL227"/>
      <c r="AM227"/>
      <c r="AN227"/>
      <c r="AO227"/>
    </row>
    <row r="228" spans="1:41">
      <c r="A228" s="28"/>
      <c r="B228">
        <f>+'Ark1'!C593</f>
        <v>2020</v>
      </c>
      <c r="C228">
        <f>+'Ark1'!E593</f>
        <v>7</v>
      </c>
      <c r="D228">
        <f>+'Ark1'!Q593</f>
        <v>75</v>
      </c>
      <c r="E228" s="9">
        <f>+'Ark1'!R593</f>
        <v>461</v>
      </c>
      <c r="F228" s="9"/>
      <c r="G228" s="9">
        <f>+'Ark1'!S593</f>
        <v>461</v>
      </c>
      <c r="H228" s="94">
        <f>+'Ark1'!T593</f>
        <v>6.9417256437283505</v>
      </c>
      <c r="I228" s="94">
        <f>+'Ark1'!U593</f>
        <v>7.005529183867452</v>
      </c>
      <c r="J228" s="1">
        <f>+'Ark1'!W593</f>
        <v>57.635574837310202</v>
      </c>
      <c r="K228" s="9"/>
      <c r="L228" s="9">
        <f>+'Ark1'!Z593</f>
        <v>133.93665943600877</v>
      </c>
      <c r="N228" s="9">
        <f>+'Ark1'!AA593</f>
        <v>26.226327222846361</v>
      </c>
      <c r="O228" s="1">
        <f>+'Ark1'!AB593</f>
        <v>4.2166842904016715</v>
      </c>
      <c r="P228" s="9">
        <f>+'Ark1'!AC593</f>
        <v>-55.539057869333789</v>
      </c>
      <c r="Q228" s="9">
        <f t="shared" si="59"/>
        <v>6.1466666666666665</v>
      </c>
      <c r="R228" s="1">
        <f>+'Ark1'!V593</f>
        <v>14.253796095444685</v>
      </c>
      <c r="S228" s="1"/>
      <c r="T228" s="28"/>
      <c r="AG228"/>
      <c r="AH228"/>
      <c r="AI228"/>
      <c r="AK228"/>
      <c r="AL228"/>
      <c r="AM228"/>
      <c r="AN228"/>
      <c r="AO228"/>
    </row>
    <row r="229" spans="1:41">
      <c r="A229" s="28"/>
      <c r="B229">
        <f>+'Ark1'!C594</f>
        <v>2020</v>
      </c>
      <c r="C229">
        <f>+'Ark1'!E594</f>
        <v>8</v>
      </c>
      <c r="D229">
        <f>+'Ark1'!Q594</f>
        <v>66</v>
      </c>
      <c r="E229" s="9">
        <f>+'Ark1'!R594</f>
        <v>332</v>
      </c>
      <c r="F229" s="9"/>
      <c r="G229" s="9">
        <f>+'Ark1'!S594</f>
        <v>330</v>
      </c>
      <c r="H229" s="94">
        <f>+'Ark1'!T594</f>
        <v>4.9992471013401598</v>
      </c>
      <c r="I229" s="94">
        <f>+'Ark1'!U594</f>
        <v>5.0401851140356237</v>
      </c>
      <c r="J229" s="1">
        <f>+'Ark1'!W594</f>
        <v>56.933333333333323</v>
      </c>
      <c r="K229" s="9"/>
      <c r="L229" s="9">
        <f>+'Ark1'!Z594</f>
        <v>134.61454545454549</v>
      </c>
      <c r="N229" s="9">
        <f>+'Ark1'!AA594</f>
        <v>26.759739670214191</v>
      </c>
      <c r="O229" s="1">
        <f>+'Ark1'!AB594</f>
        <v>4.2967688118192431</v>
      </c>
      <c r="P229" s="9">
        <f>+'Ark1'!AC594</f>
        <v>-51.677786536554223</v>
      </c>
      <c r="Q229" s="9">
        <f t="shared" si="59"/>
        <v>5.0303030303030303</v>
      </c>
      <c r="R229" s="1">
        <f>+'Ark1'!V594</f>
        <v>13.740963855421684</v>
      </c>
      <c r="S229" s="1"/>
      <c r="T229" s="28"/>
      <c r="AG229"/>
      <c r="AH229"/>
      <c r="AI229"/>
      <c r="AK229"/>
      <c r="AL229"/>
      <c r="AM229"/>
      <c r="AN229"/>
      <c r="AO229"/>
    </row>
    <row r="230" spans="1:41">
      <c r="A230" s="28"/>
      <c r="B230">
        <f>+'Ark1'!C595</f>
        <v>2020</v>
      </c>
      <c r="C230">
        <f>+'Ark1'!E595</f>
        <v>9</v>
      </c>
      <c r="D230">
        <f>+'Ark1'!Q595</f>
        <v>76</v>
      </c>
      <c r="E230" s="9">
        <f>+'Ark1'!R595</f>
        <v>484</v>
      </c>
      <c r="F230" s="9"/>
      <c r="G230" s="9">
        <f>+'Ark1'!S595</f>
        <v>484</v>
      </c>
      <c r="H230" s="94">
        <f>+'Ark1'!T595</f>
        <v>7.2880590272549313</v>
      </c>
      <c r="I230" s="94">
        <f>+'Ark1'!U595</f>
        <v>7.2142037487695747</v>
      </c>
      <c r="J230" s="1">
        <f>+'Ark1'!W595</f>
        <v>58.32644628099176</v>
      </c>
      <c r="K230" s="9"/>
      <c r="L230" s="9">
        <f>+'Ark1'!Z595</f>
        <v>131.37190082644625</v>
      </c>
      <c r="N230" s="9">
        <f>+'Ark1'!AA595</f>
        <v>27.832922336836486</v>
      </c>
      <c r="O230" s="1">
        <f>+'Ark1'!AB595</f>
        <v>3.5180824180235475</v>
      </c>
      <c r="P230" s="9">
        <f>+'Ark1'!AC595</f>
        <v>-56.415521122810198</v>
      </c>
      <c r="Q230" s="9">
        <f t="shared" si="59"/>
        <v>6.3684210526315788</v>
      </c>
      <c r="R230" s="1">
        <f>+'Ark1'!V595</f>
        <v>14.743801652892564</v>
      </c>
      <c r="S230" s="1"/>
      <c r="T230" s="28"/>
      <c r="AG230"/>
      <c r="AH230"/>
      <c r="AI230"/>
      <c r="AK230"/>
      <c r="AL230"/>
      <c r="AM230"/>
      <c r="AN230"/>
      <c r="AO230"/>
    </row>
    <row r="231" spans="1:41">
      <c r="A231" s="28"/>
      <c r="B231">
        <f>+'Ark1'!C596</f>
        <v>2020</v>
      </c>
      <c r="C231">
        <f>+'Ark1'!E596</f>
        <v>10</v>
      </c>
      <c r="D231">
        <f>+'Ark1'!Q596</f>
        <v>86</v>
      </c>
      <c r="E231" s="9">
        <f>+'Ark1'!R596</f>
        <v>424</v>
      </c>
      <c r="F231" s="9"/>
      <c r="G231" s="9">
        <f>+'Ark1'!S596</f>
        <v>421</v>
      </c>
      <c r="H231" s="94">
        <f>+'Ark1'!T596</f>
        <v>6.3845806354464676</v>
      </c>
      <c r="I231" s="94">
        <f>+'Ark1'!U596</f>
        <v>6.3367539797791892</v>
      </c>
      <c r="J231" s="1">
        <f>+'Ark1'!W596</f>
        <v>58.353919239904997</v>
      </c>
      <c r="K231" s="9"/>
      <c r="L231" s="9">
        <f>+'Ark1'!Z596</f>
        <v>132.66128266033249</v>
      </c>
      <c r="N231" s="9">
        <f>+'Ark1'!AA596</f>
        <v>27.494085691262871</v>
      </c>
      <c r="O231" s="1">
        <f>+'Ark1'!AB596</f>
        <v>3.7385664283045505</v>
      </c>
      <c r="P231" s="9">
        <f>+'Ark1'!AC596</f>
        <v>-63.229344354157611</v>
      </c>
      <c r="Q231" s="9">
        <f t="shared" si="59"/>
        <v>4.9302325581395348</v>
      </c>
      <c r="R231" s="1">
        <f>+'Ark1'!V596</f>
        <v>14.667452830188676</v>
      </c>
      <c r="S231" s="1"/>
      <c r="T231" s="28"/>
      <c r="AG231"/>
      <c r="AH231"/>
      <c r="AI231"/>
      <c r="AK231"/>
      <c r="AL231"/>
      <c r="AM231"/>
      <c r="AN231"/>
      <c r="AO231"/>
    </row>
    <row r="232" spans="1:41">
      <c r="A232" s="28"/>
      <c r="B232">
        <f>+'Ark1'!C597</f>
        <v>2020</v>
      </c>
      <c r="C232">
        <f>+'Ark1'!E597</f>
        <v>11</v>
      </c>
      <c r="D232">
        <f>+'Ark1'!Q597</f>
        <v>58</v>
      </c>
      <c r="E232" s="9">
        <f>+'Ark1'!R597</f>
        <v>340</v>
      </c>
      <c r="F232" s="9"/>
      <c r="G232" s="9">
        <f>+'Ark1'!S597</f>
        <v>340</v>
      </c>
      <c r="H232" s="94">
        <f>+'Ark1'!T597</f>
        <v>5.1197108869146204</v>
      </c>
      <c r="I232" s="94">
        <f>+'Ark1'!U597</f>
        <v>4.8458518197966258</v>
      </c>
      <c r="J232" s="1">
        <f>+'Ark1'!W597</f>
        <v>58.714705882352945</v>
      </c>
      <c r="K232" s="9"/>
      <c r="L232" s="9">
        <f>+'Ark1'!Z597</f>
        <v>125.61764705882356</v>
      </c>
      <c r="N232" s="9">
        <f>+'Ark1'!AA597</f>
        <v>28.355865360556649</v>
      </c>
      <c r="O232" s="1">
        <f>+'Ark1'!AB597</f>
        <v>3.6619371563456022</v>
      </c>
      <c r="P232" s="9">
        <f>+'Ark1'!AC597</f>
        <v>-56.085959774345319</v>
      </c>
      <c r="Q232" s="9">
        <f t="shared" si="59"/>
        <v>5.8620689655172411</v>
      </c>
      <c r="R232" s="1">
        <f>+'Ark1'!V597</f>
        <v>14.970588235294121</v>
      </c>
      <c r="S232" s="1"/>
      <c r="T232" s="28"/>
      <c r="AG232"/>
      <c r="AH232"/>
      <c r="AI232"/>
      <c r="AK232"/>
      <c r="AL232"/>
      <c r="AM232"/>
      <c r="AN232"/>
      <c r="AO232"/>
    </row>
    <row r="233" spans="1:41">
      <c r="A233" s="28"/>
      <c r="B233">
        <f>+'Ark1'!C598</f>
        <v>2020</v>
      </c>
      <c r="C233">
        <f>+'Ark1'!E598</f>
        <v>12</v>
      </c>
      <c r="D233">
        <f>+'Ark1'!Q598</f>
        <v>68</v>
      </c>
      <c r="E233" s="9">
        <f>+'Ark1'!R598</f>
        <v>397</v>
      </c>
      <c r="F233" s="9"/>
      <c r="G233" s="9">
        <f>+'Ark1'!S598</f>
        <v>393</v>
      </c>
      <c r="H233" s="94">
        <f>+'Ark1'!T598</f>
        <v>5.9780153591326606</v>
      </c>
      <c r="I233" s="94">
        <f>+'Ark1'!U598</f>
        <v>6.0367445819354542</v>
      </c>
      <c r="J233" s="1">
        <f>+'Ark1'!W598</f>
        <v>58.043256997455472</v>
      </c>
      <c r="K233" s="9"/>
      <c r="L233" s="9">
        <f>+'Ark1'!Z598</f>
        <v>135.38473282442752</v>
      </c>
      <c r="N233" s="9">
        <f>+'Ark1'!AA598</f>
        <v>26.407835235480039</v>
      </c>
      <c r="O233" s="1">
        <f>+'Ark1'!AB598</f>
        <v>4.1278131377721472</v>
      </c>
      <c r="P233" s="9">
        <f>+'Ark1'!AC598</f>
        <v>-55.960937774259754</v>
      </c>
      <c r="Q233" s="9">
        <f t="shared" si="59"/>
        <v>5.8382352941176467</v>
      </c>
      <c r="R233" s="1">
        <f>+'Ark1'!V598</f>
        <v>14.496221662468518</v>
      </c>
      <c r="S233" s="1"/>
      <c r="T233" s="28"/>
      <c r="AG233"/>
      <c r="AH233"/>
      <c r="AI233"/>
      <c r="AK233"/>
      <c r="AL233"/>
      <c r="AM233"/>
      <c r="AN233"/>
      <c r="AO233"/>
    </row>
    <row r="234" spans="1:41">
      <c r="A234" s="28"/>
      <c r="B234">
        <f>+'Ark1'!C599</f>
        <v>2020</v>
      </c>
      <c r="C234">
        <f>+'Ark1'!E599</f>
        <v>13</v>
      </c>
      <c r="D234">
        <f>+'Ark1'!Q599</f>
        <v>72</v>
      </c>
      <c r="E234" s="9">
        <f>+'Ark1'!R599</f>
        <v>439</v>
      </c>
      <c r="F234" s="9"/>
      <c r="G234" s="9">
        <f>+'Ark1'!S599</f>
        <v>439</v>
      </c>
      <c r="H234" s="94">
        <f>+'Ark1'!T599</f>
        <v>6.6104502333985815</v>
      </c>
      <c r="I234" s="94">
        <f>+'Ark1'!U599</f>
        <v>6.5057404396341454</v>
      </c>
      <c r="J234" s="1">
        <f>+'Ark1'!W599</f>
        <v>57.920273348519345</v>
      </c>
      <c r="K234" s="9"/>
      <c r="L234" s="9">
        <f>+'Ark1'!Z599</f>
        <v>130.61457858769921</v>
      </c>
      <c r="N234" s="9">
        <f>+'Ark1'!AA599</f>
        <v>26.878934969521641</v>
      </c>
      <c r="O234" s="1">
        <f>+'Ark1'!AB599</f>
        <v>3.9107962146271902</v>
      </c>
      <c r="P234" s="9">
        <f>+'Ark1'!AC599</f>
        <v>-52.587351940852173</v>
      </c>
      <c r="Q234" s="9">
        <f t="shared" si="59"/>
        <v>6.0972222222222223</v>
      </c>
      <c r="R234" s="1">
        <f>+'Ark1'!V599</f>
        <v>14.56036446469248</v>
      </c>
      <c r="S234" s="1"/>
      <c r="T234" s="28"/>
      <c r="AG234"/>
      <c r="AH234"/>
      <c r="AI234"/>
      <c r="AK234"/>
      <c r="AL234"/>
      <c r="AM234"/>
      <c r="AN234"/>
      <c r="AO234"/>
    </row>
    <row r="235" spans="1:41">
      <c r="A235" s="28"/>
      <c r="B235">
        <f>+'Ark1'!C600</f>
        <v>2020</v>
      </c>
      <c r="C235">
        <f>+'Ark1'!E600</f>
        <v>14</v>
      </c>
      <c r="D235">
        <f>+'Ark1'!Q600</f>
        <v>78</v>
      </c>
      <c r="E235" s="9">
        <f>+'Ark1'!R600</f>
        <v>385</v>
      </c>
      <c r="F235" s="9"/>
      <c r="G235" s="9">
        <f>+'Ark1'!S600</f>
        <v>385</v>
      </c>
      <c r="H235" s="94">
        <f>+'Ark1'!T600</f>
        <v>5.7973196807709684</v>
      </c>
      <c r="I235" s="94">
        <f>+'Ark1'!U600</f>
        <v>6.0057020846772815</v>
      </c>
      <c r="J235" s="1">
        <f>+'Ark1'!W600</f>
        <v>57.464935064935055</v>
      </c>
      <c r="K235" s="9"/>
      <c r="L235" s="9">
        <f>+'Ark1'!Z600</f>
        <v>137.48727272727265</v>
      </c>
      <c r="N235" s="9">
        <f>+'Ark1'!AA600</f>
        <v>30.287513506066759</v>
      </c>
      <c r="O235" s="1">
        <f>+'Ark1'!AB600</f>
        <v>4.300340253338728</v>
      </c>
      <c r="P235" s="9">
        <f>+'Ark1'!AC600</f>
        <v>-64.762103222441326</v>
      </c>
      <c r="Q235" s="9">
        <f t="shared" si="59"/>
        <v>4.9358974358974361</v>
      </c>
      <c r="R235" s="1">
        <f>+'Ark1'!V600</f>
        <v>14.225974025974027</v>
      </c>
      <c r="S235" s="1"/>
      <c r="T235" s="28"/>
      <c r="AG235"/>
      <c r="AH235"/>
      <c r="AI235"/>
      <c r="AK235"/>
      <c r="AL235"/>
      <c r="AM235"/>
      <c r="AN235"/>
      <c r="AO235"/>
    </row>
    <row r="236" spans="1:41">
      <c r="A236" s="28"/>
      <c r="B236">
        <f>+'Ark1'!C601</f>
        <v>2020</v>
      </c>
      <c r="C236">
        <f>+'Ark1'!E601</f>
        <v>15</v>
      </c>
      <c r="D236">
        <f>+'Ark1'!Q601</f>
        <v>30</v>
      </c>
      <c r="E236" s="9">
        <f>+'Ark1'!R601</f>
        <v>174</v>
      </c>
      <c r="F236" s="9"/>
      <c r="G236" s="9">
        <f>+'Ark1'!S601</f>
        <v>174</v>
      </c>
      <c r="H236" s="94">
        <f>+'Ark1'!T601</f>
        <v>2.6200873362445409</v>
      </c>
      <c r="I236" s="94">
        <f>+'Ark1'!U601</f>
        <v>2.7127806896696618</v>
      </c>
      <c r="J236" s="1">
        <f>+'Ark1'!W601</f>
        <v>57.839080459770109</v>
      </c>
      <c r="K236" s="9"/>
      <c r="L236" s="9">
        <f>+'Ark1'!Z601</f>
        <v>137.41206896551716</v>
      </c>
      <c r="N236" s="9">
        <f>+'Ark1'!AA601</f>
        <v>26.156949435386661</v>
      </c>
      <c r="O236" s="1">
        <f>+'Ark1'!AB601</f>
        <v>3.0394856008317599</v>
      </c>
      <c r="P236" s="9">
        <f>+'Ark1'!AC601</f>
        <v>-45.459926829856485</v>
      </c>
      <c r="Q236" s="9">
        <f t="shared" si="59"/>
        <v>5.8</v>
      </c>
      <c r="R236" s="1">
        <f>+'Ark1'!V601</f>
        <v>14.5</v>
      </c>
      <c r="S236" s="1"/>
      <c r="T236" s="28"/>
      <c r="AG236"/>
      <c r="AH236"/>
      <c r="AI236"/>
      <c r="AK236"/>
      <c r="AL236"/>
      <c r="AM236"/>
      <c r="AN236"/>
      <c r="AO236"/>
    </row>
    <row r="237" spans="1:41">
      <c r="A237" s="28"/>
      <c r="B237">
        <f>+'Ark1'!C602</f>
        <v>2020</v>
      </c>
      <c r="C237">
        <f>+'Ark1'!E602</f>
        <v>16</v>
      </c>
      <c r="D237">
        <f>+'Ark1'!Q602</f>
        <v>72</v>
      </c>
      <c r="E237" s="9">
        <f>+'Ark1'!R602</f>
        <v>453</v>
      </c>
      <c r="F237" s="9"/>
      <c r="G237" s="9">
        <f>+'Ark1'!S602</f>
        <v>453</v>
      </c>
      <c r="H237" s="94">
        <f>+'Ark1'!T602</f>
        <v>6.8212618581538917</v>
      </c>
      <c r="I237" s="94">
        <f>+'Ark1'!U602</f>
        <v>6.8020283685083438</v>
      </c>
      <c r="J237" s="1">
        <f>+'Ark1'!W602</f>
        <v>57.975717439293589</v>
      </c>
      <c r="K237" s="9"/>
      <c r="L237" s="9">
        <f>+'Ark1'!Z602</f>
        <v>132.34260485651211</v>
      </c>
      <c r="N237" s="9">
        <f>+'Ark1'!AA602</f>
        <v>27.340567652708703</v>
      </c>
      <c r="O237" s="1">
        <f>+'Ark1'!AB602</f>
        <v>4.3001958197191925</v>
      </c>
      <c r="P237" s="9">
        <f>+'Ark1'!AC602</f>
        <v>-61.820835931313603</v>
      </c>
      <c r="Q237" s="9">
        <f t="shared" si="59"/>
        <v>6.291666666666667</v>
      </c>
      <c r="R237" s="1">
        <f>+'Ark1'!V602</f>
        <v>14.503311258278144</v>
      </c>
      <c r="S237" s="1"/>
      <c r="T237" s="28"/>
      <c r="AG237"/>
      <c r="AH237"/>
      <c r="AI237"/>
      <c r="AK237"/>
      <c r="AL237"/>
      <c r="AM237"/>
      <c r="AN237"/>
      <c r="AO237"/>
    </row>
    <row r="238" spans="1:41">
      <c r="A238" s="28"/>
      <c r="B238">
        <f>+'Ark1'!C603</f>
        <v>2020</v>
      </c>
      <c r="C238">
        <f>+'Ark1'!E603</f>
        <v>17</v>
      </c>
      <c r="D238">
        <f>+'Ark1'!Q603</f>
        <v>81</v>
      </c>
      <c r="E238" s="9">
        <f>+'Ark1'!R603</f>
        <v>440</v>
      </c>
      <c r="F238" s="9"/>
      <c r="G238" s="9">
        <f>+'Ark1'!S603</f>
        <v>439</v>
      </c>
      <c r="H238" s="94">
        <f>+'Ark1'!T603</f>
        <v>6.6255082065953905</v>
      </c>
      <c r="I238" s="94">
        <f>+'Ark1'!U603</f>
        <v>6.6906452560875005</v>
      </c>
      <c r="J238" s="1">
        <f>+'Ark1'!W603</f>
        <v>57.35763097949885</v>
      </c>
      <c r="K238" s="9"/>
      <c r="L238" s="9">
        <f>+'Ark1'!Z603</f>
        <v>134.32687927107071</v>
      </c>
      <c r="N238" s="9">
        <f>+'Ark1'!AA603</f>
        <v>27.918370387030631</v>
      </c>
      <c r="O238" s="1">
        <f>+'Ark1'!AB603</f>
        <v>3.8291686936363529</v>
      </c>
      <c r="P238" s="9">
        <f>+'Ark1'!AC603</f>
        <v>-52.773563997688143</v>
      </c>
      <c r="Q238" s="9">
        <f t="shared" si="59"/>
        <v>5.4320987654320989</v>
      </c>
      <c r="R238" s="1">
        <f>+'Ark1'!V603</f>
        <v>14.229545454545455</v>
      </c>
      <c r="S238" s="1"/>
      <c r="T238" s="28"/>
      <c r="AG238"/>
      <c r="AH238"/>
      <c r="AI238"/>
      <c r="AK238"/>
      <c r="AL238"/>
      <c r="AM238"/>
      <c r="AN238"/>
      <c r="AO238"/>
    </row>
    <row r="239" spans="1:41">
      <c r="A239" s="28"/>
      <c r="B239">
        <f>+'Ark1'!C604</f>
        <v>2020</v>
      </c>
      <c r="C239">
        <f>+'Ark1'!E604</f>
        <v>18</v>
      </c>
      <c r="D239">
        <f>+'Ark1'!Q604</f>
        <v>0</v>
      </c>
      <c r="E239" s="9">
        <f>+'Ark1'!R604</f>
        <v>0</v>
      </c>
      <c r="F239" s="9"/>
      <c r="G239" s="9">
        <f>+'Ark1'!S604</f>
        <v>0</v>
      </c>
      <c r="H239" s="94">
        <f>+'Ark1'!T604</f>
        <v>0</v>
      </c>
      <c r="I239" s="94">
        <f>+'Ark1'!U604</f>
        <v>0</v>
      </c>
      <c r="J239" s="1">
        <f>+'Ark1'!W604</f>
        <v>0</v>
      </c>
      <c r="K239" s="9"/>
      <c r="L239" s="9">
        <f>+'Ark1'!Z604</f>
        <v>0</v>
      </c>
      <c r="N239" s="9">
        <f>+'Ark1'!AA604</f>
        <v>0</v>
      </c>
      <c r="O239" s="1">
        <f>+'Ark1'!AB604</f>
        <v>0</v>
      </c>
      <c r="P239" s="9">
        <f>+'Ark1'!AC604</f>
        <v>0</v>
      </c>
      <c r="Q239" s="9" t="e">
        <f t="shared" si="59"/>
        <v>#DIV/0!</v>
      </c>
      <c r="R239" s="1">
        <f>+'Ark1'!V604</f>
        <v>0</v>
      </c>
      <c r="S239" s="1"/>
      <c r="T239" s="28"/>
      <c r="AG239"/>
      <c r="AH239"/>
      <c r="AI239"/>
      <c r="AK239"/>
      <c r="AL239"/>
      <c r="AM239"/>
      <c r="AN239"/>
      <c r="AO239"/>
    </row>
    <row r="240" spans="1:41">
      <c r="A240" s="28"/>
      <c r="B240">
        <f>+'Ark1'!C605</f>
        <v>2020</v>
      </c>
      <c r="C240">
        <f>+'Ark1'!E605</f>
        <v>19</v>
      </c>
      <c r="D240">
        <f>+'Ark1'!Q605</f>
        <v>0</v>
      </c>
      <c r="E240" s="9">
        <f>+'Ark1'!R605</f>
        <v>0</v>
      </c>
      <c r="F240" s="9"/>
      <c r="G240" s="9">
        <f>+'Ark1'!S605</f>
        <v>0</v>
      </c>
      <c r="H240" s="94">
        <f>+'Ark1'!T605</f>
        <v>0</v>
      </c>
      <c r="I240" s="94">
        <f>+'Ark1'!U605</f>
        <v>0</v>
      </c>
      <c r="J240" s="1">
        <f>+'Ark1'!W605</f>
        <v>0</v>
      </c>
      <c r="K240" s="9"/>
      <c r="L240" s="9">
        <f>+'Ark1'!Z605</f>
        <v>0</v>
      </c>
      <c r="N240" s="9">
        <f>+'Ark1'!AA605</f>
        <v>0</v>
      </c>
      <c r="O240" s="1">
        <f>+'Ark1'!AB605</f>
        <v>0</v>
      </c>
      <c r="P240" s="9">
        <f>+'Ark1'!AC605</f>
        <v>0</v>
      </c>
      <c r="Q240" s="9" t="e">
        <f t="shared" si="59"/>
        <v>#DIV/0!</v>
      </c>
      <c r="R240" s="1">
        <f>+'Ark1'!V605</f>
        <v>0</v>
      </c>
      <c r="S240" s="1"/>
      <c r="T240" s="28"/>
      <c r="AG240"/>
      <c r="AH240"/>
      <c r="AI240"/>
      <c r="AK240"/>
      <c r="AL240"/>
      <c r="AM240"/>
      <c r="AN240"/>
      <c r="AO240"/>
    </row>
    <row r="241" spans="1:41">
      <c r="A241" s="28"/>
      <c r="B241">
        <f>+'Ark1'!C606</f>
        <v>2020</v>
      </c>
      <c r="C241">
        <f>+'Ark1'!E606</f>
        <v>20</v>
      </c>
      <c r="D241">
        <f>+'Ark1'!Q606</f>
        <v>0</v>
      </c>
      <c r="E241" s="9">
        <f>+'Ark1'!R606</f>
        <v>0</v>
      </c>
      <c r="F241" s="9"/>
      <c r="G241" s="9">
        <f>+'Ark1'!S606</f>
        <v>0</v>
      </c>
      <c r="H241" s="94">
        <f>+'Ark1'!T606</f>
        <v>0</v>
      </c>
      <c r="I241" s="94">
        <f>+'Ark1'!U606</f>
        <v>0</v>
      </c>
      <c r="J241" s="1">
        <f>+'Ark1'!W606</f>
        <v>0</v>
      </c>
      <c r="K241" s="9"/>
      <c r="L241" s="9">
        <f>+'Ark1'!Z606</f>
        <v>0</v>
      </c>
      <c r="N241" s="9">
        <f>+'Ark1'!AA606</f>
        <v>0</v>
      </c>
      <c r="O241" s="1">
        <f>+'Ark1'!AB606</f>
        <v>0</v>
      </c>
      <c r="P241" s="9">
        <f>+'Ark1'!AC606</f>
        <v>0</v>
      </c>
      <c r="Q241" s="9" t="e">
        <f t="shared" si="59"/>
        <v>#DIV/0!</v>
      </c>
      <c r="R241" s="1">
        <f>+'Ark1'!V606</f>
        <v>0</v>
      </c>
      <c r="S241" s="1"/>
      <c r="T241" s="28"/>
      <c r="AG241"/>
      <c r="AH241"/>
      <c r="AI241"/>
      <c r="AK241"/>
      <c r="AL241"/>
      <c r="AM241"/>
      <c r="AN241"/>
      <c r="AO241"/>
    </row>
    <row r="242" spans="1:41">
      <c r="A242" s="28"/>
      <c r="B242">
        <f>+'Ark1'!C607</f>
        <v>2020</v>
      </c>
      <c r="C242">
        <f>+'Ark1'!E607</f>
        <v>21</v>
      </c>
      <c r="D242">
        <f>+'Ark1'!Q607</f>
        <v>0</v>
      </c>
      <c r="E242" s="9">
        <f>+'Ark1'!R607</f>
        <v>0</v>
      </c>
      <c r="F242" s="9"/>
      <c r="G242" s="9">
        <f>+'Ark1'!S607</f>
        <v>0</v>
      </c>
      <c r="H242" s="94">
        <f>+'Ark1'!T607</f>
        <v>0</v>
      </c>
      <c r="I242" s="94">
        <f>+'Ark1'!U607</f>
        <v>0</v>
      </c>
      <c r="J242" s="1">
        <f>+'Ark1'!W607</f>
        <v>0</v>
      </c>
      <c r="K242" s="9"/>
      <c r="L242" s="9">
        <f>+'Ark1'!Z607</f>
        <v>0</v>
      </c>
      <c r="N242" s="9">
        <f>+'Ark1'!AA607</f>
        <v>0</v>
      </c>
      <c r="O242" s="1">
        <f>+'Ark1'!AB607</f>
        <v>0</v>
      </c>
      <c r="P242" s="9">
        <f>+'Ark1'!AC607</f>
        <v>0</v>
      </c>
      <c r="Q242" s="9" t="e">
        <f t="shared" si="59"/>
        <v>#DIV/0!</v>
      </c>
      <c r="R242" s="1">
        <f>+'Ark1'!V607</f>
        <v>0</v>
      </c>
      <c r="S242" s="1"/>
      <c r="T242" s="28"/>
      <c r="AG242"/>
      <c r="AH242"/>
      <c r="AI242"/>
      <c r="AK242"/>
      <c r="AL242"/>
      <c r="AM242"/>
      <c r="AN242"/>
      <c r="AO242"/>
    </row>
    <row r="243" spans="1:41">
      <c r="A243" s="28"/>
      <c r="B243">
        <f>+'Ark1'!C608</f>
        <v>2020</v>
      </c>
      <c r="C243">
        <f>+'Ark1'!E608</f>
        <v>22</v>
      </c>
      <c r="D243">
        <f>+'Ark1'!Q608</f>
        <v>0</v>
      </c>
      <c r="E243" s="9">
        <f>+'Ark1'!R608</f>
        <v>0</v>
      </c>
      <c r="F243" s="9"/>
      <c r="G243" s="9">
        <f>+'Ark1'!S608</f>
        <v>0</v>
      </c>
      <c r="H243" s="94">
        <f>+'Ark1'!T608</f>
        <v>0</v>
      </c>
      <c r="I243" s="94">
        <f>+'Ark1'!U608</f>
        <v>0</v>
      </c>
      <c r="J243" s="1">
        <f>+'Ark1'!W608</f>
        <v>0</v>
      </c>
      <c r="K243" s="9"/>
      <c r="L243" s="9">
        <f>+'Ark1'!Z608</f>
        <v>0</v>
      </c>
      <c r="N243" s="9">
        <f>+'Ark1'!AA608</f>
        <v>0</v>
      </c>
      <c r="O243" s="1">
        <f>+'Ark1'!AB608</f>
        <v>0</v>
      </c>
      <c r="P243" s="9">
        <f>+'Ark1'!AC608</f>
        <v>0</v>
      </c>
      <c r="Q243" s="9" t="e">
        <f t="shared" si="59"/>
        <v>#DIV/0!</v>
      </c>
      <c r="R243" s="1">
        <f>+'Ark1'!V608</f>
        <v>0</v>
      </c>
      <c r="S243" s="1"/>
      <c r="T243" s="28"/>
      <c r="AG243"/>
      <c r="AH243"/>
      <c r="AI243"/>
      <c r="AK243"/>
      <c r="AL243"/>
      <c r="AM243"/>
      <c r="AN243"/>
      <c r="AO243"/>
    </row>
    <row r="244" spans="1:41">
      <c r="A244" s="28"/>
      <c r="B244">
        <f>+'Ark1'!C609</f>
        <v>2020</v>
      </c>
      <c r="C244">
        <f>+'Ark1'!E609</f>
        <v>23</v>
      </c>
      <c r="D244">
        <f>+'Ark1'!Q609</f>
        <v>0</v>
      </c>
      <c r="E244" s="9">
        <f>+'Ark1'!R609</f>
        <v>0</v>
      </c>
      <c r="F244" s="9"/>
      <c r="G244" s="9">
        <f>+'Ark1'!S609</f>
        <v>0</v>
      </c>
      <c r="H244" s="94">
        <f>+'Ark1'!T609</f>
        <v>0</v>
      </c>
      <c r="I244" s="94">
        <f>+'Ark1'!U609</f>
        <v>0</v>
      </c>
      <c r="J244" s="1">
        <f>+'Ark1'!W609</f>
        <v>0</v>
      </c>
      <c r="K244" s="9"/>
      <c r="L244" s="9">
        <f>+'Ark1'!Z609</f>
        <v>0</v>
      </c>
      <c r="N244" s="9">
        <f>+'Ark1'!AA609</f>
        <v>0</v>
      </c>
      <c r="O244" s="1">
        <f>+'Ark1'!AB609</f>
        <v>0</v>
      </c>
      <c r="P244" s="9">
        <f>+'Ark1'!AC609</f>
        <v>0</v>
      </c>
      <c r="Q244" s="9" t="e">
        <f t="shared" si="59"/>
        <v>#DIV/0!</v>
      </c>
      <c r="R244" s="1">
        <f>+'Ark1'!V609</f>
        <v>0</v>
      </c>
      <c r="S244" s="1"/>
      <c r="T244" s="28"/>
      <c r="AG244"/>
      <c r="AH244"/>
      <c r="AI244"/>
      <c r="AK244"/>
      <c r="AL244"/>
      <c r="AM244"/>
      <c r="AN244"/>
      <c r="AO244"/>
    </row>
    <row r="245" spans="1:41">
      <c r="A245" s="28"/>
      <c r="B245">
        <f>+'Ark1'!C610</f>
        <v>2020</v>
      </c>
      <c r="C245">
        <f>+'Ark1'!E610</f>
        <v>24</v>
      </c>
      <c r="D245">
        <f>+'Ark1'!Q610</f>
        <v>0</v>
      </c>
      <c r="E245" s="9">
        <f>+'Ark1'!R610</f>
        <v>0</v>
      </c>
      <c r="F245" s="9"/>
      <c r="G245" s="9">
        <f>+'Ark1'!S610</f>
        <v>0</v>
      </c>
      <c r="H245" s="94">
        <f>+'Ark1'!T610</f>
        <v>0</v>
      </c>
      <c r="I245" s="94">
        <f>+'Ark1'!U610</f>
        <v>0</v>
      </c>
      <c r="J245" s="1">
        <f>+'Ark1'!W610</f>
        <v>0</v>
      </c>
      <c r="K245" s="9"/>
      <c r="L245" s="9">
        <f>+'Ark1'!Z610</f>
        <v>0</v>
      </c>
      <c r="N245" s="9">
        <f>+'Ark1'!AA610</f>
        <v>0</v>
      </c>
      <c r="O245" s="1">
        <f>+'Ark1'!AB610</f>
        <v>0</v>
      </c>
      <c r="P245" s="9">
        <f>+'Ark1'!AC610</f>
        <v>0</v>
      </c>
      <c r="Q245" s="9" t="e">
        <f t="shared" si="59"/>
        <v>#DIV/0!</v>
      </c>
      <c r="R245" s="1">
        <f>+'Ark1'!V610</f>
        <v>0</v>
      </c>
      <c r="S245" s="1"/>
      <c r="T245" s="28"/>
      <c r="AG245"/>
      <c r="AH245"/>
      <c r="AI245"/>
      <c r="AK245"/>
      <c r="AL245"/>
      <c r="AM245"/>
      <c r="AN245"/>
      <c r="AO245"/>
    </row>
    <row r="246" spans="1:41">
      <c r="A246" s="28"/>
      <c r="B246">
        <f>+'Ark1'!C611</f>
        <v>2020</v>
      </c>
      <c r="C246">
        <f>+'Ark1'!E611</f>
        <v>25</v>
      </c>
      <c r="D246">
        <f>+'Ark1'!Q611</f>
        <v>0</v>
      </c>
      <c r="E246" s="9">
        <f>+'Ark1'!R611</f>
        <v>0</v>
      </c>
      <c r="F246" s="9"/>
      <c r="G246" s="9">
        <f>+'Ark1'!S611</f>
        <v>0</v>
      </c>
      <c r="H246" s="94">
        <f>+'Ark1'!T611</f>
        <v>0</v>
      </c>
      <c r="I246" s="94">
        <f>+'Ark1'!U611</f>
        <v>0</v>
      </c>
      <c r="J246" s="1">
        <f>+'Ark1'!W611</f>
        <v>0</v>
      </c>
      <c r="K246" s="9"/>
      <c r="L246" s="9">
        <f>+'Ark1'!Z611</f>
        <v>0</v>
      </c>
      <c r="N246" s="9">
        <f>+'Ark1'!AA611</f>
        <v>0</v>
      </c>
      <c r="O246" s="1">
        <f>+'Ark1'!AB611</f>
        <v>0</v>
      </c>
      <c r="P246" s="9">
        <f>+'Ark1'!AC611</f>
        <v>0</v>
      </c>
      <c r="Q246" s="9" t="e">
        <f t="shared" si="59"/>
        <v>#DIV/0!</v>
      </c>
      <c r="R246" s="1">
        <f>+'Ark1'!V611</f>
        <v>0</v>
      </c>
      <c r="S246" s="1"/>
      <c r="T246" s="28"/>
      <c r="AG246"/>
      <c r="AH246"/>
      <c r="AI246"/>
      <c r="AK246"/>
      <c r="AL246"/>
      <c r="AM246"/>
      <c r="AN246"/>
      <c r="AO246"/>
    </row>
    <row r="247" spans="1:41">
      <c r="A247" s="28"/>
      <c r="B247">
        <f>+'Ark1'!C612</f>
        <v>2020</v>
      </c>
      <c r="C247">
        <f>+'Ark1'!E612</f>
        <v>26</v>
      </c>
      <c r="D247">
        <f>+'Ark1'!Q612</f>
        <v>0</v>
      </c>
      <c r="E247" s="9">
        <f>+'Ark1'!R612</f>
        <v>0</v>
      </c>
      <c r="F247" s="9"/>
      <c r="G247" s="9">
        <f>+'Ark1'!S612</f>
        <v>0</v>
      </c>
      <c r="H247" s="94">
        <f>+'Ark1'!T612</f>
        <v>0</v>
      </c>
      <c r="I247" s="94">
        <f>+'Ark1'!U612</f>
        <v>0</v>
      </c>
      <c r="J247" s="1">
        <f>+'Ark1'!W612</f>
        <v>0</v>
      </c>
      <c r="K247" s="9"/>
      <c r="L247" s="9">
        <f>+'Ark1'!Z612</f>
        <v>0</v>
      </c>
      <c r="N247" s="9">
        <f>+'Ark1'!AA612</f>
        <v>0</v>
      </c>
      <c r="O247" s="1">
        <f>+'Ark1'!AB612</f>
        <v>0</v>
      </c>
      <c r="P247" s="9">
        <f>+'Ark1'!AC612</f>
        <v>0</v>
      </c>
      <c r="Q247" s="9" t="e">
        <f t="shared" si="59"/>
        <v>#DIV/0!</v>
      </c>
      <c r="R247" s="1">
        <f>+'Ark1'!V612</f>
        <v>0</v>
      </c>
      <c r="S247" s="1"/>
      <c r="T247" s="28"/>
      <c r="AG247"/>
      <c r="AH247"/>
      <c r="AI247"/>
      <c r="AK247"/>
      <c r="AL247"/>
      <c r="AM247"/>
      <c r="AN247"/>
      <c r="AO247"/>
    </row>
    <row r="248" spans="1:41">
      <c r="A248" s="28"/>
      <c r="B248">
        <f>+'Ark1'!C613</f>
        <v>2020</v>
      </c>
      <c r="C248">
        <f>+'Ark1'!E613</f>
        <v>27</v>
      </c>
      <c r="D248">
        <f>+'Ark1'!Q613</f>
        <v>0</v>
      </c>
      <c r="E248" s="9">
        <f>+'Ark1'!R613</f>
        <v>0</v>
      </c>
      <c r="F248" s="9"/>
      <c r="G248" s="9">
        <f>+'Ark1'!S613</f>
        <v>0</v>
      </c>
      <c r="H248" s="94">
        <f>+'Ark1'!T613</f>
        <v>0</v>
      </c>
      <c r="I248" s="94">
        <f>+'Ark1'!U613</f>
        <v>0</v>
      </c>
      <c r="J248" s="1">
        <f>+'Ark1'!W613</f>
        <v>0</v>
      </c>
      <c r="K248" s="9"/>
      <c r="L248" s="9">
        <f>+'Ark1'!Z613</f>
        <v>0</v>
      </c>
      <c r="N248" s="9">
        <f>+'Ark1'!AA613</f>
        <v>0</v>
      </c>
      <c r="O248" s="1">
        <f>+'Ark1'!AB613</f>
        <v>0</v>
      </c>
      <c r="P248" s="9">
        <f>+'Ark1'!AC613</f>
        <v>0</v>
      </c>
      <c r="Q248" s="9" t="e">
        <f t="shared" si="59"/>
        <v>#DIV/0!</v>
      </c>
      <c r="R248" s="1">
        <f>+'Ark1'!V613</f>
        <v>0</v>
      </c>
      <c r="S248" s="1"/>
      <c r="T248" s="28"/>
      <c r="AG248"/>
      <c r="AH248"/>
      <c r="AI248"/>
      <c r="AK248"/>
      <c r="AL248"/>
      <c r="AM248"/>
      <c r="AN248"/>
      <c r="AO248"/>
    </row>
    <row r="249" spans="1:41">
      <c r="A249" s="28"/>
      <c r="B249">
        <f>+'Ark1'!C614</f>
        <v>2020</v>
      </c>
      <c r="C249">
        <f>+'Ark1'!E614</f>
        <v>28</v>
      </c>
      <c r="D249">
        <f>+'Ark1'!Q614</f>
        <v>0</v>
      </c>
      <c r="E249" s="9">
        <f>+'Ark1'!R614</f>
        <v>0</v>
      </c>
      <c r="F249" s="9"/>
      <c r="G249" s="9">
        <f>+'Ark1'!S614</f>
        <v>0</v>
      </c>
      <c r="H249" s="94">
        <f>+'Ark1'!T614</f>
        <v>0</v>
      </c>
      <c r="I249" s="94">
        <f>+'Ark1'!U614</f>
        <v>0</v>
      </c>
      <c r="J249" s="1">
        <f>+'Ark1'!W614</f>
        <v>0</v>
      </c>
      <c r="K249" s="9"/>
      <c r="L249" s="9">
        <f>+'Ark1'!Z614</f>
        <v>0</v>
      </c>
      <c r="N249" s="9">
        <f>+'Ark1'!AA614</f>
        <v>0</v>
      </c>
      <c r="O249" s="1">
        <f>+'Ark1'!AB614</f>
        <v>0</v>
      </c>
      <c r="P249" s="9">
        <f>+'Ark1'!AC614</f>
        <v>0</v>
      </c>
      <c r="Q249" s="9" t="e">
        <f t="shared" si="59"/>
        <v>#DIV/0!</v>
      </c>
      <c r="R249" s="1">
        <f>+'Ark1'!V614</f>
        <v>0</v>
      </c>
      <c r="S249" s="1"/>
      <c r="T249" s="28"/>
      <c r="AG249"/>
      <c r="AH249"/>
      <c r="AI249"/>
      <c r="AK249"/>
      <c r="AL249"/>
      <c r="AM249"/>
      <c r="AN249"/>
      <c r="AO249"/>
    </row>
    <row r="250" spans="1:41">
      <c r="A250" s="28"/>
      <c r="B250">
        <f>+'Ark1'!C615</f>
        <v>2020</v>
      </c>
      <c r="C250">
        <f>+'Ark1'!E615</f>
        <v>29</v>
      </c>
      <c r="D250">
        <f>+'Ark1'!Q615</f>
        <v>0</v>
      </c>
      <c r="E250" s="9">
        <f>+'Ark1'!R615</f>
        <v>0</v>
      </c>
      <c r="F250" s="9"/>
      <c r="G250" s="9">
        <f>+'Ark1'!S615</f>
        <v>0</v>
      </c>
      <c r="H250" s="94">
        <f>+'Ark1'!T615</f>
        <v>0</v>
      </c>
      <c r="I250" s="94">
        <f>+'Ark1'!U615</f>
        <v>0</v>
      </c>
      <c r="J250" s="1">
        <f>+'Ark1'!W615</f>
        <v>0</v>
      </c>
      <c r="K250" s="9"/>
      <c r="L250" s="9">
        <f>+'Ark1'!Z615</f>
        <v>0</v>
      </c>
      <c r="N250" s="9">
        <f>+'Ark1'!AA615</f>
        <v>0</v>
      </c>
      <c r="O250" s="1">
        <f>+'Ark1'!AB615</f>
        <v>0</v>
      </c>
      <c r="P250" s="9">
        <f>+'Ark1'!AC615</f>
        <v>0</v>
      </c>
      <c r="Q250" s="9" t="e">
        <f t="shared" si="59"/>
        <v>#DIV/0!</v>
      </c>
      <c r="R250" s="1">
        <f>+'Ark1'!V615</f>
        <v>0</v>
      </c>
      <c r="S250" s="1"/>
      <c r="T250" s="28"/>
      <c r="AG250"/>
      <c r="AH250"/>
      <c r="AI250"/>
      <c r="AK250"/>
      <c r="AL250"/>
      <c r="AM250"/>
      <c r="AN250"/>
      <c r="AO250"/>
    </row>
    <row r="251" spans="1:41">
      <c r="A251" s="28"/>
      <c r="B251">
        <f>+'Ark1'!C616</f>
        <v>2020</v>
      </c>
      <c r="C251">
        <f>+'Ark1'!E616</f>
        <v>30</v>
      </c>
      <c r="D251">
        <f>+'Ark1'!Q616</f>
        <v>0</v>
      </c>
      <c r="E251" s="9">
        <f>+'Ark1'!R616</f>
        <v>0</v>
      </c>
      <c r="F251" s="9"/>
      <c r="G251" s="9">
        <f>+'Ark1'!S616</f>
        <v>0</v>
      </c>
      <c r="H251" s="94">
        <f>+'Ark1'!T616</f>
        <v>0</v>
      </c>
      <c r="I251" s="94">
        <f>+'Ark1'!U616</f>
        <v>0</v>
      </c>
      <c r="J251" s="1">
        <f>+'Ark1'!W616</f>
        <v>0</v>
      </c>
      <c r="K251" s="9"/>
      <c r="L251" s="9">
        <f>+'Ark1'!Z616</f>
        <v>0</v>
      </c>
      <c r="N251" s="9">
        <f>+'Ark1'!AA616</f>
        <v>0</v>
      </c>
      <c r="O251" s="1">
        <f>+'Ark1'!AB616</f>
        <v>0</v>
      </c>
      <c r="P251" s="9">
        <f>+'Ark1'!AC616</f>
        <v>0</v>
      </c>
      <c r="Q251" s="9" t="e">
        <f t="shared" si="59"/>
        <v>#DIV/0!</v>
      </c>
      <c r="R251" s="1">
        <f>+'Ark1'!V616</f>
        <v>0</v>
      </c>
      <c r="S251" s="1"/>
      <c r="T251" s="28"/>
      <c r="AG251"/>
      <c r="AH251"/>
      <c r="AI251"/>
      <c r="AK251"/>
      <c r="AL251"/>
      <c r="AM251"/>
      <c r="AN251"/>
      <c r="AO251"/>
    </row>
    <row r="252" spans="1:41">
      <c r="A252" s="28"/>
      <c r="B252">
        <f>+'Ark1'!C617</f>
        <v>2020</v>
      </c>
      <c r="C252">
        <f>+'Ark1'!E617</f>
        <v>31</v>
      </c>
      <c r="D252">
        <f>+'Ark1'!Q617</f>
        <v>0</v>
      </c>
      <c r="E252" s="9">
        <f>+'Ark1'!R617</f>
        <v>0</v>
      </c>
      <c r="F252" s="9"/>
      <c r="G252" s="9">
        <f>+'Ark1'!S617</f>
        <v>0</v>
      </c>
      <c r="H252" s="94">
        <f>+'Ark1'!T617</f>
        <v>0</v>
      </c>
      <c r="I252" s="94">
        <f>+'Ark1'!U617</f>
        <v>0</v>
      </c>
      <c r="J252" s="1">
        <f>+'Ark1'!W617</f>
        <v>0</v>
      </c>
      <c r="K252" s="9"/>
      <c r="L252" s="9">
        <f>+'Ark1'!Z617</f>
        <v>0</v>
      </c>
      <c r="N252" s="9">
        <f>+'Ark1'!AA617</f>
        <v>0</v>
      </c>
      <c r="O252" s="1">
        <f>+'Ark1'!AB617</f>
        <v>0</v>
      </c>
      <c r="P252" s="9">
        <f>+'Ark1'!AC617</f>
        <v>0</v>
      </c>
      <c r="Q252" s="9" t="e">
        <f t="shared" si="59"/>
        <v>#DIV/0!</v>
      </c>
      <c r="R252" s="1">
        <f>+'Ark1'!V617</f>
        <v>0</v>
      </c>
      <c r="S252" s="1"/>
      <c r="T252" s="28"/>
      <c r="AG252"/>
      <c r="AH252"/>
      <c r="AI252"/>
      <c r="AK252"/>
      <c r="AL252"/>
      <c r="AM252"/>
      <c r="AN252"/>
      <c r="AO252"/>
    </row>
    <row r="253" spans="1:41">
      <c r="A253" s="28"/>
      <c r="B253">
        <f>+'Ark1'!C618</f>
        <v>2020</v>
      </c>
      <c r="C253">
        <f>+'Ark1'!E618</f>
        <v>32</v>
      </c>
      <c r="D253">
        <f>+'Ark1'!Q618</f>
        <v>0</v>
      </c>
      <c r="E253" s="9">
        <f>+'Ark1'!R618</f>
        <v>0</v>
      </c>
      <c r="F253" s="9"/>
      <c r="G253" s="9">
        <f>+'Ark1'!S618</f>
        <v>0</v>
      </c>
      <c r="H253" s="94">
        <f>+'Ark1'!T618</f>
        <v>0</v>
      </c>
      <c r="I253" s="94">
        <f>+'Ark1'!U618</f>
        <v>0</v>
      </c>
      <c r="J253" s="1">
        <f>+'Ark1'!W618</f>
        <v>0</v>
      </c>
      <c r="K253" s="9"/>
      <c r="L253" s="9">
        <f>+'Ark1'!Z618</f>
        <v>0</v>
      </c>
      <c r="N253" s="9">
        <f>+'Ark1'!AA618</f>
        <v>0</v>
      </c>
      <c r="O253" s="1">
        <f>+'Ark1'!AB618</f>
        <v>0</v>
      </c>
      <c r="P253" s="9">
        <f>+'Ark1'!AC618</f>
        <v>0</v>
      </c>
      <c r="Q253" s="9" t="e">
        <f t="shared" si="59"/>
        <v>#DIV/0!</v>
      </c>
      <c r="R253" s="1">
        <f>+'Ark1'!V618</f>
        <v>0</v>
      </c>
      <c r="S253" s="1"/>
      <c r="T253" s="28"/>
      <c r="AG253"/>
      <c r="AH253"/>
      <c r="AI253"/>
      <c r="AK253"/>
      <c r="AL253"/>
      <c r="AM253"/>
      <c r="AN253"/>
      <c r="AO253"/>
    </row>
    <row r="254" spans="1:41">
      <c r="A254" s="28"/>
      <c r="B254">
        <f>+'Ark1'!C619</f>
        <v>2020</v>
      </c>
      <c r="C254">
        <f>+'Ark1'!E619</f>
        <v>33</v>
      </c>
      <c r="D254">
        <f>+'Ark1'!Q619</f>
        <v>0</v>
      </c>
      <c r="E254" s="9">
        <f>+'Ark1'!R619</f>
        <v>0</v>
      </c>
      <c r="F254" s="9"/>
      <c r="G254" s="9">
        <f>+'Ark1'!S619</f>
        <v>0</v>
      </c>
      <c r="H254" s="94">
        <f>+'Ark1'!T619</f>
        <v>0</v>
      </c>
      <c r="I254" s="94">
        <f>+'Ark1'!U619</f>
        <v>0</v>
      </c>
      <c r="J254" s="1">
        <f>+'Ark1'!W619</f>
        <v>0</v>
      </c>
      <c r="K254" s="9"/>
      <c r="L254" s="9">
        <f>+'Ark1'!Z619</f>
        <v>0</v>
      </c>
      <c r="N254" s="9">
        <f>+'Ark1'!AA619</f>
        <v>0</v>
      </c>
      <c r="O254" s="1">
        <f>+'Ark1'!AB619</f>
        <v>0</v>
      </c>
      <c r="P254" s="9">
        <f>+'Ark1'!AC619</f>
        <v>0</v>
      </c>
      <c r="Q254" s="9" t="e">
        <f t="shared" si="59"/>
        <v>#DIV/0!</v>
      </c>
      <c r="R254" s="1">
        <f>+'Ark1'!V619</f>
        <v>0</v>
      </c>
      <c r="S254" s="1"/>
      <c r="T254" s="28"/>
      <c r="AG254"/>
      <c r="AH254"/>
      <c r="AI254"/>
      <c r="AK254"/>
      <c r="AL254"/>
      <c r="AM254"/>
      <c r="AN254"/>
      <c r="AO254"/>
    </row>
    <row r="255" spans="1:41">
      <c r="A255" s="28"/>
      <c r="B255">
        <f>+'Ark1'!C620</f>
        <v>2020</v>
      </c>
      <c r="C255">
        <f>+'Ark1'!E620</f>
        <v>34</v>
      </c>
      <c r="D255">
        <f>+'Ark1'!Q620</f>
        <v>0</v>
      </c>
      <c r="E255" s="9">
        <f>+'Ark1'!R620</f>
        <v>0</v>
      </c>
      <c r="F255" s="9"/>
      <c r="G255" s="9">
        <f>+'Ark1'!S620</f>
        <v>0</v>
      </c>
      <c r="H255" s="94">
        <f>+'Ark1'!T620</f>
        <v>0</v>
      </c>
      <c r="I255" s="94">
        <f>+'Ark1'!U620</f>
        <v>0</v>
      </c>
      <c r="J255" s="1">
        <f>+'Ark1'!W620</f>
        <v>0</v>
      </c>
      <c r="K255" s="9"/>
      <c r="L255" s="9">
        <f>+'Ark1'!Z620</f>
        <v>0</v>
      </c>
      <c r="N255" s="9">
        <f>+'Ark1'!AA620</f>
        <v>0</v>
      </c>
      <c r="O255" s="1">
        <f>+'Ark1'!AB620</f>
        <v>0</v>
      </c>
      <c r="P255" s="9">
        <f>+'Ark1'!AC620</f>
        <v>0</v>
      </c>
      <c r="Q255" s="9" t="e">
        <f t="shared" si="59"/>
        <v>#DIV/0!</v>
      </c>
      <c r="R255" s="1">
        <f>+'Ark1'!V620</f>
        <v>0</v>
      </c>
      <c r="S255" s="1"/>
      <c r="T255" s="28"/>
      <c r="AG255"/>
      <c r="AH255"/>
      <c r="AI255"/>
      <c r="AK255"/>
      <c r="AL255"/>
      <c r="AM255"/>
      <c r="AN255"/>
      <c r="AO255"/>
    </row>
    <row r="256" spans="1:41">
      <c r="A256" s="28"/>
      <c r="B256">
        <f>+'Ark1'!C621</f>
        <v>2020</v>
      </c>
      <c r="C256">
        <f>+'Ark1'!E621</f>
        <v>35</v>
      </c>
      <c r="D256">
        <f>+'Ark1'!Q621</f>
        <v>0</v>
      </c>
      <c r="E256" s="9">
        <f>+'Ark1'!R621</f>
        <v>0</v>
      </c>
      <c r="F256" s="9"/>
      <c r="G256" s="9">
        <f>+'Ark1'!S621</f>
        <v>0</v>
      </c>
      <c r="H256" s="94">
        <f>+'Ark1'!T621</f>
        <v>0</v>
      </c>
      <c r="I256" s="94">
        <f>+'Ark1'!U621</f>
        <v>0</v>
      </c>
      <c r="J256" s="1">
        <f>+'Ark1'!W621</f>
        <v>0</v>
      </c>
      <c r="K256" s="9"/>
      <c r="L256" s="9">
        <f>+'Ark1'!Z621</f>
        <v>0</v>
      </c>
      <c r="N256" s="9">
        <f>+'Ark1'!AA621</f>
        <v>0</v>
      </c>
      <c r="O256" s="1">
        <f>+'Ark1'!AB621</f>
        <v>0</v>
      </c>
      <c r="P256" s="9">
        <f>+'Ark1'!AC621</f>
        <v>0</v>
      </c>
      <c r="Q256" s="9" t="e">
        <f t="shared" si="59"/>
        <v>#DIV/0!</v>
      </c>
      <c r="R256" s="1">
        <f>+'Ark1'!V621</f>
        <v>0</v>
      </c>
      <c r="S256" s="1"/>
      <c r="T256" s="28"/>
      <c r="AG256"/>
      <c r="AH256"/>
      <c r="AI256"/>
      <c r="AK256"/>
      <c r="AL256"/>
      <c r="AM256"/>
      <c r="AN256"/>
      <c r="AO256"/>
    </row>
    <row r="257" spans="1:41">
      <c r="A257" s="28"/>
      <c r="B257">
        <f>+'Ark1'!C622</f>
        <v>2020</v>
      </c>
      <c r="C257">
        <f>+'Ark1'!E622</f>
        <v>36</v>
      </c>
      <c r="D257">
        <f>+'Ark1'!Q622</f>
        <v>0</v>
      </c>
      <c r="E257" s="9">
        <f>+'Ark1'!R622</f>
        <v>0</v>
      </c>
      <c r="F257" s="9"/>
      <c r="G257" s="9">
        <f>+'Ark1'!S622</f>
        <v>0</v>
      </c>
      <c r="H257" s="94">
        <f>+'Ark1'!T622</f>
        <v>0</v>
      </c>
      <c r="I257" s="94">
        <f>+'Ark1'!U622</f>
        <v>0</v>
      </c>
      <c r="J257" s="1">
        <f>+'Ark1'!W622</f>
        <v>0</v>
      </c>
      <c r="K257" s="9"/>
      <c r="L257" s="9">
        <f>+'Ark1'!Z622</f>
        <v>0</v>
      </c>
      <c r="N257" s="9">
        <f>+'Ark1'!AA622</f>
        <v>0</v>
      </c>
      <c r="O257" s="1">
        <f>+'Ark1'!AB622</f>
        <v>0</v>
      </c>
      <c r="P257" s="9">
        <f>+'Ark1'!AC622</f>
        <v>0</v>
      </c>
      <c r="Q257" s="9" t="e">
        <f t="shared" si="59"/>
        <v>#DIV/0!</v>
      </c>
      <c r="R257" s="1">
        <f>+'Ark1'!V622</f>
        <v>0</v>
      </c>
      <c r="S257" s="1"/>
      <c r="T257" s="28"/>
      <c r="AG257"/>
      <c r="AH257"/>
      <c r="AI257"/>
      <c r="AK257"/>
      <c r="AL257"/>
      <c r="AM257"/>
      <c r="AN257"/>
      <c r="AO257"/>
    </row>
    <row r="258" spans="1:41">
      <c r="A258" s="28"/>
      <c r="B258">
        <f>+'Ark1'!C623</f>
        <v>2020</v>
      </c>
      <c r="C258">
        <f>+'Ark1'!E623</f>
        <v>37</v>
      </c>
      <c r="D258">
        <f>+'Ark1'!Q623</f>
        <v>0</v>
      </c>
      <c r="E258" s="9">
        <f>+'Ark1'!R623</f>
        <v>0</v>
      </c>
      <c r="F258" s="9"/>
      <c r="G258" s="9">
        <f>+'Ark1'!S623</f>
        <v>0</v>
      </c>
      <c r="H258" s="94">
        <f>+'Ark1'!T623</f>
        <v>0</v>
      </c>
      <c r="I258" s="94">
        <f>+'Ark1'!U623</f>
        <v>0</v>
      </c>
      <c r="J258" s="1">
        <f>+'Ark1'!W623</f>
        <v>0</v>
      </c>
      <c r="K258" s="9"/>
      <c r="L258" s="9">
        <f>+'Ark1'!Z623</f>
        <v>0</v>
      </c>
      <c r="N258" s="9">
        <f>+'Ark1'!AA623</f>
        <v>0</v>
      </c>
      <c r="O258" s="1">
        <f>+'Ark1'!AB623</f>
        <v>0</v>
      </c>
      <c r="P258" s="9">
        <f>+'Ark1'!AC623</f>
        <v>0</v>
      </c>
      <c r="Q258" s="9" t="e">
        <f t="shared" si="59"/>
        <v>#DIV/0!</v>
      </c>
      <c r="R258" s="1">
        <f>+'Ark1'!V623</f>
        <v>0</v>
      </c>
      <c r="S258" s="1"/>
      <c r="T258" s="28"/>
      <c r="AG258"/>
      <c r="AH258"/>
      <c r="AI258"/>
      <c r="AK258"/>
      <c r="AL258"/>
      <c r="AM258"/>
      <c r="AN258"/>
      <c r="AO258"/>
    </row>
    <row r="259" spans="1:41">
      <c r="A259" s="28"/>
      <c r="B259">
        <f>+'Ark1'!C624</f>
        <v>2020</v>
      </c>
      <c r="C259">
        <f>+'Ark1'!E624</f>
        <v>38</v>
      </c>
      <c r="D259">
        <f>+'Ark1'!Q624</f>
        <v>0</v>
      </c>
      <c r="E259" s="9">
        <f>+'Ark1'!R624</f>
        <v>0</v>
      </c>
      <c r="F259" s="9"/>
      <c r="G259" s="9">
        <f>+'Ark1'!S624</f>
        <v>0</v>
      </c>
      <c r="H259" s="94">
        <f>+'Ark1'!T624</f>
        <v>0</v>
      </c>
      <c r="I259" s="94">
        <f>+'Ark1'!U624</f>
        <v>0</v>
      </c>
      <c r="J259" s="1">
        <f>+'Ark1'!W624</f>
        <v>0</v>
      </c>
      <c r="K259" s="9"/>
      <c r="L259" s="9">
        <f>+'Ark1'!Z624</f>
        <v>0</v>
      </c>
      <c r="N259" s="9">
        <f>+'Ark1'!AA624</f>
        <v>0</v>
      </c>
      <c r="O259" s="1">
        <f>+'Ark1'!AB624</f>
        <v>0</v>
      </c>
      <c r="P259" s="9">
        <f>+'Ark1'!AC624</f>
        <v>0</v>
      </c>
      <c r="Q259" s="9" t="e">
        <f t="shared" si="59"/>
        <v>#DIV/0!</v>
      </c>
      <c r="R259" s="1">
        <f>+'Ark1'!V624</f>
        <v>0</v>
      </c>
      <c r="S259" s="1"/>
      <c r="T259" s="28"/>
      <c r="AG259"/>
      <c r="AH259"/>
      <c r="AI259"/>
      <c r="AK259"/>
      <c r="AL259"/>
      <c r="AM259"/>
      <c r="AN259"/>
      <c r="AO259"/>
    </row>
    <row r="260" spans="1:41">
      <c r="A260" s="28"/>
      <c r="B260">
        <f>+'Ark1'!C625</f>
        <v>2020</v>
      </c>
      <c r="C260">
        <f>+'Ark1'!E625</f>
        <v>39</v>
      </c>
      <c r="D260">
        <f>+'Ark1'!Q625</f>
        <v>0</v>
      </c>
      <c r="E260" s="9">
        <f>+'Ark1'!R625</f>
        <v>0</v>
      </c>
      <c r="F260" s="9"/>
      <c r="G260" s="9">
        <f>+'Ark1'!S625</f>
        <v>0</v>
      </c>
      <c r="H260" s="94">
        <f>+'Ark1'!T625</f>
        <v>0</v>
      </c>
      <c r="I260" s="94">
        <f>+'Ark1'!U625</f>
        <v>0</v>
      </c>
      <c r="J260" s="1">
        <f>+'Ark1'!W625</f>
        <v>0</v>
      </c>
      <c r="K260" s="9"/>
      <c r="L260" s="9">
        <f>+'Ark1'!Z625</f>
        <v>0</v>
      </c>
      <c r="N260" s="9">
        <f>+'Ark1'!AA625</f>
        <v>0</v>
      </c>
      <c r="O260" s="1">
        <f>+'Ark1'!AB625</f>
        <v>0</v>
      </c>
      <c r="P260" s="9">
        <f>+'Ark1'!AC625</f>
        <v>0</v>
      </c>
      <c r="Q260" s="9" t="e">
        <f t="shared" si="59"/>
        <v>#DIV/0!</v>
      </c>
      <c r="R260" s="1">
        <f>+'Ark1'!V625</f>
        <v>0</v>
      </c>
      <c r="S260" s="1"/>
      <c r="T260" s="28"/>
      <c r="AG260"/>
      <c r="AH260"/>
      <c r="AI260"/>
      <c r="AK260"/>
      <c r="AL260"/>
      <c r="AM260"/>
      <c r="AN260"/>
      <c r="AO260"/>
    </row>
    <row r="261" spans="1:41">
      <c r="A261" s="28"/>
      <c r="B261">
        <f>+'Ark1'!C626</f>
        <v>2020</v>
      </c>
      <c r="C261">
        <f>+'Ark1'!E626</f>
        <v>40</v>
      </c>
      <c r="D261">
        <f>+'Ark1'!Q626</f>
        <v>0</v>
      </c>
      <c r="E261" s="9">
        <f>+'Ark1'!R626</f>
        <v>0</v>
      </c>
      <c r="F261" s="9"/>
      <c r="G261" s="9">
        <f>+'Ark1'!S626</f>
        <v>0</v>
      </c>
      <c r="H261" s="94">
        <f>+'Ark1'!T626</f>
        <v>0</v>
      </c>
      <c r="I261" s="94">
        <f>+'Ark1'!U626</f>
        <v>0</v>
      </c>
      <c r="J261" s="1">
        <f>+'Ark1'!W626</f>
        <v>0</v>
      </c>
      <c r="K261" s="9"/>
      <c r="L261" s="9">
        <f>+'Ark1'!Z626</f>
        <v>0</v>
      </c>
      <c r="N261" s="9">
        <f>+'Ark1'!AA626</f>
        <v>0</v>
      </c>
      <c r="O261" s="1">
        <f>+'Ark1'!AB626</f>
        <v>0</v>
      </c>
      <c r="P261" s="9">
        <f>+'Ark1'!AC626</f>
        <v>0</v>
      </c>
      <c r="Q261" s="9" t="e">
        <f t="shared" si="59"/>
        <v>#DIV/0!</v>
      </c>
      <c r="R261" s="1">
        <f>+'Ark1'!V626</f>
        <v>0</v>
      </c>
      <c r="S261" s="1"/>
      <c r="T261" s="28"/>
      <c r="AG261"/>
      <c r="AH261"/>
      <c r="AI261"/>
      <c r="AK261"/>
      <c r="AL261"/>
      <c r="AM261"/>
      <c r="AN261"/>
      <c r="AO261"/>
    </row>
    <row r="262" spans="1:41">
      <c r="A262" s="28"/>
      <c r="B262">
        <f>+'Ark1'!C627</f>
        <v>2020</v>
      </c>
      <c r="C262">
        <f>+'Ark1'!E627</f>
        <v>41</v>
      </c>
      <c r="D262">
        <f>+'Ark1'!Q627</f>
        <v>0</v>
      </c>
      <c r="E262" s="9">
        <f>+'Ark1'!R627</f>
        <v>0</v>
      </c>
      <c r="F262" s="9"/>
      <c r="G262" s="9">
        <f>+'Ark1'!S627</f>
        <v>0</v>
      </c>
      <c r="H262" s="94">
        <f>+'Ark1'!T627</f>
        <v>0</v>
      </c>
      <c r="I262" s="94">
        <f>+'Ark1'!U627</f>
        <v>0</v>
      </c>
      <c r="J262" s="1">
        <f>+'Ark1'!W627</f>
        <v>0</v>
      </c>
      <c r="K262" s="9"/>
      <c r="L262" s="9">
        <f>+'Ark1'!Z627</f>
        <v>0</v>
      </c>
      <c r="N262" s="9">
        <f>+'Ark1'!AA627</f>
        <v>0</v>
      </c>
      <c r="O262" s="1">
        <f>+'Ark1'!AB627</f>
        <v>0</v>
      </c>
      <c r="P262" s="9">
        <f>+'Ark1'!AC627</f>
        <v>0</v>
      </c>
      <c r="Q262" s="9" t="e">
        <f t="shared" si="59"/>
        <v>#DIV/0!</v>
      </c>
      <c r="R262" s="1">
        <f>+'Ark1'!V627</f>
        <v>0</v>
      </c>
      <c r="S262" s="1"/>
      <c r="T262" s="28"/>
      <c r="AG262"/>
      <c r="AH262"/>
      <c r="AI262"/>
      <c r="AK262"/>
      <c r="AL262"/>
      <c r="AM262"/>
      <c r="AN262"/>
      <c r="AO262"/>
    </row>
    <row r="263" spans="1:41">
      <c r="A263" s="28"/>
      <c r="B263">
        <f>+'Ark1'!C628</f>
        <v>2020</v>
      </c>
      <c r="C263">
        <f>+'Ark1'!E628</f>
        <v>42</v>
      </c>
      <c r="D263">
        <f>+'Ark1'!Q628</f>
        <v>0</v>
      </c>
      <c r="E263" s="9">
        <f>+'Ark1'!R628</f>
        <v>0</v>
      </c>
      <c r="F263" s="9"/>
      <c r="G263" s="9">
        <f>+'Ark1'!S628</f>
        <v>0</v>
      </c>
      <c r="H263" s="94">
        <f>+'Ark1'!T628</f>
        <v>0</v>
      </c>
      <c r="I263" s="94">
        <f>+'Ark1'!U628</f>
        <v>0</v>
      </c>
      <c r="J263" s="1">
        <f>+'Ark1'!W628</f>
        <v>0</v>
      </c>
      <c r="K263" s="9"/>
      <c r="L263" s="9">
        <f>+'Ark1'!Z628</f>
        <v>0</v>
      </c>
      <c r="N263" s="9">
        <f>+'Ark1'!AA628</f>
        <v>0</v>
      </c>
      <c r="O263" s="1">
        <f>+'Ark1'!AB628</f>
        <v>0</v>
      </c>
      <c r="P263" s="9">
        <f>+'Ark1'!AC628</f>
        <v>0</v>
      </c>
      <c r="Q263" s="9" t="e">
        <f t="shared" si="59"/>
        <v>#DIV/0!</v>
      </c>
      <c r="R263" s="1">
        <f>+'Ark1'!V628</f>
        <v>0</v>
      </c>
      <c r="S263" s="1"/>
      <c r="T263" s="28"/>
      <c r="AG263"/>
      <c r="AH263"/>
      <c r="AI263"/>
      <c r="AK263"/>
      <c r="AL263"/>
      <c r="AM263"/>
      <c r="AN263"/>
      <c r="AO263"/>
    </row>
    <row r="264" spans="1:41">
      <c r="A264" s="28"/>
      <c r="B264">
        <f>+'Ark1'!C629</f>
        <v>2020</v>
      </c>
      <c r="C264">
        <f>+'Ark1'!E629</f>
        <v>43</v>
      </c>
      <c r="D264">
        <f>+'Ark1'!Q629</f>
        <v>0</v>
      </c>
      <c r="E264" s="9">
        <f>+'Ark1'!R629</f>
        <v>0</v>
      </c>
      <c r="F264" s="9"/>
      <c r="G264" s="9">
        <f>+'Ark1'!S629</f>
        <v>0</v>
      </c>
      <c r="H264" s="94">
        <f>+'Ark1'!T629</f>
        <v>0</v>
      </c>
      <c r="I264" s="94">
        <f>+'Ark1'!U629</f>
        <v>0</v>
      </c>
      <c r="J264" s="1">
        <f>+'Ark1'!W629</f>
        <v>0</v>
      </c>
      <c r="K264" s="9"/>
      <c r="L264" s="9">
        <f>+'Ark1'!Z629</f>
        <v>0</v>
      </c>
      <c r="N264" s="9">
        <f>+'Ark1'!AA629</f>
        <v>0</v>
      </c>
      <c r="O264" s="1">
        <f>+'Ark1'!AB629</f>
        <v>0</v>
      </c>
      <c r="P264" s="9">
        <f>+'Ark1'!AC629</f>
        <v>0</v>
      </c>
      <c r="Q264" s="9" t="e">
        <f t="shared" si="59"/>
        <v>#DIV/0!</v>
      </c>
      <c r="R264" s="1">
        <f>+'Ark1'!V629</f>
        <v>0</v>
      </c>
      <c r="S264" s="1"/>
      <c r="T264" s="28"/>
      <c r="AG264"/>
      <c r="AH264"/>
      <c r="AI264"/>
      <c r="AK264"/>
      <c r="AL264"/>
      <c r="AM264"/>
      <c r="AN264"/>
      <c r="AO264"/>
    </row>
    <row r="265" spans="1:41">
      <c r="A265" s="28"/>
      <c r="B265">
        <f>+'Ark1'!C630</f>
        <v>2020</v>
      </c>
      <c r="C265">
        <f>+'Ark1'!E630</f>
        <v>44</v>
      </c>
      <c r="D265">
        <f>+'Ark1'!Q630</f>
        <v>0</v>
      </c>
      <c r="E265" s="9">
        <f>+'Ark1'!R630</f>
        <v>0</v>
      </c>
      <c r="F265" s="9"/>
      <c r="G265" s="9">
        <f>+'Ark1'!S630</f>
        <v>0</v>
      </c>
      <c r="H265" s="94">
        <f>+'Ark1'!T630</f>
        <v>0</v>
      </c>
      <c r="I265" s="94">
        <f>+'Ark1'!U630</f>
        <v>0</v>
      </c>
      <c r="J265" s="1">
        <f>+'Ark1'!W630</f>
        <v>0</v>
      </c>
      <c r="K265" s="9"/>
      <c r="L265" s="9">
        <f>+'Ark1'!Z630</f>
        <v>0</v>
      </c>
      <c r="N265" s="9">
        <f>+'Ark1'!AA630</f>
        <v>0</v>
      </c>
      <c r="O265" s="1">
        <f>+'Ark1'!AB630</f>
        <v>0</v>
      </c>
      <c r="P265" s="9">
        <f>+'Ark1'!AC630</f>
        <v>0</v>
      </c>
      <c r="Q265" s="9" t="e">
        <f t="shared" si="59"/>
        <v>#DIV/0!</v>
      </c>
      <c r="R265" s="1">
        <f>+'Ark1'!V630</f>
        <v>0</v>
      </c>
      <c r="S265" s="1"/>
      <c r="T265" s="28"/>
      <c r="AG265"/>
      <c r="AH265"/>
      <c r="AI265"/>
      <c r="AK265"/>
      <c r="AL265"/>
      <c r="AM265"/>
      <c r="AN265"/>
      <c r="AO265"/>
    </row>
    <row r="266" spans="1:41">
      <c r="A266" s="28"/>
      <c r="B266">
        <f>+'Ark1'!C631</f>
        <v>2020</v>
      </c>
      <c r="C266">
        <f>+'Ark1'!E631</f>
        <v>45</v>
      </c>
      <c r="D266">
        <f>+'Ark1'!Q631</f>
        <v>0</v>
      </c>
      <c r="E266" s="9">
        <f>+'Ark1'!R631</f>
        <v>0</v>
      </c>
      <c r="F266" s="9"/>
      <c r="G266" s="9">
        <f>+'Ark1'!S631</f>
        <v>0</v>
      </c>
      <c r="H266" s="94">
        <f>+'Ark1'!T631</f>
        <v>0</v>
      </c>
      <c r="I266" s="94">
        <f>+'Ark1'!U631</f>
        <v>0</v>
      </c>
      <c r="J266" s="1">
        <f>+'Ark1'!W631</f>
        <v>0</v>
      </c>
      <c r="K266" s="9"/>
      <c r="L266" s="9">
        <f>+'Ark1'!Z631</f>
        <v>0</v>
      </c>
      <c r="N266" s="9">
        <f>+'Ark1'!AA631</f>
        <v>0</v>
      </c>
      <c r="O266" s="1">
        <f>+'Ark1'!AB631</f>
        <v>0</v>
      </c>
      <c r="P266" s="9">
        <f>+'Ark1'!AC631</f>
        <v>0</v>
      </c>
      <c r="Q266" s="9" t="e">
        <f t="shared" si="59"/>
        <v>#DIV/0!</v>
      </c>
      <c r="R266" s="1">
        <f>+'Ark1'!V631</f>
        <v>0</v>
      </c>
      <c r="S266" s="1"/>
      <c r="T266" s="28"/>
      <c r="AG266"/>
      <c r="AH266"/>
      <c r="AI266"/>
      <c r="AK266"/>
      <c r="AL266"/>
      <c r="AM266"/>
      <c r="AN266"/>
      <c r="AO266"/>
    </row>
    <row r="267" spans="1:41">
      <c r="A267" s="28"/>
      <c r="B267">
        <f>+'Ark1'!C632</f>
        <v>2020</v>
      </c>
      <c r="C267">
        <f>+'Ark1'!E632</f>
        <v>46</v>
      </c>
      <c r="D267">
        <f>+'Ark1'!Q632</f>
        <v>0</v>
      </c>
      <c r="E267" s="9">
        <f>+'Ark1'!R632</f>
        <v>0</v>
      </c>
      <c r="F267" s="9"/>
      <c r="G267" s="9">
        <f>+'Ark1'!S632</f>
        <v>0</v>
      </c>
      <c r="H267" s="94">
        <f>+'Ark1'!T632</f>
        <v>0</v>
      </c>
      <c r="I267" s="94">
        <f>+'Ark1'!U632</f>
        <v>0</v>
      </c>
      <c r="J267" s="1">
        <f>+'Ark1'!W632</f>
        <v>0</v>
      </c>
      <c r="K267" s="9"/>
      <c r="L267" s="9">
        <f>+'Ark1'!Z632</f>
        <v>0</v>
      </c>
      <c r="N267" s="9">
        <f>+'Ark1'!AA632</f>
        <v>0</v>
      </c>
      <c r="O267" s="1">
        <f>+'Ark1'!AB632</f>
        <v>0</v>
      </c>
      <c r="P267" s="9">
        <f>+'Ark1'!AC632</f>
        <v>0</v>
      </c>
      <c r="Q267" s="9" t="e">
        <f t="shared" si="59"/>
        <v>#DIV/0!</v>
      </c>
      <c r="R267" s="1">
        <f>+'Ark1'!V632</f>
        <v>0</v>
      </c>
      <c r="S267" s="1"/>
      <c r="T267" s="28"/>
      <c r="AG267"/>
      <c r="AH267"/>
      <c r="AI267"/>
      <c r="AK267"/>
      <c r="AL267"/>
      <c r="AM267"/>
      <c r="AN267"/>
      <c r="AO267"/>
    </row>
    <row r="268" spans="1:41">
      <c r="A268" s="28"/>
      <c r="B268">
        <f>+'Ark1'!C633</f>
        <v>2020</v>
      </c>
      <c r="C268">
        <f>+'Ark1'!E633</f>
        <v>47</v>
      </c>
      <c r="D268">
        <f>+'Ark1'!Q633</f>
        <v>0</v>
      </c>
      <c r="E268" s="9">
        <f>+'Ark1'!R633</f>
        <v>0</v>
      </c>
      <c r="F268" s="9"/>
      <c r="G268" s="9">
        <f>+'Ark1'!S633</f>
        <v>0</v>
      </c>
      <c r="H268" s="94">
        <f>+'Ark1'!T633</f>
        <v>0</v>
      </c>
      <c r="I268" s="94">
        <f>+'Ark1'!U633</f>
        <v>0</v>
      </c>
      <c r="J268" s="1">
        <f>+'Ark1'!W633</f>
        <v>0</v>
      </c>
      <c r="K268" s="9"/>
      <c r="L268" s="9">
        <f>+'Ark1'!Z633</f>
        <v>0</v>
      </c>
      <c r="N268" s="9">
        <f>+'Ark1'!AA633</f>
        <v>0</v>
      </c>
      <c r="O268" s="1">
        <f>+'Ark1'!AB633</f>
        <v>0</v>
      </c>
      <c r="P268" s="9">
        <f>+'Ark1'!AC633</f>
        <v>0</v>
      </c>
      <c r="Q268" s="9" t="e">
        <f t="shared" si="59"/>
        <v>#DIV/0!</v>
      </c>
      <c r="R268" s="1">
        <f>+'Ark1'!V633</f>
        <v>0</v>
      </c>
      <c r="S268" s="1"/>
      <c r="T268" s="28"/>
      <c r="AG268"/>
      <c r="AH268"/>
      <c r="AI268"/>
      <c r="AK268"/>
      <c r="AL268"/>
      <c r="AM268"/>
      <c r="AN268"/>
      <c r="AO268"/>
    </row>
    <row r="269" spans="1:41">
      <c r="A269" s="28"/>
      <c r="B269">
        <f>+'Ark1'!C634</f>
        <v>2020</v>
      </c>
      <c r="C269">
        <f>+'Ark1'!E634</f>
        <v>48</v>
      </c>
      <c r="D269">
        <f>+'Ark1'!Q634</f>
        <v>0</v>
      </c>
      <c r="E269" s="9">
        <f>+'Ark1'!R634</f>
        <v>0</v>
      </c>
      <c r="F269" s="9"/>
      <c r="G269" s="9">
        <f>+'Ark1'!S634</f>
        <v>0</v>
      </c>
      <c r="H269" s="94">
        <f>+'Ark1'!T634</f>
        <v>0</v>
      </c>
      <c r="I269" s="94">
        <f>+'Ark1'!U634</f>
        <v>0</v>
      </c>
      <c r="J269" s="1">
        <f>+'Ark1'!W634</f>
        <v>0</v>
      </c>
      <c r="K269" s="9"/>
      <c r="L269" s="9">
        <f>+'Ark1'!Z634</f>
        <v>0</v>
      </c>
      <c r="N269" s="9">
        <f>+'Ark1'!AA634</f>
        <v>0</v>
      </c>
      <c r="O269" s="1">
        <f>+'Ark1'!AB634</f>
        <v>0</v>
      </c>
      <c r="P269" s="9">
        <f>+'Ark1'!AC634</f>
        <v>0</v>
      </c>
      <c r="Q269" s="9" t="e">
        <f t="shared" si="59"/>
        <v>#DIV/0!</v>
      </c>
      <c r="R269" s="1">
        <f>+'Ark1'!V634</f>
        <v>0</v>
      </c>
      <c r="S269" s="1"/>
      <c r="T269" s="28"/>
      <c r="AG269"/>
      <c r="AH269"/>
      <c r="AI269"/>
      <c r="AK269"/>
      <c r="AL269"/>
      <c r="AM269"/>
      <c r="AN269"/>
      <c r="AO269"/>
    </row>
    <row r="270" spans="1:41">
      <c r="A270" s="28"/>
      <c r="B270">
        <f>+'Ark1'!C635</f>
        <v>2020</v>
      </c>
      <c r="C270">
        <f>+'Ark1'!E635</f>
        <v>49</v>
      </c>
      <c r="D270">
        <f>+'Ark1'!Q635</f>
        <v>0</v>
      </c>
      <c r="E270" s="9">
        <f>+'Ark1'!R635</f>
        <v>0</v>
      </c>
      <c r="F270" s="9"/>
      <c r="G270" s="9">
        <f>+'Ark1'!S635</f>
        <v>0</v>
      </c>
      <c r="H270" s="94">
        <f>+'Ark1'!T635</f>
        <v>0</v>
      </c>
      <c r="I270" s="94">
        <f>+'Ark1'!U635</f>
        <v>0</v>
      </c>
      <c r="J270" s="1">
        <f>+'Ark1'!W635</f>
        <v>0</v>
      </c>
      <c r="K270" s="9"/>
      <c r="L270" s="9">
        <f>+'Ark1'!Z635</f>
        <v>0</v>
      </c>
      <c r="N270" s="9">
        <f>+'Ark1'!AA635</f>
        <v>0</v>
      </c>
      <c r="O270" s="1">
        <f>+'Ark1'!AB635</f>
        <v>0</v>
      </c>
      <c r="P270" s="9">
        <f>+'Ark1'!AC635</f>
        <v>0</v>
      </c>
      <c r="Q270" s="9" t="e">
        <f t="shared" si="59"/>
        <v>#DIV/0!</v>
      </c>
      <c r="R270" s="1">
        <f>+'Ark1'!V635</f>
        <v>0</v>
      </c>
      <c r="S270" s="1"/>
      <c r="T270" s="28"/>
      <c r="AG270"/>
      <c r="AH270"/>
      <c r="AI270"/>
      <c r="AK270"/>
      <c r="AL270"/>
      <c r="AM270"/>
      <c r="AN270"/>
      <c r="AO270"/>
    </row>
    <row r="271" spans="1:41">
      <c r="A271" s="28"/>
      <c r="B271">
        <f>+'Ark1'!C636</f>
        <v>2020</v>
      </c>
      <c r="C271">
        <f>+'Ark1'!E636</f>
        <v>50</v>
      </c>
      <c r="D271">
        <f>+'Ark1'!Q636</f>
        <v>0</v>
      </c>
      <c r="E271" s="9">
        <f>+'Ark1'!R636</f>
        <v>0</v>
      </c>
      <c r="F271" s="9"/>
      <c r="G271" s="9">
        <f>+'Ark1'!S636</f>
        <v>0</v>
      </c>
      <c r="H271" s="94">
        <f>+'Ark1'!T636</f>
        <v>0</v>
      </c>
      <c r="I271" s="94">
        <f>+'Ark1'!U636</f>
        <v>0</v>
      </c>
      <c r="J271" s="1">
        <f>+'Ark1'!W636</f>
        <v>0</v>
      </c>
      <c r="K271" s="9"/>
      <c r="L271" s="9">
        <f>+'Ark1'!Z636</f>
        <v>0</v>
      </c>
      <c r="N271" s="9">
        <f>+'Ark1'!AA636</f>
        <v>0</v>
      </c>
      <c r="O271" s="1">
        <f>+'Ark1'!AB636</f>
        <v>0</v>
      </c>
      <c r="P271" s="9">
        <f>+'Ark1'!AC636</f>
        <v>0</v>
      </c>
      <c r="Q271" s="9" t="e">
        <f t="shared" si="59"/>
        <v>#DIV/0!</v>
      </c>
      <c r="R271" s="1">
        <f>+'Ark1'!V636</f>
        <v>0</v>
      </c>
      <c r="S271" s="1"/>
      <c r="T271" s="28"/>
      <c r="AG271"/>
      <c r="AH271"/>
      <c r="AI271"/>
      <c r="AK271"/>
      <c r="AL271"/>
      <c r="AM271"/>
      <c r="AN271"/>
      <c r="AO271"/>
    </row>
    <row r="272" spans="1:41">
      <c r="A272" s="28"/>
      <c r="B272">
        <f>+'Ark1'!C637</f>
        <v>2020</v>
      </c>
      <c r="C272">
        <f>+'Ark1'!E637</f>
        <v>51</v>
      </c>
      <c r="D272">
        <f>+'Ark1'!Q637</f>
        <v>0</v>
      </c>
      <c r="E272" s="9">
        <f>+'Ark1'!R637</f>
        <v>0</v>
      </c>
      <c r="F272" s="9"/>
      <c r="G272" s="9">
        <f>+'Ark1'!S637</f>
        <v>0</v>
      </c>
      <c r="H272" s="94">
        <f>+'Ark1'!T637</f>
        <v>0</v>
      </c>
      <c r="I272" s="94">
        <f>+'Ark1'!U637</f>
        <v>0</v>
      </c>
      <c r="J272" s="1">
        <f>+'Ark1'!W637</f>
        <v>0</v>
      </c>
      <c r="K272" s="9"/>
      <c r="L272" s="9">
        <f>+'Ark1'!Z637</f>
        <v>0</v>
      </c>
      <c r="N272" s="9">
        <f>+'Ark1'!AA637</f>
        <v>0</v>
      </c>
      <c r="O272" s="1">
        <f>+'Ark1'!AB637</f>
        <v>0</v>
      </c>
      <c r="P272" s="9">
        <f>+'Ark1'!AC637</f>
        <v>0</v>
      </c>
      <c r="Q272" s="9" t="e">
        <f t="shared" ref="Q272:Q273" si="60">+E272/D272</f>
        <v>#DIV/0!</v>
      </c>
      <c r="R272" s="1">
        <f>+'Ark1'!V637</f>
        <v>0</v>
      </c>
      <c r="S272" s="1"/>
      <c r="T272" s="28"/>
      <c r="AG272"/>
      <c r="AH272"/>
      <c r="AI272"/>
      <c r="AK272"/>
      <c r="AL272"/>
      <c r="AM272"/>
      <c r="AN272"/>
      <c r="AO272"/>
    </row>
    <row r="273" spans="1:41">
      <c r="A273" s="28"/>
      <c r="B273">
        <f>+'Ark1'!C638</f>
        <v>2020</v>
      </c>
      <c r="C273">
        <f>+'Ark1'!E638</f>
        <v>52</v>
      </c>
      <c r="D273">
        <f>+'Ark1'!Q638</f>
        <v>0</v>
      </c>
      <c r="E273" s="9">
        <f>+'Ark1'!R638</f>
        <v>0</v>
      </c>
      <c r="F273" s="9"/>
      <c r="G273" s="9">
        <f>+'Ark1'!S638</f>
        <v>0</v>
      </c>
      <c r="H273" s="94">
        <f>+'Ark1'!T638</f>
        <v>0</v>
      </c>
      <c r="I273" s="94">
        <f>+'Ark1'!U638</f>
        <v>0</v>
      </c>
      <c r="J273" s="1">
        <f>+'Ark1'!W638</f>
        <v>0</v>
      </c>
      <c r="K273" s="9"/>
      <c r="L273" s="9">
        <f>+'Ark1'!Z638</f>
        <v>0</v>
      </c>
      <c r="N273" s="9">
        <f>+'Ark1'!AA638</f>
        <v>0</v>
      </c>
      <c r="O273" s="1">
        <f>+'Ark1'!AB638</f>
        <v>0</v>
      </c>
      <c r="P273" s="9">
        <f>+'Ark1'!AC638</f>
        <v>0</v>
      </c>
      <c r="Q273" s="9" t="e">
        <f t="shared" si="60"/>
        <v>#DIV/0!</v>
      </c>
      <c r="R273" s="1">
        <f>+'Ark1'!V638</f>
        <v>0</v>
      </c>
      <c r="S273" s="1"/>
      <c r="T273" s="28"/>
      <c r="AG273"/>
      <c r="AH273"/>
      <c r="AI273"/>
      <c r="AK273"/>
      <c r="AL273"/>
      <c r="AM273"/>
      <c r="AN273"/>
      <c r="AO273"/>
    </row>
    <row r="274" spans="1:41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AG274"/>
      <c r="AH274"/>
      <c r="AI274"/>
      <c r="AK274"/>
      <c r="AL274"/>
      <c r="AM274"/>
      <c r="AN274"/>
      <c r="AO274"/>
    </row>
    <row r="275" spans="1:41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AG275"/>
      <c r="AH275"/>
      <c r="AI275"/>
      <c r="AK275"/>
      <c r="AL275"/>
      <c r="AM275"/>
      <c r="AN275"/>
      <c r="AO275"/>
    </row>
    <row r="276" spans="1:41">
      <c r="H276"/>
      <c r="I276"/>
      <c r="L276"/>
      <c r="M276"/>
      <c r="N276"/>
      <c r="P276"/>
      <c r="Q276"/>
      <c r="AG276"/>
      <c r="AH276"/>
      <c r="AI276"/>
      <c r="AK276"/>
      <c r="AL276"/>
      <c r="AM276"/>
      <c r="AN276"/>
      <c r="AO276"/>
    </row>
    <row r="277" spans="1:41">
      <c r="H277"/>
      <c r="I277"/>
      <c r="L277"/>
      <c r="M277"/>
      <c r="N277"/>
      <c r="P277"/>
      <c r="Q277"/>
      <c r="AG277"/>
      <c r="AH277"/>
      <c r="AI277"/>
      <c r="AK277"/>
      <c r="AL277"/>
      <c r="AM277"/>
      <c r="AN277"/>
      <c r="AO277"/>
    </row>
    <row r="278" spans="1:41">
      <c r="H278"/>
      <c r="I278"/>
      <c r="L278"/>
      <c r="M278"/>
      <c r="N278"/>
      <c r="P278"/>
      <c r="Q278"/>
      <c r="AG278"/>
      <c r="AH278"/>
      <c r="AI278"/>
      <c r="AK278"/>
      <c r="AL278"/>
      <c r="AM278"/>
      <c r="AN278"/>
      <c r="AO278"/>
    </row>
    <row r="279" spans="1:41">
      <c r="H279"/>
      <c r="I279"/>
      <c r="L279"/>
      <c r="M279"/>
      <c r="N279"/>
      <c r="P279"/>
      <c r="Q279"/>
      <c r="AG279"/>
      <c r="AH279"/>
      <c r="AI279"/>
      <c r="AK279"/>
      <c r="AL279"/>
      <c r="AM279"/>
      <c r="AN279"/>
      <c r="AO279"/>
    </row>
    <row r="280" spans="1:41">
      <c r="H280"/>
      <c r="I280"/>
      <c r="L280"/>
      <c r="M280"/>
      <c r="N280"/>
      <c r="P280"/>
      <c r="Q280"/>
      <c r="AG280"/>
      <c r="AH280"/>
      <c r="AI280"/>
      <c r="AK280"/>
      <c r="AL280"/>
      <c r="AM280"/>
      <c r="AN280"/>
      <c r="AO280"/>
    </row>
    <row r="281" spans="1:41">
      <c r="H281"/>
      <c r="I281"/>
      <c r="L281"/>
      <c r="M281"/>
      <c r="N281"/>
      <c r="P281"/>
      <c r="Q281"/>
      <c r="AG281"/>
      <c r="AH281"/>
      <c r="AI281"/>
      <c r="AK281"/>
      <c r="AL281"/>
      <c r="AM281"/>
      <c r="AN281"/>
      <c r="AO281"/>
    </row>
    <row r="282" spans="1:41">
      <c r="H282"/>
      <c r="I282"/>
      <c r="L282"/>
      <c r="M282"/>
      <c r="N282"/>
      <c r="P282"/>
      <c r="Q282"/>
      <c r="AG282"/>
      <c r="AH282"/>
      <c r="AI282"/>
      <c r="AK282"/>
      <c r="AL282"/>
      <c r="AM282"/>
      <c r="AN282"/>
      <c r="AO282"/>
    </row>
    <row r="283" spans="1:41">
      <c r="H283"/>
      <c r="I283"/>
      <c r="L283"/>
      <c r="M283"/>
      <c r="N283"/>
      <c r="P283"/>
      <c r="Q283"/>
      <c r="AG283"/>
      <c r="AH283"/>
      <c r="AI283"/>
      <c r="AK283"/>
      <c r="AL283"/>
      <c r="AM283"/>
      <c r="AN283"/>
      <c r="AO283"/>
    </row>
    <row r="284" spans="1:41">
      <c r="H284"/>
      <c r="I284"/>
      <c r="L284"/>
      <c r="M284"/>
      <c r="N284"/>
      <c r="P284"/>
      <c r="Q284"/>
      <c r="AG284"/>
      <c r="AH284"/>
      <c r="AI284"/>
      <c r="AK284"/>
      <c r="AL284"/>
      <c r="AM284"/>
      <c r="AN284"/>
      <c r="AO284"/>
    </row>
    <row r="285" spans="1:41">
      <c r="H285"/>
      <c r="I285"/>
      <c r="L285"/>
      <c r="M285"/>
      <c r="N285"/>
      <c r="P285"/>
      <c r="Q285"/>
      <c r="AG285"/>
      <c r="AH285"/>
      <c r="AI285"/>
      <c r="AK285"/>
      <c r="AL285"/>
      <c r="AM285"/>
      <c r="AN285"/>
      <c r="AO285"/>
    </row>
    <row r="286" spans="1:41">
      <c r="H286"/>
      <c r="I286"/>
      <c r="L286"/>
      <c r="M286"/>
      <c r="N286"/>
      <c r="P286"/>
      <c r="Q286"/>
      <c r="AG286"/>
      <c r="AH286"/>
      <c r="AI286"/>
      <c r="AK286"/>
      <c r="AL286"/>
      <c r="AM286"/>
      <c r="AN286"/>
      <c r="AO286"/>
    </row>
    <row r="287" spans="1:41">
      <c r="H287"/>
      <c r="I287"/>
      <c r="L287"/>
      <c r="M287"/>
      <c r="N287"/>
      <c r="P287"/>
      <c r="Q287"/>
      <c r="AG287"/>
      <c r="AH287"/>
      <c r="AI287"/>
      <c r="AK287"/>
      <c r="AL287"/>
      <c r="AM287"/>
      <c r="AN287"/>
      <c r="AO287"/>
    </row>
    <row r="288" spans="1:41">
      <c r="H288"/>
      <c r="I288"/>
      <c r="L288"/>
      <c r="M288"/>
      <c r="N288"/>
      <c r="P288"/>
      <c r="Q288"/>
      <c r="AG288"/>
      <c r="AH288"/>
      <c r="AI288"/>
      <c r="AK288"/>
      <c r="AL288"/>
      <c r="AM288"/>
      <c r="AN288"/>
      <c r="AO288"/>
    </row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spans="1:41" s="17" customForma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41">
      <c r="H370"/>
      <c r="I370"/>
      <c r="L370"/>
      <c r="M370"/>
      <c r="N370"/>
      <c r="P370"/>
      <c r="Q370"/>
      <c r="AG370"/>
      <c r="AH370"/>
      <c r="AI370"/>
      <c r="AK370"/>
      <c r="AL370"/>
      <c r="AM370"/>
      <c r="AN370"/>
      <c r="AO370"/>
    </row>
    <row r="371" spans="1:41">
      <c r="H371"/>
      <c r="I371"/>
      <c r="L371"/>
      <c r="M371"/>
      <c r="N371"/>
      <c r="P371"/>
      <c r="Q371"/>
      <c r="AG371"/>
      <c r="AH371"/>
      <c r="AI371"/>
      <c r="AK371"/>
      <c r="AL371"/>
      <c r="AM371"/>
      <c r="AN371"/>
      <c r="AO371"/>
    </row>
    <row r="372" spans="1:41">
      <c r="H372"/>
      <c r="I372"/>
      <c r="L372"/>
      <c r="M372"/>
      <c r="N372"/>
      <c r="P372"/>
      <c r="Q372"/>
      <c r="AG372"/>
      <c r="AH372"/>
      <c r="AI372"/>
      <c r="AK372"/>
      <c r="AL372"/>
      <c r="AM372"/>
      <c r="AN372"/>
      <c r="AO372"/>
    </row>
    <row r="373" spans="1:41">
      <c r="H373"/>
      <c r="I373"/>
      <c r="L373"/>
      <c r="M373"/>
      <c r="N373"/>
      <c r="P373"/>
      <c r="Q373"/>
      <c r="AG373"/>
      <c r="AH373"/>
      <c r="AI373"/>
      <c r="AK373"/>
      <c r="AL373"/>
      <c r="AM373"/>
      <c r="AN373"/>
      <c r="AO373"/>
    </row>
    <row r="374" spans="1:41">
      <c r="H374"/>
      <c r="I374"/>
      <c r="L374"/>
      <c r="M374"/>
      <c r="N374"/>
      <c r="P374"/>
      <c r="Q374"/>
      <c r="AG374"/>
      <c r="AH374"/>
      <c r="AI374"/>
      <c r="AK374"/>
      <c r="AL374"/>
      <c r="AM374"/>
      <c r="AN374"/>
      <c r="AO374"/>
    </row>
    <row r="375" spans="1:41">
      <c r="H375"/>
      <c r="I375"/>
      <c r="L375"/>
      <c r="M375"/>
      <c r="N375"/>
      <c r="P375"/>
      <c r="Q375"/>
      <c r="AG375"/>
      <c r="AH375"/>
      <c r="AI375"/>
      <c r="AK375"/>
      <c r="AL375"/>
      <c r="AM375"/>
      <c r="AN375"/>
      <c r="AO375"/>
    </row>
    <row r="376" spans="1:41">
      <c r="H376"/>
      <c r="I376"/>
      <c r="L376"/>
      <c r="M376"/>
      <c r="N376"/>
      <c r="P376"/>
      <c r="Q376"/>
      <c r="AG376"/>
      <c r="AH376"/>
      <c r="AI376"/>
      <c r="AK376"/>
      <c r="AL376"/>
      <c r="AM376"/>
      <c r="AN376"/>
      <c r="AO376"/>
    </row>
    <row r="377" spans="1:41">
      <c r="H377"/>
      <c r="I377"/>
      <c r="L377"/>
      <c r="M377"/>
      <c r="N377"/>
      <c r="P377"/>
      <c r="Q377"/>
      <c r="AG377"/>
      <c r="AH377"/>
      <c r="AI377"/>
      <c r="AK377"/>
      <c r="AL377"/>
      <c r="AM377"/>
      <c r="AN377"/>
      <c r="AO377"/>
    </row>
    <row r="378" spans="1:41">
      <c r="H378"/>
      <c r="I378"/>
      <c r="L378"/>
      <c r="M378"/>
      <c r="N378"/>
      <c r="P378"/>
      <c r="Q378"/>
      <c r="AG378"/>
      <c r="AH378"/>
      <c r="AI378"/>
      <c r="AK378"/>
      <c r="AL378"/>
      <c r="AM378"/>
      <c r="AN378"/>
      <c r="AO378"/>
    </row>
    <row r="379" spans="1:41">
      <c r="H379"/>
      <c r="I379"/>
      <c r="L379"/>
      <c r="M379"/>
      <c r="N379"/>
      <c r="P379"/>
      <c r="Q379"/>
      <c r="AG379"/>
      <c r="AH379"/>
      <c r="AI379"/>
      <c r="AK379"/>
      <c r="AL379"/>
      <c r="AM379"/>
      <c r="AN379"/>
      <c r="AO379"/>
    </row>
    <row r="380" spans="1:41">
      <c r="H380"/>
      <c r="I380"/>
      <c r="L380"/>
      <c r="M380"/>
      <c r="N380"/>
      <c r="P380"/>
      <c r="Q380"/>
      <c r="AG380"/>
      <c r="AH380"/>
      <c r="AI380"/>
      <c r="AK380"/>
      <c r="AL380"/>
      <c r="AM380"/>
      <c r="AN380"/>
      <c r="AO380"/>
    </row>
    <row r="381" spans="1:41">
      <c r="H381"/>
      <c r="I381"/>
      <c r="L381"/>
      <c r="M381"/>
      <c r="N381"/>
      <c r="P381"/>
      <c r="Q381"/>
      <c r="AG381"/>
      <c r="AH381"/>
      <c r="AI381"/>
      <c r="AK381"/>
      <c r="AL381"/>
      <c r="AM381"/>
      <c r="AN381"/>
      <c r="AO381"/>
    </row>
    <row r="382" spans="1:41">
      <c r="H382"/>
      <c r="I382"/>
      <c r="L382"/>
      <c r="M382"/>
      <c r="N382"/>
      <c r="P382"/>
      <c r="Q382"/>
      <c r="AG382"/>
      <c r="AH382"/>
      <c r="AI382"/>
      <c r="AK382"/>
      <c r="AL382"/>
      <c r="AM382"/>
      <c r="AN382"/>
      <c r="AO382"/>
    </row>
    <row r="383" spans="1:41">
      <c r="H383"/>
      <c r="I383"/>
      <c r="L383"/>
      <c r="M383"/>
      <c r="N383"/>
      <c r="P383"/>
      <c r="Q383"/>
      <c r="AG383"/>
      <c r="AH383"/>
      <c r="AI383"/>
      <c r="AK383"/>
      <c r="AL383"/>
      <c r="AM383"/>
      <c r="AN383"/>
      <c r="AO383"/>
    </row>
    <row r="384" spans="1:41">
      <c r="H384"/>
      <c r="I384"/>
      <c r="L384"/>
      <c r="M384"/>
      <c r="N384"/>
      <c r="P384"/>
      <c r="Q384"/>
      <c r="AG384"/>
      <c r="AH384"/>
      <c r="AI384"/>
      <c r="AK384"/>
      <c r="AL384"/>
      <c r="AM384"/>
      <c r="AN384"/>
      <c r="AO384"/>
    </row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spans="8:48">
      <c r="H1057"/>
      <c r="I1057"/>
      <c r="L1057"/>
      <c r="M1057"/>
      <c r="N1057"/>
      <c r="P1057"/>
      <c r="Q1057"/>
      <c r="AJ1057" s="1"/>
      <c r="AP1057" s="1"/>
      <c r="AQ1057" s="1"/>
      <c r="AR1057" s="1"/>
      <c r="AS1057" s="1"/>
      <c r="AT1057" s="1"/>
      <c r="AU1057" s="1"/>
      <c r="AV1057" s="1"/>
    </row>
    <row r="1058" spans="8:48">
      <c r="H1058"/>
      <c r="I1058"/>
      <c r="L1058"/>
      <c r="M1058"/>
      <c r="N1058"/>
      <c r="P1058"/>
      <c r="Q1058"/>
      <c r="AJ1058" s="1"/>
      <c r="AP1058" s="1"/>
      <c r="AQ1058" s="1"/>
      <c r="AR1058" s="1"/>
      <c r="AS1058" s="1"/>
      <c r="AT1058" s="1"/>
      <c r="AU1058" s="1"/>
      <c r="AV1058" s="1"/>
    </row>
    <row r="1059" spans="8:48">
      <c r="H1059"/>
      <c r="I1059"/>
      <c r="L1059"/>
      <c r="M1059"/>
      <c r="N1059"/>
      <c r="P1059"/>
      <c r="Q1059"/>
      <c r="AJ1059" s="1"/>
      <c r="AP1059" s="1"/>
      <c r="AQ1059" s="1"/>
      <c r="AR1059" s="1"/>
      <c r="AS1059" s="1"/>
      <c r="AT1059" s="1"/>
      <c r="AU1059" s="1"/>
      <c r="AV1059" s="1"/>
    </row>
    <row r="1060" spans="8:48">
      <c r="H1060"/>
      <c r="I1060"/>
      <c r="L1060"/>
      <c r="M1060"/>
      <c r="N1060"/>
      <c r="P1060"/>
      <c r="Q1060"/>
      <c r="AJ1060" s="1"/>
      <c r="AP1060" s="1"/>
      <c r="AQ1060" s="1"/>
      <c r="AR1060" s="1"/>
      <c r="AS1060" s="1"/>
      <c r="AT1060" s="1"/>
      <c r="AU1060" s="1"/>
      <c r="AV1060" s="1"/>
    </row>
    <row r="1061" spans="8:48">
      <c r="H1061"/>
      <c r="I1061"/>
      <c r="L1061"/>
      <c r="M1061"/>
      <c r="N1061"/>
      <c r="P1061"/>
      <c r="Q1061"/>
      <c r="AJ1061" s="1"/>
      <c r="AP1061" s="1"/>
      <c r="AQ1061" s="1"/>
      <c r="AR1061" s="1"/>
      <c r="AS1061" s="1"/>
      <c r="AT1061" s="1"/>
      <c r="AU1061" s="1"/>
      <c r="AV1061" s="1"/>
    </row>
    <row r="1062" spans="8:48">
      <c r="H1062"/>
      <c r="I1062"/>
      <c r="L1062"/>
      <c r="M1062"/>
      <c r="N1062"/>
      <c r="P1062"/>
      <c r="Q1062"/>
      <c r="AJ1062" s="1"/>
      <c r="AP1062" s="1"/>
      <c r="AQ1062" s="1"/>
      <c r="AR1062" s="1"/>
      <c r="AS1062" s="1"/>
      <c r="AT1062" s="1"/>
      <c r="AU1062" s="1"/>
      <c r="AV1062" s="1"/>
    </row>
    <row r="1063" spans="8:48">
      <c r="H1063"/>
      <c r="I1063"/>
      <c r="L1063"/>
      <c r="M1063"/>
      <c r="N1063"/>
      <c r="P1063"/>
      <c r="Q1063"/>
      <c r="AJ1063" s="1"/>
      <c r="AP1063" s="1"/>
      <c r="AQ1063" s="1"/>
      <c r="AR1063" s="1"/>
      <c r="AS1063" s="1"/>
      <c r="AT1063" s="1"/>
      <c r="AU1063" s="1"/>
      <c r="AV1063" s="1"/>
    </row>
    <row r="1064" spans="8:48">
      <c r="H1064"/>
      <c r="I1064"/>
      <c r="L1064"/>
      <c r="M1064"/>
      <c r="N1064"/>
      <c r="P1064"/>
      <c r="Q1064"/>
      <c r="AJ1064" s="1"/>
      <c r="AP1064" s="1"/>
      <c r="AQ1064" s="1"/>
      <c r="AR1064" s="1"/>
      <c r="AS1064" s="1"/>
      <c r="AT1064" s="1"/>
      <c r="AU1064" s="1"/>
      <c r="AV1064" s="1"/>
    </row>
    <row r="1065" spans="8:48">
      <c r="H1065"/>
      <c r="I1065"/>
      <c r="L1065"/>
      <c r="M1065"/>
      <c r="N1065"/>
      <c r="P1065"/>
      <c r="Q1065"/>
      <c r="AJ1065" s="1"/>
      <c r="AP1065" s="1"/>
      <c r="AQ1065" s="1"/>
      <c r="AR1065" s="1"/>
      <c r="AS1065" s="1"/>
      <c r="AT1065" s="1"/>
      <c r="AU1065" s="1"/>
      <c r="AV1065" s="1"/>
    </row>
    <row r="1066" spans="8:48">
      <c r="H1066"/>
      <c r="I1066"/>
      <c r="L1066"/>
      <c r="M1066"/>
      <c r="N1066"/>
      <c r="P1066"/>
      <c r="Q1066"/>
      <c r="AJ1066" s="1"/>
      <c r="AP1066" s="1"/>
      <c r="AQ1066" s="1"/>
      <c r="AR1066" s="1"/>
      <c r="AS1066" s="1"/>
      <c r="AT1066" s="1"/>
      <c r="AU1066" s="1"/>
      <c r="AV1066" s="1"/>
    </row>
    <row r="1067" spans="8:48">
      <c r="H1067"/>
      <c r="I1067"/>
      <c r="L1067"/>
      <c r="M1067"/>
      <c r="N1067"/>
      <c r="P1067"/>
      <c r="Q1067"/>
      <c r="AJ1067" s="1"/>
      <c r="AP1067" s="1"/>
      <c r="AQ1067" s="1"/>
      <c r="AR1067" s="1"/>
      <c r="AS1067" s="1"/>
      <c r="AT1067" s="1"/>
      <c r="AU1067" s="1"/>
      <c r="AV1067" s="1"/>
    </row>
    <row r="1068" spans="8:48">
      <c r="H1068"/>
      <c r="I1068"/>
      <c r="L1068"/>
      <c r="M1068"/>
      <c r="N1068"/>
      <c r="P1068"/>
      <c r="Q1068"/>
      <c r="AJ1068" s="1"/>
      <c r="AP1068" s="1"/>
      <c r="AQ1068" s="1"/>
      <c r="AR1068" s="1"/>
      <c r="AS1068" s="1"/>
      <c r="AT1068" s="1"/>
      <c r="AU1068" s="1"/>
      <c r="AV1068" s="1"/>
    </row>
    <row r="1069" spans="8:48">
      <c r="H1069"/>
      <c r="I1069"/>
      <c r="L1069"/>
      <c r="M1069"/>
      <c r="N1069"/>
      <c r="P1069"/>
      <c r="Q1069"/>
      <c r="AJ1069" s="1"/>
      <c r="AP1069" s="1"/>
      <c r="AQ1069" s="1"/>
      <c r="AR1069" s="1"/>
      <c r="AS1069" s="1"/>
      <c r="AT1069" s="1"/>
      <c r="AU1069" s="1"/>
      <c r="AV1069" s="1"/>
    </row>
    <row r="1070" spans="8:48">
      <c r="H1070"/>
      <c r="I1070"/>
      <c r="L1070"/>
      <c r="M1070"/>
      <c r="N1070"/>
      <c r="P1070"/>
      <c r="Q1070"/>
      <c r="AJ1070" s="1"/>
      <c r="AP1070" s="1"/>
      <c r="AQ1070" s="1"/>
      <c r="AR1070" s="1"/>
      <c r="AS1070" s="1"/>
      <c r="AT1070" s="1"/>
      <c r="AU1070" s="1"/>
      <c r="AV1070" s="1"/>
    </row>
    <row r="1071" spans="8:48">
      <c r="H1071"/>
      <c r="I1071"/>
      <c r="L1071"/>
      <c r="M1071"/>
      <c r="N1071"/>
      <c r="P1071"/>
      <c r="Q1071"/>
      <c r="AJ1071" s="1"/>
      <c r="AP1071" s="1"/>
      <c r="AQ1071" s="1"/>
      <c r="AR1071" s="1"/>
      <c r="AS1071" s="1"/>
      <c r="AT1071" s="1"/>
      <c r="AU1071" s="1"/>
      <c r="AV1071" s="1"/>
    </row>
    <row r="1072" spans="8:48">
      <c r="H1072"/>
      <c r="I1072"/>
      <c r="L1072"/>
      <c r="M1072"/>
      <c r="N1072"/>
      <c r="P1072"/>
      <c r="Q1072"/>
      <c r="AJ1072" s="1"/>
      <c r="AP1072" s="1"/>
      <c r="AQ1072" s="1"/>
      <c r="AR1072" s="1"/>
      <c r="AS1072" s="1"/>
      <c r="AT1072" s="1"/>
      <c r="AU1072" s="1"/>
      <c r="AV1072" s="1"/>
    </row>
    <row r="1073" spans="8:48">
      <c r="H1073"/>
      <c r="I1073"/>
      <c r="L1073"/>
      <c r="M1073"/>
      <c r="N1073"/>
      <c r="P1073"/>
      <c r="Q1073"/>
      <c r="AJ1073" s="1"/>
      <c r="AP1073" s="1"/>
      <c r="AQ1073" s="1"/>
      <c r="AR1073" s="1"/>
      <c r="AS1073" s="1"/>
      <c r="AT1073" s="1"/>
      <c r="AU1073" s="1"/>
      <c r="AV1073" s="1"/>
    </row>
    <row r="1074" spans="8:48">
      <c r="H1074"/>
      <c r="I1074"/>
      <c r="L1074"/>
      <c r="M1074"/>
      <c r="N1074"/>
      <c r="P1074"/>
      <c r="Q1074"/>
      <c r="AJ1074" s="1"/>
      <c r="AP1074" s="1"/>
      <c r="AQ1074" s="1"/>
      <c r="AR1074" s="1"/>
      <c r="AS1074" s="1"/>
      <c r="AT1074" s="1"/>
      <c r="AU1074" s="1"/>
      <c r="AV1074" s="1"/>
    </row>
    <row r="1075" spans="8:48">
      <c r="H1075"/>
      <c r="I1075"/>
      <c r="L1075"/>
      <c r="M1075"/>
      <c r="N1075"/>
      <c r="P1075"/>
      <c r="Q1075"/>
      <c r="AJ1075" s="1"/>
      <c r="AP1075" s="1"/>
      <c r="AQ1075" s="1"/>
      <c r="AR1075" s="1"/>
      <c r="AS1075" s="1"/>
      <c r="AT1075" s="1"/>
      <c r="AU1075" s="1"/>
      <c r="AV1075" s="1"/>
    </row>
    <row r="1076" spans="8:48">
      <c r="H1076"/>
      <c r="I1076"/>
      <c r="L1076"/>
      <c r="M1076"/>
      <c r="N1076"/>
      <c r="P1076"/>
      <c r="Q1076"/>
      <c r="AJ1076" s="1"/>
      <c r="AP1076" s="1"/>
      <c r="AQ1076" s="1"/>
      <c r="AR1076" s="1"/>
      <c r="AS1076" s="1"/>
      <c r="AT1076" s="1"/>
      <c r="AU1076" s="1"/>
      <c r="AV1076" s="1"/>
    </row>
    <row r="1077" spans="8:48">
      <c r="H1077"/>
      <c r="I1077"/>
      <c r="L1077"/>
      <c r="M1077"/>
      <c r="N1077"/>
      <c r="P1077"/>
      <c r="Q1077"/>
      <c r="AJ1077" s="1"/>
      <c r="AP1077" s="1"/>
      <c r="AQ1077" s="1"/>
      <c r="AR1077" s="1"/>
      <c r="AS1077" s="1"/>
      <c r="AT1077" s="1"/>
      <c r="AU1077" s="1"/>
      <c r="AV1077" s="1"/>
    </row>
    <row r="1078" spans="8:48">
      <c r="H1078"/>
      <c r="I1078"/>
      <c r="L1078"/>
      <c r="M1078"/>
      <c r="N1078"/>
      <c r="P1078"/>
      <c r="Q1078"/>
      <c r="AJ1078" s="1"/>
      <c r="AP1078" s="1"/>
      <c r="AQ1078" s="1"/>
      <c r="AR1078" s="1"/>
      <c r="AS1078" s="1"/>
      <c r="AT1078" s="1"/>
      <c r="AU1078" s="1"/>
      <c r="AV1078" s="1"/>
    </row>
    <row r="1079" spans="8:48">
      <c r="H1079"/>
      <c r="I1079"/>
      <c r="L1079"/>
      <c r="M1079"/>
      <c r="N1079"/>
      <c r="P1079"/>
      <c r="Q1079"/>
      <c r="AJ1079" s="1"/>
      <c r="AP1079" s="1"/>
      <c r="AQ1079" s="1"/>
      <c r="AR1079" s="1"/>
      <c r="AS1079" s="1"/>
      <c r="AT1079" s="1"/>
      <c r="AU1079" s="1"/>
      <c r="AV1079" s="1"/>
    </row>
    <row r="1080" spans="8:48">
      <c r="H1080"/>
      <c r="I1080"/>
      <c r="L1080"/>
      <c r="M1080"/>
      <c r="N1080"/>
      <c r="P1080"/>
      <c r="Q1080"/>
      <c r="AJ1080" s="1"/>
      <c r="AP1080" s="1"/>
      <c r="AQ1080" s="1"/>
      <c r="AR1080" s="1"/>
      <c r="AS1080" s="1"/>
      <c r="AT1080" s="1"/>
      <c r="AU1080" s="1"/>
      <c r="AV1080" s="1"/>
    </row>
    <row r="1081" spans="8:48">
      <c r="H1081"/>
      <c r="I1081"/>
      <c r="L1081"/>
      <c r="M1081"/>
      <c r="N1081"/>
      <c r="P1081"/>
      <c r="Q1081"/>
      <c r="AJ1081" s="1"/>
      <c r="AP1081" s="1"/>
      <c r="AQ1081" s="1"/>
      <c r="AR1081" s="1"/>
      <c r="AS1081" s="1"/>
      <c r="AT1081" s="1"/>
      <c r="AU1081" s="1"/>
      <c r="AV1081" s="1"/>
    </row>
    <row r="1082" spans="8:48">
      <c r="H1082"/>
      <c r="I1082"/>
      <c r="L1082"/>
      <c r="M1082"/>
      <c r="N1082"/>
      <c r="P1082"/>
      <c r="Q1082"/>
      <c r="AJ1082" s="1"/>
      <c r="AP1082" s="1"/>
      <c r="AQ1082" s="1"/>
      <c r="AR1082" s="1"/>
      <c r="AS1082" s="1"/>
      <c r="AT1082" s="1"/>
      <c r="AU1082" s="1"/>
      <c r="AV1082" s="1"/>
    </row>
    <row r="1083" spans="8:48">
      <c r="H1083"/>
      <c r="I1083"/>
      <c r="L1083"/>
      <c r="M1083"/>
      <c r="N1083"/>
      <c r="P1083"/>
      <c r="Q1083"/>
      <c r="AJ1083" s="1"/>
      <c r="AP1083" s="1"/>
      <c r="AQ1083" s="1"/>
      <c r="AR1083" s="1"/>
      <c r="AS1083" s="1"/>
      <c r="AT1083" s="1"/>
      <c r="AU1083" s="1"/>
      <c r="AV1083" s="1"/>
    </row>
    <row r="1084" spans="8:48">
      <c r="H1084"/>
      <c r="I1084"/>
      <c r="L1084"/>
      <c r="M1084"/>
      <c r="N1084"/>
      <c r="P1084"/>
      <c r="Q1084"/>
      <c r="AJ1084" s="1"/>
      <c r="AP1084" s="1"/>
      <c r="AQ1084" s="1"/>
      <c r="AR1084" s="1"/>
      <c r="AS1084" s="1"/>
      <c r="AT1084" s="1"/>
      <c r="AU1084" s="1"/>
      <c r="AV1084" s="1"/>
    </row>
    <row r="1085" spans="8:48">
      <c r="H1085"/>
      <c r="I1085"/>
      <c r="L1085"/>
      <c r="M1085"/>
      <c r="N1085"/>
      <c r="P1085"/>
      <c r="Q1085"/>
      <c r="AJ1085" s="1"/>
      <c r="AP1085" s="1"/>
      <c r="AQ1085" s="1"/>
      <c r="AR1085" s="1"/>
      <c r="AS1085" s="1"/>
      <c r="AT1085" s="1"/>
      <c r="AU1085" s="1"/>
      <c r="AV1085" s="1"/>
    </row>
    <row r="1086" spans="8:48">
      <c r="H1086"/>
      <c r="I1086"/>
      <c r="L1086"/>
      <c r="M1086"/>
      <c r="N1086"/>
      <c r="P1086"/>
      <c r="Q1086"/>
      <c r="AJ1086" s="1"/>
      <c r="AP1086" s="1"/>
      <c r="AQ1086" s="1"/>
      <c r="AR1086" s="1"/>
      <c r="AS1086" s="1"/>
      <c r="AT1086" s="1"/>
      <c r="AU1086" s="1"/>
      <c r="AV1086" s="1"/>
    </row>
    <row r="1087" spans="8:48">
      <c r="H1087"/>
      <c r="I1087"/>
      <c r="L1087"/>
      <c r="M1087"/>
      <c r="N1087"/>
      <c r="P1087"/>
      <c r="Q1087"/>
      <c r="AJ1087" s="1"/>
      <c r="AP1087" s="1"/>
      <c r="AQ1087" s="1"/>
      <c r="AR1087" s="1"/>
      <c r="AS1087" s="1"/>
      <c r="AT1087" s="1"/>
      <c r="AU1087" s="1"/>
      <c r="AV1087" s="1"/>
    </row>
    <row r="1088" spans="8:48">
      <c r="H1088"/>
      <c r="I1088"/>
      <c r="L1088"/>
      <c r="M1088"/>
      <c r="N1088"/>
      <c r="P1088"/>
      <c r="Q1088"/>
      <c r="AJ1088" s="1"/>
      <c r="AP1088" s="1"/>
      <c r="AQ1088" s="1"/>
      <c r="AR1088" s="1"/>
      <c r="AS1088" s="1"/>
      <c r="AT1088" s="1"/>
      <c r="AU1088" s="1"/>
      <c r="AV1088" s="1"/>
    </row>
    <row r="1089" spans="8:48">
      <c r="H1089"/>
      <c r="I1089"/>
      <c r="L1089"/>
      <c r="M1089"/>
      <c r="N1089"/>
      <c r="P1089"/>
      <c r="Q1089"/>
      <c r="AJ1089" s="1"/>
      <c r="AP1089" s="1"/>
      <c r="AQ1089" s="1"/>
      <c r="AR1089" s="1"/>
      <c r="AS1089" s="1"/>
      <c r="AT1089" s="1"/>
      <c r="AU1089" s="1"/>
      <c r="AV1089" s="1"/>
    </row>
    <row r="1090" spans="8:48">
      <c r="H1090"/>
      <c r="I1090"/>
      <c r="L1090"/>
      <c r="M1090"/>
      <c r="N1090"/>
      <c r="P1090"/>
      <c r="Q1090"/>
      <c r="AJ1090" s="1"/>
      <c r="AP1090" s="1"/>
      <c r="AQ1090" s="1"/>
      <c r="AR1090" s="1"/>
      <c r="AS1090" s="1"/>
      <c r="AT1090" s="1"/>
      <c r="AU1090" s="1"/>
      <c r="AV1090" s="1"/>
    </row>
    <row r="1091" spans="8:48">
      <c r="H1091"/>
      <c r="I1091"/>
      <c r="L1091"/>
      <c r="M1091"/>
      <c r="N1091"/>
      <c r="P1091"/>
      <c r="Q1091"/>
      <c r="AJ1091" s="1"/>
      <c r="AP1091" s="1"/>
      <c r="AQ1091" s="1"/>
      <c r="AR1091" s="1"/>
      <c r="AS1091" s="1"/>
      <c r="AT1091" s="1"/>
      <c r="AU1091" s="1"/>
      <c r="AV1091" s="1"/>
    </row>
    <row r="1092" spans="8:48">
      <c r="H1092"/>
      <c r="I1092"/>
      <c r="L1092"/>
      <c r="M1092"/>
      <c r="N1092"/>
      <c r="P1092"/>
      <c r="Q1092"/>
      <c r="AJ1092" s="1"/>
      <c r="AP1092" s="1"/>
      <c r="AQ1092" s="1"/>
      <c r="AR1092" s="1"/>
      <c r="AS1092" s="1"/>
      <c r="AT1092" s="1"/>
      <c r="AU1092" s="1"/>
      <c r="AV1092" s="1"/>
    </row>
    <row r="1093" spans="8:48">
      <c r="H1093"/>
      <c r="I1093"/>
      <c r="L1093"/>
      <c r="M1093"/>
      <c r="N1093"/>
      <c r="P1093"/>
      <c r="Q1093"/>
      <c r="AJ1093" s="1"/>
      <c r="AP1093" s="1"/>
      <c r="AQ1093" s="1"/>
      <c r="AR1093" s="1"/>
      <c r="AS1093" s="1"/>
      <c r="AT1093" s="1"/>
      <c r="AU1093" s="1"/>
      <c r="AV1093" s="1"/>
    </row>
    <row r="1094" spans="8:48">
      <c r="H1094"/>
      <c r="I1094"/>
      <c r="L1094"/>
      <c r="M1094"/>
      <c r="N1094"/>
      <c r="P1094"/>
      <c r="Q1094"/>
      <c r="AJ1094" s="1"/>
      <c r="AP1094" s="1"/>
      <c r="AQ1094" s="1"/>
      <c r="AR1094" s="1"/>
      <c r="AS1094" s="1"/>
      <c r="AT1094" s="1"/>
      <c r="AU1094" s="1"/>
      <c r="AV1094" s="1"/>
    </row>
    <row r="1095" spans="8:48">
      <c r="H1095"/>
      <c r="I1095"/>
      <c r="L1095"/>
      <c r="M1095"/>
      <c r="N1095"/>
      <c r="P1095"/>
      <c r="Q1095"/>
      <c r="AJ1095" s="1"/>
      <c r="AP1095" s="1"/>
      <c r="AQ1095" s="1"/>
      <c r="AR1095" s="1"/>
      <c r="AS1095" s="1"/>
      <c r="AT1095" s="1"/>
      <c r="AU1095" s="1"/>
      <c r="AV1095" s="1"/>
    </row>
    <row r="1096" spans="8:48">
      <c r="H1096"/>
      <c r="I1096"/>
      <c r="L1096"/>
      <c r="M1096"/>
      <c r="N1096"/>
      <c r="P1096"/>
      <c r="Q1096"/>
      <c r="AJ1096" s="1"/>
      <c r="AP1096" s="1"/>
      <c r="AQ1096" s="1"/>
      <c r="AR1096" s="1"/>
      <c r="AS1096" s="1"/>
      <c r="AT1096" s="1"/>
      <c r="AU1096" s="1"/>
      <c r="AV1096" s="1"/>
    </row>
    <row r="1097" spans="8:48">
      <c r="H1097"/>
      <c r="I1097"/>
      <c r="L1097"/>
      <c r="M1097"/>
      <c r="N1097"/>
      <c r="P1097"/>
      <c r="Q1097"/>
      <c r="AJ1097" s="1"/>
      <c r="AP1097" s="1"/>
      <c r="AQ1097" s="1"/>
      <c r="AR1097" s="1"/>
      <c r="AS1097" s="1"/>
      <c r="AT1097" s="1"/>
      <c r="AU1097" s="1"/>
      <c r="AV1097" s="1"/>
    </row>
    <row r="1098" spans="8:48">
      <c r="H1098"/>
      <c r="I1098"/>
      <c r="L1098"/>
      <c r="M1098"/>
      <c r="N1098"/>
      <c r="P1098"/>
      <c r="Q1098"/>
      <c r="AJ1098" s="1"/>
      <c r="AP1098" s="1"/>
      <c r="AQ1098" s="1"/>
      <c r="AR1098" s="1"/>
      <c r="AS1098" s="1"/>
      <c r="AT1098" s="1"/>
      <c r="AU1098" s="1"/>
      <c r="AV1098" s="1"/>
    </row>
    <row r="1099" spans="8:48">
      <c r="H1099"/>
      <c r="I1099"/>
      <c r="L1099"/>
      <c r="M1099"/>
      <c r="N1099"/>
      <c r="P1099"/>
      <c r="Q1099"/>
      <c r="AJ1099" s="1"/>
      <c r="AP1099" s="1"/>
      <c r="AQ1099" s="1"/>
      <c r="AR1099" s="1"/>
      <c r="AS1099" s="1"/>
      <c r="AT1099" s="1"/>
      <c r="AU1099" s="1"/>
      <c r="AV1099" s="1"/>
    </row>
    <row r="1100" spans="8:48">
      <c r="H1100"/>
      <c r="I1100"/>
      <c r="L1100"/>
      <c r="M1100"/>
      <c r="N1100"/>
      <c r="P1100"/>
      <c r="Q1100"/>
      <c r="AJ1100" s="1"/>
      <c r="AP1100" s="1"/>
      <c r="AQ1100" s="1"/>
      <c r="AR1100" s="1"/>
      <c r="AS1100" s="1"/>
      <c r="AT1100" s="1"/>
      <c r="AU1100" s="1"/>
      <c r="AV1100" s="1"/>
    </row>
    <row r="1101" spans="8:48">
      <c r="H1101"/>
      <c r="I1101"/>
      <c r="L1101"/>
      <c r="M1101"/>
      <c r="N1101"/>
      <c r="P1101"/>
      <c r="Q1101"/>
      <c r="AJ1101" s="1"/>
      <c r="AP1101" s="1"/>
      <c r="AQ1101" s="1"/>
      <c r="AR1101" s="1"/>
      <c r="AS1101" s="1"/>
      <c r="AT1101" s="1"/>
      <c r="AU1101" s="1"/>
      <c r="AV1101" s="1"/>
    </row>
    <row r="1102" spans="8:48">
      <c r="H1102"/>
      <c r="I1102"/>
      <c r="L1102"/>
      <c r="M1102"/>
      <c r="N1102"/>
      <c r="P1102"/>
      <c r="Q1102"/>
      <c r="AJ1102" s="1"/>
      <c r="AP1102" s="1"/>
      <c r="AQ1102" s="1"/>
      <c r="AR1102" s="1"/>
      <c r="AS1102" s="1"/>
      <c r="AT1102" s="1"/>
      <c r="AU1102" s="1"/>
      <c r="AV1102" s="1"/>
    </row>
    <row r="1103" spans="8:48">
      <c r="H1103"/>
      <c r="I1103"/>
      <c r="L1103"/>
      <c r="M1103"/>
      <c r="N1103"/>
      <c r="P1103"/>
      <c r="Q1103"/>
      <c r="AJ1103" s="1"/>
      <c r="AP1103" s="1"/>
      <c r="AQ1103" s="1"/>
      <c r="AR1103" s="1"/>
      <c r="AS1103" s="1"/>
      <c r="AT1103" s="1"/>
      <c r="AU1103" s="1"/>
      <c r="AV1103" s="1"/>
    </row>
    <row r="1104" spans="8:48">
      <c r="H1104"/>
      <c r="I1104"/>
      <c r="L1104"/>
      <c r="M1104"/>
      <c r="N1104"/>
      <c r="P1104"/>
      <c r="Q1104"/>
      <c r="AJ1104" s="1"/>
      <c r="AP1104" s="1"/>
      <c r="AQ1104" s="1"/>
      <c r="AR1104" s="1"/>
      <c r="AS1104" s="1"/>
      <c r="AT1104" s="1"/>
      <c r="AU1104" s="1"/>
      <c r="AV1104" s="1"/>
    </row>
    <row r="1105" spans="8:48">
      <c r="H1105"/>
      <c r="I1105"/>
      <c r="L1105"/>
      <c r="M1105"/>
      <c r="N1105"/>
      <c r="P1105"/>
      <c r="Q1105"/>
      <c r="AJ1105" s="1"/>
      <c r="AP1105" s="1"/>
      <c r="AQ1105" s="1"/>
      <c r="AR1105" s="1"/>
      <c r="AS1105" s="1"/>
      <c r="AT1105" s="1"/>
      <c r="AU1105" s="1"/>
      <c r="AV1105" s="1"/>
    </row>
    <row r="1106" spans="8:48">
      <c r="H1106"/>
      <c r="I1106"/>
      <c r="L1106"/>
      <c r="M1106"/>
      <c r="N1106"/>
      <c r="P1106"/>
      <c r="Q1106"/>
      <c r="AJ1106" s="1"/>
      <c r="AP1106" s="1"/>
      <c r="AQ1106" s="1"/>
      <c r="AR1106" s="1"/>
      <c r="AS1106" s="1"/>
      <c r="AT1106" s="1"/>
      <c r="AU1106" s="1"/>
      <c r="AV1106" s="1"/>
    </row>
    <row r="1107" spans="8:48">
      <c r="H1107"/>
      <c r="I1107"/>
      <c r="L1107"/>
      <c r="M1107"/>
      <c r="N1107"/>
      <c r="P1107"/>
      <c r="Q1107"/>
      <c r="AJ1107" s="1"/>
      <c r="AP1107" s="1"/>
      <c r="AQ1107" s="1"/>
      <c r="AR1107" s="1"/>
      <c r="AS1107" s="1"/>
      <c r="AT1107" s="1"/>
      <c r="AU1107" s="1"/>
      <c r="AV1107" s="1"/>
    </row>
    <row r="1108" spans="8:48">
      <c r="H1108"/>
      <c r="I1108"/>
      <c r="L1108"/>
      <c r="M1108"/>
      <c r="N1108"/>
      <c r="P1108"/>
      <c r="Q1108"/>
      <c r="AJ1108" s="1"/>
      <c r="AP1108" s="1"/>
      <c r="AQ1108" s="1"/>
      <c r="AR1108" s="1"/>
      <c r="AS1108" s="1"/>
      <c r="AT1108" s="1"/>
      <c r="AU1108" s="1"/>
      <c r="AV1108" s="1"/>
    </row>
    <row r="1109" spans="8:48">
      <c r="H1109"/>
      <c r="I1109"/>
      <c r="L1109"/>
      <c r="M1109"/>
      <c r="N1109"/>
      <c r="P1109"/>
      <c r="Q1109"/>
      <c r="AJ1109" s="1"/>
      <c r="AP1109" s="1"/>
      <c r="AQ1109" s="1"/>
      <c r="AR1109" s="1"/>
      <c r="AS1109" s="1"/>
      <c r="AT1109" s="1"/>
      <c r="AU1109" s="1"/>
      <c r="AV1109" s="1"/>
    </row>
    <row r="1110" spans="8:48">
      <c r="H1110"/>
      <c r="I1110"/>
      <c r="L1110"/>
      <c r="M1110"/>
      <c r="N1110"/>
      <c r="P1110"/>
      <c r="Q1110"/>
      <c r="AJ1110" s="1"/>
      <c r="AP1110" s="1"/>
      <c r="AQ1110" s="1"/>
      <c r="AR1110" s="1"/>
      <c r="AS1110" s="1"/>
      <c r="AT1110" s="1"/>
      <c r="AU1110" s="1"/>
      <c r="AV1110" s="1"/>
    </row>
    <row r="1111" spans="8:48">
      <c r="H1111"/>
      <c r="I1111"/>
      <c r="L1111"/>
      <c r="M1111"/>
      <c r="N1111"/>
      <c r="P1111"/>
      <c r="Q1111"/>
      <c r="AJ1111" s="1"/>
      <c r="AP1111" s="1"/>
      <c r="AQ1111" s="1"/>
      <c r="AR1111" s="1"/>
      <c r="AS1111" s="1"/>
      <c r="AT1111" s="1"/>
      <c r="AU1111" s="1"/>
      <c r="AV1111" s="1"/>
    </row>
    <row r="1112" spans="8:48">
      <c r="H1112"/>
      <c r="I1112"/>
      <c r="L1112"/>
      <c r="M1112"/>
      <c r="N1112"/>
      <c r="P1112"/>
      <c r="Q1112"/>
      <c r="AJ1112" s="1"/>
      <c r="AP1112" s="1"/>
      <c r="AQ1112" s="1"/>
      <c r="AR1112" s="1"/>
      <c r="AS1112" s="1"/>
      <c r="AT1112" s="1"/>
      <c r="AU1112" s="1"/>
      <c r="AV1112" s="1"/>
    </row>
    <row r="1113" spans="8:48">
      <c r="H1113"/>
      <c r="I1113"/>
      <c r="L1113"/>
      <c r="M1113"/>
      <c r="N1113"/>
      <c r="P1113"/>
      <c r="Q1113"/>
      <c r="AJ1113" s="1"/>
      <c r="AP1113" s="1"/>
      <c r="AQ1113" s="1"/>
      <c r="AR1113" s="1"/>
      <c r="AS1113" s="1"/>
      <c r="AT1113" s="1"/>
      <c r="AU1113" s="1"/>
      <c r="AV1113" s="1"/>
    </row>
    <row r="1114" spans="8:48">
      <c r="H1114"/>
      <c r="I1114"/>
      <c r="L1114"/>
      <c r="M1114"/>
      <c r="N1114"/>
      <c r="P1114"/>
      <c r="Q1114"/>
      <c r="AJ1114" s="1"/>
      <c r="AP1114" s="1"/>
      <c r="AQ1114" s="1"/>
      <c r="AR1114" s="1"/>
      <c r="AS1114" s="1"/>
      <c r="AT1114" s="1"/>
      <c r="AU1114" s="1"/>
      <c r="AV1114" s="1"/>
    </row>
    <row r="1115" spans="8:48">
      <c r="H1115"/>
      <c r="I1115"/>
      <c r="L1115"/>
      <c r="M1115"/>
      <c r="N1115"/>
      <c r="P1115"/>
      <c r="Q1115"/>
      <c r="AJ1115" s="1"/>
      <c r="AP1115" s="1"/>
      <c r="AQ1115" s="1"/>
      <c r="AR1115" s="1"/>
      <c r="AS1115" s="1"/>
      <c r="AT1115" s="1"/>
      <c r="AU1115" s="1"/>
      <c r="AV1115" s="1"/>
    </row>
    <row r="1116" spans="8:48">
      <c r="H1116"/>
      <c r="I1116"/>
      <c r="L1116"/>
      <c r="M1116"/>
      <c r="N1116"/>
      <c r="P1116"/>
      <c r="Q1116"/>
      <c r="AJ1116" s="1"/>
      <c r="AP1116" s="1"/>
      <c r="AQ1116" s="1"/>
      <c r="AR1116" s="1"/>
      <c r="AS1116" s="1"/>
      <c r="AT1116" s="1"/>
      <c r="AU1116" s="1"/>
      <c r="AV1116" s="1"/>
    </row>
    <row r="1117" spans="8:48">
      <c r="H1117"/>
      <c r="I1117"/>
      <c r="L1117"/>
      <c r="M1117"/>
      <c r="N1117"/>
      <c r="P1117"/>
      <c r="Q1117"/>
      <c r="AJ1117" s="1"/>
      <c r="AP1117" s="1"/>
      <c r="AQ1117" s="1"/>
      <c r="AR1117" s="1"/>
      <c r="AS1117" s="1"/>
      <c r="AT1117" s="1"/>
      <c r="AU1117" s="1"/>
      <c r="AV1117" s="1"/>
    </row>
    <row r="1118" spans="8:48">
      <c r="H1118"/>
      <c r="I1118"/>
      <c r="L1118"/>
      <c r="M1118"/>
      <c r="N1118"/>
      <c r="P1118"/>
      <c r="Q1118"/>
      <c r="AJ1118" s="1"/>
      <c r="AP1118" s="1"/>
      <c r="AQ1118" s="1"/>
      <c r="AR1118" s="1"/>
      <c r="AS1118" s="1"/>
      <c r="AT1118" s="1"/>
      <c r="AU1118" s="1"/>
      <c r="AV1118" s="1"/>
    </row>
    <row r="1119" spans="8:48">
      <c r="H1119"/>
      <c r="I1119"/>
      <c r="L1119"/>
      <c r="M1119"/>
      <c r="N1119"/>
      <c r="P1119"/>
      <c r="Q1119"/>
      <c r="AJ1119" s="1"/>
      <c r="AP1119" s="1"/>
      <c r="AQ1119" s="1"/>
      <c r="AR1119" s="1"/>
      <c r="AS1119" s="1"/>
      <c r="AT1119" s="1"/>
      <c r="AU1119" s="1"/>
      <c r="AV1119" s="1"/>
    </row>
    <row r="1120" spans="8:48">
      <c r="H1120"/>
      <c r="I1120"/>
      <c r="L1120"/>
      <c r="M1120"/>
      <c r="N1120"/>
      <c r="P1120"/>
      <c r="Q1120"/>
      <c r="AJ1120" s="1"/>
      <c r="AP1120" s="1"/>
      <c r="AQ1120" s="1"/>
      <c r="AR1120" s="1"/>
      <c r="AS1120" s="1"/>
      <c r="AT1120" s="1"/>
      <c r="AU1120" s="1"/>
      <c r="AV1120" s="1"/>
    </row>
    <row r="1121" spans="8:48">
      <c r="H1121"/>
      <c r="I1121"/>
      <c r="L1121"/>
      <c r="M1121"/>
      <c r="N1121"/>
      <c r="P1121"/>
      <c r="Q1121"/>
      <c r="AJ1121" s="1"/>
      <c r="AP1121" s="1"/>
      <c r="AQ1121" s="1"/>
      <c r="AR1121" s="1"/>
      <c r="AS1121" s="1"/>
      <c r="AT1121" s="1"/>
      <c r="AU1121" s="1"/>
      <c r="AV1121" s="1"/>
    </row>
    <row r="1122" spans="8:48">
      <c r="H1122"/>
      <c r="I1122"/>
      <c r="L1122"/>
      <c r="M1122"/>
      <c r="N1122"/>
      <c r="P1122"/>
      <c r="Q1122"/>
      <c r="AJ1122" s="1"/>
      <c r="AP1122" s="1"/>
      <c r="AQ1122" s="1"/>
      <c r="AR1122" s="1"/>
      <c r="AS1122" s="1"/>
      <c r="AT1122" s="1"/>
      <c r="AU1122" s="1"/>
      <c r="AV1122" s="1"/>
    </row>
    <row r="1123" spans="8:48">
      <c r="H1123"/>
      <c r="I1123"/>
      <c r="L1123"/>
      <c r="M1123"/>
      <c r="N1123"/>
      <c r="P1123"/>
      <c r="Q1123"/>
      <c r="AJ1123" s="1"/>
      <c r="AP1123" s="1"/>
      <c r="AQ1123" s="1"/>
      <c r="AR1123" s="1"/>
      <c r="AS1123" s="1"/>
      <c r="AT1123" s="1"/>
      <c r="AU1123" s="1"/>
      <c r="AV1123" s="1"/>
    </row>
    <row r="1124" spans="8:48">
      <c r="H1124"/>
      <c r="I1124"/>
      <c r="L1124"/>
      <c r="M1124"/>
      <c r="N1124"/>
      <c r="P1124"/>
      <c r="Q1124"/>
      <c r="AJ1124" s="1"/>
      <c r="AP1124" s="1"/>
      <c r="AQ1124" s="1"/>
      <c r="AR1124" s="1"/>
      <c r="AS1124" s="1"/>
      <c r="AT1124" s="1"/>
      <c r="AU1124" s="1"/>
      <c r="AV1124" s="1"/>
    </row>
    <row r="1125" spans="8:48">
      <c r="H1125"/>
      <c r="I1125"/>
      <c r="L1125"/>
      <c r="M1125"/>
      <c r="N1125"/>
      <c r="P1125"/>
      <c r="Q1125"/>
      <c r="AJ1125" s="1"/>
      <c r="AP1125" s="1"/>
      <c r="AQ1125" s="1"/>
      <c r="AR1125" s="1"/>
      <c r="AS1125" s="1"/>
      <c r="AT1125" s="1"/>
      <c r="AU1125" s="1"/>
      <c r="AV1125" s="1"/>
    </row>
    <row r="1126" spans="8:48">
      <c r="H1126"/>
      <c r="I1126"/>
      <c r="L1126"/>
      <c r="M1126"/>
      <c r="N1126"/>
      <c r="P1126"/>
      <c r="Q1126"/>
      <c r="AJ1126" s="1"/>
      <c r="AP1126" s="1"/>
      <c r="AQ1126" s="1"/>
      <c r="AR1126" s="1"/>
      <c r="AS1126" s="1"/>
      <c r="AT1126" s="1"/>
      <c r="AU1126" s="1"/>
      <c r="AV1126" s="1"/>
    </row>
    <row r="1127" spans="8:48">
      <c r="H1127"/>
      <c r="I1127"/>
      <c r="L1127"/>
      <c r="M1127"/>
      <c r="N1127"/>
      <c r="P1127"/>
      <c r="Q1127"/>
      <c r="AJ1127" s="1"/>
      <c r="AP1127" s="1"/>
      <c r="AQ1127" s="1"/>
      <c r="AR1127" s="1"/>
      <c r="AS1127" s="1"/>
      <c r="AT1127" s="1"/>
      <c r="AU1127" s="1"/>
      <c r="AV1127" s="1"/>
    </row>
    <row r="1128" spans="8:48">
      <c r="H1128"/>
      <c r="I1128"/>
      <c r="L1128"/>
      <c r="M1128"/>
      <c r="N1128"/>
      <c r="P1128"/>
      <c r="Q1128"/>
      <c r="AJ1128" s="1"/>
      <c r="AP1128" s="1"/>
      <c r="AQ1128" s="1"/>
      <c r="AR1128" s="1"/>
      <c r="AS1128" s="1"/>
      <c r="AT1128" s="1"/>
      <c r="AU1128" s="1"/>
      <c r="AV1128" s="1"/>
    </row>
    <row r="1129" spans="8:48">
      <c r="H1129"/>
      <c r="I1129"/>
      <c r="L1129"/>
      <c r="M1129"/>
      <c r="N1129"/>
      <c r="P1129"/>
      <c r="Q1129"/>
      <c r="AJ1129" s="1"/>
      <c r="AP1129" s="1"/>
      <c r="AQ1129" s="1"/>
      <c r="AR1129" s="1"/>
      <c r="AS1129" s="1"/>
      <c r="AT1129" s="1"/>
      <c r="AU1129" s="1"/>
      <c r="AV1129" s="1"/>
    </row>
    <row r="1130" spans="8:48">
      <c r="H1130"/>
      <c r="I1130"/>
      <c r="L1130"/>
      <c r="M1130"/>
      <c r="N1130"/>
      <c r="P1130"/>
      <c r="Q1130"/>
      <c r="AJ1130" s="1"/>
      <c r="AP1130" s="1"/>
      <c r="AQ1130" s="1"/>
      <c r="AR1130" s="1"/>
      <c r="AS1130" s="1"/>
      <c r="AT1130" s="1"/>
      <c r="AU1130" s="1"/>
      <c r="AV1130" s="1"/>
    </row>
    <row r="1131" spans="8:48">
      <c r="H1131"/>
      <c r="I1131"/>
      <c r="L1131"/>
      <c r="M1131"/>
      <c r="N1131"/>
      <c r="P1131"/>
      <c r="Q1131"/>
      <c r="AJ1131" s="1"/>
      <c r="AP1131" s="1"/>
      <c r="AQ1131" s="1"/>
      <c r="AR1131" s="1"/>
      <c r="AS1131" s="1"/>
      <c r="AT1131" s="1"/>
      <c r="AU1131" s="1"/>
      <c r="AV1131" s="1"/>
    </row>
    <row r="1132" spans="8:48">
      <c r="H1132"/>
      <c r="I1132"/>
      <c r="L1132"/>
      <c r="M1132"/>
      <c r="N1132"/>
      <c r="P1132"/>
      <c r="Q1132"/>
      <c r="AJ1132" s="1"/>
      <c r="AP1132" s="1"/>
      <c r="AQ1132" s="1"/>
      <c r="AR1132" s="1"/>
      <c r="AS1132" s="1"/>
      <c r="AT1132" s="1"/>
      <c r="AU1132" s="1"/>
      <c r="AV1132" s="1"/>
    </row>
    <row r="1133" spans="8:48">
      <c r="H1133"/>
      <c r="I1133"/>
      <c r="L1133"/>
      <c r="M1133"/>
      <c r="N1133"/>
      <c r="P1133"/>
      <c r="Q1133"/>
      <c r="AJ1133" s="1"/>
      <c r="AP1133" s="1"/>
      <c r="AQ1133" s="1"/>
      <c r="AR1133" s="1"/>
      <c r="AS1133" s="1"/>
      <c r="AT1133" s="1"/>
      <c r="AU1133" s="1"/>
      <c r="AV1133" s="1"/>
    </row>
    <row r="1134" spans="8:48">
      <c r="H1134"/>
      <c r="I1134"/>
      <c r="L1134"/>
      <c r="M1134"/>
      <c r="N1134"/>
      <c r="P1134"/>
      <c r="Q1134"/>
      <c r="AJ1134" s="1"/>
      <c r="AP1134" s="1"/>
      <c r="AQ1134" s="1"/>
      <c r="AR1134" s="1"/>
      <c r="AS1134" s="1"/>
      <c r="AT1134" s="1"/>
      <c r="AU1134" s="1"/>
      <c r="AV1134" s="1"/>
    </row>
    <row r="1135" spans="8:48">
      <c r="H1135"/>
      <c r="I1135"/>
      <c r="L1135"/>
      <c r="M1135"/>
      <c r="N1135"/>
      <c r="P1135"/>
      <c r="Q1135"/>
      <c r="AJ1135" s="1"/>
      <c r="AP1135" s="1"/>
      <c r="AQ1135" s="1"/>
      <c r="AR1135" s="1"/>
      <c r="AS1135" s="1"/>
      <c r="AT1135" s="1"/>
      <c r="AU1135" s="1"/>
      <c r="AV1135" s="1"/>
    </row>
    <row r="1136" spans="8:48">
      <c r="H1136"/>
      <c r="I1136"/>
      <c r="L1136"/>
      <c r="M1136"/>
      <c r="N1136"/>
      <c r="P1136"/>
      <c r="Q1136"/>
      <c r="AJ1136" s="1"/>
      <c r="AP1136" s="1"/>
      <c r="AQ1136" s="1"/>
      <c r="AR1136" s="1"/>
      <c r="AS1136" s="1"/>
      <c r="AT1136" s="1"/>
      <c r="AU1136" s="1"/>
      <c r="AV1136" s="1"/>
    </row>
    <row r="1137" spans="8:48">
      <c r="H1137"/>
      <c r="I1137"/>
      <c r="L1137"/>
      <c r="M1137"/>
      <c r="N1137"/>
      <c r="P1137"/>
      <c r="Q1137"/>
      <c r="AJ1137" s="1"/>
      <c r="AP1137" s="1"/>
      <c r="AQ1137" s="1"/>
      <c r="AR1137" s="1"/>
      <c r="AS1137" s="1"/>
      <c r="AT1137" s="1"/>
      <c r="AU1137" s="1"/>
      <c r="AV1137" s="1"/>
    </row>
    <row r="1138" spans="8:48">
      <c r="H1138"/>
      <c r="I1138"/>
      <c r="L1138"/>
      <c r="M1138"/>
      <c r="N1138"/>
      <c r="P1138"/>
      <c r="Q1138"/>
      <c r="AJ1138" s="1"/>
      <c r="AP1138" s="1"/>
      <c r="AQ1138" s="1"/>
      <c r="AR1138" s="1"/>
      <c r="AS1138" s="1"/>
      <c r="AT1138" s="1"/>
      <c r="AU1138" s="1"/>
      <c r="AV1138" s="1"/>
    </row>
    <row r="1139" spans="8:48">
      <c r="H1139"/>
      <c r="I1139"/>
      <c r="L1139"/>
      <c r="M1139"/>
      <c r="N1139"/>
      <c r="P1139"/>
      <c r="Q1139"/>
      <c r="AJ1139" s="1"/>
      <c r="AP1139" s="1"/>
      <c r="AQ1139" s="1"/>
      <c r="AR1139" s="1"/>
      <c r="AS1139" s="1"/>
      <c r="AT1139" s="1"/>
      <c r="AU1139" s="1"/>
      <c r="AV1139" s="1"/>
    </row>
    <row r="1140" spans="8:48">
      <c r="H1140"/>
      <c r="I1140"/>
      <c r="L1140"/>
      <c r="M1140"/>
      <c r="N1140"/>
      <c r="P1140"/>
      <c r="Q1140"/>
      <c r="AJ1140" s="1"/>
      <c r="AP1140" s="1"/>
      <c r="AQ1140" s="1"/>
      <c r="AR1140" s="1"/>
      <c r="AS1140" s="1"/>
      <c r="AT1140" s="1"/>
      <c r="AU1140" s="1"/>
      <c r="AV1140" s="1"/>
    </row>
    <row r="1141" spans="8:48">
      <c r="H1141"/>
      <c r="I1141"/>
      <c r="L1141"/>
      <c r="M1141"/>
      <c r="N1141"/>
      <c r="P1141"/>
      <c r="Q1141"/>
      <c r="AJ1141" s="1"/>
      <c r="AP1141" s="1"/>
      <c r="AQ1141" s="1"/>
      <c r="AR1141" s="1"/>
      <c r="AS1141" s="1"/>
      <c r="AT1141" s="1"/>
      <c r="AU1141" s="1"/>
      <c r="AV1141" s="1"/>
    </row>
    <row r="1142" spans="8:48">
      <c r="H1142"/>
      <c r="I1142"/>
      <c r="L1142"/>
      <c r="M1142"/>
      <c r="N1142"/>
      <c r="P1142"/>
      <c r="Q1142"/>
      <c r="AJ1142" s="1"/>
      <c r="AP1142" s="1"/>
      <c r="AQ1142" s="1"/>
      <c r="AR1142" s="1"/>
      <c r="AS1142" s="1"/>
      <c r="AT1142" s="1"/>
      <c r="AU1142" s="1"/>
      <c r="AV1142" s="1"/>
    </row>
    <row r="1143" spans="8:48">
      <c r="H1143"/>
      <c r="I1143"/>
      <c r="L1143"/>
      <c r="M1143"/>
      <c r="N1143"/>
      <c r="P1143"/>
      <c r="Q1143"/>
      <c r="AJ1143" s="1"/>
      <c r="AP1143" s="1"/>
      <c r="AQ1143" s="1"/>
      <c r="AR1143" s="1"/>
      <c r="AS1143" s="1"/>
      <c r="AT1143" s="1"/>
      <c r="AU1143" s="1"/>
      <c r="AV1143" s="1"/>
    </row>
    <row r="1144" spans="8:48">
      <c r="H1144"/>
      <c r="I1144"/>
      <c r="L1144"/>
      <c r="M1144"/>
      <c r="N1144"/>
      <c r="P1144"/>
      <c r="Q1144"/>
      <c r="AJ1144" s="1"/>
      <c r="AP1144" s="1"/>
      <c r="AQ1144" s="1"/>
      <c r="AR1144" s="1"/>
      <c r="AS1144" s="1"/>
      <c r="AT1144" s="1"/>
      <c r="AU1144" s="1"/>
      <c r="AV1144" s="1"/>
    </row>
    <row r="1145" spans="8:48">
      <c r="H1145"/>
      <c r="I1145"/>
      <c r="L1145"/>
      <c r="M1145"/>
      <c r="N1145"/>
      <c r="P1145"/>
      <c r="Q1145"/>
      <c r="AJ1145" s="1"/>
      <c r="AP1145" s="1"/>
      <c r="AQ1145" s="1"/>
      <c r="AR1145" s="1"/>
      <c r="AS1145" s="1"/>
      <c r="AT1145" s="1"/>
      <c r="AU1145" s="1"/>
      <c r="AV1145" s="1"/>
    </row>
    <row r="1146" spans="8:48">
      <c r="H1146"/>
      <c r="I1146"/>
      <c r="L1146"/>
      <c r="M1146"/>
      <c r="N1146"/>
      <c r="P1146"/>
      <c r="Q1146"/>
      <c r="AJ1146" s="1"/>
      <c r="AP1146" s="1"/>
      <c r="AQ1146" s="1"/>
      <c r="AR1146" s="1"/>
      <c r="AS1146" s="1"/>
      <c r="AT1146" s="1"/>
      <c r="AU1146" s="1"/>
      <c r="AV1146" s="1"/>
    </row>
    <row r="1147" spans="8:48">
      <c r="H1147"/>
      <c r="I1147"/>
      <c r="L1147"/>
      <c r="M1147"/>
      <c r="N1147"/>
      <c r="P1147"/>
      <c r="Q1147"/>
      <c r="AJ1147" s="1"/>
      <c r="AP1147" s="1"/>
      <c r="AQ1147" s="1"/>
      <c r="AR1147" s="1"/>
      <c r="AS1147" s="1"/>
      <c r="AT1147" s="1"/>
      <c r="AU1147" s="1"/>
      <c r="AV1147" s="1"/>
    </row>
    <row r="1148" spans="8:48">
      <c r="H1148"/>
      <c r="I1148"/>
      <c r="L1148"/>
      <c r="M1148"/>
      <c r="N1148"/>
      <c r="P1148"/>
      <c r="Q1148"/>
      <c r="AJ1148" s="1"/>
      <c r="AP1148" s="1"/>
      <c r="AQ1148" s="1"/>
      <c r="AR1148" s="1"/>
      <c r="AS1148" s="1"/>
      <c r="AT1148" s="1"/>
      <c r="AU1148" s="1"/>
      <c r="AV1148" s="1"/>
    </row>
    <row r="1149" spans="8:48">
      <c r="H1149"/>
      <c r="I1149"/>
      <c r="L1149"/>
      <c r="M1149"/>
      <c r="N1149"/>
      <c r="P1149"/>
      <c r="Q1149"/>
      <c r="AJ1149" s="1"/>
      <c r="AP1149" s="1"/>
      <c r="AQ1149" s="1"/>
      <c r="AR1149" s="1"/>
      <c r="AS1149" s="1"/>
      <c r="AT1149" s="1"/>
      <c r="AU1149" s="1"/>
      <c r="AV1149" s="1"/>
    </row>
    <row r="1150" spans="8:48">
      <c r="H1150"/>
      <c r="I1150"/>
      <c r="L1150"/>
      <c r="M1150"/>
      <c r="N1150"/>
      <c r="P1150"/>
      <c r="Q1150"/>
      <c r="AJ1150" s="1"/>
      <c r="AP1150" s="1"/>
      <c r="AQ1150" s="1"/>
      <c r="AR1150" s="1"/>
      <c r="AS1150" s="1"/>
      <c r="AT1150" s="1"/>
      <c r="AU1150" s="1"/>
      <c r="AV1150" s="1"/>
    </row>
    <row r="1151" spans="8:48">
      <c r="H1151"/>
      <c r="I1151"/>
      <c r="L1151"/>
      <c r="M1151"/>
      <c r="N1151"/>
      <c r="P1151"/>
      <c r="Q1151"/>
      <c r="AJ1151" s="1"/>
      <c r="AP1151" s="1"/>
      <c r="AQ1151" s="1"/>
      <c r="AR1151" s="1"/>
      <c r="AS1151" s="1"/>
      <c r="AT1151" s="1"/>
      <c r="AU1151" s="1"/>
      <c r="AV1151" s="1"/>
    </row>
    <row r="1152" spans="8:48">
      <c r="H1152"/>
      <c r="I1152"/>
      <c r="L1152"/>
      <c r="M1152"/>
      <c r="N1152"/>
      <c r="P1152"/>
      <c r="Q1152"/>
      <c r="AJ1152" s="1"/>
      <c r="AP1152" s="1"/>
      <c r="AQ1152" s="1"/>
      <c r="AR1152" s="1"/>
      <c r="AS1152" s="1"/>
      <c r="AT1152" s="1"/>
      <c r="AU1152" s="1"/>
      <c r="AV1152" s="1"/>
    </row>
    <row r="1153" spans="8:48">
      <c r="H1153"/>
      <c r="I1153"/>
      <c r="L1153"/>
      <c r="M1153"/>
      <c r="N1153"/>
      <c r="P1153"/>
      <c r="Q1153"/>
      <c r="AJ1153" s="1"/>
      <c r="AP1153" s="1"/>
      <c r="AQ1153" s="1"/>
      <c r="AR1153" s="1"/>
      <c r="AS1153" s="1"/>
      <c r="AT1153" s="1"/>
      <c r="AU1153" s="1"/>
      <c r="AV1153" s="1"/>
    </row>
    <row r="1154" spans="8:48">
      <c r="H1154"/>
      <c r="I1154"/>
      <c r="L1154"/>
      <c r="M1154"/>
      <c r="N1154"/>
      <c r="P1154"/>
      <c r="Q1154"/>
      <c r="AJ1154" s="1"/>
      <c r="AP1154" s="1"/>
      <c r="AQ1154" s="1"/>
      <c r="AR1154" s="1"/>
      <c r="AS1154" s="1"/>
      <c r="AT1154" s="1"/>
      <c r="AU1154" s="1"/>
      <c r="AV1154" s="1"/>
    </row>
    <row r="1155" spans="8:48">
      <c r="H1155"/>
      <c r="I1155"/>
      <c r="L1155"/>
      <c r="M1155"/>
      <c r="N1155"/>
      <c r="P1155"/>
      <c r="Q1155"/>
      <c r="AJ1155" s="1"/>
      <c r="AP1155" s="1"/>
      <c r="AQ1155" s="1"/>
      <c r="AR1155" s="1"/>
      <c r="AS1155" s="1"/>
      <c r="AT1155" s="1"/>
      <c r="AU1155" s="1"/>
      <c r="AV1155" s="1"/>
    </row>
    <row r="1156" spans="8:48">
      <c r="H1156"/>
      <c r="I1156"/>
      <c r="L1156"/>
      <c r="M1156"/>
      <c r="N1156"/>
      <c r="P1156"/>
      <c r="Q1156"/>
      <c r="AJ1156" s="1"/>
      <c r="AP1156" s="1"/>
      <c r="AQ1156" s="1"/>
      <c r="AR1156" s="1"/>
      <c r="AS1156" s="1"/>
      <c r="AT1156" s="1"/>
      <c r="AU1156" s="1"/>
      <c r="AV1156" s="1"/>
    </row>
    <row r="1157" spans="8:48">
      <c r="H1157"/>
      <c r="I1157"/>
      <c r="L1157"/>
      <c r="M1157"/>
      <c r="N1157"/>
      <c r="P1157"/>
      <c r="Q1157"/>
      <c r="AJ1157" s="1"/>
      <c r="AP1157" s="1"/>
      <c r="AQ1157" s="1"/>
      <c r="AR1157" s="1"/>
      <c r="AS1157" s="1"/>
      <c r="AT1157" s="1"/>
      <c r="AU1157" s="1"/>
      <c r="AV1157" s="1"/>
    </row>
    <row r="1158" spans="8:48">
      <c r="H1158"/>
      <c r="I1158"/>
      <c r="L1158"/>
      <c r="M1158"/>
      <c r="N1158"/>
      <c r="P1158"/>
      <c r="Q1158"/>
      <c r="AJ1158" s="1"/>
      <c r="AP1158" s="1"/>
      <c r="AQ1158" s="1"/>
      <c r="AR1158" s="1"/>
      <c r="AS1158" s="1"/>
      <c r="AT1158" s="1"/>
      <c r="AU1158" s="1"/>
      <c r="AV1158" s="1"/>
    </row>
    <row r="1159" spans="8:48">
      <c r="H1159"/>
      <c r="I1159"/>
      <c r="L1159"/>
      <c r="M1159"/>
      <c r="N1159"/>
      <c r="P1159"/>
      <c r="Q1159"/>
      <c r="AJ1159" s="1"/>
      <c r="AP1159" s="1"/>
      <c r="AQ1159" s="1"/>
      <c r="AR1159" s="1"/>
      <c r="AS1159" s="1"/>
      <c r="AT1159" s="1"/>
      <c r="AU1159" s="1"/>
      <c r="AV1159" s="1"/>
    </row>
    <row r="1160" spans="8:48">
      <c r="H1160"/>
      <c r="I1160"/>
      <c r="L1160"/>
      <c r="M1160"/>
      <c r="N1160"/>
      <c r="P1160"/>
      <c r="Q1160"/>
      <c r="AJ1160" s="1"/>
      <c r="AP1160" s="1"/>
      <c r="AQ1160" s="1"/>
      <c r="AR1160" s="1"/>
      <c r="AS1160" s="1"/>
      <c r="AT1160" s="1"/>
      <c r="AU1160" s="1"/>
      <c r="AV1160" s="1"/>
    </row>
    <row r="1161" spans="8:48">
      <c r="H1161"/>
      <c r="I1161"/>
      <c r="L1161"/>
      <c r="M1161"/>
      <c r="N1161"/>
      <c r="P1161"/>
      <c r="Q1161"/>
      <c r="AJ1161" s="1"/>
      <c r="AP1161" s="1"/>
      <c r="AQ1161" s="1"/>
      <c r="AR1161" s="1"/>
      <c r="AS1161" s="1"/>
      <c r="AT1161" s="1"/>
      <c r="AU1161" s="1"/>
      <c r="AV1161" s="1"/>
    </row>
    <row r="1162" spans="8:48">
      <c r="H1162"/>
      <c r="I1162"/>
      <c r="L1162"/>
      <c r="M1162"/>
      <c r="N1162"/>
      <c r="P1162"/>
      <c r="Q1162"/>
      <c r="AJ1162" s="1"/>
      <c r="AP1162" s="1"/>
      <c r="AQ1162" s="1"/>
      <c r="AR1162" s="1"/>
      <c r="AS1162" s="1"/>
      <c r="AT1162" s="1"/>
      <c r="AU1162" s="1"/>
      <c r="AV1162" s="1"/>
    </row>
    <row r="1163" spans="8:48">
      <c r="H1163"/>
      <c r="I1163"/>
      <c r="L1163"/>
      <c r="M1163"/>
      <c r="N1163"/>
      <c r="P1163"/>
      <c r="Q1163"/>
      <c r="AJ1163" s="1"/>
      <c r="AP1163" s="1"/>
      <c r="AQ1163" s="1"/>
      <c r="AR1163" s="1"/>
      <c r="AS1163" s="1"/>
      <c r="AT1163" s="1"/>
      <c r="AU1163" s="1"/>
      <c r="AV1163" s="1"/>
    </row>
    <row r="1164" spans="8:48">
      <c r="H1164"/>
      <c r="I1164"/>
      <c r="L1164"/>
      <c r="M1164"/>
      <c r="N1164"/>
      <c r="P1164"/>
      <c r="Q1164"/>
      <c r="AJ1164" s="1"/>
      <c r="AP1164" s="1"/>
      <c r="AQ1164" s="1"/>
      <c r="AR1164" s="1"/>
      <c r="AS1164" s="1"/>
      <c r="AT1164" s="1"/>
      <c r="AU1164" s="1"/>
      <c r="AV1164" s="1"/>
    </row>
    <row r="1165" spans="8:48">
      <c r="H1165"/>
      <c r="I1165"/>
      <c r="L1165"/>
      <c r="M1165"/>
      <c r="N1165"/>
      <c r="P1165"/>
      <c r="Q1165"/>
      <c r="AJ1165" s="1"/>
      <c r="AP1165" s="1"/>
      <c r="AQ1165" s="1"/>
      <c r="AR1165" s="1"/>
      <c r="AS1165" s="1"/>
      <c r="AT1165" s="1"/>
      <c r="AU1165" s="1"/>
      <c r="AV1165" s="1"/>
    </row>
    <row r="1166" spans="8:48">
      <c r="H1166"/>
      <c r="I1166"/>
      <c r="L1166"/>
      <c r="M1166"/>
      <c r="N1166"/>
      <c r="P1166"/>
      <c r="Q1166"/>
      <c r="AJ1166" s="1"/>
      <c r="AP1166" s="1"/>
      <c r="AQ1166" s="1"/>
      <c r="AR1166" s="1"/>
      <c r="AS1166" s="1"/>
      <c r="AT1166" s="1"/>
      <c r="AU1166" s="1"/>
      <c r="AV1166" s="1"/>
    </row>
    <row r="1167" spans="8:48">
      <c r="H1167"/>
      <c r="I1167"/>
      <c r="L1167"/>
      <c r="M1167"/>
      <c r="N1167"/>
      <c r="P1167"/>
      <c r="Q1167"/>
      <c r="AJ1167" s="1"/>
      <c r="AP1167" s="1"/>
      <c r="AQ1167" s="1"/>
      <c r="AR1167" s="1"/>
      <c r="AS1167" s="1"/>
      <c r="AT1167" s="1"/>
      <c r="AU1167" s="1"/>
      <c r="AV1167" s="1"/>
    </row>
    <row r="1168" spans="8:48">
      <c r="H1168"/>
      <c r="I1168"/>
      <c r="L1168"/>
      <c r="M1168"/>
      <c r="N1168"/>
      <c r="P1168"/>
      <c r="Q1168"/>
      <c r="AJ1168" s="1"/>
      <c r="AP1168" s="1"/>
      <c r="AQ1168" s="1"/>
      <c r="AR1168" s="1"/>
      <c r="AS1168" s="1"/>
      <c r="AT1168" s="1"/>
      <c r="AU1168" s="1"/>
      <c r="AV1168" s="1"/>
    </row>
    <row r="1169" spans="8:48">
      <c r="H1169"/>
      <c r="I1169"/>
      <c r="L1169"/>
      <c r="M1169"/>
      <c r="N1169"/>
      <c r="P1169"/>
      <c r="Q1169"/>
      <c r="AJ1169" s="1"/>
      <c r="AP1169" s="1"/>
      <c r="AQ1169" s="1"/>
      <c r="AR1169" s="1"/>
      <c r="AS1169" s="1"/>
      <c r="AT1169" s="1"/>
      <c r="AU1169" s="1"/>
      <c r="AV1169" s="1"/>
    </row>
    <row r="1170" spans="8:48">
      <c r="H1170"/>
      <c r="I1170"/>
      <c r="L1170"/>
      <c r="M1170"/>
      <c r="N1170"/>
      <c r="P1170"/>
      <c r="Q1170"/>
      <c r="AJ1170" s="1"/>
      <c r="AP1170" s="1"/>
      <c r="AQ1170" s="1"/>
      <c r="AR1170" s="1"/>
      <c r="AS1170" s="1"/>
      <c r="AT1170" s="1"/>
      <c r="AU1170" s="1"/>
      <c r="AV1170" s="1"/>
    </row>
    <row r="1171" spans="8:48">
      <c r="H1171"/>
      <c r="I1171"/>
      <c r="L1171"/>
      <c r="M1171"/>
      <c r="N1171"/>
      <c r="P1171"/>
      <c r="Q1171"/>
      <c r="AJ1171" s="1"/>
      <c r="AP1171" s="1"/>
      <c r="AQ1171" s="1"/>
      <c r="AR1171" s="1"/>
      <c r="AS1171" s="1"/>
      <c r="AT1171" s="1"/>
      <c r="AU1171" s="1"/>
      <c r="AV1171" s="1"/>
    </row>
    <row r="1172" spans="8:48">
      <c r="H1172"/>
      <c r="I1172"/>
      <c r="L1172"/>
      <c r="M1172"/>
      <c r="N1172"/>
      <c r="P1172"/>
      <c r="Q1172"/>
      <c r="AJ1172" s="1"/>
      <c r="AP1172" s="1"/>
      <c r="AQ1172" s="1"/>
      <c r="AR1172" s="1"/>
      <c r="AS1172" s="1"/>
      <c r="AT1172" s="1"/>
      <c r="AU1172" s="1"/>
      <c r="AV1172" s="1"/>
    </row>
    <row r="1173" spans="8:48">
      <c r="H1173"/>
      <c r="I1173"/>
      <c r="L1173"/>
      <c r="M1173"/>
      <c r="N1173"/>
      <c r="P1173"/>
      <c r="Q1173"/>
      <c r="AJ1173" s="1"/>
      <c r="AP1173" s="1"/>
      <c r="AQ1173" s="1"/>
      <c r="AR1173" s="1"/>
      <c r="AS1173" s="1"/>
      <c r="AT1173" s="1"/>
      <c r="AU1173" s="1"/>
      <c r="AV1173" s="1"/>
    </row>
    <row r="1174" spans="8:48">
      <c r="H1174"/>
      <c r="I1174"/>
      <c r="L1174"/>
      <c r="M1174"/>
      <c r="N1174"/>
      <c r="P1174"/>
      <c r="Q1174"/>
      <c r="AJ1174" s="1"/>
      <c r="AP1174" s="1"/>
      <c r="AQ1174" s="1"/>
      <c r="AR1174" s="1"/>
      <c r="AS1174" s="1"/>
      <c r="AT1174" s="1"/>
      <c r="AU1174" s="1"/>
      <c r="AV1174" s="1"/>
    </row>
    <row r="1175" spans="8:48">
      <c r="H1175"/>
      <c r="I1175"/>
      <c r="L1175"/>
      <c r="M1175"/>
      <c r="N1175"/>
      <c r="P1175"/>
      <c r="Q1175"/>
      <c r="AJ1175" s="1"/>
      <c r="AP1175" s="1"/>
      <c r="AQ1175" s="1"/>
      <c r="AR1175" s="1"/>
      <c r="AS1175" s="1"/>
      <c r="AT1175" s="1"/>
      <c r="AU1175" s="1"/>
      <c r="AV1175" s="1"/>
    </row>
    <row r="1176" spans="8:48">
      <c r="H1176"/>
      <c r="I1176"/>
      <c r="L1176"/>
      <c r="M1176"/>
      <c r="N1176"/>
      <c r="P1176"/>
      <c r="Q1176"/>
      <c r="AJ1176" s="1"/>
      <c r="AP1176" s="1"/>
      <c r="AQ1176" s="1"/>
      <c r="AR1176" s="1"/>
      <c r="AS1176" s="1"/>
      <c r="AT1176" s="1"/>
      <c r="AU1176" s="1"/>
      <c r="AV1176" s="1"/>
    </row>
    <row r="1177" spans="8:48">
      <c r="H1177"/>
      <c r="I1177"/>
      <c r="L1177"/>
      <c r="M1177"/>
      <c r="N1177"/>
      <c r="P1177"/>
      <c r="Q1177"/>
      <c r="AJ1177" s="1"/>
      <c r="AP1177" s="1"/>
      <c r="AQ1177" s="1"/>
      <c r="AR1177" s="1"/>
      <c r="AS1177" s="1"/>
      <c r="AT1177" s="1"/>
      <c r="AU1177" s="1"/>
      <c r="AV1177" s="1"/>
    </row>
    <row r="1178" spans="8:48">
      <c r="H1178"/>
      <c r="I1178"/>
      <c r="L1178"/>
      <c r="M1178"/>
      <c r="N1178"/>
      <c r="P1178"/>
      <c r="Q1178"/>
      <c r="AJ1178" s="1"/>
      <c r="AP1178" s="1"/>
      <c r="AQ1178" s="1"/>
      <c r="AR1178" s="1"/>
      <c r="AS1178" s="1"/>
      <c r="AT1178" s="1"/>
      <c r="AU1178" s="1"/>
      <c r="AV1178" s="1"/>
    </row>
    <row r="1179" spans="8:48">
      <c r="H1179"/>
      <c r="I1179"/>
      <c r="L1179"/>
      <c r="M1179"/>
      <c r="N1179"/>
      <c r="P1179"/>
      <c r="Q1179"/>
      <c r="AJ1179" s="1"/>
      <c r="AP1179" s="1"/>
      <c r="AQ1179" s="1"/>
      <c r="AR1179" s="1"/>
      <c r="AS1179" s="1"/>
      <c r="AT1179" s="1"/>
      <c r="AU1179" s="1"/>
      <c r="AV1179" s="1"/>
    </row>
    <row r="1180" spans="8:48">
      <c r="H1180"/>
      <c r="I1180"/>
      <c r="L1180"/>
      <c r="M1180"/>
      <c r="N1180"/>
      <c r="P1180"/>
      <c r="Q1180"/>
      <c r="AJ1180" s="1"/>
      <c r="AP1180" s="1"/>
      <c r="AQ1180" s="1"/>
      <c r="AR1180" s="1"/>
      <c r="AS1180" s="1"/>
      <c r="AT1180" s="1"/>
      <c r="AU1180" s="1"/>
      <c r="AV1180" s="1"/>
    </row>
    <row r="1181" spans="8:48">
      <c r="H1181"/>
      <c r="I1181"/>
      <c r="L1181"/>
      <c r="M1181"/>
      <c r="N1181"/>
      <c r="P1181"/>
      <c r="Q1181"/>
      <c r="AJ1181" s="1"/>
      <c r="AP1181" s="1"/>
      <c r="AQ1181" s="1"/>
      <c r="AR1181" s="1"/>
      <c r="AS1181" s="1"/>
      <c r="AT1181" s="1"/>
      <c r="AU1181" s="1"/>
      <c r="AV1181" s="1"/>
    </row>
    <row r="1182" spans="8:48">
      <c r="H1182"/>
      <c r="I1182"/>
      <c r="L1182"/>
      <c r="M1182"/>
      <c r="N1182"/>
      <c r="P1182"/>
      <c r="Q1182"/>
      <c r="AJ1182" s="1"/>
      <c r="AP1182" s="1"/>
      <c r="AQ1182" s="1"/>
      <c r="AR1182" s="1"/>
      <c r="AS1182" s="1"/>
      <c r="AT1182" s="1"/>
      <c r="AU1182" s="1"/>
      <c r="AV1182" s="1"/>
    </row>
    <row r="1183" spans="8:48">
      <c r="H1183"/>
      <c r="I1183"/>
      <c r="L1183"/>
      <c r="M1183"/>
      <c r="N1183"/>
      <c r="P1183"/>
      <c r="Q1183"/>
      <c r="AJ1183" s="1"/>
      <c r="AP1183" s="1"/>
      <c r="AQ1183" s="1"/>
      <c r="AR1183" s="1"/>
      <c r="AS1183" s="1"/>
      <c r="AT1183" s="1"/>
      <c r="AU1183" s="1"/>
      <c r="AV1183" s="1"/>
    </row>
    <row r="1184" spans="8:48">
      <c r="H1184"/>
      <c r="I1184"/>
      <c r="L1184"/>
      <c r="M1184"/>
      <c r="N1184"/>
      <c r="P1184"/>
      <c r="Q1184"/>
      <c r="AJ1184" s="1"/>
      <c r="AP1184" s="1"/>
      <c r="AQ1184" s="1"/>
      <c r="AR1184" s="1"/>
      <c r="AS1184" s="1"/>
      <c r="AT1184" s="1"/>
      <c r="AU1184" s="1"/>
      <c r="AV1184" s="1"/>
    </row>
    <row r="1185" spans="8:48">
      <c r="H1185"/>
      <c r="I1185"/>
      <c r="L1185"/>
      <c r="M1185"/>
      <c r="N1185"/>
      <c r="P1185"/>
      <c r="Q1185"/>
      <c r="AJ1185" s="1"/>
      <c r="AP1185" s="1"/>
      <c r="AQ1185" s="1"/>
      <c r="AR1185" s="1"/>
      <c r="AS1185" s="1"/>
      <c r="AT1185" s="1"/>
      <c r="AU1185" s="1"/>
      <c r="AV1185" s="1"/>
    </row>
    <row r="1186" spans="8:48">
      <c r="H1186"/>
      <c r="I1186"/>
      <c r="L1186"/>
      <c r="M1186"/>
      <c r="N1186"/>
      <c r="P1186"/>
      <c r="Q1186"/>
      <c r="AJ1186" s="1"/>
      <c r="AP1186" s="1"/>
      <c r="AQ1186" s="1"/>
      <c r="AR1186" s="1"/>
      <c r="AS1186" s="1"/>
      <c r="AT1186" s="1"/>
      <c r="AU1186" s="1"/>
      <c r="AV1186" s="1"/>
    </row>
    <row r="1187" spans="8:48">
      <c r="H1187"/>
      <c r="I1187"/>
      <c r="L1187"/>
      <c r="M1187"/>
      <c r="N1187"/>
      <c r="P1187"/>
      <c r="Q1187"/>
      <c r="AJ1187" s="1"/>
      <c r="AP1187" s="1"/>
      <c r="AQ1187" s="1"/>
      <c r="AR1187" s="1"/>
      <c r="AS1187" s="1"/>
      <c r="AT1187" s="1"/>
      <c r="AU1187" s="1"/>
      <c r="AV1187" s="1"/>
    </row>
    <row r="1188" spans="8:48">
      <c r="H1188"/>
      <c r="I1188"/>
      <c r="L1188"/>
      <c r="M1188"/>
      <c r="N1188"/>
      <c r="P1188"/>
      <c r="Q1188"/>
      <c r="AJ1188" s="1"/>
      <c r="AP1188" s="1"/>
      <c r="AQ1188" s="1"/>
      <c r="AR1188" s="1"/>
      <c r="AS1188" s="1"/>
      <c r="AT1188" s="1"/>
      <c r="AU1188" s="1"/>
      <c r="AV1188" s="1"/>
    </row>
    <row r="1189" spans="8:48">
      <c r="H1189"/>
      <c r="I1189"/>
      <c r="L1189"/>
      <c r="M1189"/>
      <c r="N1189"/>
      <c r="P1189"/>
      <c r="Q1189"/>
      <c r="AJ1189" s="1"/>
      <c r="AP1189" s="1"/>
      <c r="AQ1189" s="1"/>
      <c r="AR1189" s="1"/>
      <c r="AS1189" s="1"/>
      <c r="AT1189" s="1"/>
      <c r="AU1189" s="1"/>
      <c r="AV1189" s="1"/>
    </row>
    <row r="1190" spans="8:48">
      <c r="H1190"/>
      <c r="I1190"/>
      <c r="L1190"/>
      <c r="M1190"/>
      <c r="N1190"/>
      <c r="P1190"/>
      <c r="Q1190"/>
      <c r="AJ1190" s="1"/>
      <c r="AP1190" s="1"/>
      <c r="AQ1190" s="1"/>
      <c r="AR1190" s="1"/>
      <c r="AS1190" s="1"/>
      <c r="AT1190" s="1"/>
      <c r="AU1190" s="1"/>
      <c r="AV1190" s="1"/>
    </row>
    <row r="1191" spans="8:48">
      <c r="H1191"/>
      <c r="I1191"/>
      <c r="L1191"/>
      <c r="M1191"/>
      <c r="N1191"/>
      <c r="P1191"/>
      <c r="Q1191"/>
      <c r="AJ1191" s="1"/>
      <c r="AP1191" s="1"/>
      <c r="AQ1191" s="1"/>
      <c r="AR1191" s="1"/>
      <c r="AS1191" s="1"/>
      <c r="AT1191" s="1"/>
      <c r="AU1191" s="1"/>
      <c r="AV1191" s="1"/>
    </row>
    <row r="1192" spans="8:48">
      <c r="H1192"/>
      <c r="I1192"/>
      <c r="L1192"/>
      <c r="M1192"/>
      <c r="N1192"/>
      <c r="P1192"/>
      <c r="Q1192"/>
      <c r="AJ1192" s="1"/>
      <c r="AP1192" s="1"/>
      <c r="AQ1192" s="1"/>
      <c r="AR1192" s="1"/>
      <c r="AS1192" s="1"/>
      <c r="AT1192" s="1"/>
      <c r="AU1192" s="1"/>
      <c r="AV1192" s="1"/>
    </row>
    <row r="1193" spans="8:48">
      <c r="H1193"/>
      <c r="I1193"/>
      <c r="L1193"/>
      <c r="M1193"/>
      <c r="N1193"/>
      <c r="P1193"/>
      <c r="Q1193"/>
      <c r="AJ1193" s="1"/>
      <c r="AP1193" s="1"/>
      <c r="AQ1193" s="1"/>
      <c r="AR1193" s="1"/>
      <c r="AS1193" s="1"/>
      <c r="AT1193" s="1"/>
      <c r="AU1193" s="1"/>
      <c r="AV1193" s="1"/>
    </row>
    <row r="1194" spans="8:48">
      <c r="H1194"/>
      <c r="I1194"/>
      <c r="L1194"/>
      <c r="M1194"/>
      <c r="N1194"/>
      <c r="P1194"/>
      <c r="Q1194"/>
      <c r="AJ1194" s="1"/>
      <c r="AP1194" s="1"/>
      <c r="AQ1194" s="1"/>
      <c r="AR1194" s="1"/>
      <c r="AS1194" s="1"/>
      <c r="AT1194" s="1"/>
      <c r="AU1194" s="1"/>
      <c r="AV1194" s="1"/>
    </row>
    <row r="1195" spans="8:48">
      <c r="H1195"/>
      <c r="I1195"/>
      <c r="L1195"/>
      <c r="M1195"/>
      <c r="N1195"/>
      <c r="P1195"/>
      <c r="Q1195"/>
      <c r="AJ1195" s="1"/>
      <c r="AP1195" s="1"/>
      <c r="AQ1195" s="1"/>
      <c r="AR1195" s="1"/>
      <c r="AS1195" s="1"/>
      <c r="AT1195" s="1"/>
      <c r="AU1195" s="1"/>
      <c r="AV1195" s="1"/>
    </row>
    <row r="1196" spans="8:48">
      <c r="H1196"/>
      <c r="I1196"/>
      <c r="L1196"/>
      <c r="M1196"/>
      <c r="N1196"/>
      <c r="P1196"/>
      <c r="Q1196"/>
      <c r="AJ1196" s="1"/>
      <c r="AP1196" s="1"/>
      <c r="AQ1196" s="1"/>
      <c r="AR1196" s="1"/>
      <c r="AS1196" s="1"/>
      <c r="AT1196" s="1"/>
      <c r="AU1196" s="1"/>
      <c r="AV1196" s="1"/>
    </row>
    <row r="1197" spans="8:48">
      <c r="H1197"/>
      <c r="I1197"/>
      <c r="L1197"/>
      <c r="M1197"/>
      <c r="N1197"/>
      <c r="P1197"/>
      <c r="Q1197"/>
      <c r="AJ1197" s="1"/>
      <c r="AP1197" s="1"/>
      <c r="AQ1197" s="1"/>
      <c r="AR1197" s="1"/>
      <c r="AS1197" s="1"/>
      <c r="AT1197" s="1"/>
      <c r="AU1197" s="1"/>
      <c r="AV1197" s="1"/>
    </row>
    <row r="1198" spans="8:48">
      <c r="H1198"/>
      <c r="I1198"/>
      <c r="L1198"/>
      <c r="M1198"/>
      <c r="N1198"/>
      <c r="P1198"/>
      <c r="Q1198"/>
      <c r="AJ1198" s="1"/>
      <c r="AP1198" s="1"/>
      <c r="AQ1198" s="1"/>
      <c r="AR1198" s="1"/>
      <c r="AS1198" s="1"/>
      <c r="AT1198" s="1"/>
      <c r="AU1198" s="1"/>
      <c r="AV1198" s="1"/>
    </row>
    <row r="1199" spans="8:48">
      <c r="H1199"/>
      <c r="I1199"/>
      <c r="L1199"/>
      <c r="M1199"/>
      <c r="N1199"/>
      <c r="P1199"/>
      <c r="Q1199"/>
      <c r="AJ1199" s="1"/>
      <c r="AP1199" s="1"/>
      <c r="AQ1199" s="1"/>
      <c r="AR1199" s="1"/>
      <c r="AS1199" s="1"/>
      <c r="AT1199" s="1"/>
      <c r="AU1199" s="1"/>
      <c r="AV1199" s="1"/>
    </row>
    <row r="1200" spans="8:48">
      <c r="H1200"/>
      <c r="I1200"/>
      <c r="L1200"/>
      <c r="M1200"/>
      <c r="N1200"/>
      <c r="P1200"/>
      <c r="Q1200"/>
      <c r="AJ1200" s="1"/>
      <c r="AP1200" s="1"/>
      <c r="AQ1200" s="1"/>
      <c r="AR1200" s="1"/>
      <c r="AS1200" s="1"/>
      <c r="AT1200" s="1"/>
      <c r="AU1200" s="1"/>
      <c r="AV1200" s="1"/>
    </row>
    <row r="1201" spans="8:48">
      <c r="H1201"/>
      <c r="I1201"/>
      <c r="L1201"/>
      <c r="M1201"/>
      <c r="N1201"/>
      <c r="P1201"/>
      <c r="Q1201"/>
      <c r="AJ1201" s="1"/>
      <c r="AP1201" s="1"/>
      <c r="AQ1201" s="1"/>
      <c r="AR1201" s="1"/>
      <c r="AS1201" s="1"/>
      <c r="AT1201" s="1"/>
      <c r="AU1201" s="1"/>
      <c r="AV1201" s="1"/>
    </row>
    <row r="1202" spans="8:48">
      <c r="H1202"/>
      <c r="I1202"/>
      <c r="L1202"/>
      <c r="M1202"/>
      <c r="N1202"/>
      <c r="P1202"/>
      <c r="Q1202"/>
      <c r="AJ1202" s="1"/>
      <c r="AP1202" s="1"/>
      <c r="AQ1202" s="1"/>
      <c r="AR1202" s="1"/>
      <c r="AS1202" s="1"/>
      <c r="AT1202" s="1"/>
      <c r="AU1202" s="1"/>
      <c r="AV1202" s="1"/>
    </row>
    <row r="1203" spans="8:48">
      <c r="H1203"/>
      <c r="I1203"/>
      <c r="L1203"/>
      <c r="M1203"/>
      <c r="N1203"/>
      <c r="P1203"/>
      <c r="Q1203"/>
      <c r="AJ1203" s="1"/>
      <c r="AP1203" s="1"/>
      <c r="AQ1203" s="1"/>
      <c r="AR1203" s="1"/>
      <c r="AS1203" s="1"/>
      <c r="AT1203" s="1"/>
      <c r="AU1203" s="1"/>
      <c r="AV1203" s="1"/>
    </row>
    <row r="1204" spans="8:48">
      <c r="H1204"/>
      <c r="I1204"/>
      <c r="L1204"/>
      <c r="M1204"/>
      <c r="N1204"/>
      <c r="P1204"/>
      <c r="Q1204"/>
      <c r="AJ1204" s="1"/>
      <c r="AP1204" s="1"/>
      <c r="AQ1204" s="1"/>
      <c r="AR1204" s="1"/>
      <c r="AS1204" s="1"/>
      <c r="AT1204" s="1"/>
      <c r="AU1204" s="1"/>
      <c r="AV1204" s="1"/>
    </row>
    <row r="1205" spans="8:48">
      <c r="H1205"/>
      <c r="I1205"/>
      <c r="L1205"/>
      <c r="M1205"/>
      <c r="N1205"/>
      <c r="P1205"/>
      <c r="Q1205"/>
      <c r="AJ1205" s="1"/>
      <c r="AP1205" s="1"/>
      <c r="AQ1205" s="1"/>
      <c r="AR1205" s="1"/>
      <c r="AS1205" s="1"/>
      <c r="AT1205" s="1"/>
      <c r="AU1205" s="1"/>
      <c r="AV1205" s="1"/>
    </row>
    <row r="1206" spans="8:48">
      <c r="H1206"/>
      <c r="I1206"/>
      <c r="L1206"/>
      <c r="M1206"/>
      <c r="N1206"/>
      <c r="P1206"/>
      <c r="Q1206"/>
      <c r="AJ1206" s="1"/>
      <c r="AP1206" s="1"/>
      <c r="AQ1206" s="1"/>
      <c r="AR1206" s="1"/>
      <c r="AS1206" s="1"/>
      <c r="AT1206" s="1"/>
      <c r="AU1206" s="1"/>
      <c r="AV1206" s="1"/>
    </row>
    <row r="1207" spans="8:48">
      <c r="H1207"/>
      <c r="I1207"/>
      <c r="L1207"/>
      <c r="M1207"/>
      <c r="N1207"/>
      <c r="P1207"/>
      <c r="Q1207"/>
      <c r="AJ1207" s="1"/>
      <c r="AP1207" s="1"/>
      <c r="AQ1207" s="1"/>
      <c r="AR1207" s="1"/>
      <c r="AS1207" s="1"/>
      <c r="AT1207" s="1"/>
      <c r="AU1207" s="1"/>
      <c r="AV1207" s="1"/>
    </row>
    <row r="1208" spans="8:48">
      <c r="H1208"/>
      <c r="I1208"/>
      <c r="L1208"/>
      <c r="M1208"/>
      <c r="N1208"/>
      <c r="P1208"/>
      <c r="Q1208"/>
      <c r="AJ1208" s="1"/>
      <c r="AP1208" s="1"/>
      <c r="AQ1208" s="1"/>
      <c r="AR1208" s="1"/>
      <c r="AS1208" s="1"/>
      <c r="AT1208" s="1"/>
      <c r="AU1208" s="1"/>
      <c r="AV1208" s="1"/>
    </row>
    <row r="1209" spans="8:48">
      <c r="H1209"/>
      <c r="I1209"/>
      <c r="L1209"/>
      <c r="M1209"/>
      <c r="N1209"/>
      <c r="P1209"/>
      <c r="Q1209"/>
      <c r="AJ1209" s="1"/>
      <c r="AP1209" s="1"/>
      <c r="AQ1209" s="1"/>
      <c r="AR1209" s="1"/>
      <c r="AS1209" s="1"/>
      <c r="AT1209" s="1"/>
      <c r="AU1209" s="1"/>
      <c r="AV1209" s="1"/>
    </row>
    <row r="1210" spans="8:48">
      <c r="H1210"/>
      <c r="I1210"/>
      <c r="L1210"/>
      <c r="M1210"/>
      <c r="N1210"/>
      <c r="P1210"/>
      <c r="Q1210"/>
      <c r="AJ1210" s="1"/>
      <c r="AP1210" s="1"/>
      <c r="AQ1210" s="1"/>
      <c r="AR1210" s="1"/>
      <c r="AS1210" s="1"/>
      <c r="AT1210" s="1"/>
      <c r="AU1210" s="1"/>
      <c r="AV1210" s="1"/>
    </row>
    <row r="1211" spans="8:48">
      <c r="H1211"/>
      <c r="I1211"/>
      <c r="L1211"/>
      <c r="M1211"/>
      <c r="N1211"/>
      <c r="P1211"/>
      <c r="Q1211"/>
      <c r="AJ1211" s="1"/>
      <c r="AP1211" s="1"/>
      <c r="AQ1211" s="1"/>
      <c r="AR1211" s="1"/>
      <c r="AS1211" s="1"/>
      <c r="AT1211" s="1"/>
      <c r="AU1211" s="1"/>
      <c r="AV1211" s="1"/>
    </row>
    <row r="1212" spans="8:48">
      <c r="H1212"/>
      <c r="I1212"/>
      <c r="L1212"/>
      <c r="M1212"/>
      <c r="N1212"/>
      <c r="P1212"/>
      <c r="Q1212"/>
      <c r="AJ1212" s="1"/>
      <c r="AP1212" s="1"/>
      <c r="AQ1212" s="1"/>
      <c r="AR1212" s="1"/>
      <c r="AS1212" s="1"/>
      <c r="AT1212" s="1"/>
      <c r="AU1212" s="1"/>
      <c r="AV1212" s="1"/>
    </row>
    <row r="1213" spans="8:48">
      <c r="H1213"/>
      <c r="I1213"/>
      <c r="L1213"/>
      <c r="M1213"/>
      <c r="N1213"/>
      <c r="P1213"/>
      <c r="Q1213"/>
      <c r="AJ1213" s="1"/>
      <c r="AP1213" s="1"/>
      <c r="AQ1213" s="1"/>
      <c r="AR1213" s="1"/>
      <c r="AS1213" s="1"/>
      <c r="AT1213" s="1"/>
      <c r="AU1213" s="1"/>
      <c r="AV1213" s="1"/>
    </row>
    <row r="1214" spans="8:48">
      <c r="H1214"/>
      <c r="I1214"/>
      <c r="L1214"/>
      <c r="M1214"/>
      <c r="N1214"/>
      <c r="P1214"/>
      <c r="Q1214"/>
      <c r="AJ1214" s="1"/>
      <c r="AP1214" s="1"/>
      <c r="AQ1214" s="1"/>
      <c r="AR1214" s="1"/>
      <c r="AS1214" s="1"/>
      <c r="AT1214" s="1"/>
      <c r="AU1214" s="1"/>
      <c r="AV1214" s="1"/>
    </row>
    <row r="1215" spans="8:48">
      <c r="H1215"/>
      <c r="I1215"/>
      <c r="L1215"/>
      <c r="M1215"/>
      <c r="N1215"/>
      <c r="P1215"/>
      <c r="Q1215"/>
      <c r="AJ1215" s="1"/>
      <c r="AP1215" s="1"/>
      <c r="AQ1215" s="1"/>
      <c r="AR1215" s="1"/>
      <c r="AS1215" s="1"/>
      <c r="AT1215" s="1"/>
      <c r="AU1215" s="1"/>
      <c r="AV1215" s="1"/>
    </row>
    <row r="1216" spans="8:48">
      <c r="H1216"/>
      <c r="I1216"/>
      <c r="L1216"/>
      <c r="M1216"/>
      <c r="N1216"/>
      <c r="P1216"/>
      <c r="Q1216"/>
      <c r="AJ1216" s="1"/>
      <c r="AP1216" s="1"/>
      <c r="AQ1216" s="1"/>
      <c r="AR1216" s="1"/>
      <c r="AS1216" s="1"/>
      <c r="AT1216" s="1"/>
      <c r="AU1216" s="1"/>
      <c r="AV1216" s="1"/>
    </row>
    <row r="1217" spans="8:48">
      <c r="H1217"/>
      <c r="I1217"/>
      <c r="L1217"/>
      <c r="M1217"/>
      <c r="N1217"/>
      <c r="P1217"/>
      <c r="Q1217"/>
      <c r="AJ1217" s="1"/>
      <c r="AP1217" s="1"/>
      <c r="AQ1217" s="1"/>
      <c r="AR1217" s="1"/>
      <c r="AS1217" s="1"/>
      <c r="AT1217" s="1"/>
      <c r="AU1217" s="1"/>
      <c r="AV1217" s="1"/>
    </row>
    <row r="1218" spans="8:48">
      <c r="H1218"/>
      <c r="I1218"/>
      <c r="L1218"/>
      <c r="M1218"/>
      <c r="N1218"/>
      <c r="P1218"/>
      <c r="Q1218"/>
      <c r="AJ1218" s="1"/>
      <c r="AP1218" s="1"/>
      <c r="AQ1218" s="1"/>
      <c r="AR1218" s="1"/>
      <c r="AS1218" s="1"/>
      <c r="AT1218" s="1"/>
      <c r="AU1218" s="1"/>
      <c r="AV1218" s="1"/>
    </row>
    <row r="1219" spans="8:48">
      <c r="H1219"/>
      <c r="I1219"/>
      <c r="L1219"/>
      <c r="M1219"/>
      <c r="N1219"/>
      <c r="P1219"/>
      <c r="Q1219"/>
      <c r="AJ1219" s="1"/>
      <c r="AP1219" s="1"/>
      <c r="AQ1219" s="1"/>
      <c r="AR1219" s="1"/>
      <c r="AS1219" s="1"/>
      <c r="AT1219" s="1"/>
      <c r="AU1219" s="1"/>
      <c r="AV1219" s="1"/>
    </row>
    <row r="1220" spans="8:48">
      <c r="H1220"/>
      <c r="I1220"/>
      <c r="L1220"/>
      <c r="M1220"/>
      <c r="N1220"/>
      <c r="P1220"/>
      <c r="Q1220"/>
      <c r="AJ1220" s="1"/>
      <c r="AP1220" s="1"/>
      <c r="AQ1220" s="1"/>
      <c r="AR1220" s="1"/>
      <c r="AS1220" s="1"/>
      <c r="AT1220" s="1"/>
      <c r="AU1220" s="1"/>
      <c r="AV1220" s="1"/>
    </row>
    <row r="1221" spans="8:48">
      <c r="H1221"/>
      <c r="I1221"/>
      <c r="L1221"/>
      <c r="M1221"/>
      <c r="N1221"/>
      <c r="P1221"/>
      <c r="Q1221"/>
      <c r="AJ1221" s="1"/>
      <c r="AP1221" s="1"/>
      <c r="AQ1221" s="1"/>
      <c r="AR1221" s="1"/>
      <c r="AS1221" s="1"/>
      <c r="AT1221" s="1"/>
      <c r="AU1221" s="1"/>
      <c r="AV1221" s="1"/>
    </row>
    <row r="1222" spans="8:48">
      <c r="H1222"/>
      <c r="I1222"/>
      <c r="L1222"/>
      <c r="M1222"/>
      <c r="N1222"/>
      <c r="P1222"/>
      <c r="Q1222"/>
      <c r="AJ1222" s="1"/>
      <c r="AP1222" s="1"/>
      <c r="AQ1222" s="1"/>
      <c r="AR1222" s="1"/>
      <c r="AS1222" s="1"/>
      <c r="AT1222" s="1"/>
      <c r="AU1222" s="1"/>
      <c r="AV1222" s="1"/>
    </row>
    <row r="1223" spans="8:48">
      <c r="H1223"/>
      <c r="I1223"/>
      <c r="L1223"/>
      <c r="M1223"/>
      <c r="N1223"/>
      <c r="P1223"/>
      <c r="Q1223"/>
      <c r="AJ1223" s="1"/>
      <c r="AP1223" s="1"/>
      <c r="AQ1223" s="1"/>
      <c r="AR1223" s="1"/>
      <c r="AS1223" s="1"/>
      <c r="AT1223" s="1"/>
      <c r="AU1223" s="1"/>
      <c r="AV1223" s="1"/>
    </row>
    <row r="1224" spans="8:48">
      <c r="H1224"/>
      <c r="I1224"/>
      <c r="L1224"/>
      <c r="M1224"/>
      <c r="N1224"/>
      <c r="P1224"/>
      <c r="Q1224"/>
      <c r="AJ1224" s="1"/>
      <c r="AP1224" s="1"/>
      <c r="AQ1224" s="1"/>
      <c r="AR1224" s="1"/>
      <c r="AS1224" s="1"/>
      <c r="AT1224" s="1"/>
      <c r="AU1224" s="1"/>
      <c r="AV1224" s="1"/>
    </row>
    <row r="1225" spans="8:48">
      <c r="H1225"/>
      <c r="I1225"/>
      <c r="L1225"/>
      <c r="M1225"/>
      <c r="N1225"/>
      <c r="P1225"/>
      <c r="Q1225"/>
      <c r="AJ1225" s="1"/>
      <c r="AP1225" s="1"/>
      <c r="AQ1225" s="1"/>
      <c r="AR1225" s="1"/>
      <c r="AS1225" s="1"/>
      <c r="AT1225" s="1"/>
      <c r="AU1225" s="1"/>
      <c r="AV1225" s="1"/>
    </row>
    <row r="1226" spans="8:48">
      <c r="AJ1226" s="1"/>
      <c r="AP1226" s="1"/>
      <c r="AQ1226" s="1"/>
      <c r="AR1226" s="1"/>
      <c r="AS1226" s="1"/>
      <c r="AT1226" s="1"/>
      <c r="AU1226" s="1"/>
      <c r="AV1226" s="1"/>
    </row>
    <row r="1227" spans="8:48">
      <c r="AJ1227" s="1"/>
      <c r="AP1227" s="1"/>
      <c r="AQ1227" s="1"/>
      <c r="AR1227" s="1"/>
      <c r="AS1227" s="1"/>
      <c r="AT1227" s="1"/>
      <c r="AU1227" s="1"/>
      <c r="AV1227" s="1"/>
    </row>
    <row r="1228" spans="8:48">
      <c r="AJ1228" s="1"/>
      <c r="AP1228" s="1"/>
      <c r="AQ1228" s="1"/>
      <c r="AR1228" s="1"/>
      <c r="AS1228" s="1"/>
      <c r="AT1228" s="1"/>
      <c r="AU1228" s="1"/>
      <c r="AV1228" s="1"/>
    </row>
    <row r="1229" spans="8:48">
      <c r="AJ1229" s="1"/>
      <c r="AP1229" s="1"/>
      <c r="AQ1229" s="1"/>
      <c r="AR1229" s="1"/>
      <c r="AS1229" s="1"/>
      <c r="AT1229" s="1"/>
      <c r="AU1229" s="1"/>
      <c r="AV1229" s="1"/>
    </row>
    <row r="1230" spans="8:48">
      <c r="AJ1230" s="1"/>
      <c r="AP1230" s="1"/>
      <c r="AQ1230" s="1"/>
      <c r="AR1230" s="1"/>
      <c r="AS1230" s="1"/>
      <c r="AT1230" s="1"/>
      <c r="AU1230" s="1"/>
      <c r="AV1230" s="1"/>
    </row>
    <row r="1231" spans="8:48">
      <c r="AJ1231" s="1"/>
      <c r="AP1231" s="1"/>
      <c r="AQ1231" s="1"/>
      <c r="AR1231" s="1"/>
      <c r="AS1231" s="1"/>
      <c r="AT1231" s="1"/>
      <c r="AU1231" s="1"/>
      <c r="AV1231" s="1"/>
    </row>
    <row r="1232" spans="8:48">
      <c r="AJ1232" s="1"/>
      <c r="AP1232" s="1"/>
      <c r="AQ1232" s="1"/>
      <c r="AR1232" s="1"/>
      <c r="AS1232" s="1"/>
      <c r="AT1232" s="1"/>
      <c r="AU1232" s="1"/>
      <c r="AV1232" s="1"/>
    </row>
    <row r="1233" spans="36:48">
      <c r="AJ1233" s="1"/>
      <c r="AP1233" s="1"/>
      <c r="AQ1233" s="1"/>
      <c r="AR1233" s="1"/>
      <c r="AS1233" s="1"/>
      <c r="AT1233" s="1"/>
      <c r="AU1233" s="1"/>
      <c r="AV1233" s="1"/>
    </row>
    <row r="1234" spans="36:48">
      <c r="AJ1234" s="1"/>
      <c r="AP1234" s="1"/>
      <c r="AQ1234" s="1"/>
      <c r="AR1234" s="1"/>
      <c r="AS1234" s="1"/>
      <c r="AT1234" s="1"/>
      <c r="AU1234" s="1"/>
      <c r="AV1234" s="1"/>
    </row>
    <row r="1235" spans="36:48">
      <c r="AJ1235" s="1"/>
      <c r="AP1235" s="1"/>
      <c r="AQ1235" s="1"/>
      <c r="AR1235" s="1"/>
      <c r="AS1235" s="1"/>
      <c r="AT1235" s="1"/>
      <c r="AU1235" s="1"/>
      <c r="AV1235" s="1"/>
    </row>
    <row r="1236" spans="36:48">
      <c r="AJ1236" s="1"/>
      <c r="AP1236" s="1"/>
      <c r="AQ1236" s="1"/>
      <c r="AR1236" s="1"/>
      <c r="AS1236" s="1"/>
      <c r="AT1236" s="1"/>
      <c r="AU1236" s="1"/>
      <c r="AV1236" s="1"/>
    </row>
    <row r="1237" spans="36:48">
      <c r="AJ1237" s="1"/>
      <c r="AP1237" s="1"/>
      <c r="AQ1237" s="1"/>
      <c r="AR1237" s="1"/>
      <c r="AS1237" s="1"/>
      <c r="AT1237" s="1"/>
      <c r="AU1237" s="1"/>
      <c r="AV1237" s="1"/>
    </row>
    <row r="1238" spans="36:48">
      <c r="AJ1238" s="1"/>
      <c r="AP1238" s="1"/>
      <c r="AQ1238" s="1"/>
      <c r="AR1238" s="1"/>
      <c r="AS1238" s="1"/>
      <c r="AT1238" s="1"/>
      <c r="AU1238" s="1"/>
      <c r="AV1238" s="1"/>
    </row>
    <row r="1239" spans="36:48">
      <c r="AJ1239" s="1"/>
      <c r="AP1239" s="1"/>
      <c r="AQ1239" s="1"/>
      <c r="AR1239" s="1"/>
      <c r="AS1239" s="1"/>
      <c r="AT1239" s="1"/>
      <c r="AU1239" s="1"/>
      <c r="AV1239" s="1"/>
    </row>
    <row r="1240" spans="36:48">
      <c r="AJ1240" s="1"/>
      <c r="AP1240" s="1"/>
      <c r="AQ1240" s="1"/>
      <c r="AR1240" s="1"/>
      <c r="AS1240" s="1"/>
      <c r="AT1240" s="1"/>
      <c r="AU1240" s="1"/>
      <c r="AV1240" s="1"/>
    </row>
    <row r="1241" spans="36:48">
      <c r="AJ1241" s="1"/>
      <c r="AP1241" s="1"/>
      <c r="AQ1241" s="1"/>
      <c r="AR1241" s="1"/>
      <c r="AS1241" s="1"/>
      <c r="AT1241" s="1"/>
      <c r="AU1241" s="1"/>
      <c r="AV1241" s="1"/>
    </row>
    <row r="1242" spans="36:48">
      <c r="AJ1242" s="1"/>
      <c r="AP1242" s="1"/>
      <c r="AQ1242" s="1"/>
      <c r="AR1242" s="1"/>
      <c r="AS1242" s="1"/>
      <c r="AT1242" s="1"/>
      <c r="AU1242" s="1"/>
      <c r="AV1242" s="1"/>
    </row>
    <row r="1243" spans="36:48">
      <c r="AJ1243" s="1"/>
      <c r="AP1243" s="1"/>
      <c r="AQ1243" s="1"/>
      <c r="AR1243" s="1"/>
      <c r="AS1243" s="1"/>
      <c r="AT1243" s="1"/>
      <c r="AU1243" s="1"/>
      <c r="AV1243" s="1"/>
    </row>
    <row r="1244" spans="36:48">
      <c r="AJ1244" s="1"/>
      <c r="AP1244" s="1"/>
      <c r="AQ1244" s="1"/>
      <c r="AR1244" s="1"/>
      <c r="AS1244" s="1"/>
      <c r="AT1244" s="1"/>
      <c r="AU1244" s="1"/>
      <c r="AV1244" s="1"/>
    </row>
    <row r="1245" spans="36:48">
      <c r="AJ1245" s="1"/>
      <c r="AP1245" s="1"/>
      <c r="AQ1245" s="1"/>
      <c r="AR1245" s="1"/>
      <c r="AS1245" s="1"/>
      <c r="AT1245" s="1"/>
      <c r="AU1245" s="1"/>
      <c r="AV1245" s="1"/>
    </row>
    <row r="1246" spans="36:48">
      <c r="AJ1246" s="1"/>
      <c r="AP1246" s="1"/>
      <c r="AQ1246" s="1"/>
      <c r="AR1246" s="1"/>
      <c r="AS1246" s="1"/>
      <c r="AT1246" s="1"/>
      <c r="AU1246" s="1"/>
      <c r="AV1246" s="1"/>
    </row>
    <row r="1247" spans="36:48">
      <c r="AJ1247" s="1"/>
      <c r="AP1247" s="1"/>
      <c r="AQ1247" s="1"/>
      <c r="AR1247" s="1"/>
      <c r="AS1247" s="1"/>
      <c r="AT1247" s="1"/>
      <c r="AU1247" s="1"/>
      <c r="AV1247" s="1"/>
    </row>
    <row r="1248" spans="36:48">
      <c r="AJ1248" s="1"/>
      <c r="AP1248" s="1"/>
      <c r="AQ1248" s="1"/>
      <c r="AR1248" s="1"/>
      <c r="AS1248" s="1"/>
      <c r="AT1248" s="1"/>
      <c r="AU1248" s="1"/>
      <c r="AV1248" s="1"/>
    </row>
    <row r="1249" spans="36:48">
      <c r="AJ1249" s="1"/>
      <c r="AP1249" s="1"/>
      <c r="AQ1249" s="1"/>
      <c r="AR1249" s="1"/>
      <c r="AS1249" s="1"/>
      <c r="AT1249" s="1"/>
      <c r="AU1249" s="1"/>
      <c r="AV1249" s="1"/>
    </row>
    <row r="1250" spans="36:48">
      <c r="AJ1250" s="1"/>
      <c r="AP1250" s="1"/>
      <c r="AQ1250" s="1"/>
      <c r="AR1250" s="1"/>
      <c r="AS1250" s="1"/>
      <c r="AT1250" s="1"/>
      <c r="AU1250" s="1"/>
      <c r="AV1250" s="1"/>
    </row>
    <row r="1251" spans="36:48">
      <c r="AJ1251" s="1"/>
      <c r="AP1251" s="1"/>
      <c r="AQ1251" s="1"/>
      <c r="AR1251" s="1"/>
      <c r="AS1251" s="1"/>
      <c r="AT1251" s="1"/>
      <c r="AU1251" s="1"/>
      <c r="AV1251" s="1"/>
    </row>
    <row r="1252" spans="36:48">
      <c r="AJ1252" s="1"/>
      <c r="AP1252" s="1"/>
      <c r="AQ1252" s="1"/>
      <c r="AR1252" s="1"/>
      <c r="AS1252" s="1"/>
      <c r="AT1252" s="1"/>
      <c r="AU1252" s="1"/>
      <c r="AV1252" s="1"/>
    </row>
    <row r="1253" spans="36:48">
      <c r="AJ1253" s="1"/>
      <c r="AP1253" s="1"/>
      <c r="AQ1253" s="1"/>
      <c r="AR1253" s="1"/>
      <c r="AS1253" s="1"/>
      <c r="AT1253" s="1"/>
      <c r="AU1253" s="1"/>
      <c r="AV1253" s="1"/>
    </row>
    <row r="1254" spans="36:48">
      <c r="AJ1254" s="1"/>
      <c r="AP1254" s="1"/>
      <c r="AQ1254" s="1"/>
      <c r="AR1254" s="1"/>
      <c r="AS1254" s="1"/>
      <c r="AT1254" s="1"/>
      <c r="AU1254" s="1"/>
      <c r="AV1254" s="1"/>
    </row>
    <row r="1255" spans="36:48">
      <c r="AJ1255" s="1"/>
      <c r="AP1255" s="1"/>
      <c r="AQ1255" s="1"/>
      <c r="AR1255" s="1"/>
      <c r="AS1255" s="1"/>
      <c r="AT1255" s="1"/>
      <c r="AU1255" s="1"/>
      <c r="AV1255" s="1"/>
    </row>
    <row r="1256" spans="36:48">
      <c r="AJ1256" s="1"/>
      <c r="AP1256" s="1"/>
      <c r="AQ1256" s="1"/>
      <c r="AR1256" s="1"/>
      <c r="AS1256" s="1"/>
      <c r="AT1256" s="1"/>
      <c r="AU1256" s="1"/>
      <c r="AV1256" s="1"/>
    </row>
    <row r="1257" spans="36:48">
      <c r="AJ1257" s="1"/>
      <c r="AP1257" s="1"/>
      <c r="AQ1257" s="1"/>
      <c r="AR1257" s="1"/>
      <c r="AS1257" s="1"/>
      <c r="AT1257" s="1"/>
      <c r="AU1257" s="1"/>
      <c r="AV1257" s="1"/>
    </row>
    <row r="1258" spans="36:48">
      <c r="AJ1258" s="1"/>
      <c r="AP1258" s="1"/>
      <c r="AQ1258" s="1"/>
      <c r="AR1258" s="1"/>
      <c r="AS1258" s="1"/>
      <c r="AT1258" s="1"/>
      <c r="AU1258" s="1"/>
      <c r="AV1258" s="1"/>
    </row>
    <row r="1259" spans="36:48">
      <c r="AJ1259" s="1"/>
      <c r="AP1259" s="1"/>
      <c r="AQ1259" s="1"/>
      <c r="AR1259" s="1"/>
      <c r="AS1259" s="1"/>
      <c r="AT1259" s="1"/>
      <c r="AU1259" s="1"/>
      <c r="AV1259" s="1"/>
    </row>
    <row r="1260" spans="36:48">
      <c r="AJ1260" s="1"/>
      <c r="AP1260" s="1"/>
      <c r="AQ1260" s="1"/>
      <c r="AR1260" s="1"/>
      <c r="AS1260" s="1"/>
      <c r="AT1260" s="1"/>
      <c r="AU1260" s="1"/>
      <c r="AV1260" s="1"/>
    </row>
    <row r="1261" spans="36:48">
      <c r="AJ1261" s="1"/>
      <c r="AP1261" s="1"/>
      <c r="AQ1261" s="1"/>
      <c r="AR1261" s="1"/>
      <c r="AS1261" s="1"/>
      <c r="AT1261" s="1"/>
      <c r="AU1261" s="1"/>
      <c r="AV1261" s="1"/>
    </row>
    <row r="1262" spans="36:48">
      <c r="AJ1262" s="1"/>
      <c r="AP1262" s="1"/>
      <c r="AQ1262" s="1"/>
      <c r="AR1262" s="1"/>
      <c r="AS1262" s="1"/>
      <c r="AT1262" s="1"/>
      <c r="AU1262" s="1"/>
      <c r="AV1262" s="1"/>
    </row>
    <row r="1263" spans="36:48">
      <c r="AJ1263" s="1"/>
      <c r="AP1263" s="1"/>
      <c r="AQ1263" s="1"/>
      <c r="AR1263" s="1"/>
      <c r="AS1263" s="1"/>
      <c r="AT1263" s="1"/>
      <c r="AU1263" s="1"/>
      <c r="AV1263" s="1"/>
    </row>
    <row r="1264" spans="36:48">
      <c r="AJ1264" s="1"/>
      <c r="AP1264" s="1"/>
      <c r="AQ1264" s="1"/>
      <c r="AR1264" s="1"/>
      <c r="AS1264" s="1"/>
      <c r="AT1264" s="1"/>
      <c r="AU1264" s="1"/>
      <c r="AV1264" s="1"/>
    </row>
    <row r="1265" spans="36:48">
      <c r="AJ1265" s="1"/>
      <c r="AP1265" s="1"/>
      <c r="AQ1265" s="1"/>
      <c r="AR1265" s="1"/>
      <c r="AS1265" s="1"/>
      <c r="AT1265" s="1"/>
      <c r="AU1265" s="1"/>
      <c r="AV1265" s="1"/>
    </row>
    <row r="1266" spans="36:48">
      <c r="AJ1266" s="1"/>
      <c r="AP1266" s="1"/>
      <c r="AQ1266" s="1"/>
      <c r="AR1266" s="1"/>
      <c r="AS1266" s="1"/>
      <c r="AT1266" s="1"/>
      <c r="AU1266" s="1"/>
      <c r="AV1266" s="1"/>
    </row>
    <row r="1267" spans="36:48">
      <c r="AJ1267" s="1"/>
      <c r="AP1267" s="1"/>
      <c r="AQ1267" s="1"/>
      <c r="AR1267" s="1"/>
      <c r="AS1267" s="1"/>
      <c r="AT1267" s="1"/>
      <c r="AU1267" s="1"/>
      <c r="AV1267" s="1"/>
    </row>
    <row r="1268" spans="36:48">
      <c r="AJ1268" s="1"/>
      <c r="AP1268" s="1"/>
      <c r="AQ1268" s="1"/>
      <c r="AR1268" s="1"/>
      <c r="AS1268" s="1"/>
      <c r="AT1268" s="1"/>
      <c r="AU1268" s="1"/>
      <c r="AV1268" s="1"/>
    </row>
    <row r="1269" spans="36:48">
      <c r="AJ1269" s="1"/>
      <c r="AP1269" s="1"/>
      <c r="AQ1269" s="1"/>
      <c r="AR1269" s="1"/>
      <c r="AS1269" s="1"/>
      <c r="AT1269" s="1"/>
      <c r="AU1269" s="1"/>
      <c r="AV1269" s="1"/>
    </row>
    <row r="1270" spans="36:48">
      <c r="AJ1270" s="1"/>
      <c r="AP1270" s="1"/>
      <c r="AQ1270" s="1"/>
      <c r="AR1270" s="1"/>
      <c r="AS1270" s="1"/>
      <c r="AT1270" s="1"/>
      <c r="AU1270" s="1"/>
      <c r="AV1270" s="1"/>
    </row>
    <row r="1271" spans="36:48">
      <c r="AJ1271" s="1"/>
      <c r="AP1271" s="1"/>
      <c r="AQ1271" s="1"/>
      <c r="AR1271" s="1"/>
      <c r="AS1271" s="1"/>
      <c r="AT1271" s="1"/>
      <c r="AU1271" s="1"/>
      <c r="AV1271" s="1"/>
    </row>
    <row r="1272" spans="36:48">
      <c r="AJ1272" s="1"/>
      <c r="AP1272" s="1"/>
      <c r="AQ1272" s="1"/>
      <c r="AR1272" s="1"/>
      <c r="AS1272" s="1"/>
      <c r="AT1272" s="1"/>
      <c r="AU1272" s="1"/>
      <c r="AV1272" s="1"/>
    </row>
    <row r="1273" spans="36:48">
      <c r="AJ1273" s="1"/>
      <c r="AP1273" s="1"/>
      <c r="AQ1273" s="1"/>
      <c r="AR1273" s="1"/>
      <c r="AS1273" s="1"/>
      <c r="AT1273" s="1"/>
      <c r="AU1273" s="1"/>
      <c r="AV1273" s="1"/>
    </row>
    <row r="1274" spans="36:48">
      <c r="AJ1274" s="1"/>
      <c r="AP1274" s="1"/>
      <c r="AQ1274" s="1"/>
      <c r="AR1274" s="1"/>
      <c r="AS1274" s="1"/>
      <c r="AT1274" s="1"/>
      <c r="AU1274" s="1"/>
      <c r="AV1274" s="1"/>
    </row>
    <row r="1275" spans="36:48">
      <c r="AJ1275" s="1"/>
      <c r="AP1275" s="1"/>
      <c r="AQ1275" s="1"/>
      <c r="AR1275" s="1"/>
      <c r="AS1275" s="1"/>
      <c r="AT1275" s="1"/>
      <c r="AU1275" s="1"/>
      <c r="AV1275" s="1"/>
    </row>
    <row r="1276" spans="36:48">
      <c r="AJ1276" s="1"/>
      <c r="AP1276" s="1"/>
      <c r="AQ1276" s="1"/>
      <c r="AR1276" s="1"/>
      <c r="AS1276" s="1"/>
      <c r="AT1276" s="1"/>
      <c r="AU1276" s="1"/>
      <c r="AV1276" s="1"/>
    </row>
    <row r="1277" spans="36:48">
      <c r="AJ1277" s="1"/>
      <c r="AP1277" s="1"/>
      <c r="AQ1277" s="1"/>
      <c r="AR1277" s="1"/>
      <c r="AS1277" s="1"/>
      <c r="AT1277" s="1"/>
      <c r="AU1277" s="1"/>
      <c r="AV1277" s="1"/>
    </row>
    <row r="1278" spans="36:48">
      <c r="AJ1278" s="1"/>
      <c r="AP1278" s="1"/>
      <c r="AQ1278" s="1"/>
      <c r="AR1278" s="1"/>
      <c r="AS1278" s="1"/>
      <c r="AT1278" s="1"/>
      <c r="AU1278" s="1"/>
      <c r="AV1278" s="1"/>
    </row>
    <row r="1279" spans="36:48">
      <c r="AJ1279" s="1"/>
      <c r="AP1279" s="1"/>
      <c r="AQ1279" s="1"/>
      <c r="AR1279" s="1"/>
      <c r="AS1279" s="1"/>
      <c r="AT1279" s="1"/>
      <c r="AU1279" s="1"/>
      <c r="AV1279" s="1"/>
    </row>
    <row r="1280" spans="36:48">
      <c r="AJ1280" s="1"/>
      <c r="AP1280" s="1"/>
      <c r="AQ1280" s="1"/>
      <c r="AR1280" s="1"/>
      <c r="AS1280" s="1"/>
      <c r="AT1280" s="1"/>
      <c r="AU1280" s="1"/>
      <c r="AV1280" s="1"/>
    </row>
    <row r="1281" spans="36:48">
      <c r="AJ1281" s="1"/>
      <c r="AP1281" s="1"/>
      <c r="AQ1281" s="1"/>
      <c r="AR1281" s="1"/>
      <c r="AS1281" s="1"/>
      <c r="AT1281" s="1"/>
      <c r="AU1281" s="1"/>
      <c r="AV1281" s="1"/>
    </row>
    <row r="1282" spans="36:48">
      <c r="AJ1282" s="1"/>
      <c r="AP1282" s="1"/>
      <c r="AQ1282" s="1"/>
      <c r="AR1282" s="1"/>
      <c r="AS1282" s="1"/>
      <c r="AT1282" s="1"/>
      <c r="AU1282" s="1"/>
      <c r="AV1282" s="1"/>
    </row>
    <row r="1283" spans="36:48">
      <c r="AJ1283" s="1"/>
      <c r="AP1283" s="1"/>
      <c r="AQ1283" s="1"/>
      <c r="AR1283" s="1"/>
      <c r="AS1283" s="1"/>
      <c r="AT1283" s="1"/>
      <c r="AU1283" s="1"/>
      <c r="AV1283" s="1"/>
    </row>
    <row r="1284" spans="36:48">
      <c r="AJ1284" s="1"/>
      <c r="AP1284" s="1"/>
      <c r="AQ1284" s="1"/>
      <c r="AR1284" s="1"/>
      <c r="AS1284" s="1"/>
      <c r="AT1284" s="1"/>
      <c r="AU1284" s="1"/>
      <c r="AV1284" s="1"/>
    </row>
    <row r="1285" spans="36:48">
      <c r="AJ1285" s="1"/>
      <c r="AP1285" s="1"/>
      <c r="AQ1285" s="1"/>
      <c r="AR1285" s="1"/>
      <c r="AS1285" s="1"/>
      <c r="AT1285" s="1"/>
      <c r="AU1285" s="1"/>
      <c r="AV1285" s="1"/>
    </row>
    <row r="1286" spans="36:48">
      <c r="AJ1286" s="1"/>
      <c r="AP1286" s="1"/>
      <c r="AQ1286" s="1"/>
      <c r="AR1286" s="1"/>
      <c r="AS1286" s="1"/>
      <c r="AT1286" s="1"/>
      <c r="AU1286" s="1"/>
      <c r="AV1286" s="1"/>
    </row>
    <row r="1287" spans="36:48">
      <c r="AJ1287" s="1"/>
      <c r="AP1287" s="1"/>
      <c r="AQ1287" s="1"/>
      <c r="AR1287" s="1"/>
      <c r="AS1287" s="1"/>
      <c r="AT1287" s="1"/>
      <c r="AU1287" s="1"/>
      <c r="AV1287" s="1"/>
    </row>
    <row r="1288" spans="36:48">
      <c r="AJ1288" s="1"/>
      <c r="AP1288" s="1"/>
      <c r="AQ1288" s="1"/>
      <c r="AR1288" s="1"/>
      <c r="AS1288" s="1"/>
      <c r="AT1288" s="1"/>
      <c r="AU1288" s="1"/>
      <c r="AV1288" s="1"/>
    </row>
    <row r="1289" spans="36:48">
      <c r="AJ1289" s="1"/>
      <c r="AP1289" s="1"/>
      <c r="AQ1289" s="1"/>
      <c r="AR1289" s="1"/>
      <c r="AS1289" s="1"/>
      <c r="AT1289" s="1"/>
      <c r="AU1289" s="1"/>
      <c r="AV1289" s="1"/>
    </row>
    <row r="1290" spans="36:48">
      <c r="AJ1290" s="1"/>
      <c r="AP1290" s="1"/>
      <c r="AQ1290" s="1"/>
      <c r="AR1290" s="1"/>
      <c r="AS1290" s="1"/>
      <c r="AT1290" s="1"/>
      <c r="AU1290" s="1"/>
      <c r="AV1290" s="1"/>
    </row>
    <row r="1291" spans="36:48">
      <c r="AJ1291" s="1"/>
      <c r="AP1291" s="1"/>
      <c r="AQ1291" s="1"/>
      <c r="AR1291" s="1"/>
      <c r="AS1291" s="1"/>
      <c r="AT1291" s="1"/>
      <c r="AU1291" s="1"/>
      <c r="AV1291" s="1"/>
    </row>
    <row r="1292" spans="36:48">
      <c r="AJ1292" s="1"/>
      <c r="AP1292" s="1"/>
      <c r="AQ1292" s="1"/>
      <c r="AR1292" s="1"/>
      <c r="AS1292" s="1"/>
      <c r="AT1292" s="1"/>
      <c r="AU1292" s="1"/>
      <c r="AV1292" s="1"/>
    </row>
    <row r="1293" spans="36:48">
      <c r="AJ1293" s="1"/>
      <c r="AP1293" s="1"/>
      <c r="AQ1293" s="1"/>
      <c r="AR1293" s="1"/>
      <c r="AS1293" s="1"/>
      <c r="AT1293" s="1"/>
      <c r="AU1293" s="1"/>
      <c r="AV1293" s="1"/>
    </row>
    <row r="1294" spans="36:48">
      <c r="AJ1294" s="1"/>
      <c r="AP1294" s="1"/>
      <c r="AQ1294" s="1"/>
      <c r="AR1294" s="1"/>
      <c r="AS1294" s="1"/>
      <c r="AT1294" s="1"/>
      <c r="AU1294" s="1"/>
      <c r="AV1294" s="1"/>
    </row>
    <row r="1295" spans="36:48">
      <c r="AJ1295" s="1"/>
      <c r="AP1295" s="1"/>
      <c r="AQ1295" s="1"/>
      <c r="AR1295" s="1"/>
      <c r="AS1295" s="1"/>
      <c r="AT1295" s="1"/>
      <c r="AU1295" s="1"/>
      <c r="AV1295" s="1"/>
    </row>
    <row r="1296" spans="36:48">
      <c r="AJ1296" s="1"/>
      <c r="AP1296" s="1"/>
      <c r="AQ1296" s="1"/>
      <c r="AR1296" s="1"/>
      <c r="AS1296" s="1"/>
      <c r="AT1296" s="1"/>
      <c r="AU1296" s="1"/>
      <c r="AV1296" s="1"/>
    </row>
    <row r="1297" spans="36:48">
      <c r="AJ1297" s="1"/>
      <c r="AP1297" s="1"/>
      <c r="AQ1297" s="1"/>
      <c r="AR1297" s="1"/>
      <c r="AS1297" s="1"/>
      <c r="AT1297" s="1"/>
      <c r="AU1297" s="1"/>
      <c r="AV1297" s="1"/>
    </row>
    <row r="1298" spans="36:48">
      <c r="AJ1298" s="1"/>
      <c r="AP1298" s="1"/>
      <c r="AQ1298" s="1"/>
      <c r="AR1298" s="1"/>
      <c r="AS1298" s="1"/>
      <c r="AT1298" s="1"/>
      <c r="AU1298" s="1"/>
      <c r="AV1298" s="1"/>
    </row>
    <row r="1299" spans="36:48">
      <c r="AJ1299" s="1"/>
      <c r="AP1299" s="1"/>
      <c r="AQ1299" s="1"/>
      <c r="AR1299" s="1"/>
      <c r="AS1299" s="1"/>
      <c r="AT1299" s="1"/>
      <c r="AU1299" s="1"/>
      <c r="AV1299" s="1"/>
    </row>
    <row r="1300" spans="36:48">
      <c r="AJ1300" s="1"/>
      <c r="AP1300" s="1"/>
      <c r="AQ1300" s="1"/>
      <c r="AR1300" s="1"/>
      <c r="AS1300" s="1"/>
      <c r="AT1300" s="1"/>
      <c r="AU1300" s="1"/>
      <c r="AV1300" s="1"/>
    </row>
    <row r="1301" spans="36:48">
      <c r="AJ1301" s="1"/>
      <c r="AP1301" s="1"/>
      <c r="AQ1301" s="1"/>
      <c r="AR1301" s="1"/>
      <c r="AS1301" s="1"/>
      <c r="AT1301" s="1"/>
      <c r="AU1301" s="1"/>
      <c r="AV1301" s="1"/>
    </row>
    <row r="1302" spans="36:48">
      <c r="AJ1302" s="1"/>
      <c r="AP1302" s="1"/>
      <c r="AQ1302" s="1"/>
      <c r="AR1302" s="1"/>
      <c r="AS1302" s="1"/>
      <c r="AT1302" s="1"/>
      <c r="AU1302" s="1"/>
      <c r="AV1302" s="1"/>
    </row>
    <row r="1303" spans="36:48">
      <c r="AJ1303" s="1"/>
      <c r="AP1303" s="1"/>
      <c r="AQ1303" s="1"/>
      <c r="AR1303" s="1"/>
      <c r="AS1303" s="1"/>
      <c r="AT1303" s="1"/>
      <c r="AU1303" s="1"/>
      <c r="AV1303" s="1"/>
    </row>
    <row r="1304" spans="36:48">
      <c r="AJ1304" s="1"/>
      <c r="AP1304" s="1"/>
      <c r="AQ1304" s="1"/>
      <c r="AR1304" s="1"/>
      <c r="AS1304" s="1"/>
      <c r="AT1304" s="1"/>
      <c r="AU1304" s="1"/>
      <c r="AV1304" s="1"/>
    </row>
    <row r="1305" spans="36:48">
      <c r="AJ1305" s="1"/>
      <c r="AP1305" s="1"/>
      <c r="AQ1305" s="1"/>
      <c r="AR1305" s="1"/>
      <c r="AS1305" s="1"/>
      <c r="AT1305" s="1"/>
      <c r="AU1305" s="1"/>
      <c r="AV1305" s="1"/>
    </row>
    <row r="1306" spans="36:48">
      <c r="AJ1306" s="1"/>
      <c r="AP1306" s="1"/>
      <c r="AQ1306" s="1"/>
      <c r="AR1306" s="1"/>
      <c r="AS1306" s="1"/>
      <c r="AT1306" s="1"/>
      <c r="AU1306" s="1"/>
      <c r="AV1306" s="1"/>
    </row>
    <row r="1307" spans="36:48">
      <c r="AJ1307" s="1"/>
      <c r="AP1307" s="1"/>
      <c r="AQ1307" s="1"/>
      <c r="AR1307" s="1"/>
      <c r="AS1307" s="1"/>
      <c r="AT1307" s="1"/>
      <c r="AU1307" s="1"/>
      <c r="AV1307" s="1"/>
    </row>
    <row r="1308" spans="36:48">
      <c r="AJ1308" s="1"/>
      <c r="AP1308" s="1"/>
      <c r="AQ1308" s="1"/>
      <c r="AR1308" s="1"/>
      <c r="AS1308" s="1"/>
      <c r="AT1308" s="1"/>
      <c r="AU1308" s="1"/>
      <c r="AV1308" s="1"/>
    </row>
    <row r="1309" spans="36:48">
      <c r="AJ1309" s="1"/>
      <c r="AP1309" s="1"/>
      <c r="AQ1309" s="1"/>
      <c r="AR1309" s="1"/>
      <c r="AS1309" s="1"/>
      <c r="AT1309" s="1"/>
      <c r="AU1309" s="1"/>
      <c r="AV1309" s="1"/>
    </row>
    <row r="1310" spans="36:48">
      <c r="AJ1310" s="1"/>
      <c r="AP1310" s="1"/>
      <c r="AQ1310" s="1"/>
      <c r="AR1310" s="1"/>
      <c r="AS1310" s="1"/>
      <c r="AT1310" s="1"/>
      <c r="AU1310" s="1"/>
      <c r="AV1310" s="1"/>
    </row>
    <row r="1311" spans="36:48">
      <c r="AJ1311" s="1"/>
      <c r="AP1311" s="1"/>
      <c r="AQ1311" s="1"/>
      <c r="AR1311" s="1"/>
      <c r="AS1311" s="1"/>
      <c r="AT1311" s="1"/>
      <c r="AU1311" s="1"/>
      <c r="AV1311" s="1"/>
    </row>
    <row r="1312" spans="36:48">
      <c r="AJ1312" s="1"/>
      <c r="AP1312" s="1"/>
      <c r="AQ1312" s="1"/>
      <c r="AR1312" s="1"/>
      <c r="AS1312" s="1"/>
      <c r="AT1312" s="1"/>
      <c r="AU1312" s="1"/>
      <c r="AV1312" s="1"/>
    </row>
    <row r="1313" spans="36:48">
      <c r="AJ1313" s="1"/>
      <c r="AP1313" s="1"/>
      <c r="AQ1313" s="1"/>
      <c r="AR1313" s="1"/>
      <c r="AS1313" s="1"/>
      <c r="AT1313" s="1"/>
      <c r="AU1313" s="1"/>
      <c r="AV1313" s="1"/>
    </row>
    <row r="1314" spans="36:48">
      <c r="AJ1314" s="1"/>
      <c r="AP1314" s="1"/>
      <c r="AQ1314" s="1"/>
      <c r="AR1314" s="1"/>
      <c r="AS1314" s="1"/>
      <c r="AT1314" s="1"/>
      <c r="AU1314" s="1"/>
      <c r="AV1314" s="1"/>
    </row>
    <row r="1315" spans="36:48">
      <c r="AJ1315" s="1"/>
      <c r="AP1315" s="1"/>
      <c r="AQ1315" s="1"/>
      <c r="AR1315" s="1"/>
      <c r="AS1315" s="1"/>
      <c r="AT1315" s="1"/>
      <c r="AU1315" s="1"/>
      <c r="AV1315" s="1"/>
    </row>
    <row r="1316" spans="36:48">
      <c r="AJ1316" s="1"/>
      <c r="AP1316" s="1"/>
      <c r="AQ1316" s="1"/>
      <c r="AR1316" s="1"/>
      <c r="AS1316" s="1"/>
      <c r="AT1316" s="1"/>
      <c r="AU1316" s="1"/>
      <c r="AV1316" s="1"/>
    </row>
    <row r="1317" spans="36:48">
      <c r="AJ1317" s="1"/>
      <c r="AP1317" s="1"/>
      <c r="AQ1317" s="1"/>
      <c r="AR1317" s="1"/>
      <c r="AS1317" s="1"/>
      <c r="AT1317" s="1"/>
      <c r="AU1317" s="1"/>
      <c r="AV1317" s="1"/>
    </row>
    <row r="1318" spans="36:48">
      <c r="AJ1318" s="1"/>
      <c r="AP1318" s="1"/>
      <c r="AQ1318" s="1"/>
      <c r="AR1318" s="1"/>
      <c r="AS1318" s="1"/>
      <c r="AT1318" s="1"/>
      <c r="AU1318" s="1"/>
      <c r="AV1318" s="1"/>
    </row>
    <row r="1319" spans="36:48">
      <c r="AJ1319" s="1"/>
      <c r="AP1319" s="1"/>
      <c r="AQ1319" s="1"/>
      <c r="AR1319" s="1"/>
      <c r="AS1319" s="1"/>
      <c r="AT1319" s="1"/>
      <c r="AU1319" s="1"/>
      <c r="AV1319" s="1"/>
    </row>
    <row r="1320" spans="36:48">
      <c r="AJ1320" s="1"/>
      <c r="AP1320" s="1"/>
      <c r="AQ1320" s="1"/>
      <c r="AR1320" s="1"/>
      <c r="AS1320" s="1"/>
      <c r="AT1320" s="1"/>
      <c r="AU1320" s="1"/>
      <c r="AV1320" s="1"/>
    </row>
    <row r="1321" spans="36:48">
      <c r="AJ1321" s="1"/>
      <c r="AP1321" s="1"/>
      <c r="AQ1321" s="1"/>
      <c r="AR1321" s="1"/>
      <c r="AS1321" s="1"/>
      <c r="AT1321" s="1"/>
      <c r="AU1321" s="1"/>
      <c r="AV1321" s="1"/>
    </row>
    <row r="1322" spans="36:48">
      <c r="AJ1322" s="1"/>
      <c r="AP1322" s="1"/>
      <c r="AQ1322" s="1"/>
      <c r="AR1322" s="1"/>
      <c r="AS1322" s="1"/>
      <c r="AT1322" s="1"/>
      <c r="AU1322" s="1"/>
      <c r="AV1322" s="1"/>
    </row>
    <row r="1323" spans="36:48">
      <c r="AJ1323" s="1"/>
      <c r="AP1323" s="1"/>
      <c r="AQ1323" s="1"/>
      <c r="AR1323" s="1"/>
      <c r="AS1323" s="1"/>
      <c r="AT1323" s="1"/>
      <c r="AU1323" s="1"/>
      <c r="AV1323" s="1"/>
    </row>
    <row r="1324" spans="36:48">
      <c r="AJ1324" s="1"/>
      <c r="AP1324" s="1"/>
      <c r="AQ1324" s="1"/>
      <c r="AR1324" s="1"/>
      <c r="AS1324" s="1"/>
      <c r="AT1324" s="1"/>
      <c r="AU1324" s="1"/>
      <c r="AV1324" s="1"/>
    </row>
    <row r="1325" spans="36:48">
      <c r="AJ1325" s="1"/>
      <c r="AP1325" s="1"/>
      <c r="AQ1325" s="1"/>
      <c r="AR1325" s="1"/>
      <c r="AS1325" s="1"/>
      <c r="AT1325" s="1"/>
      <c r="AU1325" s="1"/>
      <c r="AV1325" s="1"/>
    </row>
    <row r="1326" spans="36:48">
      <c r="AJ1326" s="1"/>
      <c r="AP1326" s="1"/>
      <c r="AQ1326" s="1"/>
      <c r="AR1326" s="1"/>
      <c r="AS1326" s="1"/>
      <c r="AT1326" s="1"/>
      <c r="AU1326" s="1"/>
      <c r="AV1326" s="1"/>
    </row>
    <row r="1327" spans="36:48">
      <c r="AJ1327" s="1"/>
      <c r="AP1327" s="1"/>
      <c r="AQ1327" s="1"/>
      <c r="AR1327" s="1"/>
      <c r="AS1327" s="1"/>
      <c r="AT1327" s="1"/>
      <c r="AU1327" s="1"/>
      <c r="AV1327" s="1"/>
    </row>
    <row r="1328" spans="36:48">
      <c r="AJ1328" s="1"/>
      <c r="AP1328" s="1"/>
      <c r="AQ1328" s="1"/>
      <c r="AR1328" s="1"/>
      <c r="AS1328" s="1"/>
      <c r="AT1328" s="1"/>
      <c r="AU1328" s="1"/>
      <c r="AV1328" s="1"/>
    </row>
    <row r="1329" spans="36:48">
      <c r="AJ1329" s="1"/>
      <c r="AP1329" s="1"/>
      <c r="AQ1329" s="1"/>
      <c r="AR1329" s="1"/>
      <c r="AS1329" s="1"/>
      <c r="AT1329" s="1"/>
      <c r="AU1329" s="1"/>
      <c r="AV1329" s="1"/>
    </row>
    <row r="1330" spans="36:48">
      <c r="AJ1330" s="1"/>
      <c r="AP1330" s="1"/>
      <c r="AQ1330" s="1"/>
      <c r="AR1330" s="1"/>
      <c r="AS1330" s="1"/>
      <c r="AT1330" s="1"/>
      <c r="AU1330" s="1"/>
      <c r="AV1330" s="1"/>
    </row>
    <row r="1331" spans="36:48">
      <c r="AJ1331" s="1"/>
      <c r="AP1331" s="1"/>
      <c r="AQ1331" s="1"/>
      <c r="AR1331" s="1"/>
      <c r="AS1331" s="1"/>
      <c r="AT1331" s="1"/>
      <c r="AU1331" s="1"/>
      <c r="AV1331" s="1"/>
    </row>
    <row r="1332" spans="36:48">
      <c r="AJ1332" s="1"/>
      <c r="AP1332" s="1"/>
      <c r="AQ1332" s="1"/>
      <c r="AR1332" s="1"/>
      <c r="AS1332" s="1"/>
      <c r="AT1332" s="1"/>
      <c r="AU1332" s="1"/>
      <c r="AV1332" s="1"/>
    </row>
    <row r="1333" spans="36:48">
      <c r="AJ1333" s="1"/>
      <c r="AP1333" s="1"/>
      <c r="AQ1333" s="1"/>
      <c r="AR1333" s="1"/>
      <c r="AS1333" s="1"/>
      <c r="AT1333" s="1"/>
      <c r="AU1333" s="1"/>
      <c r="AV1333" s="1"/>
    </row>
    <row r="1334" spans="36:48">
      <c r="AJ1334" s="1"/>
      <c r="AP1334" s="1"/>
      <c r="AQ1334" s="1"/>
      <c r="AR1334" s="1"/>
      <c r="AS1334" s="1"/>
      <c r="AT1334" s="1"/>
      <c r="AU1334" s="1"/>
      <c r="AV1334" s="1"/>
    </row>
    <row r="1335" spans="36:48">
      <c r="AJ1335" s="1"/>
      <c r="AP1335" s="1"/>
      <c r="AQ1335" s="1"/>
      <c r="AR1335" s="1"/>
      <c r="AS1335" s="1"/>
      <c r="AT1335" s="1"/>
      <c r="AU1335" s="1"/>
      <c r="AV1335" s="1"/>
    </row>
    <row r="1336" spans="36:48">
      <c r="AJ1336" s="1"/>
      <c r="AP1336" s="1"/>
      <c r="AQ1336" s="1"/>
      <c r="AR1336" s="1"/>
      <c r="AS1336" s="1"/>
      <c r="AT1336" s="1"/>
      <c r="AU1336" s="1"/>
      <c r="AV1336" s="1"/>
    </row>
    <row r="1337" spans="36:48">
      <c r="AJ1337" s="1"/>
      <c r="AP1337" s="1"/>
      <c r="AQ1337" s="1"/>
      <c r="AR1337" s="1"/>
      <c r="AS1337" s="1"/>
      <c r="AT1337" s="1"/>
      <c r="AU1337" s="1"/>
      <c r="AV1337" s="1"/>
    </row>
    <row r="1338" spans="36:48">
      <c r="AJ1338" s="1"/>
      <c r="AP1338" s="1"/>
      <c r="AQ1338" s="1"/>
      <c r="AR1338" s="1"/>
      <c r="AS1338" s="1"/>
      <c r="AT1338" s="1"/>
      <c r="AU1338" s="1"/>
      <c r="AV1338" s="1"/>
    </row>
    <row r="1339" spans="36:48">
      <c r="AJ1339" s="1"/>
      <c r="AP1339" s="1"/>
      <c r="AQ1339" s="1"/>
      <c r="AR1339" s="1"/>
      <c r="AS1339" s="1"/>
      <c r="AT1339" s="1"/>
      <c r="AU1339" s="1"/>
      <c r="AV1339" s="1"/>
    </row>
    <row r="1340" spans="36:48">
      <c r="AJ1340" s="1"/>
      <c r="AP1340" s="1"/>
      <c r="AQ1340" s="1"/>
      <c r="AR1340" s="1"/>
      <c r="AS1340" s="1"/>
      <c r="AT1340" s="1"/>
      <c r="AU1340" s="1"/>
      <c r="AV1340" s="1"/>
    </row>
    <row r="1341" spans="36:48">
      <c r="AJ1341" s="1"/>
      <c r="AP1341" s="1"/>
      <c r="AQ1341" s="1"/>
      <c r="AR1341" s="1"/>
      <c r="AS1341" s="1"/>
      <c r="AT1341" s="1"/>
      <c r="AU1341" s="1"/>
      <c r="AV1341" s="1"/>
    </row>
    <row r="1342" spans="36:48">
      <c r="AJ1342" s="1"/>
      <c r="AP1342" s="1"/>
      <c r="AQ1342" s="1"/>
      <c r="AR1342" s="1"/>
      <c r="AS1342" s="1"/>
      <c r="AT1342" s="1"/>
      <c r="AU1342" s="1"/>
      <c r="AV1342" s="1"/>
    </row>
    <row r="1343" spans="36:48">
      <c r="AJ1343" s="1"/>
      <c r="AP1343" s="1"/>
      <c r="AQ1343" s="1"/>
      <c r="AR1343" s="1"/>
      <c r="AS1343" s="1"/>
      <c r="AT1343" s="1"/>
      <c r="AU1343" s="1"/>
      <c r="AV1343" s="1"/>
    </row>
    <row r="1344" spans="36:48">
      <c r="AJ1344" s="1"/>
      <c r="AP1344" s="1"/>
      <c r="AQ1344" s="1"/>
      <c r="AR1344" s="1"/>
      <c r="AS1344" s="1"/>
      <c r="AT1344" s="1"/>
      <c r="AU1344" s="1"/>
      <c r="AV1344" s="1"/>
    </row>
    <row r="1345" spans="36:48">
      <c r="AJ1345" s="1"/>
      <c r="AP1345" s="1"/>
      <c r="AQ1345" s="1"/>
      <c r="AR1345" s="1"/>
      <c r="AS1345" s="1"/>
      <c r="AT1345" s="1"/>
      <c r="AU1345" s="1"/>
      <c r="AV1345" s="1"/>
    </row>
    <row r="1346" spans="36:48">
      <c r="AJ1346" s="1"/>
      <c r="AP1346" s="1"/>
      <c r="AQ1346" s="1"/>
      <c r="AR1346" s="1"/>
      <c r="AS1346" s="1"/>
      <c r="AT1346" s="1"/>
      <c r="AU1346" s="1"/>
      <c r="AV1346" s="1"/>
    </row>
    <row r="1347" spans="36:48">
      <c r="AJ1347" s="1"/>
      <c r="AP1347" s="1"/>
      <c r="AQ1347" s="1"/>
      <c r="AR1347" s="1"/>
      <c r="AS1347" s="1"/>
      <c r="AT1347" s="1"/>
      <c r="AU1347" s="1"/>
      <c r="AV1347" s="1"/>
    </row>
    <row r="1348" spans="36:48">
      <c r="AJ1348" s="1"/>
      <c r="AP1348" s="1"/>
      <c r="AQ1348" s="1"/>
      <c r="AR1348" s="1"/>
      <c r="AS1348" s="1"/>
      <c r="AT1348" s="1"/>
      <c r="AU1348" s="1"/>
      <c r="AV1348" s="1"/>
    </row>
    <row r="1349" spans="36:48">
      <c r="AJ1349" s="1"/>
      <c r="AP1349" s="1"/>
      <c r="AQ1349" s="1"/>
      <c r="AR1349" s="1"/>
      <c r="AS1349" s="1"/>
      <c r="AT1349" s="1"/>
      <c r="AU1349" s="1"/>
      <c r="AV1349" s="1"/>
    </row>
    <row r="1350" spans="36:48">
      <c r="AJ1350" s="1"/>
      <c r="AP1350" s="1"/>
      <c r="AQ1350" s="1"/>
      <c r="AR1350" s="1"/>
      <c r="AS1350" s="1"/>
      <c r="AT1350" s="1"/>
      <c r="AU1350" s="1"/>
      <c r="AV1350" s="1"/>
    </row>
    <row r="1351" spans="36:48">
      <c r="AJ1351" s="1"/>
      <c r="AP1351" s="1"/>
      <c r="AQ1351" s="1"/>
      <c r="AR1351" s="1"/>
      <c r="AS1351" s="1"/>
      <c r="AT1351" s="1"/>
      <c r="AU1351" s="1"/>
      <c r="AV1351" s="1"/>
    </row>
    <row r="1352" spans="36:48">
      <c r="AJ1352" s="1"/>
      <c r="AP1352" s="1"/>
      <c r="AQ1352" s="1"/>
      <c r="AR1352" s="1"/>
      <c r="AS1352" s="1"/>
      <c r="AT1352" s="1"/>
      <c r="AU1352" s="1"/>
      <c r="AV1352" s="1"/>
    </row>
    <row r="1353" spans="36:48">
      <c r="AJ1353" s="1"/>
      <c r="AP1353" s="1"/>
      <c r="AQ1353" s="1"/>
      <c r="AR1353" s="1"/>
      <c r="AS1353" s="1"/>
      <c r="AT1353" s="1"/>
      <c r="AU1353" s="1"/>
      <c r="AV1353" s="1"/>
    </row>
    <row r="1354" spans="36:48">
      <c r="AJ1354" s="1"/>
      <c r="AP1354" s="1"/>
      <c r="AQ1354" s="1"/>
      <c r="AR1354" s="1"/>
      <c r="AS1354" s="1"/>
      <c r="AT1354" s="1"/>
      <c r="AU1354" s="1"/>
      <c r="AV1354" s="1"/>
    </row>
    <row r="1355" spans="36:48">
      <c r="AJ1355" s="1"/>
      <c r="AP1355" s="1"/>
      <c r="AQ1355" s="1"/>
      <c r="AR1355" s="1"/>
      <c r="AS1355" s="1"/>
      <c r="AT1355" s="1"/>
      <c r="AU1355" s="1"/>
      <c r="AV1355" s="1"/>
    </row>
    <row r="1356" spans="36:48">
      <c r="AJ1356" s="1"/>
      <c r="AP1356" s="1"/>
      <c r="AQ1356" s="1"/>
      <c r="AR1356" s="1"/>
      <c r="AS1356" s="1"/>
      <c r="AT1356" s="1"/>
      <c r="AU1356" s="1"/>
      <c r="AV1356" s="1"/>
    </row>
    <row r="1357" spans="36:48">
      <c r="AJ1357" s="1"/>
      <c r="AP1357" s="1"/>
      <c r="AQ1357" s="1"/>
      <c r="AR1357" s="1"/>
      <c r="AS1357" s="1"/>
      <c r="AT1357" s="1"/>
      <c r="AU1357" s="1"/>
      <c r="AV1357" s="1"/>
    </row>
    <row r="1358" spans="36:48">
      <c r="AJ1358" s="1"/>
      <c r="AP1358" s="1"/>
      <c r="AQ1358" s="1"/>
      <c r="AR1358" s="1"/>
      <c r="AS1358" s="1"/>
      <c r="AT1358" s="1"/>
      <c r="AU1358" s="1"/>
      <c r="AV1358" s="1"/>
    </row>
    <row r="1359" spans="36:48">
      <c r="AJ1359" s="1"/>
      <c r="AP1359" s="1"/>
      <c r="AQ1359" s="1"/>
      <c r="AR1359" s="1"/>
      <c r="AS1359" s="1"/>
      <c r="AT1359" s="1"/>
      <c r="AU1359" s="1"/>
      <c r="AV1359" s="1"/>
    </row>
    <row r="1360" spans="36:48">
      <c r="AJ1360" s="1"/>
      <c r="AP1360" s="1"/>
      <c r="AQ1360" s="1"/>
      <c r="AR1360" s="1"/>
      <c r="AS1360" s="1"/>
      <c r="AT1360" s="1"/>
      <c r="AU1360" s="1"/>
      <c r="AV1360" s="1"/>
    </row>
    <row r="1361" spans="36:48">
      <c r="AJ1361" s="1"/>
      <c r="AP1361" s="1"/>
      <c r="AQ1361" s="1"/>
      <c r="AR1361" s="1"/>
      <c r="AS1361" s="1"/>
      <c r="AT1361" s="1"/>
      <c r="AU1361" s="1"/>
      <c r="AV1361" s="1"/>
    </row>
    <row r="1362" spans="36:48">
      <c r="AJ1362" s="1"/>
      <c r="AP1362" s="1"/>
      <c r="AQ1362" s="1"/>
      <c r="AR1362" s="1"/>
      <c r="AS1362" s="1"/>
      <c r="AT1362" s="1"/>
      <c r="AU1362" s="1"/>
      <c r="AV1362" s="1"/>
    </row>
    <row r="1363" spans="36:48">
      <c r="AJ1363" s="1"/>
      <c r="AP1363" s="1"/>
      <c r="AQ1363" s="1"/>
      <c r="AR1363" s="1"/>
      <c r="AS1363" s="1"/>
      <c r="AT1363" s="1"/>
      <c r="AU1363" s="1"/>
      <c r="AV1363" s="1"/>
    </row>
    <row r="1364" spans="36:48">
      <c r="AJ1364" s="1"/>
      <c r="AP1364" s="1"/>
      <c r="AQ1364" s="1"/>
      <c r="AR1364" s="1"/>
      <c r="AS1364" s="1"/>
      <c r="AT1364" s="1"/>
      <c r="AU1364" s="1"/>
      <c r="AV1364" s="1"/>
    </row>
    <row r="1365" spans="36:48">
      <c r="AJ1365" s="1"/>
      <c r="AP1365" s="1"/>
      <c r="AQ1365" s="1"/>
      <c r="AR1365" s="1"/>
      <c r="AS1365" s="1"/>
      <c r="AT1365" s="1"/>
      <c r="AU1365" s="1"/>
      <c r="AV1365" s="1"/>
    </row>
    <row r="1366" spans="36:48">
      <c r="AJ1366" s="1"/>
      <c r="AP1366" s="1"/>
      <c r="AQ1366" s="1"/>
      <c r="AR1366" s="1"/>
      <c r="AS1366" s="1"/>
      <c r="AT1366" s="1"/>
      <c r="AU1366" s="1"/>
      <c r="AV1366" s="1"/>
    </row>
    <row r="1367" spans="36:48">
      <c r="AJ1367" s="1"/>
      <c r="AP1367" s="1"/>
      <c r="AQ1367" s="1"/>
      <c r="AR1367" s="1"/>
      <c r="AS1367" s="1"/>
      <c r="AT1367" s="1"/>
      <c r="AU1367" s="1"/>
      <c r="AV1367" s="1"/>
    </row>
    <row r="1368" spans="36:48">
      <c r="AJ1368" s="1"/>
      <c r="AP1368" s="1"/>
      <c r="AQ1368" s="1"/>
      <c r="AR1368" s="1"/>
      <c r="AS1368" s="1"/>
      <c r="AT1368" s="1"/>
      <c r="AU1368" s="1"/>
      <c r="AV1368" s="1"/>
    </row>
    <row r="1369" spans="36:48">
      <c r="AJ1369" s="1"/>
      <c r="AP1369" s="1"/>
      <c r="AQ1369" s="1"/>
      <c r="AR1369" s="1"/>
      <c r="AS1369" s="1"/>
      <c r="AT1369" s="1"/>
      <c r="AU1369" s="1"/>
      <c r="AV1369" s="1"/>
    </row>
    <row r="1370" spans="36:48">
      <c r="AJ1370" s="1"/>
      <c r="AP1370" s="1"/>
      <c r="AQ1370" s="1"/>
      <c r="AR1370" s="1"/>
      <c r="AS1370" s="1"/>
      <c r="AT1370" s="1"/>
      <c r="AU1370" s="1"/>
      <c r="AV1370" s="1"/>
    </row>
    <row r="1371" spans="36:48">
      <c r="AJ1371" s="1"/>
      <c r="AP1371" s="1"/>
      <c r="AQ1371" s="1"/>
      <c r="AR1371" s="1"/>
      <c r="AS1371" s="1"/>
      <c r="AT1371" s="1"/>
      <c r="AU1371" s="1"/>
      <c r="AV1371" s="1"/>
    </row>
    <row r="1372" spans="36:48">
      <c r="AJ1372" s="1"/>
      <c r="AP1372" s="1"/>
      <c r="AQ1372" s="1"/>
      <c r="AR1372" s="1"/>
      <c r="AS1372" s="1"/>
      <c r="AT1372" s="1"/>
      <c r="AU1372" s="1"/>
      <c r="AV1372" s="1"/>
    </row>
    <row r="1373" spans="36:48">
      <c r="AJ1373" s="1"/>
      <c r="AP1373" s="1"/>
      <c r="AQ1373" s="1"/>
      <c r="AR1373" s="1"/>
      <c r="AS1373" s="1"/>
      <c r="AT1373" s="1"/>
      <c r="AU1373" s="1"/>
      <c r="AV1373" s="1"/>
    </row>
    <row r="1374" spans="36:48">
      <c r="AJ1374" s="1"/>
      <c r="AP1374" s="1"/>
      <c r="AQ1374" s="1"/>
      <c r="AR1374" s="1"/>
      <c r="AS1374" s="1"/>
      <c r="AT1374" s="1"/>
      <c r="AU1374" s="1"/>
      <c r="AV1374" s="1"/>
    </row>
    <row r="1375" spans="36:48">
      <c r="AJ1375" s="1"/>
      <c r="AP1375" s="1"/>
      <c r="AQ1375" s="1"/>
      <c r="AR1375" s="1"/>
      <c r="AS1375" s="1"/>
      <c r="AT1375" s="1"/>
      <c r="AU1375" s="1"/>
      <c r="AV1375" s="1"/>
    </row>
    <row r="1376" spans="36:48">
      <c r="AJ1376" s="1"/>
      <c r="AP1376" s="1"/>
      <c r="AQ1376" s="1"/>
      <c r="AR1376" s="1"/>
      <c r="AS1376" s="1"/>
      <c r="AT1376" s="1"/>
      <c r="AU1376" s="1"/>
      <c r="AV1376" s="1"/>
    </row>
    <row r="1377" spans="36:48">
      <c r="AJ1377" s="1"/>
      <c r="AP1377" s="1"/>
      <c r="AQ1377" s="1"/>
      <c r="AR1377" s="1"/>
      <c r="AS1377" s="1"/>
      <c r="AT1377" s="1"/>
      <c r="AU1377" s="1"/>
      <c r="AV1377" s="1"/>
    </row>
    <row r="1378" spans="36:48">
      <c r="AJ1378" s="1"/>
      <c r="AP1378" s="1"/>
      <c r="AQ1378" s="1"/>
      <c r="AR1378" s="1"/>
      <c r="AS1378" s="1"/>
      <c r="AT1378" s="1"/>
      <c r="AU1378" s="1"/>
      <c r="AV1378" s="1"/>
    </row>
    <row r="1379" spans="36:48">
      <c r="AJ1379" s="1"/>
      <c r="AP1379" s="1"/>
      <c r="AQ1379" s="1"/>
      <c r="AR1379" s="1"/>
      <c r="AS1379" s="1"/>
      <c r="AT1379" s="1"/>
      <c r="AU1379" s="1"/>
      <c r="AV1379" s="1"/>
    </row>
    <row r="1380" spans="36:48">
      <c r="AJ1380" s="1"/>
      <c r="AP1380" s="1"/>
      <c r="AQ1380" s="1"/>
      <c r="AR1380" s="1"/>
      <c r="AS1380" s="1"/>
      <c r="AT1380" s="1"/>
      <c r="AU1380" s="1"/>
      <c r="AV1380" s="1"/>
    </row>
    <row r="1381" spans="36:48">
      <c r="AJ1381" s="1"/>
      <c r="AP1381" s="1"/>
      <c r="AQ1381" s="1"/>
      <c r="AR1381" s="1"/>
      <c r="AS1381" s="1"/>
      <c r="AT1381" s="1"/>
      <c r="AU1381" s="1"/>
      <c r="AV1381" s="1"/>
    </row>
    <row r="1382" spans="36:48">
      <c r="AJ1382" s="1"/>
      <c r="AP1382" s="1"/>
      <c r="AQ1382" s="1"/>
      <c r="AR1382" s="1"/>
      <c r="AS1382" s="1"/>
      <c r="AT1382" s="1"/>
      <c r="AU1382" s="1"/>
      <c r="AV1382" s="1"/>
    </row>
    <row r="1383" spans="36:48">
      <c r="AJ1383" s="1"/>
      <c r="AP1383" s="1"/>
      <c r="AQ1383" s="1"/>
      <c r="AR1383" s="1"/>
      <c r="AS1383" s="1"/>
      <c r="AT1383" s="1"/>
      <c r="AU1383" s="1"/>
      <c r="AV1383" s="1"/>
    </row>
    <row r="1384" spans="36:48">
      <c r="AJ1384" s="1"/>
      <c r="AP1384" s="1"/>
      <c r="AQ1384" s="1"/>
      <c r="AR1384" s="1"/>
      <c r="AS1384" s="1"/>
      <c r="AT1384" s="1"/>
      <c r="AU1384" s="1"/>
      <c r="AV1384" s="1"/>
    </row>
    <row r="1385" spans="36:48">
      <c r="AJ1385" s="1"/>
      <c r="AP1385" s="1"/>
      <c r="AQ1385" s="1"/>
      <c r="AR1385" s="1"/>
      <c r="AS1385" s="1"/>
      <c r="AT1385" s="1"/>
      <c r="AU1385" s="1"/>
      <c r="AV1385" s="1"/>
    </row>
    <row r="1386" spans="36:48">
      <c r="AJ1386" s="1"/>
      <c r="AP1386" s="1"/>
      <c r="AQ1386" s="1"/>
      <c r="AR1386" s="1"/>
      <c r="AS1386" s="1"/>
      <c r="AT1386" s="1"/>
      <c r="AU1386" s="1"/>
      <c r="AV1386" s="1"/>
    </row>
    <row r="1387" spans="36:48">
      <c r="AJ1387" s="1"/>
      <c r="AP1387" s="1"/>
      <c r="AQ1387" s="1"/>
      <c r="AR1387" s="1"/>
      <c r="AS1387" s="1"/>
      <c r="AT1387" s="1"/>
      <c r="AU1387" s="1"/>
      <c r="AV1387" s="1"/>
    </row>
    <row r="1388" spans="36:48">
      <c r="AJ1388" s="1"/>
      <c r="AP1388" s="1"/>
      <c r="AQ1388" s="1"/>
      <c r="AR1388" s="1"/>
      <c r="AS1388" s="1"/>
      <c r="AT1388" s="1"/>
      <c r="AU1388" s="1"/>
      <c r="AV1388" s="1"/>
    </row>
    <row r="1389" spans="36:48">
      <c r="AJ1389" s="1"/>
      <c r="AP1389" s="1"/>
      <c r="AQ1389" s="1"/>
      <c r="AR1389" s="1"/>
      <c r="AS1389" s="1"/>
      <c r="AT1389" s="1"/>
      <c r="AU1389" s="1"/>
      <c r="AV1389" s="1"/>
    </row>
    <row r="1390" spans="36:48">
      <c r="AJ1390" s="1"/>
      <c r="AP1390" s="1"/>
      <c r="AQ1390" s="1"/>
      <c r="AR1390" s="1"/>
      <c r="AS1390" s="1"/>
      <c r="AT1390" s="1"/>
      <c r="AU1390" s="1"/>
      <c r="AV1390" s="1"/>
    </row>
    <row r="1391" spans="36:48">
      <c r="AJ1391" s="1"/>
      <c r="AP1391" s="1"/>
      <c r="AQ1391" s="1"/>
      <c r="AR1391" s="1"/>
      <c r="AS1391" s="1"/>
      <c r="AT1391" s="1"/>
      <c r="AU1391" s="1"/>
      <c r="AV1391" s="1"/>
    </row>
    <row r="1392" spans="36:48">
      <c r="AJ1392" s="1"/>
      <c r="AP1392" s="1"/>
      <c r="AQ1392" s="1"/>
      <c r="AR1392" s="1"/>
      <c r="AS1392" s="1"/>
      <c r="AT1392" s="1"/>
      <c r="AU1392" s="1"/>
      <c r="AV1392" s="1"/>
    </row>
    <row r="1393" spans="36:48">
      <c r="AJ1393" s="1"/>
      <c r="AP1393" s="1"/>
      <c r="AQ1393" s="1"/>
      <c r="AR1393" s="1"/>
      <c r="AS1393" s="1"/>
      <c r="AT1393" s="1"/>
      <c r="AU1393" s="1"/>
      <c r="AV1393" s="1"/>
    </row>
    <row r="1394" spans="36:48">
      <c r="AJ1394" s="1"/>
      <c r="AP1394" s="1"/>
      <c r="AQ1394" s="1"/>
      <c r="AR1394" s="1"/>
      <c r="AS1394" s="1"/>
      <c r="AT1394" s="1"/>
      <c r="AU1394" s="1"/>
      <c r="AV1394" s="1"/>
    </row>
    <row r="1395" spans="36:48">
      <c r="AJ1395" s="1"/>
      <c r="AP1395" s="1"/>
      <c r="AQ1395" s="1"/>
      <c r="AR1395" s="1"/>
      <c r="AS1395" s="1"/>
      <c r="AT1395" s="1"/>
      <c r="AU1395" s="1"/>
      <c r="AV1395" s="1"/>
    </row>
    <row r="1396" spans="36:48">
      <c r="AJ1396" s="1"/>
      <c r="AP1396" s="1"/>
      <c r="AQ1396" s="1"/>
      <c r="AR1396" s="1"/>
      <c r="AS1396" s="1"/>
      <c r="AT1396" s="1"/>
      <c r="AU1396" s="1"/>
      <c r="AV1396" s="1"/>
    </row>
    <row r="1397" spans="36:48">
      <c r="AJ1397" s="1"/>
      <c r="AP1397" s="1"/>
      <c r="AQ1397" s="1"/>
      <c r="AR1397" s="1"/>
      <c r="AS1397" s="1"/>
      <c r="AT1397" s="1"/>
      <c r="AU1397" s="1"/>
      <c r="AV1397" s="1"/>
    </row>
    <row r="1398" spans="36:48">
      <c r="AJ1398" s="1"/>
      <c r="AP1398" s="1"/>
      <c r="AQ1398" s="1"/>
      <c r="AR1398" s="1"/>
      <c r="AS1398" s="1"/>
      <c r="AT1398" s="1"/>
      <c r="AU1398" s="1"/>
      <c r="AV1398" s="1"/>
    </row>
    <row r="1399" spans="36:48">
      <c r="AJ1399" s="1"/>
      <c r="AP1399" s="1"/>
      <c r="AQ1399" s="1"/>
      <c r="AR1399" s="1"/>
      <c r="AS1399" s="1"/>
      <c r="AT1399" s="1"/>
      <c r="AU1399" s="1"/>
      <c r="AV1399" s="1"/>
    </row>
    <row r="1400" spans="36:48">
      <c r="AJ1400" s="1"/>
      <c r="AP1400" s="1"/>
      <c r="AQ1400" s="1"/>
      <c r="AR1400" s="1"/>
      <c r="AS1400" s="1"/>
      <c r="AT1400" s="1"/>
      <c r="AU1400" s="1"/>
      <c r="AV1400" s="1"/>
    </row>
    <row r="1401" spans="36:48">
      <c r="AJ1401" s="1"/>
      <c r="AP1401" s="1"/>
      <c r="AQ1401" s="1"/>
      <c r="AR1401" s="1"/>
      <c r="AS1401" s="1"/>
      <c r="AT1401" s="1"/>
      <c r="AU1401" s="1"/>
      <c r="AV1401" s="1"/>
    </row>
    <row r="1402" spans="36:48">
      <c r="AJ1402" s="1"/>
      <c r="AP1402" s="1"/>
      <c r="AQ1402" s="1"/>
      <c r="AR1402" s="1"/>
      <c r="AS1402" s="1"/>
      <c r="AT1402" s="1"/>
      <c r="AU1402" s="1"/>
      <c r="AV1402" s="1"/>
    </row>
    <row r="1403" spans="36:48">
      <c r="AJ1403" s="1"/>
      <c r="AP1403" s="1"/>
      <c r="AQ1403" s="1"/>
      <c r="AR1403" s="1"/>
      <c r="AS1403" s="1"/>
      <c r="AT1403" s="1"/>
      <c r="AU1403" s="1"/>
      <c r="AV1403" s="1"/>
    </row>
    <row r="1404" spans="36:48">
      <c r="AJ1404" s="1"/>
      <c r="AP1404" s="1"/>
      <c r="AQ1404" s="1"/>
      <c r="AR1404" s="1"/>
      <c r="AS1404" s="1"/>
      <c r="AT1404" s="1"/>
      <c r="AU1404" s="1"/>
      <c r="AV1404" s="1"/>
    </row>
    <row r="1405" spans="36:48">
      <c r="AJ1405" s="1"/>
      <c r="AP1405" s="1"/>
      <c r="AQ1405" s="1"/>
      <c r="AR1405" s="1"/>
      <c r="AS1405" s="1"/>
      <c r="AT1405" s="1"/>
      <c r="AU1405" s="1"/>
      <c r="AV1405" s="1"/>
    </row>
    <row r="1406" spans="36:48">
      <c r="AJ1406" s="1"/>
      <c r="AP1406" s="1"/>
      <c r="AQ1406" s="1"/>
      <c r="AR1406" s="1"/>
      <c r="AS1406" s="1"/>
      <c r="AT1406" s="1"/>
      <c r="AU1406" s="1"/>
      <c r="AV1406" s="1"/>
    </row>
    <row r="1407" spans="36:48">
      <c r="AJ1407" s="1"/>
      <c r="AP1407" s="1"/>
      <c r="AQ1407" s="1"/>
      <c r="AR1407" s="1"/>
      <c r="AS1407" s="1"/>
      <c r="AT1407" s="1"/>
      <c r="AU1407" s="1"/>
      <c r="AV1407" s="1"/>
    </row>
    <row r="1408" spans="36:48">
      <c r="AJ1408" s="1"/>
      <c r="AP1408" s="1"/>
      <c r="AQ1408" s="1"/>
      <c r="AR1408" s="1"/>
      <c r="AS1408" s="1"/>
      <c r="AT1408" s="1"/>
      <c r="AU1408" s="1"/>
      <c r="AV1408" s="1"/>
    </row>
    <row r="1409" spans="36:48">
      <c r="AJ1409" s="1"/>
      <c r="AP1409" s="1"/>
      <c r="AQ1409" s="1"/>
      <c r="AR1409" s="1"/>
      <c r="AS1409" s="1"/>
      <c r="AT1409" s="1"/>
      <c r="AU1409" s="1"/>
      <c r="AV1409" s="1"/>
    </row>
    <row r="1410" spans="36:48">
      <c r="AJ1410" s="1"/>
      <c r="AP1410" s="1"/>
      <c r="AQ1410" s="1"/>
      <c r="AR1410" s="1"/>
      <c r="AS1410" s="1"/>
      <c r="AT1410" s="1"/>
      <c r="AU1410" s="1"/>
      <c r="AV1410" s="1"/>
    </row>
    <row r="1411" spans="36:48">
      <c r="AJ1411" s="1"/>
      <c r="AP1411" s="1"/>
      <c r="AQ1411" s="1"/>
      <c r="AR1411" s="1"/>
      <c r="AS1411" s="1"/>
      <c r="AT1411" s="1"/>
      <c r="AU1411" s="1"/>
      <c r="AV1411" s="1"/>
    </row>
    <row r="1412" spans="36:48">
      <c r="AJ1412" s="1"/>
      <c r="AP1412" s="1"/>
      <c r="AQ1412" s="1"/>
      <c r="AR1412" s="1"/>
      <c r="AS1412" s="1"/>
      <c r="AT1412" s="1"/>
      <c r="AU1412" s="1"/>
      <c r="AV1412" s="1"/>
    </row>
    <row r="1413" spans="36:48">
      <c r="AJ1413" s="1"/>
      <c r="AP1413" s="1"/>
      <c r="AQ1413" s="1"/>
      <c r="AR1413" s="1"/>
      <c r="AS1413" s="1"/>
      <c r="AT1413" s="1"/>
      <c r="AU1413" s="1"/>
      <c r="AV1413" s="1"/>
    </row>
    <row r="1414" spans="36:48">
      <c r="AJ1414" s="1"/>
      <c r="AP1414" s="1"/>
      <c r="AQ1414" s="1"/>
      <c r="AR1414" s="1"/>
      <c r="AS1414" s="1"/>
      <c r="AT1414" s="1"/>
      <c r="AU1414" s="1"/>
      <c r="AV1414" s="1"/>
    </row>
    <row r="1415" spans="36:48">
      <c r="AJ1415" s="1"/>
      <c r="AP1415" s="1"/>
      <c r="AQ1415" s="1"/>
      <c r="AR1415" s="1"/>
      <c r="AS1415" s="1"/>
      <c r="AT1415" s="1"/>
      <c r="AU1415" s="1"/>
      <c r="AV1415" s="1"/>
    </row>
    <row r="1416" spans="36:48">
      <c r="AJ1416" s="1"/>
      <c r="AP1416" s="1"/>
      <c r="AQ1416" s="1"/>
      <c r="AR1416" s="1"/>
      <c r="AS1416" s="1"/>
      <c r="AT1416" s="1"/>
      <c r="AU1416" s="1"/>
      <c r="AV1416" s="1"/>
    </row>
    <row r="1417" spans="36:48">
      <c r="AJ1417" s="1"/>
      <c r="AP1417" s="1"/>
      <c r="AQ1417" s="1"/>
      <c r="AR1417" s="1"/>
      <c r="AS1417" s="1"/>
      <c r="AT1417" s="1"/>
      <c r="AU1417" s="1"/>
      <c r="AV1417" s="1"/>
    </row>
    <row r="1418" spans="36:48">
      <c r="AJ1418" s="1"/>
      <c r="AP1418" s="1"/>
      <c r="AQ1418" s="1"/>
      <c r="AR1418" s="1"/>
      <c r="AS1418" s="1"/>
      <c r="AT1418" s="1"/>
      <c r="AU1418" s="1"/>
      <c r="AV1418" s="1"/>
    </row>
    <row r="1419" spans="36:48">
      <c r="AJ1419" s="1"/>
      <c r="AP1419" s="1"/>
      <c r="AQ1419" s="1"/>
      <c r="AR1419" s="1"/>
      <c r="AS1419" s="1"/>
      <c r="AT1419" s="1"/>
      <c r="AU1419" s="1"/>
      <c r="AV1419" s="1"/>
    </row>
    <row r="1420" spans="36:48">
      <c r="AJ1420" s="1"/>
      <c r="AP1420" s="1"/>
      <c r="AQ1420" s="1"/>
      <c r="AR1420" s="1"/>
      <c r="AS1420" s="1"/>
      <c r="AT1420" s="1"/>
      <c r="AU1420" s="1"/>
      <c r="AV1420" s="1"/>
    </row>
    <row r="1421" spans="36:48">
      <c r="AJ1421" s="1"/>
      <c r="AP1421" s="1"/>
      <c r="AQ1421" s="1"/>
      <c r="AR1421" s="1"/>
      <c r="AS1421" s="1"/>
      <c r="AT1421" s="1"/>
      <c r="AU1421" s="1"/>
      <c r="AV1421" s="1"/>
    </row>
    <row r="1422" spans="36:48">
      <c r="AJ1422" s="1"/>
      <c r="AP1422" s="1"/>
      <c r="AQ1422" s="1"/>
      <c r="AR1422" s="1"/>
      <c r="AS1422" s="1"/>
      <c r="AT1422" s="1"/>
      <c r="AU1422" s="1"/>
      <c r="AV1422" s="1"/>
    </row>
    <row r="1423" spans="36:48">
      <c r="AJ1423" s="1"/>
      <c r="AP1423" s="1"/>
      <c r="AQ1423" s="1"/>
      <c r="AR1423" s="1"/>
      <c r="AS1423" s="1"/>
      <c r="AT1423" s="1"/>
      <c r="AU1423" s="1"/>
      <c r="AV1423" s="1"/>
    </row>
    <row r="1424" spans="36:48">
      <c r="AJ1424" s="1"/>
      <c r="AP1424" s="1"/>
      <c r="AQ1424" s="1"/>
      <c r="AR1424" s="1"/>
      <c r="AS1424" s="1"/>
      <c r="AT1424" s="1"/>
      <c r="AU1424" s="1"/>
      <c r="AV1424" s="1"/>
    </row>
    <row r="1425" spans="36:48">
      <c r="AJ1425" s="1"/>
      <c r="AP1425" s="1"/>
      <c r="AQ1425" s="1"/>
      <c r="AR1425" s="1"/>
      <c r="AS1425" s="1"/>
      <c r="AT1425" s="1"/>
      <c r="AU1425" s="1"/>
      <c r="AV1425" s="1"/>
    </row>
    <row r="1426" spans="36:48">
      <c r="AJ1426" s="1"/>
      <c r="AP1426" s="1"/>
      <c r="AQ1426" s="1"/>
      <c r="AR1426" s="1"/>
      <c r="AS1426" s="1"/>
      <c r="AT1426" s="1"/>
      <c r="AU1426" s="1"/>
      <c r="AV1426" s="1"/>
    </row>
    <row r="1427" spans="36:48">
      <c r="AJ1427" s="1"/>
      <c r="AP1427" s="1"/>
      <c r="AQ1427" s="1"/>
      <c r="AR1427" s="1"/>
      <c r="AS1427" s="1"/>
      <c r="AT1427" s="1"/>
      <c r="AU1427" s="1"/>
      <c r="AV1427" s="1"/>
    </row>
    <row r="1428" spans="36:48">
      <c r="AJ1428" s="1"/>
      <c r="AP1428" s="1"/>
      <c r="AQ1428" s="1"/>
      <c r="AR1428" s="1"/>
      <c r="AS1428" s="1"/>
      <c r="AT1428" s="1"/>
      <c r="AU1428" s="1"/>
      <c r="AV1428" s="1"/>
    </row>
    <row r="1429" spans="36:48">
      <c r="AJ1429" s="1"/>
      <c r="AP1429" s="1"/>
      <c r="AQ1429" s="1"/>
      <c r="AR1429" s="1"/>
      <c r="AS1429" s="1"/>
      <c r="AT1429" s="1"/>
      <c r="AU1429" s="1"/>
      <c r="AV1429" s="1"/>
    </row>
    <row r="1430" spans="36:48">
      <c r="AJ1430" s="1"/>
      <c r="AP1430" s="1"/>
      <c r="AQ1430" s="1"/>
      <c r="AR1430" s="1"/>
      <c r="AS1430" s="1"/>
      <c r="AT1430" s="1"/>
      <c r="AU1430" s="1"/>
      <c r="AV1430" s="1"/>
    </row>
    <row r="1431" spans="36:48">
      <c r="AJ1431" s="1"/>
      <c r="AP1431" s="1"/>
      <c r="AQ1431" s="1"/>
      <c r="AR1431" s="1"/>
      <c r="AS1431" s="1"/>
      <c r="AT1431" s="1"/>
      <c r="AU1431" s="1"/>
      <c r="AV1431" s="1"/>
    </row>
    <row r="1432" spans="36:48">
      <c r="AJ1432" s="1"/>
      <c r="AP1432" s="1"/>
      <c r="AQ1432" s="1"/>
      <c r="AR1432" s="1"/>
      <c r="AS1432" s="1"/>
      <c r="AT1432" s="1"/>
      <c r="AU1432" s="1"/>
      <c r="AV1432" s="1"/>
    </row>
    <row r="1433" spans="36:48">
      <c r="AJ1433" s="1"/>
      <c r="AP1433" s="1"/>
      <c r="AQ1433" s="1"/>
      <c r="AR1433" s="1"/>
      <c r="AS1433" s="1"/>
      <c r="AT1433" s="1"/>
      <c r="AU1433" s="1"/>
      <c r="AV1433" s="1"/>
    </row>
    <row r="1434" spans="36:48">
      <c r="AJ1434" s="1"/>
      <c r="AP1434" s="1"/>
      <c r="AQ1434" s="1"/>
      <c r="AR1434" s="1"/>
      <c r="AS1434" s="1"/>
      <c r="AT1434" s="1"/>
      <c r="AU1434" s="1"/>
      <c r="AV1434" s="1"/>
    </row>
    <row r="1435" spans="36:48">
      <c r="AJ1435" s="1"/>
      <c r="AP1435" s="1"/>
      <c r="AQ1435" s="1"/>
      <c r="AR1435" s="1"/>
      <c r="AS1435" s="1"/>
      <c r="AT1435" s="1"/>
      <c r="AU1435" s="1"/>
      <c r="AV1435" s="1"/>
    </row>
    <row r="1436" spans="36:48">
      <c r="AJ1436" s="1"/>
      <c r="AP1436" s="1"/>
      <c r="AQ1436" s="1"/>
      <c r="AR1436" s="1"/>
      <c r="AS1436" s="1"/>
      <c r="AT1436" s="1"/>
      <c r="AU1436" s="1"/>
      <c r="AV1436" s="1"/>
    </row>
    <row r="1437" spans="36:48">
      <c r="AJ1437" s="1"/>
      <c r="AP1437" s="1"/>
      <c r="AQ1437" s="1"/>
      <c r="AR1437" s="1"/>
      <c r="AS1437" s="1"/>
      <c r="AT1437" s="1"/>
      <c r="AU1437" s="1"/>
      <c r="AV1437" s="1"/>
    </row>
    <row r="1438" spans="36:48">
      <c r="AJ1438" s="1"/>
      <c r="AP1438" s="1"/>
      <c r="AQ1438" s="1"/>
      <c r="AR1438" s="1"/>
      <c r="AS1438" s="1"/>
      <c r="AT1438" s="1"/>
      <c r="AU1438" s="1"/>
      <c r="AV1438" s="1"/>
    </row>
    <row r="1439" spans="36:48">
      <c r="AJ1439" s="1"/>
      <c r="AP1439" s="1"/>
      <c r="AQ1439" s="1"/>
      <c r="AR1439" s="1"/>
      <c r="AS1439" s="1"/>
      <c r="AT1439" s="1"/>
      <c r="AU1439" s="1"/>
      <c r="AV1439" s="1"/>
    </row>
    <row r="1440" spans="36:48">
      <c r="AJ1440" s="1"/>
      <c r="AP1440" s="1"/>
      <c r="AQ1440" s="1"/>
      <c r="AR1440" s="1"/>
      <c r="AS1440" s="1"/>
      <c r="AT1440" s="1"/>
      <c r="AU1440" s="1"/>
      <c r="AV1440" s="1"/>
    </row>
    <row r="1441" spans="36:48">
      <c r="AJ1441" s="1"/>
      <c r="AP1441" s="1"/>
      <c r="AQ1441" s="1"/>
      <c r="AR1441" s="1"/>
      <c r="AS1441" s="1"/>
      <c r="AT1441" s="1"/>
      <c r="AU1441" s="1"/>
      <c r="AV1441" s="1"/>
    </row>
    <row r="1442" spans="36:48">
      <c r="AJ1442" s="1"/>
      <c r="AP1442" s="1"/>
      <c r="AQ1442" s="1"/>
      <c r="AR1442" s="1"/>
      <c r="AS1442" s="1"/>
      <c r="AT1442" s="1"/>
      <c r="AU1442" s="1"/>
      <c r="AV1442" s="1"/>
    </row>
    <row r="1443" spans="36:48">
      <c r="AJ1443" s="1"/>
      <c r="AP1443" s="1"/>
      <c r="AQ1443" s="1"/>
      <c r="AR1443" s="1"/>
      <c r="AS1443" s="1"/>
      <c r="AT1443" s="1"/>
      <c r="AU1443" s="1"/>
      <c r="AV1443" s="1"/>
    </row>
    <row r="1444" spans="36:48">
      <c r="AJ1444" s="1"/>
      <c r="AP1444" s="1"/>
      <c r="AQ1444" s="1"/>
      <c r="AR1444" s="1"/>
      <c r="AS1444" s="1"/>
      <c r="AT1444" s="1"/>
      <c r="AU1444" s="1"/>
      <c r="AV1444" s="1"/>
    </row>
    <row r="1445" spans="36:48">
      <c r="AJ1445" s="1"/>
      <c r="AP1445" s="1"/>
      <c r="AQ1445" s="1"/>
      <c r="AR1445" s="1"/>
      <c r="AS1445" s="1"/>
      <c r="AT1445" s="1"/>
      <c r="AU1445" s="1"/>
      <c r="AV1445" s="1"/>
    </row>
    <row r="1446" spans="36:48">
      <c r="AJ1446" s="1"/>
      <c r="AP1446" s="1"/>
      <c r="AQ1446" s="1"/>
      <c r="AR1446" s="1"/>
      <c r="AS1446" s="1"/>
      <c r="AT1446" s="1"/>
      <c r="AU1446" s="1"/>
      <c r="AV1446" s="1"/>
    </row>
    <row r="1447" spans="36:48">
      <c r="AJ1447" s="1"/>
      <c r="AP1447" s="1"/>
      <c r="AQ1447" s="1"/>
      <c r="AR1447" s="1"/>
      <c r="AS1447" s="1"/>
      <c r="AT1447" s="1"/>
      <c r="AU1447" s="1"/>
      <c r="AV1447" s="1"/>
    </row>
    <row r="1448" spans="36:48">
      <c r="AJ1448" s="1"/>
      <c r="AP1448" s="1"/>
      <c r="AQ1448" s="1"/>
      <c r="AR1448" s="1"/>
      <c r="AS1448" s="1"/>
      <c r="AT1448" s="1"/>
      <c r="AU1448" s="1"/>
      <c r="AV1448" s="1"/>
    </row>
    <row r="1449" spans="36:48">
      <c r="AJ1449" s="1"/>
      <c r="AP1449" s="1"/>
      <c r="AQ1449" s="1"/>
      <c r="AR1449" s="1"/>
      <c r="AS1449" s="1"/>
      <c r="AT1449" s="1"/>
      <c r="AU1449" s="1"/>
      <c r="AV1449" s="1"/>
    </row>
    <row r="1450" spans="36:48">
      <c r="AJ1450" s="1"/>
      <c r="AP1450" s="1"/>
      <c r="AQ1450" s="1"/>
      <c r="AR1450" s="1"/>
      <c r="AS1450" s="1"/>
      <c r="AT1450" s="1"/>
      <c r="AU1450" s="1"/>
      <c r="AV1450" s="1"/>
    </row>
    <row r="1451" spans="36:48">
      <c r="AJ1451" s="1"/>
      <c r="AP1451" s="1"/>
      <c r="AQ1451" s="1"/>
      <c r="AR1451" s="1"/>
      <c r="AS1451" s="1"/>
      <c r="AT1451" s="1"/>
      <c r="AU1451" s="1"/>
      <c r="AV1451" s="1"/>
    </row>
    <row r="1452" spans="36:48">
      <c r="AJ1452" s="1"/>
      <c r="AP1452" s="1"/>
      <c r="AQ1452" s="1"/>
      <c r="AR1452" s="1"/>
      <c r="AS1452" s="1"/>
      <c r="AT1452" s="1"/>
      <c r="AU1452" s="1"/>
      <c r="AV1452" s="1"/>
    </row>
    <row r="1453" spans="36:48">
      <c r="AJ1453" s="1"/>
      <c r="AP1453" s="1"/>
      <c r="AQ1453" s="1"/>
      <c r="AR1453" s="1"/>
      <c r="AS1453" s="1"/>
      <c r="AT1453" s="1"/>
      <c r="AU1453" s="1"/>
      <c r="AV1453" s="1"/>
    </row>
    <row r="1454" spans="36:48">
      <c r="AJ1454" s="1"/>
      <c r="AP1454" s="1"/>
      <c r="AQ1454" s="1"/>
      <c r="AR1454" s="1"/>
      <c r="AS1454" s="1"/>
      <c r="AT1454" s="1"/>
      <c r="AU1454" s="1"/>
      <c r="AV1454" s="1"/>
    </row>
    <row r="1455" spans="36:48">
      <c r="AJ1455" s="1"/>
      <c r="AP1455" s="1"/>
      <c r="AQ1455" s="1"/>
      <c r="AR1455" s="1"/>
      <c r="AS1455" s="1"/>
      <c r="AT1455" s="1"/>
      <c r="AU1455" s="1"/>
      <c r="AV1455" s="1"/>
    </row>
    <row r="1456" spans="36:48">
      <c r="AJ1456" s="1"/>
      <c r="AP1456" s="1"/>
      <c r="AQ1456" s="1"/>
      <c r="AR1456" s="1"/>
      <c r="AS1456" s="1"/>
      <c r="AT1456" s="1"/>
      <c r="AU1456" s="1"/>
      <c r="AV1456" s="1"/>
    </row>
    <row r="1457" spans="36:48">
      <c r="AJ1457" s="1"/>
      <c r="AP1457" s="1"/>
      <c r="AQ1457" s="1"/>
      <c r="AR1457" s="1"/>
      <c r="AS1457" s="1"/>
      <c r="AT1457" s="1"/>
      <c r="AU1457" s="1"/>
      <c r="AV1457" s="1"/>
    </row>
    <row r="1458" spans="36:48">
      <c r="AJ1458" s="1"/>
      <c r="AP1458" s="1"/>
      <c r="AQ1458" s="1"/>
      <c r="AR1458" s="1"/>
      <c r="AS1458" s="1"/>
      <c r="AT1458" s="1"/>
      <c r="AU1458" s="1"/>
      <c r="AV1458" s="1"/>
    </row>
    <row r="1459" spans="36:48">
      <c r="AJ1459" s="1"/>
      <c r="AP1459" s="1"/>
      <c r="AQ1459" s="1"/>
      <c r="AR1459" s="1"/>
      <c r="AS1459" s="1"/>
      <c r="AT1459" s="1"/>
      <c r="AU1459" s="1"/>
      <c r="AV1459" s="1"/>
    </row>
    <row r="1460" spans="36:48">
      <c r="AJ1460" s="1"/>
      <c r="AP1460" s="1"/>
      <c r="AQ1460" s="1"/>
      <c r="AR1460" s="1"/>
      <c r="AS1460" s="1"/>
      <c r="AT1460" s="1"/>
      <c r="AU1460" s="1"/>
      <c r="AV1460" s="1"/>
    </row>
    <row r="1461" spans="36:48">
      <c r="AJ1461" s="1"/>
      <c r="AP1461" s="1"/>
      <c r="AQ1461" s="1"/>
      <c r="AR1461" s="1"/>
      <c r="AS1461" s="1"/>
      <c r="AT1461" s="1"/>
      <c r="AU1461" s="1"/>
      <c r="AV1461" s="1"/>
    </row>
    <row r="1462" spans="36:48">
      <c r="AJ1462" s="1"/>
      <c r="AP1462" s="1"/>
      <c r="AQ1462" s="1"/>
      <c r="AR1462" s="1"/>
      <c r="AS1462" s="1"/>
      <c r="AT1462" s="1"/>
      <c r="AU1462" s="1"/>
      <c r="AV1462" s="1"/>
    </row>
    <row r="1463" spans="36:48">
      <c r="AJ1463" s="1"/>
      <c r="AP1463" s="1"/>
      <c r="AQ1463" s="1"/>
      <c r="AR1463" s="1"/>
      <c r="AS1463" s="1"/>
      <c r="AT1463" s="1"/>
      <c r="AU1463" s="1"/>
      <c r="AV1463" s="1"/>
    </row>
    <row r="1464" spans="36:48">
      <c r="AJ1464" s="1"/>
      <c r="AP1464" s="1"/>
      <c r="AQ1464" s="1"/>
      <c r="AR1464" s="1"/>
      <c r="AS1464" s="1"/>
      <c r="AT1464" s="1"/>
      <c r="AU1464" s="1"/>
      <c r="AV1464" s="1"/>
    </row>
    <row r="1465" spans="36:48">
      <c r="AJ1465" s="1"/>
      <c r="AP1465" s="1"/>
      <c r="AQ1465" s="1"/>
      <c r="AR1465" s="1"/>
      <c r="AS1465" s="1"/>
      <c r="AT1465" s="1"/>
      <c r="AU1465" s="1"/>
      <c r="AV1465" s="1"/>
    </row>
    <row r="1466" spans="36:48">
      <c r="AJ1466" s="1"/>
      <c r="AP1466" s="1"/>
      <c r="AQ1466" s="1"/>
      <c r="AR1466" s="1"/>
      <c r="AS1466" s="1"/>
      <c r="AT1466" s="1"/>
      <c r="AU1466" s="1"/>
      <c r="AV1466" s="1"/>
    </row>
    <row r="1467" spans="36:48">
      <c r="AJ1467" s="1"/>
      <c r="AP1467" s="1"/>
      <c r="AQ1467" s="1"/>
      <c r="AR1467" s="1"/>
      <c r="AS1467" s="1"/>
      <c r="AT1467" s="1"/>
      <c r="AU1467" s="1"/>
      <c r="AV1467" s="1"/>
    </row>
    <row r="1468" spans="36:48">
      <c r="AJ1468" s="1"/>
      <c r="AP1468" s="1"/>
      <c r="AQ1468" s="1"/>
      <c r="AR1468" s="1"/>
      <c r="AS1468" s="1"/>
      <c r="AT1468" s="1"/>
      <c r="AU1468" s="1"/>
      <c r="AV1468" s="1"/>
    </row>
    <row r="1469" spans="36:48">
      <c r="AJ1469" s="1"/>
      <c r="AP1469" s="1"/>
      <c r="AQ1469" s="1"/>
      <c r="AR1469" s="1"/>
      <c r="AS1469" s="1"/>
      <c r="AT1469" s="1"/>
      <c r="AU1469" s="1"/>
      <c r="AV1469" s="1"/>
    </row>
    <row r="1470" spans="36:48">
      <c r="AJ1470" s="1"/>
      <c r="AP1470" s="1"/>
      <c r="AQ1470" s="1"/>
      <c r="AR1470" s="1"/>
      <c r="AS1470" s="1"/>
      <c r="AT1470" s="1"/>
      <c r="AU1470" s="1"/>
      <c r="AV1470" s="1"/>
    </row>
    <row r="1471" spans="36:48">
      <c r="AJ1471" s="1"/>
      <c r="AP1471" s="1"/>
      <c r="AQ1471" s="1"/>
      <c r="AR1471" s="1"/>
      <c r="AS1471" s="1"/>
      <c r="AT1471" s="1"/>
      <c r="AU1471" s="1"/>
      <c r="AV1471" s="1"/>
    </row>
    <row r="1472" spans="36:48">
      <c r="AJ1472" s="1"/>
      <c r="AP1472" s="1"/>
      <c r="AQ1472" s="1"/>
      <c r="AR1472" s="1"/>
      <c r="AS1472" s="1"/>
      <c r="AT1472" s="1"/>
      <c r="AU1472" s="1"/>
      <c r="AV1472" s="1"/>
    </row>
    <row r="1473" spans="36:48">
      <c r="AJ1473" s="1"/>
      <c r="AP1473" s="1"/>
      <c r="AQ1473" s="1"/>
      <c r="AR1473" s="1"/>
      <c r="AS1473" s="1"/>
      <c r="AT1473" s="1"/>
      <c r="AU1473" s="1"/>
      <c r="AV1473" s="1"/>
    </row>
    <row r="1474" spans="36:48">
      <c r="AJ1474" s="1"/>
      <c r="AP1474" s="1"/>
      <c r="AQ1474" s="1"/>
      <c r="AR1474" s="1"/>
      <c r="AS1474" s="1"/>
      <c r="AT1474" s="1"/>
      <c r="AU1474" s="1"/>
      <c r="AV1474" s="1"/>
    </row>
    <row r="1475" spans="36:48">
      <c r="AJ1475" s="1"/>
      <c r="AP1475" s="1"/>
      <c r="AQ1475" s="1"/>
      <c r="AR1475" s="1"/>
      <c r="AS1475" s="1"/>
      <c r="AT1475" s="1"/>
      <c r="AU1475" s="1"/>
      <c r="AV1475" s="1"/>
    </row>
    <row r="1476" spans="36:48">
      <c r="AJ1476" s="1"/>
      <c r="AP1476" s="1"/>
      <c r="AQ1476" s="1"/>
      <c r="AR1476" s="1"/>
      <c r="AS1476" s="1"/>
      <c r="AT1476" s="1"/>
      <c r="AU1476" s="1"/>
      <c r="AV1476" s="1"/>
    </row>
    <row r="1477" spans="36:48">
      <c r="AJ1477" s="1"/>
      <c r="AP1477" s="1"/>
      <c r="AQ1477" s="1"/>
      <c r="AR1477" s="1"/>
      <c r="AS1477" s="1"/>
      <c r="AT1477" s="1"/>
      <c r="AU1477" s="1"/>
      <c r="AV1477" s="1"/>
    </row>
    <row r="1478" spans="36:48">
      <c r="AJ1478" s="1"/>
      <c r="AP1478" s="1"/>
      <c r="AQ1478" s="1"/>
      <c r="AR1478" s="1"/>
      <c r="AS1478" s="1"/>
      <c r="AT1478" s="1"/>
      <c r="AU1478" s="1"/>
      <c r="AV1478" s="1"/>
    </row>
    <row r="1479" spans="36:48">
      <c r="AJ1479" s="1"/>
      <c r="AP1479" s="1"/>
      <c r="AQ1479" s="1"/>
      <c r="AR1479" s="1"/>
      <c r="AS1479" s="1"/>
      <c r="AT1479" s="1"/>
      <c r="AU1479" s="1"/>
      <c r="AV1479" s="1"/>
    </row>
    <row r="1480" spans="36:48">
      <c r="AJ1480" s="1"/>
      <c r="AP1480" s="1"/>
      <c r="AQ1480" s="1"/>
      <c r="AR1480" s="1"/>
      <c r="AS1480" s="1"/>
      <c r="AT1480" s="1"/>
      <c r="AU1480" s="1"/>
      <c r="AV1480" s="1"/>
    </row>
    <row r="1481" spans="36:48">
      <c r="AJ1481" s="1"/>
      <c r="AP1481" s="1"/>
      <c r="AQ1481" s="1"/>
      <c r="AR1481" s="1"/>
      <c r="AS1481" s="1"/>
      <c r="AT1481" s="1"/>
      <c r="AU1481" s="1"/>
      <c r="AV1481" s="1"/>
    </row>
    <row r="1482" spans="36:48">
      <c r="AJ1482" s="1"/>
      <c r="AP1482" s="1"/>
      <c r="AQ1482" s="1"/>
      <c r="AR1482" s="1"/>
      <c r="AS1482" s="1"/>
      <c r="AT1482" s="1"/>
      <c r="AU1482" s="1"/>
      <c r="AV1482" s="1"/>
    </row>
    <row r="1483" spans="36:48">
      <c r="AJ1483" s="1"/>
      <c r="AP1483" s="1"/>
      <c r="AQ1483" s="1"/>
      <c r="AR1483" s="1"/>
      <c r="AS1483" s="1"/>
      <c r="AT1483" s="1"/>
      <c r="AU1483" s="1"/>
      <c r="AV1483" s="1"/>
    </row>
    <row r="1484" spans="36:48">
      <c r="AJ1484" s="1"/>
      <c r="AP1484" s="1"/>
      <c r="AQ1484" s="1"/>
      <c r="AR1484" s="1"/>
      <c r="AS1484" s="1"/>
      <c r="AT1484" s="1"/>
      <c r="AU1484" s="1"/>
      <c r="AV1484" s="1"/>
    </row>
    <row r="1485" spans="36:48">
      <c r="AJ1485" s="1"/>
      <c r="AP1485" s="1"/>
      <c r="AQ1485" s="1"/>
      <c r="AR1485" s="1"/>
      <c r="AS1485" s="1"/>
      <c r="AT1485" s="1"/>
      <c r="AU1485" s="1"/>
      <c r="AV1485" s="1"/>
    </row>
    <row r="1486" spans="36:48">
      <c r="AJ1486" s="1"/>
      <c r="AP1486" s="1"/>
      <c r="AQ1486" s="1"/>
      <c r="AR1486" s="1"/>
      <c r="AS1486" s="1"/>
      <c r="AT1486" s="1"/>
      <c r="AU1486" s="1"/>
      <c r="AV1486" s="1"/>
    </row>
    <row r="1487" spans="36:48">
      <c r="AJ1487" s="1"/>
      <c r="AP1487" s="1"/>
      <c r="AQ1487" s="1"/>
      <c r="AR1487" s="1"/>
      <c r="AS1487" s="1"/>
      <c r="AT1487" s="1"/>
      <c r="AU1487" s="1"/>
      <c r="AV1487" s="1"/>
    </row>
    <row r="1488" spans="36:48">
      <c r="AJ1488" s="1"/>
      <c r="AP1488" s="1"/>
      <c r="AQ1488" s="1"/>
      <c r="AR1488" s="1"/>
      <c r="AS1488" s="1"/>
      <c r="AT1488" s="1"/>
      <c r="AU1488" s="1"/>
      <c r="AV1488" s="1"/>
    </row>
    <row r="1489" spans="36:48">
      <c r="AJ1489" s="1"/>
      <c r="AP1489" s="1"/>
      <c r="AQ1489" s="1"/>
      <c r="AR1489" s="1"/>
      <c r="AS1489" s="1"/>
      <c r="AT1489" s="1"/>
      <c r="AU1489" s="1"/>
      <c r="AV1489" s="1"/>
    </row>
    <row r="1490" spans="36:48">
      <c r="AJ1490" s="1"/>
      <c r="AP1490" s="1"/>
      <c r="AQ1490" s="1"/>
      <c r="AR1490" s="1"/>
      <c r="AS1490" s="1"/>
      <c r="AT1490" s="1"/>
      <c r="AU1490" s="1"/>
      <c r="AV1490" s="1"/>
    </row>
    <row r="1491" spans="36:48">
      <c r="AJ1491" s="1"/>
      <c r="AP1491" s="1"/>
      <c r="AQ1491" s="1"/>
      <c r="AR1491" s="1"/>
      <c r="AS1491" s="1"/>
      <c r="AT1491" s="1"/>
      <c r="AU1491" s="1"/>
      <c r="AV1491" s="1"/>
    </row>
    <row r="1492" spans="36:48">
      <c r="AJ1492" s="1"/>
      <c r="AP1492" s="1"/>
      <c r="AQ1492" s="1"/>
      <c r="AR1492" s="1"/>
      <c r="AS1492" s="1"/>
      <c r="AT1492" s="1"/>
      <c r="AU1492" s="1"/>
      <c r="AV1492" s="1"/>
    </row>
    <row r="1493" spans="36:48">
      <c r="AJ1493" s="1"/>
      <c r="AP1493" s="1"/>
      <c r="AQ1493" s="1"/>
      <c r="AR1493" s="1"/>
      <c r="AS1493" s="1"/>
      <c r="AT1493" s="1"/>
      <c r="AU1493" s="1"/>
      <c r="AV1493" s="1"/>
    </row>
    <row r="1494" spans="36:48">
      <c r="AJ1494" s="1"/>
      <c r="AP1494" s="1"/>
      <c r="AQ1494" s="1"/>
      <c r="AR1494" s="1"/>
      <c r="AS1494" s="1"/>
      <c r="AT1494" s="1"/>
      <c r="AU1494" s="1"/>
      <c r="AV1494" s="1"/>
    </row>
    <row r="1495" spans="36:48">
      <c r="AJ1495" s="1"/>
      <c r="AP1495" s="1"/>
      <c r="AQ1495" s="1"/>
      <c r="AR1495" s="1"/>
      <c r="AS1495" s="1"/>
      <c r="AT1495" s="1"/>
      <c r="AU1495" s="1"/>
      <c r="AV1495" s="1"/>
    </row>
    <row r="1496" spans="36:48">
      <c r="AJ1496" s="1"/>
      <c r="AP1496" s="1"/>
      <c r="AQ1496" s="1"/>
      <c r="AR1496" s="1"/>
      <c r="AS1496" s="1"/>
      <c r="AT1496" s="1"/>
      <c r="AU1496" s="1"/>
      <c r="AV1496" s="1"/>
    </row>
    <row r="1497" spans="36:48">
      <c r="AJ1497" s="1"/>
      <c r="AP1497" s="1"/>
      <c r="AQ1497" s="1"/>
      <c r="AR1497" s="1"/>
      <c r="AS1497" s="1"/>
      <c r="AT1497" s="1"/>
      <c r="AU1497" s="1"/>
      <c r="AV1497" s="1"/>
    </row>
    <row r="1498" spans="36:48">
      <c r="AJ1498" s="1"/>
      <c r="AP1498" s="1"/>
      <c r="AQ1498" s="1"/>
      <c r="AR1498" s="1"/>
      <c r="AS1498" s="1"/>
      <c r="AT1498" s="1"/>
      <c r="AU1498" s="1"/>
      <c r="AV1498" s="1"/>
    </row>
    <row r="1499" spans="36:48">
      <c r="AJ1499" s="1"/>
      <c r="AP1499" s="1"/>
      <c r="AQ1499" s="1"/>
      <c r="AR1499" s="1"/>
      <c r="AS1499" s="1"/>
      <c r="AT1499" s="1"/>
      <c r="AU1499" s="1"/>
      <c r="AV1499" s="1"/>
    </row>
    <row r="1500" spans="36:48">
      <c r="AJ1500" s="1"/>
      <c r="AP1500" s="1"/>
      <c r="AQ1500" s="1"/>
      <c r="AR1500" s="1"/>
      <c r="AS1500" s="1"/>
      <c r="AT1500" s="1"/>
      <c r="AU1500" s="1"/>
      <c r="AV1500" s="1"/>
    </row>
    <row r="1501" spans="36:48">
      <c r="AJ1501" s="1"/>
      <c r="AP1501" s="1"/>
      <c r="AQ1501" s="1"/>
      <c r="AR1501" s="1"/>
      <c r="AS1501" s="1"/>
      <c r="AT1501" s="1"/>
      <c r="AU1501" s="1"/>
      <c r="AV1501" s="1"/>
    </row>
    <row r="1502" spans="36:48">
      <c r="AJ1502" s="1"/>
      <c r="AP1502" s="1"/>
      <c r="AQ1502" s="1"/>
      <c r="AR1502" s="1"/>
      <c r="AS1502" s="1"/>
      <c r="AT1502" s="1"/>
      <c r="AU1502" s="1"/>
      <c r="AV1502" s="1"/>
    </row>
    <row r="1503" spans="36:48">
      <c r="AJ1503" s="1"/>
      <c r="AP1503" s="1"/>
      <c r="AQ1503" s="1"/>
      <c r="AR1503" s="1"/>
      <c r="AS1503" s="1"/>
      <c r="AT1503" s="1"/>
      <c r="AU1503" s="1"/>
      <c r="AV1503" s="1"/>
    </row>
    <row r="1504" spans="36:48">
      <c r="AJ1504" s="1"/>
      <c r="AP1504" s="1"/>
      <c r="AQ1504" s="1"/>
      <c r="AR1504" s="1"/>
      <c r="AS1504" s="1"/>
      <c r="AT1504" s="1"/>
      <c r="AU1504" s="1"/>
      <c r="AV1504" s="1"/>
    </row>
    <row r="1505" spans="36:48">
      <c r="AJ1505" s="1"/>
      <c r="AP1505" s="1"/>
      <c r="AQ1505" s="1"/>
      <c r="AR1505" s="1"/>
      <c r="AS1505" s="1"/>
      <c r="AT1505" s="1"/>
      <c r="AU1505" s="1"/>
      <c r="AV1505" s="1"/>
    </row>
    <row r="1506" spans="36:48">
      <c r="AJ1506" s="1"/>
      <c r="AP1506" s="1"/>
      <c r="AQ1506" s="1"/>
      <c r="AR1506" s="1"/>
      <c r="AS1506" s="1"/>
      <c r="AT1506" s="1"/>
      <c r="AU1506" s="1"/>
      <c r="AV1506" s="1"/>
    </row>
    <row r="1507" spans="36:48">
      <c r="AJ1507" s="1"/>
      <c r="AP1507" s="1"/>
      <c r="AQ1507" s="1"/>
      <c r="AR1507" s="1"/>
      <c r="AS1507" s="1"/>
      <c r="AT1507" s="1"/>
      <c r="AU1507" s="1"/>
      <c r="AV1507" s="1"/>
    </row>
    <row r="1508" spans="36:48">
      <c r="AJ1508" s="1"/>
      <c r="AP1508" s="1"/>
      <c r="AQ1508" s="1"/>
      <c r="AR1508" s="1"/>
      <c r="AS1508" s="1"/>
      <c r="AT1508" s="1"/>
      <c r="AU1508" s="1"/>
      <c r="AV1508" s="1"/>
    </row>
    <row r="1509" spans="36:48">
      <c r="AJ1509" s="1"/>
      <c r="AP1509" s="1"/>
      <c r="AQ1509" s="1"/>
      <c r="AR1509" s="1"/>
      <c r="AS1509" s="1"/>
      <c r="AT1509" s="1"/>
      <c r="AU1509" s="1"/>
      <c r="AV1509" s="1"/>
    </row>
    <row r="1510" spans="36:48">
      <c r="AJ1510" s="1"/>
      <c r="AP1510" s="1"/>
      <c r="AQ1510" s="1"/>
      <c r="AR1510" s="1"/>
      <c r="AS1510" s="1"/>
      <c r="AT1510" s="1"/>
      <c r="AU1510" s="1"/>
      <c r="AV1510" s="1"/>
    </row>
    <row r="1511" spans="36:48">
      <c r="AJ1511" s="1"/>
      <c r="AP1511" s="1"/>
      <c r="AQ1511" s="1"/>
      <c r="AR1511" s="1"/>
      <c r="AS1511" s="1"/>
      <c r="AT1511" s="1"/>
      <c r="AU1511" s="1"/>
      <c r="AV1511" s="1"/>
    </row>
    <row r="1512" spans="36:48">
      <c r="AJ1512" s="1"/>
      <c r="AP1512" s="1"/>
      <c r="AQ1512" s="1"/>
      <c r="AR1512" s="1"/>
      <c r="AS1512" s="1"/>
      <c r="AT1512" s="1"/>
      <c r="AU1512" s="1"/>
      <c r="AV1512" s="1"/>
    </row>
    <row r="1513" spans="36:48">
      <c r="AJ1513" s="1"/>
      <c r="AP1513" s="1"/>
      <c r="AQ1513" s="1"/>
      <c r="AR1513" s="1"/>
      <c r="AS1513" s="1"/>
      <c r="AT1513" s="1"/>
      <c r="AU1513" s="1"/>
      <c r="AV1513" s="1"/>
    </row>
    <row r="1514" spans="36:48">
      <c r="AJ1514" s="1"/>
      <c r="AP1514" s="1"/>
      <c r="AQ1514" s="1"/>
      <c r="AR1514" s="1"/>
      <c r="AS1514" s="1"/>
      <c r="AT1514" s="1"/>
      <c r="AU1514" s="1"/>
      <c r="AV1514" s="1"/>
    </row>
    <row r="1515" spans="36:48">
      <c r="AJ1515" s="1"/>
      <c r="AP1515" s="1"/>
      <c r="AQ1515" s="1"/>
      <c r="AR1515" s="1"/>
      <c r="AS1515" s="1"/>
      <c r="AT1515" s="1"/>
      <c r="AU1515" s="1"/>
      <c r="AV1515" s="1"/>
    </row>
    <row r="1516" spans="36:48">
      <c r="AJ1516" s="1"/>
      <c r="AP1516" s="1"/>
      <c r="AQ1516" s="1"/>
      <c r="AR1516" s="1"/>
      <c r="AS1516" s="1"/>
      <c r="AT1516" s="1"/>
      <c r="AU1516" s="1"/>
      <c r="AV1516" s="1"/>
    </row>
    <row r="1517" spans="36:48">
      <c r="AJ1517" s="1"/>
      <c r="AP1517" s="1"/>
      <c r="AQ1517" s="1"/>
      <c r="AR1517" s="1"/>
      <c r="AS1517" s="1"/>
      <c r="AT1517" s="1"/>
      <c r="AU1517" s="1"/>
      <c r="AV1517" s="1"/>
    </row>
    <row r="1518" spans="36:48">
      <c r="AJ1518" s="1"/>
      <c r="AP1518" s="1"/>
      <c r="AQ1518" s="1"/>
      <c r="AR1518" s="1"/>
      <c r="AS1518" s="1"/>
      <c r="AT1518" s="1"/>
      <c r="AU1518" s="1"/>
      <c r="AV1518" s="1"/>
    </row>
    <row r="1519" spans="36:48">
      <c r="AJ1519" s="1"/>
      <c r="AP1519" s="1"/>
      <c r="AQ1519" s="1"/>
      <c r="AR1519" s="1"/>
      <c r="AS1519" s="1"/>
      <c r="AT1519" s="1"/>
      <c r="AU1519" s="1"/>
      <c r="AV1519" s="1"/>
    </row>
    <row r="1520" spans="36:48">
      <c r="AJ1520" s="1"/>
      <c r="AP1520" s="1"/>
      <c r="AQ1520" s="1"/>
      <c r="AR1520" s="1"/>
      <c r="AS1520" s="1"/>
      <c r="AT1520" s="1"/>
      <c r="AU1520" s="1"/>
      <c r="AV1520" s="1"/>
    </row>
    <row r="1521" spans="36:48">
      <c r="AJ1521" s="1"/>
      <c r="AP1521" s="1"/>
      <c r="AQ1521" s="1"/>
      <c r="AR1521" s="1"/>
      <c r="AS1521" s="1"/>
      <c r="AT1521" s="1"/>
      <c r="AU1521" s="1"/>
      <c r="AV1521" s="1"/>
    </row>
    <row r="1522" spans="36:48">
      <c r="AJ1522" s="1"/>
      <c r="AP1522" s="1"/>
      <c r="AQ1522" s="1"/>
      <c r="AR1522" s="1"/>
      <c r="AS1522" s="1"/>
      <c r="AT1522" s="1"/>
      <c r="AU1522" s="1"/>
      <c r="AV1522" s="1"/>
    </row>
    <row r="1523" spans="36:48">
      <c r="AJ1523" s="1"/>
      <c r="AP1523" s="1"/>
      <c r="AQ1523" s="1"/>
      <c r="AR1523" s="1"/>
      <c r="AS1523" s="1"/>
      <c r="AT1523" s="1"/>
      <c r="AU1523" s="1"/>
      <c r="AV1523" s="1"/>
    </row>
    <row r="1524" spans="36:48">
      <c r="AJ1524" s="1"/>
      <c r="AP1524" s="1"/>
      <c r="AQ1524" s="1"/>
      <c r="AR1524" s="1"/>
      <c r="AS1524" s="1"/>
      <c r="AT1524" s="1"/>
      <c r="AU1524" s="1"/>
      <c r="AV1524" s="1"/>
    </row>
    <row r="1525" spans="36:48">
      <c r="AJ1525" s="1"/>
      <c r="AP1525" s="1"/>
      <c r="AQ1525" s="1"/>
      <c r="AR1525" s="1"/>
      <c r="AS1525" s="1"/>
      <c r="AT1525" s="1"/>
      <c r="AU1525" s="1"/>
      <c r="AV1525" s="1"/>
    </row>
    <row r="1526" spans="36:48">
      <c r="AJ1526" s="1"/>
      <c r="AP1526" s="1"/>
      <c r="AQ1526" s="1"/>
      <c r="AR1526" s="1"/>
      <c r="AS1526" s="1"/>
      <c r="AT1526" s="1"/>
      <c r="AU1526" s="1"/>
      <c r="AV1526" s="1"/>
    </row>
    <row r="1527" spans="36:48">
      <c r="AJ1527" s="1"/>
      <c r="AP1527" s="1"/>
      <c r="AQ1527" s="1"/>
      <c r="AR1527" s="1"/>
      <c r="AS1527" s="1"/>
      <c r="AT1527" s="1"/>
      <c r="AU1527" s="1"/>
      <c r="AV1527" s="1"/>
    </row>
    <row r="1528" spans="36:48">
      <c r="AJ1528" s="1"/>
      <c r="AP1528" s="1"/>
      <c r="AQ1528" s="1"/>
      <c r="AR1528" s="1"/>
      <c r="AS1528" s="1"/>
      <c r="AT1528" s="1"/>
      <c r="AU1528" s="1"/>
      <c r="AV1528" s="1"/>
    </row>
    <row r="1529" spans="36:48">
      <c r="AJ1529" s="1"/>
      <c r="AP1529" s="1"/>
      <c r="AQ1529" s="1"/>
      <c r="AR1529" s="1"/>
      <c r="AS1529" s="1"/>
      <c r="AT1529" s="1"/>
      <c r="AU1529" s="1"/>
      <c r="AV1529" s="1"/>
    </row>
    <row r="1530" spans="36:48">
      <c r="AJ1530" s="1"/>
      <c r="AP1530" s="1"/>
      <c r="AQ1530" s="1"/>
      <c r="AR1530" s="1"/>
      <c r="AS1530" s="1"/>
      <c r="AT1530" s="1"/>
      <c r="AU1530" s="1"/>
      <c r="AV1530" s="1"/>
    </row>
    <row r="1531" spans="36:48">
      <c r="AJ1531" s="1"/>
      <c r="AP1531" s="1"/>
      <c r="AQ1531" s="1"/>
      <c r="AR1531" s="1"/>
      <c r="AS1531" s="1"/>
      <c r="AT1531" s="1"/>
      <c r="AU1531" s="1"/>
      <c r="AV1531" s="1"/>
    </row>
    <row r="1532" spans="36:48">
      <c r="AJ1532" s="1"/>
      <c r="AP1532" s="1"/>
      <c r="AQ1532" s="1"/>
      <c r="AR1532" s="1"/>
      <c r="AS1532" s="1"/>
      <c r="AT1532" s="1"/>
      <c r="AU1532" s="1"/>
      <c r="AV1532" s="1"/>
    </row>
    <row r="1533" spans="36:48">
      <c r="AJ1533" s="1"/>
      <c r="AP1533" s="1"/>
      <c r="AQ1533" s="1"/>
      <c r="AR1533" s="1"/>
      <c r="AS1533" s="1"/>
      <c r="AT1533" s="1"/>
      <c r="AU1533" s="1"/>
      <c r="AV1533" s="1"/>
    </row>
    <row r="1534" spans="36:48">
      <c r="AJ1534" s="1"/>
      <c r="AP1534" s="1"/>
      <c r="AQ1534" s="1"/>
      <c r="AR1534" s="1"/>
      <c r="AS1534" s="1"/>
      <c r="AT1534" s="1"/>
      <c r="AU1534" s="1"/>
      <c r="AV1534" s="1"/>
    </row>
    <row r="1535" spans="36:48">
      <c r="AJ1535" s="1"/>
      <c r="AP1535" s="1"/>
      <c r="AQ1535" s="1"/>
      <c r="AR1535" s="1"/>
      <c r="AS1535" s="1"/>
      <c r="AT1535" s="1"/>
      <c r="AU1535" s="1"/>
      <c r="AV1535" s="1"/>
    </row>
    <row r="1536" spans="36:48">
      <c r="AJ1536" s="1"/>
      <c r="AP1536" s="1"/>
      <c r="AQ1536" s="1"/>
      <c r="AR1536" s="1"/>
      <c r="AS1536" s="1"/>
      <c r="AT1536" s="1"/>
      <c r="AU1536" s="1"/>
      <c r="AV1536" s="1"/>
    </row>
    <row r="1537" spans="36:48">
      <c r="AJ1537" s="1"/>
      <c r="AP1537" s="1"/>
      <c r="AQ1537" s="1"/>
      <c r="AR1537" s="1"/>
      <c r="AS1537" s="1"/>
      <c r="AT1537" s="1"/>
      <c r="AU1537" s="1"/>
      <c r="AV1537" s="1"/>
    </row>
    <row r="1538" spans="36:48">
      <c r="AJ1538" s="1"/>
      <c r="AP1538" s="1"/>
      <c r="AQ1538" s="1"/>
      <c r="AR1538" s="1"/>
      <c r="AS1538" s="1"/>
      <c r="AT1538" s="1"/>
      <c r="AU1538" s="1"/>
      <c r="AV1538" s="1"/>
    </row>
    <row r="1539" spans="36:48">
      <c r="AJ1539" s="1"/>
      <c r="AP1539" s="1"/>
      <c r="AQ1539" s="1"/>
      <c r="AR1539" s="1"/>
      <c r="AS1539" s="1"/>
      <c r="AT1539" s="1"/>
      <c r="AU1539" s="1"/>
      <c r="AV1539" s="1"/>
    </row>
    <row r="1540" spans="36:48">
      <c r="AJ1540" s="1"/>
      <c r="AP1540" s="1"/>
      <c r="AQ1540" s="1"/>
      <c r="AR1540" s="1"/>
      <c r="AS1540" s="1"/>
      <c r="AT1540" s="1"/>
      <c r="AU1540" s="1"/>
      <c r="AV1540" s="1"/>
    </row>
    <row r="1541" spans="36:48">
      <c r="AJ1541" s="1"/>
      <c r="AP1541" s="1"/>
      <c r="AQ1541" s="1"/>
      <c r="AR1541" s="1"/>
      <c r="AS1541" s="1"/>
      <c r="AT1541" s="1"/>
      <c r="AU1541" s="1"/>
      <c r="AV1541" s="1"/>
    </row>
    <row r="1542" spans="36:48">
      <c r="AJ1542" s="1"/>
      <c r="AP1542" s="1"/>
      <c r="AQ1542" s="1"/>
      <c r="AR1542" s="1"/>
      <c r="AS1542" s="1"/>
      <c r="AT1542" s="1"/>
      <c r="AU1542" s="1"/>
      <c r="AV1542" s="1"/>
    </row>
    <row r="1543" spans="36:48">
      <c r="AJ1543" s="1"/>
      <c r="AP1543" s="1"/>
      <c r="AQ1543" s="1"/>
      <c r="AR1543" s="1"/>
      <c r="AS1543" s="1"/>
      <c r="AT1543" s="1"/>
      <c r="AU1543" s="1"/>
      <c r="AV1543" s="1"/>
    </row>
    <row r="1544" spans="36:48">
      <c r="AJ1544" s="1"/>
      <c r="AP1544" s="1"/>
      <c r="AQ1544" s="1"/>
      <c r="AR1544" s="1"/>
      <c r="AS1544" s="1"/>
      <c r="AT1544" s="1"/>
      <c r="AU1544" s="1"/>
      <c r="AV1544" s="1"/>
    </row>
    <row r="1545" spans="36:48">
      <c r="AJ1545" s="1"/>
      <c r="AP1545" s="1"/>
      <c r="AQ1545" s="1"/>
      <c r="AR1545" s="1"/>
      <c r="AS1545" s="1"/>
      <c r="AT1545" s="1"/>
      <c r="AU1545" s="1"/>
      <c r="AV1545" s="1"/>
    </row>
    <row r="1546" spans="36:48">
      <c r="AJ1546" s="1"/>
      <c r="AP1546" s="1"/>
      <c r="AQ1546" s="1"/>
      <c r="AR1546" s="1"/>
      <c r="AS1546" s="1"/>
      <c r="AT1546" s="1"/>
      <c r="AU1546" s="1"/>
      <c r="AV1546" s="1"/>
    </row>
    <row r="1547" spans="36:48">
      <c r="AJ1547" s="1"/>
      <c r="AP1547" s="1"/>
      <c r="AQ1547" s="1"/>
      <c r="AR1547" s="1"/>
      <c r="AS1547" s="1"/>
      <c r="AT1547" s="1"/>
      <c r="AU1547" s="1"/>
      <c r="AV1547" s="1"/>
    </row>
    <row r="1548" spans="36:48">
      <c r="AJ1548" s="1"/>
      <c r="AP1548" s="1"/>
      <c r="AQ1548" s="1"/>
      <c r="AR1548" s="1"/>
      <c r="AS1548" s="1"/>
      <c r="AT1548" s="1"/>
      <c r="AU1548" s="1"/>
      <c r="AV1548" s="1"/>
    </row>
    <row r="1549" spans="36:48">
      <c r="AJ1549" s="1"/>
      <c r="AP1549" s="1"/>
      <c r="AQ1549" s="1"/>
      <c r="AR1549" s="1"/>
      <c r="AS1549" s="1"/>
      <c r="AT1549" s="1"/>
      <c r="AU1549" s="1"/>
      <c r="AV1549" s="1"/>
    </row>
    <row r="1550" spans="36:48">
      <c r="AJ1550" s="1"/>
      <c r="AP1550" s="1"/>
      <c r="AQ1550" s="1"/>
      <c r="AR1550" s="1"/>
      <c r="AS1550" s="1"/>
      <c r="AT1550" s="1"/>
      <c r="AU1550" s="1"/>
      <c r="AV1550" s="1"/>
    </row>
    <row r="1551" spans="36:48">
      <c r="AJ1551" s="1"/>
      <c r="AP1551" s="1"/>
      <c r="AQ1551" s="1"/>
      <c r="AR1551" s="1"/>
      <c r="AS1551" s="1"/>
      <c r="AT1551" s="1"/>
      <c r="AU1551" s="1"/>
      <c r="AV1551" s="1"/>
    </row>
    <row r="1552" spans="36:48">
      <c r="AJ1552" s="1"/>
      <c r="AP1552" s="1"/>
      <c r="AQ1552" s="1"/>
      <c r="AR1552" s="1"/>
      <c r="AS1552" s="1"/>
      <c r="AT1552" s="1"/>
      <c r="AU1552" s="1"/>
      <c r="AV1552" s="1"/>
    </row>
    <row r="1553" spans="36:48">
      <c r="AJ1553" s="1"/>
      <c r="AP1553" s="1"/>
      <c r="AQ1553" s="1"/>
      <c r="AR1553" s="1"/>
      <c r="AS1553" s="1"/>
      <c r="AT1553" s="1"/>
      <c r="AU1553" s="1"/>
      <c r="AV1553" s="1"/>
    </row>
    <row r="1554" spans="36:48">
      <c r="AJ1554" s="1"/>
      <c r="AP1554" s="1"/>
      <c r="AQ1554" s="1"/>
      <c r="AR1554" s="1"/>
      <c r="AS1554" s="1"/>
      <c r="AT1554" s="1"/>
      <c r="AU1554" s="1"/>
      <c r="AV1554" s="1"/>
    </row>
    <row r="1555" spans="36:48">
      <c r="AJ1555" s="1"/>
      <c r="AP1555" s="1"/>
      <c r="AQ1555" s="1"/>
      <c r="AR1555" s="1"/>
      <c r="AS1555" s="1"/>
      <c r="AT1555" s="1"/>
      <c r="AU1555" s="1"/>
      <c r="AV1555" s="1"/>
    </row>
    <row r="1556" spans="36:48">
      <c r="AJ1556" s="1"/>
      <c r="AP1556" s="1"/>
      <c r="AQ1556" s="1"/>
      <c r="AR1556" s="1"/>
      <c r="AS1556" s="1"/>
      <c r="AT1556" s="1"/>
      <c r="AU1556" s="1"/>
      <c r="AV1556" s="1"/>
    </row>
    <row r="1557" spans="36:48">
      <c r="AJ1557" s="1"/>
      <c r="AP1557" s="1"/>
      <c r="AQ1557" s="1"/>
      <c r="AR1557" s="1"/>
      <c r="AS1557" s="1"/>
      <c r="AT1557" s="1"/>
      <c r="AU1557" s="1"/>
      <c r="AV1557" s="1"/>
    </row>
    <row r="1558" spans="36:48">
      <c r="AJ1558" s="1"/>
      <c r="AP1558" s="1"/>
      <c r="AQ1558" s="1"/>
      <c r="AR1558" s="1"/>
      <c r="AS1558" s="1"/>
      <c r="AT1558" s="1"/>
      <c r="AU1558" s="1"/>
      <c r="AV1558" s="1"/>
    </row>
    <row r="1559" spans="36:48">
      <c r="AJ1559" s="1"/>
      <c r="AP1559" s="1"/>
      <c r="AQ1559" s="1"/>
      <c r="AR1559" s="1"/>
      <c r="AS1559" s="1"/>
      <c r="AT1559" s="1"/>
      <c r="AU1559" s="1"/>
      <c r="AV1559" s="1"/>
    </row>
    <row r="1560" spans="36:48">
      <c r="AJ1560" s="1"/>
      <c r="AP1560" s="1"/>
      <c r="AQ1560" s="1"/>
      <c r="AR1560" s="1"/>
      <c r="AS1560" s="1"/>
      <c r="AT1560" s="1"/>
      <c r="AU1560" s="1"/>
      <c r="AV1560" s="1"/>
    </row>
    <row r="1561" spans="36:48">
      <c r="AJ1561" s="1"/>
      <c r="AP1561" s="1"/>
      <c r="AQ1561" s="1"/>
      <c r="AR1561" s="1"/>
      <c r="AS1561" s="1"/>
      <c r="AT1561" s="1"/>
      <c r="AU1561" s="1"/>
      <c r="AV1561" s="1"/>
    </row>
    <row r="1562" spans="36:48">
      <c r="AJ1562" s="1"/>
      <c r="AP1562" s="1"/>
      <c r="AQ1562" s="1"/>
      <c r="AR1562" s="1"/>
      <c r="AS1562" s="1"/>
      <c r="AT1562" s="1"/>
      <c r="AU1562" s="1"/>
      <c r="AV1562" s="1"/>
    </row>
    <row r="1563" spans="36:48">
      <c r="AJ1563" s="1"/>
      <c r="AP1563" s="1"/>
      <c r="AQ1563" s="1"/>
      <c r="AR1563" s="1"/>
      <c r="AS1563" s="1"/>
      <c r="AT1563" s="1"/>
      <c r="AU1563" s="1"/>
      <c r="AV1563" s="1"/>
    </row>
    <row r="1564" spans="36:48">
      <c r="AJ1564" s="1"/>
      <c r="AP1564" s="1"/>
      <c r="AQ1564" s="1"/>
      <c r="AR1564" s="1"/>
      <c r="AS1564" s="1"/>
      <c r="AT1564" s="1"/>
      <c r="AU1564" s="1"/>
      <c r="AV1564" s="1"/>
    </row>
    <row r="1565" spans="36:48">
      <c r="AJ1565" s="1"/>
      <c r="AP1565" s="1"/>
      <c r="AQ1565" s="1"/>
      <c r="AR1565" s="1"/>
      <c r="AS1565" s="1"/>
      <c r="AT1565" s="1"/>
      <c r="AU1565" s="1"/>
      <c r="AV1565" s="1"/>
    </row>
    <row r="1566" spans="36:48">
      <c r="AJ1566" s="1"/>
      <c r="AP1566" s="1"/>
      <c r="AQ1566" s="1"/>
      <c r="AR1566" s="1"/>
      <c r="AS1566" s="1"/>
      <c r="AT1566" s="1"/>
      <c r="AU1566" s="1"/>
      <c r="AV1566" s="1"/>
    </row>
    <row r="1567" spans="36:48">
      <c r="AJ1567" s="1"/>
      <c r="AP1567" s="1"/>
      <c r="AQ1567" s="1"/>
      <c r="AR1567" s="1"/>
      <c r="AS1567" s="1"/>
      <c r="AT1567" s="1"/>
      <c r="AU1567" s="1"/>
      <c r="AV1567" s="1"/>
    </row>
    <row r="1568" spans="36:48">
      <c r="AJ1568" s="1"/>
      <c r="AP1568" s="1"/>
      <c r="AQ1568" s="1"/>
      <c r="AR1568" s="1"/>
      <c r="AS1568" s="1"/>
      <c r="AT1568" s="1"/>
      <c r="AU1568" s="1"/>
      <c r="AV1568" s="1"/>
    </row>
    <row r="1569" spans="36:48">
      <c r="AJ1569" s="1"/>
      <c r="AP1569" s="1"/>
      <c r="AQ1569" s="1"/>
      <c r="AR1569" s="1"/>
      <c r="AS1569" s="1"/>
      <c r="AT1569" s="1"/>
      <c r="AU1569" s="1"/>
      <c r="AV1569" s="1"/>
    </row>
    <row r="1570" spans="36:48">
      <c r="AJ1570" s="1"/>
      <c r="AP1570" s="1"/>
      <c r="AQ1570" s="1"/>
      <c r="AR1570" s="1"/>
      <c r="AS1570" s="1"/>
      <c r="AT1570" s="1"/>
      <c r="AU1570" s="1"/>
      <c r="AV1570" s="1"/>
    </row>
    <row r="1571" spans="36:48">
      <c r="AJ1571" s="1"/>
      <c r="AP1571" s="1"/>
      <c r="AQ1571" s="1"/>
      <c r="AR1571" s="1"/>
      <c r="AS1571" s="1"/>
      <c r="AT1571" s="1"/>
      <c r="AU1571" s="1"/>
      <c r="AV1571" s="1"/>
    </row>
    <row r="1572" spans="36:48">
      <c r="AJ1572" s="1"/>
      <c r="AP1572" s="1"/>
      <c r="AQ1572" s="1"/>
      <c r="AR1572" s="1"/>
      <c r="AS1572" s="1"/>
      <c r="AT1572" s="1"/>
      <c r="AU1572" s="1"/>
      <c r="AV1572" s="1"/>
    </row>
    <row r="1573" spans="36:48">
      <c r="AJ1573" s="1"/>
      <c r="AP1573" s="1"/>
      <c r="AQ1573" s="1"/>
      <c r="AR1573" s="1"/>
      <c r="AS1573" s="1"/>
      <c r="AT1573" s="1"/>
      <c r="AU1573" s="1"/>
      <c r="AV1573" s="1"/>
    </row>
    <row r="1574" spans="36:48">
      <c r="AJ1574" s="1"/>
      <c r="AP1574" s="1"/>
      <c r="AQ1574" s="1"/>
      <c r="AR1574" s="1"/>
      <c r="AS1574" s="1"/>
      <c r="AT1574" s="1"/>
      <c r="AU1574" s="1"/>
      <c r="AV1574" s="1"/>
    </row>
    <row r="1575" spans="36:48">
      <c r="AJ1575" s="1"/>
      <c r="AP1575" s="1"/>
      <c r="AQ1575" s="1"/>
      <c r="AR1575" s="1"/>
      <c r="AS1575" s="1"/>
      <c r="AT1575" s="1"/>
      <c r="AU1575" s="1"/>
      <c r="AV1575" s="1"/>
    </row>
    <row r="1576" spans="36:48">
      <c r="AJ1576" s="1"/>
      <c r="AP1576" s="1"/>
      <c r="AQ1576" s="1"/>
      <c r="AR1576" s="1"/>
      <c r="AS1576" s="1"/>
      <c r="AT1576" s="1"/>
      <c r="AU1576" s="1"/>
      <c r="AV1576" s="1"/>
    </row>
    <row r="1577" spans="36:48">
      <c r="AJ1577" s="1"/>
      <c r="AP1577" s="1"/>
      <c r="AQ1577" s="1"/>
      <c r="AR1577" s="1"/>
      <c r="AS1577" s="1"/>
      <c r="AT1577" s="1"/>
      <c r="AU1577" s="1"/>
      <c r="AV1577" s="1"/>
    </row>
    <row r="1578" spans="36:48">
      <c r="AJ1578" s="1"/>
      <c r="AP1578" s="1"/>
      <c r="AQ1578" s="1"/>
      <c r="AR1578" s="1"/>
      <c r="AS1578" s="1"/>
      <c r="AT1578" s="1"/>
      <c r="AU1578" s="1"/>
      <c r="AV1578" s="1"/>
    </row>
    <row r="1579" spans="36:48">
      <c r="AJ1579" s="1"/>
      <c r="AP1579" s="1"/>
      <c r="AQ1579" s="1"/>
      <c r="AR1579" s="1"/>
      <c r="AS1579" s="1"/>
      <c r="AT1579" s="1"/>
      <c r="AU1579" s="1"/>
      <c r="AV1579" s="1"/>
    </row>
    <row r="1580" spans="36:48">
      <c r="AJ1580" s="1"/>
      <c r="AP1580" s="1"/>
      <c r="AQ1580" s="1"/>
      <c r="AR1580" s="1"/>
      <c r="AS1580" s="1"/>
      <c r="AT1580" s="1"/>
      <c r="AU1580" s="1"/>
      <c r="AV1580" s="1"/>
    </row>
    <row r="1581" spans="36:48">
      <c r="AJ1581" s="1"/>
      <c r="AP1581" s="1"/>
      <c r="AQ1581" s="1"/>
      <c r="AR1581" s="1"/>
      <c r="AS1581" s="1"/>
      <c r="AT1581" s="1"/>
      <c r="AU1581" s="1"/>
      <c r="AV1581" s="1"/>
    </row>
    <row r="1582" spans="36:48">
      <c r="AJ1582" s="1"/>
      <c r="AP1582" s="1"/>
      <c r="AQ1582" s="1"/>
      <c r="AR1582" s="1"/>
      <c r="AS1582" s="1"/>
      <c r="AT1582" s="1"/>
      <c r="AU1582" s="1"/>
      <c r="AV1582" s="1"/>
    </row>
    <row r="1583" spans="36:48">
      <c r="AJ1583" s="1"/>
      <c r="AP1583" s="1"/>
      <c r="AQ1583" s="1"/>
      <c r="AR1583" s="1"/>
      <c r="AS1583" s="1"/>
      <c r="AT1583" s="1"/>
      <c r="AU1583" s="1"/>
      <c r="AV1583" s="1"/>
    </row>
    <row r="1584" spans="36:48">
      <c r="AJ1584" s="1"/>
      <c r="AP1584" s="1"/>
      <c r="AQ1584" s="1"/>
      <c r="AR1584" s="1"/>
      <c r="AS1584" s="1"/>
      <c r="AT1584" s="1"/>
      <c r="AU1584" s="1"/>
      <c r="AV1584" s="1"/>
    </row>
    <row r="1585" spans="36:48">
      <c r="AJ1585" s="1"/>
      <c r="AP1585" s="1"/>
      <c r="AQ1585" s="1"/>
      <c r="AR1585" s="1"/>
      <c r="AS1585" s="1"/>
      <c r="AT1585" s="1"/>
      <c r="AU1585" s="1"/>
      <c r="AV1585" s="1"/>
    </row>
    <row r="1586" spans="36:48">
      <c r="AJ1586" s="1"/>
      <c r="AP1586" s="1"/>
      <c r="AQ1586" s="1"/>
      <c r="AR1586" s="1"/>
      <c r="AS1586" s="1"/>
      <c r="AT1586" s="1"/>
      <c r="AU1586" s="1"/>
      <c r="AV1586" s="1"/>
    </row>
    <row r="1587" spans="36:48">
      <c r="AJ1587" s="1"/>
      <c r="AP1587" s="1"/>
      <c r="AQ1587" s="1"/>
      <c r="AR1587" s="1"/>
      <c r="AS1587" s="1"/>
      <c r="AT1587" s="1"/>
      <c r="AU1587" s="1"/>
      <c r="AV1587" s="1"/>
    </row>
    <row r="1588" spans="36:48">
      <c r="AJ1588" s="1"/>
      <c r="AP1588" s="1"/>
      <c r="AQ1588" s="1"/>
      <c r="AR1588" s="1"/>
      <c r="AS1588" s="1"/>
      <c r="AT1588" s="1"/>
      <c r="AU1588" s="1"/>
      <c r="AV1588" s="1"/>
    </row>
    <row r="1589" spans="36:48">
      <c r="AJ1589" s="1"/>
      <c r="AP1589" s="1"/>
      <c r="AQ1589" s="1"/>
      <c r="AR1589" s="1"/>
      <c r="AS1589" s="1"/>
      <c r="AT1589" s="1"/>
      <c r="AU1589" s="1"/>
      <c r="AV1589" s="1"/>
    </row>
    <row r="1590" spans="36:48">
      <c r="AJ1590" s="1"/>
      <c r="AP1590" s="1"/>
      <c r="AQ1590" s="1"/>
      <c r="AR1590" s="1"/>
      <c r="AS1590" s="1"/>
      <c r="AT1590" s="1"/>
      <c r="AU1590" s="1"/>
      <c r="AV1590" s="1"/>
    </row>
    <row r="1591" spans="36:48">
      <c r="AJ1591" s="1"/>
      <c r="AP1591" s="1"/>
      <c r="AQ1591" s="1"/>
      <c r="AR1591" s="1"/>
      <c r="AS1591" s="1"/>
      <c r="AT1591" s="1"/>
      <c r="AU1591" s="1"/>
      <c r="AV1591" s="1"/>
    </row>
    <row r="1592" spans="36:48">
      <c r="AJ1592" s="1"/>
      <c r="AP1592" s="1"/>
      <c r="AQ1592" s="1"/>
      <c r="AR1592" s="1"/>
      <c r="AS1592" s="1"/>
      <c r="AT1592" s="1"/>
      <c r="AU1592" s="1"/>
      <c r="AV1592" s="1"/>
    </row>
    <row r="1593" spans="36:48">
      <c r="AJ1593" s="1"/>
      <c r="AP1593" s="1"/>
      <c r="AQ1593" s="1"/>
      <c r="AR1593" s="1"/>
      <c r="AS1593" s="1"/>
      <c r="AT1593" s="1"/>
      <c r="AU1593" s="1"/>
      <c r="AV1593" s="1"/>
    </row>
    <row r="1594" spans="36:48">
      <c r="AJ1594" s="1"/>
      <c r="AP1594" s="1"/>
      <c r="AQ1594" s="1"/>
      <c r="AR1594" s="1"/>
      <c r="AS1594" s="1"/>
      <c r="AT1594" s="1"/>
      <c r="AU1594" s="1"/>
      <c r="AV1594" s="1"/>
    </row>
    <row r="1595" spans="36:48">
      <c r="AJ1595" s="1"/>
      <c r="AP1595" s="1"/>
      <c r="AQ1595" s="1"/>
      <c r="AR1595" s="1"/>
      <c r="AS1595" s="1"/>
      <c r="AT1595" s="1"/>
      <c r="AU1595" s="1"/>
      <c r="AV1595" s="1"/>
    </row>
    <row r="1596" spans="36:48">
      <c r="AJ1596" s="1"/>
      <c r="AP1596" s="1"/>
      <c r="AQ1596" s="1"/>
      <c r="AR1596" s="1"/>
      <c r="AS1596" s="1"/>
      <c r="AT1596" s="1"/>
      <c r="AU1596" s="1"/>
      <c r="AV1596" s="1"/>
    </row>
    <row r="1597" spans="36:48">
      <c r="AJ1597" s="1"/>
      <c r="AP1597" s="1"/>
      <c r="AQ1597" s="1"/>
      <c r="AR1597" s="1"/>
      <c r="AS1597" s="1"/>
      <c r="AT1597" s="1"/>
      <c r="AU1597" s="1"/>
      <c r="AV1597" s="1"/>
    </row>
    <row r="1598" spans="36:48">
      <c r="AJ1598" s="1"/>
      <c r="AP1598" s="1"/>
      <c r="AQ1598" s="1"/>
      <c r="AR1598" s="1"/>
      <c r="AS1598" s="1"/>
      <c r="AT1598" s="1"/>
      <c r="AU1598" s="1"/>
      <c r="AV1598" s="1"/>
    </row>
    <row r="1599" spans="36:48">
      <c r="AJ1599" s="1"/>
      <c r="AP1599" s="1"/>
      <c r="AQ1599" s="1"/>
      <c r="AR1599" s="1"/>
      <c r="AS1599" s="1"/>
      <c r="AT1599" s="1"/>
      <c r="AU1599" s="1"/>
      <c r="AV1599" s="1"/>
    </row>
    <row r="1600" spans="36:48">
      <c r="AJ1600" s="1"/>
      <c r="AP1600" s="1"/>
      <c r="AQ1600" s="1"/>
      <c r="AR1600" s="1"/>
      <c r="AS1600" s="1"/>
      <c r="AT1600" s="1"/>
      <c r="AU1600" s="1"/>
      <c r="AV1600" s="1"/>
    </row>
    <row r="1601" spans="36:48">
      <c r="AJ1601" s="1"/>
      <c r="AP1601" s="1"/>
      <c r="AQ1601" s="1"/>
      <c r="AR1601" s="1"/>
      <c r="AS1601" s="1"/>
      <c r="AT1601" s="1"/>
      <c r="AU1601" s="1"/>
      <c r="AV1601" s="1"/>
    </row>
    <row r="1602" spans="36:48">
      <c r="AJ1602" s="1"/>
      <c r="AP1602" s="1"/>
      <c r="AQ1602" s="1"/>
      <c r="AR1602" s="1"/>
      <c r="AS1602" s="1"/>
      <c r="AT1602" s="1"/>
      <c r="AU1602" s="1"/>
      <c r="AV1602" s="1"/>
    </row>
    <row r="1603" spans="36:48">
      <c r="AJ1603" s="1"/>
      <c r="AP1603" s="1"/>
      <c r="AQ1603" s="1"/>
      <c r="AR1603" s="1"/>
      <c r="AS1603" s="1"/>
      <c r="AT1603" s="1"/>
      <c r="AU1603" s="1"/>
      <c r="AV1603" s="1"/>
    </row>
    <row r="1604" spans="36:48">
      <c r="AJ1604" s="1"/>
      <c r="AP1604" s="1"/>
      <c r="AQ1604" s="1"/>
      <c r="AR1604" s="1"/>
      <c r="AS1604" s="1"/>
      <c r="AT1604" s="1"/>
      <c r="AU1604" s="1"/>
      <c r="AV1604" s="1"/>
    </row>
    <row r="1605" spans="36:48">
      <c r="AJ1605" s="1"/>
      <c r="AP1605" s="1"/>
      <c r="AQ1605" s="1"/>
      <c r="AR1605" s="1"/>
      <c r="AS1605" s="1"/>
      <c r="AT1605" s="1"/>
      <c r="AU1605" s="1"/>
      <c r="AV1605" s="1"/>
    </row>
    <row r="1606" spans="36:48">
      <c r="AJ1606" s="1"/>
      <c r="AP1606" s="1"/>
      <c r="AQ1606" s="1"/>
      <c r="AR1606" s="1"/>
      <c r="AS1606" s="1"/>
      <c r="AT1606" s="1"/>
      <c r="AU1606" s="1"/>
      <c r="AV1606" s="1"/>
    </row>
    <row r="1607" spans="36:48">
      <c r="AJ1607" s="1"/>
      <c r="AP1607" s="1"/>
      <c r="AQ1607" s="1"/>
      <c r="AR1607" s="1"/>
      <c r="AS1607" s="1"/>
      <c r="AT1607" s="1"/>
      <c r="AU1607" s="1"/>
      <c r="AV1607" s="1"/>
    </row>
    <row r="1608" spans="36:48">
      <c r="AJ1608" s="1"/>
      <c r="AP1608" s="1"/>
      <c r="AQ1608" s="1"/>
      <c r="AR1608" s="1"/>
      <c r="AS1608" s="1"/>
      <c r="AT1608" s="1"/>
      <c r="AU1608" s="1"/>
      <c r="AV1608" s="1"/>
    </row>
    <row r="1609" spans="36:48">
      <c r="AJ1609" s="1"/>
      <c r="AP1609" s="1"/>
      <c r="AQ1609" s="1"/>
      <c r="AR1609" s="1"/>
      <c r="AS1609" s="1"/>
      <c r="AT1609" s="1"/>
      <c r="AU1609" s="1"/>
      <c r="AV1609" s="1"/>
    </row>
    <row r="1610" spans="36:48">
      <c r="AJ1610" s="1"/>
      <c r="AP1610" s="1"/>
      <c r="AQ1610" s="1"/>
      <c r="AR1610" s="1"/>
      <c r="AS1610" s="1"/>
      <c r="AT1610" s="1"/>
      <c r="AU1610" s="1"/>
      <c r="AV1610" s="1"/>
    </row>
    <row r="1611" spans="36:48">
      <c r="AJ1611" s="1"/>
      <c r="AP1611" s="1"/>
      <c r="AQ1611" s="1"/>
      <c r="AR1611" s="1"/>
      <c r="AS1611" s="1"/>
      <c r="AT1611" s="1"/>
      <c r="AU1611" s="1"/>
      <c r="AV1611" s="1"/>
    </row>
    <row r="1612" spans="36:48">
      <c r="AJ1612" s="1"/>
      <c r="AP1612" s="1"/>
      <c r="AQ1612" s="1"/>
      <c r="AR1612" s="1"/>
      <c r="AS1612" s="1"/>
      <c r="AT1612" s="1"/>
      <c r="AU1612" s="1"/>
      <c r="AV1612" s="1"/>
    </row>
    <row r="1613" spans="36:48">
      <c r="AJ1613" s="1"/>
      <c r="AP1613" s="1"/>
      <c r="AQ1613" s="1"/>
      <c r="AR1613" s="1"/>
      <c r="AS1613" s="1"/>
      <c r="AT1613" s="1"/>
      <c r="AU1613" s="1"/>
      <c r="AV1613" s="1"/>
    </row>
    <row r="1614" spans="36:48">
      <c r="AJ1614" s="1"/>
      <c r="AP1614" s="1"/>
      <c r="AQ1614" s="1"/>
      <c r="AR1614" s="1"/>
      <c r="AS1614" s="1"/>
      <c r="AT1614" s="1"/>
      <c r="AU1614" s="1"/>
      <c r="AV1614" s="1"/>
    </row>
    <row r="1615" spans="36:48">
      <c r="AJ1615" s="1"/>
      <c r="AP1615" s="1"/>
      <c r="AQ1615" s="1"/>
      <c r="AR1615" s="1"/>
      <c r="AS1615" s="1"/>
      <c r="AT1615" s="1"/>
      <c r="AU1615" s="1"/>
      <c r="AV1615" s="1"/>
    </row>
    <row r="1616" spans="36:48">
      <c r="AJ1616" s="1"/>
      <c r="AP1616" s="1"/>
      <c r="AQ1616" s="1"/>
      <c r="AR1616" s="1"/>
      <c r="AS1616" s="1"/>
      <c r="AT1616" s="1"/>
      <c r="AU1616" s="1"/>
      <c r="AV1616" s="1"/>
    </row>
    <row r="1617" spans="36:48">
      <c r="AJ1617" s="1"/>
      <c r="AP1617" s="1"/>
      <c r="AQ1617" s="1"/>
      <c r="AR1617" s="1"/>
      <c r="AS1617" s="1"/>
      <c r="AT1617" s="1"/>
      <c r="AU1617" s="1"/>
      <c r="AV1617" s="1"/>
    </row>
    <row r="1618" spans="36:48">
      <c r="AJ1618" s="1"/>
      <c r="AP1618" s="1"/>
      <c r="AQ1618" s="1"/>
      <c r="AR1618" s="1"/>
      <c r="AS1618" s="1"/>
      <c r="AT1618" s="1"/>
      <c r="AU1618" s="1"/>
      <c r="AV1618" s="1"/>
    </row>
    <row r="1619" spans="36:48">
      <c r="AJ1619" s="1"/>
      <c r="AP1619" s="1"/>
      <c r="AQ1619" s="1"/>
      <c r="AR1619" s="1"/>
      <c r="AS1619" s="1"/>
      <c r="AT1619" s="1"/>
      <c r="AU1619" s="1"/>
      <c r="AV1619" s="1"/>
    </row>
    <row r="1620" spans="36:48">
      <c r="AJ1620" s="1"/>
      <c r="AP1620" s="1"/>
      <c r="AQ1620" s="1"/>
      <c r="AR1620" s="1"/>
      <c r="AS1620" s="1"/>
      <c r="AT1620" s="1"/>
      <c r="AU1620" s="1"/>
      <c r="AV1620" s="1"/>
    </row>
    <row r="1621" spans="36:48">
      <c r="AJ1621" s="1"/>
      <c r="AP1621" s="1"/>
      <c r="AQ1621" s="1"/>
      <c r="AR1621" s="1"/>
      <c r="AS1621" s="1"/>
      <c r="AT1621" s="1"/>
      <c r="AU1621" s="1"/>
      <c r="AV1621" s="1"/>
    </row>
    <row r="1622" spans="36:48">
      <c r="AJ1622" s="1"/>
      <c r="AP1622" s="1"/>
      <c r="AQ1622" s="1"/>
      <c r="AR1622" s="1"/>
      <c r="AS1622" s="1"/>
      <c r="AT1622" s="1"/>
      <c r="AU1622" s="1"/>
      <c r="AV1622" s="1"/>
    </row>
    <row r="1623" spans="36:48">
      <c r="AJ1623" s="1"/>
      <c r="AP1623" s="1"/>
      <c r="AQ1623" s="1"/>
      <c r="AR1623" s="1"/>
      <c r="AS1623" s="1"/>
      <c r="AT1623" s="1"/>
      <c r="AU1623" s="1"/>
      <c r="AV1623" s="1"/>
    </row>
    <row r="1624" spans="36:48">
      <c r="AJ1624" s="1"/>
      <c r="AP1624" s="1"/>
      <c r="AQ1624" s="1"/>
      <c r="AR1624" s="1"/>
      <c r="AS1624" s="1"/>
      <c r="AT1624" s="1"/>
      <c r="AU1624" s="1"/>
      <c r="AV1624" s="1"/>
    </row>
    <row r="1625" spans="36:48">
      <c r="AJ1625" s="1"/>
      <c r="AP1625" s="1"/>
      <c r="AQ1625" s="1"/>
      <c r="AR1625" s="1"/>
      <c r="AS1625" s="1"/>
      <c r="AT1625" s="1"/>
      <c r="AU1625" s="1"/>
      <c r="AV1625" s="1"/>
    </row>
    <row r="1626" spans="36:48">
      <c r="AJ1626" s="1"/>
      <c r="AP1626" s="1"/>
      <c r="AQ1626" s="1"/>
      <c r="AR1626" s="1"/>
      <c r="AS1626" s="1"/>
      <c r="AT1626" s="1"/>
      <c r="AU1626" s="1"/>
      <c r="AV1626" s="1"/>
    </row>
    <row r="1627" spans="36:48">
      <c r="AJ1627" s="1"/>
      <c r="AP1627" s="1"/>
      <c r="AQ1627" s="1"/>
      <c r="AR1627" s="1"/>
      <c r="AS1627" s="1"/>
      <c r="AT1627" s="1"/>
      <c r="AU1627" s="1"/>
      <c r="AV1627" s="1"/>
    </row>
    <row r="1628" spans="36:48">
      <c r="AJ1628" s="1"/>
      <c r="AP1628" s="1"/>
      <c r="AQ1628" s="1"/>
      <c r="AR1628" s="1"/>
      <c r="AS1628" s="1"/>
      <c r="AT1628" s="1"/>
      <c r="AU1628" s="1"/>
      <c r="AV1628" s="1"/>
    </row>
    <row r="1629" spans="36:48">
      <c r="AJ1629" s="1"/>
      <c r="AP1629" s="1"/>
      <c r="AQ1629" s="1"/>
      <c r="AR1629" s="1"/>
      <c r="AS1629" s="1"/>
      <c r="AT1629" s="1"/>
      <c r="AU1629" s="1"/>
      <c r="AV1629" s="1"/>
    </row>
    <row r="1630" spans="36:48">
      <c r="AJ1630" s="1"/>
      <c r="AP1630" s="1"/>
      <c r="AQ1630" s="1"/>
      <c r="AR1630" s="1"/>
      <c r="AS1630" s="1"/>
      <c r="AT1630" s="1"/>
      <c r="AU1630" s="1"/>
      <c r="AV1630" s="1"/>
    </row>
    <row r="1631" spans="36:48">
      <c r="AJ1631" s="1"/>
      <c r="AP1631" s="1"/>
      <c r="AQ1631" s="1"/>
      <c r="AR1631" s="1"/>
      <c r="AS1631" s="1"/>
      <c r="AT1631" s="1"/>
      <c r="AU1631" s="1"/>
      <c r="AV1631" s="1"/>
    </row>
    <row r="1632" spans="36:48">
      <c r="AJ1632" s="1"/>
      <c r="AP1632" s="1"/>
      <c r="AQ1632" s="1"/>
      <c r="AR1632" s="1"/>
      <c r="AS1632" s="1"/>
      <c r="AT1632" s="1"/>
      <c r="AU1632" s="1"/>
      <c r="AV1632" s="1"/>
    </row>
    <row r="1633" spans="36:48">
      <c r="AJ1633" s="1"/>
      <c r="AP1633" s="1"/>
      <c r="AQ1633" s="1"/>
      <c r="AR1633" s="1"/>
      <c r="AS1633" s="1"/>
      <c r="AT1633" s="1"/>
      <c r="AU1633" s="1"/>
      <c r="AV1633" s="1"/>
    </row>
    <row r="1634" spans="36:48">
      <c r="AJ1634" s="1"/>
      <c r="AP1634" s="1"/>
      <c r="AQ1634" s="1"/>
      <c r="AR1634" s="1"/>
      <c r="AS1634" s="1"/>
      <c r="AT1634" s="1"/>
      <c r="AU1634" s="1"/>
      <c r="AV1634" s="1"/>
    </row>
    <row r="1635" spans="36:48">
      <c r="AJ1635" s="1"/>
      <c r="AP1635" s="1"/>
      <c r="AQ1635" s="1"/>
      <c r="AR1635" s="1"/>
      <c r="AS1635" s="1"/>
      <c r="AT1635" s="1"/>
      <c r="AU1635" s="1"/>
      <c r="AV1635" s="1"/>
    </row>
    <row r="1636" spans="36:48">
      <c r="AJ1636" s="1"/>
      <c r="AP1636" s="1"/>
      <c r="AQ1636" s="1"/>
      <c r="AR1636" s="1"/>
      <c r="AS1636" s="1"/>
      <c r="AT1636" s="1"/>
      <c r="AU1636" s="1"/>
      <c r="AV1636" s="1"/>
    </row>
    <row r="1637" spans="36:48">
      <c r="AJ1637" s="1"/>
      <c r="AP1637" s="1"/>
      <c r="AQ1637" s="1"/>
      <c r="AR1637" s="1"/>
      <c r="AS1637" s="1"/>
      <c r="AT1637" s="1"/>
      <c r="AU1637" s="1"/>
      <c r="AV1637" s="1"/>
    </row>
    <row r="1638" spans="36:48">
      <c r="AJ1638" s="1"/>
      <c r="AP1638" s="1"/>
      <c r="AQ1638" s="1"/>
      <c r="AR1638" s="1"/>
      <c r="AS1638" s="1"/>
      <c r="AT1638" s="1"/>
      <c r="AU1638" s="1"/>
      <c r="AV1638" s="1"/>
    </row>
    <row r="1639" spans="36:48">
      <c r="AJ1639" s="1"/>
      <c r="AP1639" s="1"/>
      <c r="AQ1639" s="1"/>
      <c r="AR1639" s="1"/>
      <c r="AS1639" s="1"/>
      <c r="AT1639" s="1"/>
      <c r="AU1639" s="1"/>
      <c r="AV1639" s="1"/>
    </row>
    <row r="1640" spans="36:48">
      <c r="AJ1640" s="1"/>
      <c r="AP1640" s="1"/>
      <c r="AQ1640" s="1"/>
      <c r="AR1640" s="1"/>
      <c r="AS1640" s="1"/>
      <c r="AT1640" s="1"/>
      <c r="AU1640" s="1"/>
      <c r="AV1640" s="1"/>
    </row>
    <row r="1641" spans="36:48">
      <c r="AJ1641" s="1"/>
      <c r="AP1641" s="1"/>
      <c r="AQ1641" s="1"/>
      <c r="AR1641" s="1"/>
      <c r="AS1641" s="1"/>
      <c r="AT1641" s="1"/>
      <c r="AU1641" s="1"/>
      <c r="AV1641" s="1"/>
    </row>
    <row r="1642" spans="36:48">
      <c r="AJ1642" s="1"/>
      <c r="AP1642" s="1"/>
      <c r="AQ1642" s="1"/>
      <c r="AR1642" s="1"/>
      <c r="AS1642" s="1"/>
      <c r="AT1642" s="1"/>
      <c r="AU1642" s="1"/>
      <c r="AV1642" s="1"/>
    </row>
    <row r="1643" spans="36:48">
      <c r="AJ1643" s="1"/>
      <c r="AP1643" s="1"/>
      <c r="AQ1643" s="1"/>
      <c r="AR1643" s="1"/>
      <c r="AS1643" s="1"/>
      <c r="AT1643" s="1"/>
      <c r="AU1643" s="1"/>
      <c r="AV1643" s="1"/>
    </row>
    <row r="1644" spans="36:48">
      <c r="AJ1644" s="1"/>
      <c r="AP1644" s="1"/>
      <c r="AQ1644" s="1"/>
      <c r="AR1644" s="1"/>
      <c r="AS1644" s="1"/>
      <c r="AT1644" s="1"/>
      <c r="AU1644" s="1"/>
      <c r="AV1644" s="1"/>
    </row>
    <row r="1645" spans="36:48">
      <c r="AJ1645" s="1"/>
      <c r="AP1645" s="1"/>
      <c r="AQ1645" s="1"/>
      <c r="AR1645" s="1"/>
      <c r="AS1645" s="1"/>
      <c r="AT1645" s="1"/>
      <c r="AU1645" s="1"/>
      <c r="AV1645" s="1"/>
    </row>
    <row r="1646" spans="36:48">
      <c r="AJ1646" s="1"/>
      <c r="AP1646" s="1"/>
      <c r="AQ1646" s="1"/>
      <c r="AR1646" s="1"/>
      <c r="AS1646" s="1"/>
      <c r="AT1646" s="1"/>
      <c r="AU1646" s="1"/>
      <c r="AV1646" s="1"/>
    </row>
    <row r="1647" spans="36:48">
      <c r="AJ1647" s="1"/>
      <c r="AP1647" s="1"/>
      <c r="AQ1647" s="1"/>
      <c r="AR1647" s="1"/>
      <c r="AS1647" s="1"/>
      <c r="AT1647" s="1"/>
      <c r="AU1647" s="1"/>
      <c r="AV1647" s="1"/>
    </row>
    <row r="1648" spans="36:48">
      <c r="AJ1648" s="1"/>
      <c r="AP1648" s="1"/>
      <c r="AQ1648" s="1"/>
      <c r="AR1648" s="1"/>
      <c r="AS1648" s="1"/>
      <c r="AT1648" s="1"/>
      <c r="AU1648" s="1"/>
      <c r="AV1648" s="1"/>
    </row>
    <row r="1649" spans="36:48">
      <c r="AJ1649" s="1"/>
      <c r="AP1649" s="1"/>
      <c r="AQ1649" s="1"/>
      <c r="AR1649" s="1"/>
      <c r="AS1649" s="1"/>
      <c r="AT1649" s="1"/>
      <c r="AU1649" s="1"/>
      <c r="AV1649" s="1"/>
    </row>
    <row r="1650" spans="36:48">
      <c r="AJ1650" s="1"/>
      <c r="AP1650" s="1"/>
      <c r="AQ1650" s="1"/>
      <c r="AR1650" s="1"/>
      <c r="AS1650" s="1"/>
      <c r="AT1650" s="1"/>
      <c r="AU1650" s="1"/>
      <c r="AV1650" s="1"/>
    </row>
    <row r="1651" spans="36:48">
      <c r="AJ1651" s="1"/>
      <c r="AP1651" s="1"/>
      <c r="AQ1651" s="1"/>
      <c r="AR1651" s="1"/>
      <c r="AS1651" s="1"/>
      <c r="AT1651" s="1"/>
      <c r="AU1651" s="1"/>
      <c r="AV1651" s="1"/>
    </row>
    <row r="1652" spans="36:48">
      <c r="AJ1652" s="1"/>
      <c r="AP1652" s="1"/>
      <c r="AQ1652" s="1"/>
      <c r="AR1652" s="1"/>
      <c r="AS1652" s="1"/>
      <c r="AT1652" s="1"/>
      <c r="AU1652" s="1"/>
      <c r="AV1652" s="1"/>
    </row>
    <row r="1653" spans="36:48">
      <c r="AJ1653" s="1"/>
      <c r="AP1653" s="1"/>
      <c r="AQ1653" s="1"/>
      <c r="AR1653" s="1"/>
      <c r="AS1653" s="1"/>
      <c r="AT1653" s="1"/>
      <c r="AU1653" s="1"/>
      <c r="AV1653" s="1"/>
    </row>
    <row r="1654" spans="36:48">
      <c r="AJ1654" s="1"/>
      <c r="AP1654" s="1"/>
      <c r="AQ1654" s="1"/>
      <c r="AR1654" s="1"/>
      <c r="AS1654" s="1"/>
      <c r="AT1654" s="1"/>
      <c r="AU1654" s="1"/>
      <c r="AV1654" s="1"/>
    </row>
    <row r="1655" spans="36:48">
      <c r="AJ1655" s="1"/>
      <c r="AP1655" s="1"/>
      <c r="AQ1655" s="1"/>
      <c r="AR1655" s="1"/>
      <c r="AS1655" s="1"/>
      <c r="AT1655" s="1"/>
      <c r="AU1655" s="1"/>
      <c r="AV1655" s="1"/>
    </row>
    <row r="1656" spans="36:48">
      <c r="AJ1656" s="1"/>
      <c r="AP1656" s="1"/>
      <c r="AQ1656" s="1"/>
      <c r="AR1656" s="1"/>
      <c r="AS1656" s="1"/>
      <c r="AT1656" s="1"/>
      <c r="AU1656" s="1"/>
      <c r="AV1656" s="1"/>
    </row>
    <row r="1657" spans="36:48">
      <c r="AJ1657" s="1"/>
      <c r="AP1657" s="1"/>
      <c r="AQ1657" s="1"/>
      <c r="AR1657" s="1"/>
      <c r="AS1657" s="1"/>
      <c r="AT1657" s="1"/>
      <c r="AU1657" s="1"/>
      <c r="AV1657" s="1"/>
    </row>
    <row r="1658" spans="36:48">
      <c r="AJ1658" s="1"/>
      <c r="AP1658" s="1"/>
      <c r="AQ1658" s="1"/>
      <c r="AR1658" s="1"/>
      <c r="AS1658" s="1"/>
      <c r="AT1658" s="1"/>
      <c r="AU1658" s="1"/>
      <c r="AV1658" s="1"/>
    </row>
    <row r="1659" spans="36:48">
      <c r="AJ1659" s="1"/>
      <c r="AP1659" s="1"/>
      <c r="AQ1659" s="1"/>
      <c r="AR1659" s="1"/>
      <c r="AS1659" s="1"/>
      <c r="AT1659" s="1"/>
      <c r="AU1659" s="1"/>
      <c r="AV1659" s="1"/>
    </row>
    <row r="1660" spans="36:48">
      <c r="AJ1660" s="1"/>
      <c r="AP1660" s="1"/>
      <c r="AQ1660" s="1"/>
      <c r="AR1660" s="1"/>
      <c r="AS1660" s="1"/>
      <c r="AT1660" s="1"/>
      <c r="AU1660" s="1"/>
      <c r="AV1660" s="1"/>
    </row>
    <row r="1661" spans="36:48">
      <c r="AJ1661" s="1"/>
      <c r="AP1661" s="1"/>
      <c r="AQ1661" s="1"/>
      <c r="AR1661" s="1"/>
      <c r="AS1661" s="1"/>
      <c r="AT1661" s="1"/>
      <c r="AU1661" s="1"/>
      <c r="AV1661" s="1"/>
    </row>
    <row r="1662" spans="36:48">
      <c r="AJ1662" s="1"/>
      <c r="AP1662" s="1"/>
      <c r="AQ1662" s="1"/>
      <c r="AR1662" s="1"/>
      <c r="AS1662" s="1"/>
      <c r="AT1662" s="1"/>
      <c r="AU1662" s="1"/>
      <c r="AV1662" s="1"/>
    </row>
    <row r="1663" spans="36:48">
      <c r="AJ1663" s="1"/>
      <c r="AP1663" s="1"/>
      <c r="AQ1663" s="1"/>
      <c r="AR1663" s="1"/>
      <c r="AS1663" s="1"/>
      <c r="AT1663" s="1"/>
      <c r="AU1663" s="1"/>
      <c r="AV1663" s="1"/>
    </row>
    <row r="1664" spans="36:48">
      <c r="AJ1664" s="1"/>
      <c r="AP1664" s="1"/>
      <c r="AQ1664" s="1"/>
      <c r="AR1664" s="1"/>
      <c r="AS1664" s="1"/>
      <c r="AT1664" s="1"/>
      <c r="AU1664" s="1"/>
      <c r="AV1664" s="1"/>
    </row>
    <row r="1665" spans="36:48">
      <c r="AJ1665" s="1"/>
      <c r="AP1665" s="1"/>
      <c r="AQ1665" s="1"/>
      <c r="AR1665" s="1"/>
      <c r="AS1665" s="1"/>
      <c r="AT1665" s="1"/>
      <c r="AU1665" s="1"/>
      <c r="AV1665" s="1"/>
    </row>
    <row r="1666" spans="36:48">
      <c r="AJ1666" s="1"/>
      <c r="AP1666" s="1"/>
      <c r="AQ1666" s="1"/>
      <c r="AR1666" s="1"/>
      <c r="AS1666" s="1"/>
      <c r="AT1666" s="1"/>
      <c r="AU1666" s="1"/>
      <c r="AV1666" s="1"/>
    </row>
    <row r="1667" spans="36:48">
      <c r="AJ1667" s="1"/>
      <c r="AP1667" s="1"/>
      <c r="AQ1667" s="1"/>
      <c r="AR1667" s="1"/>
      <c r="AS1667" s="1"/>
      <c r="AT1667" s="1"/>
      <c r="AU1667" s="1"/>
      <c r="AV1667" s="1"/>
    </row>
    <row r="1668" spans="36:48">
      <c r="AJ1668" s="1"/>
      <c r="AP1668" s="1"/>
      <c r="AQ1668" s="1"/>
      <c r="AR1668" s="1"/>
      <c r="AS1668" s="1"/>
      <c r="AT1668" s="1"/>
      <c r="AU1668" s="1"/>
      <c r="AV1668" s="1"/>
    </row>
    <row r="1669" spans="36:48">
      <c r="AJ1669" s="1"/>
      <c r="AP1669" s="1"/>
      <c r="AQ1669" s="1"/>
      <c r="AR1669" s="1"/>
      <c r="AS1669" s="1"/>
      <c r="AT1669" s="1"/>
      <c r="AU1669" s="1"/>
      <c r="AV1669" s="1"/>
    </row>
    <row r="1670" spans="36:48">
      <c r="AJ1670" s="1"/>
      <c r="AP1670" s="1"/>
      <c r="AQ1670" s="1"/>
      <c r="AR1670" s="1"/>
      <c r="AS1670" s="1"/>
      <c r="AT1670" s="1"/>
      <c r="AU1670" s="1"/>
      <c r="AV1670" s="1"/>
    </row>
    <row r="1671" spans="36:48">
      <c r="AJ1671" s="1"/>
      <c r="AP1671" s="1"/>
      <c r="AQ1671" s="1"/>
      <c r="AR1671" s="1"/>
      <c r="AS1671" s="1"/>
      <c r="AT1671" s="1"/>
      <c r="AU1671" s="1"/>
      <c r="AV1671" s="1"/>
    </row>
    <row r="1672" spans="36:48">
      <c r="AJ1672" s="1"/>
      <c r="AP1672" s="1"/>
      <c r="AQ1672" s="1"/>
      <c r="AR1672" s="1"/>
      <c r="AS1672" s="1"/>
      <c r="AT1672" s="1"/>
      <c r="AU1672" s="1"/>
      <c r="AV1672" s="1"/>
    </row>
    <row r="1673" spans="36:48">
      <c r="AJ1673" s="1"/>
      <c r="AP1673" s="1"/>
      <c r="AQ1673" s="1"/>
      <c r="AR1673" s="1"/>
      <c r="AS1673" s="1"/>
      <c r="AT1673" s="1"/>
      <c r="AU1673" s="1"/>
      <c r="AV1673" s="1"/>
    </row>
    <row r="1674" spans="36:48">
      <c r="AJ1674" s="1"/>
      <c r="AP1674" s="1"/>
      <c r="AQ1674" s="1"/>
      <c r="AR1674" s="1"/>
      <c r="AS1674" s="1"/>
      <c r="AT1674" s="1"/>
      <c r="AU1674" s="1"/>
      <c r="AV1674" s="1"/>
    </row>
    <row r="1675" spans="36:48">
      <c r="AJ1675" s="1"/>
      <c r="AP1675" s="1"/>
      <c r="AQ1675" s="1"/>
      <c r="AR1675" s="1"/>
      <c r="AS1675" s="1"/>
      <c r="AT1675" s="1"/>
      <c r="AU1675" s="1"/>
      <c r="AV1675" s="1"/>
    </row>
    <row r="1676" spans="36:48">
      <c r="AJ1676" s="1"/>
      <c r="AP1676" s="1"/>
      <c r="AQ1676" s="1"/>
      <c r="AR1676" s="1"/>
      <c r="AS1676" s="1"/>
      <c r="AT1676" s="1"/>
      <c r="AU1676" s="1"/>
      <c r="AV1676" s="1"/>
    </row>
    <row r="1677" spans="36:48">
      <c r="AJ1677" s="1"/>
      <c r="AP1677" s="1"/>
      <c r="AQ1677" s="1"/>
      <c r="AR1677" s="1"/>
      <c r="AS1677" s="1"/>
      <c r="AT1677" s="1"/>
      <c r="AU1677" s="1"/>
      <c r="AV1677" s="1"/>
    </row>
    <row r="1678" spans="36:48">
      <c r="AJ1678" s="1"/>
      <c r="AP1678" s="1"/>
      <c r="AQ1678" s="1"/>
      <c r="AR1678" s="1"/>
      <c r="AS1678" s="1"/>
      <c r="AT1678" s="1"/>
      <c r="AU1678" s="1"/>
      <c r="AV1678" s="1"/>
    </row>
    <row r="1679" spans="36:48">
      <c r="AJ1679" s="1"/>
      <c r="AP1679" s="1"/>
      <c r="AQ1679" s="1"/>
      <c r="AR1679" s="1"/>
      <c r="AS1679" s="1"/>
      <c r="AT1679" s="1"/>
      <c r="AU1679" s="1"/>
      <c r="AV1679" s="1"/>
    </row>
    <row r="1680" spans="36:48">
      <c r="AJ1680" s="1"/>
      <c r="AP1680" s="1"/>
      <c r="AQ1680" s="1"/>
      <c r="AR1680" s="1"/>
      <c r="AS1680" s="1"/>
      <c r="AT1680" s="1"/>
      <c r="AU1680" s="1"/>
      <c r="AV1680" s="1"/>
    </row>
    <row r="1681" spans="36:48">
      <c r="AJ1681" s="1"/>
      <c r="AP1681" s="1"/>
      <c r="AQ1681" s="1"/>
      <c r="AR1681" s="1"/>
      <c r="AS1681" s="1"/>
      <c r="AT1681" s="1"/>
      <c r="AU1681" s="1"/>
      <c r="AV1681" s="1"/>
    </row>
    <row r="1682" spans="36:48">
      <c r="AJ1682" s="1"/>
      <c r="AP1682" s="1"/>
      <c r="AQ1682" s="1"/>
      <c r="AR1682" s="1"/>
      <c r="AS1682" s="1"/>
      <c r="AT1682" s="1"/>
      <c r="AU1682" s="1"/>
      <c r="AV1682" s="1"/>
    </row>
    <row r="1683" spans="36:48">
      <c r="AJ1683" s="1"/>
      <c r="AP1683" s="1"/>
      <c r="AQ1683" s="1"/>
      <c r="AR1683" s="1"/>
      <c r="AS1683" s="1"/>
      <c r="AT1683" s="1"/>
      <c r="AU1683" s="1"/>
      <c r="AV1683" s="1"/>
    </row>
    <row r="1684" spans="36:48">
      <c r="AJ1684" s="1"/>
      <c r="AP1684" s="1"/>
      <c r="AQ1684" s="1"/>
      <c r="AR1684" s="1"/>
      <c r="AS1684" s="1"/>
      <c r="AT1684" s="1"/>
      <c r="AU1684" s="1"/>
      <c r="AV1684" s="1"/>
    </row>
    <row r="1685" spans="36:48">
      <c r="AJ1685" s="1"/>
      <c r="AP1685" s="1"/>
      <c r="AQ1685" s="1"/>
      <c r="AR1685" s="1"/>
      <c r="AS1685" s="1"/>
      <c r="AT1685" s="1"/>
      <c r="AU1685" s="1"/>
      <c r="AV1685" s="1"/>
    </row>
    <row r="1686" spans="36:48">
      <c r="AJ1686" s="1"/>
      <c r="AP1686" s="1"/>
      <c r="AQ1686" s="1"/>
      <c r="AR1686" s="1"/>
      <c r="AS1686" s="1"/>
      <c r="AT1686" s="1"/>
      <c r="AU1686" s="1"/>
      <c r="AV1686" s="1"/>
    </row>
    <row r="1687" spans="36:48">
      <c r="AJ1687" s="1"/>
      <c r="AP1687" s="1"/>
      <c r="AQ1687" s="1"/>
      <c r="AR1687" s="1"/>
      <c r="AS1687" s="1"/>
      <c r="AT1687" s="1"/>
      <c r="AU1687" s="1"/>
      <c r="AV1687" s="1"/>
    </row>
    <row r="1688" spans="36:48">
      <c r="AJ1688" s="1"/>
      <c r="AP1688" s="1"/>
      <c r="AQ1688" s="1"/>
      <c r="AR1688" s="1"/>
      <c r="AS1688" s="1"/>
      <c r="AT1688" s="1"/>
      <c r="AU1688" s="1"/>
      <c r="AV1688" s="1"/>
    </row>
    <row r="1689" spans="36:48">
      <c r="AJ1689" s="1"/>
      <c r="AP1689" s="1"/>
      <c r="AQ1689" s="1"/>
      <c r="AR1689" s="1"/>
      <c r="AS1689" s="1"/>
      <c r="AT1689" s="1"/>
      <c r="AU1689" s="1"/>
      <c r="AV1689" s="1"/>
    </row>
    <row r="1690" spans="36:48">
      <c r="AJ1690" s="1"/>
      <c r="AP1690" s="1"/>
      <c r="AQ1690" s="1"/>
      <c r="AR1690" s="1"/>
      <c r="AS1690" s="1"/>
      <c r="AT1690" s="1"/>
      <c r="AU1690" s="1"/>
      <c r="AV1690" s="1"/>
    </row>
    <row r="1691" spans="36:48">
      <c r="AJ1691" s="1"/>
      <c r="AP1691" s="1"/>
      <c r="AQ1691" s="1"/>
      <c r="AR1691" s="1"/>
      <c r="AS1691" s="1"/>
      <c r="AT1691" s="1"/>
      <c r="AU1691" s="1"/>
      <c r="AV1691" s="1"/>
    </row>
    <row r="1692" spans="36:48">
      <c r="AJ1692" s="1"/>
      <c r="AP1692" s="1"/>
      <c r="AQ1692" s="1"/>
      <c r="AR1692" s="1"/>
      <c r="AS1692" s="1"/>
      <c r="AT1692" s="1"/>
      <c r="AU1692" s="1"/>
      <c r="AV1692" s="1"/>
    </row>
    <row r="1693" spans="36:48">
      <c r="AJ1693" s="1"/>
      <c r="AP1693" s="1"/>
      <c r="AQ1693" s="1"/>
      <c r="AR1693" s="1"/>
      <c r="AS1693" s="1"/>
      <c r="AT1693" s="1"/>
      <c r="AU1693" s="1"/>
      <c r="AV1693" s="1"/>
    </row>
    <row r="1694" spans="36:48">
      <c r="AJ1694" s="1"/>
      <c r="AP1694" s="1"/>
      <c r="AQ1694" s="1"/>
      <c r="AR1694" s="1"/>
      <c r="AS1694" s="1"/>
      <c r="AT1694" s="1"/>
      <c r="AU1694" s="1"/>
      <c r="AV1694" s="1"/>
    </row>
    <row r="1695" spans="36:48">
      <c r="AJ1695" s="1"/>
      <c r="AP1695" s="1"/>
      <c r="AQ1695" s="1"/>
      <c r="AR1695" s="1"/>
      <c r="AS1695" s="1"/>
      <c r="AT1695" s="1"/>
      <c r="AU1695" s="1"/>
      <c r="AV1695" s="1"/>
    </row>
    <row r="1696" spans="36:48">
      <c r="AJ1696" s="1"/>
      <c r="AP1696" s="1"/>
      <c r="AQ1696" s="1"/>
      <c r="AR1696" s="1"/>
      <c r="AS1696" s="1"/>
      <c r="AT1696" s="1"/>
      <c r="AU1696" s="1"/>
      <c r="AV1696" s="1"/>
    </row>
    <row r="1697" spans="36:48">
      <c r="AJ1697" s="1"/>
      <c r="AP1697" s="1"/>
      <c r="AQ1697" s="1"/>
      <c r="AR1697" s="1"/>
      <c r="AS1697" s="1"/>
      <c r="AT1697" s="1"/>
      <c r="AU1697" s="1"/>
      <c r="AV1697" s="1"/>
    </row>
    <row r="1698" spans="36:48">
      <c r="AJ1698" s="1"/>
      <c r="AP1698" s="1"/>
      <c r="AQ1698" s="1"/>
      <c r="AR1698" s="1"/>
      <c r="AS1698" s="1"/>
      <c r="AT1698" s="1"/>
      <c r="AU1698" s="1"/>
      <c r="AV1698" s="1"/>
    </row>
    <row r="1699" spans="36:48">
      <c r="AJ1699" s="1"/>
      <c r="AP1699" s="1"/>
      <c r="AQ1699" s="1"/>
      <c r="AR1699" s="1"/>
      <c r="AS1699" s="1"/>
      <c r="AT1699" s="1"/>
      <c r="AU1699" s="1"/>
      <c r="AV1699" s="1"/>
    </row>
    <row r="1700" spans="36:48">
      <c r="AJ1700" s="1"/>
      <c r="AP1700" s="1"/>
      <c r="AQ1700" s="1"/>
      <c r="AR1700" s="1"/>
      <c r="AS1700" s="1"/>
      <c r="AT1700" s="1"/>
      <c r="AU1700" s="1"/>
      <c r="AV1700" s="1"/>
    </row>
    <row r="1701" spans="36:48">
      <c r="AJ1701" s="1"/>
      <c r="AP1701" s="1"/>
      <c r="AQ1701" s="1"/>
      <c r="AR1701" s="1"/>
      <c r="AS1701" s="1"/>
      <c r="AT1701" s="1"/>
      <c r="AU1701" s="1"/>
      <c r="AV1701" s="1"/>
    </row>
    <row r="1702" spans="36:48">
      <c r="AJ1702" s="1"/>
      <c r="AP1702" s="1"/>
      <c r="AQ1702" s="1"/>
      <c r="AR1702" s="1"/>
      <c r="AS1702" s="1"/>
      <c r="AT1702" s="1"/>
      <c r="AU1702" s="1"/>
      <c r="AV1702" s="1"/>
    </row>
    <row r="1703" spans="36:48">
      <c r="AJ1703" s="1"/>
      <c r="AP1703" s="1"/>
      <c r="AQ1703" s="1"/>
      <c r="AR1703" s="1"/>
      <c r="AS1703" s="1"/>
      <c r="AT1703" s="1"/>
      <c r="AU1703" s="1"/>
      <c r="AV1703" s="1"/>
    </row>
    <row r="1704" spans="36:48">
      <c r="AJ1704" s="1"/>
      <c r="AP1704" s="1"/>
      <c r="AQ1704" s="1"/>
      <c r="AR1704" s="1"/>
      <c r="AS1704" s="1"/>
      <c r="AT1704" s="1"/>
      <c r="AU1704" s="1"/>
      <c r="AV1704" s="1"/>
    </row>
    <row r="1705" spans="36:48">
      <c r="AJ1705" s="1"/>
      <c r="AP1705" s="1"/>
      <c r="AQ1705" s="1"/>
      <c r="AR1705" s="1"/>
      <c r="AS1705" s="1"/>
      <c r="AT1705" s="1"/>
      <c r="AU1705" s="1"/>
      <c r="AV1705" s="1"/>
    </row>
    <row r="1706" spans="36:48">
      <c r="AJ1706" s="1"/>
      <c r="AP1706" s="1"/>
      <c r="AQ1706" s="1"/>
      <c r="AR1706" s="1"/>
      <c r="AS1706" s="1"/>
      <c r="AT1706" s="1"/>
      <c r="AU1706" s="1"/>
      <c r="AV1706" s="1"/>
    </row>
    <row r="1707" spans="36:48">
      <c r="AJ1707" s="1"/>
      <c r="AP1707" s="1"/>
      <c r="AQ1707" s="1"/>
      <c r="AR1707" s="1"/>
      <c r="AS1707" s="1"/>
      <c r="AT1707" s="1"/>
      <c r="AU1707" s="1"/>
      <c r="AV1707" s="1"/>
    </row>
    <row r="1708" spans="36:48">
      <c r="AJ1708" s="1"/>
      <c r="AP1708" s="1"/>
      <c r="AQ1708" s="1"/>
      <c r="AR1708" s="1"/>
      <c r="AS1708" s="1"/>
      <c r="AT1708" s="1"/>
      <c r="AU1708" s="1"/>
      <c r="AV1708" s="1"/>
    </row>
    <row r="1709" spans="36:48">
      <c r="AJ1709" s="1"/>
      <c r="AP1709" s="1"/>
      <c r="AQ1709" s="1"/>
      <c r="AR1709" s="1"/>
      <c r="AS1709" s="1"/>
      <c r="AT1709" s="1"/>
      <c r="AU1709" s="1"/>
      <c r="AV1709" s="1"/>
    </row>
    <row r="1710" spans="36:48">
      <c r="AJ1710" s="1"/>
      <c r="AP1710" s="1"/>
      <c r="AQ1710" s="1"/>
      <c r="AR1710" s="1"/>
      <c r="AS1710" s="1"/>
      <c r="AT1710" s="1"/>
      <c r="AU1710" s="1"/>
      <c r="AV1710" s="1"/>
    </row>
    <row r="1711" spans="36:48">
      <c r="AJ1711" s="1"/>
      <c r="AP1711" s="1"/>
      <c r="AQ1711" s="1"/>
      <c r="AR1711" s="1"/>
      <c r="AS1711" s="1"/>
      <c r="AT1711" s="1"/>
      <c r="AU1711" s="1"/>
      <c r="AV1711" s="1"/>
    </row>
    <row r="1712" spans="36:48">
      <c r="AJ1712" s="1"/>
      <c r="AP1712" s="1"/>
      <c r="AQ1712" s="1"/>
      <c r="AR1712" s="1"/>
      <c r="AS1712" s="1"/>
      <c r="AT1712" s="1"/>
      <c r="AU1712" s="1"/>
      <c r="AV1712" s="1"/>
    </row>
    <row r="1713" spans="36:48">
      <c r="AJ1713" s="1"/>
      <c r="AP1713" s="1"/>
      <c r="AQ1713" s="1"/>
      <c r="AR1713" s="1"/>
      <c r="AS1713" s="1"/>
      <c r="AT1713" s="1"/>
      <c r="AU1713" s="1"/>
      <c r="AV1713" s="1"/>
    </row>
    <row r="1714" spans="36:48">
      <c r="AJ1714" s="1"/>
      <c r="AP1714" s="1"/>
      <c r="AQ1714" s="1"/>
      <c r="AR1714" s="1"/>
      <c r="AS1714" s="1"/>
      <c r="AT1714" s="1"/>
      <c r="AU1714" s="1"/>
      <c r="AV1714" s="1"/>
    </row>
    <row r="1715" spans="36:48">
      <c r="AJ1715" s="1"/>
      <c r="AP1715" s="1"/>
      <c r="AQ1715" s="1"/>
      <c r="AR1715" s="1"/>
      <c r="AS1715" s="1"/>
      <c r="AT1715" s="1"/>
      <c r="AU1715" s="1"/>
      <c r="AV1715" s="1"/>
    </row>
    <row r="1716" spans="36:48">
      <c r="AJ1716" s="1"/>
      <c r="AP1716" s="1"/>
      <c r="AQ1716" s="1"/>
      <c r="AR1716" s="1"/>
      <c r="AS1716" s="1"/>
      <c r="AT1716" s="1"/>
      <c r="AU1716" s="1"/>
      <c r="AV1716" s="1"/>
    </row>
    <row r="1717" spans="36:48">
      <c r="AJ1717" s="1"/>
      <c r="AP1717" s="1"/>
      <c r="AQ1717" s="1"/>
      <c r="AR1717" s="1"/>
      <c r="AS1717" s="1"/>
      <c r="AT1717" s="1"/>
      <c r="AU1717" s="1"/>
      <c r="AV1717" s="1"/>
    </row>
    <row r="1718" spans="36:48">
      <c r="AJ1718" s="1"/>
      <c r="AP1718" s="1"/>
      <c r="AQ1718" s="1"/>
      <c r="AR1718" s="1"/>
      <c r="AS1718" s="1"/>
      <c r="AT1718" s="1"/>
      <c r="AU1718" s="1"/>
      <c r="AV1718" s="1"/>
    </row>
    <row r="1719" spans="36:48">
      <c r="AJ1719" s="1"/>
      <c r="AP1719" s="1"/>
      <c r="AQ1719" s="1"/>
      <c r="AR1719" s="1"/>
      <c r="AS1719" s="1"/>
      <c r="AT1719" s="1"/>
      <c r="AU1719" s="1"/>
      <c r="AV1719" s="1"/>
    </row>
    <row r="1720" spans="36:48">
      <c r="AJ1720" s="1"/>
      <c r="AP1720" s="1"/>
      <c r="AQ1720" s="1"/>
      <c r="AR1720" s="1"/>
      <c r="AS1720" s="1"/>
      <c r="AT1720" s="1"/>
      <c r="AU1720" s="1"/>
      <c r="AV1720" s="1"/>
    </row>
    <row r="1721" spans="36:48">
      <c r="AJ1721" s="1"/>
      <c r="AP1721" s="1"/>
      <c r="AQ1721" s="1"/>
      <c r="AR1721" s="1"/>
      <c r="AS1721" s="1"/>
      <c r="AT1721" s="1"/>
      <c r="AU1721" s="1"/>
      <c r="AV1721" s="1"/>
    </row>
    <row r="1722" spans="36:48">
      <c r="AJ1722" s="1"/>
      <c r="AP1722" s="1"/>
      <c r="AQ1722" s="1"/>
      <c r="AR1722" s="1"/>
      <c r="AS1722" s="1"/>
      <c r="AT1722" s="1"/>
      <c r="AU1722" s="1"/>
      <c r="AV1722" s="1"/>
    </row>
    <row r="1723" spans="36:48">
      <c r="AJ1723" s="1"/>
      <c r="AP1723" s="1"/>
      <c r="AQ1723" s="1"/>
      <c r="AR1723" s="1"/>
      <c r="AS1723" s="1"/>
      <c r="AT1723" s="1"/>
      <c r="AU1723" s="1"/>
      <c r="AV1723" s="1"/>
    </row>
    <row r="1724" spans="36:48">
      <c r="AJ1724" s="1"/>
      <c r="AP1724" s="1"/>
      <c r="AQ1724" s="1"/>
      <c r="AR1724" s="1"/>
      <c r="AS1724" s="1"/>
      <c r="AT1724" s="1"/>
      <c r="AU1724" s="1"/>
      <c r="AV1724" s="1"/>
    </row>
    <row r="1725" spans="36:48">
      <c r="AJ1725" s="1"/>
      <c r="AP1725" s="1"/>
      <c r="AQ1725" s="1"/>
      <c r="AR1725" s="1"/>
      <c r="AS1725" s="1"/>
      <c r="AT1725" s="1"/>
      <c r="AU1725" s="1"/>
      <c r="AV1725" s="1"/>
    </row>
    <row r="1726" spans="36:48">
      <c r="AJ1726" s="1"/>
      <c r="AP1726" s="1"/>
      <c r="AQ1726" s="1"/>
      <c r="AR1726" s="1"/>
      <c r="AS1726" s="1"/>
      <c r="AT1726" s="1"/>
      <c r="AU1726" s="1"/>
      <c r="AV1726" s="1"/>
    </row>
    <row r="1727" spans="36:48">
      <c r="AJ1727" s="1"/>
      <c r="AP1727" s="1"/>
      <c r="AQ1727" s="1"/>
      <c r="AR1727" s="1"/>
      <c r="AS1727" s="1"/>
      <c r="AT1727" s="1"/>
      <c r="AU1727" s="1"/>
      <c r="AV1727" s="1"/>
    </row>
    <row r="1728" spans="36:48">
      <c r="AJ1728" s="1"/>
      <c r="AP1728" s="1"/>
      <c r="AQ1728" s="1"/>
      <c r="AR1728" s="1"/>
      <c r="AS1728" s="1"/>
      <c r="AT1728" s="1"/>
      <c r="AU1728" s="1"/>
      <c r="AV1728" s="1"/>
    </row>
    <row r="1729" spans="36:48">
      <c r="AJ1729" s="1"/>
      <c r="AP1729" s="1"/>
      <c r="AQ1729" s="1"/>
      <c r="AR1729" s="1"/>
      <c r="AS1729" s="1"/>
      <c r="AT1729" s="1"/>
      <c r="AU1729" s="1"/>
      <c r="AV1729" s="1"/>
    </row>
    <row r="1730" spans="36:48">
      <c r="AJ1730" s="1"/>
      <c r="AP1730" s="1"/>
      <c r="AQ1730" s="1"/>
      <c r="AR1730" s="1"/>
      <c r="AS1730" s="1"/>
      <c r="AT1730" s="1"/>
      <c r="AU1730" s="1"/>
      <c r="AV1730" s="1"/>
    </row>
    <row r="1731" spans="36:48">
      <c r="AJ1731" s="1"/>
      <c r="AP1731" s="1"/>
      <c r="AQ1731" s="1"/>
      <c r="AR1731" s="1"/>
      <c r="AS1731" s="1"/>
      <c r="AT1731" s="1"/>
      <c r="AU1731" s="1"/>
      <c r="AV1731" s="1"/>
    </row>
    <row r="1732" spans="36:48">
      <c r="AJ1732" s="1"/>
      <c r="AP1732" s="1"/>
      <c r="AQ1732" s="1"/>
      <c r="AR1732" s="1"/>
      <c r="AS1732" s="1"/>
      <c r="AT1732" s="1"/>
      <c r="AU1732" s="1"/>
      <c r="AV1732" s="1"/>
    </row>
    <row r="1733" spans="36:48">
      <c r="AJ1733" s="1"/>
      <c r="AP1733" s="1"/>
      <c r="AQ1733" s="1"/>
      <c r="AR1733" s="1"/>
      <c r="AS1733" s="1"/>
      <c r="AT1733" s="1"/>
      <c r="AU1733" s="1"/>
      <c r="AV1733" s="1"/>
    </row>
    <row r="1734" spans="36:48">
      <c r="AJ1734" s="1"/>
      <c r="AP1734" s="1"/>
      <c r="AQ1734" s="1"/>
      <c r="AR1734" s="1"/>
      <c r="AS1734" s="1"/>
      <c r="AT1734" s="1"/>
      <c r="AU1734" s="1"/>
      <c r="AV1734" s="1"/>
    </row>
    <row r="1735" spans="36:48">
      <c r="AJ1735" s="1"/>
      <c r="AP1735" s="1"/>
      <c r="AQ1735" s="1"/>
      <c r="AR1735" s="1"/>
      <c r="AS1735" s="1"/>
      <c r="AT1735" s="1"/>
      <c r="AU1735" s="1"/>
      <c r="AV1735" s="1"/>
    </row>
    <row r="1736" spans="36:48">
      <c r="AJ1736" s="1"/>
      <c r="AP1736" s="1"/>
      <c r="AQ1736" s="1"/>
      <c r="AR1736" s="1"/>
      <c r="AS1736" s="1"/>
      <c r="AT1736" s="1"/>
      <c r="AU1736" s="1"/>
      <c r="AV1736" s="1"/>
    </row>
    <row r="1737" spans="36:48">
      <c r="AJ1737" s="1"/>
      <c r="AP1737" s="1"/>
      <c r="AQ1737" s="1"/>
      <c r="AR1737" s="1"/>
      <c r="AS1737" s="1"/>
      <c r="AT1737" s="1"/>
      <c r="AU1737" s="1"/>
      <c r="AV1737" s="1"/>
    </row>
    <row r="1738" spans="36:48">
      <c r="AJ1738" s="1"/>
      <c r="AP1738" s="1"/>
      <c r="AQ1738" s="1"/>
      <c r="AR1738" s="1"/>
      <c r="AS1738" s="1"/>
      <c r="AT1738" s="1"/>
      <c r="AU1738" s="1"/>
      <c r="AV1738" s="1"/>
    </row>
    <row r="1739" spans="36:48">
      <c r="AJ1739" s="1"/>
      <c r="AP1739" s="1"/>
      <c r="AQ1739" s="1"/>
      <c r="AR1739" s="1"/>
      <c r="AS1739" s="1"/>
      <c r="AT1739" s="1"/>
      <c r="AU1739" s="1"/>
      <c r="AV1739" s="1"/>
    </row>
    <row r="1740" spans="36:48">
      <c r="AJ1740" s="1"/>
      <c r="AP1740" s="1"/>
      <c r="AQ1740" s="1"/>
      <c r="AR1740" s="1"/>
      <c r="AS1740" s="1"/>
      <c r="AT1740" s="1"/>
      <c r="AU1740" s="1"/>
      <c r="AV1740" s="1"/>
    </row>
    <row r="1741" spans="36:48">
      <c r="AJ1741" s="1"/>
      <c r="AP1741" s="1"/>
      <c r="AQ1741" s="1"/>
      <c r="AR1741" s="1"/>
      <c r="AS1741" s="1"/>
      <c r="AT1741" s="1"/>
      <c r="AU1741" s="1"/>
      <c r="AV1741" s="1"/>
    </row>
    <row r="1742" spans="36:48">
      <c r="AJ1742" s="1"/>
      <c r="AP1742" s="1"/>
      <c r="AQ1742" s="1"/>
      <c r="AR1742" s="1"/>
      <c r="AS1742" s="1"/>
      <c r="AT1742" s="1"/>
      <c r="AU1742" s="1"/>
      <c r="AV1742" s="1"/>
    </row>
    <row r="1743" spans="36:48">
      <c r="AJ1743" s="1"/>
      <c r="AP1743" s="1"/>
      <c r="AQ1743" s="1"/>
      <c r="AR1743" s="1"/>
      <c r="AS1743" s="1"/>
      <c r="AT1743" s="1"/>
      <c r="AU1743" s="1"/>
      <c r="AV1743" s="1"/>
    </row>
    <row r="1744" spans="36:48">
      <c r="AJ1744" s="1"/>
      <c r="AP1744" s="1"/>
      <c r="AQ1744" s="1"/>
      <c r="AR1744" s="1"/>
      <c r="AS1744" s="1"/>
      <c r="AT1744" s="1"/>
      <c r="AU1744" s="1"/>
      <c r="AV1744" s="1"/>
    </row>
    <row r="1745" spans="36:48">
      <c r="AJ1745" s="1"/>
      <c r="AP1745" s="1"/>
      <c r="AQ1745" s="1"/>
      <c r="AR1745" s="1"/>
      <c r="AS1745" s="1"/>
      <c r="AT1745" s="1"/>
      <c r="AU1745" s="1"/>
      <c r="AV1745" s="1"/>
    </row>
    <row r="1746" spans="36:48">
      <c r="AJ1746" s="1"/>
      <c r="AP1746" s="1"/>
      <c r="AQ1746" s="1"/>
      <c r="AR1746" s="1"/>
      <c r="AS1746" s="1"/>
      <c r="AT1746" s="1"/>
      <c r="AU1746" s="1"/>
      <c r="AV1746" s="1"/>
    </row>
    <row r="1747" spans="36:48">
      <c r="AJ1747" s="1"/>
      <c r="AP1747" s="1"/>
      <c r="AQ1747" s="1"/>
      <c r="AR1747" s="1"/>
      <c r="AS1747" s="1"/>
      <c r="AT1747" s="1"/>
      <c r="AU1747" s="1"/>
      <c r="AV1747" s="1"/>
    </row>
    <row r="1748" spans="36:48">
      <c r="AJ1748" s="1"/>
      <c r="AP1748" s="1"/>
      <c r="AQ1748" s="1"/>
      <c r="AR1748" s="1"/>
      <c r="AS1748" s="1"/>
      <c r="AT1748" s="1"/>
      <c r="AU1748" s="1"/>
      <c r="AV1748" s="1"/>
    </row>
    <row r="1749" spans="36:48">
      <c r="AJ1749" s="1"/>
      <c r="AP1749" s="1"/>
      <c r="AQ1749" s="1"/>
      <c r="AR1749" s="1"/>
      <c r="AS1749" s="1"/>
      <c r="AT1749" s="1"/>
      <c r="AU1749" s="1"/>
      <c r="AV1749" s="1"/>
    </row>
    <row r="1750" spans="36:48">
      <c r="AJ1750" s="1"/>
      <c r="AP1750" s="1"/>
      <c r="AQ1750" s="1"/>
      <c r="AR1750" s="1"/>
      <c r="AS1750" s="1"/>
      <c r="AT1750" s="1"/>
      <c r="AU1750" s="1"/>
      <c r="AV1750" s="1"/>
    </row>
    <row r="1751" spans="36:48">
      <c r="AJ1751" s="1"/>
      <c r="AP1751" s="1"/>
      <c r="AQ1751" s="1"/>
      <c r="AR1751" s="1"/>
      <c r="AS1751" s="1"/>
      <c r="AT1751" s="1"/>
      <c r="AU1751" s="1"/>
      <c r="AV1751" s="1"/>
    </row>
    <row r="1752" spans="36:48">
      <c r="AJ1752" s="1"/>
      <c r="AP1752" s="1"/>
      <c r="AQ1752" s="1"/>
      <c r="AR1752" s="1"/>
      <c r="AS1752" s="1"/>
      <c r="AT1752" s="1"/>
      <c r="AU1752" s="1"/>
      <c r="AV1752" s="1"/>
    </row>
    <row r="1753" spans="36:48">
      <c r="AJ1753" s="1"/>
      <c r="AP1753" s="1"/>
      <c r="AQ1753" s="1"/>
      <c r="AR1753" s="1"/>
      <c r="AS1753" s="1"/>
      <c r="AT1753" s="1"/>
      <c r="AU1753" s="1"/>
      <c r="AV1753" s="1"/>
    </row>
    <row r="1754" spans="36:48">
      <c r="AJ1754" s="1"/>
      <c r="AP1754" s="1"/>
      <c r="AQ1754" s="1"/>
      <c r="AR1754" s="1"/>
      <c r="AS1754" s="1"/>
      <c r="AT1754" s="1"/>
      <c r="AU1754" s="1"/>
      <c r="AV1754" s="1"/>
    </row>
    <row r="1755" spans="36:48">
      <c r="AJ1755" s="1"/>
      <c r="AP1755" s="1"/>
      <c r="AQ1755" s="1"/>
      <c r="AR1755" s="1"/>
      <c r="AS1755" s="1"/>
      <c r="AT1755" s="1"/>
      <c r="AU1755" s="1"/>
      <c r="AV1755" s="1"/>
    </row>
    <row r="1756" spans="36:48">
      <c r="AJ1756" s="1"/>
      <c r="AP1756" s="1"/>
      <c r="AQ1756" s="1"/>
      <c r="AR1756" s="1"/>
      <c r="AS1756" s="1"/>
      <c r="AT1756" s="1"/>
      <c r="AU1756" s="1"/>
      <c r="AV1756" s="1"/>
    </row>
    <row r="1757" spans="36:48">
      <c r="AJ1757" s="1"/>
      <c r="AP1757" s="1"/>
      <c r="AQ1757" s="1"/>
      <c r="AR1757" s="1"/>
      <c r="AS1757" s="1"/>
      <c r="AT1757" s="1"/>
      <c r="AU1757" s="1"/>
      <c r="AV1757" s="1"/>
    </row>
    <row r="1758" spans="36:48">
      <c r="AJ1758" s="1"/>
      <c r="AP1758" s="1"/>
      <c r="AQ1758" s="1"/>
      <c r="AR1758" s="1"/>
      <c r="AS1758" s="1"/>
      <c r="AT1758" s="1"/>
      <c r="AU1758" s="1"/>
      <c r="AV1758" s="1"/>
    </row>
    <row r="1759" spans="36:48">
      <c r="AJ1759" s="1"/>
      <c r="AP1759" s="1"/>
      <c r="AQ1759" s="1"/>
      <c r="AR1759" s="1"/>
      <c r="AS1759" s="1"/>
      <c r="AT1759" s="1"/>
      <c r="AU1759" s="1"/>
      <c r="AV1759" s="1"/>
    </row>
    <row r="1760" spans="36:48">
      <c r="AJ1760" s="1"/>
      <c r="AP1760" s="1"/>
      <c r="AQ1760" s="1"/>
      <c r="AR1760" s="1"/>
      <c r="AS1760" s="1"/>
      <c r="AT1760" s="1"/>
      <c r="AU1760" s="1"/>
      <c r="AV1760" s="1"/>
    </row>
    <row r="1761" spans="36:48">
      <c r="AJ1761" s="1"/>
      <c r="AP1761" s="1"/>
      <c r="AQ1761" s="1"/>
      <c r="AR1761" s="1"/>
      <c r="AS1761" s="1"/>
      <c r="AT1761" s="1"/>
      <c r="AU1761" s="1"/>
      <c r="AV1761" s="1"/>
    </row>
    <row r="1762" spans="36:48">
      <c r="AJ1762" s="1"/>
      <c r="AP1762" s="1"/>
      <c r="AQ1762" s="1"/>
      <c r="AR1762" s="1"/>
      <c r="AS1762" s="1"/>
      <c r="AT1762" s="1"/>
      <c r="AU1762" s="1"/>
      <c r="AV1762" s="1"/>
    </row>
    <row r="1763" spans="36:48">
      <c r="AJ1763" s="1"/>
      <c r="AP1763" s="1"/>
      <c r="AQ1763" s="1"/>
      <c r="AR1763" s="1"/>
      <c r="AS1763" s="1"/>
      <c r="AT1763" s="1"/>
      <c r="AU1763" s="1"/>
      <c r="AV1763" s="1"/>
    </row>
    <row r="1764" spans="36:48">
      <c r="AJ1764" s="1"/>
      <c r="AP1764" s="1"/>
      <c r="AQ1764" s="1"/>
      <c r="AR1764" s="1"/>
      <c r="AS1764" s="1"/>
      <c r="AT1764" s="1"/>
      <c r="AU1764" s="1"/>
      <c r="AV1764" s="1"/>
    </row>
    <row r="1765" spans="36:48">
      <c r="AJ1765" s="1"/>
      <c r="AP1765" s="1"/>
      <c r="AQ1765" s="1"/>
      <c r="AR1765" s="1"/>
      <c r="AS1765" s="1"/>
      <c r="AT1765" s="1"/>
      <c r="AU1765" s="1"/>
      <c r="AV1765" s="1"/>
    </row>
    <row r="1766" spans="36:48">
      <c r="AJ1766" s="1"/>
      <c r="AP1766" s="1"/>
      <c r="AQ1766" s="1"/>
      <c r="AR1766" s="1"/>
      <c r="AS1766" s="1"/>
      <c r="AT1766" s="1"/>
      <c r="AU1766" s="1"/>
      <c r="AV1766" s="1"/>
    </row>
    <row r="1767" spans="36:48">
      <c r="AJ1767" s="1"/>
      <c r="AP1767" s="1"/>
      <c r="AQ1767" s="1"/>
      <c r="AR1767" s="1"/>
      <c r="AS1767" s="1"/>
      <c r="AT1767" s="1"/>
      <c r="AU1767" s="1"/>
      <c r="AV1767" s="1"/>
    </row>
    <row r="1768" spans="36:48">
      <c r="AJ1768" s="1"/>
      <c r="AP1768" s="1"/>
      <c r="AQ1768" s="1"/>
      <c r="AR1768" s="1"/>
      <c r="AS1768" s="1"/>
      <c r="AT1768" s="1"/>
      <c r="AU1768" s="1"/>
      <c r="AV1768" s="1"/>
    </row>
    <row r="1769" spans="36:48">
      <c r="AJ1769" s="1"/>
      <c r="AP1769" s="1"/>
      <c r="AQ1769" s="1"/>
      <c r="AR1769" s="1"/>
      <c r="AS1769" s="1"/>
      <c r="AT1769" s="1"/>
      <c r="AU1769" s="1"/>
      <c r="AV1769" s="1"/>
    </row>
    <row r="1770" spans="36:48">
      <c r="AJ1770" s="1"/>
      <c r="AP1770" s="1"/>
      <c r="AQ1770" s="1"/>
      <c r="AR1770" s="1"/>
      <c r="AS1770" s="1"/>
      <c r="AT1770" s="1"/>
      <c r="AU1770" s="1"/>
      <c r="AV1770" s="1"/>
    </row>
    <row r="1771" spans="36:48">
      <c r="AJ1771" s="1"/>
      <c r="AP1771" s="1"/>
      <c r="AQ1771" s="1"/>
      <c r="AR1771" s="1"/>
      <c r="AS1771" s="1"/>
      <c r="AT1771" s="1"/>
      <c r="AU1771" s="1"/>
      <c r="AV1771" s="1"/>
    </row>
    <row r="1772" spans="36:48">
      <c r="AJ1772" s="1"/>
      <c r="AP1772" s="1"/>
      <c r="AQ1772" s="1"/>
      <c r="AR1772" s="1"/>
      <c r="AS1772" s="1"/>
      <c r="AT1772" s="1"/>
      <c r="AU1772" s="1"/>
      <c r="AV1772" s="1"/>
    </row>
    <row r="1773" spans="36:48">
      <c r="AJ1773" s="1"/>
      <c r="AP1773" s="1"/>
      <c r="AQ1773" s="1"/>
      <c r="AR1773" s="1"/>
      <c r="AS1773" s="1"/>
      <c r="AT1773" s="1"/>
      <c r="AU1773" s="1"/>
      <c r="AV1773" s="1"/>
    </row>
    <row r="1774" spans="36:48">
      <c r="AJ1774" s="1"/>
      <c r="AP1774" s="1"/>
      <c r="AQ1774" s="1"/>
      <c r="AR1774" s="1"/>
      <c r="AS1774" s="1"/>
      <c r="AT1774" s="1"/>
      <c r="AU1774" s="1"/>
      <c r="AV1774" s="1"/>
    </row>
    <row r="1775" spans="36:48">
      <c r="AJ1775" s="1"/>
      <c r="AP1775" s="1"/>
      <c r="AQ1775" s="1"/>
      <c r="AR1775" s="1"/>
      <c r="AS1775" s="1"/>
      <c r="AT1775" s="1"/>
      <c r="AU1775" s="1"/>
      <c r="AV1775" s="1"/>
    </row>
    <row r="1776" spans="36:48">
      <c r="AJ1776" s="1"/>
      <c r="AP1776" s="1"/>
      <c r="AQ1776" s="1"/>
      <c r="AR1776" s="1"/>
      <c r="AS1776" s="1"/>
      <c r="AT1776" s="1"/>
      <c r="AU1776" s="1"/>
      <c r="AV1776" s="1"/>
    </row>
    <row r="1777" spans="36:48">
      <c r="AJ1777" s="1"/>
      <c r="AP1777" s="1"/>
      <c r="AQ1777" s="1"/>
      <c r="AR1777" s="1"/>
      <c r="AS1777" s="1"/>
      <c r="AT1777" s="1"/>
      <c r="AU1777" s="1"/>
      <c r="AV1777" s="1"/>
    </row>
    <row r="1778" spans="36:48">
      <c r="AJ1778" s="1"/>
      <c r="AP1778" s="1"/>
      <c r="AQ1778" s="1"/>
      <c r="AR1778" s="1"/>
      <c r="AS1778" s="1"/>
      <c r="AT1778" s="1"/>
      <c r="AU1778" s="1"/>
      <c r="AV1778" s="1"/>
    </row>
    <row r="1779" spans="36:48">
      <c r="AJ1779" s="1"/>
      <c r="AP1779" s="1"/>
      <c r="AQ1779" s="1"/>
      <c r="AR1779" s="1"/>
      <c r="AS1779" s="1"/>
      <c r="AT1779" s="1"/>
      <c r="AU1779" s="1"/>
      <c r="AV1779" s="1"/>
    </row>
    <row r="1780" spans="36:48">
      <c r="AJ1780" s="1"/>
      <c r="AP1780" s="1"/>
      <c r="AQ1780" s="1"/>
      <c r="AR1780" s="1"/>
      <c r="AS1780" s="1"/>
      <c r="AT1780" s="1"/>
      <c r="AU1780" s="1"/>
      <c r="AV1780" s="1"/>
    </row>
    <row r="1781" spans="36:48">
      <c r="AJ1781" s="1"/>
      <c r="AP1781" s="1"/>
      <c r="AQ1781" s="1"/>
      <c r="AR1781" s="1"/>
      <c r="AS1781" s="1"/>
      <c r="AT1781" s="1"/>
      <c r="AU1781" s="1"/>
      <c r="AV1781" s="1"/>
    </row>
    <row r="1782" spans="36:48">
      <c r="AJ1782" s="1"/>
      <c r="AP1782" s="1"/>
      <c r="AQ1782" s="1"/>
      <c r="AR1782" s="1"/>
      <c r="AS1782" s="1"/>
      <c r="AT1782" s="1"/>
      <c r="AU1782" s="1"/>
      <c r="AV1782" s="1"/>
    </row>
    <row r="1783" spans="36:48">
      <c r="AJ1783" s="1"/>
      <c r="AP1783" s="1"/>
      <c r="AQ1783" s="1"/>
      <c r="AR1783" s="1"/>
      <c r="AS1783" s="1"/>
      <c r="AT1783" s="1"/>
      <c r="AU1783" s="1"/>
      <c r="AV1783" s="1"/>
    </row>
    <row r="1784" spans="36:48">
      <c r="AJ1784" s="1"/>
      <c r="AP1784" s="1"/>
      <c r="AQ1784" s="1"/>
      <c r="AR1784" s="1"/>
      <c r="AS1784" s="1"/>
      <c r="AT1784" s="1"/>
      <c r="AU1784" s="1"/>
      <c r="AV1784" s="1"/>
    </row>
    <row r="1785" spans="36:48">
      <c r="AJ1785" s="1"/>
      <c r="AP1785" s="1"/>
      <c r="AQ1785" s="1"/>
      <c r="AR1785" s="1"/>
      <c r="AS1785" s="1"/>
      <c r="AT1785" s="1"/>
      <c r="AU1785" s="1"/>
      <c r="AV1785" s="1"/>
    </row>
    <row r="1786" spans="36:48">
      <c r="AJ1786" s="1"/>
      <c r="AP1786" s="1"/>
      <c r="AQ1786" s="1"/>
      <c r="AR1786" s="1"/>
      <c r="AS1786" s="1"/>
      <c r="AT1786" s="1"/>
      <c r="AU1786" s="1"/>
      <c r="AV1786" s="1"/>
    </row>
    <row r="1787" spans="36:48">
      <c r="AJ1787" s="1"/>
      <c r="AP1787" s="1"/>
      <c r="AQ1787" s="1"/>
      <c r="AR1787" s="1"/>
      <c r="AS1787" s="1"/>
      <c r="AT1787" s="1"/>
      <c r="AU1787" s="1"/>
      <c r="AV1787" s="1"/>
    </row>
    <row r="1788" spans="36:48">
      <c r="AJ1788" s="1"/>
      <c r="AP1788" s="1"/>
      <c r="AQ1788" s="1"/>
      <c r="AR1788" s="1"/>
      <c r="AS1788" s="1"/>
      <c r="AT1788" s="1"/>
      <c r="AU1788" s="1"/>
      <c r="AV1788" s="1"/>
    </row>
    <row r="1789" spans="36:48">
      <c r="AJ1789" s="1"/>
      <c r="AP1789" s="1"/>
      <c r="AQ1789" s="1"/>
      <c r="AR1789" s="1"/>
      <c r="AS1789" s="1"/>
      <c r="AT1789" s="1"/>
      <c r="AU1789" s="1"/>
      <c r="AV1789" s="1"/>
    </row>
    <row r="1790" spans="36:48">
      <c r="AJ1790" s="1"/>
      <c r="AP1790" s="1"/>
      <c r="AQ1790" s="1"/>
      <c r="AR1790" s="1"/>
      <c r="AS1790" s="1"/>
      <c r="AT1790" s="1"/>
      <c r="AU1790" s="1"/>
      <c r="AV1790" s="1"/>
    </row>
    <row r="1791" spans="36:48">
      <c r="AJ1791" s="1"/>
      <c r="AP1791" s="1"/>
      <c r="AQ1791" s="1"/>
      <c r="AR1791" s="1"/>
      <c r="AS1791" s="1"/>
      <c r="AT1791" s="1"/>
      <c r="AU1791" s="1"/>
      <c r="AV1791" s="1"/>
    </row>
    <row r="1792" spans="36:48">
      <c r="AJ1792" s="1"/>
      <c r="AP1792" s="1"/>
      <c r="AQ1792" s="1"/>
      <c r="AR1792" s="1"/>
      <c r="AS1792" s="1"/>
      <c r="AT1792" s="1"/>
      <c r="AU1792" s="1"/>
      <c r="AV1792" s="1"/>
    </row>
    <row r="1793" spans="36:48">
      <c r="AJ1793" s="1"/>
      <c r="AP1793" s="1"/>
      <c r="AQ1793" s="1"/>
      <c r="AR1793" s="1"/>
      <c r="AS1793" s="1"/>
      <c r="AT1793" s="1"/>
      <c r="AU1793" s="1"/>
      <c r="AV1793" s="1"/>
    </row>
    <row r="1794" spans="36:48">
      <c r="AJ1794" s="1"/>
      <c r="AP1794" s="1"/>
      <c r="AQ1794" s="1"/>
      <c r="AR1794" s="1"/>
      <c r="AS1794" s="1"/>
      <c r="AT1794" s="1"/>
      <c r="AU1794" s="1"/>
      <c r="AV1794" s="1"/>
    </row>
    <row r="1795" spans="36:48">
      <c r="AJ1795" s="1"/>
      <c r="AP1795" s="1"/>
      <c r="AQ1795" s="1"/>
      <c r="AR1795" s="1"/>
      <c r="AS1795" s="1"/>
      <c r="AT1795" s="1"/>
      <c r="AU1795" s="1"/>
      <c r="AV1795" s="1"/>
    </row>
    <row r="1796" spans="36:48">
      <c r="AJ1796" s="1"/>
      <c r="AP1796" s="1"/>
      <c r="AQ1796" s="1"/>
      <c r="AR1796" s="1"/>
      <c r="AS1796" s="1"/>
      <c r="AT1796" s="1"/>
      <c r="AU1796" s="1"/>
      <c r="AV1796" s="1"/>
    </row>
    <row r="1797" spans="36:48">
      <c r="AJ1797" s="1"/>
      <c r="AP1797" s="1"/>
      <c r="AQ1797" s="1"/>
      <c r="AR1797" s="1"/>
      <c r="AS1797" s="1"/>
      <c r="AT1797" s="1"/>
      <c r="AU1797" s="1"/>
      <c r="AV1797" s="1"/>
    </row>
    <row r="1798" spans="36:48">
      <c r="AJ1798" s="1"/>
      <c r="AP1798" s="1"/>
      <c r="AQ1798" s="1"/>
      <c r="AR1798" s="1"/>
      <c r="AS1798" s="1"/>
      <c r="AT1798" s="1"/>
      <c r="AU1798" s="1"/>
      <c r="AV1798" s="1"/>
    </row>
    <row r="1799" spans="36:48">
      <c r="AJ1799" s="1"/>
      <c r="AP1799" s="1"/>
      <c r="AQ1799" s="1"/>
      <c r="AR1799" s="1"/>
      <c r="AS1799" s="1"/>
      <c r="AT1799" s="1"/>
      <c r="AU1799" s="1"/>
      <c r="AV1799" s="1"/>
    </row>
    <row r="1800" spans="36:48">
      <c r="AJ1800" s="1"/>
      <c r="AP1800" s="1"/>
      <c r="AQ1800" s="1"/>
      <c r="AR1800" s="1"/>
      <c r="AS1800" s="1"/>
      <c r="AT1800" s="1"/>
      <c r="AU1800" s="1"/>
      <c r="AV1800" s="1"/>
    </row>
    <row r="1801" spans="36:48">
      <c r="AJ1801" s="1"/>
      <c r="AP1801" s="1"/>
      <c r="AQ1801" s="1"/>
      <c r="AR1801" s="1"/>
      <c r="AS1801" s="1"/>
      <c r="AT1801" s="1"/>
      <c r="AU1801" s="1"/>
      <c r="AV1801" s="1"/>
    </row>
    <row r="1802" spans="36:48">
      <c r="AJ1802" s="1"/>
      <c r="AP1802" s="1"/>
      <c r="AQ1802" s="1"/>
      <c r="AR1802" s="1"/>
      <c r="AS1802" s="1"/>
      <c r="AT1802" s="1"/>
      <c r="AU1802" s="1"/>
      <c r="AV1802" s="1"/>
    </row>
    <row r="1803" spans="36:48">
      <c r="AJ1803" s="1"/>
      <c r="AP1803" s="1"/>
      <c r="AQ1803" s="1"/>
      <c r="AR1803" s="1"/>
      <c r="AS1803" s="1"/>
      <c r="AT1803" s="1"/>
      <c r="AU1803" s="1"/>
      <c r="AV1803" s="1"/>
    </row>
    <row r="1804" spans="36:48">
      <c r="AJ1804" s="1"/>
      <c r="AP1804" s="1"/>
      <c r="AQ1804" s="1"/>
      <c r="AR1804" s="1"/>
      <c r="AS1804" s="1"/>
      <c r="AT1804" s="1"/>
      <c r="AU1804" s="1"/>
      <c r="AV1804" s="1"/>
    </row>
    <row r="1805" spans="36:48">
      <c r="AJ1805" s="1"/>
      <c r="AP1805" s="1"/>
      <c r="AQ1805" s="1"/>
      <c r="AR1805" s="1"/>
      <c r="AS1805" s="1"/>
      <c r="AT1805" s="1"/>
      <c r="AU1805" s="1"/>
      <c r="AV1805" s="1"/>
    </row>
    <row r="1806" spans="36:48">
      <c r="AJ1806" s="1"/>
      <c r="AP1806" s="1"/>
      <c r="AQ1806" s="1"/>
      <c r="AR1806" s="1"/>
      <c r="AS1806" s="1"/>
      <c r="AT1806" s="1"/>
      <c r="AU1806" s="1"/>
      <c r="AV1806" s="1"/>
    </row>
    <row r="1807" spans="36:48">
      <c r="AJ1807" s="1"/>
      <c r="AP1807" s="1"/>
      <c r="AQ1807" s="1"/>
      <c r="AR1807" s="1"/>
      <c r="AS1807" s="1"/>
      <c r="AT1807" s="1"/>
      <c r="AU1807" s="1"/>
      <c r="AV1807" s="1"/>
    </row>
    <row r="1808" spans="36:48">
      <c r="AJ1808" s="1"/>
      <c r="AP1808" s="1"/>
      <c r="AQ1808" s="1"/>
      <c r="AR1808" s="1"/>
      <c r="AS1808" s="1"/>
      <c r="AT1808" s="1"/>
      <c r="AU1808" s="1"/>
      <c r="AV1808" s="1"/>
    </row>
    <row r="1809" spans="36:48">
      <c r="AJ1809" s="1"/>
      <c r="AP1809" s="1"/>
      <c r="AQ1809" s="1"/>
      <c r="AR1809" s="1"/>
      <c r="AS1809" s="1"/>
      <c r="AT1809" s="1"/>
      <c r="AU1809" s="1"/>
      <c r="AV1809" s="1"/>
    </row>
    <row r="1810" spans="36:48">
      <c r="AJ1810" s="1"/>
      <c r="AP1810" s="1"/>
      <c r="AQ1810" s="1"/>
      <c r="AR1810" s="1"/>
      <c r="AS1810" s="1"/>
      <c r="AT1810" s="1"/>
      <c r="AU1810" s="1"/>
      <c r="AV1810" s="1"/>
    </row>
    <row r="1811" spans="36:48">
      <c r="AJ1811" s="1"/>
      <c r="AP1811" s="1"/>
      <c r="AQ1811" s="1"/>
      <c r="AR1811" s="1"/>
      <c r="AS1811" s="1"/>
      <c r="AT1811" s="1"/>
      <c r="AU1811" s="1"/>
      <c r="AV1811" s="1"/>
    </row>
    <row r="1812" spans="36:48">
      <c r="AJ1812" s="1"/>
      <c r="AP1812" s="1"/>
      <c r="AQ1812" s="1"/>
      <c r="AR1812" s="1"/>
      <c r="AS1812" s="1"/>
      <c r="AT1812" s="1"/>
      <c r="AU1812" s="1"/>
      <c r="AV1812" s="1"/>
    </row>
    <row r="1813" spans="36:48">
      <c r="AJ1813" s="1"/>
      <c r="AP1813" s="1"/>
      <c r="AQ1813" s="1"/>
      <c r="AR1813" s="1"/>
      <c r="AS1813" s="1"/>
      <c r="AT1813" s="1"/>
      <c r="AU1813" s="1"/>
      <c r="AV1813" s="1"/>
    </row>
    <row r="1814" spans="36:48">
      <c r="AJ1814" s="1"/>
      <c r="AP1814" s="1"/>
      <c r="AQ1814" s="1"/>
      <c r="AR1814" s="1"/>
      <c r="AS1814" s="1"/>
      <c r="AT1814" s="1"/>
      <c r="AU1814" s="1"/>
      <c r="AV1814" s="1"/>
    </row>
    <row r="1815" spans="36:48">
      <c r="AJ1815" s="1"/>
      <c r="AP1815" s="1"/>
      <c r="AQ1815" s="1"/>
      <c r="AR1815" s="1"/>
      <c r="AS1815" s="1"/>
      <c r="AT1815" s="1"/>
      <c r="AU1815" s="1"/>
      <c r="AV1815" s="1"/>
    </row>
    <row r="1816" spans="36:48">
      <c r="AJ1816" s="1"/>
      <c r="AP1816" s="1"/>
      <c r="AQ1816" s="1"/>
      <c r="AR1816" s="1"/>
      <c r="AS1816" s="1"/>
      <c r="AT1816" s="1"/>
      <c r="AU1816" s="1"/>
      <c r="AV1816" s="1"/>
    </row>
    <row r="1817" spans="36:48">
      <c r="AJ1817" s="1"/>
      <c r="AP1817" s="1"/>
      <c r="AQ1817" s="1"/>
      <c r="AR1817" s="1"/>
      <c r="AS1817" s="1"/>
      <c r="AT1817" s="1"/>
      <c r="AU1817" s="1"/>
      <c r="AV1817" s="1"/>
    </row>
    <row r="1818" spans="36:48">
      <c r="AJ1818" s="1"/>
      <c r="AP1818" s="1"/>
      <c r="AQ1818" s="1"/>
      <c r="AR1818" s="1"/>
      <c r="AS1818" s="1"/>
      <c r="AT1818" s="1"/>
      <c r="AU1818" s="1"/>
      <c r="AV1818" s="1"/>
    </row>
    <row r="1819" spans="36:48">
      <c r="AJ1819" s="1"/>
      <c r="AP1819" s="1"/>
      <c r="AQ1819" s="1"/>
      <c r="AR1819" s="1"/>
      <c r="AS1819" s="1"/>
      <c r="AT1819" s="1"/>
      <c r="AU1819" s="1"/>
      <c r="AV1819" s="1"/>
    </row>
    <row r="1820" spans="36:48">
      <c r="AJ1820" s="1"/>
      <c r="AP1820" s="1"/>
      <c r="AQ1820" s="1"/>
      <c r="AR1820" s="1"/>
      <c r="AS1820" s="1"/>
      <c r="AT1820" s="1"/>
      <c r="AU1820" s="1"/>
      <c r="AV1820" s="1"/>
    </row>
    <row r="1821" spans="36:48">
      <c r="AJ1821" s="1"/>
      <c r="AP1821" s="1"/>
      <c r="AQ1821" s="1"/>
      <c r="AR1821" s="1"/>
      <c r="AS1821" s="1"/>
      <c r="AT1821" s="1"/>
      <c r="AU1821" s="1"/>
      <c r="AV1821" s="1"/>
    </row>
    <row r="1822" spans="36:48">
      <c r="AJ1822" s="1"/>
      <c r="AP1822" s="1"/>
      <c r="AQ1822" s="1"/>
      <c r="AR1822" s="1"/>
      <c r="AS1822" s="1"/>
      <c r="AT1822" s="1"/>
      <c r="AU1822" s="1"/>
      <c r="AV1822" s="1"/>
    </row>
    <row r="1823" spans="36:48">
      <c r="AJ1823" s="1"/>
      <c r="AP1823" s="1"/>
      <c r="AQ1823" s="1"/>
      <c r="AR1823" s="1"/>
      <c r="AS1823" s="1"/>
      <c r="AT1823" s="1"/>
      <c r="AU1823" s="1"/>
      <c r="AV1823" s="1"/>
    </row>
    <row r="1824" spans="36:48">
      <c r="AJ1824" s="1"/>
      <c r="AP1824" s="1"/>
      <c r="AQ1824" s="1"/>
      <c r="AR1824" s="1"/>
      <c r="AS1824" s="1"/>
      <c r="AT1824" s="1"/>
      <c r="AU1824" s="1"/>
      <c r="AV1824" s="1"/>
    </row>
    <row r="1825" spans="36:48">
      <c r="AJ1825" s="1"/>
      <c r="AP1825" s="1"/>
      <c r="AQ1825" s="1"/>
      <c r="AR1825" s="1"/>
      <c r="AS1825" s="1"/>
      <c r="AT1825" s="1"/>
      <c r="AU1825" s="1"/>
      <c r="AV1825" s="1"/>
    </row>
    <row r="1826" spans="36:48">
      <c r="AJ1826" s="1"/>
      <c r="AP1826" s="1"/>
      <c r="AQ1826" s="1"/>
      <c r="AR1826" s="1"/>
      <c r="AS1826" s="1"/>
      <c r="AT1826" s="1"/>
      <c r="AU1826" s="1"/>
      <c r="AV1826" s="1"/>
    </row>
    <row r="1827" spans="36:48">
      <c r="AJ1827" s="1"/>
      <c r="AP1827" s="1"/>
      <c r="AQ1827" s="1"/>
      <c r="AR1827" s="1"/>
      <c r="AS1827" s="1"/>
      <c r="AT1827" s="1"/>
      <c r="AU1827" s="1"/>
      <c r="AV1827" s="1"/>
    </row>
    <row r="1828" spans="36:48">
      <c r="AJ1828" s="1"/>
      <c r="AP1828" s="1"/>
      <c r="AQ1828" s="1"/>
      <c r="AR1828" s="1"/>
      <c r="AS1828" s="1"/>
      <c r="AT1828" s="1"/>
      <c r="AU1828" s="1"/>
      <c r="AV1828" s="1"/>
    </row>
    <row r="1829" spans="36:48">
      <c r="AJ1829" s="1"/>
      <c r="AP1829" s="1"/>
      <c r="AQ1829" s="1"/>
      <c r="AR1829" s="1"/>
      <c r="AS1829" s="1"/>
      <c r="AT1829" s="1"/>
      <c r="AU1829" s="1"/>
      <c r="AV1829" s="1"/>
    </row>
    <row r="1830" spans="36:48">
      <c r="AJ1830" s="1"/>
      <c r="AP1830" s="1"/>
      <c r="AQ1830" s="1"/>
      <c r="AR1830" s="1"/>
      <c r="AS1830" s="1"/>
      <c r="AT1830" s="1"/>
      <c r="AU1830" s="1"/>
      <c r="AV1830" s="1"/>
    </row>
    <row r="1831" spans="36:48">
      <c r="AJ1831" s="1"/>
      <c r="AP1831" s="1"/>
      <c r="AQ1831" s="1"/>
      <c r="AR1831" s="1"/>
      <c r="AS1831" s="1"/>
      <c r="AT1831" s="1"/>
      <c r="AU1831" s="1"/>
      <c r="AV1831" s="1"/>
    </row>
    <row r="1832" spans="36:48">
      <c r="AJ1832" s="1"/>
      <c r="AP1832" s="1"/>
      <c r="AQ1832" s="1"/>
      <c r="AR1832" s="1"/>
      <c r="AS1832" s="1"/>
      <c r="AT1832" s="1"/>
      <c r="AU1832" s="1"/>
      <c r="AV1832" s="1"/>
    </row>
    <row r="1833" spans="36:48">
      <c r="AJ1833" s="1"/>
      <c r="AP1833" s="1"/>
      <c r="AQ1833" s="1"/>
      <c r="AR1833" s="1"/>
      <c r="AS1833" s="1"/>
      <c r="AT1833" s="1"/>
      <c r="AU1833" s="1"/>
      <c r="AV1833" s="1"/>
    </row>
    <row r="1834" spans="36:48">
      <c r="AJ1834" s="1"/>
      <c r="AP1834" s="1"/>
      <c r="AQ1834" s="1"/>
      <c r="AR1834" s="1"/>
      <c r="AS1834" s="1"/>
      <c r="AT1834" s="1"/>
      <c r="AU1834" s="1"/>
      <c r="AV1834" s="1"/>
    </row>
    <row r="1835" spans="36:48">
      <c r="AJ1835" s="1"/>
      <c r="AP1835" s="1"/>
      <c r="AQ1835" s="1"/>
      <c r="AR1835" s="1"/>
      <c r="AS1835" s="1"/>
      <c r="AT1835" s="1"/>
      <c r="AU1835" s="1"/>
      <c r="AV1835" s="1"/>
    </row>
    <row r="1836" spans="36:48">
      <c r="AJ1836" s="1"/>
      <c r="AP1836" s="1"/>
      <c r="AQ1836" s="1"/>
      <c r="AR1836" s="1"/>
      <c r="AS1836" s="1"/>
      <c r="AT1836" s="1"/>
      <c r="AU1836" s="1"/>
      <c r="AV1836" s="1"/>
    </row>
    <row r="1837" spans="36:48">
      <c r="AJ1837" s="1"/>
      <c r="AP1837" s="1"/>
      <c r="AQ1837" s="1"/>
      <c r="AR1837" s="1"/>
      <c r="AS1837" s="1"/>
      <c r="AT1837" s="1"/>
      <c r="AU1837" s="1"/>
      <c r="AV1837" s="1"/>
    </row>
    <row r="1838" spans="36:48">
      <c r="AJ1838" s="1"/>
      <c r="AP1838" s="1"/>
      <c r="AQ1838" s="1"/>
      <c r="AR1838" s="1"/>
      <c r="AS1838" s="1"/>
      <c r="AT1838" s="1"/>
      <c r="AU1838" s="1"/>
      <c r="AV1838" s="1"/>
    </row>
    <row r="1839" spans="36:48">
      <c r="AJ1839" s="1"/>
      <c r="AP1839" s="1"/>
      <c r="AQ1839" s="1"/>
      <c r="AR1839" s="1"/>
      <c r="AS1839" s="1"/>
      <c r="AT1839" s="1"/>
      <c r="AU1839" s="1"/>
      <c r="AV1839" s="1"/>
    </row>
    <row r="1840" spans="36:48">
      <c r="AJ1840" s="1"/>
      <c r="AP1840" s="1"/>
      <c r="AQ1840" s="1"/>
      <c r="AR1840" s="1"/>
      <c r="AS1840" s="1"/>
      <c r="AT1840" s="1"/>
      <c r="AU1840" s="1"/>
      <c r="AV1840" s="1"/>
    </row>
    <row r="1841" spans="36:48">
      <c r="AJ1841" s="1"/>
      <c r="AP1841" s="1"/>
      <c r="AQ1841" s="1"/>
      <c r="AR1841" s="1"/>
      <c r="AS1841" s="1"/>
      <c r="AT1841" s="1"/>
      <c r="AU1841" s="1"/>
      <c r="AV1841" s="1"/>
    </row>
    <row r="1842" spans="36:48">
      <c r="AJ1842" s="1"/>
      <c r="AP1842" s="1"/>
      <c r="AQ1842" s="1"/>
      <c r="AR1842" s="1"/>
      <c r="AS1842" s="1"/>
      <c r="AT1842" s="1"/>
      <c r="AU1842" s="1"/>
      <c r="AV1842" s="1"/>
    </row>
    <row r="1843" spans="36:48">
      <c r="AJ1843" s="1"/>
      <c r="AP1843" s="1"/>
      <c r="AQ1843" s="1"/>
      <c r="AR1843" s="1"/>
      <c r="AS1843" s="1"/>
      <c r="AT1843" s="1"/>
      <c r="AU1843" s="1"/>
      <c r="AV1843" s="1"/>
    </row>
    <row r="1844" spans="36:48">
      <c r="AJ1844" s="1"/>
      <c r="AP1844" s="1"/>
      <c r="AQ1844" s="1"/>
      <c r="AR1844" s="1"/>
      <c r="AS1844" s="1"/>
      <c r="AT1844" s="1"/>
      <c r="AU1844" s="1"/>
      <c r="AV1844" s="1"/>
    </row>
    <row r="1845" spans="36:48">
      <c r="AJ1845" s="1"/>
      <c r="AP1845" s="1"/>
      <c r="AQ1845" s="1"/>
      <c r="AR1845" s="1"/>
      <c r="AS1845" s="1"/>
      <c r="AT1845" s="1"/>
      <c r="AU1845" s="1"/>
      <c r="AV1845" s="1"/>
    </row>
    <row r="1846" spans="36:48">
      <c r="AJ1846" s="1"/>
      <c r="AP1846" s="1"/>
      <c r="AQ1846" s="1"/>
      <c r="AR1846" s="1"/>
      <c r="AS1846" s="1"/>
      <c r="AT1846" s="1"/>
      <c r="AU1846" s="1"/>
      <c r="AV1846" s="1"/>
    </row>
    <row r="1847" spans="36:48">
      <c r="AJ1847" s="1"/>
      <c r="AP1847" s="1"/>
      <c r="AQ1847" s="1"/>
      <c r="AR1847" s="1"/>
      <c r="AS1847" s="1"/>
      <c r="AT1847" s="1"/>
      <c r="AU1847" s="1"/>
      <c r="AV1847" s="1"/>
    </row>
    <row r="1848" spans="36:48">
      <c r="AJ1848" s="1"/>
      <c r="AP1848" s="1"/>
      <c r="AQ1848" s="1"/>
      <c r="AR1848" s="1"/>
      <c r="AS1848" s="1"/>
      <c r="AT1848" s="1"/>
      <c r="AU1848" s="1"/>
      <c r="AV1848" s="1"/>
    </row>
    <row r="1849" spans="36:48">
      <c r="AJ1849" s="1"/>
      <c r="AP1849" s="1"/>
      <c r="AQ1849" s="1"/>
      <c r="AR1849" s="1"/>
      <c r="AS1849" s="1"/>
      <c r="AT1849" s="1"/>
      <c r="AU1849" s="1"/>
      <c r="AV1849" s="1"/>
    </row>
    <row r="1850" spans="36:48">
      <c r="AJ1850" s="1"/>
      <c r="AP1850" s="1"/>
      <c r="AQ1850" s="1"/>
      <c r="AR1850" s="1"/>
      <c r="AS1850" s="1"/>
      <c r="AT1850" s="1"/>
      <c r="AU1850" s="1"/>
      <c r="AV1850" s="1"/>
    </row>
    <row r="1851" spans="36:48">
      <c r="AJ1851" s="1"/>
      <c r="AP1851" s="1"/>
      <c r="AQ1851" s="1"/>
      <c r="AR1851" s="1"/>
      <c r="AS1851" s="1"/>
      <c r="AT1851" s="1"/>
      <c r="AU1851" s="1"/>
      <c r="AV1851" s="1"/>
    </row>
    <row r="1852" spans="36:48">
      <c r="AJ1852" s="1"/>
      <c r="AP1852" s="1"/>
      <c r="AQ1852" s="1"/>
      <c r="AR1852" s="1"/>
      <c r="AS1852" s="1"/>
      <c r="AT1852" s="1"/>
      <c r="AU1852" s="1"/>
      <c r="AV1852" s="1"/>
    </row>
    <row r="1853" spans="36:48">
      <c r="AJ1853" s="1"/>
      <c r="AP1853" s="1"/>
      <c r="AQ1853" s="1"/>
      <c r="AR1853" s="1"/>
      <c r="AS1853" s="1"/>
      <c r="AT1853" s="1"/>
      <c r="AU1853" s="1"/>
      <c r="AV1853" s="1"/>
    </row>
    <row r="1854" spans="36:48">
      <c r="AJ1854" s="1"/>
      <c r="AP1854" s="1"/>
      <c r="AQ1854" s="1"/>
      <c r="AR1854" s="1"/>
      <c r="AS1854" s="1"/>
      <c r="AT1854" s="1"/>
      <c r="AU1854" s="1"/>
      <c r="AV1854" s="1"/>
    </row>
    <row r="1855" spans="36:48">
      <c r="AJ1855" s="1"/>
      <c r="AP1855" s="1"/>
      <c r="AQ1855" s="1"/>
      <c r="AR1855" s="1"/>
      <c r="AS1855" s="1"/>
      <c r="AT1855" s="1"/>
      <c r="AU1855" s="1"/>
      <c r="AV1855" s="1"/>
    </row>
    <row r="1856" spans="36:48">
      <c r="AJ1856" s="1"/>
      <c r="AP1856" s="1"/>
      <c r="AQ1856" s="1"/>
      <c r="AR1856" s="1"/>
      <c r="AS1856" s="1"/>
      <c r="AT1856" s="1"/>
      <c r="AU1856" s="1"/>
      <c r="AV1856" s="1"/>
    </row>
    <row r="1857" spans="36:48">
      <c r="AJ1857" s="1"/>
      <c r="AP1857" s="1"/>
      <c r="AQ1857" s="1"/>
      <c r="AR1857" s="1"/>
      <c r="AS1857" s="1"/>
      <c r="AT1857" s="1"/>
      <c r="AU1857" s="1"/>
      <c r="AV1857" s="1"/>
    </row>
    <row r="1858" spans="36:48">
      <c r="AJ1858" s="1"/>
      <c r="AP1858" s="1"/>
      <c r="AQ1858" s="1"/>
      <c r="AR1858" s="1"/>
      <c r="AS1858" s="1"/>
      <c r="AT1858" s="1"/>
      <c r="AU1858" s="1"/>
      <c r="AV1858" s="1"/>
    </row>
    <row r="1859" spans="36:48">
      <c r="AJ1859" s="1"/>
      <c r="AP1859" s="1"/>
      <c r="AQ1859" s="1"/>
      <c r="AR1859" s="1"/>
      <c r="AS1859" s="1"/>
      <c r="AT1859" s="1"/>
      <c r="AU1859" s="1"/>
      <c r="AV1859" s="1"/>
    </row>
    <row r="1860" spans="36:48">
      <c r="AJ1860" s="1"/>
      <c r="AP1860" s="1"/>
      <c r="AQ1860" s="1"/>
      <c r="AR1860" s="1"/>
      <c r="AS1860" s="1"/>
      <c r="AT1860" s="1"/>
      <c r="AU1860" s="1"/>
      <c r="AV1860" s="1"/>
    </row>
    <row r="1861" spans="36:48">
      <c r="AJ1861" s="1"/>
      <c r="AP1861" s="1"/>
      <c r="AQ1861" s="1"/>
      <c r="AR1861" s="1"/>
      <c r="AS1861" s="1"/>
      <c r="AT1861" s="1"/>
      <c r="AU1861" s="1"/>
      <c r="AV1861" s="1"/>
    </row>
    <row r="1862" spans="36:48">
      <c r="AJ1862" s="1"/>
      <c r="AP1862" s="1"/>
      <c r="AQ1862" s="1"/>
      <c r="AR1862" s="1"/>
      <c r="AS1862" s="1"/>
      <c r="AT1862" s="1"/>
      <c r="AU1862" s="1"/>
      <c r="AV1862" s="1"/>
    </row>
    <row r="1863" spans="36:48">
      <c r="AJ1863" s="1"/>
      <c r="AP1863" s="1"/>
      <c r="AQ1863" s="1"/>
      <c r="AR1863" s="1"/>
      <c r="AS1863" s="1"/>
      <c r="AT1863" s="1"/>
      <c r="AU1863" s="1"/>
      <c r="AV1863" s="1"/>
    </row>
    <row r="1864" spans="36:48">
      <c r="AJ1864" s="1"/>
      <c r="AP1864" s="1"/>
      <c r="AQ1864" s="1"/>
      <c r="AR1864" s="1"/>
      <c r="AS1864" s="1"/>
      <c r="AT1864" s="1"/>
      <c r="AU1864" s="1"/>
      <c r="AV1864" s="1"/>
    </row>
    <row r="1865" spans="36:48">
      <c r="AJ1865" s="1"/>
      <c r="AP1865" s="1"/>
      <c r="AQ1865" s="1"/>
      <c r="AR1865" s="1"/>
      <c r="AS1865" s="1"/>
      <c r="AT1865" s="1"/>
      <c r="AU1865" s="1"/>
      <c r="AV1865" s="1"/>
    </row>
    <row r="1866" spans="36:48">
      <c r="AJ1866" s="1"/>
      <c r="AP1866" s="1"/>
      <c r="AQ1866" s="1"/>
      <c r="AR1866" s="1"/>
      <c r="AS1866" s="1"/>
      <c r="AT1866" s="1"/>
      <c r="AU1866" s="1"/>
      <c r="AV1866" s="1"/>
    </row>
    <row r="1867" spans="36:48">
      <c r="AJ1867" s="1"/>
      <c r="AP1867" s="1"/>
      <c r="AQ1867" s="1"/>
      <c r="AR1867" s="1"/>
      <c r="AS1867" s="1"/>
      <c r="AT1867" s="1"/>
      <c r="AU1867" s="1"/>
      <c r="AV1867" s="1"/>
    </row>
    <row r="1868" spans="36:48">
      <c r="AJ1868" s="1"/>
      <c r="AP1868" s="1"/>
      <c r="AQ1868" s="1"/>
      <c r="AR1868" s="1"/>
      <c r="AS1868" s="1"/>
      <c r="AT1868" s="1"/>
      <c r="AU1868" s="1"/>
      <c r="AV1868" s="1"/>
    </row>
    <row r="1869" spans="36:48">
      <c r="AJ1869" s="1"/>
      <c r="AP1869" s="1"/>
      <c r="AQ1869" s="1"/>
      <c r="AR1869" s="1"/>
      <c r="AS1869" s="1"/>
      <c r="AT1869" s="1"/>
      <c r="AU1869" s="1"/>
      <c r="AV1869" s="1"/>
    </row>
    <row r="1870" spans="36:48">
      <c r="AJ1870" s="1"/>
      <c r="AP1870" s="1"/>
      <c r="AQ1870" s="1"/>
      <c r="AR1870" s="1"/>
      <c r="AS1870" s="1"/>
      <c r="AT1870" s="1"/>
      <c r="AU1870" s="1"/>
      <c r="AV1870" s="1"/>
    </row>
    <row r="1871" spans="36:48">
      <c r="AJ1871" s="1"/>
      <c r="AP1871" s="1"/>
      <c r="AQ1871" s="1"/>
      <c r="AR1871" s="1"/>
      <c r="AS1871" s="1"/>
      <c r="AT1871" s="1"/>
      <c r="AU1871" s="1"/>
      <c r="AV1871" s="1"/>
    </row>
    <row r="1872" spans="36:48">
      <c r="AJ1872" s="1"/>
      <c r="AP1872" s="1"/>
      <c r="AQ1872" s="1"/>
      <c r="AR1872" s="1"/>
      <c r="AS1872" s="1"/>
      <c r="AT1872" s="1"/>
      <c r="AU1872" s="1"/>
      <c r="AV1872" s="1"/>
    </row>
    <row r="1873" spans="36:48">
      <c r="AJ1873" s="1"/>
      <c r="AP1873" s="1"/>
      <c r="AQ1873" s="1"/>
      <c r="AR1873" s="1"/>
      <c r="AS1873" s="1"/>
      <c r="AT1873" s="1"/>
      <c r="AU1873" s="1"/>
      <c r="AV1873" s="1"/>
    </row>
    <row r="1874" spans="36:48">
      <c r="AJ1874" s="1"/>
      <c r="AP1874" s="1"/>
      <c r="AQ1874" s="1"/>
      <c r="AR1874" s="1"/>
      <c r="AS1874" s="1"/>
      <c r="AT1874" s="1"/>
      <c r="AU1874" s="1"/>
      <c r="AV1874" s="1"/>
    </row>
    <row r="1875" spans="36:48">
      <c r="AJ1875" s="1"/>
      <c r="AP1875" s="1"/>
      <c r="AQ1875" s="1"/>
      <c r="AR1875" s="1"/>
      <c r="AS1875" s="1"/>
      <c r="AT1875" s="1"/>
      <c r="AU1875" s="1"/>
      <c r="AV1875" s="1"/>
    </row>
    <row r="1876" spans="36:48">
      <c r="AJ1876" s="1"/>
      <c r="AP1876" s="1"/>
      <c r="AQ1876" s="1"/>
      <c r="AR1876" s="1"/>
      <c r="AS1876" s="1"/>
      <c r="AT1876" s="1"/>
      <c r="AU1876" s="1"/>
      <c r="AV1876" s="1"/>
    </row>
    <row r="1877" spans="36:48">
      <c r="AJ1877" s="1"/>
      <c r="AP1877" s="1"/>
      <c r="AQ1877" s="1"/>
      <c r="AR1877" s="1"/>
      <c r="AS1877" s="1"/>
      <c r="AT1877" s="1"/>
      <c r="AU1877" s="1"/>
      <c r="AV1877" s="1"/>
    </row>
    <row r="1878" spans="36:48">
      <c r="AJ1878" s="1"/>
      <c r="AP1878" s="1"/>
      <c r="AQ1878" s="1"/>
      <c r="AR1878" s="1"/>
      <c r="AS1878" s="1"/>
      <c r="AT1878" s="1"/>
      <c r="AU1878" s="1"/>
      <c r="AV1878" s="1"/>
    </row>
    <row r="1879" spans="36:48">
      <c r="AJ1879" s="1"/>
      <c r="AP1879" s="1"/>
      <c r="AQ1879" s="1"/>
      <c r="AR1879" s="1"/>
      <c r="AS1879" s="1"/>
      <c r="AT1879" s="1"/>
      <c r="AU1879" s="1"/>
      <c r="AV1879" s="1"/>
    </row>
    <row r="1880" spans="36:48">
      <c r="AJ1880" s="1"/>
      <c r="AP1880" s="1"/>
      <c r="AQ1880" s="1"/>
      <c r="AR1880" s="1"/>
      <c r="AS1880" s="1"/>
      <c r="AT1880" s="1"/>
      <c r="AU1880" s="1"/>
      <c r="AV1880" s="1"/>
    </row>
  </sheetData>
  <mergeCells count="1">
    <mergeCell ref="P4:Q4"/>
  </mergeCells>
  <phoneticPr fontId="11" type="noConversion"/>
  <conditionalFormatting sqref="F10:F61">
    <cfRule type="cellIs" dxfId="125" priority="5" operator="lessThan">
      <formula>0</formula>
    </cfRule>
    <cfRule type="cellIs" dxfId="124" priority="6" operator="greaterThan">
      <formula>0</formula>
    </cfRule>
  </conditionalFormatting>
  <conditionalFormatting sqref="K10:K61">
    <cfRule type="cellIs" dxfId="123" priority="3" operator="lessThan">
      <formula>0</formula>
    </cfRule>
    <cfRule type="cellIs" dxfId="122" priority="4" operator="greaterThan">
      <formula>0</formula>
    </cfRule>
  </conditionalFormatting>
  <conditionalFormatting sqref="M10:M61">
    <cfRule type="cellIs" dxfId="121" priority="1" operator="lessThan">
      <formula>0</formula>
    </cfRule>
    <cfRule type="cellIs" dxfId="120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65C5E-24F8-4A2F-9C21-7A2734B2C156}">
  <dimension ref="A1"/>
  <sheetViews>
    <sheetView workbookViewId="0">
      <selection activeCell="O17" sqref="O1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309"/>
  <sheetViews>
    <sheetView zoomScale="99" zoomScaleNormal="99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Y17" sqref="Y17"/>
    </sheetView>
  </sheetViews>
  <sheetFormatPr baseColWidth="10" defaultRowHeight="15"/>
  <cols>
    <col min="1" max="1" width="3.81640625" customWidth="1"/>
    <col min="2" max="2" width="5.6328125" customWidth="1"/>
    <col min="3" max="3" width="3.90625" customWidth="1"/>
    <col min="4" max="4" width="7.54296875" customWidth="1"/>
    <col min="5" max="5" width="7.453125" customWidth="1"/>
    <col min="6" max="6" width="4.90625" customWidth="1"/>
    <col min="7" max="7" width="7.1796875" style="212" customWidth="1"/>
    <col min="8" max="8" width="5.54296875" customWidth="1"/>
    <col min="9" max="9" width="7.08984375" customWidth="1"/>
    <col min="10" max="10" width="6.81640625" style="94" customWidth="1"/>
    <col min="11" max="11" width="4.90625" style="94" customWidth="1"/>
    <col min="12" max="12" width="5.1796875" style="94" customWidth="1"/>
    <col min="13" max="13" width="2.36328125" style="94" customWidth="1"/>
    <col min="14" max="14" width="6.36328125" customWidth="1"/>
    <col min="15" max="15" width="5.81640625" customWidth="1"/>
    <col min="16" max="16" width="6.36328125" style="9" customWidth="1"/>
    <col min="17" max="17" width="3.90625" style="9" customWidth="1"/>
    <col min="18" max="18" width="6.6328125" style="9" customWidth="1"/>
    <col min="19" max="19" width="7.453125" customWidth="1"/>
    <col min="20" max="20" width="11" style="9" customWidth="1"/>
    <col min="21" max="21" width="6.54296875" style="9" customWidth="1"/>
    <col min="22" max="22" width="7.90625" customWidth="1"/>
    <col min="23" max="23" width="9" style="9" customWidth="1"/>
    <col min="24" max="24" width="9" customWidth="1"/>
    <col min="25" max="25" width="9.36328125" customWidth="1"/>
    <col min="26" max="26" width="9.90625" customWidth="1"/>
    <col min="27" max="27" width="9.36328125" customWidth="1"/>
    <col min="28" max="28" width="8.81640625" customWidth="1"/>
    <col min="29" max="29" width="10.6328125" customWidth="1"/>
    <col min="30" max="30" width="9.54296875" customWidth="1"/>
    <col min="31" max="31" width="7.6328125" customWidth="1"/>
    <col min="33" max="33" width="15" customWidth="1"/>
  </cols>
  <sheetData>
    <row r="1" spans="1:34">
      <c r="A1" s="39"/>
      <c r="B1" s="39"/>
      <c r="C1" s="39"/>
      <c r="D1" s="39"/>
      <c r="E1" s="39"/>
      <c r="F1" s="39"/>
      <c r="G1" s="259"/>
      <c r="H1" s="39"/>
      <c r="I1" s="39"/>
      <c r="J1" s="98"/>
      <c r="K1" s="98"/>
      <c r="L1" s="98"/>
      <c r="M1" s="98"/>
      <c r="N1" s="39"/>
      <c r="O1" s="39"/>
      <c r="P1" s="63"/>
      <c r="Q1" s="63"/>
      <c r="R1" s="63"/>
      <c r="S1" s="39"/>
      <c r="T1" s="63"/>
      <c r="U1" s="63"/>
      <c r="V1" s="39"/>
      <c r="W1" s="39"/>
      <c r="X1" s="24"/>
      <c r="Y1" s="24"/>
      <c r="Z1" s="24"/>
      <c r="AF1" s="4"/>
    </row>
    <row r="2" spans="1:34" s="120" customFormat="1" ht="31.8">
      <c r="A2" s="138"/>
      <c r="B2" s="138"/>
      <c r="C2" s="139" t="s">
        <v>58</v>
      </c>
      <c r="D2" s="138"/>
      <c r="E2" s="138"/>
      <c r="F2" s="138"/>
      <c r="G2" s="256"/>
      <c r="H2" s="138"/>
      <c r="I2" s="138"/>
      <c r="J2" s="139" t="s">
        <v>416</v>
      </c>
      <c r="K2" s="144"/>
      <c r="L2" s="141"/>
      <c r="M2" s="141"/>
      <c r="N2" s="141"/>
      <c r="O2" s="138"/>
      <c r="P2" s="160" t="str">
        <f>+År!B2</f>
        <v>Flådd purke</v>
      </c>
      <c r="Q2" s="145"/>
      <c r="R2" s="160"/>
      <c r="S2" s="138"/>
      <c r="T2" s="145"/>
      <c r="U2" s="145"/>
      <c r="V2" s="138"/>
      <c r="W2" s="138"/>
      <c r="X2" s="24"/>
      <c r="Y2" s="140"/>
      <c r="Z2" s="140"/>
      <c r="AA2" s="140"/>
      <c r="AG2" s="122"/>
    </row>
    <row r="3" spans="1:34">
      <c r="A3" s="39"/>
      <c r="B3" s="39"/>
      <c r="C3" s="39"/>
      <c r="D3" s="39"/>
      <c r="E3" s="39"/>
      <c r="F3" s="39"/>
      <c r="G3" s="259"/>
      <c r="H3" s="39"/>
      <c r="I3" s="39"/>
      <c r="J3" s="98"/>
      <c r="K3" s="98"/>
      <c r="L3" s="98"/>
      <c r="M3" s="98"/>
      <c r="N3" s="39"/>
      <c r="O3" s="39"/>
      <c r="P3" s="63"/>
      <c r="Q3" s="63"/>
      <c r="R3" s="63"/>
      <c r="S3" s="39"/>
      <c r="T3" s="63"/>
      <c r="U3" s="63"/>
      <c r="V3" s="39"/>
      <c r="W3" s="39"/>
      <c r="X3" s="24"/>
      <c r="Y3" s="24"/>
      <c r="Z3" s="24"/>
      <c r="AF3" s="4"/>
    </row>
    <row r="4" spans="1:34">
      <c r="A4" s="39"/>
      <c r="B4" s="39"/>
      <c r="C4" s="39"/>
      <c r="D4" s="39"/>
      <c r="E4" s="39"/>
      <c r="F4" s="39"/>
      <c r="G4" s="259"/>
      <c r="H4" s="39"/>
      <c r="I4" s="39"/>
      <c r="J4" s="98"/>
      <c r="K4" s="98"/>
      <c r="L4" s="98"/>
      <c r="M4" s="98"/>
      <c r="N4" s="39"/>
      <c r="O4" s="39"/>
      <c r="P4" s="63"/>
      <c r="Q4" s="63"/>
      <c r="R4" s="63"/>
      <c r="S4" s="39"/>
      <c r="T4" s="63"/>
      <c r="U4" s="63"/>
      <c r="V4" s="39"/>
      <c r="W4" s="39"/>
      <c r="X4" s="24"/>
      <c r="Y4" s="24"/>
      <c r="Z4" s="24"/>
      <c r="AF4" s="4"/>
    </row>
    <row r="5" spans="1:34" s="118" customFormat="1" ht="24.6">
      <c r="A5" s="135"/>
      <c r="B5" s="135"/>
      <c r="C5" s="135"/>
      <c r="D5" s="135"/>
      <c r="E5" s="175" t="s">
        <v>417</v>
      </c>
      <c r="F5" s="175"/>
      <c r="G5" s="268">
        <v>23</v>
      </c>
      <c r="H5" s="135"/>
      <c r="I5" s="135"/>
      <c r="J5" s="135"/>
      <c r="K5" s="135"/>
      <c r="L5" s="135"/>
      <c r="M5" s="135"/>
      <c r="N5" s="135"/>
      <c r="O5" s="181" t="s">
        <v>377</v>
      </c>
      <c r="P5" s="180"/>
      <c r="Q5" s="175"/>
      <c r="R5" s="175"/>
      <c r="S5" s="291">
        <f>SUM(G11:G14)</f>
        <v>6499</v>
      </c>
      <c r="T5" s="290"/>
      <c r="U5" s="63"/>
      <c r="V5" s="135"/>
      <c r="W5" s="63"/>
      <c r="X5" s="24"/>
      <c r="Y5" s="24"/>
      <c r="Z5" s="24"/>
      <c r="AE5" s="137"/>
      <c r="AG5" s="178"/>
    </row>
    <row r="6" spans="1:34" ht="15.6">
      <c r="A6" s="45"/>
      <c r="B6" s="45"/>
      <c r="C6" s="45"/>
      <c r="D6" s="45"/>
      <c r="E6" s="45"/>
      <c r="F6" s="45"/>
      <c r="G6" s="258"/>
      <c r="H6" s="45"/>
      <c r="I6" s="45"/>
      <c r="J6" s="142"/>
      <c r="K6" s="142"/>
      <c r="L6" s="142"/>
      <c r="M6" s="142"/>
      <c r="N6" s="45"/>
      <c r="O6" s="45"/>
      <c r="P6" s="81"/>
      <c r="Q6" s="81"/>
      <c r="R6" s="81"/>
      <c r="S6" s="45"/>
      <c r="T6" s="81"/>
      <c r="U6" s="81"/>
      <c r="V6" s="45"/>
      <c r="W6" s="45"/>
      <c r="X6" s="24"/>
      <c r="Y6" s="24"/>
      <c r="Z6" s="24"/>
      <c r="AF6" s="4"/>
      <c r="AH6" s="24"/>
    </row>
    <row r="7" spans="1:34" ht="15.6">
      <c r="A7" s="45"/>
      <c r="B7" s="45"/>
      <c r="C7" s="45"/>
      <c r="D7" s="45"/>
      <c r="E7" s="45"/>
      <c r="F7" s="45"/>
      <c r="G7" s="258"/>
      <c r="H7" s="45"/>
      <c r="I7" s="45"/>
      <c r="J7" s="142"/>
      <c r="K7" s="142"/>
      <c r="L7" s="142"/>
      <c r="M7" s="142"/>
      <c r="N7" s="45"/>
      <c r="O7" s="45"/>
      <c r="P7" s="81"/>
      <c r="Q7" s="81"/>
      <c r="R7" s="81"/>
      <c r="S7" s="45"/>
      <c r="T7" s="81"/>
      <c r="U7" s="81" t="s">
        <v>3</v>
      </c>
      <c r="V7" s="45"/>
      <c r="W7" s="45"/>
      <c r="X7" s="24"/>
      <c r="Y7" s="24"/>
      <c r="Z7" s="24"/>
      <c r="AF7" s="4"/>
      <c r="AH7" s="24"/>
    </row>
    <row r="8" spans="1:34" ht="15.6">
      <c r="A8" s="39"/>
      <c r="B8" s="45"/>
      <c r="C8" s="45"/>
      <c r="D8" s="45"/>
      <c r="E8" s="34" t="s">
        <v>3</v>
      </c>
      <c r="F8" s="45"/>
      <c r="G8" s="258"/>
      <c r="H8" s="45"/>
      <c r="I8" s="71" t="s">
        <v>3</v>
      </c>
      <c r="J8" s="142"/>
      <c r="K8" s="142"/>
      <c r="L8" s="142"/>
      <c r="M8" s="142"/>
      <c r="N8" s="45"/>
      <c r="O8" s="45"/>
      <c r="P8" s="71" t="s">
        <v>18</v>
      </c>
      <c r="Q8" s="71"/>
      <c r="R8" s="71" t="s">
        <v>395</v>
      </c>
      <c r="S8" s="34" t="s">
        <v>2</v>
      </c>
      <c r="T8" s="71" t="s">
        <v>52</v>
      </c>
      <c r="U8" s="71" t="s">
        <v>11</v>
      </c>
      <c r="V8" s="34"/>
      <c r="W8" s="39"/>
      <c r="X8" s="24"/>
      <c r="Y8" s="24"/>
      <c r="Z8" s="24"/>
      <c r="AF8" s="4"/>
    </row>
    <row r="9" spans="1:34" ht="15.6">
      <c r="A9" s="39"/>
      <c r="B9" s="45"/>
      <c r="C9" s="45"/>
      <c r="D9" s="45"/>
      <c r="E9" s="34" t="s">
        <v>440</v>
      </c>
      <c r="F9" s="45"/>
      <c r="G9" s="260" t="s">
        <v>3</v>
      </c>
      <c r="H9" s="71"/>
      <c r="I9" s="71" t="s">
        <v>401</v>
      </c>
      <c r="J9" s="93" t="s">
        <v>3</v>
      </c>
      <c r="K9" s="93"/>
      <c r="L9" s="93" t="s">
        <v>1</v>
      </c>
      <c r="M9" s="93"/>
      <c r="N9" s="34" t="s">
        <v>18</v>
      </c>
      <c r="O9" s="71"/>
      <c r="P9" s="71" t="s">
        <v>399</v>
      </c>
      <c r="Q9" s="71"/>
      <c r="R9" s="71" t="s">
        <v>399</v>
      </c>
      <c r="S9" s="34" t="s">
        <v>395</v>
      </c>
      <c r="T9" s="71" t="s">
        <v>73</v>
      </c>
      <c r="U9" s="71" t="s">
        <v>447</v>
      </c>
      <c r="V9" s="34" t="s">
        <v>18</v>
      </c>
      <c r="W9" s="39"/>
      <c r="X9" s="24"/>
      <c r="Y9" s="24"/>
      <c r="Z9" s="24"/>
      <c r="AF9" s="4"/>
    </row>
    <row r="10" spans="1:34" ht="15.6">
      <c r="A10" s="39"/>
      <c r="B10" s="34" t="s">
        <v>63</v>
      </c>
      <c r="C10" s="34" t="s">
        <v>371</v>
      </c>
      <c r="D10" s="28"/>
      <c r="E10" s="34" t="s">
        <v>419</v>
      </c>
      <c r="F10" s="110" t="s">
        <v>446</v>
      </c>
      <c r="G10" s="260" t="s">
        <v>11</v>
      </c>
      <c r="H10" s="110" t="s">
        <v>446</v>
      </c>
      <c r="I10" s="71" t="s">
        <v>394</v>
      </c>
      <c r="J10" s="93" t="s">
        <v>363</v>
      </c>
      <c r="K10" s="124" t="s">
        <v>446</v>
      </c>
      <c r="L10" s="93" t="s">
        <v>363</v>
      </c>
      <c r="M10" s="93"/>
      <c r="N10" s="34" t="s">
        <v>394</v>
      </c>
      <c r="O10" s="110" t="s">
        <v>446</v>
      </c>
      <c r="P10" s="71" t="s">
        <v>443</v>
      </c>
      <c r="Q10" s="110" t="s">
        <v>446</v>
      </c>
      <c r="R10" s="71" t="s">
        <v>396</v>
      </c>
      <c r="S10" s="34" t="s">
        <v>397</v>
      </c>
      <c r="T10" s="71" t="s">
        <v>403</v>
      </c>
      <c r="U10" s="71" t="s">
        <v>454</v>
      </c>
      <c r="V10" s="34" t="s">
        <v>30</v>
      </c>
      <c r="W10" s="39"/>
      <c r="X10" s="24"/>
      <c r="Y10" s="24"/>
      <c r="Z10" s="24"/>
      <c r="AF10" s="43"/>
    </row>
    <row r="11" spans="1:34" ht="15.6">
      <c r="A11" s="39"/>
      <c r="B11" s="2">
        <f>+'Ark1'!C1890</f>
        <v>2024</v>
      </c>
      <c r="C11" s="2">
        <f>+'Ark1'!G1890</f>
        <v>1</v>
      </c>
      <c r="D11" s="2" t="s">
        <v>378</v>
      </c>
      <c r="E11" s="2">
        <f>+'Ark1'!Q1890</f>
        <v>82</v>
      </c>
      <c r="F11" s="2">
        <f>+E11-E16</f>
        <v>0</v>
      </c>
      <c r="G11" s="220">
        <f>+'Ark1'!R1890</f>
        <v>2329</v>
      </c>
      <c r="H11" s="18">
        <f>+G11-G16</f>
        <v>140</v>
      </c>
      <c r="I11" s="18">
        <f>+'Ark1'!S1890</f>
        <v>2329</v>
      </c>
      <c r="J11" s="51">
        <f>+'Ark1'!T1890</f>
        <v>35.836282505000774</v>
      </c>
      <c r="K11" s="51">
        <f>+J11-J16</f>
        <v>-1.2339969192160041</v>
      </c>
      <c r="L11" s="51">
        <f>+'Ark1'!U1890</f>
        <v>36.709006555590669</v>
      </c>
      <c r="M11" s="93"/>
      <c r="N11" s="5">
        <f>+'Ark1'!W1890</f>
        <v>59.024903392013741</v>
      </c>
      <c r="O11" s="5">
        <f>+N11-N16</f>
        <v>1.7133739362925837E-2</v>
      </c>
      <c r="P11" s="18">
        <f>+'Ark1'!Y1890</f>
        <v>141.08759124087595</v>
      </c>
      <c r="Q11" s="18">
        <f>+P11-P16</f>
        <v>0.93564971506518191</v>
      </c>
      <c r="R11" s="18">
        <f>+'Ark1'!AA1890</f>
        <v>32.058528828822752</v>
      </c>
      <c r="S11" s="5">
        <f>+'Ark1'!AB1890</f>
        <v>3.3301616542949368</v>
      </c>
      <c r="T11" s="18">
        <f>+'Ark1'!AC1890</f>
        <v>-55.772369191706794</v>
      </c>
      <c r="U11" s="18">
        <f t="shared" ref="U11:U47" si="0">+G11/E11</f>
        <v>28.402439024390244</v>
      </c>
      <c r="V11" s="5">
        <f>+'Ark1'!V1890</f>
        <v>7.1923572348647484</v>
      </c>
      <c r="W11" s="39"/>
      <c r="X11" s="24"/>
      <c r="Y11" s="24"/>
      <c r="Z11" s="24"/>
      <c r="AF11" s="43"/>
    </row>
    <row r="12" spans="1:34" ht="15.6">
      <c r="A12" s="39"/>
      <c r="B12" s="2">
        <f>+'Ark1'!C1891</f>
        <v>2024</v>
      </c>
      <c r="C12" s="2">
        <f>+'Ark1'!G1891</f>
        <v>2</v>
      </c>
      <c r="D12" s="2" t="s">
        <v>68</v>
      </c>
      <c r="E12" s="2">
        <f>+'Ark1'!Q1891</f>
        <v>29</v>
      </c>
      <c r="F12" s="2">
        <f>+E12-E17</f>
        <v>-7</v>
      </c>
      <c r="G12" s="220">
        <f>+'Ark1'!R1891</f>
        <v>835</v>
      </c>
      <c r="H12" s="18">
        <f>+G12-G17</f>
        <v>123</v>
      </c>
      <c r="I12" s="18">
        <f>+'Ark1'!S1891</f>
        <v>831</v>
      </c>
      <c r="J12" s="51">
        <f>+'Ark1'!T1891</f>
        <v>12.84813048161255</v>
      </c>
      <c r="K12" s="51">
        <f>+J12-J17</f>
        <v>0.79055215815784941</v>
      </c>
      <c r="L12" s="51">
        <f>+'Ark1'!U1891</f>
        <v>12.643829811811502</v>
      </c>
      <c r="M12" s="93"/>
      <c r="N12" s="5">
        <f>+'Ark1'!W1891</f>
        <v>60.636582430806257</v>
      </c>
      <c r="O12" s="5">
        <f>+N12-N17</f>
        <v>-0.41545695034703556</v>
      </c>
      <c r="P12" s="18">
        <f>+'Ark1'!Y1891</f>
        <v>135.54323353293421</v>
      </c>
      <c r="Q12" s="18">
        <f>+P12-P17</f>
        <v>-0.73134511875107933</v>
      </c>
      <c r="R12" s="18">
        <f>+'Ark1'!AA1891</f>
        <v>25.48095545185209</v>
      </c>
      <c r="S12" s="5">
        <f>+'Ark1'!AB1891</f>
        <v>3.3540118934063847</v>
      </c>
      <c r="T12" s="18">
        <f>+'Ark1'!AC1891</f>
        <v>-51.220857216874279</v>
      </c>
      <c r="U12" s="18">
        <f t="shared" si="0"/>
        <v>28.793103448275861</v>
      </c>
      <c r="V12" s="5">
        <f>+'Ark1'!V1891</f>
        <v>3.465868263473054</v>
      </c>
      <c r="W12" s="39"/>
      <c r="X12" s="24"/>
      <c r="Y12" s="24"/>
      <c r="Z12" s="24"/>
      <c r="AF12" s="43"/>
    </row>
    <row r="13" spans="1:34" ht="15.6">
      <c r="A13" s="39"/>
      <c r="B13" s="2">
        <f>+'Ark1'!C1892</f>
        <v>2024</v>
      </c>
      <c r="C13" s="2">
        <f>+'Ark1'!G1892</f>
        <v>3</v>
      </c>
      <c r="D13" s="2" t="s">
        <v>501</v>
      </c>
      <c r="E13" s="2">
        <f>+'Ark1'!Q1892</f>
        <v>133</v>
      </c>
      <c r="F13" s="2">
        <f>+E13-E18</f>
        <v>0</v>
      </c>
      <c r="G13" s="220">
        <f>+'Ark1'!R1892</f>
        <v>3272</v>
      </c>
      <c r="H13" s="18">
        <f>+G13-G18</f>
        <v>332</v>
      </c>
      <c r="I13" s="18">
        <f>+'Ark1'!S1892</f>
        <v>3264</v>
      </c>
      <c r="J13" s="51">
        <f>+'Ark1'!T1892</f>
        <v>50.346207108785954</v>
      </c>
      <c r="K13" s="51">
        <f>+J13-J18</f>
        <v>0.55789212148706468</v>
      </c>
      <c r="L13" s="51">
        <f>+'Ark1'!U1892</f>
        <v>49.64134223767276</v>
      </c>
      <c r="M13" s="93"/>
      <c r="N13" s="5">
        <f>+'Ark1'!W1892</f>
        <v>60.425245098039248</v>
      </c>
      <c r="O13" s="5">
        <f>+N13-N18</f>
        <v>5.4001928640353469E-2</v>
      </c>
      <c r="P13" s="18">
        <f>+'Ark1'!Y1892</f>
        <v>135.80504278728617</v>
      </c>
      <c r="Q13" s="18">
        <f>+P13-P18</f>
        <v>-0.34046741679563297</v>
      </c>
      <c r="R13" s="18">
        <f>+'Ark1'!AA1892</f>
        <v>30.110344362313224</v>
      </c>
      <c r="S13" s="5">
        <f>+'Ark1'!AB1892</f>
        <v>4.4009301533240821</v>
      </c>
      <c r="T13" s="18">
        <f>+'Ark1'!AC1892</f>
        <v>-64.67687667557999</v>
      </c>
      <c r="U13" s="18">
        <f t="shared" si="0"/>
        <v>24.601503759398497</v>
      </c>
      <c r="V13" s="5">
        <f>+'Ark1'!V1892</f>
        <v>4.4092298288508553</v>
      </c>
      <c r="W13" s="39"/>
      <c r="X13" s="24"/>
      <c r="Y13" s="24"/>
      <c r="Z13" s="24"/>
      <c r="AF13" s="43"/>
    </row>
    <row r="14" spans="1:34" ht="15.6">
      <c r="A14" s="39"/>
      <c r="B14" s="2">
        <f>+'Ark1'!C1893</f>
        <v>2024</v>
      </c>
      <c r="C14" s="2">
        <f>+'Ark1'!G1893</f>
        <v>4</v>
      </c>
      <c r="D14" s="2" t="s">
        <v>69</v>
      </c>
      <c r="E14" s="2">
        <f>+'Ark1'!Q1893</f>
        <v>3</v>
      </c>
      <c r="F14" s="2">
        <f>+E14-E19</f>
        <v>-1</v>
      </c>
      <c r="G14" s="220">
        <f>+'Ark1'!R1893</f>
        <v>63</v>
      </c>
      <c r="H14" s="18">
        <f>+G14-G19</f>
        <v>-1</v>
      </c>
      <c r="I14" s="18">
        <f>+'Ark1'!S1893</f>
        <v>63</v>
      </c>
      <c r="J14" s="51">
        <f>+'Ark1'!T1893</f>
        <v>0.96937990460070789</v>
      </c>
      <c r="K14" s="51">
        <f>+J14-J19</f>
        <v>-0.114447360428928</v>
      </c>
      <c r="L14" s="51">
        <f>+'Ark1'!U1893</f>
        <v>1.0058213949250441</v>
      </c>
      <c r="M14" s="93"/>
      <c r="N14" s="5">
        <f>+'Ark1'!W1893</f>
        <v>63.126984126984112</v>
      </c>
      <c r="O14" s="5">
        <f>+N14-N19</f>
        <v>0.64260912698411232</v>
      </c>
      <c r="P14" s="18">
        <f>+'Ark1'!Y1893</f>
        <v>142.91111111111113</v>
      </c>
      <c r="Q14" s="18">
        <f>+P14-P19</f>
        <v>-10.279513888888886</v>
      </c>
      <c r="R14" s="18">
        <f>+'Ark1'!AA1893</f>
        <v>34.745538076503514</v>
      </c>
      <c r="S14" s="5">
        <f>+'Ark1'!AB1893</f>
        <v>1.1884639077673929</v>
      </c>
      <c r="T14" s="18">
        <f>+'Ark1'!AC1893</f>
        <v>-39.242158605096627</v>
      </c>
      <c r="U14" s="18">
        <f t="shared" si="0"/>
        <v>21</v>
      </c>
      <c r="V14" s="5">
        <f>+'Ark1'!V1893</f>
        <v>0</v>
      </c>
      <c r="W14" s="39"/>
      <c r="X14" s="24"/>
      <c r="Y14" s="24"/>
      <c r="Z14" s="24"/>
      <c r="AF14" s="43"/>
    </row>
    <row r="15" spans="1:34">
      <c r="A15" s="39"/>
      <c r="B15" s="39"/>
      <c r="C15" s="39"/>
      <c r="D15" s="39"/>
      <c r="E15" s="39"/>
      <c r="F15" s="39"/>
      <c r="G15" s="25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24"/>
      <c r="Y15" s="24"/>
      <c r="Z15" s="24"/>
      <c r="AF15" s="43"/>
    </row>
    <row r="16" spans="1:34" ht="15.6">
      <c r="A16" s="39"/>
      <c r="B16" s="40">
        <f>+'Ark1'!C1894</f>
        <v>2023</v>
      </c>
      <c r="C16" s="40">
        <f>+'Ark1'!G1894</f>
        <v>1</v>
      </c>
      <c r="D16" s="40" t="str">
        <f>+D11</f>
        <v>Øst</v>
      </c>
      <c r="E16" s="40">
        <f>+'Ark1'!Q1894</f>
        <v>82</v>
      </c>
      <c r="F16" s="74"/>
      <c r="G16" s="269">
        <f>+'Ark1'!R1894</f>
        <v>2189</v>
      </c>
      <c r="H16" s="74"/>
      <c r="I16" s="74">
        <f>+'Ark1'!S1894</f>
        <v>2188</v>
      </c>
      <c r="J16" s="143">
        <f>+'Ark1'!T1894</f>
        <v>37.070279424216778</v>
      </c>
      <c r="K16" s="143"/>
      <c r="L16" s="143">
        <f>+'Ark1'!U1894</f>
        <v>37.694505205296807</v>
      </c>
      <c r="M16" s="93"/>
      <c r="N16" s="41">
        <f>+'Ark1'!W1894</f>
        <v>59.007769652650815</v>
      </c>
      <c r="O16" s="74"/>
      <c r="P16" s="74">
        <f>+'Ark1'!Y1894</f>
        <v>140.15194152581077</v>
      </c>
      <c r="Q16" s="74"/>
      <c r="R16" s="74">
        <f>+'Ark1'!AA1894</f>
        <v>31.226954794308806</v>
      </c>
      <c r="S16" s="41">
        <f>+'Ark1'!AB1894</f>
        <v>3.781199760021301</v>
      </c>
      <c r="T16" s="74">
        <f>+'Ark1'!AC1894</f>
        <v>-55.564001282302655</v>
      </c>
      <c r="U16" s="74">
        <f t="shared" si="0"/>
        <v>26.695121951219512</v>
      </c>
      <c r="V16" s="41">
        <f>+'Ark1'!V1894</f>
        <v>6.8309730470534484</v>
      </c>
      <c r="W16" s="39"/>
      <c r="X16" s="24"/>
      <c r="Y16" s="24"/>
      <c r="Z16" s="24"/>
      <c r="AF16" s="43"/>
    </row>
    <row r="17" spans="1:32" ht="15.6">
      <c r="A17" s="39"/>
      <c r="B17" s="40">
        <f>+'Ark1'!C1895</f>
        <v>2023</v>
      </c>
      <c r="C17" s="40">
        <f>+'Ark1'!G1895</f>
        <v>2</v>
      </c>
      <c r="D17" s="40" t="str">
        <f>+D12</f>
        <v>Vest</v>
      </c>
      <c r="E17" s="40">
        <f>+'Ark1'!Q1895</f>
        <v>36</v>
      </c>
      <c r="F17" s="74"/>
      <c r="G17" s="269">
        <f>+'Ark1'!R1895</f>
        <v>712</v>
      </c>
      <c r="H17" s="74"/>
      <c r="I17" s="74">
        <f>+'Ark1'!S1895</f>
        <v>711</v>
      </c>
      <c r="J17" s="143">
        <f>+'Ark1'!T1895</f>
        <v>12.057578323454701</v>
      </c>
      <c r="K17" s="143"/>
      <c r="L17" s="143">
        <f>+'Ark1'!U1895</f>
        <v>11.921420542108702</v>
      </c>
      <c r="M17" s="93"/>
      <c r="N17" s="41">
        <f>+'Ark1'!W1895</f>
        <v>61.052039381153293</v>
      </c>
      <c r="O17" s="74"/>
      <c r="P17" s="74">
        <f>+'Ark1'!Y1895</f>
        <v>136.27457865168529</v>
      </c>
      <c r="Q17" s="74"/>
      <c r="R17" s="74">
        <f>+'Ark1'!AA1895</f>
        <v>28.661061906057856</v>
      </c>
      <c r="S17" s="41">
        <f>+'Ark1'!AB1895</f>
        <v>3.4553764834837049</v>
      </c>
      <c r="T17" s="74">
        <f>+'Ark1'!AC1895</f>
        <v>-59.433239291857305</v>
      </c>
      <c r="U17" s="74">
        <f t="shared" si="0"/>
        <v>19.777777777777779</v>
      </c>
      <c r="V17" s="41">
        <f>+'Ark1'!V1895</f>
        <v>3.0407303370786507</v>
      </c>
      <c r="W17" s="39"/>
      <c r="X17" s="24"/>
      <c r="Y17" s="24"/>
      <c r="Z17" s="24"/>
      <c r="AF17" s="43"/>
    </row>
    <row r="18" spans="1:32" ht="15.6">
      <c r="A18" s="39"/>
      <c r="B18" s="40">
        <f>+'Ark1'!C1896</f>
        <v>2023</v>
      </c>
      <c r="C18" s="40">
        <f>+'Ark1'!G1896</f>
        <v>3</v>
      </c>
      <c r="D18" s="40" t="str">
        <f>+D13</f>
        <v>Midt</v>
      </c>
      <c r="E18" s="40">
        <f>+'Ark1'!Q1896</f>
        <v>133</v>
      </c>
      <c r="F18" s="74"/>
      <c r="G18" s="269">
        <f>+'Ark1'!R1896</f>
        <v>2940</v>
      </c>
      <c r="H18" s="74"/>
      <c r="I18" s="74">
        <f>+'Ark1'!S1896</f>
        <v>2928</v>
      </c>
      <c r="J18" s="143">
        <f>+'Ark1'!T1896</f>
        <v>49.788314987298889</v>
      </c>
      <c r="K18" s="143"/>
      <c r="L18" s="143">
        <f>+'Ark1'!U1896</f>
        <v>49.17946740114575</v>
      </c>
      <c r="M18" s="93"/>
      <c r="N18" s="41">
        <f>+'Ark1'!W1896</f>
        <v>60.371243169398895</v>
      </c>
      <c r="O18" s="74"/>
      <c r="P18" s="74">
        <f>+'Ark1'!Y1896</f>
        <v>136.1455102040818</v>
      </c>
      <c r="Q18" s="74"/>
      <c r="R18" s="74">
        <f>+'Ark1'!AA1896</f>
        <v>28.139290446387381</v>
      </c>
      <c r="S18" s="41">
        <f>+'Ark1'!AB1896</f>
        <v>4.2820416503073444</v>
      </c>
      <c r="T18" s="74">
        <f>+'Ark1'!AC1896</f>
        <v>-60.226925765411757</v>
      </c>
      <c r="U18" s="74">
        <f t="shared" si="0"/>
        <v>22.105263157894736</v>
      </c>
      <c r="V18" s="41">
        <f>+'Ark1'!V1896</f>
        <v>4.3183673469387749</v>
      </c>
      <c r="W18" s="39"/>
      <c r="X18" s="24"/>
      <c r="Y18" s="24"/>
      <c r="Z18" s="24"/>
      <c r="AF18" s="43"/>
    </row>
    <row r="19" spans="1:32" ht="15.6">
      <c r="A19" s="39"/>
      <c r="B19" s="40">
        <f>+'Ark1'!C1897</f>
        <v>2023</v>
      </c>
      <c r="C19" s="40">
        <f>+'Ark1'!G1897</f>
        <v>4</v>
      </c>
      <c r="D19" s="40" t="str">
        <f>+D14</f>
        <v>Nord</v>
      </c>
      <c r="E19" s="40">
        <f>+'Ark1'!Q1897</f>
        <v>4</v>
      </c>
      <c r="F19" s="74"/>
      <c r="G19" s="269">
        <f>+'Ark1'!R1897</f>
        <v>64</v>
      </c>
      <c r="H19" s="74"/>
      <c r="I19" s="74">
        <f>+'Ark1'!S1897</f>
        <v>64</v>
      </c>
      <c r="J19" s="143">
        <f>+'Ark1'!T1897</f>
        <v>1.0838272650296359</v>
      </c>
      <c r="K19" s="143"/>
      <c r="L19" s="143">
        <f>+'Ark1'!U1897</f>
        <v>1.204606851448736</v>
      </c>
      <c r="M19" s="93"/>
      <c r="N19" s="41">
        <f>+'Ark1'!W1897</f>
        <v>62.484375</v>
      </c>
      <c r="O19" s="74"/>
      <c r="P19" s="74">
        <f>+'Ark1'!Y1897</f>
        <v>153.19062500000001</v>
      </c>
      <c r="Q19" s="74"/>
      <c r="R19" s="74">
        <f>+'Ark1'!AA1897</f>
        <v>39.796858068312027</v>
      </c>
      <c r="S19" s="41">
        <f>+'Ark1'!AB1897</f>
        <v>1.6392851671917856</v>
      </c>
      <c r="T19" s="74">
        <f>+'Ark1'!AC1897</f>
        <v>-80.601240502248416</v>
      </c>
      <c r="U19" s="74">
        <f t="shared" si="0"/>
        <v>16</v>
      </c>
      <c r="V19" s="41">
        <f>+'Ark1'!V1897</f>
        <v>0.875</v>
      </c>
      <c r="W19" s="39"/>
      <c r="X19" s="24"/>
      <c r="Y19" s="24"/>
      <c r="Z19" s="24"/>
      <c r="AF19" s="43"/>
    </row>
    <row r="20" spans="1:32" ht="15.6">
      <c r="A20" s="39"/>
      <c r="B20" s="39"/>
      <c r="C20" s="39"/>
      <c r="D20" s="39"/>
      <c r="E20" s="39"/>
      <c r="F20" s="39"/>
      <c r="G20" s="259"/>
      <c r="H20" s="39"/>
      <c r="I20" s="39"/>
      <c r="J20" s="39"/>
      <c r="K20" s="39"/>
      <c r="L20" s="39"/>
      <c r="M20" s="93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24"/>
      <c r="Y20" s="24"/>
      <c r="Z20" s="24"/>
      <c r="AF20" s="43"/>
    </row>
    <row r="21" spans="1:32" ht="15.6">
      <c r="A21" s="39"/>
      <c r="B21" s="3">
        <f>+'Ark1'!C1898</f>
        <v>2022</v>
      </c>
      <c r="C21" s="3">
        <f>+'Ark1'!G1898</f>
        <v>1</v>
      </c>
      <c r="D21" s="3" t="str">
        <f>+D16</f>
        <v>Øst</v>
      </c>
      <c r="E21" s="3">
        <f>+'Ark1'!Q1898</f>
        <v>79</v>
      </c>
      <c r="F21" s="14"/>
      <c r="G21" s="270">
        <f>+'Ark1'!R1898</f>
        <v>2740</v>
      </c>
      <c r="H21" s="14"/>
      <c r="I21" s="14">
        <f>+'Ark1'!S1898</f>
        <v>2737</v>
      </c>
      <c r="J21" s="52">
        <f>+'Ark1'!T1898</f>
        <v>40.999551099805473</v>
      </c>
      <c r="K21" s="52"/>
      <c r="L21" s="52">
        <f>+'Ark1'!U1898</f>
        <v>40.967169599039075</v>
      </c>
      <c r="M21" s="93"/>
      <c r="N21" s="11">
        <f>+'Ark1'!W1898</f>
        <v>59.762148337595917</v>
      </c>
      <c r="O21" s="14"/>
      <c r="P21" s="14">
        <f>+'Ark1'!Y1898</f>
        <v>136.18178832116797</v>
      </c>
      <c r="Q21" s="14"/>
      <c r="R21" s="14">
        <f>+'Ark1'!AA1898</f>
        <v>28.3860165150836</v>
      </c>
      <c r="S21" s="11">
        <f>+'Ark1'!AB1898</f>
        <v>3.342038487567732</v>
      </c>
      <c r="T21" s="14">
        <f>+'Ark1'!AC1898</f>
        <v>-47.096520574875633</v>
      </c>
      <c r="U21" s="14">
        <f t="shared" si="0"/>
        <v>34.683544303797468</v>
      </c>
      <c r="V21" s="11">
        <f>+'Ark1'!V1898</f>
        <v>5.8722627737226256</v>
      </c>
      <c r="W21" s="39"/>
      <c r="X21" s="24"/>
      <c r="Y21" s="24"/>
      <c r="Z21" s="24"/>
      <c r="AF21" s="43"/>
    </row>
    <row r="22" spans="1:32" ht="15.6">
      <c r="A22" s="39"/>
      <c r="B22" s="3">
        <f>+'Ark1'!C1899</f>
        <v>2022</v>
      </c>
      <c r="C22" s="3">
        <f>+'Ark1'!G1899</f>
        <v>2</v>
      </c>
      <c r="D22" s="3" t="str">
        <f t="shared" ref="D22:D24" si="1">+D17</f>
        <v>Vest</v>
      </c>
      <c r="E22" s="3">
        <f>+'Ark1'!Q1899</f>
        <v>36</v>
      </c>
      <c r="F22" s="14"/>
      <c r="G22" s="270">
        <f>+'Ark1'!R1899</f>
        <v>734</v>
      </c>
      <c r="H22" s="14"/>
      <c r="I22" s="14">
        <f>+'Ark1'!S1899</f>
        <v>734</v>
      </c>
      <c r="J22" s="52">
        <f>+'Ark1'!T1899</f>
        <v>10.983091426006284</v>
      </c>
      <c r="K22" s="52"/>
      <c r="L22" s="52">
        <f>+'Ark1'!U1899</f>
        <v>11.051706180303489</v>
      </c>
      <c r="M22" s="93"/>
      <c r="N22" s="11">
        <f>+'Ark1'!W1899</f>
        <v>59.915531335149886</v>
      </c>
      <c r="O22" s="14"/>
      <c r="P22" s="14">
        <f>+'Ark1'!Y1899</f>
        <v>137.14087193460469</v>
      </c>
      <c r="Q22" s="14"/>
      <c r="R22" s="14">
        <f>+'Ark1'!AA1899</f>
        <v>30.313290442336204</v>
      </c>
      <c r="S22" s="11">
        <f>+'Ark1'!AB1899</f>
        <v>4.3115652946337377</v>
      </c>
      <c r="T22" s="14">
        <f>+'Ark1'!AC1899</f>
        <v>-66.330292990671339</v>
      </c>
      <c r="U22" s="14">
        <f t="shared" si="0"/>
        <v>20.388888888888889</v>
      </c>
      <c r="V22" s="11">
        <f>+'Ark1'!V1899</f>
        <v>4.5245231607629437</v>
      </c>
      <c r="W22" s="39"/>
      <c r="X22" s="24"/>
      <c r="Y22" s="24"/>
      <c r="Z22" s="24"/>
      <c r="AF22" s="43"/>
    </row>
    <row r="23" spans="1:32" ht="15.6">
      <c r="A23" s="39"/>
      <c r="B23" s="3">
        <f>+'Ark1'!C1900</f>
        <v>2022</v>
      </c>
      <c r="C23" s="3">
        <f>+'Ark1'!G1900</f>
        <v>3</v>
      </c>
      <c r="D23" s="3" t="str">
        <f t="shared" si="1"/>
        <v>Midt</v>
      </c>
      <c r="E23" s="3">
        <f>+'Ark1'!Q1900</f>
        <v>141</v>
      </c>
      <c r="F23" s="14"/>
      <c r="G23" s="270">
        <f>+'Ark1'!R1900</f>
        <v>3146</v>
      </c>
      <c r="H23" s="14"/>
      <c r="I23" s="14">
        <f>+'Ark1'!S1900</f>
        <v>3132</v>
      </c>
      <c r="J23" s="52">
        <f>+'Ark1'!T1900</f>
        <v>47.074667065689056</v>
      </c>
      <c r="K23" s="52"/>
      <c r="L23" s="52">
        <f>+'Ark1'!U1900</f>
        <v>46.923124166947744</v>
      </c>
      <c r="M23" s="93"/>
      <c r="N23" s="11">
        <f>+'Ark1'!W1900</f>
        <v>59.703703703703702</v>
      </c>
      <c r="O23" s="14"/>
      <c r="P23" s="14">
        <f>+'Ark1'!Y1900</f>
        <v>135.85068658614091</v>
      </c>
      <c r="Q23" s="14"/>
      <c r="R23" s="14">
        <f>+'Ark1'!AA1900</f>
        <v>29.56464958366864</v>
      </c>
      <c r="S23" s="11">
        <f>+'Ark1'!AB1900</f>
        <v>4.8357781185477746</v>
      </c>
      <c r="T23" s="14">
        <f>+'Ark1'!AC1900</f>
        <v>-63.627797411158447</v>
      </c>
      <c r="U23" s="14">
        <f t="shared" si="0"/>
        <v>22.312056737588652</v>
      </c>
      <c r="V23" s="11">
        <f>+'Ark1'!V1900</f>
        <v>4.7294977749523204</v>
      </c>
      <c r="W23" s="39"/>
      <c r="X23" s="24"/>
      <c r="Y23" s="24"/>
      <c r="Z23" s="24"/>
      <c r="AF23" s="19"/>
    </row>
    <row r="24" spans="1:32" ht="15.6">
      <c r="A24" s="39"/>
      <c r="B24" s="3">
        <f>+'Ark1'!C1901</f>
        <v>2022</v>
      </c>
      <c r="C24" s="3">
        <f>+'Ark1'!G1901</f>
        <v>4</v>
      </c>
      <c r="D24" s="3" t="str">
        <f t="shared" si="1"/>
        <v>Nord</v>
      </c>
      <c r="E24" s="3">
        <f>+'Ark1'!Q1901</f>
        <v>4</v>
      </c>
      <c r="F24" s="14"/>
      <c r="G24" s="270">
        <f>+'Ark1'!R1901</f>
        <v>63</v>
      </c>
      <c r="H24" s="14"/>
      <c r="I24" s="14">
        <f>+'Ark1'!S1901</f>
        <v>63</v>
      </c>
      <c r="J24" s="52">
        <f>+'Ark1'!T1901</f>
        <v>0.94269040849917685</v>
      </c>
      <c r="K24" s="52"/>
      <c r="L24" s="52">
        <f>+'Ark1'!U1901</f>
        <v>1.058000053709711</v>
      </c>
      <c r="M24" s="93"/>
      <c r="N24" s="11">
        <f>+'Ark1'!W1901</f>
        <v>62.698412698412696</v>
      </c>
      <c r="O24" s="14"/>
      <c r="P24" s="14">
        <f>+'Ark1'!Y1901</f>
        <v>152.9603174603175</v>
      </c>
      <c r="Q24" s="14"/>
      <c r="R24" s="14">
        <f>+'Ark1'!AA1901</f>
        <v>33.942217658570279</v>
      </c>
      <c r="S24" s="11">
        <f>+'Ark1'!AB1901</f>
        <v>1.714873502993137</v>
      </c>
      <c r="T24" s="14">
        <f>+'Ark1'!AC1901</f>
        <v>-68.007712234329347</v>
      </c>
      <c r="U24" s="14">
        <f t="shared" si="0"/>
        <v>15.75</v>
      </c>
      <c r="V24" s="11">
        <f>+'Ark1'!V1901</f>
        <v>0.88888888888888895</v>
      </c>
      <c r="W24" s="39"/>
      <c r="X24" s="24"/>
      <c r="Y24" s="24"/>
      <c r="Z24" s="24"/>
      <c r="AF24" s="19"/>
    </row>
    <row r="25" spans="1:32" ht="15.6">
      <c r="A25" s="39"/>
      <c r="B25" s="39"/>
      <c r="C25" s="39"/>
      <c r="D25" s="39"/>
      <c r="E25" s="39"/>
      <c r="F25" s="39"/>
      <c r="G25" s="259"/>
      <c r="H25" s="39"/>
      <c r="I25" s="39"/>
      <c r="J25" s="39"/>
      <c r="K25" s="39"/>
      <c r="L25" s="39"/>
      <c r="M25" s="93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24"/>
      <c r="Y25" s="24"/>
      <c r="Z25" s="24"/>
      <c r="AF25" s="19"/>
    </row>
    <row r="26" spans="1:32" ht="15.6">
      <c r="A26" s="39"/>
      <c r="B26" s="40">
        <f>+'Ark1'!C1902</f>
        <v>2021</v>
      </c>
      <c r="C26" s="40">
        <f>+'Ark1'!G1902</f>
        <v>1</v>
      </c>
      <c r="D26" s="40" t="str">
        <f>+D21</f>
        <v>Øst</v>
      </c>
      <c r="E26" s="40">
        <f>+'Ark1'!Q1902</f>
        <v>81</v>
      </c>
      <c r="F26" s="74"/>
      <c r="G26" s="269">
        <f>+'Ark1'!R1902</f>
        <v>2385</v>
      </c>
      <c r="H26" s="74"/>
      <c r="I26" s="74">
        <f>+'Ark1'!S1902</f>
        <v>2385</v>
      </c>
      <c r="J26" s="143">
        <f>+'Ark1'!T1902</f>
        <v>37.26253919597282</v>
      </c>
      <c r="K26" s="143"/>
      <c r="L26" s="143">
        <f>+'Ark1'!U1902</f>
        <v>38.057748467335252</v>
      </c>
      <c r="M26" s="93"/>
      <c r="N26" s="41">
        <f>+'Ark1'!W1902</f>
        <v>57.771069182389965</v>
      </c>
      <c r="O26" s="74"/>
      <c r="P26" s="74">
        <f>+'Ark1'!Y1902</f>
        <v>138.86622641509402</v>
      </c>
      <c r="Q26" s="74"/>
      <c r="R26" s="74">
        <f>+'Ark1'!AA1902</f>
        <v>28.736402003378299</v>
      </c>
      <c r="S26" s="41">
        <f>+'Ark1'!AB1902</f>
        <v>3.4782947081831392</v>
      </c>
      <c r="T26" s="74">
        <f>+'Ark1'!AC1902</f>
        <v>-59.921406536197694</v>
      </c>
      <c r="U26" s="74">
        <f t="shared" si="0"/>
        <v>29.444444444444443</v>
      </c>
      <c r="V26" s="41">
        <f>+'Ark1'!V1902</f>
        <v>14.494339622641505</v>
      </c>
      <c r="W26" s="39"/>
      <c r="X26" s="24"/>
      <c r="Y26" s="24"/>
      <c r="Z26" s="24"/>
      <c r="AF26" s="19"/>
    </row>
    <row r="27" spans="1:32" ht="15.6">
      <c r="A27" s="39"/>
      <c r="B27" s="40">
        <f>+'Ark1'!C1903</f>
        <v>2021</v>
      </c>
      <c r="C27" s="40">
        <f>+'Ark1'!G1903</f>
        <v>2</v>
      </c>
      <c r="D27" s="40" t="str">
        <f t="shared" ref="D27:D29" si="2">+D22</f>
        <v>Vest</v>
      </c>
      <c r="E27" s="40">
        <f>+'Ark1'!Q1903</f>
        <v>41</v>
      </c>
      <c r="F27" s="74"/>
      <c r="G27" s="269">
        <f>+'Ark1'!R1903</f>
        <v>753</v>
      </c>
      <c r="H27" s="74"/>
      <c r="I27" s="74">
        <f>+'Ark1'!S1903</f>
        <v>753</v>
      </c>
      <c r="J27" s="143">
        <f>+'Ark1'!T1903</f>
        <v>11.76465073986061</v>
      </c>
      <c r="K27" s="143"/>
      <c r="L27" s="143">
        <f>+'Ark1'!U1903</f>
        <v>11.631484153821464</v>
      </c>
      <c r="M27" s="93"/>
      <c r="N27" s="41">
        <f>+'Ark1'!W1903</f>
        <v>58.096945551128805</v>
      </c>
      <c r="O27" s="74"/>
      <c r="P27" s="74">
        <f>+'Ark1'!Y1903</f>
        <v>134.42563081009291</v>
      </c>
      <c r="Q27" s="74"/>
      <c r="R27" s="74">
        <f>+'Ark1'!AA1903</f>
        <v>30.796692974643957</v>
      </c>
      <c r="S27" s="41">
        <f>+'Ark1'!AB1903</f>
        <v>4.3379671273342044</v>
      </c>
      <c r="T27" s="74">
        <f>+'Ark1'!AC1903</f>
        <v>-64.601457426300755</v>
      </c>
      <c r="U27" s="74">
        <f t="shared" si="0"/>
        <v>18.365853658536587</v>
      </c>
      <c r="V27" s="41">
        <f>+'Ark1'!V1903</f>
        <v>14.637450199203183</v>
      </c>
      <c r="W27" s="39"/>
      <c r="X27" s="24"/>
      <c r="Y27" s="24"/>
      <c r="Z27" s="24"/>
      <c r="AF27" s="19"/>
    </row>
    <row r="28" spans="1:32" ht="15.6">
      <c r="A28" s="39"/>
      <c r="B28" s="40">
        <f>+'Ark1'!C1904</f>
        <v>2021</v>
      </c>
      <c r="C28" s="40">
        <f>+'Ark1'!G1904</f>
        <v>3</v>
      </c>
      <c r="D28" s="40" t="str">
        <f t="shared" si="2"/>
        <v>Midt</v>
      </c>
      <c r="E28" s="40">
        <f>+'Ark1'!Q1904</f>
        <v>148</v>
      </c>
      <c r="F28" s="74"/>
      <c r="G28" s="269">
        <f>+'Ark1'!R1904</f>
        <v>3194</v>
      </c>
      <c r="H28" s="74"/>
      <c r="I28" s="74">
        <f>+'Ark1'!S1904</f>
        <v>3182</v>
      </c>
      <c r="J28" s="143">
        <f>+'Ark1'!T1904</f>
        <v>49.902117480896109</v>
      </c>
      <c r="K28" s="143"/>
      <c r="L28" s="143">
        <f>+'Ark1'!U1904</f>
        <v>49.185215238849011</v>
      </c>
      <c r="M28" s="93"/>
      <c r="N28" s="41">
        <f>+'Ark1'!W1904</f>
        <v>57.528912633563806</v>
      </c>
      <c r="O28" s="74"/>
      <c r="P28" s="74">
        <f>+'Ark1'!Y1904</f>
        <v>134.01135253600501</v>
      </c>
      <c r="Q28" s="74"/>
      <c r="R28" s="74">
        <f>+'Ark1'!AA1904</f>
        <v>27.097855618361955</v>
      </c>
      <c r="S28" s="41">
        <f>+'Ark1'!AB1904</f>
        <v>4.3034212354695551</v>
      </c>
      <c r="T28" s="74">
        <f>+'Ark1'!AC1904</f>
        <v>-61.122886784293357</v>
      </c>
      <c r="U28" s="74">
        <f t="shared" si="0"/>
        <v>21.581081081081081</v>
      </c>
      <c r="V28" s="41">
        <f>+'Ark1'!V1904</f>
        <v>14.06073888541014</v>
      </c>
      <c r="W28" s="39"/>
      <c r="X28" s="24"/>
      <c r="Y28" s="24"/>
      <c r="Z28" s="24"/>
      <c r="AF28" s="19"/>
    </row>
    <row r="29" spans="1:32" ht="15.6">
      <c r="A29" s="39"/>
      <c r="B29" s="40">
        <f>+'Ark1'!C1905</f>
        <v>2021</v>
      </c>
      <c r="C29" s="40">
        <f>+'Ark1'!G1905</f>
        <v>4</v>
      </c>
      <c r="D29" s="40" t="str">
        <f t="shared" si="2"/>
        <v>Nord</v>
      </c>
      <c r="E29" s="40">
        <f>+'Ark1'!Q1905</f>
        <v>6</v>
      </c>
      <c r="F29" s="74"/>
      <c r="G29" s="269">
        <f>+'Ark1'!R1905</f>
        <v>68.53</v>
      </c>
      <c r="H29" s="74"/>
      <c r="I29" s="74">
        <f>+'Ark1'!S1905</f>
        <v>68.53</v>
      </c>
      <c r="J29" s="143">
        <f>+'Ark1'!T1905</f>
        <v>1.0706925832704477</v>
      </c>
      <c r="K29" s="143"/>
      <c r="L29" s="143">
        <f>+'Ark1'!U1905</f>
        <v>1.1255521399942909</v>
      </c>
      <c r="M29" s="93"/>
      <c r="N29" s="41">
        <f>+'Ark1'!W1905</f>
        <v>62.343353275937552</v>
      </c>
      <c r="O29" s="74"/>
      <c r="P29" s="74">
        <f>+'Ark1'!Y1905</f>
        <v>142.93112505472061</v>
      </c>
      <c r="Q29" s="74"/>
      <c r="R29" s="74">
        <f>+'Ark1'!AA1905</f>
        <v>31.619924519053939</v>
      </c>
      <c r="S29" s="41">
        <f>+'Ark1'!AB1905</f>
        <v>0</v>
      </c>
      <c r="T29" s="74">
        <f>+'Ark1'!AC1905</f>
        <v>0</v>
      </c>
      <c r="U29" s="74">
        <f t="shared" si="0"/>
        <v>11.421666666666667</v>
      </c>
      <c r="V29" s="41">
        <f>+'Ark1'!V1905</f>
        <v>16.824894206916685</v>
      </c>
      <c r="W29" s="39"/>
      <c r="X29" s="24"/>
      <c r="Y29" s="24"/>
      <c r="Z29" s="24"/>
      <c r="AF29" s="44"/>
    </row>
    <row r="30" spans="1:32" ht="15.6">
      <c r="A30" s="39"/>
      <c r="B30" s="39"/>
      <c r="C30" s="39"/>
      <c r="D30" s="39"/>
      <c r="E30" s="39"/>
      <c r="F30" s="39"/>
      <c r="G30" s="259"/>
      <c r="H30" s="39"/>
      <c r="I30" s="39"/>
      <c r="J30" s="39"/>
      <c r="K30" s="39"/>
      <c r="L30" s="39"/>
      <c r="M30" s="93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24"/>
      <c r="Y30" s="24"/>
      <c r="Z30" s="24"/>
      <c r="AF30" s="44"/>
    </row>
    <row r="31" spans="1:32" ht="15.6">
      <c r="A31" s="39"/>
      <c r="B31" s="3">
        <f>+'Ark1'!C1906</f>
        <v>2020</v>
      </c>
      <c r="C31" s="3">
        <f>+'Ark1'!G1906</f>
        <v>1</v>
      </c>
      <c r="D31" s="3" t="s">
        <v>378</v>
      </c>
      <c r="E31" s="3">
        <f>+'Ark1'!Q1906</f>
        <v>80</v>
      </c>
      <c r="F31" s="14"/>
      <c r="G31" s="270">
        <f>+'Ark1'!R1906</f>
        <v>2322</v>
      </c>
      <c r="H31" s="14"/>
      <c r="I31" s="14">
        <f>+'Ark1'!S1906</f>
        <v>2322</v>
      </c>
      <c r="J31" s="52">
        <f>+'Ark1'!T1906</f>
        <v>34.964613762987511</v>
      </c>
      <c r="K31" s="52"/>
      <c r="L31" s="52">
        <f>+'Ark1'!U1906</f>
        <v>35.38044685062124</v>
      </c>
      <c r="M31" s="93"/>
      <c r="N31" s="11">
        <f>+'Ark1'!W1906</f>
        <v>58.355297157622736</v>
      </c>
      <c r="O31" s="14"/>
      <c r="P31" s="14">
        <f>+'Ark1'!Y1906</f>
        <v>134.29521533161065</v>
      </c>
      <c r="Q31" s="14"/>
      <c r="R31" s="14">
        <f>+'Ark1'!AA1906</f>
        <v>28.19091121259989</v>
      </c>
      <c r="S31" s="11">
        <f>+'Ark1'!AB1906</f>
        <v>3.7083535751247174</v>
      </c>
      <c r="T31" s="14">
        <f>+'Ark1'!AC1906</f>
        <v>-60.076394355775889</v>
      </c>
      <c r="U31" s="14">
        <f t="shared" si="0"/>
        <v>29.024999999999999</v>
      </c>
      <c r="V31" s="11">
        <f>+'Ark1'!V1906</f>
        <v>14.813953488372089</v>
      </c>
      <c r="W31" s="39"/>
      <c r="X31" s="24"/>
      <c r="Y31" s="24"/>
      <c r="Z31" s="24"/>
      <c r="AC31" s="1"/>
      <c r="AD31" s="1"/>
      <c r="AE31" s="1"/>
    </row>
    <row r="32" spans="1:32" ht="15.6">
      <c r="A32" s="39"/>
      <c r="B32" s="3">
        <f>+'Ark1'!C1907</f>
        <v>2020</v>
      </c>
      <c r="C32" s="3">
        <f>+'Ark1'!G1907</f>
        <v>2</v>
      </c>
      <c r="D32" s="3" t="s">
        <v>68</v>
      </c>
      <c r="E32" s="3">
        <f>+'Ark1'!Q1907</f>
        <v>37</v>
      </c>
      <c r="F32" s="14"/>
      <c r="G32" s="270">
        <f>+'Ark1'!R1907</f>
        <v>782</v>
      </c>
      <c r="H32" s="14"/>
      <c r="I32" s="14">
        <f>+'Ark1'!S1907</f>
        <v>782</v>
      </c>
      <c r="J32" s="52">
        <f>+'Ark1'!T1907</f>
        <v>11.775335039903627</v>
      </c>
      <c r="K32" s="52"/>
      <c r="L32" s="52">
        <f>+'Ark1'!U1907</f>
        <v>11.33308702806087</v>
      </c>
      <c r="M32" s="93"/>
      <c r="N32" s="11">
        <f>+'Ark1'!W1907</f>
        <v>58.927109974424553</v>
      </c>
      <c r="O32" s="14"/>
      <c r="P32" s="14">
        <f>+'Ark1'!Y1907</f>
        <v>127.73235294117644</v>
      </c>
      <c r="Q32" s="14"/>
      <c r="R32" s="14">
        <f>+'Ark1'!AA1907</f>
        <v>27.759675428319881</v>
      </c>
      <c r="S32" s="11">
        <f>+'Ark1'!AB1907</f>
        <v>3.1934326127782988</v>
      </c>
      <c r="T32" s="14">
        <f>+'Ark1'!AC1907</f>
        <v>-45.248105735210174</v>
      </c>
      <c r="U32" s="14">
        <f t="shared" si="0"/>
        <v>21.135135135135137</v>
      </c>
      <c r="V32" s="11">
        <f>+'Ark1'!V1907</f>
        <v>15.170076726342714</v>
      </c>
      <c r="W32" s="39"/>
      <c r="X32" s="24"/>
      <c r="Y32" s="24"/>
      <c r="Z32" s="24"/>
    </row>
    <row r="33" spans="1:26" ht="15.6">
      <c r="A33" s="39"/>
      <c r="B33" s="3">
        <f>+'Ark1'!C1908</f>
        <v>2020</v>
      </c>
      <c r="C33" s="3">
        <f>+'Ark1'!G1908</f>
        <v>3</v>
      </c>
      <c r="D33" s="3" t="s">
        <v>501</v>
      </c>
      <c r="E33" s="3">
        <f>+'Ark1'!Q1908</f>
        <v>153</v>
      </c>
      <c r="F33" s="14"/>
      <c r="G33" s="270">
        <f>+'Ark1'!R1908</f>
        <v>3502</v>
      </c>
      <c r="H33" s="14"/>
      <c r="I33" s="14">
        <f>+'Ark1'!S1908</f>
        <v>3490</v>
      </c>
      <c r="J33" s="52">
        <f>+'Ark1'!T1908</f>
        <v>52.733022135220608</v>
      </c>
      <c r="K33" s="52"/>
      <c r="L33" s="52">
        <f>+'Ark1'!U1908</f>
        <v>52.749859795358439</v>
      </c>
      <c r="M33" s="93"/>
      <c r="N33" s="11">
        <f>+'Ark1'!W1908</f>
        <v>57.328939828080223</v>
      </c>
      <c r="O33" s="14"/>
      <c r="P33" s="14">
        <f>+'Ark1'!Y1908</f>
        <v>132.75919474585936</v>
      </c>
      <c r="Q33" s="14"/>
      <c r="R33" s="14">
        <f>+'Ark1'!AA1908</f>
        <v>27.188321552546505</v>
      </c>
      <c r="S33" s="11">
        <f>+'Ark1'!AB1908</f>
        <v>4.2864608960739607</v>
      </c>
      <c r="T33" s="14">
        <f>+'Ark1'!AC1908</f>
        <v>-58.719771550823296</v>
      </c>
      <c r="U33" s="14">
        <f t="shared" si="0"/>
        <v>22.888888888888889</v>
      </c>
      <c r="V33" s="11">
        <f>+'Ark1'!V1908</f>
        <v>14.031696173615078</v>
      </c>
      <c r="W33" s="39"/>
      <c r="X33" s="24"/>
      <c r="Y33" s="24"/>
      <c r="Z33" s="24"/>
    </row>
    <row r="34" spans="1:26" ht="15.6">
      <c r="A34" s="39"/>
      <c r="B34" s="3">
        <f>+'Ark1'!C1909</f>
        <v>2020</v>
      </c>
      <c r="C34" s="3">
        <f>+'Ark1'!G1909</f>
        <v>4</v>
      </c>
      <c r="D34" s="3" t="s">
        <v>69</v>
      </c>
      <c r="E34" s="3">
        <f>+'Ark1'!Q1909</f>
        <v>5</v>
      </c>
      <c r="F34" s="14"/>
      <c r="G34" s="270">
        <f>+'Ark1'!R1909</f>
        <v>35</v>
      </c>
      <c r="H34" s="14"/>
      <c r="I34" s="14">
        <f>+'Ark1'!S1909</f>
        <v>35</v>
      </c>
      <c r="J34" s="52">
        <f>+'Ark1'!T1909</f>
        <v>0.52702906188826992</v>
      </c>
      <c r="K34" s="52"/>
      <c r="L34" s="52">
        <f>+'Ark1'!U1909</f>
        <v>0.53660632595945124</v>
      </c>
      <c r="M34" s="93"/>
      <c r="N34" s="11">
        <f>+'Ark1'!W1909</f>
        <v>61.742857142857154</v>
      </c>
      <c r="O34" s="14"/>
      <c r="P34" s="14">
        <f>+'Ark1'!Y1909</f>
        <v>135.12857142857141</v>
      </c>
      <c r="Q34" s="14"/>
      <c r="R34" s="14">
        <f>+'Ark1'!AA1909</f>
        <v>29.77064298387705</v>
      </c>
      <c r="S34" s="11">
        <f>+'Ark1'!AB1909</f>
        <v>1.1794152823173916</v>
      </c>
      <c r="T34" s="14">
        <f>+'Ark1'!AC1909</f>
        <v>-46.947210344416909</v>
      </c>
      <c r="U34" s="14">
        <f t="shared" si="0"/>
        <v>7</v>
      </c>
      <c r="V34" s="11">
        <f>+'Ark1'!V1909</f>
        <v>16.828571428571426</v>
      </c>
      <c r="W34" s="39"/>
      <c r="X34" s="24"/>
      <c r="Y34" s="24"/>
      <c r="Z34" s="24"/>
    </row>
    <row r="35" spans="1:26" ht="15.6">
      <c r="A35" s="39"/>
      <c r="B35" s="39"/>
      <c r="C35" s="39"/>
      <c r="D35" s="39"/>
      <c r="E35" s="39"/>
      <c r="F35" s="39"/>
      <c r="G35" s="259"/>
      <c r="H35" s="39"/>
      <c r="I35" s="39"/>
      <c r="J35" s="39"/>
      <c r="K35" s="39"/>
      <c r="L35" s="39"/>
      <c r="M35" s="93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24"/>
      <c r="Y35" s="24"/>
      <c r="Z35" s="24"/>
    </row>
    <row r="36" spans="1:26" ht="15.6">
      <c r="A36" s="39"/>
      <c r="B36" s="40">
        <f>+'Ark1'!C1910</f>
        <v>2019</v>
      </c>
      <c r="C36" s="40">
        <f>+'Ark1'!G1910</f>
        <v>1</v>
      </c>
      <c r="D36" s="40" t="s">
        <v>378</v>
      </c>
      <c r="E36" s="40">
        <f>+'Ark1'!Q1910</f>
        <v>97</v>
      </c>
      <c r="F36" s="74"/>
      <c r="G36" s="269">
        <f>+'Ark1'!R1910</f>
        <v>2554</v>
      </c>
      <c r="H36" s="74"/>
      <c r="I36" s="74">
        <f>+'Ark1'!S1910</f>
        <v>2554</v>
      </c>
      <c r="J36" s="143">
        <f>+'Ark1'!T1910</f>
        <v>30.667627281460138</v>
      </c>
      <c r="K36" s="143"/>
      <c r="L36" s="143">
        <f>+'Ark1'!U1910</f>
        <v>31.298140919220423</v>
      </c>
      <c r="M36" s="93"/>
      <c r="N36" s="41">
        <f>+'Ark1'!W1910</f>
        <v>58.575567736883315</v>
      </c>
      <c r="O36" s="74"/>
      <c r="P36" s="74">
        <f>+'Ark1'!Y1910</f>
        <v>137.6511354737666</v>
      </c>
      <c r="Q36" s="74"/>
      <c r="R36" s="74">
        <f>+'Ark1'!AA1910</f>
        <v>27.733647440522422</v>
      </c>
      <c r="S36" s="41">
        <f>+'Ark1'!AB1910</f>
        <v>2.995945800566171</v>
      </c>
      <c r="T36" s="74">
        <f>+'Ark1'!AC1910</f>
        <v>-55.397179463486843</v>
      </c>
      <c r="U36" s="74">
        <f t="shared" si="0"/>
        <v>26.329896907216494</v>
      </c>
      <c r="V36" s="41">
        <f>+'Ark1'!V1910</f>
        <v>14.899765074393111</v>
      </c>
      <c r="W36" s="39"/>
      <c r="X36" s="24"/>
      <c r="Y36" s="24"/>
      <c r="Z36" s="24"/>
    </row>
    <row r="37" spans="1:26" ht="15.6">
      <c r="A37" s="39"/>
      <c r="B37" s="40">
        <f>+'Ark1'!C1911</f>
        <v>2019</v>
      </c>
      <c r="C37" s="40">
        <f>+'Ark1'!G1911</f>
        <v>2</v>
      </c>
      <c r="D37" s="40" t="s">
        <v>68</v>
      </c>
      <c r="E37" s="40">
        <f>+'Ark1'!Q1911</f>
        <v>99</v>
      </c>
      <c r="F37" s="74"/>
      <c r="G37" s="269">
        <f>+'Ark1'!R1911</f>
        <v>2350</v>
      </c>
      <c r="H37" s="74"/>
      <c r="I37" s="74">
        <f>+'Ark1'!S1911</f>
        <v>2350</v>
      </c>
      <c r="J37" s="143">
        <f>+'Ark1'!T1911</f>
        <v>28.218059558117197</v>
      </c>
      <c r="K37" s="143"/>
      <c r="L37" s="143">
        <f>+'Ark1'!U1911</f>
        <v>28.11976303361412</v>
      </c>
      <c r="M37" s="93"/>
      <c r="N37" s="41">
        <f>+'Ark1'!W1911</f>
        <v>58.851489361702143</v>
      </c>
      <c r="O37" s="74"/>
      <c r="P37" s="74">
        <f>+'Ark1'!Y1911</f>
        <v>134.40825531914899</v>
      </c>
      <c r="Q37" s="74"/>
      <c r="R37" s="74">
        <f>+'Ark1'!AA1911</f>
        <v>29.374917219235744</v>
      </c>
      <c r="S37" s="41">
        <f>+'Ark1'!AB1911</f>
        <v>3.7040041465921441</v>
      </c>
      <c r="T37" s="74">
        <f>+'Ark1'!AC1911</f>
        <v>-57.587023829157751</v>
      </c>
      <c r="U37" s="74">
        <f t="shared" si="0"/>
        <v>23.737373737373737</v>
      </c>
      <c r="V37" s="41">
        <f>+'Ark1'!V1911</f>
        <v>15.131063829787236</v>
      </c>
      <c r="W37" s="39"/>
      <c r="X37" s="24"/>
      <c r="Y37" s="24"/>
      <c r="Z37" s="24"/>
    </row>
    <row r="38" spans="1:26" ht="15.6">
      <c r="A38" s="39"/>
      <c r="B38" s="40">
        <f>+'Ark1'!C1912</f>
        <v>2019</v>
      </c>
      <c r="C38" s="40">
        <f>+'Ark1'!G1912</f>
        <v>3</v>
      </c>
      <c r="D38" s="40" t="s">
        <v>501</v>
      </c>
      <c r="E38" s="40">
        <f>+'Ark1'!Q1912</f>
        <v>168</v>
      </c>
      <c r="F38" s="74"/>
      <c r="G38" s="269">
        <f>+'Ark1'!R1912</f>
        <v>3424</v>
      </c>
      <c r="H38" s="74"/>
      <c r="I38" s="74">
        <f>+'Ark1'!S1912</f>
        <v>3409</v>
      </c>
      <c r="J38" s="143">
        <f>+'Ark1'!T1912</f>
        <v>41.114313160422675</v>
      </c>
      <c r="K38" s="143"/>
      <c r="L38" s="143">
        <f>+'Ark1'!U1912</f>
        <v>40.582096047165457</v>
      </c>
      <c r="M38" s="93"/>
      <c r="N38" s="41">
        <f>+'Ark1'!W1912</f>
        <v>57.484306248166611</v>
      </c>
      <c r="O38" s="74"/>
      <c r="P38" s="74">
        <f>+'Ark1'!Y1912</f>
        <v>133.13212616822477</v>
      </c>
      <c r="Q38" s="74"/>
      <c r="R38" s="74">
        <f>+'Ark1'!AA1912</f>
        <v>27.055978957140582</v>
      </c>
      <c r="S38" s="41">
        <f>+'Ark1'!AB1912</f>
        <v>4.2651008751259996</v>
      </c>
      <c r="T38" s="74">
        <f>+'Ark1'!AC1912</f>
        <v>-65.400878412238882</v>
      </c>
      <c r="U38" s="74">
        <f t="shared" si="0"/>
        <v>20.38095238095238</v>
      </c>
      <c r="V38" s="41">
        <f>+'Ark1'!V1912</f>
        <v>14.13317757009346</v>
      </c>
      <c r="W38" s="39"/>
      <c r="X38" s="24"/>
      <c r="Y38" s="24"/>
      <c r="Z38" s="24"/>
    </row>
    <row r="39" spans="1:26" ht="15.6">
      <c r="A39" s="39"/>
      <c r="B39" s="40">
        <f>+'Ark1'!C1913</f>
        <v>2019</v>
      </c>
      <c r="C39" s="40">
        <f>+'Ark1'!G1913</f>
        <v>4</v>
      </c>
      <c r="D39" s="40" t="s">
        <v>69</v>
      </c>
      <c r="E39" s="40">
        <f>+'Ark1'!Q1913</f>
        <v>0</v>
      </c>
      <c r="F39" s="74"/>
      <c r="G39" s="269">
        <f>+'Ark1'!R1913</f>
        <v>0</v>
      </c>
      <c r="H39" s="74"/>
      <c r="I39" s="74">
        <f>+'Ark1'!S1913</f>
        <v>0</v>
      </c>
      <c r="J39" s="143">
        <f>+'Ark1'!T1913</f>
        <v>0</v>
      </c>
      <c r="K39" s="143"/>
      <c r="L39" s="143">
        <f>+'Ark1'!U1913</f>
        <v>0</v>
      </c>
      <c r="M39" s="93"/>
      <c r="N39" s="41">
        <f>+'Ark1'!W1913</f>
        <v>0</v>
      </c>
      <c r="O39" s="74"/>
      <c r="P39" s="74">
        <f>+'Ark1'!Y1913</f>
        <v>0</v>
      </c>
      <c r="Q39" s="74"/>
      <c r="R39" s="74">
        <f>+'Ark1'!AA1913</f>
        <v>0</v>
      </c>
      <c r="S39" s="41">
        <f>+'Ark1'!AB1913</f>
        <v>0</v>
      </c>
      <c r="T39" s="74">
        <f>+'Ark1'!AC1913</f>
        <v>0</v>
      </c>
      <c r="U39" s="74" t="e">
        <f t="shared" si="0"/>
        <v>#DIV/0!</v>
      </c>
      <c r="V39" s="41">
        <f>+'Ark1'!V1913</f>
        <v>0</v>
      </c>
      <c r="W39" s="39"/>
      <c r="X39" s="24"/>
      <c r="Y39" s="24"/>
      <c r="Z39" s="24"/>
    </row>
    <row r="40" spans="1:26" ht="15.6">
      <c r="A40" s="39"/>
      <c r="B40" s="3">
        <f>+'Ark1'!C1914</f>
        <v>2018</v>
      </c>
      <c r="C40" s="3">
        <f>+'Ark1'!G1914</f>
        <v>1</v>
      </c>
      <c r="D40" s="3" t="s">
        <v>378</v>
      </c>
      <c r="E40" s="3">
        <f>+'Ark1'!Q1914</f>
        <v>99</v>
      </c>
      <c r="F40" s="14"/>
      <c r="G40" s="270">
        <f>+'Ark1'!R1914</f>
        <v>2855</v>
      </c>
      <c r="H40" s="14"/>
      <c r="I40" s="14">
        <f>+'Ark1'!S1914</f>
        <v>2852</v>
      </c>
      <c r="J40" s="52">
        <f>+'Ark1'!T1914</f>
        <v>30.307855626326965</v>
      </c>
      <c r="K40" s="52"/>
      <c r="L40" s="52">
        <f>+'Ark1'!U1914</f>
        <v>30.995458517387465</v>
      </c>
      <c r="M40" s="93"/>
      <c r="N40" s="11">
        <f>+'Ark1'!W1914</f>
        <v>59.000350631136016</v>
      </c>
      <c r="O40" s="14"/>
      <c r="P40" s="14">
        <f>+'Ark1'!Y1914</f>
        <v>138.82767075306481</v>
      </c>
      <c r="Q40" s="14"/>
      <c r="R40" s="14">
        <f>+'Ark1'!AA1914</f>
        <v>27.083075713018513</v>
      </c>
      <c r="S40" s="11">
        <f>+'Ark1'!AB1914</f>
        <v>3.2145684138677555</v>
      </c>
      <c r="T40" s="14">
        <f>+'Ark1'!AC1914</f>
        <v>-42.673165387505591</v>
      </c>
      <c r="U40" s="14">
        <f t="shared" si="0"/>
        <v>28.838383838383837</v>
      </c>
      <c r="V40" s="11">
        <f>+'Ark1'!V1914</f>
        <v>15.111733800350262</v>
      </c>
      <c r="W40" s="39"/>
      <c r="X40" s="24"/>
      <c r="Y40" s="24"/>
      <c r="Z40" s="24"/>
    </row>
    <row r="41" spans="1:26" ht="15.6">
      <c r="A41" s="39"/>
      <c r="B41" s="3">
        <f>+'Ark1'!C1915</f>
        <v>2018</v>
      </c>
      <c r="C41" s="3">
        <f>+'Ark1'!G1915</f>
        <v>2</v>
      </c>
      <c r="D41" s="3" t="s">
        <v>68</v>
      </c>
      <c r="E41" s="3">
        <f>+'Ark1'!Q1915</f>
        <v>104</v>
      </c>
      <c r="F41" s="14"/>
      <c r="G41" s="270">
        <f>+'Ark1'!R1915</f>
        <v>2882</v>
      </c>
      <c r="H41" s="14"/>
      <c r="I41" s="14">
        <f>+'Ark1'!S1915</f>
        <v>2881</v>
      </c>
      <c r="J41" s="52">
        <f>+'Ark1'!T1915</f>
        <v>30.594479830148632</v>
      </c>
      <c r="K41" s="52"/>
      <c r="L41" s="52">
        <f>+'Ark1'!U1915</f>
        <v>30.200632588785844</v>
      </c>
      <c r="M41" s="93"/>
      <c r="N41" s="11">
        <f>+'Ark1'!W1915</f>
        <v>60.16279069767441</v>
      </c>
      <c r="O41" s="14"/>
      <c r="P41" s="14">
        <f>+'Ark1'!Y1915</f>
        <v>134.00041637751545</v>
      </c>
      <c r="Q41" s="14"/>
      <c r="R41" s="14">
        <f>+'Ark1'!AA1915</f>
        <v>27.908843877506712</v>
      </c>
      <c r="S41" s="11">
        <f>+'Ark1'!AB1915</f>
        <v>3.3566571507417722</v>
      </c>
      <c r="T41" s="14">
        <f>+'Ark1'!AC1915</f>
        <v>-57.172080373267399</v>
      </c>
      <c r="U41" s="14">
        <f t="shared" si="0"/>
        <v>27.71153846153846</v>
      </c>
      <c r="V41" s="11">
        <f>+'Ark1'!V1915</f>
        <v>15.800832755031227</v>
      </c>
      <c r="W41" s="39"/>
      <c r="X41" s="24"/>
      <c r="Y41" s="24"/>
      <c r="Z41" s="24"/>
    </row>
    <row r="42" spans="1:26" ht="15.6">
      <c r="A42" s="39"/>
      <c r="B42" s="3">
        <f>+'Ark1'!C1916</f>
        <v>2018</v>
      </c>
      <c r="C42" s="3">
        <f>+'Ark1'!G1916</f>
        <v>3</v>
      </c>
      <c r="D42" s="3" t="s">
        <v>501</v>
      </c>
      <c r="E42" s="3">
        <f>+'Ark1'!Q1916</f>
        <v>177</v>
      </c>
      <c r="F42" s="14"/>
      <c r="G42" s="270">
        <f>+'Ark1'!R1916</f>
        <v>3683</v>
      </c>
      <c r="H42" s="14"/>
      <c r="I42" s="14">
        <f>+'Ark1'!S1916</f>
        <v>3667</v>
      </c>
      <c r="J42" s="52">
        <f>+'Ark1'!T1916</f>
        <v>39.097664543524409</v>
      </c>
      <c r="K42" s="52"/>
      <c r="L42" s="52">
        <f>+'Ark1'!U1916</f>
        <v>38.803908893826708</v>
      </c>
      <c r="M42" s="93"/>
      <c r="N42" s="11">
        <f>+'Ark1'!W1916</f>
        <v>57.834742296154893</v>
      </c>
      <c r="O42" s="14"/>
      <c r="P42" s="14">
        <f>+'Ark1'!Y1916</f>
        <v>134.72799348357304</v>
      </c>
      <c r="Q42" s="14"/>
      <c r="R42" s="14">
        <f>+'Ark1'!AA1916</f>
        <v>27.967236321487576</v>
      </c>
      <c r="S42" s="11">
        <f>+'Ark1'!AB1916</f>
        <v>4.0854605894359999</v>
      </c>
      <c r="T42" s="14">
        <f>+'Ark1'!AC1916</f>
        <v>-61.090903751615514</v>
      </c>
      <c r="U42" s="14">
        <f t="shared" si="0"/>
        <v>20.807909604519775</v>
      </c>
      <c r="V42" s="11">
        <f>+'Ark1'!V1916</f>
        <v>14.467282106978004</v>
      </c>
      <c r="W42" s="39"/>
      <c r="X42" s="24"/>
      <c r="Y42" s="24"/>
      <c r="Z42" s="24"/>
    </row>
    <row r="43" spans="1:26" ht="15.6">
      <c r="A43" s="39"/>
      <c r="B43" s="3">
        <f>+'Ark1'!C1917</f>
        <v>2018</v>
      </c>
      <c r="C43" s="3">
        <f>+'Ark1'!G1917</f>
        <v>4</v>
      </c>
      <c r="D43" s="3" t="s">
        <v>69</v>
      </c>
      <c r="E43" s="3">
        <f>+'Ark1'!Q1917</f>
        <v>0</v>
      </c>
      <c r="F43" s="14"/>
      <c r="G43" s="270">
        <f>+'Ark1'!R1917</f>
        <v>0</v>
      </c>
      <c r="H43" s="14"/>
      <c r="I43" s="14">
        <f>+'Ark1'!S1917</f>
        <v>0</v>
      </c>
      <c r="J43" s="52">
        <f>+'Ark1'!T1917</f>
        <v>0</v>
      </c>
      <c r="K43" s="52"/>
      <c r="L43" s="52">
        <f>+'Ark1'!U1917</f>
        <v>0</v>
      </c>
      <c r="M43" s="93"/>
      <c r="N43" s="11">
        <f>+'Ark1'!W1917</f>
        <v>0</v>
      </c>
      <c r="O43" s="14"/>
      <c r="P43" s="14">
        <f>+'Ark1'!Y1917</f>
        <v>0</v>
      </c>
      <c r="Q43" s="14"/>
      <c r="R43" s="14">
        <f>+'Ark1'!AA1917</f>
        <v>0</v>
      </c>
      <c r="S43" s="11">
        <f>+'Ark1'!AB1917</f>
        <v>0</v>
      </c>
      <c r="T43" s="14">
        <f>+'Ark1'!AC1917</f>
        <v>0</v>
      </c>
      <c r="U43" s="14" t="e">
        <f t="shared" si="0"/>
        <v>#DIV/0!</v>
      </c>
      <c r="V43" s="11">
        <f>+'Ark1'!V1917</f>
        <v>0</v>
      </c>
      <c r="W43" s="39"/>
      <c r="X43" s="24"/>
      <c r="Y43" s="24"/>
      <c r="Z43" s="24"/>
    </row>
    <row r="44" spans="1:26" ht="15.6">
      <c r="A44" s="39"/>
      <c r="B44" s="40">
        <f>+'Ark1'!C1918</f>
        <v>2017</v>
      </c>
      <c r="C44" s="40">
        <f>+'Ark1'!G1918</f>
        <v>1</v>
      </c>
      <c r="D44" s="40" t="s">
        <v>378</v>
      </c>
      <c r="E44" s="40">
        <f>+'Ark1'!Q1918</f>
        <v>110</v>
      </c>
      <c r="F44" s="74"/>
      <c r="G44" s="269">
        <f>+'Ark1'!R1918</f>
        <v>2709</v>
      </c>
      <c r="H44" s="74"/>
      <c r="I44" s="74">
        <f>+'Ark1'!S1918</f>
        <v>2709</v>
      </c>
      <c r="J44" s="143">
        <f>+'Ark1'!T1918</f>
        <v>31.908127208480568</v>
      </c>
      <c r="K44" s="143"/>
      <c r="L44" s="143">
        <f>+'Ark1'!U1918</f>
        <v>32.536689841409398</v>
      </c>
      <c r="M44" s="93"/>
      <c r="N44" s="41">
        <f>+'Ark1'!W1918</f>
        <v>58.727943890734579</v>
      </c>
      <c r="O44" s="74"/>
      <c r="P44" s="74">
        <f>+'Ark1'!Y1918</f>
        <v>141.0260243632336</v>
      </c>
      <c r="Q44" s="74"/>
      <c r="R44" s="74">
        <f>+'Ark1'!AA1918</f>
        <v>27.52854443458142</v>
      </c>
      <c r="S44" s="41">
        <f>+'Ark1'!AB1918</f>
        <v>3.4752988323258922</v>
      </c>
      <c r="T44" s="74">
        <f>+'Ark1'!AC1918</f>
        <v>-47.421387790231265</v>
      </c>
      <c r="U44" s="74">
        <f t="shared" si="0"/>
        <v>24.627272727272729</v>
      </c>
      <c r="V44" s="41">
        <f>+'Ark1'!V1918</f>
        <v>14.942414174972315</v>
      </c>
      <c r="W44" s="39"/>
      <c r="X44" s="24"/>
      <c r="Y44" s="24"/>
      <c r="Z44" s="24"/>
    </row>
    <row r="45" spans="1:26" ht="15.6">
      <c r="A45" s="39"/>
      <c r="B45" s="40">
        <f>+'Ark1'!C1919</f>
        <v>2017</v>
      </c>
      <c r="C45" s="40">
        <f>+'Ark1'!G1919</f>
        <v>2</v>
      </c>
      <c r="D45" s="40" t="s">
        <v>68</v>
      </c>
      <c r="E45" s="40">
        <f>+'Ark1'!Q1919</f>
        <v>99</v>
      </c>
      <c r="F45" s="74"/>
      <c r="G45" s="269">
        <f>+'Ark1'!R1919</f>
        <v>2443</v>
      </c>
      <c r="H45" s="74"/>
      <c r="I45" s="74">
        <f>+'Ark1'!S1919</f>
        <v>2443</v>
      </c>
      <c r="J45" s="143">
        <f>+'Ark1'!T1919</f>
        <v>28.77502944640754</v>
      </c>
      <c r="K45" s="143"/>
      <c r="L45" s="143">
        <f>+'Ark1'!U1919</f>
        <v>29.122129934696598</v>
      </c>
      <c r="M45" s="93"/>
      <c r="N45" s="41">
        <f>+'Ark1'!W1919</f>
        <v>59.810478919361451</v>
      </c>
      <c r="O45" s="74"/>
      <c r="P45" s="74">
        <f>+'Ark1'!Y1919</f>
        <v>139.96987310683585</v>
      </c>
      <c r="Q45" s="74"/>
      <c r="R45" s="74">
        <f>+'Ark1'!AA1919</f>
        <v>27.999712754071368</v>
      </c>
      <c r="S45" s="41">
        <f>+'Ark1'!AB1919</f>
        <v>3.3110818616304756</v>
      </c>
      <c r="T45" s="74">
        <f>+'Ark1'!AC1919</f>
        <v>-59.945867845784321</v>
      </c>
      <c r="U45" s="74">
        <f t="shared" si="0"/>
        <v>24.676767676767678</v>
      </c>
      <c r="V45" s="41">
        <f>+'Ark1'!V1919</f>
        <v>15.667621776504298</v>
      </c>
      <c r="W45" s="39"/>
      <c r="X45" s="24"/>
      <c r="Y45" s="24"/>
      <c r="Z45" s="24"/>
    </row>
    <row r="46" spans="1:26" ht="15.6">
      <c r="A46" s="39"/>
      <c r="B46" s="40">
        <f>+'Ark1'!C1920</f>
        <v>2017</v>
      </c>
      <c r="C46" s="40">
        <f>+'Ark1'!G1920</f>
        <v>3</v>
      </c>
      <c r="D46" s="40" t="s">
        <v>501</v>
      </c>
      <c r="E46" s="40">
        <f>+'Ark1'!Q1920</f>
        <v>181</v>
      </c>
      <c r="F46" s="74"/>
      <c r="G46" s="269">
        <f>+'Ark1'!R1920</f>
        <v>3271</v>
      </c>
      <c r="H46" s="74"/>
      <c r="I46" s="74">
        <f>+'Ark1'!S1920</f>
        <v>3234</v>
      </c>
      <c r="J46" s="143">
        <f>+'Ark1'!T1920</f>
        <v>38.527679623085994</v>
      </c>
      <c r="K46" s="143"/>
      <c r="L46" s="143">
        <f>+'Ark1'!U1920</f>
        <v>37.567934609037131</v>
      </c>
      <c r="M46" s="93"/>
      <c r="N46" s="41">
        <f>+'Ark1'!W1920</f>
        <v>58.145949288806413</v>
      </c>
      <c r="O46" s="74"/>
      <c r="P46" s="74">
        <f>+'Ark1'!Y1920</f>
        <v>134.85643534087421</v>
      </c>
      <c r="Q46" s="74"/>
      <c r="R46" s="74">
        <f>+'Ark1'!AA1920</f>
        <v>25.640836892426833</v>
      </c>
      <c r="S46" s="41">
        <f>+'Ark1'!AB1920</f>
        <v>3.5658446362982859</v>
      </c>
      <c r="T46" s="74">
        <f>+'Ark1'!AC1920</f>
        <v>-63.246353900154837</v>
      </c>
      <c r="U46" s="74">
        <f t="shared" si="0"/>
        <v>18.071823204419889</v>
      </c>
      <c r="V46" s="41">
        <f>+'Ark1'!V1920</f>
        <v>14.605319474166924</v>
      </c>
      <c r="W46" s="39"/>
      <c r="X46" s="24"/>
      <c r="Y46" s="24"/>
      <c r="Z46" s="24"/>
    </row>
    <row r="47" spans="1:26" ht="15.6">
      <c r="A47" s="39"/>
      <c r="B47" s="40">
        <f>+'Ark1'!C1921</f>
        <v>2017</v>
      </c>
      <c r="C47" s="40">
        <f>+'Ark1'!G1921</f>
        <v>4</v>
      </c>
      <c r="D47" s="40" t="s">
        <v>69</v>
      </c>
      <c r="E47" s="40">
        <f>+'Ark1'!Q1921</f>
        <v>6</v>
      </c>
      <c r="F47" s="74"/>
      <c r="G47" s="269">
        <f>+'Ark1'!R1921</f>
        <v>67</v>
      </c>
      <c r="H47" s="74"/>
      <c r="I47" s="74">
        <f>+'Ark1'!S1921</f>
        <v>67</v>
      </c>
      <c r="J47" s="143">
        <f>+'Ark1'!T1921</f>
        <v>0.78916372202591278</v>
      </c>
      <c r="K47" s="143"/>
      <c r="L47" s="143">
        <f>+'Ark1'!U1921</f>
        <v>0.77324561485686316</v>
      </c>
      <c r="M47" s="93"/>
      <c r="N47" s="41">
        <f>+'Ark1'!W1921</f>
        <v>61.253731343283597</v>
      </c>
      <c r="O47" s="74"/>
      <c r="P47" s="74">
        <f>+'Ark1'!Y1921</f>
        <v>135.51194029850751</v>
      </c>
      <c r="Q47" s="74"/>
      <c r="R47" s="74">
        <f>+'Ark1'!AA1921</f>
        <v>28.687818010531569</v>
      </c>
      <c r="S47" s="41">
        <f>+'Ark1'!AB1921</f>
        <v>3.0338551583510567</v>
      </c>
      <c r="T47" s="74">
        <f>+'Ark1'!AC1921</f>
        <v>-44.946963034744094</v>
      </c>
      <c r="U47" s="74">
        <f t="shared" si="0"/>
        <v>11.166666666666666</v>
      </c>
      <c r="V47" s="41">
        <f>+'Ark1'!V1921</f>
        <v>16.149253731343283</v>
      </c>
      <c r="W47" s="39"/>
      <c r="X47" s="24"/>
      <c r="Y47" s="24"/>
      <c r="Z47" s="24"/>
    </row>
    <row r="48" spans="1:26" ht="15.6">
      <c r="A48" s="39"/>
      <c r="B48" s="3">
        <f>+'Ark1'!C1922</f>
        <v>2016</v>
      </c>
      <c r="C48" s="3">
        <f>+'Ark1'!G1922</f>
        <v>1</v>
      </c>
      <c r="D48" s="3" t="s">
        <v>378</v>
      </c>
      <c r="E48" s="3">
        <f>+'Ark1'!Q1922</f>
        <v>113</v>
      </c>
      <c r="F48" s="14"/>
      <c r="G48" s="270">
        <f>+'Ark1'!R1922</f>
        <v>2562</v>
      </c>
      <c r="H48" s="14"/>
      <c r="I48" s="14">
        <f>+'Ark1'!S1922</f>
        <v>2562</v>
      </c>
      <c r="J48" s="52">
        <f>+'Ark1'!T1922</f>
        <v>29.296740994854201</v>
      </c>
      <c r="K48" s="52"/>
      <c r="L48" s="52">
        <f>+'Ark1'!U1922</f>
        <v>29.239064257553299</v>
      </c>
      <c r="M48" s="93"/>
      <c r="N48" s="11">
        <f>+'Ark1'!W1922</f>
        <v>58.678376268540227</v>
      </c>
      <c r="O48" s="14"/>
      <c r="P48" s="14">
        <f>+'Ark1'!Y1922</f>
        <v>135.97701014832165</v>
      </c>
      <c r="Q48" s="14"/>
      <c r="R48" s="14">
        <f>+'Ark1'!AA1922</f>
        <v>26.902997722466008</v>
      </c>
      <c r="S48" s="11">
        <f>+'Ark1'!AB1922</f>
        <v>3.7553491406706394</v>
      </c>
      <c r="T48" s="14">
        <f>+'Ark1'!AC1922</f>
        <v>-42.87972043059915</v>
      </c>
      <c r="U48" s="14">
        <f t="shared" ref="U48:U59" si="3">+G48/E48</f>
        <v>22.672566371681416</v>
      </c>
      <c r="V48" s="11">
        <f>+'Ark1'!V1922</f>
        <v>14.940281030444964</v>
      </c>
      <c r="W48" s="39"/>
      <c r="X48" s="24"/>
      <c r="Y48" s="24"/>
      <c r="Z48" s="24"/>
    </row>
    <row r="49" spans="1:26" ht="15.6">
      <c r="A49" s="39"/>
      <c r="B49" s="3">
        <f>+'Ark1'!C1923</f>
        <v>2016</v>
      </c>
      <c r="C49" s="3">
        <f>+'Ark1'!G1923</f>
        <v>2</v>
      </c>
      <c r="D49" s="3" t="s">
        <v>68</v>
      </c>
      <c r="E49" s="3">
        <f>+'Ark1'!Q1923</f>
        <v>109</v>
      </c>
      <c r="F49" s="14"/>
      <c r="G49" s="270">
        <f>+'Ark1'!R1923</f>
        <v>2133</v>
      </c>
      <c r="H49" s="14"/>
      <c r="I49" s="14">
        <f>+'Ark1'!S1923</f>
        <v>2133</v>
      </c>
      <c r="J49" s="52">
        <f>+'Ark1'!T1923</f>
        <v>24.391080617495703</v>
      </c>
      <c r="K49" s="52"/>
      <c r="L49" s="52">
        <f>+'Ark1'!U1923</f>
        <v>24.771772489086139</v>
      </c>
      <c r="M49" s="93"/>
      <c r="N49" s="11">
        <f>+'Ark1'!W1923</f>
        <v>59.95780590717299</v>
      </c>
      <c r="O49" s="14"/>
      <c r="P49" s="14">
        <f>+'Ark1'!Y1923</f>
        <v>138.37172995780583</v>
      </c>
      <c r="Q49" s="14"/>
      <c r="R49" s="14">
        <f>+'Ark1'!AA1923</f>
        <v>28.112284615937433</v>
      </c>
      <c r="S49" s="11">
        <f>+'Ark1'!AB1923</f>
        <v>3.5706126240256566</v>
      </c>
      <c r="T49" s="14">
        <f>+'Ark1'!AC1923</f>
        <v>-60.859889891661517</v>
      </c>
      <c r="U49" s="14">
        <f t="shared" si="3"/>
        <v>19.568807339449542</v>
      </c>
      <c r="V49" s="11">
        <f>+'Ark1'!V1923</f>
        <v>15.659634317862164</v>
      </c>
      <c r="W49" s="39"/>
      <c r="X49" s="24"/>
      <c r="Y49" s="24"/>
      <c r="Z49" s="24"/>
    </row>
    <row r="50" spans="1:26" ht="15.6">
      <c r="A50" s="39"/>
      <c r="B50" s="3">
        <f>+'Ark1'!C1924</f>
        <v>2016</v>
      </c>
      <c r="C50" s="3">
        <f>+'Ark1'!G1924</f>
        <v>3</v>
      </c>
      <c r="D50" s="3" t="s">
        <v>501</v>
      </c>
      <c r="E50" s="3">
        <f>+'Ark1'!Q1924</f>
        <v>187</v>
      </c>
      <c r="F50" s="14"/>
      <c r="G50" s="270">
        <f>+'Ark1'!R1924</f>
        <v>3947</v>
      </c>
      <c r="H50" s="14"/>
      <c r="I50" s="14">
        <f>+'Ark1'!S1924</f>
        <v>3907</v>
      </c>
      <c r="J50" s="52">
        <f>+'Ark1'!T1924</f>
        <v>45.134362492853079</v>
      </c>
      <c r="K50" s="52"/>
      <c r="L50" s="52">
        <f>+'Ark1'!U1924</f>
        <v>44.791267822812308</v>
      </c>
      <c r="M50" s="93"/>
      <c r="N50" s="11">
        <f>+'Ark1'!W1924</f>
        <v>58.425646275915007</v>
      </c>
      <c r="O50" s="14"/>
      <c r="P50" s="14">
        <f>+'Ark1'!Y1924</f>
        <v>135.20955155814517</v>
      </c>
      <c r="Q50" s="14"/>
      <c r="R50" s="14">
        <f>+'Ark1'!AA1924</f>
        <v>26.815739704797345</v>
      </c>
      <c r="S50" s="11">
        <f>+'Ark1'!AB1924</f>
        <v>3.6481111809991624</v>
      </c>
      <c r="T50" s="14">
        <f>+'Ark1'!AC1924</f>
        <v>-60.054461711678975</v>
      </c>
      <c r="U50" s="14">
        <f t="shared" si="3"/>
        <v>21.106951871657753</v>
      </c>
      <c r="V50" s="11">
        <f>+'Ark1'!V1924</f>
        <v>14.735241955915887</v>
      </c>
      <c r="W50" s="39"/>
      <c r="X50" s="24"/>
      <c r="Y50" s="24"/>
      <c r="Z50" s="24"/>
    </row>
    <row r="51" spans="1:26" ht="15.6">
      <c r="A51" s="39"/>
      <c r="B51" s="3">
        <f>+'Ark1'!C1925</f>
        <v>2016</v>
      </c>
      <c r="C51" s="3">
        <f>+'Ark1'!G1925</f>
        <v>4</v>
      </c>
      <c r="D51" s="3" t="s">
        <v>69</v>
      </c>
      <c r="E51" s="3">
        <f>+'Ark1'!Q1925</f>
        <v>9</v>
      </c>
      <c r="F51" s="14"/>
      <c r="G51" s="270">
        <f>+'Ark1'!R1925</f>
        <v>103</v>
      </c>
      <c r="H51" s="14"/>
      <c r="I51" s="14">
        <f>+'Ark1'!S1925</f>
        <v>103</v>
      </c>
      <c r="J51" s="52">
        <f>+'Ark1'!T1925</f>
        <v>1.177815894797027</v>
      </c>
      <c r="K51" s="52"/>
      <c r="L51" s="52">
        <f>+'Ark1'!U1925</f>
        <v>1.1978954305482521</v>
      </c>
      <c r="M51" s="93"/>
      <c r="N51" s="11">
        <f>+'Ark1'!W1925</f>
        <v>62.466019417475728</v>
      </c>
      <c r="O51" s="14"/>
      <c r="P51" s="14">
        <f>+'Ark1'!Y1925</f>
        <v>138.56796116504847</v>
      </c>
      <c r="Q51" s="14"/>
      <c r="R51" s="14">
        <f>+'Ark1'!AA1925</f>
        <v>26.662290062504763</v>
      </c>
      <c r="S51" s="11">
        <f>+'Ark1'!AB1925</f>
        <v>1.6299117492375339</v>
      </c>
      <c r="T51" s="14">
        <f>+'Ark1'!AC1925</f>
        <v>-43.593009610687254</v>
      </c>
      <c r="U51" s="14">
        <f t="shared" si="3"/>
        <v>11.444444444444445</v>
      </c>
      <c r="V51" s="11">
        <f>+'Ark1'!V1925</f>
        <v>16.854368932038838</v>
      </c>
      <c r="W51" s="39"/>
      <c r="X51" s="24"/>
      <c r="Y51" s="24"/>
      <c r="Z51" s="24"/>
    </row>
    <row r="52" spans="1:26" ht="15.6">
      <c r="A52" s="39"/>
      <c r="B52" s="40">
        <f>+'Ark1'!C1926</f>
        <v>2015</v>
      </c>
      <c r="C52" s="40">
        <f>+'Ark1'!G1926</f>
        <v>1</v>
      </c>
      <c r="D52" s="40" t="s">
        <v>378</v>
      </c>
      <c r="E52" s="40">
        <f>+'Ark1'!Q1926</f>
        <v>121</v>
      </c>
      <c r="F52" s="74"/>
      <c r="G52" s="269">
        <f>+'Ark1'!R1926</f>
        <v>2646</v>
      </c>
      <c r="H52" s="74"/>
      <c r="I52" s="74">
        <f>+'Ark1'!S1926</f>
        <v>2646</v>
      </c>
      <c r="J52" s="143">
        <f>+'Ark1'!T1926</f>
        <v>29.31206380857428</v>
      </c>
      <c r="K52" s="143"/>
      <c r="L52" s="143">
        <f>+'Ark1'!U1926</f>
        <v>28.820585480009044</v>
      </c>
      <c r="M52" s="93"/>
      <c r="N52" s="41">
        <f>+'Ark1'!W1926</f>
        <v>59.114134542705941</v>
      </c>
      <c r="O52" s="74"/>
      <c r="P52" s="74">
        <f>+'Ark1'!Y1926</f>
        <v>132.59425547996977</v>
      </c>
      <c r="Q52" s="74"/>
      <c r="R52" s="74">
        <f>+'Ark1'!AA1926</f>
        <v>28.137501522768797</v>
      </c>
      <c r="S52" s="41">
        <f>+'Ark1'!AB1926</f>
        <v>3.9492974856832914</v>
      </c>
      <c r="T52" s="74">
        <f>+'Ark1'!AC1926</f>
        <v>-45.675937575712098</v>
      </c>
      <c r="U52" s="74">
        <f t="shared" si="3"/>
        <v>21.867768595041323</v>
      </c>
      <c r="V52" s="41">
        <f>+'Ark1'!V1926</f>
        <v>15.2108843537415</v>
      </c>
      <c r="W52" s="39"/>
      <c r="X52" s="24"/>
      <c r="Y52" s="24"/>
      <c r="Z52" s="24"/>
    </row>
    <row r="53" spans="1:26" ht="15.6">
      <c r="A53" s="39"/>
      <c r="B53" s="40">
        <f>+'Ark1'!C1927</f>
        <v>2015</v>
      </c>
      <c r="C53" s="40">
        <f>+'Ark1'!G1927</f>
        <v>2</v>
      </c>
      <c r="D53" s="40" t="s">
        <v>68</v>
      </c>
      <c r="E53" s="40">
        <f>+'Ark1'!Q1927</f>
        <v>110</v>
      </c>
      <c r="F53" s="74"/>
      <c r="G53" s="269">
        <f>+'Ark1'!R1927</f>
        <v>2296</v>
      </c>
      <c r="H53" s="74"/>
      <c r="I53" s="74">
        <f>+'Ark1'!S1927</f>
        <v>2296</v>
      </c>
      <c r="J53" s="143">
        <f>+'Ark1'!T1927</f>
        <v>25.434806691037998</v>
      </c>
      <c r="K53" s="143"/>
      <c r="L53" s="143">
        <f>+'Ark1'!U1927</f>
        <v>25.426372394358996</v>
      </c>
      <c r="M53" s="93"/>
      <c r="N53" s="41">
        <f>+'Ark1'!W1927</f>
        <v>60.269599303135891</v>
      </c>
      <c r="O53" s="74"/>
      <c r="P53" s="74">
        <f>+'Ark1'!Y1927</f>
        <v>134.81067073170729</v>
      </c>
      <c r="Q53" s="74"/>
      <c r="R53" s="74">
        <f>+'Ark1'!AA1927</f>
        <v>28.90994795635855</v>
      </c>
      <c r="S53" s="41">
        <f>+'Ark1'!AB1927</f>
        <v>3.6302372974720902</v>
      </c>
      <c r="T53" s="74">
        <f>+'Ark1'!AC1927</f>
        <v>-57.733084766743275</v>
      </c>
      <c r="U53" s="74">
        <f t="shared" si="3"/>
        <v>20.872727272727271</v>
      </c>
      <c r="V53" s="41">
        <f>+'Ark1'!V1927</f>
        <v>15.757404181184668</v>
      </c>
      <c r="W53" s="39"/>
      <c r="X53" s="24"/>
      <c r="Y53" s="24"/>
      <c r="Z53" s="24"/>
    </row>
    <row r="54" spans="1:26" ht="15.6">
      <c r="A54" s="39"/>
      <c r="B54" s="40">
        <f>+'Ark1'!C1928</f>
        <v>2015</v>
      </c>
      <c r="C54" s="40">
        <f>+'Ark1'!G1928</f>
        <v>3</v>
      </c>
      <c r="D54" s="40" t="s">
        <v>501</v>
      </c>
      <c r="E54" s="40">
        <f>+'Ark1'!Q1928</f>
        <v>193</v>
      </c>
      <c r="F54" s="74"/>
      <c r="G54" s="269">
        <f>+'Ark1'!R1928</f>
        <v>3815</v>
      </c>
      <c r="H54" s="74"/>
      <c r="I54" s="74">
        <f>+'Ark1'!S1928</f>
        <v>3787</v>
      </c>
      <c r="J54" s="143">
        <f>+'Ark1'!T1928</f>
        <v>42.262102581145449</v>
      </c>
      <c r="K54" s="143"/>
      <c r="L54" s="143">
        <f>+'Ark1'!U1928</f>
        <v>42.561327997544772</v>
      </c>
      <c r="M54" s="93"/>
      <c r="N54" s="41">
        <f>+'Ark1'!W1928</f>
        <v>57.237391074729352</v>
      </c>
      <c r="O54" s="74"/>
      <c r="P54" s="74">
        <f>+'Ark1'!Y1928</f>
        <v>135.8101965923982</v>
      </c>
      <c r="Q54" s="74"/>
      <c r="R54" s="74">
        <f>+'Ark1'!AA1928</f>
        <v>28.086907129551928</v>
      </c>
      <c r="S54" s="41">
        <f>+'Ark1'!AB1928</f>
        <v>4.3202773967353059</v>
      </c>
      <c r="T54" s="74">
        <f>+'Ark1'!AC1928</f>
        <v>-62.443818901957904</v>
      </c>
      <c r="U54" s="74">
        <f t="shared" si="3"/>
        <v>19.766839378238341</v>
      </c>
      <c r="V54" s="41">
        <f>+'Ark1'!V1928</f>
        <v>14.083093053735256</v>
      </c>
      <c r="W54" s="39"/>
      <c r="X54" s="24"/>
      <c r="Y54" s="24"/>
      <c r="Z54" s="24"/>
    </row>
    <row r="55" spans="1:26" ht="15.6">
      <c r="A55" s="39"/>
      <c r="B55" s="40">
        <f>+'Ark1'!C1929</f>
        <v>2015</v>
      </c>
      <c r="C55" s="40">
        <f>+'Ark1'!G1929</f>
        <v>4</v>
      </c>
      <c r="D55" s="40" t="s">
        <v>69</v>
      </c>
      <c r="E55" s="40">
        <f>+'Ark1'!Q1929</f>
        <v>14</v>
      </c>
      <c r="F55" s="74"/>
      <c r="G55" s="269">
        <f>+'Ark1'!R1929</f>
        <v>270</v>
      </c>
      <c r="H55" s="74"/>
      <c r="I55" s="74">
        <f>+'Ark1'!S1929</f>
        <v>270</v>
      </c>
      <c r="J55" s="143">
        <f>+'Ark1'!T1929</f>
        <v>2.991026919242274</v>
      </c>
      <c r="K55" s="143"/>
      <c r="L55" s="143">
        <f>+'Ark1'!U1929</f>
        <v>3.1917141280871872</v>
      </c>
      <c r="M55" s="93"/>
      <c r="N55" s="41">
        <f>+'Ark1'!W1929</f>
        <v>61.681481481481491</v>
      </c>
      <c r="O55" s="74"/>
      <c r="P55" s="74">
        <f>+'Ark1'!Y1929</f>
        <v>143.90370370370371</v>
      </c>
      <c r="Q55" s="74"/>
      <c r="R55" s="74">
        <f>+'Ark1'!AA1929</f>
        <v>35.102056302343961</v>
      </c>
      <c r="S55" s="41">
        <f>+'Ark1'!AB1929</f>
        <v>4.1413038774294826</v>
      </c>
      <c r="T55" s="74">
        <f>+'Ark1'!AC1929</f>
        <v>-61.704024018707607</v>
      </c>
      <c r="U55" s="74">
        <f t="shared" si="3"/>
        <v>19.285714285714285</v>
      </c>
      <c r="V55" s="41">
        <f>+'Ark1'!V1929</f>
        <v>16.388888888888889</v>
      </c>
      <c r="W55" s="39"/>
      <c r="X55" s="24"/>
      <c r="Y55" s="24"/>
      <c r="Z55" s="24"/>
    </row>
    <row r="56" spans="1:26" ht="15.6">
      <c r="A56" s="39"/>
      <c r="B56" s="40">
        <f>+'Ark1'!C1930</f>
        <v>2014</v>
      </c>
      <c r="C56" s="40">
        <f>+'Ark1'!G1930</f>
        <v>1</v>
      </c>
      <c r="D56" s="40" t="s">
        <v>378</v>
      </c>
      <c r="E56" s="40">
        <f>+'Ark1'!Q1930</f>
        <v>119</v>
      </c>
      <c r="F56" s="74"/>
      <c r="G56" s="269">
        <f>+'Ark1'!R1930</f>
        <v>2715</v>
      </c>
      <c r="H56" s="74"/>
      <c r="I56" s="74">
        <f>+'Ark1'!S1930</f>
        <v>2713</v>
      </c>
      <c r="J56" s="143">
        <f>+'Ark1'!T1930</f>
        <v>31.765531765531776</v>
      </c>
      <c r="K56" s="143"/>
      <c r="L56" s="143">
        <f>+'Ark1'!U1930</f>
        <v>31.658510116876329</v>
      </c>
      <c r="M56" s="93"/>
      <c r="N56" s="41">
        <f>+'Ark1'!W1930</f>
        <v>59.918171765573142</v>
      </c>
      <c r="O56" s="74"/>
      <c r="P56" s="74">
        <f>+'Ark1'!Y1930</f>
        <v>133.34581952117873</v>
      </c>
      <c r="Q56" s="74"/>
      <c r="R56" s="74">
        <f>+'Ark1'!AA1930</f>
        <v>28.428128923493528</v>
      </c>
      <c r="S56" s="41">
        <f>+'Ark1'!AB1930</f>
        <v>3.4900645739786933</v>
      </c>
      <c r="T56" s="74">
        <f>+'Ark1'!AC1930</f>
        <v>-46.150020388851011</v>
      </c>
      <c r="U56" s="74">
        <f t="shared" si="3"/>
        <v>22.815126050420169</v>
      </c>
      <c r="V56" s="41">
        <f>+'Ark1'!V1930</f>
        <v>16.527071823204423</v>
      </c>
      <c r="W56" s="39"/>
      <c r="X56" s="24"/>
      <c r="Y56" s="24"/>
      <c r="Z56" s="24"/>
    </row>
    <row r="57" spans="1:26" ht="15.6">
      <c r="A57" s="39"/>
      <c r="B57" s="40">
        <f>+'Ark1'!C1931</f>
        <v>2014</v>
      </c>
      <c r="C57" s="40">
        <f>+'Ark1'!G1931</f>
        <v>2</v>
      </c>
      <c r="D57" s="40" t="s">
        <v>68</v>
      </c>
      <c r="E57" s="40">
        <f>+'Ark1'!Q1931</f>
        <v>112</v>
      </c>
      <c r="F57" s="74"/>
      <c r="G57" s="269">
        <f>+'Ark1'!R1931</f>
        <v>1988</v>
      </c>
      <c r="H57" s="74"/>
      <c r="I57" s="74">
        <f>+'Ark1'!S1931</f>
        <v>1986</v>
      </c>
      <c r="J57" s="143">
        <f>+'Ark1'!T1931</f>
        <v>23.259623259623261</v>
      </c>
      <c r="K57" s="143"/>
      <c r="L57" s="143">
        <f>+'Ark1'!U1931</f>
        <v>23.679327573248298</v>
      </c>
      <c r="M57" s="93"/>
      <c r="N57" s="41">
        <f>+'Ark1'!W1931</f>
        <v>59.45417925478349</v>
      </c>
      <c r="O57" s="74"/>
      <c r="P57" s="74">
        <f>+'Ark1'!Y1931</f>
        <v>136.21086519114704</v>
      </c>
      <c r="Q57" s="74"/>
      <c r="R57" s="74">
        <f>+'Ark1'!AA1931</f>
        <v>29.88808899405737</v>
      </c>
      <c r="S57" s="41">
        <f>+'Ark1'!AB1931</f>
        <v>3.7074766130002903</v>
      </c>
      <c r="T57" s="74">
        <f>+'Ark1'!AC1931</f>
        <v>-58.691791288212393</v>
      </c>
      <c r="U57" s="74">
        <f t="shared" si="3"/>
        <v>17.75</v>
      </c>
      <c r="V57" s="41">
        <f>+'Ark1'!V1931</f>
        <v>15.959758551307839</v>
      </c>
      <c r="W57" s="39"/>
      <c r="X57" s="24"/>
      <c r="Y57" s="24"/>
      <c r="Z57" s="24"/>
    </row>
    <row r="58" spans="1:26" ht="15.6">
      <c r="A58" s="39"/>
      <c r="B58" s="40">
        <f>+'Ark1'!C1932</f>
        <v>2014</v>
      </c>
      <c r="C58" s="40">
        <f>+'Ark1'!G1932</f>
        <v>3</v>
      </c>
      <c r="D58" s="40" t="s">
        <v>501</v>
      </c>
      <c r="E58" s="40">
        <f>+'Ark1'!Q1932</f>
        <v>225</v>
      </c>
      <c r="F58" s="74"/>
      <c r="G58" s="269">
        <f>+'Ark1'!R1932</f>
        <v>3668</v>
      </c>
      <c r="H58" s="74"/>
      <c r="I58" s="74">
        <f>+'Ark1'!S1932</f>
        <v>3622</v>
      </c>
      <c r="J58" s="143">
        <f>+'Ark1'!T1932</f>
        <v>42.915642915642906</v>
      </c>
      <c r="K58" s="143"/>
      <c r="L58" s="143">
        <f>+'Ark1'!U1932</f>
        <v>42.721283850993217</v>
      </c>
      <c r="M58" s="93"/>
      <c r="N58" s="41">
        <f>+'Ark1'!W1932</f>
        <v>58.799282164549993</v>
      </c>
      <c r="O58" s="74"/>
      <c r="P58" s="74">
        <f>+'Ark1'!Y1932</f>
        <v>133.19064885496155</v>
      </c>
      <c r="Q58" s="74"/>
      <c r="R58" s="74">
        <f>+'Ark1'!AA1932</f>
        <v>29.245792957038759</v>
      </c>
      <c r="S58" s="41">
        <f>+'Ark1'!AB1932</f>
        <v>3.9318138523354378</v>
      </c>
      <c r="T58" s="74">
        <f>+'Ark1'!AC1932</f>
        <v>-63.888355844972558</v>
      </c>
      <c r="U58" s="74">
        <f t="shared" si="3"/>
        <v>16.302222222222223</v>
      </c>
      <c r="V58" s="41">
        <f>+'Ark1'!V1932</f>
        <v>15.70010905125409</v>
      </c>
      <c r="W58" s="39"/>
      <c r="X58" s="24"/>
      <c r="Y58" s="24"/>
      <c r="Z58" s="24"/>
    </row>
    <row r="59" spans="1:26" ht="15.6">
      <c r="A59" s="39"/>
      <c r="B59" s="40">
        <f>+'Ark1'!C1933</f>
        <v>2014</v>
      </c>
      <c r="C59" s="40">
        <f>+'Ark1'!G1933</f>
        <v>4</v>
      </c>
      <c r="D59" s="40" t="s">
        <v>69</v>
      </c>
      <c r="E59" s="40">
        <f>+'Ark1'!Q1933</f>
        <v>17</v>
      </c>
      <c r="F59" s="74"/>
      <c r="G59" s="269">
        <f>+'Ark1'!R1933</f>
        <v>176</v>
      </c>
      <c r="H59" s="74"/>
      <c r="I59" s="74">
        <f>+'Ark1'!S1933</f>
        <v>168</v>
      </c>
      <c r="J59" s="143">
        <f>+'Ark1'!T1933</f>
        <v>2.0592020592020597</v>
      </c>
      <c r="K59" s="143"/>
      <c r="L59" s="143">
        <f>+'Ark1'!U1933</f>
        <v>1.9408784588821153</v>
      </c>
      <c r="M59" s="93"/>
      <c r="N59" s="41">
        <f>+'Ark1'!W1933</f>
        <v>62.232142857142847</v>
      </c>
      <c r="O59" s="74"/>
      <c r="P59" s="74">
        <f>+'Ark1'!Y1933</f>
        <v>126.1085227272728</v>
      </c>
      <c r="Q59" s="74"/>
      <c r="R59" s="74">
        <f>+'Ark1'!AA1933</f>
        <v>28.862821953895256</v>
      </c>
      <c r="S59" s="41">
        <f>+'Ark1'!AB1933</f>
        <v>2.2964082054937007</v>
      </c>
      <c r="T59" s="74">
        <f>+'Ark1'!AC1933</f>
        <v>-16.836138011664978</v>
      </c>
      <c r="U59" s="74">
        <f t="shared" si="3"/>
        <v>10.352941176470589</v>
      </c>
      <c r="V59" s="41">
        <f>+'Ark1'!V1933</f>
        <v>20.852272727272723</v>
      </c>
      <c r="W59" s="39"/>
      <c r="X59" s="24"/>
      <c r="Y59" s="24"/>
      <c r="Z59" s="24"/>
    </row>
    <row r="60" spans="1:26" ht="15.6">
      <c r="A60" s="39"/>
      <c r="B60" s="40">
        <f>+'Ark1'!C1934</f>
        <v>2013</v>
      </c>
      <c r="C60" s="40">
        <f>+'Ark1'!G1934</f>
        <v>1</v>
      </c>
      <c r="D60" s="40" t="s">
        <v>69</v>
      </c>
      <c r="E60" s="40">
        <f>+'Ark1'!Q1934</f>
        <v>126</v>
      </c>
      <c r="F60" s="74"/>
      <c r="G60" s="269">
        <f>+'Ark1'!R1934</f>
        <v>2878</v>
      </c>
      <c r="H60" s="74"/>
      <c r="I60" s="74">
        <f>+'Ark1'!S1934</f>
        <v>2878</v>
      </c>
      <c r="J60" s="143">
        <f>+'Ark1'!T1934</f>
        <v>32.250112057373386</v>
      </c>
      <c r="K60" s="143"/>
      <c r="L60" s="143">
        <f>+'Ark1'!U1934</f>
        <v>32.427400645465241</v>
      </c>
      <c r="M60" s="93"/>
      <c r="N60" s="41">
        <f>+'Ark1'!W1934</f>
        <v>59.197011813759509</v>
      </c>
      <c r="O60" s="74"/>
      <c r="P60" s="74">
        <f>+'Ark1'!Y1934</f>
        <v>134.63231410701897</v>
      </c>
      <c r="Q60" s="74"/>
      <c r="R60" s="74">
        <f>+'Ark1'!AA1934</f>
        <v>29.585856468656587</v>
      </c>
      <c r="S60" s="41">
        <f>+'Ark1'!AB1934</f>
        <v>3.7283213689114314</v>
      </c>
      <c r="T60" s="74">
        <f>+'Ark1'!AC1934</f>
        <v>-47.016120184993085</v>
      </c>
      <c r="U60" s="74">
        <f t="shared" ref="U60:U72" si="4">+G60/E60</f>
        <v>22.841269841269842</v>
      </c>
      <c r="V60" s="41">
        <f>+'Ark1'!V1934</f>
        <v>15.9954829742877</v>
      </c>
      <c r="W60" s="39"/>
      <c r="X60" s="24"/>
      <c r="Y60" s="24"/>
      <c r="Z60" s="24"/>
    </row>
    <row r="61" spans="1:26" ht="15.6">
      <c r="A61" s="39"/>
      <c r="B61" s="40">
        <f>+'Ark1'!C1935</f>
        <v>2013</v>
      </c>
      <c r="C61" s="40">
        <f>+'Ark1'!G1935</f>
        <v>2</v>
      </c>
      <c r="D61" s="40" t="s">
        <v>69</v>
      </c>
      <c r="E61" s="40">
        <f>+'Ark1'!Q1935</f>
        <v>118</v>
      </c>
      <c r="F61" s="74"/>
      <c r="G61" s="269">
        <f>+'Ark1'!R1935</f>
        <v>2214</v>
      </c>
      <c r="H61" s="74"/>
      <c r="I61" s="74">
        <f>+'Ark1'!S1935</f>
        <v>2214</v>
      </c>
      <c r="J61" s="143">
        <f>+'Ark1'!T1935</f>
        <v>24.809502465262209</v>
      </c>
      <c r="K61" s="143"/>
      <c r="L61" s="143">
        <f>+'Ark1'!U1935</f>
        <v>25.428062379962775</v>
      </c>
      <c r="M61" s="93"/>
      <c r="N61" s="41">
        <f>+'Ark1'!W1935</f>
        <v>59.672538392050562</v>
      </c>
      <c r="O61" s="74"/>
      <c r="P61" s="74">
        <f>+'Ark1'!Y1935</f>
        <v>137.2345980126467</v>
      </c>
      <c r="Q61" s="74"/>
      <c r="R61" s="74">
        <f>+'Ark1'!AA1935</f>
        <v>28.771960073071391</v>
      </c>
      <c r="S61" s="41">
        <f>+'Ark1'!AB1935</f>
        <v>3.6554145120422392</v>
      </c>
      <c r="T61" s="74">
        <f>+'Ark1'!AC1935</f>
        <v>-58.63206910112239</v>
      </c>
      <c r="U61" s="74">
        <f t="shared" si="4"/>
        <v>18.762711864406779</v>
      </c>
      <c r="V61" s="41">
        <f>+'Ark1'!V1935</f>
        <v>16.188798554652212</v>
      </c>
      <c r="W61" s="39"/>
      <c r="X61" s="24"/>
      <c r="Y61" s="24"/>
      <c r="Z61" s="24"/>
    </row>
    <row r="62" spans="1:26" ht="15.6">
      <c r="A62" s="39"/>
      <c r="B62" s="40">
        <f>+'Ark1'!C1936</f>
        <v>2013</v>
      </c>
      <c r="C62" s="40">
        <f>+'Ark1'!G1936</f>
        <v>3</v>
      </c>
      <c r="D62" s="40" t="s">
        <v>69</v>
      </c>
      <c r="E62" s="40">
        <f>+'Ark1'!Q1936</f>
        <v>233</v>
      </c>
      <c r="F62" s="74"/>
      <c r="G62" s="269">
        <f>+'Ark1'!R1936</f>
        <v>3682</v>
      </c>
      <c r="H62" s="74"/>
      <c r="I62" s="74">
        <f>+'Ark1'!S1936</f>
        <v>3625</v>
      </c>
      <c r="J62" s="143">
        <f>+'Ark1'!T1936</f>
        <v>41.25952487673689</v>
      </c>
      <c r="K62" s="143"/>
      <c r="L62" s="143">
        <f>+'Ark1'!U1936</f>
        <v>40.50894722451882</v>
      </c>
      <c r="M62" s="93"/>
      <c r="N62" s="41">
        <f>+'Ark1'!W1936</f>
        <v>58.939586206896557</v>
      </c>
      <c r="O62" s="74"/>
      <c r="P62" s="74">
        <f>+'Ark1'!Y1936</f>
        <v>131.46045627376441</v>
      </c>
      <c r="Q62" s="74"/>
      <c r="R62" s="74">
        <f>+'Ark1'!AA1936</f>
        <v>27.737448441405544</v>
      </c>
      <c r="S62" s="41">
        <f>+'Ark1'!AB1936</f>
        <v>3.5221376494791783</v>
      </c>
      <c r="T62" s="74">
        <f>+'Ark1'!AC1936</f>
        <v>-58.519926576635918</v>
      </c>
      <c r="U62" s="74">
        <f t="shared" si="4"/>
        <v>15.802575107296137</v>
      </c>
      <c r="V62" s="41">
        <f>+'Ark1'!V1936</f>
        <v>16.043726235741449</v>
      </c>
      <c r="W62" s="39"/>
      <c r="X62" s="24"/>
      <c r="Y62" s="24"/>
      <c r="Z62" s="24"/>
    </row>
    <row r="63" spans="1:26" ht="15.6">
      <c r="A63" s="39"/>
      <c r="B63" s="40">
        <f>+'Ark1'!C1937</f>
        <v>2013</v>
      </c>
      <c r="C63" s="40">
        <f>+'Ark1'!G1937</f>
        <v>4</v>
      </c>
      <c r="D63" s="40" t="s">
        <v>69</v>
      </c>
      <c r="E63" s="40">
        <f>+'Ark1'!Q1937</f>
        <v>18</v>
      </c>
      <c r="F63" s="74"/>
      <c r="G63" s="269">
        <f>+'Ark1'!R1937</f>
        <v>150</v>
      </c>
      <c r="H63" s="74"/>
      <c r="I63" s="74">
        <f>+'Ark1'!S1937</f>
        <v>149</v>
      </c>
      <c r="J63" s="143">
        <f>+'Ark1'!T1937</f>
        <v>1.6808606006275215</v>
      </c>
      <c r="K63" s="143"/>
      <c r="L63" s="143">
        <f>+'Ark1'!U1937</f>
        <v>1.6355897500531638</v>
      </c>
      <c r="M63" s="93"/>
      <c r="N63" s="41">
        <f>+'Ark1'!W1937</f>
        <v>62.744966442953022</v>
      </c>
      <c r="O63" s="74"/>
      <c r="P63" s="74">
        <f>+'Ark1'!Y1937</f>
        <v>130.29</v>
      </c>
      <c r="Q63" s="74"/>
      <c r="R63" s="74">
        <f>+'Ark1'!AA1937</f>
        <v>29.8966700887018</v>
      </c>
      <c r="S63" s="41">
        <f>+'Ark1'!AB1937</f>
        <v>2.2766818030700877</v>
      </c>
      <c r="T63" s="74">
        <f>+'Ark1'!AC1937</f>
        <v>-34.023353095829499</v>
      </c>
      <c r="U63" s="74">
        <f t="shared" si="4"/>
        <v>8.3333333333333339</v>
      </c>
      <c r="V63" s="41">
        <f>+'Ark1'!V1937</f>
        <v>17.266666666666662</v>
      </c>
      <c r="W63" s="39"/>
      <c r="X63" s="24"/>
      <c r="Y63" s="24"/>
      <c r="Z63" s="24"/>
    </row>
    <row r="64" spans="1:26" ht="15.6">
      <c r="A64" s="39"/>
      <c r="B64" s="40">
        <f>+'Ark1'!C1938</f>
        <v>2012</v>
      </c>
      <c r="C64" s="40">
        <f>+'Ark1'!G1938</f>
        <v>1</v>
      </c>
      <c r="D64" s="40" t="s">
        <v>69</v>
      </c>
      <c r="E64" s="40">
        <f>+'Ark1'!Q1938</f>
        <v>147</v>
      </c>
      <c r="F64" s="74"/>
      <c r="G64" s="269">
        <f>+'Ark1'!R1938</f>
        <v>2694</v>
      </c>
      <c r="H64" s="74"/>
      <c r="I64" s="74">
        <f>+'Ark1'!S1938</f>
        <v>2693</v>
      </c>
      <c r="J64" s="143">
        <f>+'Ark1'!T1938</f>
        <v>30.151091214325689</v>
      </c>
      <c r="K64" s="143"/>
      <c r="L64" s="143">
        <f>+'Ark1'!U1938</f>
        <v>30.491661712202934</v>
      </c>
      <c r="M64" s="93"/>
      <c r="N64" s="41">
        <f>+'Ark1'!W1938</f>
        <v>59.077237281841811</v>
      </c>
      <c r="O64" s="74"/>
      <c r="P64" s="74">
        <f>+'Ark1'!Y1938</f>
        <v>136.23099480326681</v>
      </c>
      <c r="Q64" s="74"/>
      <c r="R64" s="74">
        <f>+'Ark1'!AA1938</f>
        <v>28.312326862704126</v>
      </c>
      <c r="S64" s="41">
        <f>+'Ark1'!AB1938</f>
        <v>3.6635281879663713</v>
      </c>
      <c r="T64" s="74">
        <f>+'Ark1'!AC1938</f>
        <v>-47.162577445589598</v>
      </c>
      <c r="U64" s="74">
        <f t="shared" si="4"/>
        <v>18.326530612244898</v>
      </c>
      <c r="V64" s="41">
        <f>+'Ark1'!V1938</f>
        <v>16.230141054194501</v>
      </c>
      <c r="W64" s="39"/>
      <c r="X64" s="24"/>
      <c r="Y64" s="24"/>
      <c r="Z64" s="24"/>
    </row>
    <row r="65" spans="1:26" ht="15.6">
      <c r="A65" s="39"/>
      <c r="B65" s="40">
        <f>+'Ark1'!C1939</f>
        <v>2012</v>
      </c>
      <c r="C65" s="40">
        <f>+'Ark1'!G1939</f>
        <v>2</v>
      </c>
      <c r="D65" s="40" t="s">
        <v>69</v>
      </c>
      <c r="E65" s="40">
        <f>+'Ark1'!Q1939</f>
        <v>135</v>
      </c>
      <c r="F65" s="74"/>
      <c r="G65" s="269">
        <f>+'Ark1'!R1939</f>
        <v>2297</v>
      </c>
      <c r="H65" s="74"/>
      <c r="I65" s="74">
        <f>+'Ark1'!S1939</f>
        <v>2297</v>
      </c>
      <c r="J65" s="143">
        <f>+'Ark1'!T1939</f>
        <v>25.707890318970342</v>
      </c>
      <c r="K65" s="143"/>
      <c r="L65" s="143">
        <f>+'Ark1'!U1939</f>
        <v>25.802623135180266</v>
      </c>
      <c r="M65" s="93"/>
      <c r="N65" s="41">
        <f>+'Ark1'!W1939</f>
        <v>59.208097518502413</v>
      </c>
      <c r="O65" s="74"/>
      <c r="P65" s="74">
        <f>+'Ark1'!Y1939</f>
        <v>135.20579016107973</v>
      </c>
      <c r="Q65" s="74"/>
      <c r="R65" s="74">
        <f>+'Ark1'!AA1939</f>
        <v>29.812871124988696</v>
      </c>
      <c r="S65" s="41">
        <f>+'Ark1'!AB1939</f>
        <v>4.0049234711347665</v>
      </c>
      <c r="T65" s="74">
        <f>+'Ark1'!AC1939</f>
        <v>-55.749574502682883</v>
      </c>
      <c r="U65" s="74">
        <f t="shared" si="4"/>
        <v>17.014814814814816</v>
      </c>
      <c r="V65" s="41">
        <f>+'Ark1'!V1939</f>
        <v>15.725729212015674</v>
      </c>
      <c r="W65" s="39"/>
      <c r="X65" s="24"/>
      <c r="Y65" s="24"/>
      <c r="Z65" s="24"/>
    </row>
    <row r="66" spans="1:26" ht="15.6">
      <c r="A66" s="39"/>
      <c r="B66" s="40">
        <f>+'Ark1'!C1940</f>
        <v>2012</v>
      </c>
      <c r="C66" s="40">
        <f>+'Ark1'!G1940</f>
        <v>3</v>
      </c>
      <c r="D66" s="40" t="s">
        <v>69</v>
      </c>
      <c r="E66" s="40">
        <f>+'Ark1'!Q1940</f>
        <v>269</v>
      </c>
      <c r="F66" s="74"/>
      <c r="G66" s="269">
        <f>+'Ark1'!R1940</f>
        <v>3790</v>
      </c>
      <c r="H66" s="74"/>
      <c r="I66" s="74">
        <f>+'Ark1'!S1940</f>
        <v>3764</v>
      </c>
      <c r="J66" s="143">
        <f>+'Ark1'!T1940</f>
        <v>42.417459429210979</v>
      </c>
      <c r="K66" s="143"/>
      <c r="L66" s="143">
        <f>+'Ark1'!U1940</f>
        <v>41.985898637818728</v>
      </c>
      <c r="M66" s="93"/>
      <c r="N66" s="41">
        <f>+'Ark1'!W1940</f>
        <v>59.274707757704576</v>
      </c>
      <c r="O66" s="74"/>
      <c r="P66" s="74">
        <f>+'Ark1'!Y1940</f>
        <v>133.33883905013175</v>
      </c>
      <c r="Q66" s="74"/>
      <c r="R66" s="74">
        <f>+'Ark1'!AA1940</f>
        <v>29.797284387018038</v>
      </c>
      <c r="S66" s="41">
        <f>+'Ark1'!AB1940</f>
        <v>3.6939920266735937</v>
      </c>
      <c r="T66" s="74">
        <f>+'Ark1'!AC1940</f>
        <v>-57.850634516500818</v>
      </c>
      <c r="U66" s="74">
        <f t="shared" si="4"/>
        <v>14.089219330855018</v>
      </c>
      <c r="V66" s="41">
        <f>+'Ark1'!V1940</f>
        <v>16.734564643799473</v>
      </c>
      <c r="W66" s="39"/>
      <c r="X66" s="24"/>
      <c r="Y66" s="24"/>
      <c r="Z66" s="24"/>
    </row>
    <row r="67" spans="1:26" ht="15.6">
      <c r="A67" s="39"/>
      <c r="B67" s="40">
        <f>+'Ark1'!C1941</f>
        <v>2012</v>
      </c>
      <c r="C67" s="40">
        <f>+'Ark1'!G1941</f>
        <v>4</v>
      </c>
      <c r="D67" s="40" t="s">
        <v>69</v>
      </c>
      <c r="E67" s="40">
        <f>+'Ark1'!Q1941</f>
        <v>17</v>
      </c>
      <c r="F67" s="74"/>
      <c r="G67" s="269">
        <f>+'Ark1'!R1941</f>
        <v>154</v>
      </c>
      <c r="H67" s="74"/>
      <c r="I67" s="74">
        <f>+'Ark1'!S1941</f>
        <v>154</v>
      </c>
      <c r="J67" s="143">
        <f>+'Ark1'!T1941</f>
        <v>1.7235590374930052</v>
      </c>
      <c r="K67" s="143"/>
      <c r="L67" s="143">
        <f>+'Ark1'!U1941</f>
        <v>1.7198165147980899</v>
      </c>
      <c r="M67" s="93"/>
      <c r="N67" s="41">
        <f>+'Ark1'!W1941</f>
        <v>61.922077922077925</v>
      </c>
      <c r="O67" s="74"/>
      <c r="P67" s="74">
        <f>+'Ark1'!Y1941</f>
        <v>134.4168831168831</v>
      </c>
      <c r="Q67" s="74"/>
      <c r="R67" s="74">
        <f>+'Ark1'!AA1941</f>
        <v>27.00282766625266</v>
      </c>
      <c r="S67" s="41">
        <f>+'Ark1'!AB1941</f>
        <v>7.6561938829387373</v>
      </c>
      <c r="T67" s="74">
        <f>+'Ark1'!AC1941</f>
        <v>20.157187333415965</v>
      </c>
      <c r="U67" s="74">
        <f t="shared" si="4"/>
        <v>9.0588235294117645</v>
      </c>
      <c r="V67" s="41">
        <f>+'Ark1'!V1941</f>
        <v>17.142857142857139</v>
      </c>
      <c r="W67" s="39"/>
      <c r="X67" s="24"/>
      <c r="Y67" s="24"/>
      <c r="Z67" s="24"/>
    </row>
    <row r="68" spans="1:26" ht="15.6">
      <c r="A68" s="39"/>
      <c r="B68" s="40">
        <f>+'Ark1'!C1942</f>
        <v>2011</v>
      </c>
      <c r="C68" s="40">
        <f>+'Ark1'!G1942</f>
        <v>1</v>
      </c>
      <c r="D68" s="40" t="s">
        <v>69</v>
      </c>
      <c r="E68" s="40">
        <f>+'Ark1'!Q1942</f>
        <v>162</v>
      </c>
      <c r="F68" s="74"/>
      <c r="G68" s="269">
        <f>+'Ark1'!R1942</f>
        <v>2824</v>
      </c>
      <c r="H68" s="74"/>
      <c r="I68" s="74">
        <f>+'Ark1'!S1942</f>
        <v>2819</v>
      </c>
      <c r="J68" s="143">
        <f>+'Ark1'!T1942</f>
        <v>31.346431346431352</v>
      </c>
      <c r="K68" s="143"/>
      <c r="L68" s="143">
        <f>+'Ark1'!U1942</f>
        <v>31.731247894197875</v>
      </c>
      <c r="M68" s="93"/>
      <c r="N68" s="41">
        <f>+'Ark1'!W1942</f>
        <v>58.968428520752049</v>
      </c>
      <c r="O68" s="74"/>
      <c r="P68" s="74">
        <f>+'Ark1'!Y1942</f>
        <v>136.33137393767677</v>
      </c>
      <c r="Q68" s="74"/>
      <c r="R68" s="74">
        <f>+'Ark1'!AA1942</f>
        <v>28.57215725966547</v>
      </c>
      <c r="S68" s="41">
        <f>+'Ark1'!AB1942</f>
        <v>3.4710677762095923</v>
      </c>
      <c r="T68" s="74">
        <f>+'Ark1'!AC1942</f>
        <v>-49.980028282538242</v>
      </c>
      <c r="U68" s="74">
        <f t="shared" si="4"/>
        <v>17.432098765432098</v>
      </c>
      <c r="V68" s="41">
        <f>+'Ark1'!V1942</f>
        <v>16.331090651558075</v>
      </c>
      <c r="W68" s="39"/>
      <c r="X68" s="24"/>
      <c r="Y68" s="24"/>
      <c r="Z68" s="24"/>
    </row>
    <row r="69" spans="1:26" ht="15.6">
      <c r="A69" s="39"/>
      <c r="B69" s="40">
        <f>+'Ark1'!C1943</f>
        <v>2011</v>
      </c>
      <c r="C69" s="40">
        <f>+'Ark1'!G1943</f>
        <v>2</v>
      </c>
      <c r="D69" s="40" t="s">
        <v>69</v>
      </c>
      <c r="E69" s="40">
        <f>+'Ark1'!Q1943</f>
        <v>141</v>
      </c>
      <c r="F69" s="74"/>
      <c r="G69" s="269">
        <f>+'Ark1'!R1943</f>
        <v>2112</v>
      </c>
      <c r="H69" s="74"/>
      <c r="I69" s="74">
        <f>+'Ark1'!S1943</f>
        <v>2097</v>
      </c>
      <c r="J69" s="143">
        <f>+'Ark1'!T1943</f>
        <v>23.443223443223442</v>
      </c>
      <c r="K69" s="143"/>
      <c r="L69" s="143">
        <f>+'Ark1'!U1943</f>
        <v>23.377263139710514</v>
      </c>
      <c r="M69" s="93"/>
      <c r="N69" s="41">
        <f>+'Ark1'!W1943</f>
        <v>58.367191225560305</v>
      </c>
      <c r="O69" s="74"/>
      <c r="P69" s="74">
        <f>+'Ark1'!Y1943</f>
        <v>134.29910037878764</v>
      </c>
      <c r="Q69" s="74"/>
      <c r="R69" s="74">
        <f>+'Ark1'!AA1943</f>
        <v>29.203336140114985</v>
      </c>
      <c r="S69" s="41">
        <f>+'Ark1'!AB1943</f>
        <v>4.3221084261790548</v>
      </c>
      <c r="T69" s="74">
        <f>+'Ark1'!AC1943</f>
        <v>-57.515190380414957</v>
      </c>
      <c r="U69" s="74">
        <f t="shared" si="4"/>
        <v>14.978723404255319</v>
      </c>
      <c r="V69" s="41">
        <f>+'Ark1'!V1943</f>
        <v>15.265151515151516</v>
      </c>
      <c r="W69" s="39"/>
      <c r="X69" s="24"/>
      <c r="Y69" s="24"/>
      <c r="Z69" s="24"/>
    </row>
    <row r="70" spans="1:26" ht="15.6">
      <c r="A70" s="39"/>
      <c r="B70" s="40">
        <f>+'Ark1'!C1944</f>
        <v>2011</v>
      </c>
      <c r="C70" s="40">
        <f>+'Ark1'!G1944</f>
        <v>3</v>
      </c>
      <c r="D70" s="40" t="s">
        <v>69</v>
      </c>
      <c r="E70" s="40">
        <f>+'Ark1'!Q1944</f>
        <v>279</v>
      </c>
      <c r="F70" s="74"/>
      <c r="G70" s="269">
        <f>+'Ark1'!R1944</f>
        <v>3883</v>
      </c>
      <c r="H70" s="74"/>
      <c r="I70" s="74">
        <f>+'Ark1'!S1944</f>
        <v>3851</v>
      </c>
      <c r="J70" s="143">
        <f>+'Ark1'!T1944</f>
        <v>43.101343101343097</v>
      </c>
      <c r="K70" s="143"/>
      <c r="L70" s="143">
        <f>+'Ark1'!U1944</f>
        <v>42.777791147949806</v>
      </c>
      <c r="M70" s="93"/>
      <c r="N70" s="41">
        <f>+'Ark1'!W1944</f>
        <v>58.42482472085171</v>
      </c>
      <c r="O70" s="74"/>
      <c r="P70" s="74">
        <f>+'Ark1'!Y1944</f>
        <v>133.66703579706419</v>
      </c>
      <c r="Q70" s="74"/>
      <c r="R70" s="74">
        <f>+'Ark1'!AA1944</f>
        <v>29.480240259949966</v>
      </c>
      <c r="S70" s="41">
        <f>+'Ark1'!AB1944</f>
        <v>3.8219590878160896</v>
      </c>
      <c r="T70" s="74">
        <f>+'Ark1'!AC1944</f>
        <v>-61.598023907722471</v>
      </c>
      <c r="U70" s="74">
        <f t="shared" si="4"/>
        <v>13.917562724014337</v>
      </c>
      <c r="V70" s="41">
        <f>+'Ark1'!V1944</f>
        <v>16.59078032449138</v>
      </c>
      <c r="W70" s="39"/>
      <c r="X70" s="24"/>
      <c r="Y70" s="24"/>
      <c r="Z70" s="24"/>
    </row>
    <row r="71" spans="1:26" ht="15.6">
      <c r="A71" s="39"/>
      <c r="B71" s="40">
        <f>+'Ark1'!C1945</f>
        <v>2011</v>
      </c>
      <c r="C71" s="40">
        <f>+'Ark1'!G1945</f>
        <v>4</v>
      </c>
      <c r="D71" s="40" t="s">
        <v>69</v>
      </c>
      <c r="E71" s="40">
        <f>+'Ark1'!Q1945</f>
        <v>21</v>
      </c>
      <c r="F71" s="74"/>
      <c r="G71" s="269">
        <f>+'Ark1'!R1945</f>
        <v>190</v>
      </c>
      <c r="H71" s="74"/>
      <c r="I71" s="74">
        <f>+'Ark1'!S1945</f>
        <v>187</v>
      </c>
      <c r="J71" s="143">
        <f>+'Ark1'!T1945</f>
        <v>2.1090021090021089</v>
      </c>
      <c r="K71" s="143"/>
      <c r="L71" s="143">
        <f>+'Ark1'!U1945</f>
        <v>2.1136978181417785</v>
      </c>
      <c r="M71" s="93"/>
      <c r="N71" s="41">
        <f>+'Ark1'!W1945</f>
        <v>61.352941176470594</v>
      </c>
      <c r="O71" s="74"/>
      <c r="P71" s="74">
        <f>+'Ark1'!Y1945</f>
        <v>134.97789473684205</v>
      </c>
      <c r="Q71" s="74"/>
      <c r="R71" s="74">
        <f>+'Ark1'!AA1945</f>
        <v>25.144959323525512</v>
      </c>
      <c r="S71" s="41">
        <f>+'Ark1'!AB1945</f>
        <v>3.2413652322334872</v>
      </c>
      <c r="T71" s="74">
        <f>+'Ark1'!AC1945</f>
        <v>-36.312374372914626</v>
      </c>
      <c r="U71" s="74">
        <f t="shared" si="4"/>
        <v>9.0476190476190474</v>
      </c>
      <c r="V71" s="41">
        <f>+'Ark1'!V1945</f>
        <v>17.521052631578943</v>
      </c>
      <c r="W71" s="39"/>
      <c r="X71" s="24"/>
      <c r="Y71" s="24"/>
      <c r="Z71" s="24"/>
    </row>
    <row r="72" spans="1:26" ht="15.6">
      <c r="A72" s="39"/>
      <c r="B72" s="40">
        <f>+'Ark1'!C1946</f>
        <v>2010</v>
      </c>
      <c r="C72" s="40">
        <f>+'Ark1'!G1946</f>
        <v>1</v>
      </c>
      <c r="D72" s="40" t="s">
        <v>69</v>
      </c>
      <c r="E72" s="40">
        <f>+'Ark1'!Q1946</f>
        <v>187</v>
      </c>
      <c r="F72" s="74"/>
      <c r="G72" s="269">
        <f>+'Ark1'!R1946</f>
        <v>2956</v>
      </c>
      <c r="H72" s="74"/>
      <c r="I72" s="74">
        <f>+'Ark1'!S1946</f>
        <v>2945</v>
      </c>
      <c r="J72" s="143">
        <f>+'Ark1'!T1946</f>
        <v>35.700483091787447</v>
      </c>
      <c r="K72" s="143"/>
      <c r="L72" s="143">
        <f>+'Ark1'!U1946</f>
        <v>35.667724183215626</v>
      </c>
      <c r="M72" s="93"/>
      <c r="N72" s="41">
        <f>+'Ark1'!W1946</f>
        <v>58.481494057724952</v>
      </c>
      <c r="O72" s="74"/>
      <c r="P72" s="74">
        <f>+'Ark1'!Y1946</f>
        <v>133.44698917456029</v>
      </c>
      <c r="Q72" s="74"/>
      <c r="R72" s="74">
        <f>+'Ark1'!AA1946</f>
        <v>27.980083633910265</v>
      </c>
      <c r="S72" s="41">
        <f>+'Ark1'!AB1946</f>
        <v>3.0086599076860403</v>
      </c>
      <c r="T72" s="74">
        <f>+'Ark1'!AC1946</f>
        <v>-50.63142360843176</v>
      </c>
      <c r="U72" s="74">
        <f t="shared" si="4"/>
        <v>15.807486631016042</v>
      </c>
      <c r="V72" s="41">
        <f>+'Ark1'!V1946</f>
        <v>16.141407307171846</v>
      </c>
      <c r="W72" s="39"/>
      <c r="X72" s="24"/>
      <c r="Y72" s="24"/>
      <c r="Z72" s="24"/>
    </row>
    <row r="73" spans="1:26" ht="15.6">
      <c r="A73" s="39"/>
      <c r="B73" s="40">
        <f>+'Ark1'!C1947</f>
        <v>2010</v>
      </c>
      <c r="C73" s="40">
        <f>+'Ark1'!G1947</f>
        <v>2</v>
      </c>
      <c r="D73" s="40" t="s">
        <v>69</v>
      </c>
      <c r="E73" s="40">
        <f>+'Ark1'!Q1947</f>
        <v>172</v>
      </c>
      <c r="F73" s="74"/>
      <c r="G73" s="269">
        <f>+'Ark1'!R1947</f>
        <v>2194</v>
      </c>
      <c r="H73" s="74"/>
      <c r="I73" s="74">
        <f>+'Ark1'!S1947</f>
        <v>2154</v>
      </c>
      <c r="J73" s="143">
        <f>+'Ark1'!T1947</f>
        <v>26.497584541062803</v>
      </c>
      <c r="K73" s="143"/>
      <c r="L73" s="143">
        <f>+'Ark1'!U1947</f>
        <v>26.187237664720609</v>
      </c>
      <c r="M73" s="93"/>
      <c r="N73" s="41">
        <f>+'Ark1'!W1947</f>
        <v>58.582636954503251</v>
      </c>
      <c r="O73" s="74"/>
      <c r="P73" s="74">
        <f>+'Ark1'!Y1947</f>
        <v>132.00515041020964</v>
      </c>
      <c r="Q73" s="74"/>
      <c r="R73" s="74">
        <f>+'Ark1'!AA1947</f>
        <v>29.737678674788299</v>
      </c>
      <c r="S73" s="41">
        <f>+'Ark1'!AB1947</f>
        <v>3.7422647315908089</v>
      </c>
      <c r="T73" s="74">
        <f>+'Ark1'!AC1947</f>
        <v>-53.583820534981683</v>
      </c>
      <c r="U73" s="74">
        <f t="shared" ref="U73:U102" si="5">+G73/E73</f>
        <v>12.755813953488373</v>
      </c>
      <c r="V73" s="41">
        <f>+'Ark1'!V1947</f>
        <v>16.087511394712852</v>
      </c>
      <c r="W73" s="39"/>
      <c r="X73" s="24"/>
      <c r="Y73" s="24"/>
      <c r="Z73" s="24"/>
    </row>
    <row r="74" spans="1:26" ht="15.6">
      <c r="A74" s="39"/>
      <c r="B74" s="40">
        <f>+'Ark1'!C1948</f>
        <v>2010</v>
      </c>
      <c r="C74" s="40">
        <f>+'Ark1'!G1948</f>
        <v>3</v>
      </c>
      <c r="D74" s="40" t="s">
        <v>69</v>
      </c>
      <c r="E74" s="40">
        <f>+'Ark1'!Q1948</f>
        <v>262</v>
      </c>
      <c r="F74" s="74"/>
      <c r="G74" s="269">
        <f>+'Ark1'!R1948</f>
        <v>2947</v>
      </c>
      <c r="H74" s="74"/>
      <c r="I74" s="74">
        <f>+'Ark1'!S1948</f>
        <v>2920</v>
      </c>
      <c r="J74" s="143">
        <f>+'Ark1'!T1948</f>
        <v>35.591787439613526</v>
      </c>
      <c r="K74" s="143"/>
      <c r="L74" s="143">
        <f>+'Ark1'!U1948</f>
        <v>35.781914993174681</v>
      </c>
      <c r="M74" s="93"/>
      <c r="N74" s="41">
        <f>+'Ark1'!W1948</f>
        <v>58.072945205479449</v>
      </c>
      <c r="O74" s="74"/>
      <c r="P74" s="74">
        <f>+'Ark1'!Y1948</f>
        <v>134.28306752629803</v>
      </c>
      <c r="Q74" s="74"/>
      <c r="R74" s="74">
        <f>+'Ark1'!AA1948</f>
        <v>30.001474249054432</v>
      </c>
      <c r="S74" s="41">
        <f>+'Ark1'!AB1948</f>
        <v>3.9250452694027271</v>
      </c>
      <c r="T74" s="74">
        <f>+'Ark1'!AC1948</f>
        <v>-60.801466463891877</v>
      </c>
      <c r="U74" s="74">
        <f t="shared" si="5"/>
        <v>11.248091603053435</v>
      </c>
      <c r="V74" s="41">
        <f>+'Ark1'!V1948</f>
        <v>14.28639294197489</v>
      </c>
      <c r="W74" s="39"/>
      <c r="X74" s="24"/>
      <c r="Y74" s="24"/>
      <c r="Z74" s="24"/>
    </row>
    <row r="75" spans="1:26" ht="15.6">
      <c r="A75" s="39"/>
      <c r="B75" s="40">
        <f>+'Ark1'!C1949</f>
        <v>2010</v>
      </c>
      <c r="C75" s="40">
        <f>+'Ark1'!G1949</f>
        <v>4</v>
      </c>
      <c r="D75" s="40" t="s">
        <v>69</v>
      </c>
      <c r="E75" s="40">
        <f>+'Ark1'!Q1949</f>
        <v>28</v>
      </c>
      <c r="F75" s="74"/>
      <c r="G75" s="269">
        <f>+'Ark1'!R1949</f>
        <v>183</v>
      </c>
      <c r="H75" s="74"/>
      <c r="I75" s="74">
        <f>+'Ark1'!S1949</f>
        <v>183</v>
      </c>
      <c r="J75" s="143">
        <f>+'Ark1'!T1949</f>
        <v>2.2101449275362319</v>
      </c>
      <c r="K75" s="143"/>
      <c r="L75" s="143">
        <f>+'Ark1'!U1949</f>
        <v>2.3631231588890658</v>
      </c>
      <c r="M75" s="93"/>
      <c r="N75" s="41">
        <f>+'Ark1'!W1949</f>
        <v>60.73770491803279</v>
      </c>
      <c r="O75" s="74"/>
      <c r="P75" s="74">
        <f>+'Ark1'!Y1949</f>
        <v>142.81475409836065</v>
      </c>
      <c r="Q75" s="74"/>
      <c r="R75" s="74">
        <f>+'Ark1'!AA1949</f>
        <v>27.478652435911503</v>
      </c>
      <c r="S75" s="41">
        <f>+'Ark1'!AB1949</f>
        <v>3.1409596494516694</v>
      </c>
      <c r="T75" s="74">
        <f>+'Ark1'!AC1949</f>
        <v>-41.831309811810222</v>
      </c>
      <c r="U75" s="74">
        <f t="shared" si="5"/>
        <v>6.5357142857142856</v>
      </c>
      <c r="V75" s="41">
        <f>+'Ark1'!V1949</f>
        <v>15.901639344262298</v>
      </c>
      <c r="W75" s="39"/>
      <c r="X75" s="24"/>
      <c r="Y75" s="24"/>
      <c r="Z75" s="24"/>
    </row>
    <row r="76" spans="1:26" ht="15.6">
      <c r="A76" s="39"/>
      <c r="B76" s="40">
        <f>+'Ark1'!C1950</f>
        <v>2009</v>
      </c>
      <c r="C76" s="40">
        <f>+'Ark1'!G1950</f>
        <v>1</v>
      </c>
      <c r="D76" s="40" t="s">
        <v>69</v>
      </c>
      <c r="E76" s="40">
        <f>+'Ark1'!Q1950</f>
        <v>216</v>
      </c>
      <c r="F76" s="74"/>
      <c r="G76" s="269">
        <f>+'Ark1'!R1950</f>
        <v>2512</v>
      </c>
      <c r="H76" s="74"/>
      <c r="I76" s="74">
        <f>+'Ark1'!S1950</f>
        <v>2505</v>
      </c>
      <c r="J76" s="143">
        <f>+'Ark1'!T1950</f>
        <v>35.118132252201882</v>
      </c>
      <c r="K76" s="143"/>
      <c r="L76" s="143">
        <f>+'Ark1'!U1950</f>
        <v>34.367033709238434</v>
      </c>
      <c r="M76" s="93"/>
      <c r="N76" s="41">
        <f>+'Ark1'!W1950</f>
        <v>56.926546906187639</v>
      </c>
      <c r="O76" s="74"/>
      <c r="P76" s="74">
        <f>+'Ark1'!Y1950</f>
        <v>132.75879777070077</v>
      </c>
      <c r="Q76" s="74"/>
      <c r="R76" s="74">
        <f>+'Ark1'!AA1950</f>
        <v>28.7170518893085</v>
      </c>
      <c r="S76" s="41">
        <f>+'Ark1'!AB1950</f>
        <v>3.308398834270462</v>
      </c>
      <c r="T76" s="74">
        <f>+'Ark1'!AC1950</f>
        <v>-45.875762712544415</v>
      </c>
      <c r="U76" s="74">
        <f t="shared" si="5"/>
        <v>11.62962962962963</v>
      </c>
      <c r="V76" s="41">
        <f>+'Ark1'!V1950</f>
        <v>15.800159235668788</v>
      </c>
      <c r="W76" s="39"/>
      <c r="X76" s="24"/>
      <c r="Y76" s="24"/>
      <c r="Z76" s="24"/>
    </row>
    <row r="77" spans="1:26" ht="15.6">
      <c r="A77" s="39"/>
      <c r="B77" s="40">
        <f>+'Ark1'!C1951</f>
        <v>2009</v>
      </c>
      <c r="C77" s="40">
        <f>+'Ark1'!G1951</f>
        <v>2</v>
      </c>
      <c r="D77" s="40" t="s">
        <v>69</v>
      </c>
      <c r="E77" s="40">
        <f>+'Ark1'!Q1951</f>
        <v>210</v>
      </c>
      <c r="F77" s="74"/>
      <c r="G77" s="269">
        <f>+'Ark1'!R1951</f>
        <v>1788</v>
      </c>
      <c r="H77" s="74"/>
      <c r="I77" s="74">
        <f>+'Ark1'!S1951</f>
        <v>1774</v>
      </c>
      <c r="J77" s="143">
        <f>+'Ark1'!T1951</f>
        <v>24.996504962952606</v>
      </c>
      <c r="K77" s="143"/>
      <c r="L77" s="143">
        <f>+'Ark1'!U1951</f>
        <v>25.292713282114139</v>
      </c>
      <c r="M77" s="93"/>
      <c r="N77" s="41">
        <f>+'Ark1'!W1951</f>
        <v>56.779594137542283</v>
      </c>
      <c r="O77" s="74"/>
      <c r="P77" s="74">
        <f>+'Ark1'!Y1951</f>
        <v>137.26784116331118</v>
      </c>
      <c r="Q77" s="74"/>
      <c r="R77" s="74">
        <f>+'Ark1'!AA1951</f>
        <v>31.386810943598604</v>
      </c>
      <c r="S77" s="41">
        <f>+'Ark1'!AB1951</f>
        <v>3.9242274466273201</v>
      </c>
      <c r="T77" s="74">
        <f>+'Ark1'!AC1951</f>
        <v>-55.961699516799939</v>
      </c>
      <c r="U77" s="74">
        <f t="shared" si="5"/>
        <v>8.5142857142857142</v>
      </c>
      <c r="V77" s="41">
        <f>+'Ark1'!V1951</f>
        <v>15.18456375838926</v>
      </c>
      <c r="W77" s="39"/>
      <c r="X77" s="24"/>
      <c r="Y77" s="24"/>
      <c r="Z77" s="24"/>
    </row>
    <row r="78" spans="1:26" ht="15.6">
      <c r="A78" s="39"/>
      <c r="B78" s="40">
        <f>+'Ark1'!C1952</f>
        <v>2009</v>
      </c>
      <c r="C78" s="40">
        <f>+'Ark1'!G1952</f>
        <v>3</v>
      </c>
      <c r="D78" s="40" t="s">
        <v>69</v>
      </c>
      <c r="E78" s="40">
        <f>+'Ark1'!Q1952</f>
        <v>257</v>
      </c>
      <c r="F78" s="74"/>
      <c r="G78" s="269">
        <f>+'Ark1'!R1952</f>
        <v>2670</v>
      </c>
      <c r="H78" s="74"/>
      <c r="I78" s="74">
        <f>+'Ark1'!S1952</f>
        <v>2635</v>
      </c>
      <c r="J78" s="143">
        <f>+'Ark1'!T1952</f>
        <v>37.326995666154055</v>
      </c>
      <c r="K78" s="143"/>
      <c r="L78" s="143">
        <f>+'Ark1'!U1952</f>
        <v>37.697035350866912</v>
      </c>
      <c r="M78" s="93"/>
      <c r="N78" s="41">
        <f>+'Ark1'!W1952</f>
        <v>56.103225806451611</v>
      </c>
      <c r="O78" s="74"/>
      <c r="P78" s="74">
        <f>+'Ark1'!Y1952</f>
        <v>137.00513108614243</v>
      </c>
      <c r="Q78" s="74"/>
      <c r="R78" s="74">
        <f>+'Ark1'!AA1952</f>
        <v>30.841317759825472</v>
      </c>
      <c r="S78" s="41">
        <f>+'Ark1'!AB1952</f>
        <v>4.0647474407841182</v>
      </c>
      <c r="T78" s="74">
        <f>+'Ark1'!AC1952</f>
        <v>-62.046289866605555</v>
      </c>
      <c r="U78" s="74">
        <f t="shared" si="5"/>
        <v>10.389105058365759</v>
      </c>
      <c r="V78" s="41">
        <f>+'Ark1'!V1952</f>
        <v>15.41385767790262</v>
      </c>
      <c r="W78" s="39"/>
      <c r="X78" s="24"/>
      <c r="Y78" s="24"/>
      <c r="Z78" s="24"/>
    </row>
    <row r="79" spans="1:26" ht="15.6">
      <c r="A79" s="39"/>
      <c r="B79" s="40">
        <f>+'Ark1'!C1953</f>
        <v>2009</v>
      </c>
      <c r="C79" s="40">
        <f>+'Ark1'!G1953</f>
        <v>4</v>
      </c>
      <c r="D79" s="40" t="s">
        <v>69</v>
      </c>
      <c r="E79" s="40">
        <f>+'Ark1'!Q1953</f>
        <v>31</v>
      </c>
      <c r="F79" s="74"/>
      <c r="G79" s="269">
        <f>+'Ark1'!R1953</f>
        <v>183</v>
      </c>
      <c r="H79" s="74"/>
      <c r="I79" s="74">
        <f>+'Ark1'!S1953</f>
        <v>183</v>
      </c>
      <c r="J79" s="143">
        <f>+'Ark1'!T1953</f>
        <v>2.5583671186914581</v>
      </c>
      <c r="K79" s="143"/>
      <c r="L79" s="143">
        <f>+'Ark1'!U1953</f>
        <v>2.6432176577805393</v>
      </c>
      <c r="M79" s="93"/>
      <c r="N79" s="41">
        <f>+'Ark1'!W1953</f>
        <v>55.879781420765035</v>
      </c>
      <c r="O79" s="74"/>
      <c r="P79" s="74">
        <f>+'Ark1'!Y1953</f>
        <v>140.15956284153009</v>
      </c>
      <c r="Q79" s="74"/>
      <c r="R79" s="74">
        <f>+'Ark1'!AA1953</f>
        <v>31.784970910245654</v>
      </c>
      <c r="S79" s="41">
        <f>+'Ark1'!AB1953</f>
        <v>3.8063472954584689</v>
      </c>
      <c r="T79" s="74">
        <f>+'Ark1'!AC1953</f>
        <v>-62.284426586499087</v>
      </c>
      <c r="U79" s="74">
        <f t="shared" si="5"/>
        <v>5.903225806451613</v>
      </c>
      <c r="V79" s="41">
        <f>+'Ark1'!V1953</f>
        <v>15.31693989071038</v>
      </c>
      <c r="W79" s="39"/>
      <c r="X79" s="24"/>
      <c r="Y79" s="24"/>
      <c r="Z79" s="24"/>
    </row>
    <row r="80" spans="1:26" ht="15.6">
      <c r="A80" s="39"/>
      <c r="B80" s="40">
        <f>+'Ark1'!C1954</f>
        <v>2008</v>
      </c>
      <c r="C80" s="40">
        <f>+'Ark1'!G1954</f>
        <v>1</v>
      </c>
      <c r="D80" s="40" t="s">
        <v>69</v>
      </c>
      <c r="E80" s="40">
        <f>+'Ark1'!Q1954</f>
        <v>247</v>
      </c>
      <c r="F80" s="74"/>
      <c r="G80" s="269">
        <f>+'Ark1'!R1954</f>
        <v>2060</v>
      </c>
      <c r="H80" s="74"/>
      <c r="I80" s="74">
        <f>+'Ark1'!S1954</f>
        <v>2051</v>
      </c>
      <c r="J80" s="143">
        <f>+'Ark1'!T1954</f>
        <v>26.457744669920356</v>
      </c>
      <c r="K80" s="143"/>
      <c r="L80" s="143">
        <f>+'Ark1'!U1954</f>
        <v>25.978142724974919</v>
      </c>
      <c r="M80" s="93"/>
      <c r="N80" s="41">
        <f>+'Ark1'!W1954</f>
        <v>56.887372013651856</v>
      </c>
      <c r="O80" s="74"/>
      <c r="P80" s="74">
        <f>+'Ark1'!Y1954</f>
        <v>133.47135922330091</v>
      </c>
      <c r="Q80" s="74"/>
      <c r="R80" s="74">
        <f>+'Ark1'!AA1954</f>
        <v>29.606020887502808</v>
      </c>
      <c r="S80" s="41">
        <f>+'Ark1'!AB1954</f>
        <v>3.6782454357603434</v>
      </c>
      <c r="T80" s="74">
        <f>+'Ark1'!AC1954</f>
        <v>-37.285666591219282</v>
      </c>
      <c r="U80" s="74">
        <f t="shared" si="5"/>
        <v>8.3400809716599191</v>
      </c>
      <c r="V80" s="41">
        <f>+'Ark1'!V1954</f>
        <v>16.2</v>
      </c>
      <c r="W80" s="39"/>
      <c r="X80" s="24"/>
      <c r="Y80" s="24"/>
      <c r="Z80" s="24"/>
    </row>
    <row r="81" spans="1:33" ht="15.6">
      <c r="A81" s="39"/>
      <c r="B81" s="40">
        <f>+'Ark1'!C1955</f>
        <v>2008</v>
      </c>
      <c r="C81" s="40">
        <f>+'Ark1'!G1955</f>
        <v>2</v>
      </c>
      <c r="D81" s="40" t="s">
        <v>69</v>
      </c>
      <c r="E81" s="40">
        <f>+'Ark1'!Q1955</f>
        <v>240</v>
      </c>
      <c r="F81" s="74"/>
      <c r="G81" s="269">
        <f>+'Ark1'!R1955</f>
        <v>2739</v>
      </c>
      <c r="H81" s="74"/>
      <c r="I81" s="74">
        <f>+'Ark1'!S1955</f>
        <v>2720</v>
      </c>
      <c r="J81" s="143">
        <f>+'Ark1'!T1955</f>
        <v>35.178525558695078</v>
      </c>
      <c r="K81" s="143"/>
      <c r="L81" s="143">
        <f>+'Ark1'!U1955</f>
        <v>34.961558724466933</v>
      </c>
      <c r="M81" s="93"/>
      <c r="N81" s="41">
        <f>+'Ark1'!W1955</f>
        <v>56.719485294117646</v>
      </c>
      <c r="O81" s="74"/>
      <c r="P81" s="74">
        <f>+'Ark1'!Y1955</f>
        <v>135.09707922599463</v>
      </c>
      <c r="Q81" s="74"/>
      <c r="R81" s="74">
        <f>+'Ark1'!AA1955</f>
        <v>29.078021366831319</v>
      </c>
      <c r="S81" s="41">
        <f>+'Ark1'!AB1955</f>
        <v>3.7677505029825089</v>
      </c>
      <c r="T81" s="74">
        <f>+'Ark1'!AC1955</f>
        <v>-48.825072355912909</v>
      </c>
      <c r="U81" s="74">
        <f t="shared" si="5"/>
        <v>11.4125</v>
      </c>
      <c r="V81" s="41">
        <f>+'Ark1'!V1955</f>
        <v>15.374589266155526</v>
      </c>
      <c r="W81" s="39"/>
      <c r="X81" s="24"/>
      <c r="Y81" s="24"/>
      <c r="Z81" s="24"/>
    </row>
    <row r="82" spans="1:33" ht="15.6">
      <c r="A82" s="39"/>
      <c r="B82" s="40">
        <f>+'Ark1'!C1956</f>
        <v>2008</v>
      </c>
      <c r="C82" s="40">
        <f>+'Ark1'!G1956</f>
        <v>3</v>
      </c>
      <c r="D82" s="40" t="s">
        <v>69</v>
      </c>
      <c r="E82" s="40">
        <f>+'Ark1'!Q1956</f>
        <v>283</v>
      </c>
      <c r="F82" s="74"/>
      <c r="G82" s="269">
        <f>+'Ark1'!R1956</f>
        <v>2735</v>
      </c>
      <c r="H82" s="74"/>
      <c r="I82" s="74">
        <f>+'Ark1'!S1956</f>
        <v>2688</v>
      </c>
      <c r="J82" s="143">
        <f>+'Ark1'!T1956</f>
        <v>35.127151297200101</v>
      </c>
      <c r="K82" s="143"/>
      <c r="L82" s="143">
        <f>+'Ark1'!U1956</f>
        <v>35.606951893889025</v>
      </c>
      <c r="M82" s="93"/>
      <c r="N82" s="41">
        <f>+'Ark1'!W1956</f>
        <v>55.373511904761891</v>
      </c>
      <c r="O82" s="74"/>
      <c r="P82" s="74">
        <f>+'Ark1'!Y1956</f>
        <v>137.79221206581352</v>
      </c>
      <c r="Q82" s="74"/>
      <c r="R82" s="74">
        <f>+'Ark1'!AA1956</f>
        <v>30.5703774524323</v>
      </c>
      <c r="S82" s="41">
        <f>+'Ark1'!AB1956</f>
        <v>4.3140738177064506</v>
      </c>
      <c r="T82" s="74">
        <f>+'Ark1'!AC1956</f>
        <v>-64.61779805164565</v>
      </c>
      <c r="U82" s="74">
        <f t="shared" si="5"/>
        <v>9.6643109540636036</v>
      </c>
      <c r="V82" s="41">
        <f>+'Ark1'!V1956</f>
        <v>15.418281535648996</v>
      </c>
      <c r="W82" s="39"/>
      <c r="X82" s="24"/>
      <c r="Y82" s="24"/>
      <c r="Z82" s="24"/>
    </row>
    <row r="83" spans="1:33" ht="15.6">
      <c r="A83" s="39"/>
      <c r="B83" s="40">
        <f>+'Ark1'!C1957</f>
        <v>2008</v>
      </c>
      <c r="C83" s="40">
        <f>+'Ark1'!G1957</f>
        <v>4</v>
      </c>
      <c r="D83" s="40" t="s">
        <v>69</v>
      </c>
      <c r="E83" s="40">
        <f>+'Ark1'!Q1957</f>
        <v>51</v>
      </c>
      <c r="F83" s="74"/>
      <c r="G83" s="269">
        <f>+'Ark1'!R1957</f>
        <v>252</v>
      </c>
      <c r="H83" s="74"/>
      <c r="I83" s="74">
        <f>+'Ark1'!S1957</f>
        <v>249</v>
      </c>
      <c r="J83" s="143">
        <f>+'Ark1'!T1957</f>
        <v>3.2365784741844328</v>
      </c>
      <c r="K83" s="143"/>
      <c r="L83" s="143">
        <f>+'Ark1'!U1957</f>
        <v>3.4533466566691278</v>
      </c>
      <c r="M83" s="93"/>
      <c r="N83" s="41">
        <f>+'Ark1'!W1957</f>
        <v>55.369477911646577</v>
      </c>
      <c r="O83" s="74"/>
      <c r="P83" s="74">
        <f>+'Ark1'!Y1957</f>
        <v>145.0396825396825</v>
      </c>
      <c r="Q83" s="74"/>
      <c r="R83" s="74">
        <f>+'Ark1'!AA1957</f>
        <v>31.751298798689074</v>
      </c>
      <c r="S83" s="41">
        <f>+'Ark1'!AB1957</f>
        <v>3.2512018365586637</v>
      </c>
      <c r="T83" s="74">
        <f>+'Ark1'!AC1957</f>
        <v>-64.704956992186482</v>
      </c>
      <c r="U83" s="74">
        <f t="shared" si="5"/>
        <v>4.9411764705882355</v>
      </c>
      <c r="V83" s="41">
        <f>+'Ark1'!V1957</f>
        <v>16.86507936507936</v>
      </c>
      <c r="W83" s="39"/>
      <c r="X83" s="24"/>
      <c r="Y83" s="24"/>
      <c r="Z83" s="24"/>
    </row>
    <row r="84" spans="1:33" ht="15.6">
      <c r="A84" s="39"/>
      <c r="B84" s="40">
        <f>+'Ark1'!C1958</f>
        <v>2007</v>
      </c>
      <c r="C84" s="40">
        <f>+'Ark1'!G1958</f>
        <v>1</v>
      </c>
      <c r="D84" s="40" t="s">
        <v>69</v>
      </c>
      <c r="E84" s="40">
        <f>+'Ark1'!Q1958</f>
        <v>222</v>
      </c>
      <c r="F84" s="74"/>
      <c r="G84" s="269">
        <f>+'Ark1'!R1958</f>
        <v>1590</v>
      </c>
      <c r="H84" s="74"/>
      <c r="I84" s="74">
        <f>+'Ark1'!S1958</f>
        <v>1588</v>
      </c>
      <c r="J84" s="143">
        <f>+'Ark1'!T1958</f>
        <v>21.952229739058399</v>
      </c>
      <c r="K84" s="143"/>
      <c r="L84" s="143">
        <f>+'Ark1'!U1958</f>
        <v>21.424161503984561</v>
      </c>
      <c r="M84" s="93"/>
      <c r="N84" s="41">
        <f>+'Ark1'!W1958</f>
        <v>56.92380352644836</v>
      </c>
      <c r="O84" s="74"/>
      <c r="P84" s="74">
        <f>+'Ark1'!Y1958</f>
        <v>133.32685534591229</v>
      </c>
      <c r="Q84" s="74"/>
      <c r="R84" s="74">
        <f>+'Ark1'!AA1958</f>
        <v>29.591737207684329</v>
      </c>
      <c r="S84" s="41">
        <f>+'Ark1'!AB1958</f>
        <v>3.9097002199996194</v>
      </c>
      <c r="T84" s="74">
        <f>+'Ark1'!AC1958</f>
        <v>-40.705289581031849</v>
      </c>
      <c r="U84" s="74">
        <f t="shared" si="5"/>
        <v>7.1621621621621623</v>
      </c>
      <c r="V84" s="41">
        <f>+'Ark1'!V1958</f>
        <v>15.832704402515722</v>
      </c>
      <c r="W84" s="39"/>
      <c r="X84" s="24"/>
      <c r="Y84" s="24"/>
      <c r="Z84" s="24"/>
      <c r="AG84" s="1"/>
    </row>
    <row r="85" spans="1:33" ht="15.6">
      <c r="A85" s="39"/>
      <c r="B85" s="40">
        <f>+'Ark1'!C1959</f>
        <v>2007</v>
      </c>
      <c r="C85" s="40">
        <f>+'Ark1'!G1959</f>
        <v>2</v>
      </c>
      <c r="D85" s="40" t="s">
        <v>69</v>
      </c>
      <c r="E85" s="40">
        <f>+'Ark1'!Q1959</f>
        <v>264</v>
      </c>
      <c r="F85" s="74"/>
      <c r="G85" s="269">
        <f>+'Ark1'!R1959</f>
        <v>2714</v>
      </c>
      <c r="H85" s="74"/>
      <c r="I85" s="74">
        <f>+'Ark1'!S1959</f>
        <v>2683</v>
      </c>
      <c r="J85" s="143">
        <f>+'Ark1'!T1959</f>
        <v>37.470661328178942</v>
      </c>
      <c r="K85" s="143"/>
      <c r="L85" s="143">
        <f>+'Ark1'!U1959</f>
        <v>37.032239573379698</v>
      </c>
      <c r="M85" s="93"/>
      <c r="N85" s="41">
        <f>+'Ark1'!W1959</f>
        <v>56.465150950428608</v>
      </c>
      <c r="O85" s="74"/>
      <c r="P85" s="74">
        <f>+'Ark1'!Y1959</f>
        <v>135.01470154753127</v>
      </c>
      <c r="Q85" s="74"/>
      <c r="R85" s="74">
        <f>+'Ark1'!AA1959</f>
        <v>28.493042690840777</v>
      </c>
      <c r="S85" s="41">
        <f>+'Ark1'!AB1959</f>
        <v>4.0206090224760347</v>
      </c>
      <c r="T85" s="74">
        <f>+'Ark1'!AC1959</f>
        <v>-46.133820691523248</v>
      </c>
      <c r="U85" s="74">
        <f t="shared" si="5"/>
        <v>10.280303030303031</v>
      </c>
      <c r="V85" s="41">
        <f>+'Ark1'!V1959</f>
        <v>15.249447310243184</v>
      </c>
      <c r="W85" s="39"/>
      <c r="X85" s="24"/>
      <c r="Y85" s="24"/>
      <c r="Z85" s="24"/>
      <c r="AG85" s="1"/>
    </row>
    <row r="86" spans="1:33" ht="15.6">
      <c r="A86" s="39"/>
      <c r="B86" s="40">
        <f>+'Ark1'!C1960</f>
        <v>2007</v>
      </c>
      <c r="C86" s="40">
        <f>+'Ark1'!G1960</f>
        <v>3</v>
      </c>
      <c r="D86" s="40" t="s">
        <v>69</v>
      </c>
      <c r="E86" s="40">
        <f>+'Ark1'!Q1960</f>
        <v>288</v>
      </c>
      <c r="F86" s="74"/>
      <c r="G86" s="269">
        <f>+'Ark1'!R1960</f>
        <v>2670</v>
      </c>
      <c r="H86" s="74"/>
      <c r="I86" s="74">
        <f>+'Ark1'!S1960</f>
        <v>2633</v>
      </c>
      <c r="J86" s="143">
        <f>+'Ark1'!T1960</f>
        <v>36.863178241060346</v>
      </c>
      <c r="K86" s="143"/>
      <c r="L86" s="143">
        <f>+'Ark1'!U1960</f>
        <v>37.552952842624123</v>
      </c>
      <c r="M86" s="93"/>
      <c r="N86" s="41">
        <f>+'Ark1'!W1960</f>
        <v>55.248385871629345</v>
      </c>
      <c r="O86" s="74"/>
      <c r="P86" s="74">
        <f>+'Ark1'!Y1960</f>
        <v>139.1694007490639</v>
      </c>
      <c r="Q86" s="74"/>
      <c r="R86" s="74">
        <f>+'Ark1'!AA1960</f>
        <v>29.476870148663959</v>
      </c>
      <c r="S86" s="41">
        <f>+'Ark1'!AB1960</f>
        <v>4.4179465012025378</v>
      </c>
      <c r="T86" s="74">
        <f>+'Ark1'!AC1960</f>
        <v>-63.406009104193195</v>
      </c>
      <c r="U86" s="74">
        <f t="shared" si="5"/>
        <v>9.2708333333333339</v>
      </c>
      <c r="V86" s="41">
        <f>+'Ark1'!V1960</f>
        <v>14.915355805243443</v>
      </c>
      <c r="W86" s="39"/>
      <c r="X86" s="24"/>
      <c r="Y86" s="24"/>
      <c r="Z86" s="24"/>
      <c r="AG86" s="1"/>
    </row>
    <row r="87" spans="1:33" ht="15.6">
      <c r="A87" s="39"/>
      <c r="B87" s="40">
        <f>+'Ark1'!C1961</f>
        <v>2007</v>
      </c>
      <c r="C87" s="40">
        <f>+'Ark1'!G1961</f>
        <v>4</v>
      </c>
      <c r="D87" s="40" t="s">
        <v>69</v>
      </c>
      <c r="E87" s="40">
        <f>+'Ark1'!Q1961</f>
        <v>60</v>
      </c>
      <c r="F87" s="74"/>
      <c r="G87" s="269">
        <f>+'Ark1'!R1961</f>
        <v>269</v>
      </c>
      <c r="H87" s="74"/>
      <c r="I87" s="74">
        <f>+'Ark1'!S1961</f>
        <v>269</v>
      </c>
      <c r="J87" s="143">
        <f>+'Ark1'!T1961</f>
        <v>3.7139306917023327</v>
      </c>
      <c r="K87" s="143"/>
      <c r="L87" s="143">
        <f>+'Ark1'!U1961</f>
        <v>3.9906460800116066</v>
      </c>
      <c r="M87" s="93"/>
      <c r="N87" s="41">
        <f>+'Ark1'!W1961</f>
        <v>54.442379182156131</v>
      </c>
      <c r="O87" s="74"/>
      <c r="P87" s="74">
        <f>+'Ark1'!Y1961</f>
        <v>146.79182156133831</v>
      </c>
      <c r="Q87" s="74"/>
      <c r="R87" s="74">
        <f>+'Ark1'!AA1961</f>
        <v>30.5066999775798</v>
      </c>
      <c r="S87" s="41">
        <f>+'Ark1'!AB1961</f>
        <v>3.8175669460822306</v>
      </c>
      <c r="T87" s="74">
        <f>+'Ark1'!AC1961</f>
        <v>-58.97204688380608</v>
      </c>
      <c r="U87" s="74">
        <f t="shared" si="5"/>
        <v>4.4833333333333334</v>
      </c>
      <c r="V87" s="41">
        <f>+'Ark1'!V1961</f>
        <v>14.342007434944238</v>
      </c>
      <c r="W87" s="39"/>
      <c r="X87" s="24"/>
      <c r="Y87" s="24"/>
      <c r="Z87" s="24"/>
      <c r="AG87" s="1"/>
    </row>
    <row r="88" spans="1:33" ht="15.6">
      <c r="A88" s="39"/>
      <c r="B88" s="40">
        <f>+'Ark1'!C1962</f>
        <v>2006</v>
      </c>
      <c r="C88" s="40">
        <f>+'Ark1'!G1962</f>
        <v>1</v>
      </c>
      <c r="D88" s="40" t="s">
        <v>69</v>
      </c>
      <c r="E88" s="40">
        <f>+'Ark1'!Q1962</f>
        <v>312</v>
      </c>
      <c r="F88" s="74"/>
      <c r="G88" s="269">
        <f>+'Ark1'!R1962</f>
        <v>2422</v>
      </c>
      <c r="H88" s="74"/>
      <c r="I88" s="74">
        <f>+'Ark1'!S1962</f>
        <v>2391</v>
      </c>
      <c r="J88" s="143">
        <f>+'Ark1'!T1962</f>
        <v>31.312217194570124</v>
      </c>
      <c r="K88" s="143"/>
      <c r="L88" s="143">
        <f>+'Ark1'!U1962</f>
        <v>30.811180400122542</v>
      </c>
      <c r="M88" s="93"/>
      <c r="N88" s="41">
        <f>+'Ark1'!W1962</f>
        <v>56.092429945629448</v>
      </c>
      <c r="O88" s="74"/>
      <c r="P88" s="74">
        <f>+'Ark1'!Y1962</f>
        <v>130.53670520231228</v>
      </c>
      <c r="Q88" s="74"/>
      <c r="R88" s="74">
        <f>+'Ark1'!AA1962</f>
        <v>28.7646932480842</v>
      </c>
      <c r="S88" s="41">
        <f>+'Ark1'!AB1962</f>
        <v>3.8112390192129504</v>
      </c>
      <c r="T88" s="74">
        <f>+'Ark1'!AC1962</f>
        <v>-40.016919817643682</v>
      </c>
      <c r="U88" s="74">
        <f t="shared" si="5"/>
        <v>7.7628205128205128</v>
      </c>
      <c r="V88" s="41">
        <f>+'Ark1'!V1962</f>
        <v>15.848885218827419</v>
      </c>
      <c r="W88" s="39"/>
      <c r="X88" s="24"/>
      <c r="Y88" s="24"/>
      <c r="Z88" s="24"/>
      <c r="AG88" s="1"/>
    </row>
    <row r="89" spans="1:33" ht="15.6">
      <c r="A89" s="39"/>
      <c r="B89" s="40">
        <f>+'Ark1'!C1963</f>
        <v>2006</v>
      </c>
      <c r="C89" s="40">
        <f>+'Ark1'!G1963</f>
        <v>2</v>
      </c>
      <c r="D89" s="40" t="s">
        <v>69</v>
      </c>
      <c r="E89" s="40">
        <f>+'Ark1'!Q1963</f>
        <v>278</v>
      </c>
      <c r="F89" s="74"/>
      <c r="G89" s="269">
        <f>+'Ark1'!R1963</f>
        <v>2497</v>
      </c>
      <c r="H89" s="74"/>
      <c r="I89" s="74">
        <f>+'Ark1'!S1963</f>
        <v>2391</v>
      </c>
      <c r="J89" s="143">
        <f>+'Ark1'!T1963</f>
        <v>32.281835811247575</v>
      </c>
      <c r="K89" s="143"/>
      <c r="L89" s="143">
        <f>+'Ark1'!U1963</f>
        <v>31.812027571415303</v>
      </c>
      <c r="M89" s="93"/>
      <c r="N89" s="41">
        <f>+'Ark1'!W1963</f>
        <v>56.076537013801762</v>
      </c>
      <c r="O89" s="74"/>
      <c r="P89" s="74">
        <f>+'Ark1'!Y1963</f>
        <v>130.72879455346407</v>
      </c>
      <c r="Q89" s="74"/>
      <c r="R89" s="74">
        <f>+'Ark1'!AA1963</f>
        <v>29.338543046633543</v>
      </c>
      <c r="S89" s="41">
        <f>+'Ark1'!AB1963</f>
        <v>4.3353272313199698</v>
      </c>
      <c r="T89" s="74">
        <f>+'Ark1'!AC1963</f>
        <v>-42.538387893980655</v>
      </c>
      <c r="U89" s="74">
        <f t="shared" si="5"/>
        <v>8.9820143884892083</v>
      </c>
      <c r="V89" s="41">
        <f>+'Ark1'!V1963</f>
        <v>16.113336003203845</v>
      </c>
      <c r="W89" s="39"/>
      <c r="X89" s="24"/>
      <c r="Y89" s="24"/>
      <c r="Z89" s="24"/>
      <c r="AG89" s="1"/>
    </row>
    <row r="90" spans="1:33" ht="15.6">
      <c r="A90" s="39"/>
      <c r="B90" s="40">
        <f>+'Ark1'!C1964</f>
        <v>2006</v>
      </c>
      <c r="C90" s="40">
        <f>+'Ark1'!G1964</f>
        <v>3</v>
      </c>
      <c r="D90" s="40" t="s">
        <v>69</v>
      </c>
      <c r="E90" s="40">
        <f>+'Ark1'!Q1964</f>
        <v>335</v>
      </c>
      <c r="F90" s="74"/>
      <c r="G90" s="269">
        <f>+'Ark1'!R1964</f>
        <v>2584</v>
      </c>
      <c r="H90" s="74"/>
      <c r="I90" s="74">
        <f>+'Ark1'!S1964</f>
        <v>2519</v>
      </c>
      <c r="J90" s="143">
        <f>+'Ark1'!T1964</f>
        <v>33.406593406593402</v>
      </c>
      <c r="K90" s="143"/>
      <c r="L90" s="143">
        <f>+'Ark1'!U1964</f>
        <v>34.115684441411219</v>
      </c>
      <c r="M90" s="93"/>
      <c r="N90" s="41">
        <f>+'Ark1'!W1964</f>
        <v>54.969829297340226</v>
      </c>
      <c r="O90" s="74"/>
      <c r="P90" s="74">
        <f>+'Ark1'!Y1964</f>
        <v>135.47527089783284</v>
      </c>
      <c r="Q90" s="74"/>
      <c r="R90" s="74">
        <f>+'Ark1'!AA1964</f>
        <v>30.12560459989006</v>
      </c>
      <c r="S90" s="41">
        <f>+'Ark1'!AB1964</f>
        <v>4.5209453452620654</v>
      </c>
      <c r="T90" s="74">
        <f>+'Ark1'!AC1964</f>
        <v>-62.908766314883152</v>
      </c>
      <c r="U90" s="74">
        <f t="shared" si="5"/>
        <v>7.7134328358208952</v>
      </c>
      <c r="V90" s="41">
        <f>+'Ark1'!V1964</f>
        <v>15.539086687306501</v>
      </c>
      <c r="W90" s="39"/>
      <c r="X90" s="24"/>
      <c r="Y90" s="24"/>
      <c r="Z90" s="24"/>
      <c r="AG90" s="1"/>
    </row>
    <row r="91" spans="1:33" ht="15.6">
      <c r="A91" s="39"/>
      <c r="B91" s="40">
        <f>+'Ark1'!C1965</f>
        <v>2006</v>
      </c>
      <c r="C91" s="40">
        <f>+'Ark1'!G1965</f>
        <v>4</v>
      </c>
      <c r="D91" s="40" t="s">
        <v>69</v>
      </c>
      <c r="E91" s="40">
        <f>+'Ark1'!Q1965</f>
        <v>57</v>
      </c>
      <c r="F91" s="74"/>
      <c r="G91" s="269">
        <f>+'Ark1'!R1965</f>
        <v>232</v>
      </c>
      <c r="H91" s="74"/>
      <c r="I91" s="74">
        <f>+'Ark1'!S1965</f>
        <v>231</v>
      </c>
      <c r="J91" s="143">
        <f>+'Ark1'!T1965</f>
        <v>2.9993535875888822</v>
      </c>
      <c r="K91" s="143"/>
      <c r="L91" s="143">
        <f>+'Ark1'!U1965</f>
        <v>3.2611075870509194</v>
      </c>
      <c r="M91" s="93"/>
      <c r="N91" s="41">
        <f>+'Ark1'!W1965</f>
        <v>56.277056277056253</v>
      </c>
      <c r="O91" s="74"/>
      <c r="P91" s="74">
        <f>+'Ark1'!Y1965</f>
        <v>144.23663793103452</v>
      </c>
      <c r="Q91" s="74"/>
      <c r="R91" s="74">
        <f>+'Ark1'!AA1965</f>
        <v>27.554470991979379</v>
      </c>
      <c r="S91" s="41">
        <f>+'Ark1'!AB1965</f>
        <v>3.4730056086727368</v>
      </c>
      <c r="T91" s="74">
        <f>+'Ark1'!AC1965</f>
        <v>-47.62336745063363</v>
      </c>
      <c r="U91" s="74">
        <f t="shared" si="5"/>
        <v>4.0701754385964914</v>
      </c>
      <c r="V91" s="41">
        <f>+'Ark1'!V1965</f>
        <v>16.827586206896555</v>
      </c>
      <c r="W91" s="39"/>
      <c r="X91" s="24"/>
      <c r="Y91" s="24"/>
      <c r="Z91" s="24"/>
      <c r="AG91" s="1"/>
    </row>
    <row r="92" spans="1:33" ht="15.6">
      <c r="A92" s="39"/>
      <c r="B92" s="40">
        <f>+'Ark1'!C1966</f>
        <v>2005</v>
      </c>
      <c r="C92" s="40">
        <f>+'Ark1'!G1966</f>
        <v>1</v>
      </c>
      <c r="D92" s="40" t="s">
        <v>69</v>
      </c>
      <c r="E92" s="40">
        <f>+'Ark1'!Q1966</f>
        <v>448</v>
      </c>
      <c r="F92" s="74"/>
      <c r="G92" s="269">
        <f>+'Ark1'!R1966</f>
        <v>3315</v>
      </c>
      <c r="H92" s="74"/>
      <c r="I92" s="74">
        <f>+'Ark1'!S1966</f>
        <v>3307</v>
      </c>
      <c r="J92" s="143">
        <f>+'Ark1'!T1966</f>
        <v>37.449164030727502</v>
      </c>
      <c r="K92" s="143"/>
      <c r="L92" s="143">
        <f>+'Ark1'!U1966</f>
        <v>37.531723324771825</v>
      </c>
      <c r="M92" s="93"/>
      <c r="N92" s="41">
        <f>+'Ark1'!W1966</f>
        <v>56.593891744783789</v>
      </c>
      <c r="O92" s="74"/>
      <c r="P92" s="74">
        <f>+'Ark1'!Y1966</f>
        <v>133.24992458521859</v>
      </c>
      <c r="Q92" s="74"/>
      <c r="R92" s="74">
        <f>+'Ark1'!AA1966</f>
        <v>28.529570372160247</v>
      </c>
      <c r="S92" s="41">
        <f>+'Ark1'!AB1966</f>
        <v>3.7336316132769456</v>
      </c>
      <c r="T92" s="74">
        <f>+'Ark1'!AC1966</f>
        <v>-51.652916026937987</v>
      </c>
      <c r="U92" s="74">
        <f t="shared" si="5"/>
        <v>7.3995535714285712</v>
      </c>
      <c r="V92" s="41">
        <f>+'Ark1'!V1966</f>
        <v>15.301357466063349</v>
      </c>
      <c r="W92" s="39"/>
      <c r="X92" s="24"/>
      <c r="Y92" s="24"/>
      <c r="Z92" s="24"/>
      <c r="AG92" s="1"/>
    </row>
    <row r="93" spans="1:33" ht="15.6">
      <c r="A93" s="39"/>
      <c r="B93" s="40">
        <f>+'Ark1'!C1967</f>
        <v>2005</v>
      </c>
      <c r="C93" s="40">
        <f>+'Ark1'!G1967</f>
        <v>2</v>
      </c>
      <c r="D93" s="40" t="s">
        <v>69</v>
      </c>
      <c r="E93" s="40">
        <f>+'Ark1'!Q1967</f>
        <v>325</v>
      </c>
      <c r="F93" s="74"/>
      <c r="G93" s="269">
        <f>+'Ark1'!R1967</f>
        <v>2468</v>
      </c>
      <c r="H93" s="74"/>
      <c r="I93" s="74">
        <f>+'Ark1'!S1967</f>
        <v>2418</v>
      </c>
      <c r="J93" s="143">
        <f>+'Ark1'!T1967</f>
        <v>27.880704925440579</v>
      </c>
      <c r="K93" s="143"/>
      <c r="L93" s="143">
        <f>+'Ark1'!U1967</f>
        <v>27.865333450813775</v>
      </c>
      <c r="M93" s="93"/>
      <c r="N93" s="41">
        <f>+'Ark1'!W1967</f>
        <v>56.401985111662512</v>
      </c>
      <c r="O93" s="74"/>
      <c r="P93" s="74">
        <f>+'Ark1'!Y1967</f>
        <v>132.88350891410047</v>
      </c>
      <c r="Q93" s="74"/>
      <c r="R93" s="74">
        <f>+'Ark1'!AA1967</f>
        <v>28.407534474456568</v>
      </c>
      <c r="S93" s="41">
        <f>+'Ark1'!AB1967</f>
        <v>4.4403625843697956</v>
      </c>
      <c r="T93" s="74">
        <f>+'Ark1'!AC1967</f>
        <v>-47.933144618098915</v>
      </c>
      <c r="U93" s="74">
        <f t="shared" si="5"/>
        <v>7.5938461538461537</v>
      </c>
      <c r="V93" s="41">
        <f>+'Ark1'!V1967</f>
        <v>16.268638573743925</v>
      </c>
      <c r="W93" s="39"/>
      <c r="X93" s="24"/>
      <c r="Y93" s="24"/>
      <c r="Z93" s="24"/>
      <c r="AG93" s="1"/>
    </row>
    <row r="94" spans="1:33" ht="15.6">
      <c r="A94" s="39"/>
      <c r="B94" s="40">
        <f>+'Ark1'!C1968</f>
        <v>2005</v>
      </c>
      <c r="C94" s="40">
        <f>+'Ark1'!G1968</f>
        <v>3</v>
      </c>
      <c r="D94" s="40" t="s">
        <v>69</v>
      </c>
      <c r="E94" s="40">
        <f>+'Ark1'!Q1968</f>
        <v>366</v>
      </c>
      <c r="F94" s="74"/>
      <c r="G94" s="269">
        <f>+'Ark1'!R1968</f>
        <v>2782</v>
      </c>
      <c r="H94" s="74"/>
      <c r="I94" s="74">
        <f>+'Ark1'!S1968</f>
        <v>2689</v>
      </c>
      <c r="J94" s="143">
        <f>+'Ark1'!T1968</f>
        <v>31.427925892453683</v>
      </c>
      <c r="K94" s="143"/>
      <c r="L94" s="143">
        <f>+'Ark1'!U1968</f>
        <v>31.088531155153401</v>
      </c>
      <c r="M94" s="93"/>
      <c r="N94" s="41">
        <f>+'Ark1'!W1968</f>
        <v>54.846783190777245</v>
      </c>
      <c r="O94" s="74"/>
      <c r="P94" s="74">
        <f>+'Ark1'!Y1968</f>
        <v>131.52099209201987</v>
      </c>
      <c r="Q94" s="74"/>
      <c r="R94" s="74">
        <f>+'Ark1'!AA1968</f>
        <v>29.243551859200199</v>
      </c>
      <c r="S94" s="41">
        <f>+'Ark1'!AB1968</f>
        <v>4.3173168169368887</v>
      </c>
      <c r="T94" s="74">
        <f>+'Ark1'!AC1968</f>
        <v>-64.703529966541481</v>
      </c>
      <c r="U94" s="74">
        <f t="shared" si="5"/>
        <v>7.6010928961748636</v>
      </c>
      <c r="V94" s="41">
        <f>+'Ark1'!V1968</f>
        <v>14.668943206326388</v>
      </c>
      <c r="W94" s="39"/>
      <c r="X94" s="24"/>
      <c r="Y94" s="24"/>
      <c r="Z94" s="24"/>
      <c r="AG94" s="1"/>
    </row>
    <row r="95" spans="1:33" ht="15.6">
      <c r="A95" s="39"/>
      <c r="B95" s="40">
        <f>+'Ark1'!C1969</f>
        <v>2005</v>
      </c>
      <c r="C95" s="40">
        <f>+'Ark1'!G1969</f>
        <v>4</v>
      </c>
      <c r="D95" s="40" t="s">
        <v>69</v>
      </c>
      <c r="E95" s="40">
        <f>+'Ark1'!Q1969</f>
        <v>66</v>
      </c>
      <c r="F95" s="74"/>
      <c r="G95" s="269">
        <f>+'Ark1'!R1969</f>
        <v>287</v>
      </c>
      <c r="H95" s="74"/>
      <c r="I95" s="74">
        <f>+'Ark1'!S1969</f>
        <v>287</v>
      </c>
      <c r="J95" s="143">
        <f>+'Ark1'!T1969</f>
        <v>3.2422051513782195</v>
      </c>
      <c r="K95" s="143"/>
      <c r="L95" s="143">
        <f>+'Ark1'!U1969</f>
        <v>3.5144120692609997</v>
      </c>
      <c r="M95" s="93"/>
      <c r="N95" s="41">
        <f>+'Ark1'!W1969</f>
        <v>55.965156794425091</v>
      </c>
      <c r="O95" s="74"/>
      <c r="P95" s="74">
        <f>+'Ark1'!Y1969</f>
        <v>144.11951219512201</v>
      </c>
      <c r="Q95" s="74"/>
      <c r="R95" s="74">
        <f>+'Ark1'!AA1969</f>
        <v>31.045622870439992</v>
      </c>
      <c r="S95" s="41">
        <f>+'Ark1'!AB1969</f>
        <v>3.8768730745335152</v>
      </c>
      <c r="T95" s="74">
        <f>+'Ark1'!AC1969</f>
        <v>-61.812864631140378</v>
      </c>
      <c r="U95" s="74">
        <f t="shared" si="5"/>
        <v>4.3484848484848486</v>
      </c>
      <c r="V95" s="41">
        <f>+'Ark1'!V1969</f>
        <v>16.216027874564453</v>
      </c>
      <c r="W95" s="39"/>
      <c r="X95" s="24"/>
      <c r="Y95" s="24"/>
      <c r="Z95" s="24"/>
      <c r="AG95" s="1"/>
    </row>
    <row r="96" spans="1:33" ht="15.6">
      <c r="A96" s="39"/>
      <c r="B96" s="40">
        <f>+'Ark1'!C1970</f>
        <v>2004</v>
      </c>
      <c r="C96" s="40">
        <f>+'Ark1'!G1970</f>
        <v>1</v>
      </c>
      <c r="D96" s="40" t="s">
        <v>69</v>
      </c>
      <c r="E96" s="40">
        <f>+'Ark1'!Q1970</f>
        <v>480</v>
      </c>
      <c r="F96" s="74"/>
      <c r="G96" s="269">
        <f>+'Ark1'!R1970</f>
        <v>3551</v>
      </c>
      <c r="H96" s="74"/>
      <c r="I96" s="74">
        <f>+'Ark1'!S1970</f>
        <v>3546</v>
      </c>
      <c r="J96" s="143">
        <f>+'Ark1'!T1970</f>
        <v>45.178117048346031</v>
      </c>
      <c r="K96" s="143"/>
      <c r="L96" s="143">
        <f>+'Ark1'!U1970</f>
        <v>44.568141411342779</v>
      </c>
      <c r="M96" s="93"/>
      <c r="N96" s="41">
        <f>+'Ark1'!W1970</f>
        <v>56.928369994359848</v>
      </c>
      <c r="O96" s="74"/>
      <c r="P96" s="74">
        <f>+'Ark1'!Y1970</f>
        <v>132.00326668544048</v>
      </c>
      <c r="Q96" s="74"/>
      <c r="R96" s="74">
        <f>+'Ark1'!AA1970</f>
        <v>28.009443664222545</v>
      </c>
      <c r="S96" s="41">
        <f>+'Ark1'!AB1970</f>
        <v>3.5537848709213811</v>
      </c>
      <c r="T96" s="74">
        <f>+'Ark1'!AC1970</f>
        <v>-54.841581316362749</v>
      </c>
      <c r="U96" s="74">
        <f t="shared" si="5"/>
        <v>7.3979166666666663</v>
      </c>
      <c r="V96" s="41">
        <f>+'Ark1'!V1970</f>
        <v>14.557871022247259</v>
      </c>
      <c r="W96" s="39"/>
      <c r="X96" s="24"/>
      <c r="Y96" s="24"/>
      <c r="Z96" s="24"/>
      <c r="AG96" s="1"/>
    </row>
    <row r="97" spans="1:33" ht="15.6">
      <c r="A97" s="39"/>
      <c r="B97" s="40">
        <f>+'Ark1'!C1971</f>
        <v>2004</v>
      </c>
      <c r="C97" s="40">
        <f>+'Ark1'!G1971</f>
        <v>2</v>
      </c>
      <c r="D97" s="40" t="s">
        <v>69</v>
      </c>
      <c r="E97" s="40">
        <f>+'Ark1'!Q1971</f>
        <v>319</v>
      </c>
      <c r="F97" s="74"/>
      <c r="G97" s="269">
        <f>+'Ark1'!R1971</f>
        <v>1875</v>
      </c>
      <c r="H97" s="74"/>
      <c r="I97" s="74">
        <f>+'Ark1'!S1971</f>
        <v>1838</v>
      </c>
      <c r="J97" s="143">
        <f>+'Ark1'!T1971</f>
        <v>23.854961832061061</v>
      </c>
      <c r="K97" s="143"/>
      <c r="L97" s="143">
        <f>+'Ark1'!U1971</f>
        <v>23.788131715084436</v>
      </c>
      <c r="M97" s="93"/>
      <c r="N97" s="41">
        <f>+'Ark1'!W1971</f>
        <v>56.158324265505982</v>
      </c>
      <c r="O97" s="74"/>
      <c r="P97" s="74">
        <f>+'Ark1'!Y1971</f>
        <v>133.43503999999999</v>
      </c>
      <c r="Q97" s="74"/>
      <c r="R97" s="74">
        <f>+'Ark1'!AA1971</f>
        <v>28.849286304835992</v>
      </c>
      <c r="S97" s="41">
        <f>+'Ark1'!AB1971</f>
        <v>4.0795228736157219</v>
      </c>
      <c r="T97" s="74">
        <f>+'Ark1'!AC1971</f>
        <v>-46.295815752385138</v>
      </c>
      <c r="U97" s="74">
        <f t="shared" si="5"/>
        <v>5.8777429467084641</v>
      </c>
      <c r="V97" s="41">
        <f>+'Ark1'!V1971</f>
        <v>15.440533333333333</v>
      </c>
      <c r="W97" s="39"/>
      <c r="X97" s="24"/>
      <c r="Y97" s="24"/>
      <c r="Z97" s="24"/>
      <c r="AG97" s="1"/>
    </row>
    <row r="98" spans="1:33" ht="15.6">
      <c r="A98" s="39"/>
      <c r="B98" s="40">
        <f>+'Ark1'!C1972</f>
        <v>2004</v>
      </c>
      <c r="C98" s="40">
        <f>+'Ark1'!G1972</f>
        <v>3</v>
      </c>
      <c r="D98" s="40" t="s">
        <v>69</v>
      </c>
      <c r="E98" s="40">
        <f>+'Ark1'!Q1972</f>
        <v>386</v>
      </c>
      <c r="F98" s="74"/>
      <c r="G98" s="269">
        <f>+'Ark1'!R1972</f>
        <v>2149</v>
      </c>
      <c r="H98" s="74"/>
      <c r="I98" s="74">
        <f>+'Ark1'!S1972</f>
        <v>2088</v>
      </c>
      <c r="J98" s="143">
        <f>+'Ark1'!T1972</f>
        <v>27.340966921119595</v>
      </c>
      <c r="K98" s="143"/>
      <c r="L98" s="143">
        <f>+'Ark1'!U1972</f>
        <v>27.712073800335215</v>
      </c>
      <c r="M98" s="93"/>
      <c r="N98" s="41">
        <f>+'Ark1'!W1972</f>
        <v>55.398467432950198</v>
      </c>
      <c r="O98" s="74"/>
      <c r="P98" s="74">
        <f>+'Ark1'!Y1972</f>
        <v>135.62615169846421</v>
      </c>
      <c r="Q98" s="74"/>
      <c r="R98" s="74">
        <f>+'Ark1'!AA1972</f>
        <v>30.71497132299281</v>
      </c>
      <c r="S98" s="41">
        <f>+'Ark1'!AB1972</f>
        <v>4.7021676695967116</v>
      </c>
      <c r="T98" s="74">
        <f>+'Ark1'!AC1972</f>
        <v>-71.147995209125099</v>
      </c>
      <c r="U98" s="74">
        <f t="shared" si="5"/>
        <v>5.5673575129533681</v>
      </c>
      <c r="V98" s="41">
        <f>+'Ark1'!V1972</f>
        <v>13.478827361563519</v>
      </c>
      <c r="W98" s="39"/>
      <c r="X98" s="24"/>
      <c r="Y98" s="24"/>
      <c r="Z98" s="24"/>
      <c r="AG98" s="1"/>
    </row>
    <row r="99" spans="1:33" ht="15.6">
      <c r="A99" s="39"/>
      <c r="B99" s="40">
        <f>+'Ark1'!C1973</f>
        <v>2004</v>
      </c>
      <c r="C99" s="40">
        <f>+'Ark1'!G1973</f>
        <v>4</v>
      </c>
      <c r="D99" s="40" t="s">
        <v>69</v>
      </c>
      <c r="E99" s="40">
        <f>+'Ark1'!Q1973</f>
        <v>79</v>
      </c>
      <c r="F99" s="74"/>
      <c r="G99" s="269">
        <f>+'Ark1'!R1973</f>
        <v>285</v>
      </c>
      <c r="H99" s="74"/>
      <c r="I99" s="74">
        <f>+'Ark1'!S1973</f>
        <v>285</v>
      </c>
      <c r="J99" s="143">
        <f>+'Ark1'!T1973</f>
        <v>3.6259541984732815</v>
      </c>
      <c r="K99" s="143"/>
      <c r="L99" s="143">
        <f>+'Ark1'!U1973</f>
        <v>3.9316530732375625</v>
      </c>
      <c r="M99" s="93"/>
      <c r="N99" s="41">
        <f>+'Ark1'!W1973</f>
        <v>56.238596491228087</v>
      </c>
      <c r="O99" s="74"/>
      <c r="P99" s="74">
        <f>+'Ark1'!Y1973</f>
        <v>145.09122807017548</v>
      </c>
      <c r="Q99" s="74"/>
      <c r="R99" s="74">
        <f>+'Ark1'!AA1973</f>
        <v>29.477687551843257</v>
      </c>
      <c r="S99" s="41">
        <f>+'Ark1'!AB1973</f>
        <v>3.4952476199690858</v>
      </c>
      <c r="T99" s="74">
        <f>+'Ark1'!AC1973</f>
        <v>-57.203598477619693</v>
      </c>
      <c r="U99" s="74">
        <f t="shared" si="5"/>
        <v>3.6075949367088609</v>
      </c>
      <c r="V99" s="41">
        <f>+'Ark1'!V1973</f>
        <v>13.852631578947372</v>
      </c>
      <c r="W99" s="39"/>
      <c r="X99" s="24"/>
      <c r="Y99" s="24"/>
      <c r="Z99" s="24"/>
      <c r="AG99" s="1"/>
    </row>
    <row r="100" spans="1:33" ht="15.6">
      <c r="A100" s="39"/>
      <c r="B100" s="40">
        <f>+'Ark1'!C1974</f>
        <v>2003</v>
      </c>
      <c r="C100" s="40">
        <f>+'Ark1'!G1974</f>
        <v>1</v>
      </c>
      <c r="D100" s="40" t="s">
        <v>69</v>
      </c>
      <c r="E100" s="40">
        <f>+'Ark1'!Q1974</f>
        <v>528</v>
      </c>
      <c r="F100" s="74"/>
      <c r="G100" s="269">
        <f>+'Ark1'!R1974</f>
        <v>3411</v>
      </c>
      <c r="H100" s="74"/>
      <c r="I100" s="74">
        <f>+'Ark1'!S1974</f>
        <v>3405</v>
      </c>
      <c r="J100" s="143">
        <f>+'Ark1'!T1974</f>
        <v>45.083267248215698</v>
      </c>
      <c r="K100" s="143"/>
      <c r="L100" s="143">
        <f>+'Ark1'!U1974</f>
        <v>44.17941987870843</v>
      </c>
      <c r="M100" s="93"/>
      <c r="N100" s="41">
        <f>+'Ark1'!W1974</f>
        <v>56.939794419970625</v>
      </c>
      <c r="O100" s="74"/>
      <c r="P100" s="74">
        <f>+'Ark1'!Y1974</f>
        <v>129.10442685429507</v>
      </c>
      <c r="Q100" s="74"/>
      <c r="R100" s="74">
        <f>+'Ark1'!AA1974</f>
        <v>27.8742898602442</v>
      </c>
      <c r="S100" s="41">
        <f>+'Ark1'!AB1974</f>
        <v>3.4989680818234552</v>
      </c>
      <c r="T100" s="74">
        <f>+'Ark1'!AC1974</f>
        <v>-53.865925066630311</v>
      </c>
      <c r="U100" s="74">
        <f t="shared" si="5"/>
        <v>6.4602272727272725</v>
      </c>
      <c r="V100" s="41">
        <f>+'Ark1'!V1974</f>
        <v>14.442685429492816</v>
      </c>
      <c r="W100" s="39"/>
      <c r="AG100" s="1"/>
    </row>
    <row r="101" spans="1:33" ht="15.6">
      <c r="A101" s="39"/>
      <c r="B101" s="40">
        <f>+'Ark1'!C1975</f>
        <v>2003</v>
      </c>
      <c r="C101" s="40">
        <f>+'Ark1'!G1975</f>
        <v>2</v>
      </c>
      <c r="D101" s="40" t="s">
        <v>69</v>
      </c>
      <c r="E101" s="40">
        <f>+'Ark1'!Q1975</f>
        <v>338</v>
      </c>
      <c r="F101" s="74"/>
      <c r="G101" s="269">
        <f>+'Ark1'!R1975</f>
        <v>1620</v>
      </c>
      <c r="H101" s="74"/>
      <c r="I101" s="74">
        <f>+'Ark1'!S1975</f>
        <v>1583</v>
      </c>
      <c r="J101" s="143">
        <f>+'Ark1'!T1975</f>
        <v>21.411578112609043</v>
      </c>
      <c r="K101" s="143"/>
      <c r="L101" s="143">
        <f>+'Ark1'!U1975</f>
        <v>21.924388944851955</v>
      </c>
      <c r="M101" s="93"/>
      <c r="N101" s="41">
        <f>+'Ark1'!W1975</f>
        <v>55.686670878079603</v>
      </c>
      <c r="O101" s="74"/>
      <c r="P101" s="74">
        <f>+'Ark1'!Y1975</f>
        <v>134.901049382716</v>
      </c>
      <c r="Q101" s="74"/>
      <c r="R101" s="74">
        <f>+'Ark1'!AA1975</f>
        <v>29.297435314051246</v>
      </c>
      <c r="S101" s="41">
        <f>+'Ark1'!AB1975</f>
        <v>3.9349245936235127</v>
      </c>
      <c r="T101" s="74">
        <f>+'Ark1'!AC1975</f>
        <v>-49.756975129773323</v>
      </c>
      <c r="U101" s="74">
        <f t="shared" si="5"/>
        <v>4.7928994082840237</v>
      </c>
      <c r="V101" s="41">
        <f>+'Ark1'!V1975</f>
        <v>15.640740740740743</v>
      </c>
      <c r="W101" s="39"/>
      <c r="AG101" s="1"/>
    </row>
    <row r="102" spans="1:33" ht="15.6">
      <c r="A102" s="39"/>
      <c r="B102" s="40">
        <f>+'Ark1'!C1976</f>
        <v>2003</v>
      </c>
      <c r="C102" s="40">
        <f>+'Ark1'!G1976</f>
        <v>3</v>
      </c>
      <c r="D102" s="40" t="s">
        <v>69</v>
      </c>
      <c r="E102" s="40">
        <f>+'Ark1'!Q1976</f>
        <v>387</v>
      </c>
      <c r="F102" s="74"/>
      <c r="G102" s="269">
        <f>+'Ark1'!R1976</f>
        <v>2237</v>
      </c>
      <c r="H102" s="74"/>
      <c r="I102" s="74">
        <f>+'Ark1'!S1976</f>
        <v>2159</v>
      </c>
      <c r="J102" s="143">
        <f>+'Ark1'!T1976</f>
        <v>29.5664816283373</v>
      </c>
      <c r="K102" s="143"/>
      <c r="L102" s="143">
        <f>+'Ark1'!U1976</f>
        <v>29.702902753353506</v>
      </c>
      <c r="M102" s="93"/>
      <c r="N102" s="41">
        <f>+'Ark1'!W1976</f>
        <v>55.879110699397877</v>
      </c>
      <c r="O102" s="74"/>
      <c r="P102" s="74">
        <f>+'Ark1'!Y1976</f>
        <v>132.35359856951283</v>
      </c>
      <c r="Q102" s="74"/>
      <c r="R102" s="74">
        <f>+'Ark1'!AA1976</f>
        <v>30.203198573919224</v>
      </c>
      <c r="S102" s="41">
        <f>+'Ark1'!AB1976</f>
        <v>4.3250001883521794</v>
      </c>
      <c r="T102" s="74">
        <f>+'Ark1'!AC1976</f>
        <v>-68.412756829575159</v>
      </c>
      <c r="U102" s="74">
        <f t="shared" si="5"/>
        <v>5.7803617571059434</v>
      </c>
      <c r="V102" s="41">
        <f>+'Ark1'!V1976</f>
        <v>13.563254358515872</v>
      </c>
      <c r="W102" s="39"/>
      <c r="AG102" s="1"/>
    </row>
    <row r="103" spans="1:33" ht="15.6">
      <c r="A103" s="39"/>
      <c r="B103" s="40">
        <f>+'Ark1'!C1977</f>
        <v>2003</v>
      </c>
      <c r="C103" s="40">
        <f>+'Ark1'!G1977</f>
        <v>4</v>
      </c>
      <c r="D103" s="40" t="s">
        <v>69</v>
      </c>
      <c r="E103" s="40">
        <f>+'Ark1'!Q1977</f>
        <v>78</v>
      </c>
      <c r="F103" s="74"/>
      <c r="G103" s="269">
        <f>+'Ark1'!R1977</f>
        <v>298</v>
      </c>
      <c r="H103" s="74"/>
      <c r="I103" s="74">
        <f>+'Ark1'!S1977</f>
        <v>298</v>
      </c>
      <c r="J103" s="143">
        <f>+'Ark1'!T1977</f>
        <v>3.93867301083796</v>
      </c>
      <c r="K103" s="143"/>
      <c r="L103" s="143">
        <f>+'Ark1'!U1977</f>
        <v>4.1932884230861127</v>
      </c>
      <c r="M103" s="93"/>
      <c r="N103" s="41">
        <f>+'Ark1'!W1977</f>
        <v>55.536912751677846</v>
      </c>
      <c r="O103" s="74"/>
      <c r="P103" s="74">
        <f>+'Ark1'!Y1977</f>
        <v>140.26241610738265</v>
      </c>
      <c r="Q103" s="74"/>
      <c r="R103" s="74">
        <f>+'Ark1'!AA1977</f>
        <v>28.200204617539839</v>
      </c>
      <c r="S103" s="41">
        <f>+'Ark1'!AB1977</f>
        <v>3.5653505714144327</v>
      </c>
      <c r="T103" s="74">
        <f>+'Ark1'!AC1977</f>
        <v>-69.187932489771242</v>
      </c>
      <c r="U103" s="74">
        <f t="shared" ref="U103:U125" si="6">+G103/E103</f>
        <v>3.8205128205128207</v>
      </c>
      <c r="V103" s="41">
        <f>+'Ark1'!V1977</f>
        <v>13.426174496644297</v>
      </c>
      <c r="W103" s="39"/>
    </row>
    <row r="104" spans="1:33" ht="15.6">
      <c r="A104" s="39"/>
      <c r="B104" s="40">
        <f>+'Ark1'!C1978</f>
        <v>2002</v>
      </c>
      <c r="C104" s="40">
        <f>+'Ark1'!G1978</f>
        <v>1</v>
      </c>
      <c r="D104" s="40" t="s">
        <v>69</v>
      </c>
      <c r="E104" s="40">
        <f>+'Ark1'!Q1978</f>
        <v>562</v>
      </c>
      <c r="F104" s="74"/>
      <c r="G104" s="269">
        <f>+'Ark1'!R1978</f>
        <v>3869</v>
      </c>
      <c r="H104" s="74"/>
      <c r="I104" s="74">
        <f>+'Ark1'!S1978</f>
        <v>3862</v>
      </c>
      <c r="J104" s="143">
        <f>+'Ark1'!T1978</f>
        <v>48.09198259788689</v>
      </c>
      <c r="K104" s="143"/>
      <c r="L104" s="143">
        <f>+'Ark1'!U1978</f>
        <v>47.632410236935797</v>
      </c>
      <c r="M104" s="93"/>
      <c r="N104" s="41">
        <f>+'Ark1'!W1978</f>
        <v>55.613153806317982</v>
      </c>
      <c r="O104" s="74"/>
      <c r="P104" s="74">
        <f>+'Ark1'!Y1978</f>
        <v>128.12103902817265</v>
      </c>
      <c r="Q104" s="74"/>
      <c r="R104" s="74">
        <f>+'Ark1'!AA1978</f>
        <v>27.218081682102543</v>
      </c>
      <c r="S104" s="41">
        <f>+'Ark1'!AB1978</f>
        <v>3.6909357454468448</v>
      </c>
      <c r="T104" s="74">
        <f>+'Ark1'!AC1978</f>
        <v>-53.98755273410071</v>
      </c>
      <c r="U104" s="74">
        <f t="shared" si="6"/>
        <v>6.8843416370106763</v>
      </c>
      <c r="V104" s="41">
        <f>+'Ark1'!V1978</f>
        <v>13.68544843628845</v>
      </c>
      <c r="W104" s="39"/>
    </row>
    <row r="105" spans="1:33" ht="15.6">
      <c r="A105" s="39"/>
      <c r="B105" s="40">
        <f>+'Ark1'!C1979</f>
        <v>2002</v>
      </c>
      <c r="C105" s="40">
        <f>+'Ark1'!G1979</f>
        <v>2</v>
      </c>
      <c r="D105" s="40" t="s">
        <v>69</v>
      </c>
      <c r="E105" s="40">
        <f>+'Ark1'!Q1979</f>
        <v>338</v>
      </c>
      <c r="F105" s="74"/>
      <c r="G105" s="269">
        <f>+'Ark1'!R1979</f>
        <v>1499</v>
      </c>
      <c r="H105" s="74"/>
      <c r="I105" s="74">
        <f>+'Ark1'!S1979</f>
        <v>1453</v>
      </c>
      <c r="J105" s="143">
        <f>+'Ark1'!T1979</f>
        <v>18.632691112492235</v>
      </c>
      <c r="K105" s="143"/>
      <c r="L105" s="143">
        <f>+'Ark1'!U1979</f>
        <v>18.812907270313797</v>
      </c>
      <c r="M105" s="93"/>
      <c r="N105" s="41">
        <f>+'Ark1'!W1979</f>
        <v>55.377838953888514</v>
      </c>
      <c r="O105" s="74"/>
      <c r="P105" s="74">
        <f>+'Ark1'!Y1979</f>
        <v>130.60833889259493</v>
      </c>
      <c r="Q105" s="74"/>
      <c r="R105" s="74">
        <f>+'Ark1'!AA1979</f>
        <v>28.18627603512434</v>
      </c>
      <c r="S105" s="41">
        <f>+'Ark1'!AB1979</f>
        <v>4.5143776138477474</v>
      </c>
      <c r="T105" s="74">
        <f>+'Ark1'!AC1979</f>
        <v>-49.513010373407951</v>
      </c>
      <c r="U105" s="74">
        <f t="shared" si="6"/>
        <v>4.4349112426035502</v>
      </c>
      <c r="V105" s="41">
        <f>+'Ark1'!V1979</f>
        <v>15.601734489659776</v>
      </c>
      <c r="W105" s="39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 ht="15.6">
      <c r="A106" s="39"/>
      <c r="B106" s="40">
        <f>+'Ark1'!C1980</f>
        <v>2002</v>
      </c>
      <c r="C106" s="40">
        <f>+'Ark1'!G1980</f>
        <v>3</v>
      </c>
      <c r="D106" s="40" t="s">
        <v>69</v>
      </c>
      <c r="E106" s="40">
        <f>+'Ark1'!Q1980</f>
        <v>415</v>
      </c>
      <c r="F106" s="74"/>
      <c r="G106" s="269">
        <f>+'Ark1'!R1980</f>
        <v>2386</v>
      </c>
      <c r="H106" s="74"/>
      <c r="I106" s="74">
        <f>+'Ark1'!S1980</f>
        <v>2328</v>
      </c>
      <c r="J106" s="143">
        <f>+'Ark1'!T1980</f>
        <v>29.658172778123049</v>
      </c>
      <c r="K106" s="143"/>
      <c r="L106" s="143">
        <f>+'Ark1'!U1980</f>
        <v>29.665931441273024</v>
      </c>
      <c r="M106" s="93"/>
      <c r="N106" s="41">
        <f>+'Ark1'!W1980</f>
        <v>56.754295532646047</v>
      </c>
      <c r="O106" s="74"/>
      <c r="P106" s="74">
        <f>+'Ark1'!Y1980</f>
        <v>129.39103101424971</v>
      </c>
      <c r="Q106" s="74"/>
      <c r="R106" s="74">
        <f>+'Ark1'!AA1980</f>
        <v>29.281794315594698</v>
      </c>
      <c r="S106" s="41">
        <f>+'Ark1'!AB1980</f>
        <v>4.1695929781433501</v>
      </c>
      <c r="T106" s="74">
        <f>+'Ark1'!AC1980</f>
        <v>-67.516007666152717</v>
      </c>
      <c r="U106" s="74">
        <f t="shared" si="6"/>
        <v>5.749397590361446</v>
      </c>
      <c r="V106" s="41">
        <f>+'Ark1'!V1980</f>
        <v>14.114417435037719</v>
      </c>
      <c r="W106" s="39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3" ht="15.6">
      <c r="A107" s="39"/>
      <c r="B107" s="40">
        <f>+'Ark1'!C1981</f>
        <v>2002</v>
      </c>
      <c r="C107" s="40">
        <f>+'Ark1'!G1981</f>
        <v>4</v>
      </c>
      <c r="D107" s="40" t="s">
        <v>69</v>
      </c>
      <c r="E107" s="40">
        <f>+'Ark1'!Q1981</f>
        <v>79</v>
      </c>
      <c r="F107" s="74"/>
      <c r="G107" s="269">
        <f>+'Ark1'!R1981</f>
        <v>291</v>
      </c>
      <c r="H107" s="74"/>
      <c r="I107" s="74">
        <f>+'Ark1'!S1981</f>
        <v>291</v>
      </c>
      <c r="J107" s="143">
        <f>+'Ark1'!T1981</f>
        <v>3.6171535114978246</v>
      </c>
      <c r="K107" s="143"/>
      <c r="L107" s="143">
        <f>+'Ark1'!U1981</f>
        <v>3.8887510514773744</v>
      </c>
      <c r="M107" s="93"/>
      <c r="N107" s="41">
        <f>+'Ark1'!W1981</f>
        <v>55.378006872852239</v>
      </c>
      <c r="O107" s="74"/>
      <c r="P107" s="74">
        <f>+'Ark1'!Y1981</f>
        <v>139.07010309278348</v>
      </c>
      <c r="Q107" s="74"/>
      <c r="R107" s="74">
        <f>+'Ark1'!AA1981</f>
        <v>29.249103719161383</v>
      </c>
      <c r="S107" s="41">
        <f>+'Ark1'!AB1981</f>
        <v>3.6638942552092337</v>
      </c>
      <c r="T107" s="74">
        <f>+'Ark1'!AC1981</f>
        <v>-71.839250622641302</v>
      </c>
      <c r="U107" s="74">
        <f t="shared" si="6"/>
        <v>3.6835443037974684</v>
      </c>
      <c r="V107" s="41">
        <f>+'Ark1'!V1981</f>
        <v>13.20618556701031</v>
      </c>
      <c r="W107" s="39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3">
      <c r="A108" s="39"/>
      <c r="B108" s="39"/>
      <c r="C108" s="39"/>
      <c r="D108" s="39"/>
      <c r="E108" s="39"/>
      <c r="F108" s="39"/>
      <c r="G108" s="25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3" ht="15.6">
      <c r="A109" s="39"/>
      <c r="B109" s="40">
        <f>+'Ark1'!C1982</f>
        <v>2001</v>
      </c>
      <c r="C109" s="40">
        <f>+'Ark1'!G1982</f>
        <v>1</v>
      </c>
      <c r="D109" s="40" t="s">
        <v>69</v>
      </c>
      <c r="E109" s="40">
        <f>+'Ark1'!Q1982</f>
        <v>541</v>
      </c>
      <c r="F109" s="74"/>
      <c r="G109" s="269">
        <f>+'Ark1'!R1982</f>
        <v>2867</v>
      </c>
      <c r="H109" s="74"/>
      <c r="I109" s="74">
        <f>+'Ark1'!S1982</f>
        <v>2859</v>
      </c>
      <c r="J109" s="143">
        <f>+'Ark1'!T1982</f>
        <v>43.393370667473889</v>
      </c>
      <c r="K109" s="143"/>
      <c r="L109" s="143">
        <f>+'Ark1'!U1982</f>
        <v>42.892619118916194</v>
      </c>
      <c r="M109" s="93"/>
      <c r="N109" s="41">
        <f>+'Ark1'!W1982</f>
        <v>56.082546344875823</v>
      </c>
      <c r="O109" s="74"/>
      <c r="P109" s="74">
        <f>+'Ark1'!Y1982</f>
        <v>124.45354028601329</v>
      </c>
      <c r="Q109" s="74"/>
      <c r="R109" s="74">
        <f>+'Ark1'!AA1982</f>
        <v>28.057318417658809</v>
      </c>
      <c r="S109" s="41">
        <f>+'Ark1'!AB1982</f>
        <v>3.7698069225308362</v>
      </c>
      <c r="T109" s="74">
        <f>+'Ark1'!AC1982</f>
        <v>-53.040441029844338</v>
      </c>
      <c r="U109" s="74">
        <f t="shared" si="6"/>
        <v>5.2994454713493528</v>
      </c>
      <c r="V109" s="41">
        <f>+'Ark1'!V1982</f>
        <v>14.080223229856996</v>
      </c>
      <c r="W109" s="39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3" ht="15.6">
      <c r="A110" s="39"/>
      <c r="B110" s="40">
        <f>+'Ark1'!C1983</f>
        <v>2001</v>
      </c>
      <c r="C110" s="40">
        <f>+'Ark1'!G1983</f>
        <v>2</v>
      </c>
      <c r="D110" s="40" t="s">
        <v>69</v>
      </c>
      <c r="E110" s="40">
        <f>+'Ark1'!Q1983</f>
        <v>321</v>
      </c>
      <c r="F110" s="74"/>
      <c r="G110" s="269">
        <f>+'Ark1'!R1983</f>
        <v>1389</v>
      </c>
      <c r="H110" s="74"/>
      <c r="I110" s="74">
        <f>+'Ark1'!S1983</f>
        <v>1333</v>
      </c>
      <c r="J110" s="143">
        <f>+'Ark1'!T1983</f>
        <v>21.023157257454219</v>
      </c>
      <c r="K110" s="143"/>
      <c r="L110" s="143">
        <f>+'Ark1'!U1983</f>
        <v>20.765819801575777</v>
      </c>
      <c r="M110" s="93"/>
      <c r="N110" s="41">
        <f>+'Ark1'!W1983</f>
        <v>55.497374343585889</v>
      </c>
      <c r="O110" s="74"/>
      <c r="P110" s="74">
        <f>+'Ark1'!Y1983</f>
        <v>124.36529877609804</v>
      </c>
      <c r="Q110" s="74"/>
      <c r="R110" s="74">
        <f>+'Ark1'!AA1983</f>
        <v>29.170056085225625</v>
      </c>
      <c r="S110" s="41">
        <f>+'Ark1'!AB1983</f>
        <v>3.8028339424895159</v>
      </c>
      <c r="T110" s="74">
        <f>+'Ark1'!AC1983</f>
        <v>-49.415112276639192</v>
      </c>
      <c r="U110" s="74">
        <f t="shared" si="6"/>
        <v>4.3271028037383177</v>
      </c>
      <c r="V110" s="41">
        <f>+'Ark1'!V1983</f>
        <v>16.763858891288699</v>
      </c>
      <c r="W110" s="39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3" ht="15.6">
      <c r="A111" s="39"/>
      <c r="B111" s="40">
        <f>+'Ark1'!C1984</f>
        <v>2001</v>
      </c>
      <c r="C111" s="40">
        <f>+'Ark1'!G1984</f>
        <v>3</v>
      </c>
      <c r="D111" s="40" t="s">
        <v>69</v>
      </c>
      <c r="E111" s="40">
        <f>+'Ark1'!Q1984</f>
        <v>416</v>
      </c>
      <c r="F111" s="74"/>
      <c r="G111" s="269">
        <f>+'Ark1'!R1984</f>
        <v>2089</v>
      </c>
      <c r="H111" s="74"/>
      <c r="I111" s="74">
        <f>+'Ark1'!S1984</f>
        <v>2038</v>
      </c>
      <c r="J111" s="143">
        <f>+'Ark1'!T1984</f>
        <v>31.617980929317387</v>
      </c>
      <c r="K111" s="143"/>
      <c r="L111" s="143">
        <f>+'Ark1'!U1984</f>
        <v>31.974140968458649</v>
      </c>
      <c r="M111" s="93"/>
      <c r="N111" s="41">
        <f>+'Ark1'!W1984</f>
        <v>56.587340529931318</v>
      </c>
      <c r="O111" s="74"/>
      <c r="P111" s="74">
        <f>+'Ark1'!Y1984</f>
        <v>127.32474868358062</v>
      </c>
      <c r="Q111" s="74"/>
      <c r="R111" s="74">
        <f>+'Ark1'!AA1984</f>
        <v>27.717556017422289</v>
      </c>
      <c r="S111" s="41">
        <f>+'Ark1'!AB1984</f>
        <v>4.120364787155486</v>
      </c>
      <c r="T111" s="74">
        <f>+'Ark1'!AC1984</f>
        <v>-62.051198036486291</v>
      </c>
      <c r="U111" s="74">
        <f t="shared" si="6"/>
        <v>5.021634615384615</v>
      </c>
      <c r="V111" s="41">
        <f>+'Ark1'!V1984</f>
        <v>14.015797032072756</v>
      </c>
      <c r="W111" s="39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3" ht="15.6">
      <c r="A112" s="39"/>
      <c r="B112" s="40">
        <f>+'Ark1'!C1985</f>
        <v>2001</v>
      </c>
      <c r="C112" s="40">
        <f>+'Ark1'!G1985</f>
        <v>4</v>
      </c>
      <c r="D112" s="40" t="s">
        <v>69</v>
      </c>
      <c r="E112" s="40">
        <f>+'Ark1'!Q1985</f>
        <v>86</v>
      </c>
      <c r="F112" s="74"/>
      <c r="G112" s="269">
        <f>+'Ark1'!R1985</f>
        <v>262</v>
      </c>
      <c r="H112" s="74"/>
      <c r="I112" s="74">
        <f>+'Ark1'!S1985</f>
        <v>262</v>
      </c>
      <c r="J112" s="143">
        <f>+'Ark1'!T1985</f>
        <v>3.9654911457545032</v>
      </c>
      <c r="K112" s="143"/>
      <c r="L112" s="143">
        <f>+'Ark1'!U1985</f>
        <v>4.3674201110493875</v>
      </c>
      <c r="M112" s="93"/>
      <c r="N112" s="41">
        <f>+'Ark1'!W1985</f>
        <v>55.587786259541993</v>
      </c>
      <c r="O112" s="74"/>
      <c r="P112" s="74">
        <f>+'Ark1'!Y1985</f>
        <v>138.66793893129773</v>
      </c>
      <c r="Q112" s="74"/>
      <c r="R112" s="74">
        <f>+'Ark1'!AA1985</f>
        <v>26.642032643654996</v>
      </c>
      <c r="S112" s="41">
        <f>+'Ark1'!AB1985</f>
        <v>3.2594436583485176</v>
      </c>
      <c r="T112" s="74">
        <f>+'Ark1'!AC1985</f>
        <v>-59.302453184768893</v>
      </c>
      <c r="U112" s="74">
        <f t="shared" si="6"/>
        <v>3.0465116279069768</v>
      </c>
      <c r="V112" s="41">
        <f>+'Ark1'!V1985</f>
        <v>13.278625954198468</v>
      </c>
      <c r="W112" s="39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:32">
      <c r="A113" s="39"/>
      <c r="B113" s="39"/>
      <c r="C113" s="39"/>
      <c r="D113" s="39"/>
      <c r="E113" s="39"/>
      <c r="F113" s="39"/>
      <c r="G113" s="25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:32" ht="15.6">
      <c r="A114" s="39"/>
      <c r="B114" s="40">
        <f>+'Ark1'!C1986</f>
        <v>2000</v>
      </c>
      <c r="C114" s="40">
        <f>+'Ark1'!G1986</f>
        <v>1</v>
      </c>
      <c r="D114" s="40" t="s">
        <v>69</v>
      </c>
      <c r="E114" s="40">
        <f>+'Ark1'!Q1986</f>
        <v>737</v>
      </c>
      <c r="F114" s="74"/>
      <c r="G114" s="269">
        <f>+'Ark1'!R1986</f>
        <v>3758</v>
      </c>
      <c r="H114" s="74"/>
      <c r="I114" s="74">
        <f>+'Ark1'!S1986</f>
        <v>3754</v>
      </c>
      <c r="J114" s="143">
        <f>+'Ark1'!T1986</f>
        <v>51.15709229512661</v>
      </c>
      <c r="K114" s="143"/>
      <c r="L114" s="143">
        <f>+'Ark1'!U1986</f>
        <v>51.510750359577742</v>
      </c>
      <c r="M114" s="93"/>
      <c r="N114" s="41">
        <f>+'Ark1'!W1986</f>
        <v>55.711774107618552</v>
      </c>
      <c r="O114" s="74"/>
      <c r="P114" s="74">
        <f>+'Ark1'!Y1986</f>
        <v>125.67075572112796</v>
      </c>
      <c r="Q114" s="74"/>
      <c r="R114" s="74">
        <f>+'Ark1'!AA1986</f>
        <v>27.795029933016099</v>
      </c>
      <c r="S114" s="41">
        <f>+'Ark1'!AB1986</f>
        <v>3.6453800680160064</v>
      </c>
      <c r="T114" s="74">
        <f>+'Ark1'!AC1986</f>
        <v>-49.752777442600191</v>
      </c>
      <c r="U114" s="74">
        <f t="shared" si="6"/>
        <v>5.0990502035278151</v>
      </c>
      <c r="V114" s="41">
        <f>+'Ark1'!V1986</f>
        <v>13.718201170835551</v>
      </c>
      <c r="W114" s="39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:32" ht="15.6">
      <c r="A115" s="39"/>
      <c r="B115" s="40">
        <f>+'Ark1'!C1987</f>
        <v>2000</v>
      </c>
      <c r="C115" s="40">
        <f>+'Ark1'!G1987</f>
        <v>2</v>
      </c>
      <c r="D115" s="40" t="s">
        <v>69</v>
      </c>
      <c r="E115" s="40">
        <f>+'Ark1'!Q1987</f>
        <v>387</v>
      </c>
      <c r="F115" s="74"/>
      <c r="G115" s="269">
        <f>+'Ark1'!R1987</f>
        <v>1725</v>
      </c>
      <c r="H115" s="74"/>
      <c r="I115" s="74">
        <f>+'Ark1'!S1987</f>
        <v>1684</v>
      </c>
      <c r="J115" s="143">
        <f>+'Ark1'!T1987</f>
        <v>23.482167165804523</v>
      </c>
      <c r="K115" s="143"/>
      <c r="L115" s="143">
        <f>+'Ark1'!U1987</f>
        <v>23.937951599141019</v>
      </c>
      <c r="M115" s="93"/>
      <c r="N115" s="41">
        <f>+'Ark1'!W1987</f>
        <v>54.751781472684087</v>
      </c>
      <c r="O115" s="74"/>
      <c r="P115" s="74">
        <f>+'Ark1'!Y1987</f>
        <v>127.2304347826086</v>
      </c>
      <c r="Q115" s="74"/>
      <c r="R115" s="74">
        <f>+'Ark1'!AA1987</f>
        <v>27.765960309806879</v>
      </c>
      <c r="S115" s="41">
        <f>+'Ark1'!AB1987</f>
        <v>3.7587779018806553</v>
      </c>
      <c r="T115" s="74">
        <f>+'Ark1'!AC1987</f>
        <v>-42.635222682922866</v>
      </c>
      <c r="U115" s="74">
        <f t="shared" si="6"/>
        <v>4.4573643410852712</v>
      </c>
      <c r="V115" s="41">
        <f>+'Ark1'!V1987</f>
        <v>14.925797101449277</v>
      </c>
      <c r="W115" s="39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:32" ht="15.6">
      <c r="A116" s="39"/>
      <c r="B116" s="40">
        <f>+'Ark1'!C1988</f>
        <v>2000</v>
      </c>
      <c r="C116" s="40">
        <f>+'Ark1'!G1988</f>
        <v>3</v>
      </c>
      <c r="D116" s="40" t="s">
        <v>69</v>
      </c>
      <c r="E116" s="40">
        <f>+'Ark1'!Q1988</f>
        <v>461</v>
      </c>
      <c r="F116" s="74"/>
      <c r="G116" s="269">
        <f>+'Ark1'!R1988</f>
        <v>1472</v>
      </c>
      <c r="H116" s="74"/>
      <c r="I116" s="74">
        <f>+'Ark1'!S1988</f>
        <v>1351</v>
      </c>
      <c r="J116" s="143">
        <f>+'Ark1'!T1988</f>
        <v>20.038115981486524</v>
      </c>
      <c r="K116" s="143"/>
      <c r="L116" s="143">
        <f>+'Ark1'!U1988</f>
        <v>18.899837496023071</v>
      </c>
      <c r="M116" s="93"/>
      <c r="N116" s="41">
        <f>+'Ark1'!W1988</f>
        <v>56.115470022205777</v>
      </c>
      <c r="O116" s="74"/>
      <c r="P116" s="74">
        <f>+'Ark1'!Y1988</f>
        <v>117.71813858695675</v>
      </c>
      <c r="Q116" s="74"/>
      <c r="R116" s="74">
        <f>+'Ark1'!AA1988</f>
        <v>27.847543909148595</v>
      </c>
      <c r="S116" s="41">
        <f>+'Ark1'!AB1988</f>
        <v>3.9961108662261449</v>
      </c>
      <c r="T116" s="74">
        <f>+'Ark1'!AC1988</f>
        <v>-54.505245328608311</v>
      </c>
      <c r="U116" s="74">
        <f t="shared" si="6"/>
        <v>3.1930585683297181</v>
      </c>
      <c r="V116" s="41">
        <f>+'Ark1'!V1988</f>
        <v>14.253396739130435</v>
      </c>
      <c r="W116" s="39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ht="15.6">
      <c r="A117" s="39"/>
      <c r="B117" s="40">
        <f>+'Ark1'!C1989</f>
        <v>2000</v>
      </c>
      <c r="C117" s="40">
        <f>+'Ark1'!G1989</f>
        <v>4</v>
      </c>
      <c r="D117" s="40" t="s">
        <v>69</v>
      </c>
      <c r="E117" s="40">
        <f>+'Ark1'!Q1989</f>
        <v>112</v>
      </c>
      <c r="F117" s="74"/>
      <c r="G117" s="269">
        <f>+'Ark1'!R1989</f>
        <v>391</v>
      </c>
      <c r="H117" s="74"/>
      <c r="I117" s="74">
        <f>+'Ark1'!S1989</f>
        <v>390</v>
      </c>
      <c r="J117" s="143">
        <f>+'Ark1'!T1989</f>
        <v>5.3226245575823583</v>
      </c>
      <c r="K117" s="143"/>
      <c r="L117" s="143">
        <f>+'Ark1'!U1989</f>
        <v>5.6514605452581677</v>
      </c>
      <c r="M117" s="93"/>
      <c r="N117" s="41">
        <f>+'Ark1'!W1989</f>
        <v>55.730769230769241</v>
      </c>
      <c r="O117" s="74"/>
      <c r="P117" s="74">
        <f>+'Ark1'!Y1989</f>
        <v>132.51867007672638</v>
      </c>
      <c r="Q117" s="74"/>
      <c r="R117" s="74">
        <f>+'Ark1'!AA1989</f>
        <v>29.282081117232838</v>
      </c>
      <c r="S117" s="41">
        <f>+'Ark1'!AB1989</f>
        <v>4.1314090131485406</v>
      </c>
      <c r="T117" s="74">
        <f>+'Ark1'!AC1989</f>
        <v>-65.17863473293346</v>
      </c>
      <c r="U117" s="74">
        <f t="shared" si="6"/>
        <v>3.4910714285714284</v>
      </c>
      <c r="V117" s="41">
        <f>+'Ark1'!V1989</f>
        <v>13.324808184143221</v>
      </c>
      <c r="W117" s="39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:32" ht="15.6">
      <c r="A118" s="39"/>
      <c r="B118" s="40">
        <f>+'Ark1'!C1990</f>
        <v>1999</v>
      </c>
      <c r="C118" s="40">
        <f>+'Ark1'!G1990</f>
        <v>1</v>
      </c>
      <c r="D118" s="40" t="s">
        <v>69</v>
      </c>
      <c r="E118" s="40">
        <f>+'Ark1'!Q1990</f>
        <v>873</v>
      </c>
      <c r="F118" s="74"/>
      <c r="G118" s="269">
        <f>+'Ark1'!R1990</f>
        <v>4071.25</v>
      </c>
      <c r="H118" s="74"/>
      <c r="I118" s="74">
        <f>+'Ark1'!S1990</f>
        <v>3039</v>
      </c>
      <c r="J118" s="143">
        <f>+'Ark1'!T1990</f>
        <v>63.541300870108081</v>
      </c>
      <c r="K118" s="143"/>
      <c r="L118" s="143">
        <f>+'Ark1'!U1990</f>
        <v>60.702024226515199</v>
      </c>
      <c r="M118" s="93"/>
      <c r="N118" s="41">
        <f>+'Ark1'!W1990</f>
        <v>54.485686080947666</v>
      </c>
      <c r="O118" s="74"/>
      <c r="P118" s="74">
        <f>+'Ark1'!Y1990</f>
        <v>94.378679766656418</v>
      </c>
      <c r="Q118" s="74"/>
      <c r="R118" s="74">
        <f>+'Ark1'!AA1990</f>
        <v>27.603306616067236</v>
      </c>
      <c r="S118" s="41">
        <f>+'Ark1'!AB1990</f>
        <v>4.5373709594433773</v>
      </c>
      <c r="T118" s="74">
        <f>+'Ark1'!AC1990</f>
        <v>-40.586630607670791</v>
      </c>
      <c r="U118" s="74">
        <f t="shared" si="6"/>
        <v>4.6635166093928984</v>
      </c>
      <c r="V118" s="41">
        <f>+'Ark1'!V1990</f>
        <v>15.349585508136323</v>
      </c>
      <c r="W118" s="39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:32" ht="15.6">
      <c r="A119" s="39"/>
      <c r="B119" s="40">
        <f>+'Ark1'!C1991</f>
        <v>1999</v>
      </c>
      <c r="C119" s="40">
        <f>+'Ark1'!G1991</f>
        <v>2</v>
      </c>
      <c r="D119" s="40" t="s">
        <v>69</v>
      </c>
      <c r="E119" s="40">
        <f>+'Ark1'!Q1991</f>
        <v>385</v>
      </c>
      <c r="F119" s="74"/>
      <c r="G119" s="269">
        <f>+'Ark1'!R1991</f>
        <v>1043</v>
      </c>
      <c r="H119" s="74"/>
      <c r="I119" s="74">
        <f>+'Ark1'!S1991</f>
        <v>787</v>
      </c>
      <c r="J119" s="143">
        <f>+'Ark1'!T1991</f>
        <v>16.278434585820747</v>
      </c>
      <c r="K119" s="143"/>
      <c r="L119" s="143">
        <f>+'Ark1'!U1991</f>
        <v>15.747124294067364</v>
      </c>
      <c r="M119" s="93"/>
      <c r="N119" s="41">
        <f>+'Ark1'!W1991</f>
        <v>54.744599745870389</v>
      </c>
      <c r="O119" s="74"/>
      <c r="P119" s="74">
        <f>+'Ark1'!Y1991</f>
        <v>95.568648130393143</v>
      </c>
      <c r="Q119" s="74"/>
      <c r="R119" s="74">
        <f>+'Ark1'!AA1991</f>
        <v>29.073757170831112</v>
      </c>
      <c r="S119" s="41">
        <f>+'Ark1'!AB1991</f>
        <v>4.30443531028543</v>
      </c>
      <c r="T119" s="74">
        <f>+'Ark1'!AC1991</f>
        <v>-38.880894812127856</v>
      </c>
      <c r="U119" s="74">
        <f t="shared" si="6"/>
        <v>2.709090909090909</v>
      </c>
      <c r="V119" s="41">
        <f>+'Ark1'!V1991</f>
        <v>18.030680728667303</v>
      </c>
      <c r="W119" s="39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:32" ht="15.6">
      <c r="A120" s="39"/>
      <c r="B120" s="40">
        <f>+'Ark1'!C1992</f>
        <v>1999</v>
      </c>
      <c r="C120" s="40">
        <f>+'Ark1'!G1992</f>
        <v>3</v>
      </c>
      <c r="D120" s="40" t="s">
        <v>69</v>
      </c>
      <c r="E120" s="40">
        <f>+'Ark1'!Q1992</f>
        <v>431</v>
      </c>
      <c r="F120" s="74"/>
      <c r="G120" s="269">
        <f>+'Ark1'!R1992</f>
        <v>1028</v>
      </c>
      <c r="H120" s="74"/>
      <c r="I120" s="74">
        <f>+'Ark1'!S1992</f>
        <v>890</v>
      </c>
      <c r="J120" s="143">
        <f>+'Ark1'!T1992</f>
        <v>16.044324788325724</v>
      </c>
      <c r="K120" s="143"/>
      <c r="L120" s="143">
        <f>+'Ark1'!U1992</f>
        <v>17.988020077334223</v>
      </c>
      <c r="M120" s="93"/>
      <c r="N120" s="41">
        <f>+'Ark1'!W1992</f>
        <v>55.949438202247194</v>
      </c>
      <c r="O120" s="74"/>
      <c r="P120" s="74">
        <f>+'Ark1'!Y1992</f>
        <v>110.76147859922158</v>
      </c>
      <c r="Q120" s="74"/>
      <c r="R120" s="74">
        <f>+'Ark1'!AA1992</f>
        <v>29.252786744716214</v>
      </c>
      <c r="S120" s="41">
        <f>+'Ark1'!AB1992</f>
        <v>4.1354489341098049</v>
      </c>
      <c r="T120" s="74">
        <f>+'Ark1'!AC1992</f>
        <v>-50.724113622179914</v>
      </c>
      <c r="U120" s="74">
        <f t="shared" si="6"/>
        <v>2.3851508120649654</v>
      </c>
      <c r="V120" s="41">
        <f>+'Ark1'!V1992</f>
        <v>18.510700389105057</v>
      </c>
      <c r="W120" s="39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:32" ht="15.6">
      <c r="A121" s="39"/>
      <c r="B121" s="40">
        <f>+'Ark1'!C1993</f>
        <v>1999</v>
      </c>
      <c r="C121" s="40">
        <f>+'Ark1'!G1993</f>
        <v>4</v>
      </c>
      <c r="D121" s="40" t="s">
        <v>69</v>
      </c>
      <c r="E121" s="40">
        <f>+'Ark1'!Q1993</f>
        <v>76</v>
      </c>
      <c r="F121" s="74"/>
      <c r="G121" s="269">
        <f>+'Ark1'!R1993</f>
        <v>265</v>
      </c>
      <c r="H121" s="74"/>
      <c r="I121" s="74">
        <f>+'Ark1'!S1993</f>
        <v>266</v>
      </c>
      <c r="J121" s="143">
        <f>+'Ark1'!T1993</f>
        <v>4.1359397557454436</v>
      </c>
      <c r="K121" s="143"/>
      <c r="L121" s="143">
        <f>+'Ark1'!U1993</f>
        <v>5.5628314020831837</v>
      </c>
      <c r="M121" s="93"/>
      <c r="N121" s="41">
        <f>+'Ark1'!W1993</f>
        <v>54.872180451127811</v>
      </c>
      <c r="O121" s="74"/>
      <c r="P121" s="74">
        <f>+'Ark1'!Y1993</f>
        <v>132.87660377358483</v>
      </c>
      <c r="Q121" s="74"/>
      <c r="R121" s="74">
        <f>+'Ark1'!AA1993</f>
        <v>29.863235256296051</v>
      </c>
      <c r="S121" s="41">
        <f>+'Ark1'!AB1993</f>
        <v>6.3800835946094336</v>
      </c>
      <c r="T121" s="74">
        <f>+'Ark1'!AC1993</f>
        <v>-31.621300475427464</v>
      </c>
      <c r="U121" s="74">
        <f t="shared" si="6"/>
        <v>3.486842105263158</v>
      </c>
      <c r="V121" s="41">
        <f>+'Ark1'!V1993</f>
        <v>16.762264150943398</v>
      </c>
      <c r="W121" s="39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:32" ht="15.6">
      <c r="A122" s="39"/>
      <c r="B122" s="40">
        <f>+'Ark1'!C1994</f>
        <v>1998</v>
      </c>
      <c r="C122" s="40">
        <f>+'Ark1'!G1994</f>
        <v>1</v>
      </c>
      <c r="D122" s="40" t="s">
        <v>69</v>
      </c>
      <c r="E122" s="40">
        <f>+'Ark1'!Q1994</f>
        <v>920</v>
      </c>
      <c r="F122" s="74"/>
      <c r="G122" s="269">
        <f>+'Ark1'!R1994</f>
        <v>3690</v>
      </c>
      <c r="H122" s="74"/>
      <c r="I122" s="74">
        <f>+'Ark1'!S1994</f>
        <v>2914</v>
      </c>
      <c r="J122" s="143">
        <f>+'Ark1'!T1994</f>
        <v>64.578228911445592</v>
      </c>
      <c r="K122" s="143"/>
      <c r="L122" s="143">
        <f>+'Ark1'!U1994</f>
        <v>63.697616752782544</v>
      </c>
      <c r="M122" s="93"/>
      <c r="N122" s="41">
        <f>+'Ark1'!W1994</f>
        <v>55.037062457103666</v>
      </c>
      <c r="O122" s="74"/>
      <c r="P122" s="74">
        <f>+'Ark1'!Y1994</f>
        <v>98.075203252032495</v>
      </c>
      <c r="Q122" s="74"/>
      <c r="R122" s="74">
        <f>+'Ark1'!AA1994</f>
        <v>27.402738932404919</v>
      </c>
      <c r="S122" s="41">
        <f>+'Ark1'!AB1994</f>
        <v>3.908616269774869</v>
      </c>
      <c r="T122" s="74">
        <f>+'Ark1'!AC1994</f>
        <v>-47.679855483472323</v>
      </c>
      <c r="U122" s="74">
        <f t="shared" si="6"/>
        <v>4.0108695652173916</v>
      </c>
      <c r="V122" s="41">
        <f>+'Ark1'!V1994</f>
        <v>16.228455284552837</v>
      </c>
      <c r="W122" s="39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ht="15.6">
      <c r="A123" s="39"/>
      <c r="B123" s="40">
        <f>+'Ark1'!C1995</f>
        <v>1998</v>
      </c>
      <c r="C123" s="40">
        <f>+'Ark1'!G1995</f>
        <v>2</v>
      </c>
      <c r="D123" s="40" t="s">
        <v>69</v>
      </c>
      <c r="E123" s="40">
        <f>+'Ark1'!Q1995</f>
        <v>366</v>
      </c>
      <c r="F123" s="74"/>
      <c r="G123" s="269">
        <f>+'Ark1'!R1995</f>
        <v>1037</v>
      </c>
      <c r="H123" s="74"/>
      <c r="I123" s="74">
        <f>+'Ark1'!S1995</f>
        <v>738.5</v>
      </c>
      <c r="J123" s="143">
        <f>+'Ark1'!T1995</f>
        <v>18.148407420371019</v>
      </c>
      <c r="K123" s="143"/>
      <c r="L123" s="143">
        <f>+'Ark1'!U1995</f>
        <v>16.454867841053026</v>
      </c>
      <c r="M123" s="93"/>
      <c r="N123" s="41">
        <f>+'Ark1'!W1995</f>
        <v>54.411645226811103</v>
      </c>
      <c r="O123" s="74"/>
      <c r="P123" s="74">
        <f>+'Ark1'!Y1995</f>
        <v>90.152555448408876</v>
      </c>
      <c r="Q123" s="74"/>
      <c r="R123" s="74">
        <f>+'Ark1'!AA1995</f>
        <v>28.868315004345654</v>
      </c>
      <c r="S123" s="41">
        <f>+'Ark1'!AB1995</f>
        <v>4.2126706786209658</v>
      </c>
      <c r="T123" s="74">
        <f>+'Ark1'!AC1995</f>
        <v>-35.718762417325046</v>
      </c>
      <c r="U123" s="74">
        <f t="shared" si="6"/>
        <v>2.8333333333333335</v>
      </c>
      <c r="V123" s="41">
        <f>+'Ark1'!V1995</f>
        <v>17.10703953712633</v>
      </c>
      <c r="W123" s="39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ht="15.6">
      <c r="A124" s="39"/>
      <c r="B124" s="40">
        <f>+'Ark1'!C1996</f>
        <v>1998</v>
      </c>
      <c r="C124" s="40">
        <f>+'Ark1'!G1996</f>
        <v>3</v>
      </c>
      <c r="D124" s="40" t="s">
        <v>69</v>
      </c>
      <c r="E124" s="40">
        <f>+'Ark1'!Q1996</f>
        <v>376</v>
      </c>
      <c r="F124" s="74"/>
      <c r="G124" s="269">
        <f>+'Ark1'!R1996</f>
        <v>753</v>
      </c>
      <c r="H124" s="74"/>
      <c r="I124" s="74">
        <f>+'Ark1'!S1996</f>
        <v>633</v>
      </c>
      <c r="J124" s="143">
        <f>+'Ark1'!T1996</f>
        <v>13.178158907945395</v>
      </c>
      <c r="K124" s="143"/>
      <c r="L124" s="143">
        <f>+'Ark1'!U1996</f>
        <v>14.344805906617497</v>
      </c>
      <c r="M124" s="93"/>
      <c r="N124" s="41">
        <f>+'Ark1'!W1996</f>
        <v>55.243285939968409</v>
      </c>
      <c r="O124" s="74"/>
      <c r="P124" s="74">
        <f>+'Ark1'!Y1996</f>
        <v>108.23359893758298</v>
      </c>
      <c r="Q124" s="74"/>
      <c r="R124" s="74">
        <f>+'Ark1'!AA1996</f>
        <v>28.862377606344641</v>
      </c>
      <c r="S124" s="41">
        <f>+'Ark1'!AB1996</f>
        <v>4.1732871192303316</v>
      </c>
      <c r="T124" s="74">
        <f>+'Ark1'!AC1996</f>
        <v>-46.359576601242885</v>
      </c>
      <c r="U124" s="74">
        <f t="shared" si="6"/>
        <v>2.0026595744680851</v>
      </c>
      <c r="V124" s="41">
        <f>+'Ark1'!V1996</f>
        <v>18.464807436918996</v>
      </c>
      <c r="W124" s="39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:32" ht="15.6">
      <c r="A125" s="39"/>
      <c r="B125" s="40">
        <f>+'Ark1'!C1997</f>
        <v>1998</v>
      </c>
      <c r="C125" s="40">
        <f>+'Ark1'!G1997</f>
        <v>4</v>
      </c>
      <c r="D125" s="40" t="s">
        <v>69</v>
      </c>
      <c r="E125" s="40">
        <f>+'Ark1'!Q1997</f>
        <v>73</v>
      </c>
      <c r="F125" s="74"/>
      <c r="G125" s="269">
        <f>+'Ark1'!R1997</f>
        <v>234</v>
      </c>
      <c r="H125" s="74"/>
      <c r="I125" s="74">
        <f>+'Ark1'!S1997</f>
        <v>233</v>
      </c>
      <c r="J125" s="143">
        <f>+'Ark1'!T1997</f>
        <v>4.0952047602380119</v>
      </c>
      <c r="K125" s="143"/>
      <c r="L125" s="143">
        <f>+'Ark1'!U1997</f>
        <v>5.5027094995469508</v>
      </c>
      <c r="M125" s="93"/>
      <c r="N125" s="41">
        <f>+'Ark1'!W1997</f>
        <v>55.266094420600879</v>
      </c>
      <c r="O125" s="74"/>
      <c r="P125" s="74">
        <f>+'Ark1'!Y1997</f>
        <v>133.60512820512815</v>
      </c>
      <c r="Q125" s="74"/>
      <c r="R125" s="74">
        <f>+'Ark1'!AA1997</f>
        <v>26.402441094049369</v>
      </c>
      <c r="S125" s="41">
        <f>+'Ark1'!AB1997</f>
        <v>4.0072370935760642</v>
      </c>
      <c r="T125" s="74">
        <f>+'Ark1'!AC1997</f>
        <v>-44.875672618747693</v>
      </c>
      <c r="U125" s="74">
        <f t="shared" si="6"/>
        <v>3.2054794520547945</v>
      </c>
      <c r="V125" s="41">
        <f>+'Ark1'!V1997</f>
        <v>15.893162393162401</v>
      </c>
      <c r="W125" s="39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:32">
      <c r="A126" s="39"/>
      <c r="B126" s="39"/>
      <c r="C126" s="39"/>
      <c r="D126" s="39"/>
      <c r="E126" s="39"/>
      <c r="F126" s="39"/>
      <c r="G126" s="25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:32">
      <c r="A127" s="39"/>
      <c r="B127" s="39"/>
      <c r="C127" s="39"/>
      <c r="D127" s="39"/>
      <c r="E127" s="39"/>
      <c r="F127" s="39"/>
      <c r="G127" s="25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:32">
      <c r="A128" s="14"/>
      <c r="B128" s="14"/>
      <c r="C128" s="14"/>
      <c r="D128" s="14"/>
      <c r="E128" s="14"/>
      <c r="F128" s="14"/>
      <c r="G128" s="270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:32">
      <c r="A129" s="14"/>
      <c r="B129" s="14"/>
      <c r="C129" s="14"/>
      <c r="D129" s="14"/>
      <c r="E129" s="14"/>
      <c r="F129" s="14"/>
      <c r="G129" s="270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2">
      <c r="A130" s="14"/>
      <c r="B130" s="14"/>
      <c r="C130" s="14"/>
      <c r="D130" s="14"/>
      <c r="E130" s="14"/>
      <c r="F130" s="14"/>
      <c r="G130" s="270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:32">
      <c r="A131" s="14"/>
      <c r="B131" s="14"/>
      <c r="C131" s="14"/>
      <c r="D131" s="14"/>
      <c r="E131" s="14"/>
      <c r="F131" s="14"/>
      <c r="G131" s="270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:32">
      <c r="A132" s="14"/>
      <c r="B132" s="14"/>
      <c r="C132" s="14"/>
      <c r="D132" s="14"/>
      <c r="E132" s="14"/>
      <c r="F132" s="14"/>
      <c r="G132" s="270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:32">
      <c r="A133" s="14"/>
      <c r="B133" s="14"/>
      <c r="C133" s="14"/>
      <c r="D133" s="14"/>
      <c r="E133" s="14"/>
      <c r="F133" s="14"/>
      <c r="G133" s="270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2">
      <c r="A134" s="14"/>
      <c r="B134" s="14"/>
      <c r="C134" s="14"/>
      <c r="D134" s="14"/>
      <c r="E134" s="14"/>
      <c r="F134" s="14"/>
      <c r="G134" s="270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2">
      <c r="A135" s="14"/>
      <c r="B135" s="14"/>
      <c r="C135" s="14"/>
      <c r="D135" s="14"/>
      <c r="E135" s="14"/>
      <c r="F135" s="14"/>
      <c r="G135" s="270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2">
      <c r="A136" s="14"/>
      <c r="B136" s="14"/>
      <c r="C136" s="14"/>
      <c r="D136" s="14"/>
      <c r="E136" s="14"/>
      <c r="F136" s="14"/>
      <c r="G136" s="270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:32">
      <c r="J137" s="52"/>
      <c r="L137" s="52"/>
      <c r="M137" s="52"/>
      <c r="S137" s="3"/>
      <c r="T137" s="14"/>
      <c r="U137" s="14"/>
      <c r="W137" s="14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2">
      <c r="J138" s="52"/>
      <c r="L138" s="52"/>
      <c r="M138" s="52"/>
      <c r="S138" s="3"/>
      <c r="T138" s="14"/>
      <c r="U138" s="14"/>
      <c r="W138" s="14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:32">
      <c r="J139" s="52"/>
      <c r="L139" s="52"/>
      <c r="M139" s="52"/>
      <c r="S139" s="3"/>
      <c r="T139" s="14"/>
      <c r="U139" s="14"/>
      <c r="W139" s="14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:32">
      <c r="J140" s="52"/>
      <c r="L140" s="52"/>
      <c r="M140" s="52"/>
      <c r="S140" s="3"/>
      <c r="T140" s="14"/>
      <c r="U140" s="14"/>
      <c r="W140" s="14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:32">
      <c r="J141" s="52"/>
      <c r="L141" s="52"/>
      <c r="M141" s="52"/>
      <c r="S141" s="3"/>
      <c r="T141" s="14"/>
      <c r="U141" s="14"/>
      <c r="W141" s="14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:32">
      <c r="J142" s="52"/>
      <c r="L142" s="52"/>
      <c r="M142" s="52"/>
      <c r="S142" s="3"/>
      <c r="T142" s="14"/>
      <c r="U142" s="14"/>
      <c r="W142" s="14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:32">
      <c r="J143" s="52"/>
      <c r="L143" s="52"/>
      <c r="M143" s="52"/>
      <c r="S143" s="3"/>
      <c r="T143" s="14"/>
      <c r="U143" s="14"/>
      <c r="W143" s="14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2">
      <c r="J144" s="52"/>
      <c r="L144" s="52"/>
      <c r="M144" s="52"/>
      <c r="S144" s="3"/>
      <c r="T144" s="14"/>
      <c r="U144" s="14"/>
      <c r="W144" s="14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0:33">
      <c r="J145" s="52"/>
      <c r="L145" s="52"/>
      <c r="M145" s="52"/>
      <c r="S145" s="3"/>
      <c r="T145" s="14"/>
      <c r="U145" s="14"/>
      <c r="W145" s="14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0:33">
      <c r="J146" s="52"/>
      <c r="L146" s="52"/>
      <c r="M146" s="52"/>
      <c r="S146" s="3"/>
      <c r="T146" s="14"/>
      <c r="U146" s="14"/>
      <c r="W146" s="14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0:33">
      <c r="J147" s="52"/>
      <c r="L147" s="52"/>
      <c r="M147" s="52"/>
      <c r="S147" s="3"/>
      <c r="T147" s="14"/>
      <c r="U147" s="14"/>
      <c r="W147" s="14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0:33">
      <c r="J148" s="52"/>
      <c r="L148" s="52"/>
      <c r="M148" s="52"/>
      <c r="S148" s="3"/>
      <c r="T148" s="14"/>
      <c r="U148" s="14"/>
      <c r="W148" s="14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0:33">
      <c r="J149" s="52"/>
      <c r="L149" s="52"/>
      <c r="M149" s="52"/>
      <c r="S149" s="3"/>
      <c r="T149" s="14"/>
      <c r="U149" s="14"/>
      <c r="W149" s="14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0:33">
      <c r="J150" s="52"/>
      <c r="L150" s="52"/>
      <c r="M150" s="52"/>
      <c r="S150" s="3"/>
      <c r="T150" s="14"/>
      <c r="U150" s="14"/>
      <c r="W150" s="14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0:33">
      <c r="J151" s="52"/>
      <c r="L151" s="52"/>
      <c r="M151" s="52"/>
      <c r="S151" s="3"/>
      <c r="T151" s="14"/>
      <c r="U151" s="14"/>
      <c r="W151" s="14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0:33">
      <c r="J152" s="52"/>
      <c r="L152" s="52"/>
      <c r="M152" s="52"/>
      <c r="S152" s="3"/>
      <c r="T152" s="14"/>
      <c r="U152" s="14"/>
      <c r="W152" s="14"/>
      <c r="X152" s="3"/>
      <c r="Y152" s="3"/>
      <c r="Z152" s="3"/>
      <c r="AA152" s="3"/>
      <c r="AB152" s="3"/>
      <c r="AC152" s="3"/>
      <c r="AD152" s="3"/>
      <c r="AE152" s="3"/>
      <c r="AF152" s="3"/>
      <c r="AG152" s="24"/>
    </row>
    <row r="153" spans="10:33">
      <c r="J153" s="52"/>
      <c r="L153" s="52"/>
      <c r="M153" s="52"/>
      <c r="S153" s="3"/>
      <c r="T153" s="14"/>
      <c r="U153" s="14"/>
      <c r="W153" s="14"/>
      <c r="X153" s="3"/>
      <c r="Y153" s="3"/>
      <c r="Z153" s="3"/>
      <c r="AA153" s="3"/>
      <c r="AB153" s="3"/>
      <c r="AC153" s="3"/>
      <c r="AD153" s="3"/>
      <c r="AE153" s="3"/>
      <c r="AF153" s="3"/>
      <c r="AG153" s="24"/>
    </row>
    <row r="154" spans="10:33">
      <c r="J154" s="52"/>
      <c r="L154" s="52"/>
      <c r="M154" s="52"/>
      <c r="S154" s="3"/>
      <c r="T154" s="14"/>
      <c r="U154" s="14"/>
      <c r="W154" s="14"/>
      <c r="X154" s="3"/>
      <c r="Y154" s="3"/>
      <c r="Z154" s="3"/>
      <c r="AA154" s="3"/>
      <c r="AB154" s="3"/>
      <c r="AC154" s="3"/>
      <c r="AD154" s="3"/>
      <c r="AE154" s="3"/>
      <c r="AF154" s="3"/>
      <c r="AG154" s="24"/>
    </row>
    <row r="155" spans="10:33">
      <c r="J155" s="52"/>
      <c r="L155" s="52"/>
      <c r="M155" s="52"/>
      <c r="S155" s="3"/>
      <c r="T155" s="14"/>
      <c r="U155" s="14"/>
      <c r="W155" s="14"/>
      <c r="X155" s="3"/>
      <c r="Y155" s="3"/>
      <c r="Z155" s="3"/>
      <c r="AA155" s="3"/>
      <c r="AB155" s="3"/>
      <c r="AC155" s="3"/>
      <c r="AD155" s="3"/>
      <c r="AE155" s="3"/>
      <c r="AF155" s="3"/>
      <c r="AG155" s="24"/>
    </row>
    <row r="156" spans="10:33">
      <c r="J156" s="52"/>
      <c r="L156" s="52"/>
      <c r="M156" s="52"/>
      <c r="S156" s="3"/>
      <c r="T156" s="14"/>
      <c r="U156" s="14"/>
      <c r="W156" s="14"/>
      <c r="X156" s="3"/>
      <c r="Y156" s="3"/>
      <c r="Z156" s="3"/>
      <c r="AA156" s="3"/>
      <c r="AB156" s="3"/>
      <c r="AC156" s="3"/>
      <c r="AD156" s="3"/>
      <c r="AE156" s="3"/>
      <c r="AF156" s="3"/>
      <c r="AG156" s="24"/>
    </row>
    <row r="157" spans="10:33" ht="12.75" customHeight="1">
      <c r="J157" s="52"/>
      <c r="L157" s="52"/>
      <c r="M157" s="52"/>
      <c r="S157" s="3"/>
      <c r="T157" s="14"/>
      <c r="U157" s="14"/>
      <c r="W157" s="14"/>
      <c r="X157" s="3"/>
      <c r="Y157" s="3"/>
      <c r="Z157" s="3"/>
      <c r="AA157" s="3"/>
      <c r="AB157" s="3"/>
      <c r="AC157" s="3"/>
      <c r="AD157" s="3"/>
      <c r="AE157" s="3"/>
      <c r="AF157" s="3"/>
      <c r="AG157" s="24"/>
    </row>
    <row r="158" spans="10:33">
      <c r="J158" s="52"/>
      <c r="L158" s="52"/>
      <c r="M158" s="52"/>
      <c r="S158" s="3"/>
      <c r="T158" s="14"/>
      <c r="U158" s="14"/>
      <c r="W158" s="14"/>
      <c r="X158" s="3"/>
      <c r="Y158" s="3"/>
      <c r="Z158" s="3"/>
      <c r="AA158" s="3"/>
      <c r="AB158" s="3"/>
      <c r="AC158" s="3"/>
      <c r="AD158" s="3"/>
      <c r="AE158" s="3"/>
      <c r="AF158" s="3"/>
      <c r="AG158" s="24"/>
    </row>
    <row r="159" spans="10:33">
      <c r="J159" s="52"/>
      <c r="L159" s="52"/>
      <c r="M159" s="52"/>
      <c r="S159" s="3"/>
      <c r="T159" s="14"/>
      <c r="U159" s="14"/>
      <c r="W159" s="14"/>
      <c r="X159" s="3"/>
      <c r="Y159" s="3"/>
      <c r="Z159" s="3"/>
      <c r="AA159" s="3"/>
      <c r="AB159" s="3"/>
      <c r="AC159" s="3"/>
      <c r="AD159" s="3"/>
      <c r="AE159" s="3"/>
      <c r="AF159" s="3"/>
      <c r="AG159" s="24"/>
    </row>
    <row r="160" spans="10:33">
      <c r="J160" s="52"/>
      <c r="L160" s="52"/>
      <c r="M160" s="52"/>
      <c r="S160" s="3"/>
      <c r="T160" s="14"/>
      <c r="U160" s="14"/>
      <c r="W160" s="14"/>
      <c r="X160" s="3"/>
      <c r="Y160" s="3"/>
      <c r="Z160" s="3"/>
      <c r="AA160" s="3"/>
      <c r="AB160" s="3"/>
      <c r="AC160" s="3"/>
      <c r="AD160" s="3"/>
      <c r="AE160" s="3"/>
      <c r="AF160" s="3"/>
      <c r="AG160" s="24"/>
    </row>
    <row r="161" spans="10:33">
      <c r="J161" s="52"/>
      <c r="L161" s="52"/>
      <c r="M161" s="52"/>
      <c r="S161" s="3"/>
      <c r="T161" s="14"/>
      <c r="U161" s="14"/>
      <c r="W161" s="14"/>
      <c r="X161" s="3"/>
      <c r="Y161" s="3"/>
      <c r="Z161" s="3"/>
      <c r="AA161" s="3"/>
      <c r="AB161" s="3"/>
      <c r="AC161" s="3"/>
      <c r="AD161" s="3"/>
      <c r="AE161" s="3"/>
      <c r="AF161" s="3"/>
      <c r="AG161" s="24"/>
    </row>
    <row r="162" spans="10:33">
      <c r="J162" s="52"/>
      <c r="L162" s="52"/>
      <c r="M162" s="52"/>
      <c r="S162" s="3"/>
      <c r="T162" s="14"/>
      <c r="U162" s="14"/>
      <c r="W162" s="14"/>
      <c r="X162" s="3"/>
      <c r="Y162" s="3"/>
      <c r="Z162" s="3"/>
      <c r="AA162" s="3"/>
      <c r="AB162" s="3"/>
      <c r="AC162" s="3"/>
      <c r="AD162" s="3"/>
      <c r="AE162" s="3"/>
      <c r="AF162" s="3"/>
      <c r="AG162" s="24"/>
    </row>
    <row r="163" spans="10:33">
      <c r="J163" s="52"/>
      <c r="L163" s="52"/>
      <c r="M163" s="52"/>
      <c r="S163" s="3"/>
      <c r="T163" s="14"/>
      <c r="U163" s="14"/>
      <c r="W163" s="14"/>
      <c r="X163" s="3"/>
      <c r="Y163" s="3"/>
      <c r="Z163" s="3"/>
      <c r="AA163" s="3"/>
      <c r="AB163" s="3"/>
      <c r="AC163" s="3"/>
      <c r="AD163" s="3"/>
      <c r="AE163" s="3"/>
      <c r="AF163" s="3"/>
      <c r="AG163" s="24"/>
    </row>
    <row r="164" spans="10:33">
      <c r="J164" s="52"/>
      <c r="L164" s="52"/>
      <c r="M164" s="52"/>
      <c r="S164" s="3"/>
      <c r="T164" s="14"/>
      <c r="U164" s="14"/>
      <c r="W164" s="14"/>
      <c r="X164" s="3"/>
      <c r="Y164" s="3"/>
      <c r="Z164" s="3"/>
      <c r="AA164" s="3"/>
      <c r="AB164" s="3"/>
      <c r="AC164" s="3"/>
      <c r="AD164" s="3"/>
      <c r="AE164" s="3"/>
      <c r="AF164" s="3"/>
      <c r="AG164" s="24"/>
    </row>
    <row r="165" spans="10:33">
      <c r="J165" s="52"/>
      <c r="L165" s="52"/>
      <c r="M165" s="52"/>
      <c r="S165" s="3"/>
      <c r="T165" s="14"/>
      <c r="U165" s="14"/>
      <c r="W165" s="14"/>
      <c r="X165" s="3"/>
      <c r="Y165" s="3"/>
      <c r="Z165" s="3"/>
      <c r="AA165" s="3"/>
      <c r="AB165" s="3"/>
      <c r="AC165" s="3"/>
      <c r="AD165" s="3"/>
      <c r="AE165" s="3"/>
      <c r="AF165" s="3"/>
      <c r="AG165" s="24"/>
    </row>
    <row r="166" spans="10:33">
      <c r="J166" s="52"/>
      <c r="L166" s="52"/>
      <c r="M166" s="52"/>
      <c r="S166" s="3"/>
      <c r="T166" s="14"/>
      <c r="U166" s="14"/>
      <c r="W166" s="14"/>
      <c r="X166" s="3"/>
      <c r="Y166" s="3"/>
      <c r="Z166" s="3"/>
      <c r="AA166" s="3"/>
      <c r="AB166" s="3"/>
      <c r="AC166" s="3"/>
      <c r="AD166" s="3"/>
      <c r="AE166" s="3"/>
      <c r="AF166" s="3"/>
      <c r="AG166" s="24"/>
    </row>
    <row r="167" spans="10:33">
      <c r="J167" s="52"/>
      <c r="L167" s="52"/>
      <c r="M167" s="52"/>
      <c r="S167" s="3"/>
      <c r="T167" s="14"/>
      <c r="U167" s="14"/>
      <c r="W167" s="14"/>
      <c r="X167" s="3"/>
      <c r="Y167" s="3"/>
      <c r="Z167" s="3"/>
      <c r="AA167" s="3"/>
      <c r="AB167" s="3"/>
      <c r="AC167" s="3"/>
      <c r="AD167" s="3"/>
      <c r="AE167" s="3"/>
      <c r="AF167" s="3"/>
      <c r="AG167" s="24"/>
    </row>
    <row r="168" spans="10:33">
      <c r="J168" s="52"/>
      <c r="L168" s="52"/>
      <c r="M168" s="52"/>
      <c r="S168" s="3"/>
      <c r="T168" s="14"/>
      <c r="U168" s="14"/>
      <c r="W168" s="14"/>
      <c r="X168" s="3"/>
      <c r="Y168" s="3"/>
      <c r="Z168" s="3"/>
      <c r="AA168" s="3"/>
      <c r="AB168" s="3"/>
      <c r="AC168" s="3"/>
      <c r="AD168" s="3"/>
      <c r="AE168" s="3"/>
      <c r="AF168" s="3"/>
      <c r="AG168" s="24"/>
    </row>
    <row r="169" spans="10:33">
      <c r="J169" s="52"/>
      <c r="L169" s="52"/>
      <c r="M169" s="52"/>
      <c r="S169" s="3"/>
      <c r="T169" s="14"/>
      <c r="U169" s="14"/>
      <c r="W169" s="14"/>
      <c r="X169" s="3"/>
      <c r="Y169" s="3"/>
      <c r="Z169" s="3"/>
      <c r="AA169" s="3"/>
      <c r="AB169" s="3"/>
      <c r="AC169" s="3"/>
      <c r="AD169" s="3"/>
      <c r="AE169" s="3"/>
      <c r="AF169" s="3"/>
      <c r="AG169" s="24"/>
    </row>
    <row r="170" spans="10:33">
      <c r="J170" s="52"/>
      <c r="L170" s="52"/>
      <c r="M170" s="52"/>
      <c r="S170" s="3"/>
      <c r="T170" s="14"/>
      <c r="U170" s="14"/>
      <c r="W170" s="14"/>
      <c r="X170" s="3"/>
      <c r="Y170" s="3"/>
      <c r="Z170" s="3"/>
      <c r="AA170" s="3"/>
      <c r="AB170" s="3"/>
      <c r="AC170" s="3"/>
      <c r="AD170" s="3"/>
      <c r="AE170" s="3"/>
      <c r="AF170" s="3"/>
      <c r="AG170" s="24"/>
    </row>
    <row r="171" spans="10:33">
      <c r="J171" s="52"/>
      <c r="L171" s="52"/>
      <c r="M171" s="52"/>
      <c r="S171" s="3"/>
      <c r="T171" s="14"/>
      <c r="U171" s="14"/>
      <c r="W171" s="14"/>
      <c r="X171" s="3"/>
      <c r="Y171" s="3"/>
      <c r="Z171" s="3"/>
      <c r="AA171" s="3"/>
      <c r="AB171" s="3"/>
      <c r="AC171" s="3"/>
      <c r="AD171" s="3"/>
      <c r="AE171" s="3"/>
      <c r="AF171" s="3"/>
      <c r="AG171" s="24"/>
    </row>
    <row r="172" spans="10:33">
      <c r="J172" s="52"/>
      <c r="L172" s="52"/>
      <c r="M172" s="52"/>
      <c r="S172" s="3"/>
      <c r="T172" s="14"/>
      <c r="U172" s="14"/>
      <c r="W172" s="14"/>
      <c r="X172" s="3"/>
      <c r="Y172" s="3"/>
      <c r="Z172" s="3"/>
      <c r="AA172" s="3"/>
      <c r="AB172" s="3"/>
      <c r="AC172" s="3"/>
      <c r="AD172" s="3"/>
      <c r="AE172" s="3"/>
      <c r="AF172" s="3"/>
      <c r="AG172" s="24"/>
    </row>
    <row r="173" spans="10:33">
      <c r="J173" s="52"/>
      <c r="L173" s="52"/>
      <c r="M173" s="52"/>
      <c r="S173" s="3"/>
      <c r="T173" s="14"/>
      <c r="U173" s="14"/>
      <c r="W173" s="14"/>
      <c r="X173" s="3"/>
      <c r="Y173" s="3"/>
      <c r="Z173" s="3"/>
      <c r="AA173" s="3"/>
      <c r="AB173" s="3"/>
      <c r="AC173" s="3"/>
      <c r="AD173" s="3"/>
      <c r="AE173" s="3"/>
      <c r="AF173" s="3"/>
      <c r="AG173" s="24"/>
    </row>
    <row r="174" spans="10:33">
      <c r="J174" s="52"/>
      <c r="L174" s="52"/>
      <c r="M174" s="52"/>
      <c r="S174" s="3"/>
      <c r="T174" s="14"/>
      <c r="U174" s="14"/>
      <c r="W174" s="14"/>
      <c r="X174" s="3"/>
      <c r="Y174" s="3"/>
      <c r="Z174" s="3"/>
      <c r="AA174" s="3"/>
      <c r="AB174" s="3"/>
      <c r="AC174" s="3"/>
      <c r="AD174" s="3"/>
      <c r="AE174" s="3"/>
      <c r="AF174" s="3"/>
      <c r="AG174" s="24"/>
    </row>
    <row r="175" spans="10:33">
      <c r="J175" s="52"/>
      <c r="L175" s="52"/>
      <c r="M175" s="52"/>
      <c r="S175" s="3"/>
      <c r="T175" s="14"/>
      <c r="U175" s="14"/>
      <c r="W175" s="14"/>
      <c r="X175" s="3"/>
      <c r="Y175" s="3"/>
      <c r="Z175" s="3"/>
      <c r="AA175" s="3"/>
      <c r="AB175" s="3"/>
      <c r="AC175" s="3"/>
      <c r="AD175" s="3"/>
      <c r="AE175" s="3"/>
      <c r="AF175" s="3"/>
      <c r="AG175" s="24"/>
    </row>
    <row r="176" spans="10:33">
      <c r="J176" s="52"/>
      <c r="L176" s="52"/>
      <c r="M176" s="52"/>
      <c r="S176" s="3"/>
      <c r="T176" s="14"/>
      <c r="U176" s="14"/>
      <c r="W176" s="14"/>
      <c r="X176" s="3"/>
      <c r="Y176" s="3"/>
      <c r="Z176" s="3"/>
      <c r="AA176" s="3"/>
      <c r="AB176" s="3"/>
      <c r="AC176" s="3"/>
      <c r="AD176" s="3"/>
      <c r="AE176" s="3"/>
      <c r="AF176" s="3"/>
      <c r="AG176" s="24"/>
    </row>
    <row r="177" spans="10:33">
      <c r="J177" s="52"/>
      <c r="L177" s="52"/>
      <c r="M177" s="52"/>
      <c r="S177" s="3"/>
      <c r="T177" s="14"/>
      <c r="U177" s="14"/>
      <c r="W177" s="14"/>
      <c r="X177" s="3"/>
      <c r="Y177" s="3"/>
      <c r="Z177" s="3"/>
      <c r="AA177" s="3"/>
      <c r="AB177" s="3"/>
      <c r="AC177" s="3"/>
      <c r="AD177" s="3"/>
      <c r="AE177" s="3"/>
      <c r="AF177" s="3"/>
      <c r="AG177" s="24"/>
    </row>
    <row r="178" spans="10:33">
      <c r="J178" s="52"/>
      <c r="L178" s="52"/>
      <c r="M178" s="52"/>
      <c r="S178" s="3"/>
      <c r="T178" s="14"/>
      <c r="U178" s="14"/>
      <c r="W178" s="14"/>
      <c r="X178" s="3"/>
      <c r="Y178" s="3"/>
      <c r="Z178" s="3"/>
      <c r="AA178" s="3"/>
      <c r="AB178" s="3"/>
      <c r="AC178" s="3"/>
      <c r="AD178" s="3"/>
      <c r="AE178" s="3"/>
      <c r="AF178" s="3"/>
      <c r="AG178" s="24"/>
    </row>
    <row r="179" spans="10:33">
      <c r="J179" s="52"/>
      <c r="L179" s="52"/>
      <c r="M179" s="52"/>
      <c r="S179" s="3"/>
      <c r="T179" s="14"/>
      <c r="U179" s="14"/>
      <c r="W179" s="14"/>
      <c r="X179" s="3"/>
      <c r="Y179" s="3"/>
      <c r="Z179" s="3"/>
      <c r="AA179" s="3"/>
      <c r="AB179" s="3"/>
      <c r="AC179" s="3"/>
      <c r="AD179" s="3"/>
      <c r="AE179" s="3"/>
      <c r="AF179" s="3"/>
      <c r="AG179" s="24"/>
    </row>
    <row r="180" spans="10:33">
      <c r="J180" s="52"/>
      <c r="L180" s="52"/>
      <c r="M180" s="52"/>
      <c r="S180" s="3"/>
      <c r="T180" s="14"/>
      <c r="U180" s="14"/>
      <c r="W180" s="14"/>
      <c r="X180" s="3"/>
      <c r="Y180" s="3"/>
      <c r="Z180" s="3"/>
      <c r="AA180" s="3"/>
      <c r="AB180" s="3"/>
      <c r="AC180" s="3"/>
      <c r="AD180" s="3"/>
      <c r="AE180" s="3"/>
      <c r="AF180" s="3"/>
      <c r="AG180" s="24"/>
    </row>
    <row r="181" spans="10:33">
      <c r="J181" s="52"/>
      <c r="L181" s="52"/>
      <c r="M181" s="52"/>
      <c r="S181" s="3"/>
      <c r="T181" s="14"/>
      <c r="U181" s="14"/>
      <c r="W181" s="14"/>
      <c r="X181" s="3"/>
      <c r="Y181" s="3"/>
      <c r="Z181" s="3"/>
      <c r="AA181" s="3"/>
      <c r="AB181" s="3"/>
      <c r="AC181" s="3"/>
      <c r="AD181" s="3"/>
      <c r="AE181" s="3"/>
      <c r="AF181" s="3"/>
      <c r="AG181" s="24"/>
    </row>
    <row r="182" spans="10:33">
      <c r="J182" s="52"/>
      <c r="L182" s="52"/>
      <c r="M182" s="52"/>
      <c r="S182" s="3"/>
      <c r="T182" s="14"/>
      <c r="U182" s="14"/>
      <c r="W182" s="14"/>
      <c r="X182" s="3"/>
      <c r="Y182" s="3"/>
      <c r="Z182" s="3"/>
      <c r="AA182" s="3"/>
      <c r="AB182" s="3"/>
      <c r="AC182" s="3"/>
      <c r="AD182" s="3"/>
      <c r="AE182" s="3"/>
      <c r="AF182" s="3"/>
      <c r="AG182" s="24"/>
    </row>
    <row r="183" spans="10:33">
      <c r="J183" s="52"/>
      <c r="L183" s="52"/>
      <c r="M183" s="52"/>
      <c r="S183" s="3"/>
      <c r="T183" s="14"/>
      <c r="U183" s="14"/>
      <c r="W183" s="14"/>
      <c r="X183" s="3"/>
      <c r="Y183" s="3"/>
      <c r="Z183" s="3"/>
      <c r="AA183" s="3"/>
      <c r="AB183" s="3"/>
      <c r="AC183" s="3"/>
      <c r="AD183" s="3"/>
      <c r="AE183" s="3"/>
      <c r="AF183" s="3"/>
      <c r="AG183" s="24"/>
    </row>
    <row r="184" spans="10:33">
      <c r="J184" s="52"/>
      <c r="L184" s="52"/>
      <c r="M184" s="52"/>
      <c r="S184" s="3"/>
      <c r="T184" s="14"/>
      <c r="U184" s="14"/>
      <c r="W184" s="14"/>
      <c r="X184" s="3"/>
      <c r="Y184" s="3"/>
      <c r="Z184" s="3"/>
      <c r="AA184" s="3"/>
      <c r="AB184" s="3"/>
      <c r="AC184" s="3"/>
      <c r="AD184" s="3"/>
      <c r="AE184" s="3"/>
      <c r="AF184" s="3"/>
      <c r="AG184" s="24"/>
    </row>
    <row r="185" spans="10:33">
      <c r="J185" s="52"/>
      <c r="L185" s="52"/>
      <c r="M185" s="52"/>
      <c r="S185" s="3"/>
      <c r="T185" s="14"/>
      <c r="U185" s="14"/>
      <c r="W185" s="14"/>
      <c r="X185" s="3"/>
      <c r="Y185" s="3"/>
      <c r="Z185" s="3"/>
      <c r="AA185" s="3"/>
      <c r="AB185" s="3"/>
      <c r="AC185" s="3"/>
      <c r="AD185" s="3"/>
      <c r="AE185" s="3"/>
      <c r="AF185" s="3"/>
      <c r="AG185" s="24"/>
    </row>
    <row r="186" spans="10:33">
      <c r="J186" s="52"/>
      <c r="L186" s="52"/>
      <c r="M186" s="52"/>
      <c r="S186" s="3"/>
      <c r="T186" s="14"/>
      <c r="U186" s="14"/>
      <c r="W186" s="14"/>
      <c r="X186" s="3"/>
      <c r="Y186" s="3"/>
      <c r="Z186" s="3"/>
      <c r="AA186" s="3"/>
      <c r="AB186" s="3"/>
      <c r="AC186" s="3"/>
      <c r="AD186" s="3"/>
      <c r="AE186" s="3"/>
      <c r="AF186" s="3"/>
      <c r="AG186" s="24"/>
    </row>
    <row r="187" spans="10:33">
      <c r="J187" s="52"/>
      <c r="L187" s="52"/>
      <c r="M187" s="52"/>
      <c r="S187" s="3"/>
      <c r="T187" s="14"/>
      <c r="U187" s="14"/>
      <c r="W187" s="14"/>
      <c r="X187" s="3"/>
      <c r="Y187" s="3"/>
      <c r="Z187" s="3"/>
      <c r="AA187" s="3"/>
      <c r="AB187" s="3"/>
      <c r="AC187" s="3"/>
      <c r="AD187" s="3"/>
      <c r="AE187" s="3"/>
      <c r="AF187" s="3"/>
      <c r="AG187" s="24"/>
    </row>
    <row r="188" spans="10:33">
      <c r="J188" s="52"/>
      <c r="L188" s="52"/>
      <c r="M188" s="52"/>
      <c r="S188" s="3"/>
      <c r="T188" s="14"/>
      <c r="U188" s="14"/>
      <c r="W188" s="14"/>
      <c r="X188" s="3"/>
      <c r="Y188" s="3"/>
      <c r="Z188" s="3"/>
      <c r="AA188" s="3"/>
      <c r="AB188" s="3"/>
      <c r="AC188" s="3"/>
      <c r="AD188" s="3"/>
      <c r="AE188" s="3"/>
      <c r="AF188" s="3"/>
      <c r="AG188" s="24"/>
    </row>
    <row r="189" spans="10:33">
      <c r="J189" s="52"/>
      <c r="L189" s="52"/>
      <c r="M189" s="52"/>
      <c r="S189" s="3"/>
      <c r="T189" s="14"/>
      <c r="U189" s="14"/>
      <c r="W189" s="14"/>
      <c r="X189" s="3"/>
      <c r="Y189" s="3"/>
      <c r="Z189" s="3"/>
      <c r="AA189" s="3"/>
      <c r="AB189" s="3"/>
      <c r="AC189" s="3"/>
      <c r="AD189" s="3"/>
      <c r="AE189" s="3"/>
      <c r="AF189" s="3"/>
      <c r="AG189" s="24"/>
    </row>
    <row r="190" spans="10:33">
      <c r="J190" s="52"/>
      <c r="L190" s="52"/>
      <c r="M190" s="52"/>
      <c r="S190" s="3"/>
      <c r="T190" s="14"/>
      <c r="U190" s="14"/>
      <c r="W190" s="14"/>
      <c r="X190" s="3"/>
      <c r="Y190" s="3"/>
      <c r="Z190" s="3"/>
      <c r="AA190" s="3"/>
      <c r="AB190" s="3"/>
      <c r="AC190" s="3"/>
      <c r="AD190" s="3"/>
      <c r="AE190" s="3"/>
      <c r="AF190" s="3"/>
      <c r="AG190" s="24"/>
    </row>
    <row r="191" spans="10:33">
      <c r="J191" s="52"/>
      <c r="L191" s="52"/>
      <c r="M191" s="52"/>
      <c r="S191" s="3"/>
      <c r="T191" s="14"/>
      <c r="U191" s="14"/>
      <c r="W191" s="14"/>
      <c r="X191" s="3"/>
      <c r="Y191" s="3"/>
      <c r="Z191" s="3"/>
      <c r="AA191" s="3"/>
      <c r="AB191" s="3"/>
      <c r="AC191" s="3"/>
      <c r="AD191" s="3"/>
      <c r="AE191" s="3"/>
      <c r="AF191" s="3"/>
      <c r="AG191" s="24"/>
    </row>
    <row r="192" spans="10:33">
      <c r="J192" s="52"/>
      <c r="L192" s="52"/>
      <c r="M192" s="52"/>
      <c r="S192" s="3"/>
      <c r="T192" s="14"/>
      <c r="U192" s="14"/>
      <c r="W192" s="14"/>
      <c r="X192" s="3"/>
      <c r="Y192" s="3"/>
      <c r="Z192" s="3"/>
      <c r="AA192" s="3"/>
      <c r="AB192" s="3"/>
      <c r="AC192" s="3"/>
      <c r="AD192" s="3"/>
      <c r="AE192" s="3"/>
      <c r="AF192" s="3"/>
      <c r="AG192" s="24"/>
    </row>
    <row r="193" spans="10:33">
      <c r="J193" s="52"/>
      <c r="L193" s="52"/>
      <c r="M193" s="52"/>
      <c r="S193" s="3"/>
      <c r="T193" s="14"/>
      <c r="U193" s="14"/>
      <c r="W193" s="14"/>
      <c r="X193" s="3"/>
      <c r="Y193" s="3"/>
      <c r="Z193" s="3"/>
      <c r="AA193" s="3"/>
      <c r="AB193" s="3"/>
      <c r="AC193" s="3"/>
      <c r="AD193" s="3"/>
      <c r="AE193" s="3"/>
      <c r="AF193" s="3"/>
      <c r="AG193" s="24"/>
    </row>
    <row r="194" spans="10:33">
      <c r="J194" s="52"/>
      <c r="L194" s="52"/>
      <c r="M194" s="52"/>
      <c r="S194" s="3"/>
      <c r="T194" s="14"/>
      <c r="U194" s="14"/>
      <c r="W194" s="14"/>
      <c r="X194" s="3"/>
      <c r="Y194" s="3"/>
      <c r="Z194" s="3"/>
      <c r="AA194" s="3"/>
      <c r="AB194" s="3"/>
      <c r="AC194" s="3"/>
      <c r="AD194" s="3"/>
      <c r="AE194" s="3"/>
      <c r="AF194" s="3"/>
      <c r="AG194" s="24"/>
    </row>
    <row r="195" spans="10:33">
      <c r="J195" s="52"/>
      <c r="L195" s="52"/>
      <c r="M195" s="52"/>
      <c r="S195" s="3"/>
      <c r="T195" s="14"/>
      <c r="U195" s="14"/>
      <c r="W195" s="14"/>
      <c r="X195" s="3"/>
      <c r="Y195" s="3"/>
      <c r="Z195" s="3"/>
      <c r="AA195" s="3"/>
      <c r="AB195" s="3"/>
      <c r="AC195" s="3"/>
      <c r="AD195" s="3"/>
      <c r="AE195" s="3"/>
      <c r="AF195" s="3"/>
      <c r="AG195" s="24"/>
    </row>
    <row r="196" spans="10:33">
      <c r="J196" s="52"/>
      <c r="L196" s="52"/>
      <c r="M196" s="52"/>
      <c r="S196" s="3"/>
      <c r="T196" s="14"/>
      <c r="U196" s="14"/>
      <c r="W196" s="14"/>
      <c r="X196" s="3"/>
      <c r="Y196" s="3"/>
      <c r="Z196" s="3"/>
      <c r="AA196" s="3"/>
      <c r="AB196" s="3"/>
      <c r="AC196" s="3"/>
      <c r="AD196" s="3"/>
      <c r="AE196" s="3"/>
      <c r="AF196" s="3"/>
      <c r="AG196" s="24"/>
    </row>
    <row r="197" spans="10:33">
      <c r="J197" s="52"/>
      <c r="L197" s="52"/>
      <c r="M197" s="52"/>
      <c r="S197" s="3"/>
      <c r="T197" s="14"/>
      <c r="U197" s="14"/>
      <c r="W197" s="14"/>
      <c r="X197" s="3"/>
      <c r="Y197" s="3"/>
      <c r="Z197" s="3"/>
      <c r="AA197" s="3"/>
      <c r="AB197" s="3"/>
      <c r="AC197" s="3"/>
      <c r="AD197" s="3"/>
      <c r="AE197" s="3"/>
      <c r="AF197" s="3"/>
      <c r="AG197" s="24"/>
    </row>
    <row r="198" spans="10:33">
      <c r="J198" s="52"/>
      <c r="L198" s="52"/>
      <c r="M198" s="52"/>
      <c r="S198" s="3"/>
      <c r="T198" s="14"/>
      <c r="U198" s="14"/>
      <c r="W198" s="14"/>
      <c r="X198" s="3"/>
      <c r="Y198" s="3"/>
      <c r="Z198" s="3"/>
      <c r="AA198" s="3"/>
      <c r="AB198" s="3"/>
      <c r="AC198" s="3"/>
      <c r="AD198" s="3"/>
      <c r="AE198" s="3"/>
      <c r="AF198" s="3"/>
      <c r="AG198" s="24"/>
    </row>
    <row r="199" spans="10:33">
      <c r="J199" s="52"/>
      <c r="L199" s="52"/>
      <c r="M199" s="52"/>
      <c r="S199" s="3"/>
      <c r="T199" s="14"/>
      <c r="U199" s="14"/>
      <c r="W199" s="14"/>
      <c r="X199" s="3"/>
      <c r="Y199" s="3"/>
      <c r="Z199" s="3"/>
      <c r="AA199" s="3"/>
      <c r="AB199" s="3"/>
      <c r="AC199" s="3"/>
      <c r="AD199" s="3"/>
      <c r="AE199" s="3"/>
      <c r="AF199" s="3"/>
      <c r="AG199" s="24"/>
    </row>
    <row r="200" spans="10:33">
      <c r="J200" s="52"/>
      <c r="L200" s="52"/>
      <c r="M200" s="52"/>
      <c r="S200" s="3"/>
      <c r="T200" s="14"/>
      <c r="U200" s="14"/>
      <c r="W200" s="14"/>
      <c r="X200" s="3"/>
      <c r="Y200" s="3"/>
      <c r="Z200" s="3"/>
      <c r="AA200" s="3"/>
      <c r="AB200" s="3"/>
      <c r="AC200" s="3"/>
      <c r="AD200" s="3"/>
      <c r="AE200" s="3"/>
      <c r="AF200" s="3"/>
      <c r="AG200" s="24"/>
    </row>
    <row r="201" spans="10:33">
      <c r="J201" s="52"/>
      <c r="L201" s="52"/>
      <c r="M201" s="52"/>
      <c r="S201" s="3"/>
      <c r="T201" s="14"/>
      <c r="U201" s="14"/>
      <c r="W201" s="14"/>
      <c r="X201" s="3"/>
      <c r="Y201" s="3"/>
      <c r="Z201" s="3"/>
      <c r="AA201" s="3"/>
      <c r="AB201" s="3"/>
      <c r="AC201" s="3"/>
      <c r="AD201" s="3"/>
      <c r="AE201" s="3"/>
      <c r="AF201" s="3"/>
      <c r="AG201" s="24"/>
    </row>
    <row r="202" spans="10:33">
      <c r="J202" s="52"/>
      <c r="L202" s="52"/>
      <c r="M202" s="52"/>
      <c r="S202" s="3"/>
      <c r="T202" s="14"/>
      <c r="U202" s="14"/>
      <c r="W202" s="14"/>
      <c r="X202" s="3"/>
      <c r="Y202" s="3"/>
      <c r="Z202" s="3"/>
      <c r="AA202" s="3"/>
      <c r="AB202" s="3"/>
      <c r="AC202" s="3"/>
      <c r="AD202" s="3"/>
      <c r="AE202" s="3"/>
      <c r="AF202" s="3"/>
      <c r="AG202" s="24"/>
    </row>
    <row r="203" spans="10:33">
      <c r="J203" s="52"/>
      <c r="L203" s="52"/>
      <c r="M203" s="52"/>
      <c r="R203" s="182"/>
      <c r="S203" s="3"/>
      <c r="T203" s="14"/>
      <c r="U203" s="14"/>
      <c r="W203" s="14"/>
      <c r="X203" s="3"/>
      <c r="Y203" s="3"/>
      <c r="Z203" s="3"/>
      <c r="AA203" s="3"/>
      <c r="AB203" s="3"/>
      <c r="AC203" s="3"/>
      <c r="AD203" s="3"/>
      <c r="AE203" s="3"/>
      <c r="AF203" s="3"/>
      <c r="AG203" s="24"/>
    </row>
    <row r="204" spans="10:33">
      <c r="J204" s="52"/>
      <c r="L204" s="52"/>
      <c r="M204" s="52"/>
      <c r="R204" s="182"/>
      <c r="S204" s="3"/>
      <c r="T204" s="14"/>
      <c r="U204" s="14"/>
      <c r="W204" s="14"/>
      <c r="X204" s="3"/>
      <c r="Y204" s="3"/>
      <c r="Z204" s="3"/>
      <c r="AA204" s="3"/>
      <c r="AB204" s="3"/>
      <c r="AC204" s="3"/>
      <c r="AD204" s="3"/>
      <c r="AE204" s="3"/>
      <c r="AF204" s="3"/>
      <c r="AG204" s="24"/>
    </row>
    <row r="205" spans="10:33">
      <c r="J205" s="52"/>
      <c r="L205" s="52"/>
      <c r="M205" s="52"/>
      <c r="R205" s="182"/>
      <c r="S205" s="3"/>
      <c r="T205" s="14"/>
      <c r="U205" s="14"/>
      <c r="W205" s="14"/>
      <c r="X205" s="3"/>
      <c r="Y205" s="3"/>
      <c r="Z205" s="3"/>
      <c r="AA205" s="3"/>
      <c r="AB205" s="3"/>
      <c r="AC205" s="3"/>
      <c r="AD205" s="3"/>
      <c r="AE205" s="3"/>
      <c r="AF205" s="3"/>
      <c r="AG205" s="24"/>
    </row>
    <row r="206" spans="10:33">
      <c r="J206" s="52"/>
      <c r="L206" s="52"/>
      <c r="M206" s="52"/>
      <c r="R206" s="182"/>
      <c r="S206" s="3"/>
      <c r="T206" s="14"/>
      <c r="U206" s="14"/>
      <c r="W206" s="14"/>
      <c r="X206" s="3"/>
      <c r="Y206" s="3"/>
      <c r="Z206" s="3"/>
      <c r="AA206" s="3"/>
      <c r="AB206" s="3"/>
      <c r="AC206" s="3"/>
      <c r="AD206" s="3"/>
      <c r="AE206" s="3"/>
      <c r="AF206" s="3"/>
      <c r="AG206" s="24"/>
    </row>
    <row r="207" spans="10:33">
      <c r="J207" s="52"/>
      <c r="L207" s="52"/>
      <c r="M207" s="52"/>
      <c r="P207" s="183"/>
      <c r="R207" s="182"/>
      <c r="S207" s="3"/>
      <c r="T207" s="14"/>
      <c r="U207" s="14"/>
      <c r="W207" s="14"/>
      <c r="X207" s="3"/>
      <c r="Y207" s="3"/>
      <c r="Z207" s="3"/>
      <c r="AA207" s="3"/>
      <c r="AB207" s="3"/>
      <c r="AC207" s="3"/>
      <c r="AD207" s="3"/>
      <c r="AE207" s="3"/>
      <c r="AF207" s="3"/>
      <c r="AG207" s="24"/>
    </row>
    <row r="208" spans="10:33">
      <c r="J208" s="52"/>
      <c r="L208" s="52"/>
      <c r="M208" s="52"/>
      <c r="P208" s="183"/>
      <c r="R208" s="182"/>
      <c r="S208" s="3"/>
      <c r="T208" s="14"/>
      <c r="U208" s="14"/>
      <c r="W208" s="14"/>
      <c r="X208" s="3"/>
      <c r="Y208" s="3"/>
      <c r="Z208" s="3"/>
      <c r="AA208" s="3"/>
      <c r="AB208" s="3"/>
      <c r="AC208" s="3"/>
      <c r="AD208" s="3"/>
      <c r="AE208" s="3"/>
      <c r="AF208" s="3"/>
      <c r="AG208" s="24"/>
    </row>
    <row r="209" spans="10:33">
      <c r="J209" s="52"/>
      <c r="L209" s="52"/>
      <c r="M209" s="52"/>
      <c r="P209" s="183"/>
      <c r="R209" s="182"/>
      <c r="S209" s="3"/>
      <c r="T209" s="14"/>
      <c r="U209" s="14"/>
      <c r="W209" s="14"/>
      <c r="X209" s="3"/>
      <c r="Y209" s="3"/>
      <c r="Z209" s="3"/>
      <c r="AA209" s="3"/>
      <c r="AB209" s="3"/>
      <c r="AC209" s="3"/>
      <c r="AD209" s="3"/>
      <c r="AE209" s="3"/>
      <c r="AF209" s="3"/>
      <c r="AG209" s="24"/>
    </row>
    <row r="210" spans="10:33">
      <c r="J210" s="52"/>
      <c r="L210" s="52"/>
      <c r="M210" s="52"/>
      <c r="P210" s="183"/>
      <c r="R210" s="182"/>
      <c r="S210" s="3"/>
      <c r="T210" s="14"/>
      <c r="U210" s="14"/>
      <c r="W210" s="14"/>
      <c r="X210" s="3"/>
      <c r="Y210" s="3"/>
      <c r="Z210" s="3"/>
      <c r="AA210" s="3"/>
      <c r="AB210" s="3"/>
      <c r="AC210" s="3"/>
      <c r="AD210" s="3"/>
      <c r="AE210" s="3"/>
      <c r="AF210" s="3"/>
      <c r="AG210" s="24"/>
    </row>
    <row r="211" spans="10:33">
      <c r="J211" s="52"/>
      <c r="L211" s="52"/>
      <c r="M211" s="52"/>
      <c r="P211" s="183"/>
      <c r="R211" s="182"/>
      <c r="S211" s="3"/>
      <c r="T211" s="14"/>
      <c r="U211" s="14"/>
      <c r="W211" s="14"/>
      <c r="X211" s="3"/>
      <c r="Y211" s="3"/>
      <c r="Z211" s="3"/>
      <c r="AA211" s="3"/>
      <c r="AB211" s="3"/>
      <c r="AC211" s="3"/>
      <c r="AD211" s="3"/>
      <c r="AE211" s="3"/>
      <c r="AF211" s="3"/>
      <c r="AG211" s="24"/>
    </row>
    <row r="212" spans="10:33">
      <c r="J212" s="52"/>
      <c r="L212" s="52"/>
      <c r="M212" s="52"/>
      <c r="P212" s="183"/>
      <c r="R212" s="182"/>
      <c r="S212" s="3"/>
      <c r="T212" s="14"/>
      <c r="U212" s="14"/>
      <c r="W212" s="14"/>
      <c r="X212" s="3"/>
      <c r="Y212" s="3"/>
      <c r="Z212" s="3"/>
      <c r="AA212" s="3"/>
      <c r="AB212" s="3"/>
      <c r="AC212" s="3"/>
      <c r="AD212" s="3"/>
      <c r="AE212" s="3"/>
      <c r="AF212" s="3"/>
      <c r="AG212" s="24"/>
    </row>
    <row r="213" spans="10:33">
      <c r="J213" s="52"/>
      <c r="L213" s="52"/>
      <c r="M213" s="52"/>
      <c r="P213" s="183"/>
      <c r="R213" s="182"/>
      <c r="S213" s="3"/>
      <c r="T213" s="14"/>
      <c r="U213" s="14"/>
      <c r="W213" s="14"/>
      <c r="X213" s="3"/>
      <c r="Y213" s="3"/>
      <c r="Z213" s="3"/>
      <c r="AA213" s="3"/>
      <c r="AB213" s="3"/>
      <c r="AC213" s="3"/>
      <c r="AD213" s="3"/>
      <c r="AE213" s="3"/>
      <c r="AF213" s="3"/>
      <c r="AG213" s="24"/>
    </row>
    <row r="214" spans="10:33">
      <c r="J214" s="52"/>
      <c r="L214" s="52"/>
      <c r="M214" s="52"/>
      <c r="P214" s="183"/>
      <c r="R214" s="182"/>
      <c r="S214" s="3"/>
      <c r="T214" s="14"/>
      <c r="U214" s="14"/>
      <c r="W214" s="14"/>
      <c r="X214" s="3"/>
      <c r="Y214" s="3"/>
      <c r="Z214" s="3"/>
      <c r="AA214" s="3"/>
      <c r="AB214" s="3"/>
      <c r="AC214" s="3"/>
      <c r="AD214" s="3"/>
      <c r="AE214" s="3"/>
      <c r="AF214" s="3"/>
      <c r="AG214" s="24"/>
    </row>
    <row r="215" spans="10:33">
      <c r="J215" s="52"/>
      <c r="L215" s="52"/>
      <c r="M215" s="52"/>
      <c r="P215" s="183"/>
      <c r="R215" s="182"/>
      <c r="S215" s="3"/>
      <c r="T215" s="14"/>
      <c r="U215" s="14"/>
      <c r="W215" s="14"/>
      <c r="X215" s="3"/>
      <c r="Y215" s="3"/>
      <c r="Z215" s="3"/>
      <c r="AA215" s="3"/>
      <c r="AB215" s="3"/>
      <c r="AC215" s="3"/>
      <c r="AD215" s="3"/>
      <c r="AE215" s="3"/>
      <c r="AF215" s="3"/>
      <c r="AG215" s="24"/>
    </row>
    <row r="216" spans="10:33">
      <c r="J216" s="52"/>
      <c r="L216" s="52"/>
      <c r="M216" s="52"/>
      <c r="P216" s="183"/>
      <c r="R216" s="182"/>
      <c r="S216" s="3"/>
      <c r="T216" s="14"/>
      <c r="U216" s="14"/>
      <c r="W216" s="14"/>
      <c r="X216" s="3"/>
      <c r="Y216" s="3"/>
      <c r="Z216" s="3"/>
      <c r="AA216" s="3"/>
      <c r="AB216" s="3"/>
      <c r="AC216" s="3"/>
      <c r="AD216" s="3"/>
      <c r="AE216" s="3"/>
      <c r="AF216" s="3"/>
      <c r="AG216" s="24"/>
    </row>
    <row r="217" spans="10:33">
      <c r="J217" s="52"/>
      <c r="L217" s="52"/>
      <c r="M217" s="52"/>
      <c r="P217" s="183"/>
      <c r="R217" s="182"/>
      <c r="S217" s="3"/>
      <c r="T217" s="14"/>
      <c r="U217" s="14"/>
      <c r="W217" s="14"/>
      <c r="X217" s="3"/>
      <c r="Y217" s="3"/>
      <c r="Z217" s="3"/>
      <c r="AA217" s="3"/>
      <c r="AB217" s="3"/>
      <c r="AC217" s="3"/>
      <c r="AD217" s="3"/>
      <c r="AE217" s="3"/>
      <c r="AF217" s="3"/>
      <c r="AG217" s="24"/>
    </row>
    <row r="218" spans="10:33">
      <c r="J218" s="52"/>
      <c r="L218" s="52"/>
      <c r="M218" s="52"/>
      <c r="P218" s="183"/>
      <c r="R218" s="182"/>
      <c r="S218" s="3"/>
      <c r="T218" s="14"/>
      <c r="U218" s="14"/>
      <c r="W218" s="14"/>
      <c r="X218" s="3"/>
      <c r="Y218" s="3"/>
      <c r="Z218" s="3"/>
      <c r="AA218" s="3"/>
      <c r="AB218" s="3"/>
      <c r="AC218" s="3"/>
      <c r="AD218" s="3"/>
      <c r="AE218" s="3"/>
      <c r="AF218" s="3"/>
      <c r="AG218" s="24"/>
    </row>
    <row r="219" spans="10:33">
      <c r="J219" s="52"/>
      <c r="L219" s="52"/>
      <c r="M219" s="52"/>
      <c r="P219" s="183"/>
      <c r="R219" s="182"/>
      <c r="S219" s="3"/>
      <c r="T219" s="14"/>
      <c r="U219" s="14"/>
      <c r="W219" s="14"/>
      <c r="X219" s="3"/>
      <c r="Y219" s="3"/>
      <c r="Z219" s="3"/>
      <c r="AA219" s="3"/>
      <c r="AB219" s="3"/>
      <c r="AC219" s="3"/>
      <c r="AD219" s="3"/>
      <c r="AE219" s="3"/>
      <c r="AF219" s="3"/>
      <c r="AG219" s="24"/>
    </row>
    <row r="220" spans="10:33">
      <c r="J220" s="52"/>
      <c r="L220" s="52"/>
      <c r="M220" s="52"/>
      <c r="P220" s="183"/>
      <c r="R220" s="182"/>
      <c r="S220" s="3"/>
      <c r="T220" s="14"/>
      <c r="U220" s="14"/>
      <c r="W220" s="14"/>
      <c r="X220" s="3"/>
      <c r="Y220" s="3"/>
      <c r="Z220" s="3"/>
      <c r="AA220" s="3"/>
      <c r="AB220" s="3"/>
      <c r="AC220" s="3"/>
      <c r="AD220" s="3"/>
      <c r="AE220" s="3"/>
      <c r="AF220" s="3"/>
      <c r="AG220" s="24"/>
    </row>
    <row r="221" spans="10:33">
      <c r="J221" s="52"/>
      <c r="L221" s="52"/>
      <c r="M221" s="52"/>
      <c r="P221" s="183"/>
      <c r="R221" s="182"/>
      <c r="S221" s="3"/>
      <c r="T221" s="14"/>
      <c r="U221" s="14"/>
      <c r="W221" s="14"/>
      <c r="X221" s="3"/>
      <c r="Y221" s="3"/>
      <c r="Z221" s="3"/>
      <c r="AA221" s="3"/>
      <c r="AB221" s="3"/>
      <c r="AC221" s="3"/>
      <c r="AD221" s="3"/>
      <c r="AE221" s="3"/>
      <c r="AF221" s="3"/>
      <c r="AG221" s="24"/>
    </row>
    <row r="222" spans="10:33">
      <c r="J222" s="52"/>
      <c r="L222" s="52"/>
      <c r="M222" s="52"/>
      <c r="P222" s="183"/>
      <c r="R222" s="182"/>
      <c r="S222" s="3"/>
      <c r="T222" s="14"/>
      <c r="U222" s="14"/>
      <c r="W222" s="14"/>
      <c r="X222" s="3"/>
      <c r="Y222" s="3"/>
      <c r="Z222" s="3"/>
      <c r="AA222" s="3"/>
      <c r="AB222" s="3"/>
      <c r="AC222" s="3"/>
      <c r="AD222" s="3"/>
      <c r="AE222" s="3"/>
      <c r="AF222" s="3"/>
      <c r="AG222" s="24"/>
    </row>
    <row r="223" spans="10:33">
      <c r="J223" s="52"/>
      <c r="L223" s="52"/>
      <c r="M223" s="52"/>
      <c r="P223" s="183"/>
      <c r="R223" s="182"/>
      <c r="S223" s="3"/>
      <c r="T223" s="14"/>
      <c r="U223" s="14"/>
      <c r="W223" s="14"/>
      <c r="X223" s="3"/>
      <c r="Y223" s="3"/>
      <c r="Z223" s="3"/>
      <c r="AA223" s="3"/>
      <c r="AB223" s="3"/>
      <c r="AC223" s="3"/>
      <c r="AD223" s="3"/>
      <c r="AE223" s="3"/>
      <c r="AF223" s="3"/>
      <c r="AG223" s="24"/>
    </row>
    <row r="224" spans="10:33">
      <c r="J224" s="52"/>
      <c r="L224" s="52"/>
      <c r="M224" s="52"/>
      <c r="P224" s="183"/>
      <c r="R224" s="182"/>
      <c r="S224" s="3"/>
      <c r="T224" s="14"/>
      <c r="U224" s="14"/>
      <c r="W224" s="14"/>
      <c r="X224" s="3"/>
      <c r="Y224" s="3"/>
      <c r="Z224" s="3"/>
      <c r="AA224" s="3"/>
      <c r="AB224" s="3"/>
      <c r="AC224" s="3"/>
      <c r="AD224" s="3"/>
      <c r="AE224" s="3"/>
      <c r="AF224" s="3"/>
      <c r="AG224" s="24"/>
    </row>
    <row r="225" spans="10:33">
      <c r="J225" s="52"/>
      <c r="L225" s="52"/>
      <c r="M225" s="52"/>
      <c r="P225" s="183"/>
      <c r="R225" s="182"/>
      <c r="S225" s="3"/>
      <c r="T225" s="14"/>
      <c r="U225" s="14"/>
      <c r="W225" s="14"/>
      <c r="X225" s="3"/>
      <c r="Y225" s="3"/>
      <c r="Z225" s="3"/>
      <c r="AA225" s="3"/>
      <c r="AB225" s="3"/>
      <c r="AC225" s="3"/>
      <c r="AD225" s="3"/>
      <c r="AE225" s="3"/>
      <c r="AF225" s="3"/>
      <c r="AG225" s="24"/>
    </row>
    <row r="226" spans="10:33">
      <c r="J226" s="52"/>
      <c r="L226" s="52"/>
      <c r="M226" s="52"/>
      <c r="P226" s="183"/>
      <c r="R226" s="182"/>
      <c r="S226" s="3"/>
      <c r="T226" s="14"/>
      <c r="U226" s="14"/>
      <c r="W226" s="14"/>
      <c r="X226" s="3"/>
      <c r="Y226" s="3"/>
      <c r="Z226" s="3"/>
      <c r="AA226" s="3"/>
      <c r="AB226" s="3"/>
      <c r="AC226" s="3"/>
      <c r="AD226" s="3"/>
      <c r="AE226" s="3"/>
      <c r="AF226" s="3"/>
      <c r="AG226" s="24"/>
    </row>
    <row r="227" spans="10:33">
      <c r="J227" s="52"/>
      <c r="L227" s="52"/>
      <c r="M227" s="52"/>
      <c r="P227" s="183"/>
      <c r="R227" s="182"/>
      <c r="S227" s="3"/>
      <c r="T227" s="14"/>
      <c r="U227" s="14"/>
      <c r="W227" s="14"/>
      <c r="X227" s="3"/>
      <c r="Y227" s="3"/>
      <c r="Z227" s="3"/>
      <c r="AA227" s="3"/>
      <c r="AB227" s="3"/>
      <c r="AC227" s="3"/>
      <c r="AD227" s="3"/>
      <c r="AE227" s="3"/>
      <c r="AF227" s="3"/>
      <c r="AG227" s="24"/>
    </row>
    <row r="228" spans="10:33">
      <c r="J228" s="52"/>
      <c r="L228" s="52"/>
      <c r="M228" s="52"/>
      <c r="P228" s="183"/>
      <c r="R228" s="182"/>
      <c r="S228" s="3"/>
      <c r="T228" s="14"/>
      <c r="U228" s="14"/>
      <c r="W228" s="14"/>
      <c r="X228" s="3"/>
      <c r="Y228" s="3"/>
      <c r="Z228" s="3"/>
      <c r="AA228" s="3"/>
      <c r="AB228" s="3"/>
      <c r="AC228" s="3"/>
      <c r="AD228" s="3"/>
      <c r="AE228" s="3"/>
      <c r="AF228" s="3"/>
      <c r="AG228" s="24"/>
    </row>
    <row r="229" spans="10:33">
      <c r="J229" s="52"/>
      <c r="L229" s="52"/>
      <c r="M229" s="52"/>
      <c r="P229" s="183"/>
      <c r="R229" s="182"/>
      <c r="S229" s="3"/>
      <c r="T229" s="14"/>
      <c r="U229" s="14"/>
      <c r="W229" s="14"/>
      <c r="X229" s="3"/>
      <c r="Y229" s="3"/>
      <c r="Z229" s="3"/>
      <c r="AA229" s="3"/>
      <c r="AB229" s="3"/>
      <c r="AC229" s="3"/>
      <c r="AD229" s="3"/>
      <c r="AE229" s="3"/>
      <c r="AF229" s="3"/>
      <c r="AG229" s="24"/>
    </row>
    <row r="230" spans="10:33">
      <c r="J230" s="52"/>
      <c r="L230" s="52"/>
      <c r="M230" s="52"/>
      <c r="P230" s="183"/>
      <c r="R230" s="182"/>
      <c r="S230" s="3"/>
      <c r="T230" s="14"/>
      <c r="U230" s="14"/>
      <c r="W230" s="14"/>
      <c r="X230" s="3"/>
      <c r="Y230" s="3"/>
      <c r="Z230" s="3"/>
      <c r="AA230" s="3"/>
      <c r="AB230" s="3"/>
      <c r="AC230" s="3"/>
      <c r="AD230" s="3"/>
      <c r="AE230" s="3"/>
      <c r="AF230" s="3"/>
      <c r="AG230" s="24"/>
    </row>
    <row r="231" spans="10:33">
      <c r="J231" s="52"/>
      <c r="L231" s="52"/>
      <c r="M231" s="52"/>
      <c r="P231" s="183"/>
      <c r="R231" s="182"/>
      <c r="S231" s="3"/>
      <c r="T231" s="14"/>
      <c r="U231" s="14"/>
      <c r="W231" s="14"/>
      <c r="X231" s="3"/>
      <c r="Y231" s="3"/>
      <c r="Z231" s="3"/>
      <c r="AA231" s="3"/>
      <c r="AB231" s="3"/>
      <c r="AC231" s="3"/>
      <c r="AD231" s="3"/>
      <c r="AE231" s="3"/>
      <c r="AF231" s="3"/>
      <c r="AG231" s="24"/>
    </row>
    <row r="232" spans="10:33">
      <c r="J232" s="52"/>
      <c r="L232" s="52"/>
      <c r="M232" s="52"/>
      <c r="P232" s="183"/>
      <c r="R232" s="182"/>
      <c r="S232" s="3"/>
      <c r="T232" s="14"/>
      <c r="U232" s="14"/>
      <c r="W232" s="14"/>
      <c r="X232" s="3"/>
      <c r="Y232" s="3"/>
      <c r="Z232" s="3"/>
      <c r="AA232" s="3"/>
      <c r="AB232" s="3"/>
      <c r="AC232" s="3"/>
      <c r="AD232" s="3"/>
      <c r="AE232" s="3"/>
      <c r="AF232" s="3"/>
      <c r="AG232" s="24"/>
    </row>
    <row r="233" spans="10:33">
      <c r="J233" s="52"/>
      <c r="L233" s="52"/>
      <c r="M233" s="52"/>
      <c r="P233" s="183"/>
      <c r="R233" s="182"/>
      <c r="S233" s="3"/>
      <c r="T233" s="14"/>
      <c r="U233" s="14"/>
      <c r="W233" s="14"/>
      <c r="X233" s="3"/>
      <c r="Y233" s="3"/>
      <c r="Z233" s="3"/>
      <c r="AA233" s="3"/>
      <c r="AB233" s="3"/>
      <c r="AC233" s="3"/>
      <c r="AD233" s="3"/>
      <c r="AE233" s="3"/>
      <c r="AF233" s="3"/>
      <c r="AG233" s="24"/>
    </row>
    <row r="234" spans="10:33">
      <c r="J234" s="52"/>
      <c r="L234" s="52"/>
      <c r="M234" s="52"/>
      <c r="P234" s="183"/>
      <c r="R234" s="182"/>
      <c r="S234" s="3"/>
      <c r="T234" s="14"/>
      <c r="U234" s="14"/>
      <c r="W234" s="14"/>
      <c r="X234" s="3"/>
      <c r="Y234" s="3"/>
      <c r="Z234" s="3"/>
      <c r="AA234" s="3"/>
      <c r="AB234" s="3"/>
      <c r="AC234" s="3"/>
      <c r="AD234" s="3"/>
      <c r="AE234" s="3"/>
      <c r="AF234" s="3"/>
      <c r="AG234" s="24"/>
    </row>
    <row r="235" spans="10:33">
      <c r="J235" s="52"/>
      <c r="L235" s="52"/>
      <c r="M235" s="52"/>
      <c r="P235" s="183"/>
      <c r="R235" s="182"/>
      <c r="S235" s="3"/>
      <c r="T235" s="14"/>
      <c r="U235" s="14"/>
      <c r="W235" s="14"/>
      <c r="X235" s="3"/>
      <c r="Y235" s="3"/>
      <c r="Z235" s="3"/>
      <c r="AA235" s="3"/>
      <c r="AB235" s="3"/>
      <c r="AC235" s="3"/>
      <c r="AD235" s="3"/>
      <c r="AE235" s="3"/>
      <c r="AF235" s="3"/>
      <c r="AG235" s="24"/>
    </row>
    <row r="236" spans="10:33">
      <c r="J236" s="52"/>
      <c r="L236" s="52"/>
      <c r="M236" s="52"/>
      <c r="P236" s="183"/>
      <c r="R236" s="182"/>
      <c r="S236" s="3"/>
      <c r="T236" s="14"/>
      <c r="U236" s="14"/>
      <c r="W236" s="14"/>
      <c r="X236" s="3"/>
      <c r="Y236" s="3"/>
      <c r="Z236" s="3"/>
      <c r="AA236" s="3"/>
      <c r="AB236" s="3"/>
      <c r="AC236" s="3"/>
      <c r="AD236" s="3"/>
      <c r="AE236" s="3"/>
      <c r="AF236" s="3"/>
      <c r="AG236" s="24"/>
    </row>
    <row r="237" spans="10:33">
      <c r="J237" s="52"/>
      <c r="L237" s="52"/>
      <c r="M237" s="52"/>
      <c r="P237" s="183"/>
      <c r="R237" s="182"/>
      <c r="S237" s="3"/>
      <c r="T237" s="14"/>
      <c r="U237" s="14"/>
      <c r="W237" s="14"/>
      <c r="X237" s="3"/>
      <c r="Y237" s="3"/>
      <c r="Z237" s="3"/>
      <c r="AA237" s="3"/>
      <c r="AB237" s="3"/>
      <c r="AC237" s="3"/>
      <c r="AD237" s="3"/>
      <c r="AE237" s="3"/>
      <c r="AF237" s="3"/>
      <c r="AG237" s="24"/>
    </row>
    <row r="238" spans="10:33">
      <c r="J238" s="52"/>
      <c r="L238" s="52"/>
      <c r="M238" s="52"/>
      <c r="P238" s="183"/>
      <c r="R238" s="182"/>
      <c r="S238" s="3"/>
      <c r="T238" s="14"/>
      <c r="U238" s="14"/>
      <c r="W238" s="14"/>
      <c r="X238" s="3"/>
      <c r="Y238" s="3"/>
      <c r="Z238" s="3"/>
      <c r="AA238" s="3"/>
      <c r="AB238" s="3"/>
      <c r="AC238" s="3"/>
      <c r="AD238" s="3"/>
      <c r="AE238" s="3"/>
      <c r="AF238" s="3"/>
      <c r="AG238" s="24"/>
    </row>
    <row r="239" spans="10:33">
      <c r="J239" s="52"/>
      <c r="L239" s="52"/>
      <c r="M239" s="52"/>
      <c r="P239" s="183"/>
      <c r="R239" s="182"/>
      <c r="S239" s="3"/>
      <c r="T239" s="14"/>
      <c r="U239" s="14"/>
      <c r="W239" s="14"/>
      <c r="X239" s="3"/>
      <c r="Y239" s="3"/>
      <c r="Z239" s="3"/>
      <c r="AA239" s="3"/>
      <c r="AB239" s="3"/>
      <c r="AC239" s="3"/>
      <c r="AD239" s="3"/>
      <c r="AE239" s="3"/>
      <c r="AF239" s="3"/>
      <c r="AG239" s="24"/>
    </row>
    <row r="240" spans="10:33">
      <c r="J240" s="52"/>
      <c r="L240" s="52"/>
      <c r="M240" s="52"/>
      <c r="P240" s="183"/>
      <c r="R240" s="182"/>
      <c r="S240" s="3"/>
      <c r="T240" s="14"/>
      <c r="U240" s="14"/>
      <c r="W240" s="14"/>
      <c r="X240" s="3"/>
      <c r="Y240" s="3"/>
      <c r="Z240" s="3"/>
      <c r="AA240" s="3"/>
      <c r="AB240" s="3"/>
      <c r="AC240" s="3"/>
      <c r="AD240" s="3"/>
      <c r="AE240" s="3"/>
      <c r="AF240" s="3"/>
      <c r="AG240" s="24"/>
    </row>
    <row r="241" spans="10:33">
      <c r="J241" s="52"/>
      <c r="L241" s="52"/>
      <c r="M241" s="52"/>
      <c r="P241" s="183"/>
      <c r="R241" s="182"/>
      <c r="S241" s="3"/>
      <c r="T241" s="14"/>
      <c r="U241" s="14"/>
      <c r="W241" s="14"/>
      <c r="X241" s="3"/>
      <c r="Y241" s="3"/>
      <c r="Z241" s="3"/>
      <c r="AA241" s="3"/>
      <c r="AB241" s="3"/>
      <c r="AC241" s="3"/>
      <c r="AD241" s="3"/>
      <c r="AE241" s="3"/>
      <c r="AF241" s="3"/>
      <c r="AG241" s="24"/>
    </row>
    <row r="242" spans="10:33">
      <c r="J242" s="52"/>
      <c r="L242" s="52"/>
      <c r="M242" s="52"/>
      <c r="P242" s="183"/>
      <c r="R242" s="182"/>
      <c r="S242" s="3"/>
      <c r="T242" s="14"/>
      <c r="U242" s="14"/>
      <c r="W242" s="14"/>
      <c r="X242" s="3"/>
      <c r="Y242" s="3"/>
      <c r="Z242" s="3"/>
      <c r="AA242" s="3"/>
      <c r="AB242" s="3"/>
      <c r="AC242" s="3"/>
      <c r="AD242" s="3"/>
      <c r="AE242" s="3"/>
      <c r="AF242" s="3"/>
      <c r="AG242" s="24"/>
    </row>
    <row r="243" spans="10:33">
      <c r="J243" s="52"/>
      <c r="L243" s="52"/>
      <c r="M243" s="52"/>
      <c r="P243" s="183"/>
      <c r="R243" s="182"/>
      <c r="S243" s="3"/>
      <c r="T243" s="14"/>
      <c r="U243" s="14"/>
      <c r="W243" s="14"/>
      <c r="X243" s="3"/>
      <c r="Y243" s="3"/>
      <c r="Z243" s="3"/>
      <c r="AA243" s="3"/>
      <c r="AB243" s="3"/>
      <c r="AC243" s="3"/>
      <c r="AD243" s="3"/>
      <c r="AE243" s="3"/>
      <c r="AF243" s="3"/>
      <c r="AG243" s="24"/>
    </row>
    <row r="244" spans="10:33">
      <c r="J244" s="52"/>
      <c r="L244" s="52"/>
      <c r="M244" s="52"/>
      <c r="P244" s="183"/>
      <c r="R244" s="182"/>
      <c r="S244" s="3"/>
      <c r="T244" s="14"/>
      <c r="U244" s="14"/>
      <c r="W244" s="14"/>
      <c r="X244" s="3"/>
      <c r="Y244" s="3"/>
      <c r="Z244" s="3"/>
      <c r="AA244" s="3"/>
      <c r="AB244" s="3"/>
      <c r="AC244" s="3"/>
      <c r="AD244" s="3"/>
      <c r="AE244" s="3"/>
      <c r="AF244" s="3"/>
      <c r="AG244" s="24"/>
    </row>
    <row r="245" spans="10:33">
      <c r="J245" s="52"/>
      <c r="L245" s="52"/>
      <c r="M245" s="52"/>
      <c r="P245" s="183"/>
      <c r="R245" s="182"/>
      <c r="S245" s="3"/>
      <c r="T245" s="14"/>
      <c r="U245" s="14"/>
      <c r="W245" s="14"/>
      <c r="X245" s="3"/>
      <c r="Y245" s="3"/>
      <c r="Z245" s="3"/>
      <c r="AA245" s="3"/>
      <c r="AB245" s="3"/>
      <c r="AC245" s="3"/>
      <c r="AD245" s="3"/>
      <c r="AE245" s="3"/>
      <c r="AF245" s="3"/>
      <c r="AG245" s="24"/>
    </row>
    <row r="246" spans="10:33">
      <c r="J246" s="52"/>
      <c r="L246" s="52"/>
      <c r="M246" s="52"/>
      <c r="P246" s="183"/>
      <c r="R246" s="182"/>
      <c r="S246" s="3"/>
      <c r="T246" s="14"/>
      <c r="U246" s="14"/>
      <c r="W246" s="14"/>
      <c r="X246" s="3"/>
      <c r="Y246" s="3"/>
      <c r="Z246" s="3"/>
      <c r="AA246" s="3"/>
      <c r="AB246" s="3"/>
      <c r="AC246" s="3"/>
      <c r="AD246" s="3"/>
      <c r="AE246" s="3"/>
      <c r="AF246" s="3"/>
      <c r="AG246" s="24"/>
    </row>
    <row r="247" spans="10:33">
      <c r="J247" s="52"/>
      <c r="L247" s="52"/>
      <c r="M247" s="52"/>
      <c r="P247" s="183"/>
      <c r="R247" s="182"/>
      <c r="S247" s="3"/>
      <c r="T247" s="14"/>
      <c r="U247" s="14"/>
      <c r="W247" s="14"/>
      <c r="X247" s="3"/>
      <c r="Y247" s="3"/>
      <c r="Z247" s="3"/>
      <c r="AA247" s="3"/>
      <c r="AB247" s="3"/>
      <c r="AC247" s="3"/>
      <c r="AD247" s="3"/>
      <c r="AE247" s="3"/>
      <c r="AF247" s="3"/>
      <c r="AG247" s="24"/>
    </row>
    <row r="248" spans="10:33">
      <c r="J248" s="52"/>
      <c r="L248" s="52"/>
      <c r="M248" s="52"/>
      <c r="P248" s="183"/>
      <c r="R248" s="182"/>
      <c r="S248" s="3"/>
      <c r="T248" s="14"/>
      <c r="U248" s="14"/>
      <c r="W248" s="14"/>
      <c r="X248" s="3"/>
      <c r="Y248" s="3"/>
      <c r="Z248" s="3"/>
      <c r="AA248" s="3"/>
      <c r="AB248" s="3"/>
      <c r="AC248" s="3"/>
      <c r="AD248" s="3"/>
      <c r="AE248" s="3"/>
      <c r="AF248" s="3"/>
      <c r="AG248" s="24"/>
    </row>
    <row r="249" spans="10:33">
      <c r="J249" s="52"/>
      <c r="L249" s="52"/>
      <c r="M249" s="52"/>
      <c r="P249" s="183"/>
      <c r="R249" s="182"/>
      <c r="S249" s="3"/>
      <c r="T249" s="14"/>
      <c r="U249" s="14"/>
      <c r="W249" s="14"/>
      <c r="X249" s="3"/>
      <c r="Y249" s="3"/>
      <c r="Z249" s="3"/>
      <c r="AA249" s="3"/>
      <c r="AB249" s="3"/>
      <c r="AC249" s="3"/>
      <c r="AD249" s="3"/>
      <c r="AE249" s="3"/>
      <c r="AF249" s="3"/>
      <c r="AG249" s="24"/>
    </row>
    <row r="250" spans="10:33">
      <c r="J250" s="52"/>
      <c r="L250" s="52"/>
      <c r="M250" s="52"/>
      <c r="P250" s="183"/>
      <c r="R250" s="182"/>
      <c r="S250" s="3"/>
      <c r="T250" s="14"/>
      <c r="U250" s="14"/>
      <c r="W250" s="14"/>
      <c r="X250" s="3"/>
      <c r="Y250" s="3"/>
      <c r="Z250" s="3"/>
      <c r="AA250" s="3"/>
      <c r="AB250" s="3"/>
      <c r="AC250" s="3"/>
      <c r="AD250" s="3"/>
      <c r="AE250" s="3"/>
      <c r="AF250" s="3"/>
      <c r="AG250" s="24"/>
    </row>
    <row r="251" spans="10:33">
      <c r="J251" s="52"/>
      <c r="L251" s="52"/>
      <c r="M251" s="52"/>
      <c r="P251" s="183"/>
      <c r="R251" s="182"/>
      <c r="S251" s="3"/>
      <c r="T251" s="14"/>
      <c r="U251" s="14"/>
      <c r="W251" s="14"/>
      <c r="X251" s="3"/>
      <c r="Y251" s="3"/>
      <c r="Z251" s="3"/>
      <c r="AA251" s="3"/>
      <c r="AB251" s="3"/>
      <c r="AC251" s="3"/>
      <c r="AD251" s="3"/>
      <c r="AE251" s="3"/>
      <c r="AF251" s="3"/>
      <c r="AG251" s="24"/>
    </row>
    <row r="252" spans="10:33">
      <c r="J252" s="52"/>
      <c r="L252" s="52"/>
      <c r="M252" s="52"/>
      <c r="P252" s="183"/>
      <c r="R252" s="182"/>
      <c r="S252" s="3"/>
      <c r="T252" s="14"/>
      <c r="U252" s="14"/>
      <c r="W252" s="14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0:33">
      <c r="J253" s="52"/>
      <c r="L253" s="52"/>
      <c r="M253" s="52"/>
      <c r="P253" s="183"/>
      <c r="R253" s="182"/>
      <c r="S253" s="3"/>
      <c r="T253" s="14"/>
      <c r="U253" s="14"/>
      <c r="W253" s="14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0:33">
      <c r="J254" s="52"/>
      <c r="L254" s="52"/>
      <c r="M254" s="52"/>
      <c r="P254" s="183"/>
      <c r="R254" s="182"/>
      <c r="S254" s="3"/>
      <c r="T254" s="14"/>
      <c r="U254" s="14"/>
      <c r="W254" s="14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0:33">
      <c r="J255" s="52"/>
      <c r="L255" s="52"/>
      <c r="M255" s="52"/>
      <c r="P255" s="183"/>
      <c r="R255" s="182"/>
      <c r="S255" s="3"/>
      <c r="T255" s="14"/>
      <c r="U255" s="14"/>
      <c r="W255" s="14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0:33">
      <c r="J256" s="52"/>
      <c r="L256" s="52"/>
      <c r="M256" s="52"/>
      <c r="P256" s="183"/>
      <c r="R256" s="182"/>
      <c r="S256" s="3"/>
      <c r="T256" s="14"/>
      <c r="U256" s="14"/>
      <c r="W256" s="14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0:32">
      <c r="J257" s="52"/>
      <c r="L257" s="52"/>
      <c r="M257" s="52"/>
      <c r="P257" s="183"/>
      <c r="R257" s="182"/>
      <c r="S257" s="3"/>
      <c r="T257" s="14"/>
      <c r="U257" s="14"/>
      <c r="W257" s="14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0:32">
      <c r="J258" s="52"/>
      <c r="L258" s="52"/>
      <c r="M258" s="52"/>
      <c r="P258" s="183"/>
      <c r="R258" s="182"/>
      <c r="S258" s="3"/>
      <c r="T258" s="14"/>
      <c r="U258" s="14"/>
      <c r="W258" s="14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0:32">
      <c r="J259" s="52"/>
      <c r="L259" s="52"/>
      <c r="M259" s="52"/>
      <c r="P259" s="183"/>
      <c r="R259" s="182"/>
      <c r="S259" s="3"/>
      <c r="T259" s="14"/>
      <c r="U259" s="14"/>
      <c r="W259" s="14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0:32">
      <c r="J260" s="52"/>
      <c r="L260" s="52"/>
      <c r="M260" s="52"/>
      <c r="P260" s="183"/>
      <c r="R260" s="182"/>
      <c r="S260" s="3"/>
      <c r="T260" s="14"/>
      <c r="U260" s="14"/>
      <c r="W260" s="14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0:32">
      <c r="J261" s="52"/>
      <c r="L261" s="52"/>
      <c r="M261" s="52"/>
      <c r="P261" s="183"/>
      <c r="R261" s="182"/>
      <c r="S261" s="3"/>
      <c r="T261" s="14"/>
      <c r="U261" s="14"/>
      <c r="W261" s="14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0:32">
      <c r="J262" s="52"/>
      <c r="L262" s="52"/>
      <c r="M262" s="52"/>
      <c r="P262" s="183"/>
      <c r="R262" s="182"/>
      <c r="S262" s="3"/>
      <c r="T262" s="14"/>
      <c r="U262" s="14"/>
      <c r="W262" s="14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0:32">
      <c r="J263" s="52"/>
      <c r="L263" s="52"/>
      <c r="M263" s="52"/>
      <c r="P263" s="183"/>
      <c r="R263" s="182"/>
      <c r="S263" s="3"/>
      <c r="T263" s="14"/>
      <c r="U263" s="14"/>
      <c r="W263" s="14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0:32">
      <c r="J264" s="52"/>
      <c r="L264" s="52"/>
      <c r="M264" s="52"/>
      <c r="P264" s="183"/>
      <c r="R264" s="182"/>
      <c r="S264" s="3"/>
      <c r="T264" s="14"/>
      <c r="U264" s="14"/>
      <c r="W264" s="14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0:32">
      <c r="J265" s="52"/>
      <c r="L265" s="52"/>
      <c r="M265" s="52"/>
      <c r="P265" s="183"/>
      <c r="R265" s="182"/>
      <c r="S265" s="3"/>
      <c r="T265" s="14"/>
      <c r="U265" s="14"/>
      <c r="W265" s="14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0:32">
      <c r="J266" s="52"/>
      <c r="L266" s="52"/>
      <c r="M266" s="52"/>
      <c r="P266" s="183"/>
      <c r="R266" s="182"/>
      <c r="S266" s="3"/>
      <c r="T266" s="14"/>
      <c r="U266" s="14"/>
      <c r="W266" s="14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0:32">
      <c r="J267" s="52"/>
      <c r="L267" s="52"/>
      <c r="M267" s="52"/>
      <c r="P267" s="183"/>
      <c r="R267" s="182"/>
      <c r="S267" s="3"/>
      <c r="T267" s="14"/>
      <c r="U267" s="14"/>
      <c r="W267" s="14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0:32">
      <c r="J268" s="52"/>
      <c r="L268" s="52"/>
      <c r="M268" s="52"/>
      <c r="P268" s="183"/>
      <c r="R268" s="182"/>
      <c r="S268" s="3"/>
      <c r="T268" s="14"/>
      <c r="U268" s="14"/>
      <c r="W268" s="14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0:32">
      <c r="J269" s="52"/>
      <c r="L269" s="52"/>
      <c r="M269" s="52"/>
      <c r="P269" s="183"/>
      <c r="R269" s="182"/>
      <c r="S269" s="3"/>
      <c r="T269" s="14"/>
      <c r="U269" s="14"/>
      <c r="W269" s="14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0:32">
      <c r="J270" s="52"/>
      <c r="L270" s="52"/>
      <c r="M270" s="52"/>
      <c r="P270" s="183"/>
      <c r="R270" s="182"/>
      <c r="S270" s="3"/>
      <c r="T270" s="14"/>
      <c r="U270" s="14"/>
      <c r="W270" s="14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0:32">
      <c r="J271" s="52"/>
      <c r="L271" s="52"/>
      <c r="M271" s="52"/>
      <c r="P271" s="183"/>
      <c r="R271" s="182"/>
      <c r="S271" s="3"/>
      <c r="T271" s="14"/>
      <c r="U271" s="14"/>
      <c r="W271" s="14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0:32">
      <c r="J272" s="52"/>
      <c r="L272" s="52"/>
      <c r="M272" s="52"/>
      <c r="P272" s="183"/>
      <c r="R272" s="182"/>
      <c r="S272" s="3"/>
      <c r="T272" s="14"/>
      <c r="U272" s="14"/>
      <c r="W272" s="14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0:32">
      <c r="J273" s="52"/>
      <c r="L273" s="52"/>
      <c r="M273" s="52"/>
      <c r="P273" s="183"/>
      <c r="R273" s="182"/>
      <c r="S273" s="3"/>
      <c r="T273" s="14"/>
      <c r="U273" s="14"/>
      <c r="W273" s="14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0:32">
      <c r="J274" s="52"/>
      <c r="L274" s="52"/>
      <c r="M274" s="52"/>
      <c r="P274" s="183"/>
      <c r="R274" s="182"/>
      <c r="S274" s="3"/>
      <c r="T274" s="14"/>
      <c r="U274" s="14"/>
      <c r="W274" s="14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0:32">
      <c r="J275" s="52"/>
      <c r="L275" s="52"/>
      <c r="M275" s="52"/>
      <c r="P275" s="183"/>
      <c r="R275" s="182"/>
      <c r="S275" s="3"/>
      <c r="T275" s="14"/>
      <c r="U275" s="14"/>
      <c r="W275" s="14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0:32">
      <c r="J276" s="52"/>
      <c r="L276" s="52"/>
      <c r="M276" s="52"/>
      <c r="P276" s="183"/>
      <c r="R276" s="182"/>
      <c r="S276" s="3"/>
      <c r="T276" s="14"/>
      <c r="U276" s="14"/>
      <c r="W276" s="14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0:32">
      <c r="J277" s="52"/>
      <c r="L277" s="52"/>
      <c r="M277" s="52"/>
      <c r="P277" s="183"/>
      <c r="R277" s="182"/>
      <c r="S277" s="3"/>
      <c r="T277" s="14"/>
      <c r="U277" s="14"/>
      <c r="W277" s="14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0:32">
      <c r="J278" s="52"/>
      <c r="L278" s="52"/>
      <c r="M278" s="52"/>
      <c r="P278" s="183"/>
      <c r="R278" s="182"/>
      <c r="S278" s="3"/>
      <c r="T278" s="14"/>
      <c r="U278" s="14"/>
      <c r="W278" s="14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0:32">
      <c r="J279" s="52"/>
      <c r="L279" s="52"/>
      <c r="M279" s="52"/>
      <c r="P279" s="183"/>
      <c r="R279" s="182"/>
      <c r="S279" s="3"/>
      <c r="T279" s="14"/>
      <c r="U279" s="14"/>
      <c r="W279" s="14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0:32">
      <c r="J280" s="52"/>
      <c r="L280" s="52"/>
      <c r="M280" s="52"/>
      <c r="P280" s="183"/>
      <c r="R280" s="182"/>
      <c r="S280" s="3"/>
      <c r="T280" s="14"/>
      <c r="U280" s="14"/>
      <c r="W280" s="14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0:32">
      <c r="J281" s="52"/>
      <c r="L281" s="52"/>
      <c r="M281" s="52"/>
      <c r="P281" s="183"/>
      <c r="R281" s="182"/>
      <c r="S281" s="3"/>
      <c r="T281" s="14"/>
      <c r="U281" s="14"/>
      <c r="W281" s="14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0:32">
      <c r="J282" s="52"/>
      <c r="L282" s="52"/>
      <c r="M282" s="52"/>
      <c r="P282" s="183"/>
      <c r="R282" s="182"/>
      <c r="S282" s="3"/>
      <c r="T282" s="14"/>
      <c r="U282" s="14"/>
      <c r="W282" s="14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0:32">
      <c r="J283" s="52"/>
      <c r="L283" s="52"/>
      <c r="M283" s="52"/>
      <c r="P283" s="183"/>
      <c r="R283" s="182"/>
      <c r="S283" s="3"/>
      <c r="T283" s="14"/>
      <c r="U283" s="14"/>
      <c r="W283" s="14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0:32">
      <c r="J284" s="52"/>
      <c r="L284" s="52"/>
      <c r="M284" s="52"/>
      <c r="P284" s="183"/>
      <c r="R284" s="182"/>
      <c r="S284" s="3"/>
      <c r="T284" s="14"/>
      <c r="U284" s="14"/>
      <c r="W284" s="14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0:32">
      <c r="J285" s="52"/>
      <c r="L285" s="52"/>
      <c r="M285" s="52"/>
      <c r="P285" s="183"/>
      <c r="R285" s="182"/>
      <c r="S285" s="3"/>
      <c r="T285" s="14"/>
      <c r="U285" s="14"/>
      <c r="W285" s="14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0:32">
      <c r="J286" s="52"/>
      <c r="L286" s="52"/>
      <c r="M286" s="52"/>
      <c r="P286" s="183"/>
      <c r="R286" s="182"/>
      <c r="S286" s="3"/>
      <c r="T286" s="14"/>
      <c r="U286" s="14"/>
      <c r="W286" s="14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0:32">
      <c r="J287" s="52"/>
      <c r="L287" s="52"/>
      <c r="M287" s="52"/>
      <c r="P287" s="183"/>
      <c r="R287" s="182"/>
      <c r="S287" s="3"/>
      <c r="T287" s="14"/>
      <c r="U287" s="14"/>
      <c r="W287" s="14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0:32">
      <c r="J288" s="52"/>
      <c r="L288" s="52"/>
      <c r="M288" s="52"/>
      <c r="P288" s="183"/>
      <c r="R288" s="182"/>
      <c r="S288" s="3"/>
      <c r="T288" s="14"/>
      <c r="U288" s="14"/>
      <c r="W288" s="14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0:32">
      <c r="J289" s="52"/>
      <c r="L289" s="52"/>
      <c r="M289" s="52"/>
      <c r="P289" s="183"/>
      <c r="R289" s="182"/>
      <c r="S289" s="3"/>
      <c r="T289" s="14"/>
      <c r="U289" s="14"/>
      <c r="W289" s="14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0:32">
      <c r="J290" s="52"/>
      <c r="L290" s="52"/>
      <c r="M290" s="52"/>
      <c r="P290" s="183"/>
      <c r="R290" s="182"/>
      <c r="S290" s="3"/>
      <c r="T290" s="14"/>
      <c r="U290" s="14"/>
      <c r="W290" s="14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0:32">
      <c r="J291" s="52"/>
      <c r="L291" s="52"/>
      <c r="M291" s="52"/>
      <c r="P291" s="183"/>
      <c r="R291" s="182"/>
      <c r="S291" s="3"/>
      <c r="T291" s="14"/>
      <c r="U291" s="14"/>
      <c r="W291" s="14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0:32">
      <c r="J292" s="52"/>
      <c r="L292" s="52"/>
      <c r="M292" s="52"/>
      <c r="P292" s="183"/>
      <c r="R292" s="182"/>
      <c r="S292" s="3"/>
      <c r="T292" s="14"/>
      <c r="U292" s="14"/>
      <c r="W292" s="14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0:32">
      <c r="J293" s="52"/>
      <c r="L293" s="52"/>
      <c r="M293" s="52"/>
      <c r="P293" s="183"/>
      <c r="R293" s="182"/>
      <c r="S293" s="3"/>
      <c r="T293" s="14"/>
      <c r="U293" s="14"/>
      <c r="W293" s="14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0:32">
      <c r="J294" s="52"/>
      <c r="L294" s="52"/>
      <c r="M294" s="52"/>
      <c r="P294" s="183"/>
      <c r="R294" s="182"/>
      <c r="S294" s="3"/>
      <c r="T294" s="14"/>
      <c r="U294" s="14"/>
      <c r="W294" s="14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0:32">
      <c r="J295" s="52"/>
      <c r="L295" s="52"/>
      <c r="M295" s="52"/>
      <c r="P295" s="183"/>
      <c r="R295" s="182"/>
      <c r="S295" s="3"/>
      <c r="T295" s="14"/>
      <c r="U295" s="14"/>
      <c r="W295" s="14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0:32">
      <c r="J296" s="52"/>
      <c r="L296" s="52"/>
      <c r="M296" s="52"/>
      <c r="P296" s="183"/>
      <c r="R296" s="182"/>
      <c r="S296" s="3"/>
      <c r="T296" s="14"/>
      <c r="U296" s="14"/>
      <c r="W296" s="14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0:32">
      <c r="J297" s="52"/>
      <c r="L297" s="52"/>
      <c r="M297" s="52"/>
      <c r="P297" s="183"/>
      <c r="S297" s="3"/>
      <c r="T297" s="14"/>
      <c r="U297" s="14"/>
      <c r="W297" s="14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0:32">
      <c r="J298" s="52"/>
      <c r="L298" s="52"/>
      <c r="M298" s="52"/>
      <c r="P298" s="183"/>
      <c r="S298" s="3"/>
      <c r="T298" s="14"/>
      <c r="U298" s="14"/>
      <c r="W298" s="14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0:32">
      <c r="J299" s="52"/>
      <c r="L299" s="52"/>
      <c r="M299" s="52"/>
      <c r="P299" s="183"/>
      <c r="S299" s="3"/>
      <c r="T299" s="14"/>
      <c r="U299" s="14"/>
      <c r="W299" s="14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0:32">
      <c r="J300" s="52"/>
      <c r="L300" s="52"/>
      <c r="M300" s="52"/>
      <c r="P300" s="183"/>
      <c r="S300" s="3"/>
      <c r="T300" s="14"/>
      <c r="U300" s="14"/>
      <c r="W300" s="14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0:32">
      <c r="J301" s="52"/>
      <c r="L301" s="52"/>
      <c r="M301" s="52"/>
      <c r="S301" s="3"/>
      <c r="T301" s="14"/>
      <c r="U301" s="14"/>
      <c r="W301" s="14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0:32">
      <c r="J302" s="52"/>
      <c r="L302" s="52"/>
      <c r="M302" s="52"/>
      <c r="S302" s="3"/>
      <c r="T302" s="14"/>
      <c r="U302" s="14"/>
      <c r="W302" s="14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0:32">
      <c r="J303" s="52"/>
      <c r="L303" s="52"/>
      <c r="M303" s="52"/>
      <c r="S303" s="3"/>
      <c r="T303" s="14"/>
      <c r="U303" s="14"/>
      <c r="W303" s="14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0:32">
      <c r="J304" s="52"/>
      <c r="L304" s="52"/>
      <c r="M304" s="52"/>
      <c r="S304" s="3"/>
      <c r="T304" s="14"/>
      <c r="U304" s="14"/>
      <c r="W304" s="14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0:32">
      <c r="J305" s="52"/>
      <c r="L305" s="52"/>
      <c r="M305" s="52"/>
      <c r="S305" s="3"/>
      <c r="T305" s="14"/>
      <c r="U305" s="14"/>
      <c r="W305" s="14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0:32">
      <c r="J306" s="52"/>
      <c r="L306" s="52"/>
      <c r="M306" s="52"/>
      <c r="S306" s="3"/>
      <c r="T306" s="14"/>
      <c r="U306" s="14"/>
      <c r="W306" s="14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0:32">
      <c r="J307" s="52"/>
      <c r="L307" s="52"/>
      <c r="M307" s="52"/>
      <c r="S307" s="3"/>
      <c r="T307" s="14"/>
      <c r="U307" s="14"/>
      <c r="W307" s="14"/>
      <c r="X307" s="3"/>
      <c r="Y307" s="3"/>
      <c r="Z307" s="3"/>
      <c r="AA307" s="3"/>
      <c r="AB307" s="3"/>
      <c r="AC307" s="3"/>
      <c r="AD307" s="3"/>
      <c r="AE307" s="3"/>
      <c r="AF307" s="3"/>
    </row>
    <row r="308" spans="10:32">
      <c r="J308" s="52"/>
      <c r="L308" s="52"/>
      <c r="M308" s="52"/>
      <c r="S308" s="3"/>
      <c r="T308" s="14"/>
      <c r="U308" s="14"/>
      <c r="W308" s="14"/>
      <c r="X308" s="3"/>
      <c r="Y308" s="3"/>
      <c r="Z308" s="3"/>
      <c r="AA308" s="3"/>
      <c r="AB308" s="3"/>
      <c r="AC308" s="3"/>
      <c r="AD308" s="3"/>
      <c r="AE308" s="3"/>
      <c r="AF308" s="3"/>
    </row>
    <row r="309" spans="10:32">
      <c r="J309" s="52"/>
      <c r="L309" s="52"/>
      <c r="M309" s="52"/>
      <c r="S309" s="3"/>
      <c r="T309" s="14"/>
      <c r="U309" s="14"/>
      <c r="W309" s="14"/>
      <c r="X309" s="3"/>
      <c r="Y309" s="3"/>
      <c r="Z309" s="3"/>
      <c r="AA309" s="3"/>
      <c r="AB309" s="3"/>
      <c r="AC309" s="3"/>
      <c r="AD309" s="3"/>
      <c r="AE309" s="3"/>
      <c r="AF309" s="3"/>
    </row>
  </sheetData>
  <mergeCells count="1">
    <mergeCell ref="S5:T5"/>
  </mergeCells>
  <phoneticPr fontId="11" type="noConversion"/>
  <conditionalFormatting sqref="H11:H14">
    <cfRule type="cellIs" dxfId="119" priority="9" operator="lessThan">
      <formula>0</formula>
    </cfRule>
    <cfRule type="cellIs" dxfId="118" priority="10" operator="greaterThan">
      <formula>0</formula>
    </cfRule>
  </conditionalFormatting>
  <conditionalFormatting sqref="F11:F14">
    <cfRule type="cellIs" dxfId="117" priority="7" operator="lessThan">
      <formula>0</formula>
    </cfRule>
    <cfRule type="cellIs" dxfId="116" priority="8" operator="greaterThan">
      <formula>0</formula>
    </cfRule>
  </conditionalFormatting>
  <conditionalFormatting sqref="O11:O14">
    <cfRule type="cellIs" dxfId="115" priority="5" operator="lessThan">
      <formula>0</formula>
    </cfRule>
    <cfRule type="cellIs" dxfId="114" priority="6" operator="greaterThan">
      <formula>0</formula>
    </cfRule>
  </conditionalFormatting>
  <conditionalFormatting sqref="Q11:Q14">
    <cfRule type="cellIs" dxfId="113" priority="3" operator="lessThan">
      <formula>0</formula>
    </cfRule>
    <cfRule type="cellIs" dxfId="112" priority="4" operator="greaterThan">
      <formula>0</formula>
    </cfRule>
  </conditionalFormatting>
  <conditionalFormatting sqref="K11:K14">
    <cfRule type="cellIs" dxfId="111" priority="1" operator="lessThan">
      <formula>0</formula>
    </cfRule>
    <cfRule type="cellIs" dxfId="11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966E9-F8E7-41F1-ABC6-FCCA2B3F3FBC}">
  <dimension ref="O1:AY299"/>
  <sheetViews>
    <sheetView zoomScale="99" zoomScaleNormal="99" workbookViewId="0">
      <selection activeCell="A13" sqref="A13"/>
    </sheetView>
  </sheetViews>
  <sheetFormatPr baseColWidth="10" defaultRowHeight="15"/>
  <cols>
    <col min="28" max="28" width="7.453125" customWidth="1"/>
    <col min="29" max="29" width="7.1796875" customWidth="1"/>
    <col min="30" max="30" width="7.08984375" customWidth="1"/>
    <col min="31" max="31" width="6.81640625" style="94" customWidth="1"/>
    <col min="32" max="32" width="5.1796875" style="94" customWidth="1"/>
    <col min="33" max="33" width="6.36328125" customWidth="1"/>
    <col min="34" max="34" width="6.36328125" style="9" customWidth="1"/>
    <col min="35" max="35" width="6.6328125" style="9" customWidth="1"/>
    <col min="36" max="36" width="7.453125" customWidth="1"/>
    <col min="37" max="37" width="11" style="9" customWidth="1"/>
    <col min="38" max="38" width="6.54296875" style="9" customWidth="1"/>
    <col min="39" max="39" width="7.90625" customWidth="1"/>
    <col min="40" max="40" width="9" style="9" customWidth="1"/>
    <col min="41" max="41" width="9" customWidth="1"/>
    <col min="42" max="42" width="9.36328125" customWidth="1"/>
    <col min="43" max="43" width="9.90625" customWidth="1"/>
    <col min="44" max="44" width="9.36328125" customWidth="1"/>
    <col min="45" max="45" width="8.81640625" customWidth="1"/>
    <col min="46" max="46" width="10.6328125" customWidth="1"/>
    <col min="47" max="47" width="9.54296875" customWidth="1"/>
    <col min="48" max="48" width="7.6328125" customWidth="1"/>
    <col min="50" max="50" width="15" customWidth="1"/>
  </cols>
  <sheetData>
    <row r="1" spans="26:51">
      <c r="AE1"/>
      <c r="AF1"/>
      <c r="AH1"/>
      <c r="AI1"/>
      <c r="AK1"/>
      <c r="AL1"/>
      <c r="AN1"/>
      <c r="AP1" s="24"/>
      <c r="AQ1" s="24"/>
      <c r="AW1" s="4"/>
    </row>
    <row r="2" spans="26:51" s="120" customFormat="1" ht="22.2" customHeight="1"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 s="140"/>
      <c r="AQ2" s="140"/>
      <c r="AR2" s="140"/>
      <c r="AX2" s="122"/>
    </row>
    <row r="3" spans="26:51">
      <c r="AE3"/>
      <c r="AF3"/>
      <c r="AH3"/>
      <c r="AI3"/>
      <c r="AK3"/>
      <c r="AL3"/>
      <c r="AN3"/>
      <c r="AP3" s="24"/>
      <c r="AQ3" s="24"/>
      <c r="AW3" s="4"/>
    </row>
    <row r="4" spans="26:51">
      <c r="AE4"/>
      <c r="AF4"/>
      <c r="AH4"/>
      <c r="AI4"/>
      <c r="AK4"/>
      <c r="AL4"/>
      <c r="AN4"/>
      <c r="AP4" s="24"/>
      <c r="AQ4" s="24"/>
      <c r="AW4" s="4"/>
    </row>
    <row r="5" spans="26:51" s="118" customFormat="1" ht="16.2"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S5" s="137"/>
      <c r="AU5" s="178"/>
    </row>
    <row r="6" spans="26:51">
      <c r="AE6"/>
      <c r="AF6"/>
      <c r="AH6"/>
      <c r="AI6"/>
      <c r="AK6"/>
      <c r="AL6"/>
      <c r="AN6"/>
      <c r="AP6" s="24"/>
      <c r="AQ6" s="24"/>
      <c r="AW6" s="4"/>
      <c r="AY6" s="24"/>
    </row>
    <row r="7" spans="26:51">
      <c r="AE7"/>
      <c r="AF7"/>
      <c r="AH7"/>
      <c r="AI7"/>
      <c r="AK7"/>
      <c r="AL7"/>
      <c r="AN7"/>
      <c r="AP7" s="24"/>
      <c r="AQ7" s="24"/>
      <c r="AW7" s="4"/>
      <c r="AY7" s="24"/>
    </row>
    <row r="8" spans="26:51">
      <c r="AE8"/>
      <c r="AF8"/>
      <c r="AH8"/>
      <c r="AI8"/>
      <c r="AK8"/>
      <c r="AL8"/>
      <c r="AN8"/>
      <c r="AP8" s="24"/>
      <c r="AQ8" s="24"/>
      <c r="AW8" s="4"/>
    </row>
    <row r="9" spans="26:51">
      <c r="AE9"/>
      <c r="AF9"/>
      <c r="AH9"/>
      <c r="AI9"/>
      <c r="AK9"/>
      <c r="AL9"/>
      <c r="AN9"/>
      <c r="AP9" s="24"/>
      <c r="AQ9" s="24"/>
      <c r="AW9" s="4"/>
    </row>
    <row r="10" spans="26:51">
      <c r="AE10"/>
      <c r="AF10"/>
      <c r="AH10"/>
      <c r="AI10"/>
      <c r="AK10"/>
      <c r="AL10"/>
      <c r="AN10"/>
      <c r="AP10" s="24"/>
      <c r="AQ10" s="24"/>
      <c r="AW10" s="43"/>
    </row>
    <row r="11" spans="26:51">
      <c r="AE11"/>
      <c r="AF11"/>
      <c r="AH11"/>
      <c r="AI11"/>
      <c r="AK11"/>
      <c r="AL11"/>
      <c r="AN11"/>
      <c r="AP11" s="24"/>
      <c r="AQ11" s="24"/>
      <c r="AW11" s="43"/>
    </row>
    <row r="12" spans="26:51">
      <c r="AE12"/>
      <c r="AF12"/>
      <c r="AH12"/>
      <c r="AI12"/>
      <c r="AK12"/>
      <c r="AL12"/>
      <c r="AN12"/>
      <c r="AP12" s="24"/>
      <c r="AQ12" s="24"/>
      <c r="AW12" s="43"/>
    </row>
    <row r="13" spans="26:51">
      <c r="AE13"/>
      <c r="AF13"/>
      <c r="AH13"/>
      <c r="AI13"/>
      <c r="AK13"/>
      <c r="AL13"/>
      <c r="AN13"/>
      <c r="AP13" s="24"/>
      <c r="AQ13" s="24"/>
      <c r="AW13" s="43"/>
    </row>
    <row r="14" spans="26:51">
      <c r="AE14"/>
      <c r="AF14"/>
      <c r="AH14"/>
      <c r="AI14"/>
      <c r="AK14"/>
      <c r="AL14"/>
      <c r="AN14"/>
      <c r="AP14" s="24"/>
      <c r="AQ14" s="24"/>
      <c r="AW14" s="43"/>
    </row>
    <row r="15" spans="26:51">
      <c r="AE15"/>
      <c r="AF15"/>
      <c r="AH15"/>
      <c r="AI15"/>
      <c r="AK15"/>
      <c r="AL15"/>
      <c r="AN15"/>
      <c r="AP15" s="24"/>
      <c r="AQ15" s="24"/>
      <c r="AW15" s="43"/>
    </row>
    <row r="16" spans="26:51">
      <c r="AE16"/>
      <c r="AF16"/>
      <c r="AH16"/>
      <c r="AI16"/>
      <c r="AK16"/>
      <c r="AL16"/>
      <c r="AN16"/>
      <c r="AP16" s="24"/>
      <c r="AQ16" s="24"/>
      <c r="AW16" s="43"/>
    </row>
    <row r="17" spans="31:49">
      <c r="AE17"/>
      <c r="AF17"/>
      <c r="AH17"/>
      <c r="AI17"/>
      <c r="AK17"/>
      <c r="AL17"/>
      <c r="AN17"/>
      <c r="AP17" s="24"/>
      <c r="AQ17" s="24"/>
      <c r="AW17" s="43"/>
    </row>
    <row r="18" spans="31:49">
      <c r="AE18"/>
      <c r="AF18"/>
      <c r="AH18"/>
      <c r="AI18"/>
      <c r="AK18"/>
      <c r="AL18"/>
      <c r="AN18"/>
      <c r="AP18" s="24"/>
      <c r="AQ18" s="24"/>
      <c r="AW18" s="43"/>
    </row>
    <row r="19" spans="31:49">
      <c r="AE19"/>
      <c r="AF19"/>
      <c r="AH19"/>
      <c r="AI19"/>
      <c r="AK19"/>
      <c r="AL19"/>
      <c r="AN19"/>
      <c r="AP19" s="24"/>
      <c r="AQ19" s="24"/>
      <c r="AW19" s="43"/>
    </row>
    <row r="20" spans="31:49">
      <c r="AE20"/>
      <c r="AF20"/>
      <c r="AH20"/>
      <c r="AI20"/>
      <c r="AK20"/>
      <c r="AL20"/>
      <c r="AN20"/>
      <c r="AP20" s="24"/>
      <c r="AQ20" s="24"/>
      <c r="AW20" s="43"/>
    </row>
    <row r="21" spans="31:49">
      <c r="AE21"/>
      <c r="AF21"/>
      <c r="AH21"/>
      <c r="AI21"/>
      <c r="AK21"/>
      <c r="AL21"/>
      <c r="AN21"/>
      <c r="AP21" s="24"/>
      <c r="AQ21" s="24"/>
      <c r="AW21" s="19"/>
    </row>
    <row r="22" spans="31:49">
      <c r="AE22"/>
      <c r="AF22"/>
      <c r="AH22"/>
      <c r="AI22"/>
      <c r="AK22"/>
      <c r="AL22"/>
      <c r="AN22"/>
      <c r="AP22" s="24"/>
      <c r="AQ22" s="24"/>
      <c r="AW22" s="19"/>
    </row>
    <row r="23" spans="31:49">
      <c r="AE23"/>
      <c r="AF23"/>
      <c r="AH23"/>
      <c r="AI23"/>
      <c r="AK23"/>
      <c r="AL23"/>
      <c r="AN23"/>
      <c r="AP23" s="24"/>
      <c r="AQ23" s="24"/>
      <c r="AW23" s="19"/>
    </row>
    <row r="24" spans="31:49">
      <c r="AE24"/>
      <c r="AF24"/>
      <c r="AH24"/>
      <c r="AI24"/>
      <c r="AK24"/>
      <c r="AL24"/>
      <c r="AN24"/>
      <c r="AP24" s="24"/>
      <c r="AQ24" s="24"/>
      <c r="AW24" s="19"/>
    </row>
    <row r="25" spans="31:49">
      <c r="AE25"/>
      <c r="AF25"/>
      <c r="AH25"/>
      <c r="AI25"/>
      <c r="AK25"/>
      <c r="AL25"/>
      <c r="AN25"/>
      <c r="AP25" s="24"/>
      <c r="AQ25" s="24"/>
      <c r="AW25" s="19"/>
    </row>
    <row r="26" spans="31:49" ht="15.6">
      <c r="AE26"/>
      <c r="AF26"/>
      <c r="AH26"/>
      <c r="AI26"/>
      <c r="AK26"/>
      <c r="AL26"/>
      <c r="AN26"/>
      <c r="AP26" s="24"/>
      <c r="AQ26" s="24"/>
      <c r="AW26" s="44"/>
    </row>
    <row r="27" spans="31:49">
      <c r="AE27"/>
      <c r="AF27"/>
      <c r="AH27"/>
      <c r="AI27"/>
      <c r="AK27"/>
      <c r="AL27"/>
      <c r="AN27"/>
      <c r="AP27" s="24"/>
      <c r="AQ27" s="24"/>
      <c r="AT27" s="1"/>
      <c r="AU27" s="1"/>
      <c r="AV27" s="1"/>
    </row>
    <row r="28" spans="31:49">
      <c r="AE28"/>
      <c r="AF28"/>
      <c r="AH28"/>
      <c r="AI28"/>
      <c r="AK28"/>
      <c r="AL28"/>
      <c r="AN28"/>
      <c r="AP28" s="24"/>
      <c r="AQ28" s="24"/>
    </row>
    <row r="29" spans="31:49">
      <c r="AE29"/>
      <c r="AF29"/>
      <c r="AH29"/>
      <c r="AI29"/>
      <c r="AK29"/>
      <c r="AL29"/>
      <c r="AN29"/>
      <c r="AP29" s="24"/>
      <c r="AQ29" s="24"/>
    </row>
    <row r="30" spans="31:49">
      <c r="AE30"/>
      <c r="AF30"/>
      <c r="AH30"/>
      <c r="AI30"/>
      <c r="AK30"/>
      <c r="AL30"/>
      <c r="AN30"/>
      <c r="AP30" s="24"/>
      <c r="AQ30" s="24"/>
    </row>
    <row r="31" spans="31:49">
      <c r="AE31"/>
      <c r="AF31"/>
      <c r="AH31"/>
      <c r="AI31"/>
      <c r="AK31"/>
      <c r="AL31"/>
      <c r="AN31"/>
      <c r="AP31" s="24"/>
      <c r="AQ31" s="24"/>
    </row>
    <row r="32" spans="31:49">
      <c r="AE32"/>
      <c r="AF32"/>
      <c r="AH32"/>
      <c r="AI32"/>
      <c r="AK32"/>
      <c r="AL32"/>
      <c r="AN32"/>
      <c r="AP32" s="24"/>
      <c r="AQ32" s="24"/>
    </row>
    <row r="33" spans="31:43">
      <c r="AE33"/>
      <c r="AF33"/>
      <c r="AH33"/>
      <c r="AI33"/>
      <c r="AK33"/>
      <c r="AL33"/>
      <c r="AN33"/>
      <c r="AP33" s="24"/>
      <c r="AQ33" s="24"/>
    </row>
    <row r="34" spans="31:43">
      <c r="AE34"/>
      <c r="AF34"/>
      <c r="AH34"/>
      <c r="AI34"/>
      <c r="AK34"/>
      <c r="AL34"/>
      <c r="AN34"/>
      <c r="AP34" s="24"/>
      <c r="AQ34" s="24"/>
    </row>
    <row r="35" spans="31:43">
      <c r="AE35"/>
      <c r="AF35"/>
      <c r="AH35"/>
      <c r="AI35"/>
      <c r="AK35"/>
      <c r="AL35"/>
      <c r="AN35"/>
      <c r="AP35" s="24"/>
      <c r="AQ35" s="24"/>
    </row>
    <row r="36" spans="31:43">
      <c r="AE36"/>
      <c r="AF36"/>
      <c r="AH36"/>
      <c r="AI36"/>
      <c r="AK36"/>
      <c r="AL36"/>
      <c r="AN36"/>
      <c r="AP36" s="24"/>
      <c r="AQ36" s="24"/>
    </row>
    <row r="37" spans="31:43">
      <c r="AE37"/>
      <c r="AF37"/>
      <c r="AH37"/>
      <c r="AI37"/>
      <c r="AK37"/>
      <c r="AL37"/>
      <c r="AN37"/>
      <c r="AP37" s="24"/>
      <c r="AQ37" s="24"/>
    </row>
    <row r="38" spans="31:43">
      <c r="AE38"/>
      <c r="AF38"/>
      <c r="AH38"/>
      <c r="AI38"/>
      <c r="AK38"/>
      <c r="AL38"/>
      <c r="AN38"/>
      <c r="AP38" s="24"/>
      <c r="AQ38" s="24"/>
    </row>
    <row r="39" spans="31:43">
      <c r="AE39"/>
      <c r="AF39"/>
      <c r="AH39"/>
      <c r="AI39"/>
      <c r="AK39"/>
      <c r="AL39"/>
      <c r="AN39"/>
      <c r="AP39" s="24"/>
      <c r="AQ39" s="24"/>
    </row>
    <row r="40" spans="31:43">
      <c r="AE40"/>
      <c r="AF40"/>
      <c r="AH40"/>
      <c r="AI40"/>
      <c r="AK40"/>
      <c r="AL40"/>
      <c r="AN40"/>
      <c r="AP40" s="24"/>
      <c r="AQ40" s="24"/>
    </row>
    <row r="41" spans="31:43">
      <c r="AE41"/>
      <c r="AF41"/>
      <c r="AH41"/>
      <c r="AI41"/>
      <c r="AK41"/>
      <c r="AL41"/>
      <c r="AN41"/>
      <c r="AP41" s="24"/>
      <c r="AQ41" s="24"/>
    </row>
    <row r="42" spans="31:43">
      <c r="AE42"/>
      <c r="AF42"/>
      <c r="AH42"/>
      <c r="AI42"/>
      <c r="AK42"/>
      <c r="AL42"/>
      <c r="AN42"/>
      <c r="AP42" s="24"/>
      <c r="AQ42" s="24"/>
    </row>
    <row r="43" spans="31:43">
      <c r="AE43"/>
      <c r="AF43"/>
      <c r="AH43"/>
      <c r="AI43"/>
      <c r="AK43"/>
      <c r="AL43"/>
      <c r="AN43"/>
      <c r="AP43" s="24"/>
      <c r="AQ43" s="24"/>
    </row>
    <row r="44" spans="31:43">
      <c r="AE44"/>
      <c r="AF44"/>
      <c r="AH44"/>
      <c r="AI44"/>
      <c r="AK44"/>
      <c r="AL44"/>
      <c r="AN44"/>
      <c r="AP44" s="24"/>
      <c r="AQ44" s="24"/>
    </row>
    <row r="45" spans="31:43">
      <c r="AE45"/>
      <c r="AF45"/>
      <c r="AH45"/>
      <c r="AI45"/>
      <c r="AK45"/>
      <c r="AL45"/>
      <c r="AN45"/>
      <c r="AP45" s="24"/>
      <c r="AQ45" s="24"/>
    </row>
    <row r="46" spans="31:43">
      <c r="AE46"/>
      <c r="AF46"/>
      <c r="AH46"/>
      <c r="AI46"/>
      <c r="AK46"/>
      <c r="AL46"/>
      <c r="AN46"/>
      <c r="AP46" s="24"/>
      <c r="AQ46" s="24"/>
    </row>
    <row r="47" spans="31:43">
      <c r="AE47"/>
      <c r="AF47"/>
      <c r="AH47"/>
      <c r="AI47"/>
      <c r="AK47"/>
      <c r="AL47"/>
      <c r="AN47"/>
      <c r="AP47" s="24"/>
      <c r="AQ47" s="24"/>
    </row>
    <row r="48" spans="31:43">
      <c r="AE48"/>
      <c r="AF48"/>
      <c r="AH48"/>
      <c r="AI48"/>
      <c r="AK48"/>
      <c r="AL48"/>
      <c r="AN48"/>
      <c r="AP48" s="24"/>
      <c r="AQ48" s="24"/>
    </row>
    <row r="49" spans="31:43">
      <c r="AE49"/>
      <c r="AF49"/>
      <c r="AH49"/>
      <c r="AI49"/>
      <c r="AK49"/>
      <c r="AL49"/>
      <c r="AN49"/>
      <c r="AP49" s="24"/>
      <c r="AQ49" s="24"/>
    </row>
    <row r="50" spans="31:43">
      <c r="AE50"/>
      <c r="AF50"/>
      <c r="AH50"/>
      <c r="AI50"/>
      <c r="AK50"/>
      <c r="AL50"/>
      <c r="AN50"/>
      <c r="AP50" s="24"/>
      <c r="AQ50" s="24"/>
    </row>
    <row r="51" spans="31:43">
      <c r="AE51"/>
      <c r="AF51"/>
      <c r="AH51"/>
      <c r="AI51"/>
      <c r="AK51"/>
      <c r="AL51"/>
      <c r="AN51"/>
      <c r="AP51" s="24"/>
      <c r="AQ51" s="24"/>
    </row>
    <row r="52" spans="31:43">
      <c r="AE52"/>
      <c r="AF52"/>
      <c r="AH52"/>
      <c r="AI52"/>
      <c r="AK52"/>
      <c r="AL52"/>
      <c r="AN52"/>
      <c r="AP52" s="24"/>
      <c r="AQ52" s="24"/>
    </row>
    <row r="53" spans="31:43">
      <c r="AE53"/>
      <c r="AF53"/>
      <c r="AH53"/>
      <c r="AI53"/>
      <c r="AK53"/>
      <c r="AL53"/>
      <c r="AN53"/>
      <c r="AP53" s="24"/>
      <c r="AQ53" s="24"/>
    </row>
    <row r="54" spans="31:43">
      <c r="AE54"/>
      <c r="AF54"/>
      <c r="AH54"/>
      <c r="AI54"/>
      <c r="AK54"/>
      <c r="AL54"/>
      <c r="AN54"/>
      <c r="AP54" s="24"/>
      <c r="AQ54" s="24"/>
    </row>
    <row r="55" spans="31:43">
      <c r="AE55"/>
      <c r="AF55"/>
      <c r="AH55"/>
      <c r="AI55"/>
      <c r="AK55"/>
      <c r="AL55"/>
      <c r="AN55"/>
      <c r="AP55" s="24"/>
      <c r="AQ55" s="24"/>
    </row>
    <row r="56" spans="31:43">
      <c r="AE56"/>
      <c r="AF56"/>
      <c r="AH56"/>
      <c r="AI56"/>
      <c r="AK56"/>
      <c r="AL56"/>
      <c r="AN56"/>
      <c r="AP56" s="24"/>
      <c r="AQ56" s="24"/>
    </row>
    <row r="57" spans="31:43">
      <c r="AE57"/>
      <c r="AF57"/>
      <c r="AH57"/>
      <c r="AI57"/>
      <c r="AK57"/>
      <c r="AL57"/>
      <c r="AN57"/>
      <c r="AP57" s="24"/>
      <c r="AQ57" s="24"/>
    </row>
    <row r="58" spans="31:43">
      <c r="AE58"/>
      <c r="AF58"/>
      <c r="AH58"/>
      <c r="AI58"/>
      <c r="AK58"/>
      <c r="AL58"/>
      <c r="AN58"/>
      <c r="AP58" s="24"/>
      <c r="AQ58" s="24"/>
    </row>
    <row r="59" spans="31:43">
      <c r="AE59"/>
      <c r="AF59"/>
      <c r="AH59"/>
      <c r="AI59"/>
      <c r="AK59"/>
      <c r="AL59"/>
      <c r="AN59"/>
      <c r="AP59" s="24"/>
      <c r="AQ59" s="24"/>
    </row>
    <row r="60" spans="31:43">
      <c r="AE60"/>
      <c r="AF60"/>
      <c r="AH60"/>
      <c r="AI60"/>
      <c r="AK60"/>
      <c r="AL60"/>
      <c r="AN60"/>
      <c r="AP60" s="24"/>
      <c r="AQ60" s="24"/>
    </row>
    <row r="61" spans="31:43">
      <c r="AE61"/>
      <c r="AF61"/>
      <c r="AH61"/>
      <c r="AI61"/>
      <c r="AK61"/>
      <c r="AL61"/>
      <c r="AN61"/>
      <c r="AP61" s="24"/>
      <c r="AQ61" s="24"/>
    </row>
    <row r="62" spans="31:43">
      <c r="AE62"/>
      <c r="AF62"/>
      <c r="AH62"/>
      <c r="AI62"/>
      <c r="AK62"/>
      <c r="AL62"/>
      <c r="AN62"/>
      <c r="AP62" s="24"/>
      <c r="AQ62" s="24"/>
    </row>
    <row r="63" spans="31:43">
      <c r="AE63"/>
      <c r="AF63"/>
      <c r="AH63"/>
      <c r="AI63"/>
      <c r="AK63"/>
      <c r="AL63"/>
      <c r="AN63"/>
      <c r="AP63" s="24"/>
      <c r="AQ63" s="24"/>
    </row>
    <row r="64" spans="31:43">
      <c r="AE64"/>
      <c r="AF64"/>
      <c r="AH64"/>
      <c r="AI64"/>
      <c r="AK64"/>
      <c r="AL64"/>
      <c r="AN64"/>
      <c r="AP64" s="24"/>
      <c r="AQ64" s="24"/>
    </row>
    <row r="65" spans="31:50">
      <c r="AE65"/>
      <c r="AF65"/>
      <c r="AH65"/>
      <c r="AI65"/>
      <c r="AK65"/>
      <c r="AL65"/>
      <c r="AN65"/>
      <c r="AP65" s="24"/>
      <c r="AQ65" s="24"/>
    </row>
    <row r="66" spans="31:50">
      <c r="AE66"/>
      <c r="AF66"/>
      <c r="AH66"/>
      <c r="AI66"/>
      <c r="AK66"/>
      <c r="AL66"/>
      <c r="AN66"/>
      <c r="AP66" s="24"/>
      <c r="AQ66" s="24"/>
    </row>
    <row r="67" spans="31:50">
      <c r="AE67"/>
      <c r="AF67"/>
      <c r="AH67"/>
      <c r="AI67"/>
      <c r="AK67"/>
      <c r="AL67"/>
      <c r="AN67"/>
      <c r="AP67" s="24"/>
      <c r="AQ67" s="24"/>
    </row>
    <row r="68" spans="31:50">
      <c r="AE68"/>
      <c r="AF68"/>
      <c r="AH68"/>
      <c r="AI68"/>
      <c r="AK68"/>
      <c r="AL68"/>
      <c r="AN68"/>
      <c r="AP68" s="24"/>
      <c r="AQ68" s="24"/>
    </row>
    <row r="69" spans="31:50">
      <c r="AE69"/>
      <c r="AF69"/>
      <c r="AH69"/>
      <c r="AI69"/>
      <c r="AK69"/>
      <c r="AL69"/>
      <c r="AN69"/>
      <c r="AP69" s="24"/>
      <c r="AQ69" s="24"/>
    </row>
    <row r="70" spans="31:50">
      <c r="AE70"/>
      <c r="AF70"/>
      <c r="AH70"/>
      <c r="AI70"/>
      <c r="AK70"/>
      <c r="AL70"/>
      <c r="AN70"/>
      <c r="AP70" s="24"/>
      <c r="AQ70" s="24"/>
    </row>
    <row r="71" spans="31:50">
      <c r="AE71"/>
      <c r="AF71"/>
      <c r="AH71"/>
      <c r="AI71"/>
      <c r="AK71"/>
      <c r="AL71"/>
      <c r="AN71"/>
      <c r="AP71" s="24"/>
      <c r="AQ71" s="24"/>
    </row>
    <row r="72" spans="31:50">
      <c r="AE72"/>
      <c r="AF72"/>
      <c r="AH72"/>
      <c r="AI72"/>
      <c r="AK72"/>
      <c r="AL72"/>
      <c r="AN72"/>
      <c r="AP72" s="24"/>
      <c r="AQ72" s="24"/>
    </row>
    <row r="73" spans="31:50">
      <c r="AE73"/>
      <c r="AF73"/>
      <c r="AH73"/>
      <c r="AI73"/>
      <c r="AK73"/>
      <c r="AL73"/>
      <c r="AN73"/>
      <c r="AP73" s="24"/>
      <c r="AQ73" s="24"/>
    </row>
    <row r="74" spans="31:50">
      <c r="AE74"/>
      <c r="AF74"/>
      <c r="AH74"/>
      <c r="AI74"/>
      <c r="AK74"/>
      <c r="AL74"/>
      <c r="AN74"/>
      <c r="AP74" s="24"/>
      <c r="AQ74" s="24"/>
    </row>
    <row r="75" spans="31:50">
      <c r="AE75"/>
      <c r="AF75"/>
      <c r="AH75"/>
      <c r="AI75"/>
      <c r="AK75"/>
      <c r="AL75"/>
      <c r="AN75"/>
      <c r="AP75" s="24"/>
      <c r="AQ75" s="24"/>
    </row>
    <row r="76" spans="31:50">
      <c r="AE76"/>
      <c r="AF76"/>
      <c r="AH76"/>
      <c r="AI76"/>
      <c r="AK76"/>
      <c r="AL76"/>
      <c r="AN76"/>
      <c r="AP76" s="24"/>
      <c r="AQ76" s="24"/>
    </row>
    <row r="77" spans="31:50">
      <c r="AE77"/>
      <c r="AF77"/>
      <c r="AH77"/>
      <c r="AI77"/>
      <c r="AK77"/>
      <c r="AL77"/>
      <c r="AN77"/>
      <c r="AP77" s="24"/>
      <c r="AQ77" s="24"/>
      <c r="AX77" s="1"/>
    </row>
    <row r="78" spans="31:50">
      <c r="AE78"/>
      <c r="AF78"/>
      <c r="AH78"/>
      <c r="AI78"/>
      <c r="AK78"/>
      <c r="AL78"/>
      <c r="AN78"/>
      <c r="AP78" s="24"/>
      <c r="AQ78" s="24"/>
      <c r="AX78" s="1"/>
    </row>
    <row r="79" spans="31:50">
      <c r="AE79"/>
      <c r="AF79"/>
      <c r="AH79"/>
      <c r="AI79"/>
      <c r="AK79"/>
      <c r="AL79"/>
      <c r="AN79"/>
      <c r="AP79" s="24"/>
      <c r="AQ79" s="24"/>
      <c r="AX79" s="1"/>
    </row>
    <row r="80" spans="31:50">
      <c r="AE80"/>
      <c r="AF80"/>
      <c r="AH80"/>
      <c r="AI80"/>
      <c r="AK80"/>
      <c r="AL80"/>
      <c r="AN80"/>
      <c r="AP80" s="24"/>
      <c r="AQ80" s="24"/>
      <c r="AX80" s="1"/>
    </row>
    <row r="81" spans="31:50">
      <c r="AE81"/>
      <c r="AF81"/>
      <c r="AH81"/>
      <c r="AI81"/>
      <c r="AK81"/>
      <c r="AL81"/>
      <c r="AN81"/>
      <c r="AP81" s="24"/>
      <c r="AQ81" s="24"/>
      <c r="AX81" s="1"/>
    </row>
    <row r="82" spans="31:50">
      <c r="AE82"/>
      <c r="AF82"/>
      <c r="AH82"/>
      <c r="AI82"/>
      <c r="AK82"/>
      <c r="AL82"/>
      <c r="AN82"/>
      <c r="AP82" s="24"/>
      <c r="AQ82" s="24"/>
      <c r="AX82" s="1"/>
    </row>
    <row r="83" spans="31:50">
      <c r="AE83"/>
      <c r="AF83"/>
      <c r="AH83"/>
      <c r="AI83"/>
      <c r="AK83"/>
      <c r="AL83"/>
      <c r="AN83"/>
      <c r="AP83" s="24"/>
      <c r="AQ83" s="24"/>
      <c r="AX83" s="1"/>
    </row>
    <row r="84" spans="31:50">
      <c r="AE84"/>
      <c r="AF84"/>
      <c r="AH84"/>
      <c r="AI84"/>
      <c r="AK84"/>
      <c r="AL84"/>
      <c r="AN84"/>
      <c r="AP84" s="24"/>
      <c r="AQ84" s="24"/>
      <c r="AX84" s="1"/>
    </row>
    <row r="85" spans="31:50">
      <c r="AE85"/>
      <c r="AF85"/>
      <c r="AH85"/>
      <c r="AI85"/>
      <c r="AK85"/>
      <c r="AL85"/>
      <c r="AN85"/>
      <c r="AP85" s="24"/>
      <c r="AQ85" s="24"/>
      <c r="AX85" s="1"/>
    </row>
    <row r="86" spans="31:50">
      <c r="AE86"/>
      <c r="AF86"/>
      <c r="AH86"/>
      <c r="AI86"/>
      <c r="AK86"/>
      <c r="AL86"/>
      <c r="AN86"/>
      <c r="AP86" s="24"/>
      <c r="AQ86" s="24"/>
      <c r="AX86" s="1"/>
    </row>
    <row r="87" spans="31:50">
      <c r="AE87"/>
      <c r="AF87"/>
      <c r="AH87"/>
      <c r="AI87"/>
      <c r="AK87"/>
      <c r="AL87"/>
      <c r="AN87"/>
      <c r="AP87" s="24"/>
      <c r="AQ87" s="24"/>
      <c r="AX87" s="1"/>
    </row>
    <row r="88" spans="31:50">
      <c r="AE88"/>
      <c r="AF88"/>
      <c r="AH88"/>
      <c r="AI88"/>
      <c r="AK88"/>
      <c r="AL88"/>
      <c r="AN88"/>
      <c r="AP88" s="24"/>
      <c r="AQ88" s="24"/>
      <c r="AX88" s="1"/>
    </row>
    <row r="89" spans="31:50">
      <c r="AE89"/>
      <c r="AF89"/>
      <c r="AH89"/>
      <c r="AI89"/>
      <c r="AK89"/>
      <c r="AL89"/>
      <c r="AN89"/>
      <c r="AP89" s="24"/>
      <c r="AQ89" s="24"/>
      <c r="AX89" s="1"/>
    </row>
    <row r="90" spans="31:50">
      <c r="AE90"/>
      <c r="AF90"/>
      <c r="AH90"/>
      <c r="AI90"/>
      <c r="AK90"/>
      <c r="AL90"/>
      <c r="AN90"/>
      <c r="AP90" s="24"/>
      <c r="AQ90" s="24"/>
      <c r="AX90" s="1"/>
    </row>
    <row r="91" spans="31:50">
      <c r="AE91"/>
      <c r="AF91"/>
      <c r="AH91"/>
      <c r="AI91"/>
      <c r="AK91"/>
      <c r="AL91"/>
      <c r="AN91"/>
      <c r="AP91" s="24"/>
      <c r="AQ91" s="24"/>
      <c r="AX91" s="1"/>
    </row>
    <row r="92" spans="31:50">
      <c r="AE92"/>
      <c r="AF92"/>
      <c r="AH92"/>
      <c r="AI92"/>
      <c r="AK92"/>
      <c r="AL92"/>
      <c r="AN92"/>
      <c r="AX92" s="1"/>
    </row>
    <row r="93" spans="31:50">
      <c r="AE93"/>
      <c r="AF93"/>
      <c r="AH93"/>
      <c r="AI93"/>
      <c r="AK93"/>
      <c r="AL93"/>
      <c r="AN93"/>
      <c r="AX93" s="1"/>
    </row>
    <row r="94" spans="31:50">
      <c r="AE94"/>
      <c r="AF94"/>
      <c r="AH94"/>
      <c r="AI94"/>
      <c r="AK94"/>
      <c r="AL94"/>
      <c r="AN94"/>
      <c r="AX94" s="1"/>
    </row>
    <row r="95" spans="31:50">
      <c r="AE95"/>
      <c r="AF95"/>
      <c r="AH95"/>
      <c r="AI95"/>
      <c r="AK95"/>
      <c r="AL95"/>
      <c r="AN95"/>
    </row>
    <row r="96" spans="31:50">
      <c r="AE96"/>
      <c r="AF96"/>
      <c r="AH96"/>
      <c r="AI96"/>
      <c r="AK96"/>
      <c r="AL96"/>
      <c r="AN96"/>
    </row>
    <row r="97" spans="31:49">
      <c r="AE97"/>
      <c r="AF97"/>
      <c r="AH97"/>
      <c r="AI97"/>
      <c r="AK97"/>
      <c r="AL97"/>
      <c r="AN97"/>
      <c r="AP97" s="3"/>
      <c r="AQ97" s="3"/>
      <c r="AR97" s="3"/>
      <c r="AS97" s="3"/>
      <c r="AT97" s="3"/>
      <c r="AU97" s="3"/>
      <c r="AV97" s="3"/>
      <c r="AW97" s="3"/>
    </row>
    <row r="98" spans="31:49">
      <c r="AE98"/>
      <c r="AF98"/>
      <c r="AH98"/>
      <c r="AI98"/>
      <c r="AK98"/>
      <c r="AL98"/>
      <c r="AN98"/>
      <c r="AP98" s="3"/>
      <c r="AQ98" s="3"/>
      <c r="AR98" s="3"/>
      <c r="AS98" s="3"/>
      <c r="AT98" s="3"/>
      <c r="AU98" s="3"/>
      <c r="AV98" s="3"/>
      <c r="AW98" s="3"/>
    </row>
    <row r="99" spans="31:49">
      <c r="AE99"/>
      <c r="AF99"/>
      <c r="AH99"/>
      <c r="AI99"/>
      <c r="AK99"/>
      <c r="AL99"/>
      <c r="AN99"/>
      <c r="AP99" s="3"/>
      <c r="AQ99" s="3"/>
      <c r="AR99" s="3"/>
      <c r="AS99" s="3"/>
      <c r="AT99" s="3"/>
      <c r="AU99" s="3"/>
      <c r="AV99" s="3"/>
      <c r="AW99" s="3"/>
    </row>
    <row r="100" spans="31:49">
      <c r="AE100" s="52"/>
      <c r="AF100" s="52"/>
      <c r="AJ100" s="3"/>
      <c r="AK100" s="14"/>
      <c r="AL100" s="14"/>
      <c r="AN100" s="14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31:49">
      <c r="AE101" s="52"/>
      <c r="AF101" s="52"/>
      <c r="AJ101" s="3"/>
      <c r="AK101" s="14"/>
      <c r="AL101" s="14"/>
      <c r="AN101" s="14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31:49">
      <c r="AE102" s="52"/>
      <c r="AF102" s="52"/>
      <c r="AJ102" s="3"/>
      <c r="AK102" s="14"/>
      <c r="AL102" s="14"/>
      <c r="AN102" s="14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31:49">
      <c r="AE103" s="52"/>
      <c r="AF103" s="52"/>
      <c r="AJ103" s="3"/>
      <c r="AK103" s="14"/>
      <c r="AL103" s="14"/>
      <c r="AN103" s="14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31:49">
      <c r="AE104" s="52"/>
      <c r="AF104" s="52"/>
      <c r="AJ104" s="3"/>
      <c r="AK104" s="14"/>
      <c r="AL104" s="14"/>
      <c r="AN104" s="14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31:49">
      <c r="AE105" s="52"/>
      <c r="AF105" s="52"/>
      <c r="AJ105" s="3"/>
      <c r="AK105" s="14"/>
      <c r="AL105" s="14"/>
      <c r="AN105" s="14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31:49">
      <c r="AE106" s="52"/>
      <c r="AF106" s="52"/>
      <c r="AJ106" s="3"/>
      <c r="AK106" s="14"/>
      <c r="AL106" s="14"/>
      <c r="AN106" s="14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31:49">
      <c r="AE107" s="52"/>
      <c r="AF107" s="52"/>
      <c r="AJ107" s="3"/>
      <c r="AK107" s="14"/>
      <c r="AL107" s="14"/>
      <c r="AN107" s="14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31:49">
      <c r="AE108" s="52"/>
      <c r="AF108" s="52"/>
      <c r="AJ108" s="3"/>
      <c r="AK108" s="14"/>
      <c r="AL108" s="14"/>
      <c r="AN108" s="14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31:49">
      <c r="AE109" s="52"/>
      <c r="AF109" s="52"/>
      <c r="AJ109" s="3"/>
      <c r="AK109" s="14"/>
      <c r="AL109" s="14"/>
      <c r="AN109" s="14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31:49">
      <c r="AE110" s="52"/>
      <c r="AF110" s="52"/>
      <c r="AJ110" s="3"/>
      <c r="AK110" s="14"/>
      <c r="AL110" s="14"/>
      <c r="AN110" s="14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31:49">
      <c r="AE111" s="52"/>
      <c r="AF111" s="52"/>
      <c r="AJ111" s="3"/>
      <c r="AK111" s="14"/>
      <c r="AL111" s="14"/>
      <c r="AN111" s="14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31:49">
      <c r="AE112" s="52"/>
      <c r="AF112" s="52"/>
      <c r="AJ112" s="3"/>
      <c r="AK112" s="14"/>
      <c r="AL112" s="14"/>
      <c r="AN112" s="14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31:49">
      <c r="AE113" s="52"/>
      <c r="AF113" s="52"/>
      <c r="AJ113" s="3"/>
      <c r="AK113" s="14"/>
      <c r="AL113" s="14"/>
      <c r="AN113" s="14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31:49">
      <c r="AE114" s="52"/>
      <c r="AF114" s="52"/>
      <c r="AJ114" s="3"/>
      <c r="AK114" s="14"/>
      <c r="AL114" s="14"/>
      <c r="AN114" s="14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31:49">
      <c r="AE115" s="52"/>
      <c r="AF115" s="52"/>
      <c r="AJ115" s="3"/>
      <c r="AK115" s="14"/>
      <c r="AL115" s="14"/>
      <c r="AN115" s="14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31:49">
      <c r="AE116" s="52"/>
      <c r="AF116" s="52"/>
      <c r="AJ116" s="3"/>
      <c r="AK116" s="14"/>
      <c r="AL116" s="14"/>
      <c r="AN116" s="14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31:49">
      <c r="AE117" s="52"/>
      <c r="AF117" s="52"/>
      <c r="AJ117" s="3"/>
      <c r="AK117" s="14"/>
      <c r="AL117" s="14"/>
      <c r="AN117" s="14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31:49">
      <c r="AE118" s="52"/>
      <c r="AF118" s="52"/>
      <c r="AJ118" s="3"/>
      <c r="AK118" s="14"/>
      <c r="AL118" s="14"/>
      <c r="AN118" s="14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31:49">
      <c r="AE119" s="52"/>
      <c r="AF119" s="52"/>
      <c r="AJ119" s="3"/>
      <c r="AK119" s="14"/>
      <c r="AL119" s="14"/>
      <c r="AN119" s="14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31:49">
      <c r="AE120" s="52"/>
      <c r="AF120" s="52"/>
      <c r="AJ120" s="3"/>
      <c r="AK120" s="14"/>
      <c r="AL120" s="14"/>
      <c r="AN120" s="14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31:49">
      <c r="AE121" s="52"/>
      <c r="AF121" s="52"/>
      <c r="AJ121" s="3"/>
      <c r="AK121" s="14"/>
      <c r="AL121" s="14"/>
      <c r="AN121" s="14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31:49">
      <c r="AE122" s="52"/>
      <c r="AF122" s="52"/>
      <c r="AJ122" s="3"/>
      <c r="AK122" s="14"/>
      <c r="AL122" s="14"/>
      <c r="AN122" s="14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31:49">
      <c r="AE123" s="52"/>
      <c r="AF123" s="52"/>
      <c r="AJ123" s="3"/>
      <c r="AK123" s="14"/>
      <c r="AL123" s="14"/>
      <c r="AN123" s="14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31:49">
      <c r="AE124" s="52"/>
      <c r="AF124" s="52"/>
      <c r="AJ124" s="3"/>
      <c r="AK124" s="14"/>
      <c r="AL124" s="14"/>
      <c r="AN124" s="14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31:49">
      <c r="AE125" s="52"/>
      <c r="AF125" s="52"/>
      <c r="AJ125" s="3"/>
      <c r="AK125" s="14"/>
      <c r="AL125" s="14"/>
      <c r="AN125" s="14"/>
      <c r="AO125" s="3"/>
      <c r="AP125" s="3"/>
      <c r="AQ125" s="3"/>
      <c r="AR125" s="3"/>
      <c r="AS125" s="3"/>
      <c r="AT125" s="3"/>
      <c r="AU125" s="3"/>
      <c r="AV125" s="3"/>
      <c r="AW125" s="3"/>
    </row>
    <row r="126" spans="31:49">
      <c r="AE126" s="52"/>
      <c r="AF126" s="52"/>
      <c r="AJ126" s="3"/>
      <c r="AK126" s="14"/>
      <c r="AL126" s="14"/>
      <c r="AN126" s="14"/>
      <c r="AO126" s="3"/>
      <c r="AP126" s="3"/>
      <c r="AQ126" s="3"/>
      <c r="AR126" s="3"/>
      <c r="AS126" s="3"/>
      <c r="AT126" s="3"/>
      <c r="AU126" s="3"/>
      <c r="AV126" s="3"/>
      <c r="AW126" s="3"/>
    </row>
    <row r="127" spans="31:49">
      <c r="AE127" s="52"/>
      <c r="AF127" s="52"/>
      <c r="AJ127" s="3"/>
      <c r="AK127" s="14"/>
      <c r="AL127" s="14"/>
      <c r="AN127" s="14"/>
      <c r="AO127" s="3"/>
      <c r="AP127" s="3"/>
      <c r="AQ127" s="3"/>
      <c r="AR127" s="3"/>
      <c r="AS127" s="3"/>
      <c r="AT127" s="3"/>
      <c r="AU127" s="3"/>
      <c r="AV127" s="3"/>
      <c r="AW127" s="3"/>
    </row>
    <row r="128" spans="31:49">
      <c r="AE128" s="52"/>
      <c r="AF128" s="52"/>
      <c r="AJ128" s="3"/>
      <c r="AK128" s="14"/>
      <c r="AL128" s="14"/>
      <c r="AN128" s="14"/>
      <c r="AO128" s="3"/>
      <c r="AP128" s="3"/>
      <c r="AQ128" s="3"/>
      <c r="AR128" s="3"/>
      <c r="AS128" s="3"/>
      <c r="AT128" s="3"/>
      <c r="AU128" s="3"/>
      <c r="AV128" s="3"/>
      <c r="AW128" s="3"/>
    </row>
    <row r="129" spans="31:50">
      <c r="AE129" s="52"/>
      <c r="AF129" s="52"/>
      <c r="AJ129" s="3"/>
      <c r="AK129" s="14"/>
      <c r="AL129" s="14"/>
      <c r="AN129" s="14"/>
      <c r="AO129" s="3"/>
      <c r="AP129" s="3"/>
      <c r="AQ129" s="3"/>
      <c r="AR129" s="3"/>
      <c r="AS129" s="3"/>
      <c r="AT129" s="3"/>
      <c r="AU129" s="3"/>
      <c r="AV129" s="3"/>
      <c r="AW129" s="3"/>
    </row>
    <row r="130" spans="31:50">
      <c r="AE130" s="52"/>
      <c r="AF130" s="52"/>
      <c r="AJ130" s="3"/>
      <c r="AK130" s="14"/>
      <c r="AL130" s="14"/>
      <c r="AN130" s="14"/>
      <c r="AO130" s="3"/>
      <c r="AP130" s="3"/>
      <c r="AQ130" s="3"/>
      <c r="AR130" s="3"/>
      <c r="AS130" s="3"/>
      <c r="AT130" s="3"/>
      <c r="AU130" s="3"/>
      <c r="AV130" s="3"/>
      <c r="AW130" s="3"/>
    </row>
    <row r="131" spans="31:50">
      <c r="AE131" s="52"/>
      <c r="AF131" s="52"/>
      <c r="AJ131" s="3"/>
      <c r="AK131" s="14"/>
      <c r="AL131" s="14"/>
      <c r="AN131" s="14"/>
      <c r="AO131" s="3"/>
      <c r="AP131" s="3"/>
      <c r="AQ131" s="3"/>
      <c r="AR131" s="3"/>
      <c r="AS131" s="3"/>
      <c r="AT131" s="3"/>
      <c r="AU131" s="3"/>
      <c r="AV131" s="3"/>
      <c r="AW131" s="3"/>
    </row>
    <row r="132" spans="31:50">
      <c r="AE132" s="52"/>
      <c r="AF132" s="52"/>
      <c r="AJ132" s="3"/>
      <c r="AK132" s="14"/>
      <c r="AL132" s="14"/>
      <c r="AN132" s="14"/>
      <c r="AO132" s="3"/>
      <c r="AP132" s="3"/>
      <c r="AQ132" s="3"/>
      <c r="AR132" s="3"/>
      <c r="AS132" s="3"/>
      <c r="AT132" s="3"/>
      <c r="AU132" s="3"/>
      <c r="AV132" s="3"/>
      <c r="AW132" s="3"/>
    </row>
    <row r="133" spans="31:50">
      <c r="AE133" s="52"/>
      <c r="AF133" s="52"/>
      <c r="AJ133" s="3"/>
      <c r="AK133" s="14"/>
      <c r="AL133" s="14"/>
      <c r="AN133" s="14"/>
      <c r="AO133" s="3"/>
      <c r="AP133" s="3"/>
      <c r="AQ133" s="3"/>
      <c r="AR133" s="3"/>
      <c r="AS133" s="3"/>
      <c r="AT133" s="3"/>
      <c r="AU133" s="3"/>
      <c r="AV133" s="3"/>
      <c r="AW133" s="3"/>
    </row>
    <row r="134" spans="31:50">
      <c r="AE134" s="52"/>
      <c r="AF134" s="52"/>
      <c r="AJ134" s="3"/>
      <c r="AK134" s="14"/>
      <c r="AL134" s="14"/>
      <c r="AN134" s="14"/>
      <c r="AO134" s="3"/>
      <c r="AP134" s="3"/>
      <c r="AQ134" s="3"/>
      <c r="AR134" s="3"/>
      <c r="AS134" s="3"/>
      <c r="AT134" s="3"/>
      <c r="AU134" s="3"/>
      <c r="AV134" s="3"/>
      <c r="AW134" s="3"/>
    </row>
    <row r="135" spans="31:50">
      <c r="AE135" s="52"/>
      <c r="AF135" s="52"/>
      <c r="AJ135" s="3"/>
      <c r="AK135" s="14"/>
      <c r="AL135" s="14"/>
      <c r="AN135" s="14"/>
      <c r="AO135" s="3"/>
      <c r="AP135" s="3"/>
      <c r="AQ135" s="3"/>
      <c r="AR135" s="3"/>
      <c r="AS135" s="3"/>
      <c r="AT135" s="3"/>
      <c r="AU135" s="3"/>
      <c r="AV135" s="3"/>
      <c r="AW135" s="3"/>
    </row>
    <row r="136" spans="31:50">
      <c r="AE136" s="52"/>
      <c r="AF136" s="52"/>
      <c r="AJ136" s="3"/>
      <c r="AK136" s="14"/>
      <c r="AL136" s="14"/>
      <c r="AN136" s="14"/>
      <c r="AO136" s="3"/>
      <c r="AP136" s="3"/>
      <c r="AQ136" s="3"/>
      <c r="AR136" s="3"/>
      <c r="AS136" s="3"/>
      <c r="AT136" s="3"/>
      <c r="AU136" s="3"/>
      <c r="AV136" s="3"/>
      <c r="AW136" s="3"/>
    </row>
    <row r="137" spans="31:50">
      <c r="AE137" s="52"/>
      <c r="AF137" s="52"/>
      <c r="AJ137" s="3"/>
      <c r="AK137" s="14"/>
      <c r="AL137" s="14"/>
      <c r="AN137" s="14"/>
      <c r="AO137" s="3"/>
      <c r="AP137" s="3"/>
      <c r="AQ137" s="3"/>
      <c r="AR137" s="3"/>
      <c r="AS137" s="3"/>
      <c r="AT137" s="3"/>
      <c r="AU137" s="3"/>
      <c r="AV137" s="3"/>
      <c r="AW137" s="3"/>
    </row>
    <row r="138" spans="31:50">
      <c r="AE138" s="52"/>
      <c r="AF138" s="52"/>
      <c r="AJ138" s="3"/>
      <c r="AK138" s="14"/>
      <c r="AL138" s="14"/>
      <c r="AN138" s="14"/>
      <c r="AO138" s="3"/>
      <c r="AP138" s="3"/>
      <c r="AQ138" s="3"/>
      <c r="AR138" s="3"/>
      <c r="AS138" s="3"/>
      <c r="AT138" s="3"/>
      <c r="AU138" s="3"/>
      <c r="AV138" s="3"/>
      <c r="AW138" s="3"/>
    </row>
    <row r="139" spans="31:50">
      <c r="AE139" s="52"/>
      <c r="AF139" s="52"/>
      <c r="AJ139" s="3"/>
      <c r="AK139" s="14"/>
      <c r="AL139" s="14"/>
      <c r="AN139" s="14"/>
      <c r="AO139" s="3"/>
      <c r="AP139" s="3"/>
      <c r="AQ139" s="3"/>
      <c r="AR139" s="3"/>
      <c r="AS139" s="3"/>
      <c r="AT139" s="3"/>
      <c r="AU139" s="3"/>
      <c r="AV139" s="3"/>
      <c r="AW139" s="3"/>
    </row>
    <row r="140" spans="31:50">
      <c r="AE140" s="52"/>
      <c r="AF140" s="52"/>
      <c r="AJ140" s="3"/>
      <c r="AK140" s="14"/>
      <c r="AL140" s="14"/>
      <c r="AN140" s="14"/>
      <c r="AO140" s="3"/>
      <c r="AP140" s="3"/>
      <c r="AQ140" s="3"/>
      <c r="AR140" s="3"/>
      <c r="AS140" s="3"/>
      <c r="AT140" s="3"/>
      <c r="AU140" s="3"/>
      <c r="AV140" s="3"/>
      <c r="AW140" s="3"/>
    </row>
    <row r="141" spans="31:50">
      <c r="AE141" s="52"/>
      <c r="AF141" s="52"/>
      <c r="AJ141" s="3"/>
      <c r="AK141" s="14"/>
      <c r="AL141" s="14"/>
      <c r="AN141" s="14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31:50">
      <c r="AE142" s="52"/>
      <c r="AF142" s="52"/>
      <c r="AJ142" s="3"/>
      <c r="AK142" s="14"/>
      <c r="AL142" s="14"/>
      <c r="AN142" s="14"/>
      <c r="AO142" s="3"/>
      <c r="AP142" s="3"/>
      <c r="AQ142" s="3"/>
      <c r="AR142" s="3"/>
      <c r="AS142" s="3"/>
      <c r="AT142" s="3"/>
      <c r="AU142" s="3"/>
      <c r="AV142" s="3"/>
      <c r="AW142" s="3"/>
      <c r="AX142" s="24"/>
    </row>
    <row r="143" spans="31:50">
      <c r="AE143" s="52"/>
      <c r="AF143" s="52"/>
      <c r="AJ143" s="3"/>
      <c r="AK143" s="14"/>
      <c r="AL143" s="14"/>
      <c r="AN143" s="14"/>
      <c r="AO143" s="3"/>
      <c r="AP143" s="3"/>
      <c r="AQ143" s="3"/>
      <c r="AR143" s="3"/>
      <c r="AS143" s="3"/>
      <c r="AT143" s="3"/>
      <c r="AU143" s="3"/>
      <c r="AV143" s="3"/>
      <c r="AW143" s="3"/>
      <c r="AX143" s="24"/>
    </row>
    <row r="144" spans="31:50">
      <c r="AE144" s="52"/>
      <c r="AF144" s="52"/>
      <c r="AJ144" s="3"/>
      <c r="AK144" s="14"/>
      <c r="AL144" s="14"/>
      <c r="AN144" s="14"/>
      <c r="AO144" s="3"/>
      <c r="AP144" s="3"/>
      <c r="AQ144" s="3"/>
      <c r="AR144" s="3"/>
      <c r="AS144" s="3"/>
      <c r="AT144" s="3"/>
      <c r="AU144" s="3"/>
      <c r="AV144" s="3"/>
      <c r="AW144" s="3"/>
      <c r="AX144" s="24"/>
    </row>
    <row r="145" spans="31:50">
      <c r="AE145" s="52"/>
      <c r="AF145" s="52"/>
      <c r="AJ145" s="3"/>
      <c r="AK145" s="14"/>
      <c r="AL145" s="14"/>
      <c r="AN145" s="14"/>
      <c r="AO145" s="3"/>
      <c r="AP145" s="3"/>
      <c r="AQ145" s="3"/>
      <c r="AR145" s="3"/>
      <c r="AS145" s="3"/>
      <c r="AT145" s="3"/>
      <c r="AU145" s="3"/>
      <c r="AV145" s="3"/>
      <c r="AW145" s="3"/>
      <c r="AX145" s="24"/>
    </row>
    <row r="146" spans="31:50">
      <c r="AE146" s="52"/>
      <c r="AF146" s="52"/>
      <c r="AJ146" s="3"/>
      <c r="AK146" s="14"/>
      <c r="AL146" s="14"/>
      <c r="AN146" s="14"/>
      <c r="AO146" s="3"/>
      <c r="AP146" s="3"/>
      <c r="AQ146" s="3"/>
      <c r="AR146" s="3"/>
      <c r="AS146" s="3"/>
      <c r="AT146" s="3"/>
      <c r="AU146" s="3"/>
      <c r="AV146" s="3"/>
      <c r="AW146" s="3"/>
      <c r="AX146" s="24"/>
    </row>
    <row r="147" spans="31:50" ht="12.75" customHeight="1">
      <c r="AE147" s="52"/>
      <c r="AF147" s="52"/>
      <c r="AJ147" s="3"/>
      <c r="AK147" s="14"/>
      <c r="AL147" s="14"/>
      <c r="AN147" s="14"/>
      <c r="AO147" s="3"/>
      <c r="AP147" s="3"/>
      <c r="AQ147" s="3"/>
      <c r="AR147" s="3"/>
      <c r="AS147" s="3"/>
      <c r="AT147" s="3"/>
      <c r="AU147" s="3"/>
      <c r="AV147" s="3"/>
      <c r="AW147" s="3"/>
      <c r="AX147" s="24"/>
    </row>
    <row r="148" spans="31:50">
      <c r="AE148" s="52"/>
      <c r="AF148" s="52"/>
      <c r="AJ148" s="3"/>
      <c r="AK148" s="14"/>
      <c r="AL148" s="14"/>
      <c r="AN148" s="14"/>
      <c r="AO148" s="3"/>
      <c r="AP148" s="3"/>
      <c r="AQ148" s="3"/>
      <c r="AR148" s="3"/>
      <c r="AS148" s="3"/>
      <c r="AT148" s="3"/>
      <c r="AU148" s="3"/>
      <c r="AV148" s="3"/>
      <c r="AW148" s="3"/>
      <c r="AX148" s="24"/>
    </row>
    <row r="149" spans="31:50">
      <c r="AE149" s="52"/>
      <c r="AF149" s="52"/>
      <c r="AJ149" s="3"/>
      <c r="AK149" s="14"/>
      <c r="AL149" s="14"/>
      <c r="AN149" s="14"/>
      <c r="AO149" s="3"/>
      <c r="AP149" s="3"/>
      <c r="AQ149" s="3"/>
      <c r="AR149" s="3"/>
      <c r="AS149" s="3"/>
      <c r="AT149" s="3"/>
      <c r="AU149" s="3"/>
      <c r="AV149" s="3"/>
      <c r="AW149" s="3"/>
      <c r="AX149" s="24"/>
    </row>
    <row r="150" spans="31:50">
      <c r="AE150" s="52"/>
      <c r="AF150" s="52"/>
      <c r="AJ150" s="3"/>
      <c r="AK150" s="14"/>
      <c r="AL150" s="14"/>
      <c r="AN150" s="14"/>
      <c r="AO150" s="3"/>
      <c r="AP150" s="3"/>
      <c r="AQ150" s="3"/>
      <c r="AR150" s="3"/>
      <c r="AS150" s="3"/>
      <c r="AT150" s="3"/>
      <c r="AU150" s="3"/>
      <c r="AV150" s="3"/>
      <c r="AW150" s="3"/>
      <c r="AX150" s="24"/>
    </row>
    <row r="151" spans="31:50">
      <c r="AE151" s="52"/>
      <c r="AF151" s="52"/>
      <c r="AJ151" s="3"/>
      <c r="AK151" s="14"/>
      <c r="AL151" s="14"/>
      <c r="AN151" s="14"/>
      <c r="AO151" s="3"/>
      <c r="AP151" s="3"/>
      <c r="AQ151" s="3"/>
      <c r="AR151" s="3"/>
      <c r="AS151" s="3"/>
      <c r="AT151" s="3"/>
      <c r="AU151" s="3"/>
      <c r="AV151" s="3"/>
      <c r="AW151" s="3"/>
      <c r="AX151" s="24"/>
    </row>
    <row r="152" spans="31:50">
      <c r="AE152" s="52"/>
      <c r="AF152" s="52"/>
      <c r="AJ152" s="3"/>
      <c r="AK152" s="14"/>
      <c r="AL152" s="14"/>
      <c r="AN152" s="14"/>
      <c r="AO152" s="3"/>
      <c r="AP152" s="3"/>
      <c r="AQ152" s="3"/>
      <c r="AR152" s="3"/>
      <c r="AS152" s="3"/>
      <c r="AT152" s="3"/>
      <c r="AU152" s="3"/>
      <c r="AV152" s="3"/>
      <c r="AW152" s="3"/>
      <c r="AX152" s="24"/>
    </row>
    <row r="153" spans="31:50">
      <c r="AE153" s="52"/>
      <c r="AF153" s="52"/>
      <c r="AJ153" s="3"/>
      <c r="AK153" s="14"/>
      <c r="AL153" s="14"/>
      <c r="AN153" s="14"/>
      <c r="AO153" s="3"/>
      <c r="AP153" s="3"/>
      <c r="AQ153" s="3"/>
      <c r="AR153" s="3"/>
      <c r="AS153" s="3"/>
      <c r="AT153" s="3"/>
      <c r="AU153" s="3"/>
      <c r="AV153" s="3"/>
      <c r="AW153" s="3"/>
      <c r="AX153" s="24"/>
    </row>
    <row r="154" spans="31:50">
      <c r="AE154" s="52"/>
      <c r="AF154" s="52"/>
      <c r="AJ154" s="3"/>
      <c r="AK154" s="14"/>
      <c r="AL154" s="14"/>
      <c r="AN154" s="14"/>
      <c r="AO154" s="3"/>
      <c r="AP154" s="3"/>
      <c r="AQ154" s="3"/>
      <c r="AR154" s="3"/>
      <c r="AS154" s="3"/>
      <c r="AT154" s="3"/>
      <c r="AU154" s="3"/>
      <c r="AV154" s="3"/>
      <c r="AW154" s="3"/>
      <c r="AX154" s="24"/>
    </row>
    <row r="155" spans="31:50">
      <c r="AE155" s="52"/>
      <c r="AF155" s="52"/>
      <c r="AJ155" s="3"/>
      <c r="AK155" s="14"/>
      <c r="AL155" s="14"/>
      <c r="AN155" s="14"/>
      <c r="AO155" s="3"/>
      <c r="AP155" s="3"/>
      <c r="AQ155" s="3"/>
      <c r="AR155" s="3"/>
      <c r="AS155" s="3"/>
      <c r="AT155" s="3"/>
      <c r="AU155" s="3"/>
      <c r="AV155" s="3"/>
      <c r="AW155" s="3"/>
      <c r="AX155" s="24"/>
    </row>
    <row r="156" spans="31:50">
      <c r="AE156" s="52"/>
      <c r="AF156" s="52"/>
      <c r="AJ156" s="3"/>
      <c r="AK156" s="14"/>
      <c r="AL156" s="14"/>
      <c r="AN156" s="14"/>
      <c r="AO156" s="3"/>
      <c r="AP156" s="3"/>
      <c r="AQ156" s="3"/>
      <c r="AR156" s="3"/>
      <c r="AS156" s="3"/>
      <c r="AT156" s="3"/>
      <c r="AU156" s="3"/>
      <c r="AV156" s="3"/>
      <c r="AW156" s="3"/>
      <c r="AX156" s="24"/>
    </row>
    <row r="157" spans="31:50">
      <c r="AE157" s="52"/>
      <c r="AF157" s="52"/>
      <c r="AJ157" s="3"/>
      <c r="AK157" s="14"/>
      <c r="AL157" s="14"/>
      <c r="AN157" s="14"/>
      <c r="AO157" s="3"/>
      <c r="AP157" s="3"/>
      <c r="AQ157" s="3"/>
      <c r="AR157" s="3"/>
      <c r="AS157" s="3"/>
      <c r="AT157" s="3"/>
      <c r="AU157" s="3"/>
      <c r="AV157" s="3"/>
      <c r="AW157" s="3"/>
      <c r="AX157" s="24"/>
    </row>
    <row r="158" spans="31:50">
      <c r="AE158" s="52"/>
      <c r="AF158" s="52"/>
      <c r="AJ158" s="3"/>
      <c r="AK158" s="14"/>
      <c r="AL158" s="14"/>
      <c r="AN158" s="14"/>
      <c r="AO158" s="3"/>
      <c r="AP158" s="3"/>
      <c r="AQ158" s="3"/>
      <c r="AR158" s="3"/>
      <c r="AS158" s="3"/>
      <c r="AT158" s="3"/>
      <c r="AU158" s="3"/>
      <c r="AV158" s="3"/>
      <c r="AW158" s="3"/>
      <c r="AX158" s="24"/>
    </row>
    <row r="159" spans="31:50">
      <c r="AE159" s="52"/>
      <c r="AF159" s="52"/>
      <c r="AJ159" s="3"/>
      <c r="AK159" s="14"/>
      <c r="AL159" s="14"/>
      <c r="AN159" s="14"/>
      <c r="AO159" s="3"/>
      <c r="AP159" s="3"/>
      <c r="AQ159" s="3"/>
      <c r="AR159" s="3"/>
      <c r="AS159" s="3"/>
      <c r="AT159" s="3"/>
      <c r="AU159" s="3"/>
      <c r="AV159" s="3"/>
      <c r="AW159" s="3"/>
      <c r="AX159" s="24"/>
    </row>
    <row r="160" spans="31:50">
      <c r="AE160" s="52"/>
      <c r="AF160" s="52"/>
      <c r="AJ160" s="3"/>
      <c r="AK160" s="14"/>
      <c r="AL160" s="14"/>
      <c r="AN160" s="14"/>
      <c r="AO160" s="3"/>
      <c r="AP160" s="3"/>
      <c r="AQ160" s="3"/>
      <c r="AR160" s="3"/>
      <c r="AS160" s="3"/>
      <c r="AT160" s="3"/>
      <c r="AU160" s="3"/>
      <c r="AV160" s="3"/>
      <c r="AW160" s="3"/>
      <c r="AX160" s="24"/>
    </row>
    <row r="161" spans="15:50">
      <c r="AE161" s="52"/>
      <c r="AF161" s="52"/>
      <c r="AJ161" s="3"/>
      <c r="AK161" s="14"/>
      <c r="AL161" s="14"/>
      <c r="AN161" s="14"/>
      <c r="AO161" s="3"/>
      <c r="AP161" s="3"/>
      <c r="AQ161" s="3"/>
      <c r="AR161" s="3"/>
      <c r="AS161" s="3"/>
      <c r="AT161" s="3"/>
      <c r="AU161" s="3"/>
      <c r="AV161" s="3"/>
      <c r="AW161" s="3"/>
      <c r="AX161" s="24"/>
    </row>
    <row r="162" spans="15:50">
      <c r="AE162" s="52"/>
      <c r="AF162" s="52"/>
      <c r="AJ162" s="3"/>
      <c r="AK162" s="14"/>
      <c r="AL162" s="14"/>
      <c r="AN162" s="14"/>
      <c r="AO162" s="3"/>
      <c r="AP162" s="3"/>
      <c r="AQ162" s="3"/>
      <c r="AR162" s="3"/>
      <c r="AS162" s="3"/>
      <c r="AT162" s="3"/>
      <c r="AU162" s="3"/>
      <c r="AV162" s="3"/>
      <c r="AW162" s="3"/>
      <c r="AX162" s="24"/>
    </row>
    <row r="163" spans="15:50">
      <c r="AE163" s="52"/>
      <c r="AF163" s="52"/>
      <c r="AJ163" s="3"/>
      <c r="AK163" s="14"/>
      <c r="AL163" s="14"/>
      <c r="AN163" s="14"/>
      <c r="AO163" s="3"/>
      <c r="AP163" s="3"/>
      <c r="AQ163" s="3"/>
      <c r="AR163" s="3"/>
      <c r="AS163" s="3"/>
      <c r="AT163" s="3"/>
      <c r="AU163" s="3"/>
      <c r="AV163" s="3"/>
      <c r="AW163" s="3"/>
      <c r="AX163" s="24"/>
    </row>
    <row r="164" spans="15:50">
      <c r="AE164" s="52"/>
      <c r="AF164" s="52"/>
      <c r="AJ164" s="3"/>
      <c r="AK164" s="14"/>
      <c r="AL164" s="14"/>
      <c r="AN164" s="14"/>
      <c r="AO164" s="3"/>
      <c r="AP164" s="3"/>
      <c r="AQ164" s="3"/>
      <c r="AR164" s="3"/>
      <c r="AS164" s="3"/>
      <c r="AT164" s="3"/>
      <c r="AU164" s="3"/>
      <c r="AV164" s="3"/>
      <c r="AW164" s="3"/>
      <c r="AX164" s="24"/>
    </row>
    <row r="165" spans="15:50">
      <c r="AE165" s="52"/>
      <c r="AF165" s="52"/>
      <c r="AJ165" s="3"/>
      <c r="AK165" s="14"/>
      <c r="AL165" s="14"/>
      <c r="AN165" s="14"/>
      <c r="AO165" s="3"/>
      <c r="AP165" s="3"/>
      <c r="AQ165" s="3"/>
      <c r="AR165" s="3"/>
      <c r="AS165" s="3"/>
      <c r="AT165" s="3"/>
      <c r="AU165" s="3"/>
      <c r="AV165" s="3"/>
      <c r="AW165" s="3"/>
      <c r="AX165" s="24"/>
    </row>
    <row r="166" spans="15:50">
      <c r="AE166" s="52"/>
      <c r="AF166" s="52"/>
      <c r="AJ166" s="3"/>
      <c r="AK166" s="14"/>
      <c r="AL166" s="14"/>
      <c r="AN166" s="14"/>
      <c r="AO166" s="3"/>
      <c r="AP166" s="3"/>
      <c r="AQ166" s="3"/>
      <c r="AR166" s="3"/>
      <c r="AS166" s="3"/>
      <c r="AT166" s="3"/>
      <c r="AU166" s="3"/>
      <c r="AV166" s="3"/>
      <c r="AW166" s="3"/>
      <c r="AX166" s="24"/>
    </row>
    <row r="167" spans="15:50">
      <c r="AE167" s="52"/>
      <c r="AF167" s="52"/>
      <c r="AJ167" s="3"/>
      <c r="AK167" s="14"/>
      <c r="AL167" s="14"/>
      <c r="AN167" s="14"/>
      <c r="AO167" s="3"/>
      <c r="AP167" s="3"/>
      <c r="AQ167" s="3"/>
      <c r="AR167" s="3"/>
      <c r="AS167" s="3"/>
      <c r="AT167" s="3"/>
      <c r="AU167" s="3"/>
      <c r="AV167" s="3"/>
      <c r="AW167" s="3"/>
      <c r="AX167" s="24"/>
    </row>
    <row r="168" spans="15:50">
      <c r="AE168" s="52"/>
      <c r="AF168" s="52"/>
      <c r="AJ168" s="3"/>
      <c r="AK168" s="14"/>
      <c r="AL168" s="14"/>
      <c r="AN168" s="14"/>
      <c r="AO168" s="3"/>
      <c r="AP168" s="3"/>
      <c r="AQ168" s="3"/>
      <c r="AR168" s="3"/>
      <c r="AS168" s="3"/>
      <c r="AT168" s="3"/>
      <c r="AU168" s="3"/>
      <c r="AV168" s="3"/>
      <c r="AW168" s="3"/>
      <c r="AX168" s="24"/>
    </row>
    <row r="169" spans="15:50">
      <c r="AE169" s="52"/>
      <c r="AF169" s="52"/>
      <c r="AJ169" s="3"/>
      <c r="AK169" s="14"/>
      <c r="AL169" s="14"/>
      <c r="AN169" s="14"/>
      <c r="AO169" s="3"/>
      <c r="AP169" s="3"/>
      <c r="AQ169" s="3"/>
      <c r="AR169" s="3"/>
      <c r="AS169" s="3"/>
      <c r="AT169" s="3"/>
      <c r="AU169" s="3"/>
      <c r="AV169" s="3"/>
      <c r="AW169" s="3"/>
      <c r="AX169" s="24"/>
    </row>
    <row r="170" spans="15:50">
      <c r="AE170" s="52"/>
      <c r="AF170" s="52"/>
      <c r="AJ170" s="3"/>
      <c r="AK170" s="14"/>
      <c r="AL170" s="14"/>
      <c r="AN170" s="14"/>
      <c r="AO170" s="3"/>
      <c r="AP170" s="3"/>
      <c r="AQ170" s="3"/>
      <c r="AR170" s="3"/>
      <c r="AS170" s="3"/>
      <c r="AT170" s="3"/>
      <c r="AU170" s="3"/>
      <c r="AV170" s="3"/>
      <c r="AW170" s="3"/>
      <c r="AX170" s="24"/>
    </row>
    <row r="171" spans="15:50">
      <c r="AE171" s="52"/>
      <c r="AF171" s="52"/>
      <c r="AJ171" s="3"/>
      <c r="AK171" s="14"/>
      <c r="AL171" s="14"/>
      <c r="AN171" s="14"/>
      <c r="AO171" s="3"/>
      <c r="AP171" s="3"/>
      <c r="AQ171" s="3"/>
      <c r="AR171" s="3"/>
      <c r="AS171" s="3"/>
      <c r="AT171" s="3"/>
      <c r="AU171" s="3"/>
      <c r="AV171" s="3"/>
      <c r="AW171" s="3"/>
      <c r="AX171" s="24"/>
    </row>
    <row r="172" spans="15:50">
      <c r="AE172" s="52"/>
      <c r="AF172" s="52"/>
      <c r="AJ172" s="3"/>
      <c r="AK172" s="14"/>
      <c r="AL172" s="14"/>
      <c r="AN172" s="14"/>
      <c r="AO172" s="3"/>
      <c r="AP172" s="3"/>
      <c r="AQ172" s="3"/>
      <c r="AR172" s="3"/>
      <c r="AS172" s="3"/>
      <c r="AT172" s="3"/>
      <c r="AU172" s="3"/>
      <c r="AV172" s="3"/>
      <c r="AW172" s="3"/>
      <c r="AX172" s="24"/>
    </row>
    <row r="173" spans="15:50">
      <c r="AE173" s="52"/>
      <c r="AF173" s="52"/>
      <c r="AJ173" s="3"/>
      <c r="AK173" s="14"/>
      <c r="AL173" s="14"/>
      <c r="AN173" s="14"/>
      <c r="AO173" s="3"/>
      <c r="AP173" s="3"/>
      <c r="AQ173" s="3"/>
      <c r="AR173" s="3"/>
      <c r="AS173" s="3"/>
      <c r="AT173" s="3"/>
      <c r="AU173" s="3"/>
      <c r="AV173" s="3"/>
      <c r="AW173" s="3"/>
      <c r="AX173" s="24"/>
    </row>
    <row r="174" spans="15:50">
      <c r="AE174" s="52"/>
      <c r="AF174" s="52"/>
      <c r="AJ174" s="3"/>
      <c r="AK174" s="14"/>
      <c r="AL174" s="14"/>
      <c r="AN174" s="14"/>
      <c r="AO174" s="3"/>
      <c r="AP174" s="3"/>
      <c r="AQ174" s="3"/>
      <c r="AR174" s="3"/>
      <c r="AS174" s="3"/>
      <c r="AT174" s="3"/>
      <c r="AU174" s="3"/>
      <c r="AV174" s="3"/>
      <c r="AW174" s="3"/>
      <c r="AX174" s="24"/>
    </row>
    <row r="175" spans="15:50">
      <c r="AE175" s="52"/>
      <c r="AF175" s="52"/>
      <c r="AJ175" s="3"/>
      <c r="AK175" s="14"/>
      <c r="AL175" s="14"/>
      <c r="AN175" s="14"/>
      <c r="AO175" s="3"/>
      <c r="AP175" s="3"/>
      <c r="AQ175" s="3"/>
      <c r="AR175" s="3"/>
      <c r="AS175" s="3"/>
      <c r="AT175" s="3"/>
      <c r="AU175" s="3"/>
      <c r="AV175" s="3"/>
      <c r="AW175" s="3"/>
      <c r="AX175" s="24"/>
    </row>
    <row r="176" spans="15:50">
      <c r="O176" t="s">
        <v>555</v>
      </c>
      <c r="AE176" s="52"/>
      <c r="AF176" s="52"/>
      <c r="AJ176" s="3"/>
      <c r="AK176" s="14"/>
      <c r="AL176" s="14"/>
      <c r="AN176" s="14"/>
      <c r="AO176" s="3"/>
      <c r="AP176" s="3"/>
      <c r="AQ176" s="3"/>
      <c r="AR176" s="3"/>
      <c r="AS176" s="3"/>
      <c r="AT176" s="3"/>
      <c r="AU176" s="3"/>
      <c r="AV176" s="3"/>
      <c r="AW176" s="3"/>
      <c r="AX176" s="24"/>
    </row>
    <row r="177" spans="31:50">
      <c r="AE177" s="52"/>
      <c r="AF177" s="52"/>
      <c r="AJ177" s="3"/>
      <c r="AK177" s="14"/>
      <c r="AL177" s="14"/>
      <c r="AN177" s="14"/>
      <c r="AO177" s="3"/>
      <c r="AP177" s="3"/>
      <c r="AQ177" s="3"/>
      <c r="AR177" s="3"/>
      <c r="AS177" s="3"/>
      <c r="AT177" s="3"/>
      <c r="AU177" s="3"/>
      <c r="AV177" s="3"/>
      <c r="AW177" s="3"/>
      <c r="AX177" s="24"/>
    </row>
    <row r="178" spans="31:50">
      <c r="AE178" s="52"/>
      <c r="AF178" s="52"/>
      <c r="AJ178" s="3"/>
      <c r="AK178" s="14"/>
      <c r="AL178" s="14"/>
      <c r="AN178" s="14"/>
      <c r="AO178" s="3"/>
      <c r="AP178" s="3"/>
      <c r="AQ178" s="3"/>
      <c r="AR178" s="3"/>
      <c r="AS178" s="3"/>
      <c r="AT178" s="3"/>
      <c r="AU178" s="3"/>
      <c r="AV178" s="3"/>
      <c r="AW178" s="3"/>
      <c r="AX178" s="24"/>
    </row>
    <row r="179" spans="31:50">
      <c r="AE179" s="52"/>
      <c r="AF179" s="52"/>
      <c r="AJ179" s="3"/>
      <c r="AK179" s="14"/>
      <c r="AL179" s="14"/>
      <c r="AN179" s="14"/>
      <c r="AO179" s="3"/>
      <c r="AP179" s="3"/>
      <c r="AQ179" s="3"/>
      <c r="AR179" s="3"/>
      <c r="AS179" s="3"/>
      <c r="AT179" s="3"/>
      <c r="AU179" s="3"/>
      <c r="AV179" s="3"/>
      <c r="AW179" s="3"/>
      <c r="AX179" s="24"/>
    </row>
    <row r="180" spans="31:50">
      <c r="AE180" s="52"/>
      <c r="AF180" s="52"/>
      <c r="AJ180" s="3"/>
      <c r="AK180" s="14"/>
      <c r="AL180" s="14"/>
      <c r="AN180" s="14"/>
      <c r="AO180" s="3"/>
      <c r="AP180" s="3"/>
      <c r="AQ180" s="3"/>
      <c r="AR180" s="3"/>
      <c r="AS180" s="3"/>
      <c r="AT180" s="3"/>
      <c r="AU180" s="3"/>
      <c r="AV180" s="3"/>
      <c r="AW180" s="3"/>
      <c r="AX180" s="24"/>
    </row>
    <row r="181" spans="31:50">
      <c r="AE181" s="52"/>
      <c r="AF181" s="52"/>
      <c r="AJ181" s="3"/>
      <c r="AK181" s="14"/>
      <c r="AL181" s="14"/>
      <c r="AN181" s="14"/>
      <c r="AO181" s="3"/>
      <c r="AP181" s="3"/>
      <c r="AQ181" s="3"/>
      <c r="AR181" s="3"/>
      <c r="AS181" s="3"/>
      <c r="AT181" s="3"/>
      <c r="AU181" s="3"/>
      <c r="AV181" s="3"/>
      <c r="AW181" s="3"/>
      <c r="AX181" s="24"/>
    </row>
    <row r="182" spans="31:50">
      <c r="AE182" s="52"/>
      <c r="AF182" s="52"/>
      <c r="AJ182" s="3"/>
      <c r="AK182" s="14"/>
      <c r="AL182" s="14"/>
      <c r="AN182" s="14"/>
      <c r="AO182" s="3"/>
      <c r="AP182" s="3"/>
      <c r="AQ182" s="3"/>
      <c r="AR182" s="3"/>
      <c r="AS182" s="3"/>
      <c r="AT182" s="3"/>
      <c r="AU182" s="3"/>
      <c r="AV182" s="3"/>
      <c r="AW182" s="3"/>
      <c r="AX182" s="24"/>
    </row>
    <row r="183" spans="31:50">
      <c r="AE183" s="52"/>
      <c r="AF183" s="52"/>
      <c r="AJ183" s="3"/>
      <c r="AK183" s="14"/>
      <c r="AL183" s="14"/>
      <c r="AN183" s="14"/>
      <c r="AO183" s="3"/>
      <c r="AP183" s="3"/>
      <c r="AQ183" s="3"/>
      <c r="AR183" s="3"/>
      <c r="AS183" s="3"/>
      <c r="AT183" s="3"/>
      <c r="AU183" s="3"/>
      <c r="AV183" s="3"/>
      <c r="AW183" s="3"/>
      <c r="AX183" s="24"/>
    </row>
    <row r="184" spans="31:50">
      <c r="AE184" s="52"/>
      <c r="AF184" s="52"/>
      <c r="AJ184" s="3"/>
      <c r="AK184" s="14"/>
      <c r="AL184" s="14"/>
      <c r="AN184" s="14"/>
      <c r="AO184" s="3"/>
      <c r="AP184" s="3"/>
      <c r="AQ184" s="3"/>
      <c r="AR184" s="3"/>
      <c r="AS184" s="3"/>
      <c r="AT184" s="3"/>
      <c r="AU184" s="3"/>
      <c r="AV184" s="3"/>
      <c r="AW184" s="3"/>
      <c r="AX184" s="24"/>
    </row>
    <row r="185" spans="31:50">
      <c r="AE185" s="52"/>
      <c r="AF185" s="52"/>
      <c r="AJ185" s="3"/>
      <c r="AK185" s="14"/>
      <c r="AL185" s="14"/>
      <c r="AN185" s="14"/>
      <c r="AO185" s="3"/>
      <c r="AP185" s="3"/>
      <c r="AQ185" s="3"/>
      <c r="AR185" s="3"/>
      <c r="AS185" s="3"/>
      <c r="AT185" s="3"/>
      <c r="AU185" s="3"/>
      <c r="AV185" s="3"/>
      <c r="AW185" s="3"/>
      <c r="AX185" s="24"/>
    </row>
    <row r="186" spans="31:50">
      <c r="AE186" s="52"/>
      <c r="AF186" s="52"/>
      <c r="AJ186" s="3"/>
      <c r="AK186" s="14"/>
      <c r="AL186" s="14"/>
      <c r="AN186" s="14"/>
      <c r="AO186" s="3"/>
      <c r="AP186" s="3"/>
      <c r="AQ186" s="3"/>
      <c r="AR186" s="3"/>
      <c r="AS186" s="3"/>
      <c r="AT186" s="3"/>
      <c r="AU186" s="3"/>
      <c r="AV186" s="3"/>
      <c r="AW186" s="3"/>
      <c r="AX186" s="24"/>
    </row>
    <row r="187" spans="31:50">
      <c r="AE187" s="52"/>
      <c r="AF187" s="52"/>
      <c r="AJ187" s="3"/>
      <c r="AK187" s="14"/>
      <c r="AL187" s="14"/>
      <c r="AN187" s="14"/>
      <c r="AO187" s="3"/>
      <c r="AP187" s="3"/>
      <c r="AQ187" s="3"/>
      <c r="AR187" s="3"/>
      <c r="AS187" s="3"/>
      <c r="AT187" s="3"/>
      <c r="AU187" s="3"/>
      <c r="AV187" s="3"/>
      <c r="AW187" s="3"/>
      <c r="AX187" s="24"/>
    </row>
    <row r="188" spans="31:50">
      <c r="AE188" s="52"/>
      <c r="AF188" s="52"/>
      <c r="AJ188" s="3"/>
      <c r="AK188" s="14"/>
      <c r="AL188" s="14"/>
      <c r="AN188" s="14"/>
      <c r="AO188" s="3"/>
      <c r="AP188" s="3"/>
      <c r="AQ188" s="3"/>
      <c r="AR188" s="3"/>
      <c r="AS188" s="3"/>
      <c r="AT188" s="3"/>
      <c r="AU188" s="3"/>
      <c r="AV188" s="3"/>
      <c r="AW188" s="3"/>
      <c r="AX188" s="24"/>
    </row>
    <row r="189" spans="31:50">
      <c r="AE189" s="52"/>
      <c r="AF189" s="52"/>
      <c r="AJ189" s="3"/>
      <c r="AK189" s="14"/>
      <c r="AL189" s="14"/>
      <c r="AN189" s="14"/>
      <c r="AO189" s="3"/>
      <c r="AP189" s="3"/>
      <c r="AQ189" s="3"/>
      <c r="AR189" s="3"/>
      <c r="AS189" s="3"/>
      <c r="AT189" s="3"/>
      <c r="AU189" s="3"/>
      <c r="AV189" s="3"/>
      <c r="AW189" s="3"/>
      <c r="AX189" s="24"/>
    </row>
    <row r="190" spans="31:50">
      <c r="AE190" s="52"/>
      <c r="AF190" s="52"/>
      <c r="AJ190" s="3"/>
      <c r="AK190" s="14"/>
      <c r="AL190" s="14"/>
      <c r="AN190" s="14"/>
      <c r="AO190" s="3"/>
      <c r="AP190" s="3"/>
      <c r="AQ190" s="3"/>
      <c r="AR190" s="3"/>
      <c r="AS190" s="3"/>
      <c r="AT190" s="3"/>
      <c r="AU190" s="3"/>
      <c r="AV190" s="3"/>
      <c r="AW190" s="3"/>
      <c r="AX190" s="24"/>
    </row>
    <row r="191" spans="31:50">
      <c r="AE191" s="52"/>
      <c r="AF191" s="52"/>
      <c r="AJ191" s="3"/>
      <c r="AK191" s="14"/>
      <c r="AL191" s="14"/>
      <c r="AN191" s="14"/>
      <c r="AO191" s="3"/>
      <c r="AP191" s="3"/>
      <c r="AQ191" s="3"/>
      <c r="AR191" s="3"/>
      <c r="AS191" s="3"/>
      <c r="AT191" s="3"/>
      <c r="AU191" s="3"/>
      <c r="AV191" s="3"/>
      <c r="AW191" s="3"/>
      <c r="AX191" s="24"/>
    </row>
    <row r="192" spans="31:50">
      <c r="AE192" s="52"/>
      <c r="AF192" s="52"/>
      <c r="AJ192" s="3"/>
      <c r="AK192" s="14"/>
      <c r="AL192" s="14"/>
      <c r="AN192" s="14"/>
      <c r="AO192" s="3"/>
      <c r="AP192" s="3"/>
      <c r="AQ192" s="3"/>
      <c r="AR192" s="3"/>
      <c r="AS192" s="3"/>
      <c r="AT192" s="3"/>
      <c r="AU192" s="3"/>
      <c r="AV192" s="3"/>
      <c r="AW192" s="3"/>
      <c r="AX192" s="24"/>
    </row>
    <row r="193" spans="31:50">
      <c r="AE193" s="52"/>
      <c r="AF193" s="52"/>
      <c r="AI193" s="182"/>
      <c r="AJ193" s="3"/>
      <c r="AK193" s="14"/>
      <c r="AL193" s="14"/>
      <c r="AN193" s="14"/>
      <c r="AO193" s="3"/>
      <c r="AP193" s="3"/>
      <c r="AQ193" s="3"/>
      <c r="AR193" s="3"/>
      <c r="AS193" s="3"/>
      <c r="AT193" s="3"/>
      <c r="AU193" s="3"/>
      <c r="AV193" s="3"/>
      <c r="AW193" s="3"/>
      <c r="AX193" s="24"/>
    </row>
    <row r="194" spans="31:50">
      <c r="AE194" s="52"/>
      <c r="AF194" s="52"/>
      <c r="AI194" s="182"/>
      <c r="AJ194" s="3"/>
      <c r="AK194" s="14"/>
      <c r="AL194" s="14"/>
      <c r="AN194" s="14"/>
      <c r="AO194" s="3"/>
      <c r="AP194" s="3"/>
      <c r="AQ194" s="3"/>
      <c r="AR194" s="3"/>
      <c r="AS194" s="3"/>
      <c r="AT194" s="3"/>
      <c r="AU194" s="3"/>
      <c r="AV194" s="3"/>
      <c r="AW194" s="3"/>
      <c r="AX194" s="24"/>
    </row>
    <row r="195" spans="31:50">
      <c r="AE195" s="52"/>
      <c r="AF195" s="52"/>
      <c r="AI195" s="182"/>
      <c r="AJ195" s="3"/>
      <c r="AK195" s="14"/>
      <c r="AL195" s="14"/>
      <c r="AN195" s="14"/>
      <c r="AO195" s="3"/>
      <c r="AP195" s="3"/>
      <c r="AQ195" s="3"/>
      <c r="AR195" s="3"/>
      <c r="AS195" s="3"/>
      <c r="AT195" s="3"/>
      <c r="AU195" s="3"/>
      <c r="AV195" s="3"/>
      <c r="AW195" s="3"/>
      <c r="AX195" s="24"/>
    </row>
    <row r="196" spans="31:50">
      <c r="AE196" s="52"/>
      <c r="AF196" s="52"/>
      <c r="AI196" s="182"/>
      <c r="AJ196" s="3"/>
      <c r="AK196" s="14"/>
      <c r="AL196" s="14"/>
      <c r="AN196" s="14"/>
      <c r="AO196" s="3"/>
      <c r="AP196" s="3"/>
      <c r="AQ196" s="3"/>
      <c r="AR196" s="3"/>
      <c r="AS196" s="3"/>
      <c r="AT196" s="3"/>
      <c r="AU196" s="3"/>
      <c r="AV196" s="3"/>
      <c r="AW196" s="3"/>
      <c r="AX196" s="24"/>
    </row>
    <row r="197" spans="31:50">
      <c r="AE197" s="52"/>
      <c r="AF197" s="52"/>
      <c r="AH197" s="183"/>
      <c r="AI197" s="182"/>
      <c r="AJ197" s="3"/>
      <c r="AK197" s="14"/>
      <c r="AL197" s="14"/>
      <c r="AN197" s="14"/>
      <c r="AO197" s="3"/>
      <c r="AP197" s="3"/>
      <c r="AQ197" s="3"/>
      <c r="AR197" s="3"/>
      <c r="AS197" s="3"/>
      <c r="AT197" s="3"/>
      <c r="AU197" s="3"/>
      <c r="AV197" s="3"/>
      <c r="AW197" s="3"/>
      <c r="AX197" s="24"/>
    </row>
    <row r="198" spans="31:50">
      <c r="AE198" s="52"/>
      <c r="AF198" s="52"/>
      <c r="AH198" s="183"/>
      <c r="AI198" s="182"/>
      <c r="AJ198" s="3"/>
      <c r="AK198" s="14"/>
      <c r="AL198" s="14"/>
      <c r="AN198" s="14"/>
      <c r="AO198" s="3"/>
      <c r="AP198" s="3"/>
      <c r="AQ198" s="3"/>
      <c r="AR198" s="3"/>
      <c r="AS198" s="3"/>
      <c r="AT198" s="3"/>
      <c r="AU198" s="3"/>
      <c r="AV198" s="3"/>
      <c r="AW198" s="3"/>
      <c r="AX198" s="24"/>
    </row>
    <row r="199" spans="31:50">
      <c r="AE199" s="52"/>
      <c r="AF199" s="52"/>
      <c r="AH199" s="183"/>
      <c r="AI199" s="182"/>
      <c r="AJ199" s="3"/>
      <c r="AK199" s="14"/>
      <c r="AL199" s="14"/>
      <c r="AN199" s="14"/>
      <c r="AO199" s="3"/>
      <c r="AP199" s="3"/>
      <c r="AQ199" s="3"/>
      <c r="AR199" s="3"/>
      <c r="AS199" s="3"/>
      <c r="AT199" s="3"/>
      <c r="AU199" s="3"/>
      <c r="AV199" s="3"/>
      <c r="AW199" s="3"/>
      <c r="AX199" s="24"/>
    </row>
    <row r="200" spans="31:50">
      <c r="AE200" s="52"/>
      <c r="AF200" s="52"/>
      <c r="AH200" s="183"/>
      <c r="AI200" s="182"/>
      <c r="AJ200" s="3"/>
      <c r="AK200" s="14"/>
      <c r="AL200" s="14"/>
      <c r="AN200" s="14"/>
      <c r="AO200" s="3"/>
      <c r="AP200" s="3"/>
      <c r="AQ200" s="3"/>
      <c r="AR200" s="3"/>
      <c r="AS200" s="3"/>
      <c r="AT200" s="3"/>
      <c r="AU200" s="3"/>
      <c r="AV200" s="3"/>
      <c r="AW200" s="3"/>
      <c r="AX200" s="24"/>
    </row>
    <row r="201" spans="31:50">
      <c r="AE201" s="52"/>
      <c r="AF201" s="52"/>
      <c r="AH201" s="183"/>
      <c r="AI201" s="182"/>
      <c r="AJ201" s="3"/>
      <c r="AK201" s="14"/>
      <c r="AL201" s="14"/>
      <c r="AN201" s="14"/>
      <c r="AO201" s="3"/>
      <c r="AP201" s="3"/>
      <c r="AQ201" s="3"/>
      <c r="AR201" s="3"/>
      <c r="AS201" s="3"/>
      <c r="AT201" s="3"/>
      <c r="AU201" s="3"/>
      <c r="AV201" s="3"/>
      <c r="AW201" s="3"/>
      <c r="AX201" s="24"/>
    </row>
    <row r="202" spans="31:50">
      <c r="AE202" s="52"/>
      <c r="AF202" s="52"/>
      <c r="AH202" s="183"/>
      <c r="AI202" s="182"/>
      <c r="AJ202" s="3"/>
      <c r="AK202" s="14"/>
      <c r="AL202" s="14"/>
      <c r="AN202" s="14"/>
      <c r="AO202" s="3"/>
      <c r="AP202" s="3"/>
      <c r="AQ202" s="3"/>
      <c r="AR202" s="3"/>
      <c r="AS202" s="3"/>
      <c r="AT202" s="3"/>
      <c r="AU202" s="3"/>
      <c r="AV202" s="3"/>
      <c r="AW202" s="3"/>
      <c r="AX202" s="24"/>
    </row>
    <row r="203" spans="31:50">
      <c r="AE203" s="52"/>
      <c r="AF203" s="52"/>
      <c r="AH203" s="183"/>
      <c r="AI203" s="182"/>
      <c r="AJ203" s="3"/>
      <c r="AK203" s="14"/>
      <c r="AL203" s="14"/>
      <c r="AN203" s="14"/>
      <c r="AO203" s="3"/>
      <c r="AP203" s="3"/>
      <c r="AQ203" s="3"/>
      <c r="AR203" s="3"/>
      <c r="AS203" s="3"/>
      <c r="AT203" s="3"/>
      <c r="AU203" s="3"/>
      <c r="AV203" s="3"/>
      <c r="AW203" s="3"/>
      <c r="AX203" s="24"/>
    </row>
    <row r="204" spans="31:50">
      <c r="AE204" s="52"/>
      <c r="AF204" s="52"/>
      <c r="AH204" s="183"/>
      <c r="AI204" s="182"/>
      <c r="AJ204" s="3"/>
      <c r="AK204" s="14"/>
      <c r="AL204" s="14"/>
      <c r="AN204" s="14"/>
      <c r="AO204" s="3"/>
      <c r="AP204" s="3"/>
      <c r="AQ204" s="3"/>
      <c r="AR204" s="3"/>
      <c r="AS204" s="3"/>
      <c r="AT204" s="3"/>
      <c r="AU204" s="3"/>
      <c r="AV204" s="3"/>
      <c r="AW204" s="3"/>
      <c r="AX204" s="24"/>
    </row>
    <row r="205" spans="31:50">
      <c r="AE205" s="52"/>
      <c r="AF205" s="52"/>
      <c r="AH205" s="183"/>
      <c r="AI205" s="182"/>
      <c r="AJ205" s="3"/>
      <c r="AK205" s="14"/>
      <c r="AL205" s="14"/>
      <c r="AN205" s="14"/>
      <c r="AO205" s="3"/>
      <c r="AP205" s="3"/>
      <c r="AQ205" s="3"/>
      <c r="AR205" s="3"/>
      <c r="AS205" s="3"/>
      <c r="AT205" s="3"/>
      <c r="AU205" s="3"/>
      <c r="AV205" s="3"/>
      <c r="AW205" s="3"/>
      <c r="AX205" s="24"/>
    </row>
    <row r="206" spans="31:50">
      <c r="AE206" s="52"/>
      <c r="AF206" s="52"/>
      <c r="AH206" s="183"/>
      <c r="AI206" s="182"/>
      <c r="AJ206" s="3"/>
      <c r="AK206" s="14"/>
      <c r="AL206" s="14"/>
      <c r="AN206" s="14"/>
      <c r="AO206" s="3"/>
      <c r="AP206" s="3"/>
      <c r="AQ206" s="3"/>
      <c r="AR206" s="3"/>
      <c r="AS206" s="3"/>
      <c r="AT206" s="3"/>
      <c r="AU206" s="3"/>
      <c r="AV206" s="3"/>
      <c r="AW206" s="3"/>
      <c r="AX206" s="24"/>
    </row>
    <row r="207" spans="31:50">
      <c r="AE207" s="52"/>
      <c r="AF207" s="52"/>
      <c r="AH207" s="183"/>
      <c r="AI207" s="182"/>
      <c r="AJ207" s="3"/>
      <c r="AK207" s="14"/>
      <c r="AL207" s="14"/>
      <c r="AN207" s="14"/>
      <c r="AO207" s="3"/>
      <c r="AP207" s="3"/>
      <c r="AQ207" s="3"/>
      <c r="AR207" s="3"/>
      <c r="AS207" s="3"/>
      <c r="AT207" s="3"/>
      <c r="AU207" s="3"/>
      <c r="AV207" s="3"/>
      <c r="AW207" s="3"/>
      <c r="AX207" s="24"/>
    </row>
    <row r="208" spans="31:50">
      <c r="AE208" s="52"/>
      <c r="AF208" s="52"/>
      <c r="AH208" s="183"/>
      <c r="AI208" s="182"/>
      <c r="AJ208" s="3"/>
      <c r="AK208" s="14"/>
      <c r="AL208" s="14"/>
      <c r="AN208" s="14"/>
      <c r="AO208" s="3"/>
      <c r="AP208" s="3"/>
      <c r="AQ208" s="3"/>
      <c r="AR208" s="3"/>
      <c r="AS208" s="3"/>
      <c r="AT208" s="3"/>
      <c r="AU208" s="3"/>
      <c r="AV208" s="3"/>
      <c r="AW208" s="3"/>
      <c r="AX208" s="24"/>
    </row>
    <row r="209" spans="31:50">
      <c r="AE209" s="52"/>
      <c r="AF209" s="52"/>
      <c r="AH209" s="183"/>
      <c r="AI209" s="182"/>
      <c r="AJ209" s="3"/>
      <c r="AK209" s="14"/>
      <c r="AL209" s="14"/>
      <c r="AN209" s="14"/>
      <c r="AO209" s="3"/>
      <c r="AP209" s="3"/>
      <c r="AQ209" s="3"/>
      <c r="AR209" s="3"/>
      <c r="AS209" s="3"/>
      <c r="AT209" s="3"/>
      <c r="AU209" s="3"/>
      <c r="AV209" s="3"/>
      <c r="AW209" s="3"/>
      <c r="AX209" s="24"/>
    </row>
    <row r="210" spans="31:50">
      <c r="AE210" s="52"/>
      <c r="AF210" s="52"/>
      <c r="AH210" s="183"/>
      <c r="AI210" s="182"/>
      <c r="AJ210" s="3"/>
      <c r="AK210" s="14"/>
      <c r="AL210" s="14"/>
      <c r="AN210" s="14"/>
      <c r="AO210" s="3"/>
      <c r="AP210" s="3"/>
      <c r="AQ210" s="3"/>
      <c r="AR210" s="3"/>
      <c r="AS210" s="3"/>
      <c r="AT210" s="3"/>
      <c r="AU210" s="3"/>
      <c r="AV210" s="3"/>
      <c r="AW210" s="3"/>
      <c r="AX210" s="24"/>
    </row>
    <row r="211" spans="31:50">
      <c r="AE211" s="52"/>
      <c r="AF211" s="52"/>
      <c r="AH211" s="183"/>
      <c r="AI211" s="182"/>
      <c r="AJ211" s="3"/>
      <c r="AK211" s="14"/>
      <c r="AL211" s="14"/>
      <c r="AN211" s="14"/>
      <c r="AO211" s="3"/>
      <c r="AP211" s="3"/>
      <c r="AQ211" s="3"/>
      <c r="AR211" s="3"/>
      <c r="AS211" s="3"/>
      <c r="AT211" s="3"/>
      <c r="AU211" s="3"/>
      <c r="AV211" s="3"/>
      <c r="AW211" s="3"/>
      <c r="AX211" s="24"/>
    </row>
    <row r="212" spans="31:50">
      <c r="AE212" s="52"/>
      <c r="AF212" s="52"/>
      <c r="AH212" s="183"/>
      <c r="AI212" s="182"/>
      <c r="AJ212" s="3"/>
      <c r="AK212" s="14"/>
      <c r="AL212" s="14"/>
      <c r="AN212" s="14"/>
      <c r="AO212" s="3"/>
      <c r="AP212" s="3"/>
      <c r="AQ212" s="3"/>
      <c r="AR212" s="3"/>
      <c r="AS212" s="3"/>
      <c r="AT212" s="3"/>
      <c r="AU212" s="3"/>
      <c r="AV212" s="3"/>
      <c r="AW212" s="3"/>
      <c r="AX212" s="24"/>
    </row>
    <row r="213" spans="31:50">
      <c r="AE213" s="52"/>
      <c r="AF213" s="52"/>
      <c r="AH213" s="183"/>
      <c r="AI213" s="182"/>
      <c r="AJ213" s="3"/>
      <c r="AK213" s="14"/>
      <c r="AL213" s="14"/>
      <c r="AN213" s="14"/>
      <c r="AO213" s="3"/>
      <c r="AP213" s="3"/>
      <c r="AQ213" s="3"/>
      <c r="AR213" s="3"/>
      <c r="AS213" s="3"/>
      <c r="AT213" s="3"/>
      <c r="AU213" s="3"/>
      <c r="AV213" s="3"/>
      <c r="AW213" s="3"/>
      <c r="AX213" s="24"/>
    </row>
    <row r="214" spans="31:50">
      <c r="AE214" s="52"/>
      <c r="AF214" s="52"/>
      <c r="AH214" s="183"/>
      <c r="AI214" s="182"/>
      <c r="AJ214" s="3"/>
      <c r="AK214" s="14"/>
      <c r="AL214" s="14"/>
      <c r="AN214" s="14"/>
      <c r="AO214" s="3"/>
      <c r="AP214" s="3"/>
      <c r="AQ214" s="3"/>
      <c r="AR214" s="3"/>
      <c r="AS214" s="3"/>
      <c r="AT214" s="3"/>
      <c r="AU214" s="3"/>
      <c r="AV214" s="3"/>
      <c r="AW214" s="3"/>
      <c r="AX214" s="24"/>
    </row>
    <row r="215" spans="31:50">
      <c r="AE215" s="52"/>
      <c r="AF215" s="52"/>
      <c r="AH215" s="183"/>
      <c r="AI215" s="182"/>
      <c r="AJ215" s="3"/>
      <c r="AK215" s="14"/>
      <c r="AL215" s="14"/>
      <c r="AN215" s="14"/>
      <c r="AO215" s="3"/>
      <c r="AP215" s="3"/>
      <c r="AQ215" s="3"/>
      <c r="AR215" s="3"/>
      <c r="AS215" s="3"/>
      <c r="AT215" s="3"/>
      <c r="AU215" s="3"/>
      <c r="AV215" s="3"/>
      <c r="AW215" s="3"/>
      <c r="AX215" s="24"/>
    </row>
    <row r="216" spans="31:50">
      <c r="AE216" s="52"/>
      <c r="AF216" s="52"/>
      <c r="AH216" s="183"/>
      <c r="AI216" s="182"/>
      <c r="AJ216" s="3"/>
      <c r="AK216" s="14"/>
      <c r="AL216" s="14"/>
      <c r="AN216" s="14"/>
      <c r="AO216" s="3"/>
      <c r="AP216" s="3"/>
      <c r="AQ216" s="3"/>
      <c r="AR216" s="3"/>
      <c r="AS216" s="3"/>
      <c r="AT216" s="3"/>
      <c r="AU216" s="3"/>
      <c r="AV216" s="3"/>
      <c r="AW216" s="3"/>
      <c r="AX216" s="24"/>
    </row>
    <row r="217" spans="31:50">
      <c r="AE217" s="52"/>
      <c r="AF217" s="52"/>
      <c r="AH217" s="183"/>
      <c r="AI217" s="182"/>
      <c r="AJ217" s="3"/>
      <c r="AK217" s="14"/>
      <c r="AL217" s="14"/>
      <c r="AN217" s="14"/>
      <c r="AO217" s="3"/>
      <c r="AP217" s="3"/>
      <c r="AQ217" s="3"/>
      <c r="AR217" s="3"/>
      <c r="AS217" s="3"/>
      <c r="AT217" s="3"/>
      <c r="AU217" s="3"/>
      <c r="AV217" s="3"/>
      <c r="AW217" s="3"/>
      <c r="AX217" s="24"/>
    </row>
    <row r="218" spans="31:50">
      <c r="AE218" s="52"/>
      <c r="AF218" s="52"/>
      <c r="AH218" s="183"/>
      <c r="AI218" s="182"/>
      <c r="AJ218" s="3"/>
      <c r="AK218" s="14"/>
      <c r="AL218" s="14"/>
      <c r="AN218" s="14"/>
      <c r="AO218" s="3"/>
      <c r="AP218" s="3"/>
      <c r="AQ218" s="3"/>
      <c r="AR218" s="3"/>
      <c r="AS218" s="3"/>
      <c r="AT218" s="3"/>
      <c r="AU218" s="3"/>
      <c r="AV218" s="3"/>
      <c r="AW218" s="3"/>
      <c r="AX218" s="24"/>
    </row>
    <row r="219" spans="31:50">
      <c r="AE219" s="52"/>
      <c r="AF219" s="52"/>
      <c r="AH219" s="183"/>
      <c r="AI219" s="182"/>
      <c r="AJ219" s="3"/>
      <c r="AK219" s="14"/>
      <c r="AL219" s="14"/>
      <c r="AN219" s="14"/>
      <c r="AO219" s="3"/>
      <c r="AP219" s="3"/>
      <c r="AQ219" s="3"/>
      <c r="AR219" s="3"/>
      <c r="AS219" s="3"/>
      <c r="AT219" s="3"/>
      <c r="AU219" s="3"/>
      <c r="AV219" s="3"/>
      <c r="AW219" s="3"/>
      <c r="AX219" s="24"/>
    </row>
    <row r="220" spans="31:50">
      <c r="AE220" s="52"/>
      <c r="AF220" s="52"/>
      <c r="AH220" s="183"/>
      <c r="AI220" s="182"/>
      <c r="AJ220" s="3"/>
      <c r="AK220" s="14"/>
      <c r="AL220" s="14"/>
      <c r="AN220" s="14"/>
      <c r="AO220" s="3"/>
      <c r="AP220" s="3"/>
      <c r="AQ220" s="3"/>
      <c r="AR220" s="3"/>
      <c r="AS220" s="3"/>
      <c r="AT220" s="3"/>
      <c r="AU220" s="3"/>
      <c r="AV220" s="3"/>
      <c r="AW220" s="3"/>
      <c r="AX220" s="24"/>
    </row>
    <row r="221" spans="31:50">
      <c r="AE221" s="52"/>
      <c r="AF221" s="52"/>
      <c r="AH221" s="183"/>
      <c r="AI221" s="182"/>
      <c r="AJ221" s="3"/>
      <c r="AK221" s="14"/>
      <c r="AL221" s="14"/>
      <c r="AN221" s="14"/>
      <c r="AO221" s="3"/>
      <c r="AP221" s="3"/>
      <c r="AQ221" s="3"/>
      <c r="AR221" s="3"/>
      <c r="AS221" s="3"/>
      <c r="AT221" s="3"/>
      <c r="AU221" s="3"/>
      <c r="AV221" s="3"/>
      <c r="AW221" s="3"/>
      <c r="AX221" s="24"/>
    </row>
    <row r="222" spans="31:50">
      <c r="AE222" s="52"/>
      <c r="AF222" s="52"/>
      <c r="AH222" s="183"/>
      <c r="AI222" s="182"/>
      <c r="AJ222" s="3"/>
      <c r="AK222" s="14"/>
      <c r="AL222" s="14"/>
      <c r="AN222" s="14"/>
      <c r="AO222" s="3"/>
      <c r="AP222" s="3"/>
      <c r="AQ222" s="3"/>
      <c r="AR222" s="3"/>
      <c r="AS222" s="3"/>
      <c r="AT222" s="3"/>
      <c r="AU222" s="3"/>
      <c r="AV222" s="3"/>
      <c r="AW222" s="3"/>
      <c r="AX222" s="24"/>
    </row>
    <row r="223" spans="31:50">
      <c r="AE223" s="52"/>
      <c r="AF223" s="52"/>
      <c r="AH223" s="183"/>
      <c r="AI223" s="182"/>
      <c r="AJ223" s="3"/>
      <c r="AK223" s="14"/>
      <c r="AL223" s="14"/>
      <c r="AN223" s="14"/>
      <c r="AO223" s="3"/>
      <c r="AP223" s="3"/>
      <c r="AQ223" s="3"/>
      <c r="AR223" s="3"/>
      <c r="AS223" s="3"/>
      <c r="AT223" s="3"/>
      <c r="AU223" s="3"/>
      <c r="AV223" s="3"/>
      <c r="AW223" s="3"/>
      <c r="AX223" s="24"/>
    </row>
    <row r="224" spans="31:50">
      <c r="AE224" s="52"/>
      <c r="AF224" s="52"/>
      <c r="AH224" s="183"/>
      <c r="AI224" s="182"/>
      <c r="AJ224" s="3"/>
      <c r="AK224" s="14"/>
      <c r="AL224" s="14"/>
      <c r="AN224" s="14"/>
      <c r="AO224" s="3"/>
      <c r="AP224" s="3"/>
      <c r="AQ224" s="3"/>
      <c r="AR224" s="3"/>
      <c r="AS224" s="3"/>
      <c r="AT224" s="3"/>
      <c r="AU224" s="3"/>
      <c r="AV224" s="3"/>
      <c r="AW224" s="3"/>
      <c r="AX224" s="24"/>
    </row>
    <row r="225" spans="31:50">
      <c r="AE225" s="52"/>
      <c r="AF225" s="52"/>
      <c r="AH225" s="183"/>
      <c r="AI225" s="182"/>
      <c r="AJ225" s="3"/>
      <c r="AK225" s="14"/>
      <c r="AL225" s="14"/>
      <c r="AN225" s="14"/>
      <c r="AO225" s="3"/>
      <c r="AP225" s="3"/>
      <c r="AQ225" s="3"/>
      <c r="AR225" s="3"/>
      <c r="AS225" s="3"/>
      <c r="AT225" s="3"/>
      <c r="AU225" s="3"/>
      <c r="AV225" s="3"/>
      <c r="AW225" s="3"/>
      <c r="AX225" s="24"/>
    </row>
    <row r="226" spans="31:50">
      <c r="AE226" s="52"/>
      <c r="AF226" s="52"/>
      <c r="AH226" s="183"/>
      <c r="AI226" s="182"/>
      <c r="AJ226" s="3"/>
      <c r="AK226" s="14"/>
      <c r="AL226" s="14"/>
      <c r="AN226" s="14"/>
      <c r="AO226" s="3"/>
      <c r="AP226" s="3"/>
      <c r="AQ226" s="3"/>
      <c r="AR226" s="3"/>
      <c r="AS226" s="3"/>
      <c r="AT226" s="3"/>
      <c r="AU226" s="3"/>
      <c r="AV226" s="3"/>
      <c r="AW226" s="3"/>
      <c r="AX226" s="24"/>
    </row>
    <row r="227" spans="31:50">
      <c r="AE227" s="52"/>
      <c r="AF227" s="52"/>
      <c r="AH227" s="183"/>
      <c r="AI227" s="182"/>
      <c r="AJ227" s="3"/>
      <c r="AK227" s="14"/>
      <c r="AL227" s="14"/>
      <c r="AN227" s="14"/>
      <c r="AO227" s="3"/>
      <c r="AP227" s="3"/>
      <c r="AQ227" s="3"/>
      <c r="AR227" s="3"/>
      <c r="AS227" s="3"/>
      <c r="AT227" s="3"/>
      <c r="AU227" s="3"/>
      <c r="AV227" s="3"/>
      <c r="AW227" s="3"/>
      <c r="AX227" s="24"/>
    </row>
    <row r="228" spans="31:50">
      <c r="AE228" s="52"/>
      <c r="AF228" s="52"/>
      <c r="AH228" s="183"/>
      <c r="AI228" s="182"/>
      <c r="AJ228" s="3"/>
      <c r="AK228" s="14"/>
      <c r="AL228" s="14"/>
      <c r="AN228" s="14"/>
      <c r="AO228" s="3"/>
      <c r="AP228" s="3"/>
      <c r="AQ228" s="3"/>
      <c r="AR228" s="3"/>
      <c r="AS228" s="3"/>
      <c r="AT228" s="3"/>
      <c r="AU228" s="3"/>
      <c r="AV228" s="3"/>
      <c r="AW228" s="3"/>
      <c r="AX228" s="24"/>
    </row>
    <row r="229" spans="31:50">
      <c r="AE229" s="52"/>
      <c r="AF229" s="52"/>
      <c r="AH229" s="183"/>
      <c r="AI229" s="182"/>
      <c r="AJ229" s="3"/>
      <c r="AK229" s="14"/>
      <c r="AL229" s="14"/>
      <c r="AN229" s="14"/>
      <c r="AO229" s="3"/>
      <c r="AP229" s="3"/>
      <c r="AQ229" s="3"/>
      <c r="AR229" s="3"/>
      <c r="AS229" s="3"/>
      <c r="AT229" s="3"/>
      <c r="AU229" s="3"/>
      <c r="AV229" s="3"/>
      <c r="AW229" s="3"/>
      <c r="AX229" s="24"/>
    </row>
    <row r="230" spans="31:50">
      <c r="AE230" s="52"/>
      <c r="AF230" s="52"/>
      <c r="AH230" s="183"/>
      <c r="AI230" s="182"/>
      <c r="AJ230" s="3"/>
      <c r="AK230" s="14"/>
      <c r="AL230" s="14"/>
      <c r="AN230" s="14"/>
      <c r="AO230" s="3"/>
      <c r="AP230" s="3"/>
      <c r="AQ230" s="3"/>
      <c r="AR230" s="3"/>
      <c r="AS230" s="3"/>
      <c r="AT230" s="3"/>
      <c r="AU230" s="3"/>
      <c r="AV230" s="3"/>
      <c r="AW230" s="3"/>
      <c r="AX230" s="24"/>
    </row>
    <row r="231" spans="31:50">
      <c r="AE231" s="52"/>
      <c r="AF231" s="52"/>
      <c r="AH231" s="183"/>
      <c r="AI231" s="182"/>
      <c r="AJ231" s="3"/>
      <c r="AK231" s="14"/>
      <c r="AL231" s="14"/>
      <c r="AN231" s="14"/>
      <c r="AO231" s="3"/>
      <c r="AP231" s="3"/>
      <c r="AQ231" s="3"/>
      <c r="AR231" s="3"/>
      <c r="AS231" s="3"/>
      <c r="AT231" s="3"/>
      <c r="AU231" s="3"/>
      <c r="AV231" s="3"/>
      <c r="AW231" s="3"/>
      <c r="AX231" s="24"/>
    </row>
    <row r="232" spans="31:50">
      <c r="AE232" s="52"/>
      <c r="AF232" s="52"/>
      <c r="AH232" s="183"/>
      <c r="AI232" s="182"/>
      <c r="AJ232" s="3"/>
      <c r="AK232" s="14"/>
      <c r="AL232" s="14"/>
      <c r="AN232" s="14"/>
      <c r="AO232" s="3"/>
      <c r="AP232" s="3"/>
      <c r="AQ232" s="3"/>
      <c r="AR232" s="3"/>
      <c r="AS232" s="3"/>
      <c r="AT232" s="3"/>
      <c r="AU232" s="3"/>
      <c r="AV232" s="3"/>
      <c r="AW232" s="3"/>
      <c r="AX232" s="24"/>
    </row>
    <row r="233" spans="31:50">
      <c r="AE233" s="52"/>
      <c r="AF233" s="52"/>
      <c r="AH233" s="183"/>
      <c r="AI233" s="182"/>
      <c r="AJ233" s="3"/>
      <c r="AK233" s="14"/>
      <c r="AL233" s="14"/>
      <c r="AN233" s="14"/>
      <c r="AO233" s="3"/>
      <c r="AP233" s="3"/>
      <c r="AQ233" s="3"/>
      <c r="AR233" s="3"/>
      <c r="AS233" s="3"/>
      <c r="AT233" s="3"/>
      <c r="AU233" s="3"/>
      <c r="AV233" s="3"/>
      <c r="AW233" s="3"/>
      <c r="AX233" s="24"/>
    </row>
    <row r="234" spans="31:50">
      <c r="AE234" s="52"/>
      <c r="AF234" s="52"/>
      <c r="AH234" s="183"/>
      <c r="AI234" s="182"/>
      <c r="AJ234" s="3"/>
      <c r="AK234" s="14"/>
      <c r="AL234" s="14"/>
      <c r="AN234" s="14"/>
      <c r="AO234" s="3"/>
      <c r="AP234" s="3"/>
      <c r="AQ234" s="3"/>
      <c r="AR234" s="3"/>
      <c r="AS234" s="3"/>
      <c r="AT234" s="3"/>
      <c r="AU234" s="3"/>
      <c r="AV234" s="3"/>
      <c r="AW234" s="3"/>
      <c r="AX234" s="24"/>
    </row>
    <row r="235" spans="31:50">
      <c r="AE235" s="52"/>
      <c r="AF235" s="52"/>
      <c r="AH235" s="183"/>
      <c r="AI235" s="182"/>
      <c r="AJ235" s="3"/>
      <c r="AK235" s="14"/>
      <c r="AL235" s="14"/>
      <c r="AN235" s="14"/>
      <c r="AO235" s="3"/>
      <c r="AP235" s="3"/>
      <c r="AQ235" s="3"/>
      <c r="AR235" s="3"/>
      <c r="AS235" s="3"/>
      <c r="AT235" s="3"/>
      <c r="AU235" s="3"/>
      <c r="AV235" s="3"/>
      <c r="AW235" s="3"/>
      <c r="AX235" s="24"/>
    </row>
    <row r="236" spans="31:50">
      <c r="AE236" s="52"/>
      <c r="AF236" s="52"/>
      <c r="AH236" s="183"/>
      <c r="AI236" s="182"/>
      <c r="AJ236" s="3"/>
      <c r="AK236" s="14"/>
      <c r="AL236" s="14"/>
      <c r="AN236" s="14"/>
      <c r="AO236" s="3"/>
      <c r="AP236" s="3"/>
      <c r="AQ236" s="3"/>
      <c r="AR236" s="3"/>
      <c r="AS236" s="3"/>
      <c r="AT236" s="3"/>
      <c r="AU236" s="3"/>
      <c r="AV236" s="3"/>
      <c r="AW236" s="3"/>
      <c r="AX236" s="24"/>
    </row>
    <row r="237" spans="31:50">
      <c r="AE237" s="52"/>
      <c r="AF237" s="52"/>
      <c r="AH237" s="183"/>
      <c r="AI237" s="182"/>
      <c r="AJ237" s="3"/>
      <c r="AK237" s="14"/>
      <c r="AL237" s="14"/>
      <c r="AN237" s="14"/>
      <c r="AO237" s="3"/>
      <c r="AP237" s="3"/>
      <c r="AQ237" s="3"/>
      <c r="AR237" s="3"/>
      <c r="AS237" s="3"/>
      <c r="AT237" s="3"/>
      <c r="AU237" s="3"/>
      <c r="AV237" s="3"/>
      <c r="AW237" s="3"/>
      <c r="AX237" s="24"/>
    </row>
    <row r="238" spans="31:50">
      <c r="AE238" s="52"/>
      <c r="AF238" s="52"/>
      <c r="AH238" s="183"/>
      <c r="AI238" s="182"/>
      <c r="AJ238" s="3"/>
      <c r="AK238" s="14"/>
      <c r="AL238" s="14"/>
      <c r="AN238" s="14"/>
      <c r="AO238" s="3"/>
      <c r="AP238" s="3"/>
      <c r="AQ238" s="3"/>
      <c r="AR238" s="3"/>
      <c r="AS238" s="3"/>
      <c r="AT238" s="3"/>
      <c r="AU238" s="3"/>
      <c r="AV238" s="3"/>
      <c r="AW238" s="3"/>
      <c r="AX238" s="24"/>
    </row>
    <row r="239" spans="31:50">
      <c r="AE239" s="52"/>
      <c r="AF239" s="52"/>
      <c r="AH239" s="183"/>
      <c r="AI239" s="182"/>
      <c r="AJ239" s="3"/>
      <c r="AK239" s="14"/>
      <c r="AL239" s="14"/>
      <c r="AN239" s="14"/>
      <c r="AO239" s="3"/>
      <c r="AP239" s="3"/>
      <c r="AQ239" s="3"/>
      <c r="AR239" s="3"/>
      <c r="AS239" s="3"/>
      <c r="AT239" s="3"/>
      <c r="AU239" s="3"/>
      <c r="AV239" s="3"/>
      <c r="AW239" s="3"/>
      <c r="AX239" s="24"/>
    </row>
    <row r="240" spans="31:50">
      <c r="AE240" s="52"/>
      <c r="AF240" s="52"/>
      <c r="AH240" s="183"/>
      <c r="AI240" s="182"/>
      <c r="AJ240" s="3"/>
      <c r="AK240" s="14"/>
      <c r="AL240" s="14"/>
      <c r="AN240" s="14"/>
      <c r="AO240" s="3"/>
      <c r="AP240" s="3"/>
      <c r="AQ240" s="3"/>
      <c r="AR240" s="3"/>
      <c r="AS240" s="3"/>
      <c r="AT240" s="3"/>
      <c r="AU240" s="3"/>
      <c r="AV240" s="3"/>
      <c r="AW240" s="3"/>
      <c r="AX240" s="24"/>
    </row>
    <row r="241" spans="31:50">
      <c r="AE241" s="52"/>
      <c r="AF241" s="52"/>
      <c r="AH241" s="183"/>
      <c r="AI241" s="182"/>
      <c r="AJ241" s="3"/>
      <c r="AK241" s="14"/>
      <c r="AL241" s="14"/>
      <c r="AN241" s="14"/>
      <c r="AO241" s="3"/>
      <c r="AP241" s="3"/>
      <c r="AQ241" s="3"/>
      <c r="AR241" s="3"/>
      <c r="AS241" s="3"/>
      <c r="AT241" s="3"/>
      <c r="AU241" s="3"/>
      <c r="AV241" s="3"/>
      <c r="AW241" s="3"/>
      <c r="AX241" s="24"/>
    </row>
    <row r="242" spans="31:50">
      <c r="AE242" s="52"/>
      <c r="AF242" s="52"/>
      <c r="AH242" s="183"/>
      <c r="AI242" s="182"/>
      <c r="AJ242" s="3"/>
      <c r="AK242" s="14"/>
      <c r="AL242" s="14"/>
      <c r="AN242" s="14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31:50">
      <c r="AE243" s="52"/>
      <c r="AF243" s="52"/>
      <c r="AH243" s="183"/>
      <c r="AI243" s="182"/>
      <c r="AJ243" s="3"/>
      <c r="AK243" s="14"/>
      <c r="AL243" s="14"/>
      <c r="AN243" s="14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31:50">
      <c r="AE244" s="52"/>
      <c r="AF244" s="52"/>
      <c r="AH244" s="183"/>
      <c r="AI244" s="182"/>
      <c r="AJ244" s="3"/>
      <c r="AK244" s="14"/>
      <c r="AL244" s="14"/>
      <c r="AN244" s="14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31:50">
      <c r="AE245" s="52"/>
      <c r="AF245" s="52"/>
      <c r="AH245" s="183"/>
      <c r="AI245" s="182"/>
      <c r="AJ245" s="3"/>
      <c r="AK245" s="14"/>
      <c r="AL245" s="14"/>
      <c r="AN245" s="14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31:50">
      <c r="AE246" s="52"/>
      <c r="AF246" s="52"/>
      <c r="AH246" s="183"/>
      <c r="AI246" s="182"/>
      <c r="AJ246" s="3"/>
      <c r="AK246" s="14"/>
      <c r="AL246" s="14"/>
      <c r="AN246" s="14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31:50">
      <c r="AE247" s="52"/>
      <c r="AF247" s="52"/>
      <c r="AH247" s="183"/>
      <c r="AI247" s="182"/>
      <c r="AJ247" s="3"/>
      <c r="AK247" s="14"/>
      <c r="AL247" s="14"/>
      <c r="AN247" s="14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31:50">
      <c r="AE248" s="52"/>
      <c r="AF248" s="52"/>
      <c r="AH248" s="183"/>
      <c r="AI248" s="182"/>
      <c r="AJ248" s="3"/>
      <c r="AK248" s="14"/>
      <c r="AL248" s="14"/>
      <c r="AN248" s="14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31:50">
      <c r="AE249" s="52"/>
      <c r="AF249" s="52"/>
      <c r="AH249" s="183"/>
      <c r="AI249" s="182"/>
      <c r="AJ249" s="3"/>
      <c r="AK249" s="14"/>
      <c r="AL249" s="14"/>
      <c r="AN249" s="14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31:50">
      <c r="AE250" s="52"/>
      <c r="AF250" s="52"/>
      <c r="AH250" s="183"/>
      <c r="AI250" s="182"/>
      <c r="AJ250" s="3"/>
      <c r="AK250" s="14"/>
      <c r="AL250" s="14"/>
      <c r="AN250" s="14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31:50">
      <c r="AE251" s="52"/>
      <c r="AF251" s="52"/>
      <c r="AH251" s="183"/>
      <c r="AI251" s="182"/>
      <c r="AJ251" s="3"/>
      <c r="AK251" s="14"/>
      <c r="AL251" s="14"/>
      <c r="AN251" s="14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31:50">
      <c r="AE252" s="52"/>
      <c r="AF252" s="52"/>
      <c r="AH252" s="183"/>
      <c r="AI252" s="182"/>
      <c r="AJ252" s="3"/>
      <c r="AK252" s="14"/>
      <c r="AL252" s="14"/>
      <c r="AN252" s="14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31:50">
      <c r="AE253" s="52"/>
      <c r="AF253" s="52"/>
      <c r="AH253" s="183"/>
      <c r="AI253" s="182"/>
      <c r="AJ253" s="3"/>
      <c r="AK253" s="14"/>
      <c r="AL253" s="14"/>
      <c r="AN253" s="14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31:50">
      <c r="AE254" s="52"/>
      <c r="AF254" s="52"/>
      <c r="AH254" s="183"/>
      <c r="AI254" s="182"/>
      <c r="AJ254" s="3"/>
      <c r="AK254" s="14"/>
      <c r="AL254" s="14"/>
      <c r="AN254" s="14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31:50">
      <c r="AE255" s="52"/>
      <c r="AF255" s="52"/>
      <c r="AH255" s="183"/>
      <c r="AI255" s="182"/>
      <c r="AJ255" s="3"/>
      <c r="AK255" s="14"/>
      <c r="AL255" s="14"/>
      <c r="AN255" s="14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31:50">
      <c r="AE256" s="52"/>
      <c r="AF256" s="52"/>
      <c r="AH256" s="183"/>
      <c r="AI256" s="182"/>
      <c r="AJ256" s="3"/>
      <c r="AK256" s="14"/>
      <c r="AL256" s="14"/>
      <c r="AN256" s="14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31:49">
      <c r="AE257" s="52"/>
      <c r="AF257" s="52"/>
      <c r="AH257" s="183"/>
      <c r="AI257" s="182"/>
      <c r="AJ257" s="3"/>
      <c r="AK257" s="14"/>
      <c r="AL257" s="14"/>
      <c r="AN257" s="14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31:49">
      <c r="AE258" s="52"/>
      <c r="AF258" s="52"/>
      <c r="AH258" s="183"/>
      <c r="AI258" s="182"/>
      <c r="AJ258" s="3"/>
      <c r="AK258" s="14"/>
      <c r="AL258" s="14"/>
      <c r="AN258" s="14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31:49">
      <c r="AE259" s="52"/>
      <c r="AF259" s="52"/>
      <c r="AH259" s="183"/>
      <c r="AI259" s="182"/>
      <c r="AJ259" s="3"/>
      <c r="AK259" s="14"/>
      <c r="AL259" s="14"/>
      <c r="AN259" s="14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31:49">
      <c r="AE260" s="52"/>
      <c r="AF260" s="52"/>
      <c r="AH260" s="183"/>
      <c r="AI260" s="182"/>
      <c r="AJ260" s="3"/>
      <c r="AK260" s="14"/>
      <c r="AL260" s="14"/>
      <c r="AN260" s="14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31:49">
      <c r="AE261" s="52"/>
      <c r="AF261" s="52"/>
      <c r="AH261" s="183"/>
      <c r="AI261" s="182"/>
      <c r="AJ261" s="3"/>
      <c r="AK261" s="14"/>
      <c r="AL261" s="14"/>
      <c r="AN261" s="14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31:49">
      <c r="AE262" s="52"/>
      <c r="AF262" s="52"/>
      <c r="AH262" s="183"/>
      <c r="AI262" s="182"/>
      <c r="AJ262" s="3"/>
      <c r="AK262" s="14"/>
      <c r="AL262" s="14"/>
      <c r="AN262" s="14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31:49">
      <c r="AE263" s="52"/>
      <c r="AF263" s="52"/>
      <c r="AH263" s="183"/>
      <c r="AI263" s="182"/>
      <c r="AJ263" s="3"/>
      <c r="AK263" s="14"/>
      <c r="AL263" s="14"/>
      <c r="AN263" s="14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31:49">
      <c r="AE264" s="52"/>
      <c r="AF264" s="52"/>
      <c r="AH264" s="183"/>
      <c r="AI264" s="182"/>
      <c r="AJ264" s="3"/>
      <c r="AK264" s="14"/>
      <c r="AL264" s="14"/>
      <c r="AN264" s="14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31:49">
      <c r="AE265" s="52"/>
      <c r="AF265" s="52"/>
      <c r="AH265" s="183"/>
      <c r="AI265" s="182"/>
      <c r="AJ265" s="3"/>
      <c r="AK265" s="14"/>
      <c r="AL265" s="14"/>
      <c r="AN265" s="14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31:49">
      <c r="AE266" s="52"/>
      <c r="AF266" s="52"/>
      <c r="AH266" s="183"/>
      <c r="AI266" s="182"/>
      <c r="AJ266" s="3"/>
      <c r="AK266" s="14"/>
      <c r="AL266" s="14"/>
      <c r="AN266" s="14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31:49">
      <c r="AE267" s="52"/>
      <c r="AF267" s="52"/>
      <c r="AH267" s="183"/>
      <c r="AI267" s="182"/>
      <c r="AJ267" s="3"/>
      <c r="AK267" s="14"/>
      <c r="AL267" s="14"/>
      <c r="AN267" s="14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31:49">
      <c r="AE268" s="52"/>
      <c r="AF268" s="52"/>
      <c r="AH268" s="183"/>
      <c r="AI268" s="182"/>
      <c r="AJ268" s="3"/>
      <c r="AK268" s="14"/>
      <c r="AL268" s="14"/>
      <c r="AN268" s="14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31:49">
      <c r="AE269" s="52"/>
      <c r="AF269" s="52"/>
      <c r="AH269" s="183"/>
      <c r="AI269" s="182"/>
      <c r="AJ269" s="3"/>
      <c r="AK269" s="14"/>
      <c r="AL269" s="14"/>
      <c r="AN269" s="14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31:49">
      <c r="AE270" s="52"/>
      <c r="AF270" s="52"/>
      <c r="AH270" s="183"/>
      <c r="AI270" s="182"/>
      <c r="AJ270" s="3"/>
      <c r="AK270" s="14"/>
      <c r="AL270" s="14"/>
      <c r="AN270" s="14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31:49">
      <c r="AE271" s="52"/>
      <c r="AF271" s="52"/>
      <c r="AH271" s="183"/>
      <c r="AI271" s="182"/>
      <c r="AJ271" s="3"/>
      <c r="AK271" s="14"/>
      <c r="AL271" s="14"/>
      <c r="AN271" s="14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31:49">
      <c r="AE272" s="52"/>
      <c r="AF272" s="52"/>
      <c r="AH272" s="183"/>
      <c r="AI272" s="182"/>
      <c r="AJ272" s="3"/>
      <c r="AK272" s="14"/>
      <c r="AL272" s="14"/>
      <c r="AN272" s="14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31:49">
      <c r="AE273" s="52"/>
      <c r="AF273" s="52"/>
      <c r="AH273" s="183"/>
      <c r="AI273" s="182"/>
      <c r="AJ273" s="3"/>
      <c r="AK273" s="14"/>
      <c r="AL273" s="14"/>
      <c r="AN273" s="14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31:49">
      <c r="AE274" s="52"/>
      <c r="AF274" s="52"/>
      <c r="AH274" s="183"/>
      <c r="AI274" s="182"/>
      <c r="AJ274" s="3"/>
      <c r="AK274" s="14"/>
      <c r="AL274" s="14"/>
      <c r="AN274" s="14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31:49">
      <c r="AE275" s="52"/>
      <c r="AF275" s="52"/>
      <c r="AH275" s="183"/>
      <c r="AI275" s="182"/>
      <c r="AJ275" s="3"/>
      <c r="AK275" s="14"/>
      <c r="AL275" s="14"/>
      <c r="AN275" s="14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31:49">
      <c r="AE276" s="52"/>
      <c r="AF276" s="52"/>
      <c r="AH276" s="183"/>
      <c r="AI276" s="182"/>
      <c r="AJ276" s="3"/>
      <c r="AK276" s="14"/>
      <c r="AL276" s="14"/>
      <c r="AN276" s="14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31:49">
      <c r="AE277" s="52"/>
      <c r="AF277" s="52"/>
      <c r="AH277" s="183"/>
      <c r="AI277" s="182"/>
      <c r="AJ277" s="3"/>
      <c r="AK277" s="14"/>
      <c r="AL277" s="14"/>
      <c r="AN277" s="14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31:49">
      <c r="AE278" s="52"/>
      <c r="AF278" s="52"/>
      <c r="AH278" s="183"/>
      <c r="AI278" s="182"/>
      <c r="AJ278" s="3"/>
      <c r="AK278" s="14"/>
      <c r="AL278" s="14"/>
      <c r="AN278" s="14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31:49">
      <c r="AE279" s="52"/>
      <c r="AF279" s="52"/>
      <c r="AH279" s="183"/>
      <c r="AI279" s="182"/>
      <c r="AJ279" s="3"/>
      <c r="AK279" s="14"/>
      <c r="AL279" s="14"/>
      <c r="AN279" s="14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31:49">
      <c r="AE280" s="52"/>
      <c r="AF280" s="52"/>
      <c r="AH280" s="183"/>
      <c r="AI280" s="182"/>
      <c r="AJ280" s="3"/>
      <c r="AK280" s="14"/>
      <c r="AL280" s="14"/>
      <c r="AN280" s="14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31:49">
      <c r="AE281" s="52"/>
      <c r="AF281" s="52"/>
      <c r="AH281" s="183"/>
      <c r="AI281" s="182"/>
      <c r="AJ281" s="3"/>
      <c r="AK281" s="14"/>
      <c r="AL281" s="14"/>
      <c r="AN281" s="14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31:49">
      <c r="AE282" s="52"/>
      <c r="AF282" s="52"/>
      <c r="AH282" s="183"/>
      <c r="AI282" s="182"/>
      <c r="AJ282" s="3"/>
      <c r="AK282" s="14"/>
      <c r="AL282" s="14"/>
      <c r="AN282" s="14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31:49">
      <c r="AE283" s="52"/>
      <c r="AF283" s="52"/>
      <c r="AH283" s="183"/>
      <c r="AI283" s="182"/>
      <c r="AJ283" s="3"/>
      <c r="AK283" s="14"/>
      <c r="AL283" s="14"/>
      <c r="AN283" s="14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31:49">
      <c r="AE284" s="52"/>
      <c r="AF284" s="52"/>
      <c r="AH284" s="183"/>
      <c r="AI284" s="182"/>
      <c r="AJ284" s="3"/>
      <c r="AK284" s="14"/>
      <c r="AL284" s="14"/>
      <c r="AN284" s="14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31:49">
      <c r="AE285" s="52"/>
      <c r="AF285" s="52"/>
      <c r="AH285" s="183"/>
      <c r="AI285" s="182"/>
      <c r="AJ285" s="3"/>
      <c r="AK285" s="14"/>
      <c r="AL285" s="14"/>
      <c r="AN285" s="14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31:49">
      <c r="AE286" s="52"/>
      <c r="AF286" s="52"/>
      <c r="AH286" s="183"/>
      <c r="AI286" s="182"/>
      <c r="AJ286" s="3"/>
      <c r="AK286" s="14"/>
      <c r="AL286" s="14"/>
      <c r="AN286" s="14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31:49">
      <c r="AE287" s="52"/>
      <c r="AF287" s="52"/>
      <c r="AH287" s="183"/>
      <c r="AJ287" s="3"/>
      <c r="AK287" s="14"/>
      <c r="AL287" s="14"/>
      <c r="AN287" s="14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31:49">
      <c r="AE288" s="52"/>
      <c r="AF288" s="52"/>
      <c r="AH288" s="183"/>
      <c r="AJ288" s="3"/>
      <c r="AK288" s="14"/>
      <c r="AL288" s="14"/>
      <c r="AN288" s="14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31:49">
      <c r="AE289" s="52"/>
      <c r="AF289" s="52"/>
      <c r="AH289" s="183"/>
      <c r="AJ289" s="3"/>
      <c r="AK289" s="14"/>
      <c r="AL289" s="14"/>
      <c r="AN289" s="14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31:49">
      <c r="AE290" s="52"/>
      <c r="AF290" s="52"/>
      <c r="AH290" s="183"/>
      <c r="AJ290" s="3"/>
      <c r="AK290" s="14"/>
      <c r="AL290" s="14"/>
      <c r="AN290" s="14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31:49">
      <c r="AE291" s="52"/>
      <c r="AF291" s="52"/>
      <c r="AJ291" s="3"/>
      <c r="AK291" s="14"/>
      <c r="AL291" s="14"/>
      <c r="AN291" s="14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31:49">
      <c r="AE292" s="52"/>
      <c r="AF292" s="52"/>
      <c r="AJ292" s="3"/>
      <c r="AK292" s="14"/>
      <c r="AL292" s="14"/>
      <c r="AN292" s="14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31:49">
      <c r="AE293" s="52"/>
      <c r="AF293" s="52"/>
      <c r="AJ293" s="3"/>
      <c r="AK293" s="14"/>
      <c r="AL293" s="14"/>
      <c r="AN293" s="14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31:49">
      <c r="AE294" s="52"/>
      <c r="AF294" s="52"/>
      <c r="AJ294" s="3"/>
      <c r="AK294" s="14"/>
      <c r="AL294" s="14"/>
      <c r="AN294" s="14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31:49">
      <c r="AE295" s="52"/>
      <c r="AF295" s="52"/>
      <c r="AJ295" s="3"/>
      <c r="AK295" s="14"/>
      <c r="AL295" s="14"/>
      <c r="AN295" s="14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31:49">
      <c r="AE296" s="52"/>
      <c r="AF296" s="52"/>
      <c r="AJ296" s="3"/>
      <c r="AK296" s="14"/>
      <c r="AL296" s="14"/>
      <c r="AN296" s="14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31:49">
      <c r="AE297" s="52"/>
      <c r="AF297" s="52"/>
      <c r="AJ297" s="3"/>
      <c r="AK297" s="14"/>
      <c r="AL297" s="14"/>
      <c r="AN297" s="14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31:49">
      <c r="AE298" s="52"/>
      <c r="AF298" s="52"/>
      <c r="AJ298" s="3"/>
      <c r="AK298" s="14"/>
      <c r="AL298" s="14"/>
      <c r="AN298" s="14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31:49">
      <c r="AE299" s="52"/>
      <c r="AF299" s="52"/>
      <c r="AJ299" s="3"/>
      <c r="AK299" s="14"/>
      <c r="AL299" s="14"/>
      <c r="AN299" s="14"/>
      <c r="AO299" s="3"/>
      <c r="AP299" s="3"/>
      <c r="AQ299" s="3"/>
      <c r="AR299" s="3"/>
      <c r="AS299" s="3"/>
      <c r="AT299" s="3"/>
      <c r="AU299" s="3"/>
      <c r="AV299" s="3"/>
      <c r="AW299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EA89EF9-05D5-4AA4-88AB-28FBFD2D397B}"/>
</file>

<file path=customXml/itemProps2.xml><?xml version="1.0" encoding="utf-8"?>
<ds:datastoreItem xmlns:ds="http://schemas.openxmlformats.org/officeDocument/2006/customXml" ds:itemID="{AB887C84-1E4B-4D56-B8C1-718E1E03FF31}"/>
</file>

<file path=customXml/itemProps3.xml><?xml version="1.0" encoding="utf-8"?>
<ds:datastoreItem xmlns:ds="http://schemas.openxmlformats.org/officeDocument/2006/customXml" ds:itemID="{93A8E0D3-7DED-4800-91E7-C6A6CAA7485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31</vt:i4>
      </vt:variant>
      <vt:variant>
        <vt:lpstr>Navngitte områder</vt:lpstr>
      </vt:variant>
      <vt:variant>
        <vt:i4>2</vt:i4>
      </vt:variant>
    </vt:vector>
  </HeadingPairs>
  <TitlesOfParts>
    <vt:vector size="33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SM</vt:lpstr>
      <vt:lpstr>Klasse</vt:lpstr>
      <vt:lpstr>K</vt:lpstr>
      <vt:lpstr>Kjøtt%</vt:lpstr>
      <vt:lpstr>KPRO</vt:lpstr>
      <vt:lpstr>Vektgrupper</vt:lpstr>
      <vt:lpstr>V</vt:lpstr>
      <vt:lpstr>Variant</vt:lpstr>
      <vt:lpstr>VA</vt:lpstr>
      <vt:lpstr>Fylker</vt:lpstr>
      <vt:lpstr>F</vt:lpstr>
      <vt:lpstr>Ark2</vt:lpstr>
      <vt:lpstr>RNR</vt:lpstr>
      <vt:lpstr>Ark1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2014-01-18T21:12:23Z</cp:lastPrinted>
  <dcterms:created xsi:type="dcterms:W3CDTF">1998-09-02T15:52:34Z</dcterms:created>
  <dcterms:modified xsi:type="dcterms:W3CDTF">2024-05-07T10:44:52Z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